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png" ContentType="image/png"/>
  <Override PartName="/xl/workbook.xml" ContentType="application/vnd.openxmlformats-officedocument.spreadsheetml.sheet.main+xml"/>
  <Override PartName="/xl/theme/theme1.xml" ContentType="application/vnd.openxmlformats-officedocument.theme+xml"/>
  <Override PartName="/xl/styles.xml" ContentType="application/vnd.openxmlformats-officedocument.spreadsheetml.style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</Types>
</file>

<file path=_rels/.rels>&#65279;<?xml version="1.0" encoding="utf-8"?><Relationships xmlns="http://schemas.openxmlformats.org/package/2006/relationships"><Relationship Id="rId1" Type="http://schemas.openxmlformats.org/officeDocument/2006/relationships/officeDocument" Target="xl/workbook.xml" /><Relationship Id="rId2" Type="http://schemas.openxmlformats.org/package/2006/relationships/metadata/core-properties" Target="docProps/core.xml" /></Relationships>
</file>

<file path=xl/workbook.xml><?xml version="1.0" encoding="utf-8"?>
<workbook xmlns:r="http://schemas.openxmlformats.org/officeDocument/2006/relationships" xmlns:x15="http://schemas.microsoft.com/office/spreadsheetml/2010/11/main" xmlns="http://schemas.openxmlformats.org/spreadsheetml/2006/main">
  <mc:AlternateContent xmlns:mc="http://schemas.openxmlformats.org/markup-compatibility/2006">
    <mc:Choice Requires="x15">
      <x15ac:absPath xmlns:x15ac="http://schemas.microsoft.com/office/spreadsheetml/2010/11/ac" url="C:\_Prace\LTPROJEKT\FNOL_B_PO_AKC\Final_Soutez_1\D8\"/>
    </mc:Choice>
  </mc:AlternateContent>
  <bookViews>
    <workbookView xWindow="0" yWindow="0" windowWidth="0" windowHeight="0"/>
  </bookViews>
  <sheets>
    <sheet name="Rekapitulace stavby" sheetId="1" r:id="rId1"/>
    <sheet name="SO02 - Architektonicko st..." sheetId="2" r:id="rId2"/>
    <sheet name="D.1.4a - Zdravotně techni..." sheetId="3" r:id="rId3"/>
    <sheet name="D.1.4b - Vytápění" sheetId="4" r:id="rId4"/>
    <sheet name="D.1.4c - Silnoproudá elek..." sheetId="5" r:id="rId5"/>
    <sheet name="D.1.4d (19) - EK-CCTV" sheetId="6" r:id="rId6"/>
    <sheet name="D.1.4d (22) - EK-EKV" sheetId="7" r:id="rId7"/>
    <sheet name="D.1.4d (21) - EK-JČ" sheetId="8" r:id="rId8"/>
    <sheet name="D.1.4d (24) - EK-KS-SP" sheetId="9" r:id="rId9"/>
    <sheet name="D.1.4d (23) - EK-MT" sheetId="10" r:id="rId10"/>
    <sheet name="D.1.4d (18) - EK-SK" sheetId="11" r:id="rId11"/>
    <sheet name="D.1.4d (20) - EK-STA" sheetId="12" r:id="rId12"/>
    <sheet name="D.1.4e - Rozvody mediciná..." sheetId="13" r:id="rId13"/>
    <sheet name="D1.4f - Vzduchotechnika" sheetId="14" r:id="rId14"/>
    <sheet name="D.1.4g - Měření a regulace" sheetId="15" r:id="rId15"/>
    <sheet name="D.1.4h (4) - EPS" sheetId="16" r:id="rId16"/>
    <sheet name="D.1.4h (5) - NZS" sheetId="17" r:id="rId17"/>
    <sheet name="D.1.4j - Rozvody chladu" sheetId="18" r:id="rId18"/>
    <sheet name="D.1.6_2b - Zabudovaný" sheetId="19" r:id="rId19"/>
    <sheet name="SO03.e1 - Architektonicko..." sheetId="20" r:id="rId20"/>
    <sheet name="D.1.4a - Zdravotně techni..._01" sheetId="21" r:id="rId21"/>
    <sheet name="D.1.4b - Vytápění_01" sheetId="22" r:id="rId22"/>
    <sheet name="D.1.4c - Silnoproudá elek..._01" sheetId="23" r:id="rId23"/>
    <sheet name="D.1.4d (26) - EK-CCTV" sheetId="24" r:id="rId24"/>
    <sheet name="D.1.4d (27) - EK-EKV" sheetId="25" r:id="rId25"/>
    <sheet name="D.1.4d (25) - EK-SK" sheetId="26" r:id="rId26"/>
    <sheet name="D.1.4e - Rozvody mediciná..._01" sheetId="27" r:id="rId27"/>
    <sheet name="D.1.4f - Vzduchotechnika" sheetId="28" r:id="rId28"/>
    <sheet name="D.1.4h (6) - EPS" sheetId="29" r:id="rId29"/>
    <sheet name="D.1.4h (7) - NZS" sheetId="30" r:id="rId30"/>
    <sheet name="D.1.6_3.1b - Zabudovaný" sheetId="31" r:id="rId31"/>
    <sheet name="SO05 - Architektonicko-st..." sheetId="32" r:id="rId32"/>
    <sheet name="D.1.4a - Zdravotně techni..._02" sheetId="33" r:id="rId33"/>
    <sheet name="D.1.4b - Vytápění_02" sheetId="34" r:id="rId34"/>
    <sheet name="D.1.4c - Silnoproudá elek..._02" sheetId="35" r:id="rId35"/>
    <sheet name="D.1.4f - Vzduchotechnika_01" sheetId="36" r:id="rId36"/>
    <sheet name="D.1.4h - EPS" sheetId="37" r:id="rId37"/>
    <sheet name="VON - Vedlejší a ostatní ..." sheetId="38" r:id="rId38"/>
    <sheet name="Seznam figur" sheetId="39" r:id="rId39"/>
  </sheets>
  <definedNames>
    <definedName name="_xlnm.Print_Area" localSheetId="0">'Rekapitulace stavby'!$D$4:$AO$76,'Rekapitulace stavby'!$C$82:$AQ$142</definedName>
    <definedName name="_xlnm.Print_Titles" localSheetId="0">'Rekapitulace stavby'!$92:$92</definedName>
    <definedName name="_xlnm._FilterDatabase" localSheetId="1" hidden="1">'SO02 - Architektonicko st...'!$C$154:$K$1989</definedName>
    <definedName name="_xlnm.Print_Area" localSheetId="1">'SO02 - Architektonicko st...'!$C$4:$J$76,'SO02 - Architektonicko st...'!$C$82:$J$132,'SO02 - Architektonicko st...'!$C$138:$K$1989</definedName>
    <definedName name="_xlnm.Print_Titles" localSheetId="1">'SO02 - Architektonicko st...'!$154:$154</definedName>
    <definedName name="_xlnm._FilterDatabase" localSheetId="2" hidden="1">'D.1.4a - Zdravotně techni...'!$C$127:$K$269</definedName>
    <definedName name="_xlnm.Print_Area" localSheetId="2">'D.1.4a - Zdravotně techni...'!$C$4:$J$76,'D.1.4a - Zdravotně techni...'!$C$82:$J$105,'D.1.4a - Zdravotně techni...'!$C$111:$K$269</definedName>
    <definedName name="_xlnm.Print_Titles" localSheetId="2">'D.1.4a - Zdravotně techni...'!$127:$127</definedName>
    <definedName name="_xlnm._FilterDatabase" localSheetId="3" hidden="1">'D.1.4b - Vytápění'!$C$125:$K$194</definedName>
    <definedName name="_xlnm.Print_Area" localSheetId="3">'D.1.4b - Vytápění'!$C$4:$J$76,'D.1.4b - Vytápění'!$C$82:$J$103,'D.1.4b - Vytápění'!$C$109:$K$194</definedName>
    <definedName name="_xlnm.Print_Titles" localSheetId="3">'D.1.4b - Vytápění'!$125:$125</definedName>
    <definedName name="_xlnm._FilterDatabase" localSheetId="4" hidden="1">'D.1.4c - Silnoproudá elek...'!$C$130:$K$462</definedName>
    <definedName name="_xlnm.Print_Area" localSheetId="4">'D.1.4c - Silnoproudá elek...'!$C$4:$J$76,'D.1.4c - Silnoproudá elek...'!$C$82:$J$108,'D.1.4c - Silnoproudá elek...'!$C$114:$K$462</definedName>
    <definedName name="_xlnm.Print_Titles" localSheetId="4">'D.1.4c - Silnoproudá elek...'!$130:$130</definedName>
    <definedName name="_xlnm._FilterDatabase" localSheetId="5" hidden="1">'D.1.4d (19) - EK-CCTV'!$C$124:$K$158</definedName>
    <definedName name="_xlnm.Print_Area" localSheetId="5">'D.1.4d (19) - EK-CCTV'!$C$4:$J$76,'D.1.4d (19) - EK-CCTV'!$C$82:$J$102,'D.1.4d (19) - EK-CCTV'!$C$108:$K$158</definedName>
    <definedName name="_xlnm.Print_Titles" localSheetId="5">'D.1.4d (19) - EK-CCTV'!$124:$124</definedName>
    <definedName name="_xlnm._FilterDatabase" localSheetId="6" hidden="1">'D.1.4d (22) - EK-EKV'!$C$124:$K$186</definedName>
    <definedName name="_xlnm.Print_Area" localSheetId="6">'D.1.4d (22) - EK-EKV'!$C$4:$J$76,'D.1.4d (22) - EK-EKV'!$C$82:$J$102,'D.1.4d (22) - EK-EKV'!$C$108:$K$186</definedName>
    <definedName name="_xlnm.Print_Titles" localSheetId="6">'D.1.4d (22) - EK-EKV'!$124:$124</definedName>
    <definedName name="_xlnm._FilterDatabase" localSheetId="7" hidden="1">'D.1.4d (21) - EK-JČ'!$C$124:$K$159</definedName>
    <definedName name="_xlnm.Print_Area" localSheetId="7">'D.1.4d (21) - EK-JČ'!$C$4:$J$76,'D.1.4d (21) - EK-JČ'!$C$82:$J$102,'D.1.4d (21) - EK-JČ'!$C$108:$K$159</definedName>
    <definedName name="_xlnm.Print_Titles" localSheetId="7">'D.1.4d (21) - EK-JČ'!$124:$124</definedName>
    <definedName name="_xlnm._FilterDatabase" localSheetId="8" hidden="1">'D.1.4d (24) - EK-KS-SP'!$C$124:$K$196</definedName>
    <definedName name="_xlnm.Print_Area" localSheetId="8">'D.1.4d (24) - EK-KS-SP'!$C$4:$J$76,'D.1.4d (24) - EK-KS-SP'!$C$82:$J$102,'D.1.4d (24) - EK-KS-SP'!$C$108:$K$196</definedName>
    <definedName name="_xlnm.Print_Titles" localSheetId="8">'D.1.4d (24) - EK-KS-SP'!$124:$124</definedName>
    <definedName name="_xlnm._FilterDatabase" localSheetId="9" hidden="1">'D.1.4d (23) - EK-MT'!$C$124:$K$161</definedName>
    <definedName name="_xlnm.Print_Area" localSheetId="9">'D.1.4d (23) - EK-MT'!$C$4:$J$76,'D.1.4d (23) - EK-MT'!$C$82:$J$102,'D.1.4d (23) - EK-MT'!$C$108:$K$161</definedName>
    <definedName name="_xlnm.Print_Titles" localSheetId="9">'D.1.4d (23) - EK-MT'!$124:$124</definedName>
    <definedName name="_xlnm._FilterDatabase" localSheetId="10" hidden="1">'D.1.4d (18) - EK-SK'!$C$124:$K$201</definedName>
    <definedName name="_xlnm.Print_Area" localSheetId="10">'D.1.4d (18) - EK-SK'!$C$4:$J$76,'D.1.4d (18) - EK-SK'!$C$82:$J$102,'D.1.4d (18) - EK-SK'!$C$108:$K$201</definedName>
    <definedName name="_xlnm.Print_Titles" localSheetId="10">'D.1.4d (18) - EK-SK'!$124:$124</definedName>
    <definedName name="_xlnm._FilterDatabase" localSheetId="11" hidden="1">'D.1.4d (20) - EK-STA'!$C$124:$K$156</definedName>
    <definedName name="_xlnm.Print_Area" localSheetId="11">'D.1.4d (20) - EK-STA'!$C$4:$J$76,'D.1.4d (20) - EK-STA'!$C$82:$J$102,'D.1.4d (20) - EK-STA'!$C$108:$K$156</definedName>
    <definedName name="_xlnm.Print_Titles" localSheetId="11">'D.1.4d (20) - EK-STA'!$124:$124</definedName>
    <definedName name="_xlnm._FilterDatabase" localSheetId="12" hidden="1">'D.1.4e - Rozvody mediciná...'!$C$124:$K$166</definedName>
    <definedName name="_xlnm.Print_Area" localSheetId="12">'D.1.4e - Rozvody mediciná...'!$C$4:$J$76,'D.1.4e - Rozvody mediciná...'!$C$82:$J$102,'D.1.4e - Rozvody mediciná...'!$C$108:$K$166</definedName>
    <definedName name="_xlnm.Print_Titles" localSheetId="12">'D.1.4e - Rozvody mediciná...'!$124:$124</definedName>
    <definedName name="_xlnm._FilterDatabase" localSheetId="13" hidden="1">'D1.4f - Vzduchotechnika'!$C$132:$K$267</definedName>
    <definedName name="_xlnm.Print_Area" localSheetId="13">'D1.4f - Vzduchotechnika'!$C$4:$J$76,'D1.4f - Vzduchotechnika'!$C$82:$J$110,'D1.4f - Vzduchotechnika'!$C$116:$K$267</definedName>
    <definedName name="_xlnm.Print_Titles" localSheetId="13">'D1.4f - Vzduchotechnika'!$132:$132</definedName>
    <definedName name="_xlnm._FilterDatabase" localSheetId="14" hidden="1">'D.1.4g - Měření a regulace'!$C$128:$K$230</definedName>
    <definedName name="_xlnm.Print_Area" localSheetId="14">'D.1.4g - Měření a regulace'!$C$4:$J$76,'D.1.4g - Měření a regulace'!$C$82:$J$106,'D.1.4g - Měření a regulace'!$C$112:$K$230</definedName>
    <definedName name="_xlnm.Print_Titles" localSheetId="14">'D.1.4g - Měření a regulace'!$128:$128</definedName>
    <definedName name="_xlnm._FilterDatabase" localSheetId="15" hidden="1">'D.1.4h (4) - EPS'!$C$124:$K$192</definedName>
    <definedName name="_xlnm.Print_Area" localSheetId="15">'D.1.4h (4) - EPS'!$C$4:$J$76,'D.1.4h (4) - EPS'!$C$82:$J$102,'D.1.4h (4) - EPS'!$C$108:$K$192</definedName>
    <definedName name="_xlnm.Print_Titles" localSheetId="15">'D.1.4h (4) - EPS'!$124:$124</definedName>
    <definedName name="_xlnm._FilterDatabase" localSheetId="16" hidden="1">'D.1.4h (5) - NZS'!$C$124:$K$161</definedName>
    <definedName name="_xlnm.Print_Area" localSheetId="16">'D.1.4h (5) - NZS'!$C$4:$J$76,'D.1.4h (5) - NZS'!$C$82:$J$102,'D.1.4h (5) - NZS'!$C$108:$K$161</definedName>
    <definedName name="_xlnm.Print_Titles" localSheetId="16">'D.1.4h (5) - NZS'!$124:$124</definedName>
    <definedName name="_xlnm._FilterDatabase" localSheetId="17" hidden="1">'D.1.4j - Rozvody chladu'!$C$129:$K$190</definedName>
    <definedName name="_xlnm.Print_Area" localSheetId="17">'D.1.4j - Rozvody chladu'!$C$4:$J$76,'D.1.4j - Rozvody chladu'!$C$82:$J$107,'D.1.4j - Rozvody chladu'!$C$113:$K$190</definedName>
    <definedName name="_xlnm.Print_Titles" localSheetId="17">'D.1.4j - Rozvody chladu'!$129:$129</definedName>
    <definedName name="_xlnm._FilterDatabase" localSheetId="18" hidden="1">'D.1.6_2b - Zabudovaný'!$C$130:$K$164</definedName>
    <definedName name="_xlnm.Print_Area" localSheetId="18">'D.1.6_2b - Zabudovaný'!$C$4:$J$76,'D.1.6_2b - Zabudovaný'!$C$82:$J$108,'D.1.6_2b - Zabudovaný'!$C$114:$K$164</definedName>
    <definedName name="_xlnm.Print_Titles" localSheetId="18">'D.1.6_2b - Zabudovaný'!$130:$130</definedName>
    <definedName name="_xlnm._FilterDatabase" localSheetId="19" hidden="1">'SO03.e1 - Architektonicko...'!$C$154:$K$1374</definedName>
    <definedName name="_xlnm.Print_Area" localSheetId="19">'SO03.e1 - Architektonicko...'!$C$4:$J$76,'SO03.e1 - Architektonicko...'!$C$82:$J$132,'SO03.e1 - Architektonicko...'!$C$138:$K$1374</definedName>
    <definedName name="_xlnm.Print_Titles" localSheetId="19">'SO03.e1 - Architektonicko...'!$154:$154</definedName>
    <definedName name="_xlnm._FilterDatabase" localSheetId="20" hidden="1">'D.1.4a - Zdravotně techni..._01'!$C$125:$K$160</definedName>
    <definedName name="_xlnm.Print_Area" localSheetId="20">'D.1.4a - Zdravotně techni..._01'!$C$4:$J$76,'D.1.4a - Zdravotně techni..._01'!$C$82:$J$103,'D.1.4a - Zdravotně techni..._01'!$C$109:$K$160</definedName>
    <definedName name="_xlnm.Print_Titles" localSheetId="20">'D.1.4a - Zdravotně techni..._01'!$125:$125</definedName>
    <definedName name="_xlnm._FilterDatabase" localSheetId="21" hidden="1">'D.1.4b - Vytápění_01'!$C$125:$K$176</definedName>
    <definedName name="_xlnm.Print_Area" localSheetId="21">'D.1.4b - Vytápění_01'!$C$4:$J$76,'D.1.4b - Vytápění_01'!$C$82:$J$103,'D.1.4b - Vytápění_01'!$C$109:$K$176</definedName>
    <definedName name="_xlnm.Print_Titles" localSheetId="21">'D.1.4b - Vytápění_01'!$125:$125</definedName>
    <definedName name="_xlnm._FilterDatabase" localSheetId="22" hidden="1">'D.1.4c - Silnoproudá elek..._01'!$C$129:$K$247</definedName>
    <definedName name="_xlnm.Print_Area" localSheetId="22">'D.1.4c - Silnoproudá elek..._01'!$C$4:$J$76,'D.1.4c - Silnoproudá elek..._01'!$C$82:$J$107,'D.1.4c - Silnoproudá elek..._01'!$C$113:$K$247</definedName>
    <definedName name="_xlnm.Print_Titles" localSheetId="22">'D.1.4c - Silnoproudá elek..._01'!$129:$129</definedName>
    <definedName name="_xlnm._FilterDatabase" localSheetId="23" hidden="1">'D.1.4d (26) - EK-CCTV'!$C$124:$K$150</definedName>
    <definedName name="_xlnm.Print_Area" localSheetId="23">'D.1.4d (26) - EK-CCTV'!$C$4:$J$76,'D.1.4d (26) - EK-CCTV'!$C$82:$J$102,'D.1.4d (26) - EK-CCTV'!$C$108:$K$150</definedName>
    <definedName name="_xlnm.Print_Titles" localSheetId="23">'D.1.4d (26) - EK-CCTV'!$124:$124</definedName>
    <definedName name="_xlnm._FilterDatabase" localSheetId="24" hidden="1">'D.1.4d (27) - EK-EKV'!$C$124:$K$182</definedName>
    <definedName name="_xlnm.Print_Area" localSheetId="24">'D.1.4d (27) - EK-EKV'!$C$4:$J$76,'D.1.4d (27) - EK-EKV'!$C$82:$J$102,'D.1.4d (27) - EK-EKV'!$C$108:$K$182</definedName>
    <definedName name="_xlnm.Print_Titles" localSheetId="24">'D.1.4d (27) - EK-EKV'!$124:$124</definedName>
    <definedName name="_xlnm._FilterDatabase" localSheetId="25" hidden="1">'D.1.4d (25) - EK-SK'!$C$124:$K$148</definedName>
    <definedName name="_xlnm.Print_Area" localSheetId="25">'D.1.4d (25) - EK-SK'!$C$4:$J$76,'D.1.4d (25) - EK-SK'!$C$82:$J$102,'D.1.4d (25) - EK-SK'!$C$108:$K$148</definedName>
    <definedName name="_xlnm.Print_Titles" localSheetId="25">'D.1.4d (25) - EK-SK'!$124:$124</definedName>
    <definedName name="_xlnm._FilterDatabase" localSheetId="26" hidden="1">'D.1.4e - Rozvody mediciná..._01'!$C$124:$K$160</definedName>
    <definedName name="_xlnm.Print_Area" localSheetId="26">'D.1.4e - Rozvody mediciná..._01'!$C$4:$J$76,'D.1.4e - Rozvody mediciná..._01'!$C$82:$J$102,'D.1.4e - Rozvody mediciná..._01'!$C$108:$K$160</definedName>
    <definedName name="_xlnm.Print_Titles" localSheetId="26">'D.1.4e - Rozvody mediciná..._01'!$124:$124</definedName>
    <definedName name="_xlnm._FilterDatabase" localSheetId="27" hidden="1">'D.1.4f - Vzduchotechnika'!$C$130:$K$178</definedName>
    <definedName name="_xlnm.Print_Area" localSheetId="27">'D.1.4f - Vzduchotechnika'!$C$4:$J$76,'D.1.4f - Vzduchotechnika'!$C$82:$J$108,'D.1.4f - Vzduchotechnika'!$C$114:$K$178</definedName>
    <definedName name="_xlnm.Print_Titles" localSheetId="27">'D.1.4f - Vzduchotechnika'!$130:$130</definedName>
    <definedName name="_xlnm._FilterDatabase" localSheetId="28" hidden="1">'D.1.4h (6) - EPS'!$C$124:$K$190</definedName>
    <definedName name="_xlnm.Print_Area" localSheetId="28">'D.1.4h (6) - EPS'!$C$4:$J$76,'D.1.4h (6) - EPS'!$C$82:$J$102,'D.1.4h (6) - EPS'!$C$108:$K$190</definedName>
    <definedName name="_xlnm.Print_Titles" localSheetId="28">'D.1.4h (6) - EPS'!$124:$124</definedName>
    <definedName name="_xlnm._FilterDatabase" localSheetId="29" hidden="1">'D.1.4h (7) - NZS'!$C$124:$K$153</definedName>
    <definedName name="_xlnm.Print_Area" localSheetId="29">'D.1.4h (7) - NZS'!$C$4:$J$76,'D.1.4h (7) - NZS'!$C$82:$J$102,'D.1.4h (7) - NZS'!$C$108:$K$153</definedName>
    <definedName name="_xlnm.Print_Titles" localSheetId="29">'D.1.4h (7) - NZS'!$124:$124</definedName>
    <definedName name="_xlnm._FilterDatabase" localSheetId="30" hidden="1">'D.1.6_3.1b - Zabudovaný'!$C$124:$K$129</definedName>
    <definedName name="_xlnm.Print_Area" localSheetId="30">'D.1.6_3.1b - Zabudovaný'!$C$4:$J$76,'D.1.6_3.1b - Zabudovaný'!$C$82:$J$102,'D.1.6_3.1b - Zabudovaný'!$C$108:$K$129</definedName>
    <definedName name="_xlnm.Print_Titles" localSheetId="30">'D.1.6_3.1b - Zabudovaný'!$124:$124</definedName>
    <definedName name="_xlnm._FilterDatabase" localSheetId="31" hidden="1">'SO05 - Architektonicko-st...'!$C$139:$K$1074</definedName>
    <definedName name="_xlnm.Print_Area" localSheetId="31">'SO05 - Architektonicko-st...'!$C$4:$J$76,'SO05 - Architektonicko-st...'!$C$82:$J$117,'SO05 - Architektonicko-st...'!$C$123:$K$1074</definedName>
    <definedName name="_xlnm.Print_Titles" localSheetId="31">'SO05 - Architektonicko-st...'!$139:$139</definedName>
    <definedName name="_xlnm._FilterDatabase" localSheetId="32" hidden="1">'D.1.4a - Zdravotně techni..._02'!$C$126:$K$199</definedName>
    <definedName name="_xlnm.Print_Area" localSheetId="32">'D.1.4a - Zdravotně techni..._02'!$C$4:$J$76,'D.1.4a - Zdravotně techni..._02'!$C$82:$J$104,'D.1.4a - Zdravotně techni..._02'!$C$110:$K$199</definedName>
    <definedName name="_xlnm.Print_Titles" localSheetId="32">'D.1.4a - Zdravotně techni..._02'!$126:$126</definedName>
    <definedName name="_xlnm._FilterDatabase" localSheetId="33" hidden="1">'D.1.4b - Vytápění_02'!$C$125:$K$144</definedName>
    <definedName name="_xlnm.Print_Area" localSheetId="33">'D.1.4b - Vytápění_02'!$C$4:$J$76,'D.1.4b - Vytápění_02'!$C$82:$J$103,'D.1.4b - Vytápění_02'!$C$109:$K$144</definedName>
    <definedName name="_xlnm.Print_Titles" localSheetId="33">'D.1.4b - Vytápění_02'!$125:$125</definedName>
    <definedName name="_xlnm._FilterDatabase" localSheetId="34" hidden="1">'D.1.4c - Silnoproudá elek..._02'!$C$124:$K$130</definedName>
    <definedName name="_xlnm.Print_Area" localSheetId="34">'D.1.4c - Silnoproudá elek..._02'!$C$4:$J$76,'D.1.4c - Silnoproudá elek..._02'!$C$82:$J$102,'D.1.4c - Silnoproudá elek..._02'!$C$108:$K$130</definedName>
    <definedName name="_xlnm.Print_Titles" localSheetId="34">'D.1.4c - Silnoproudá elek..._02'!$124:$124</definedName>
    <definedName name="_xlnm._FilterDatabase" localSheetId="35" hidden="1">'D.1.4f - Vzduchotechnika_01'!$C$134:$K$221</definedName>
    <definedName name="_xlnm.Print_Area" localSheetId="35">'D.1.4f - Vzduchotechnika_01'!$C$4:$J$76,'D.1.4f - Vzduchotechnika_01'!$C$82:$J$112,'D.1.4f - Vzduchotechnika_01'!$C$118:$K$221</definedName>
    <definedName name="_xlnm.Print_Titles" localSheetId="35">'D.1.4f - Vzduchotechnika_01'!$134:$134</definedName>
    <definedName name="_xlnm._FilterDatabase" localSheetId="36" hidden="1">'D.1.4h - EPS'!$C$124:$K$156</definedName>
    <definedName name="_xlnm.Print_Area" localSheetId="36">'D.1.4h - EPS'!$C$4:$J$76,'D.1.4h - EPS'!$C$82:$J$102,'D.1.4h - EPS'!$C$108:$K$156</definedName>
    <definedName name="_xlnm.Print_Titles" localSheetId="36">'D.1.4h - EPS'!$124:$124</definedName>
    <definedName name="_xlnm._FilterDatabase" localSheetId="37" hidden="1">'VON - Vedlejší a ostatní ...'!$C$122:$K$177</definedName>
    <definedName name="_xlnm.Print_Area" localSheetId="37">'VON - Vedlejší a ostatní ...'!$C$4:$J$76,'VON - Vedlejší a ostatní ...'!$C$82:$J$102,'VON - Vedlejší a ostatní ...'!$C$108:$K$177</definedName>
    <definedName name="_xlnm.Print_Titles" localSheetId="37">'VON - Vedlejší a ostatní ...'!$122:$122</definedName>
    <definedName name="_xlnm.Print_Area" localSheetId="38">'Seznam figur'!$C$4:$G$40</definedName>
    <definedName name="_xlnm.Print_Titles" localSheetId="38">'Seznam figur'!$9:$9</definedName>
  </definedNames>
  <calcPr/>
</workbook>
</file>

<file path=xl/calcChain.xml><?xml version="1.0" encoding="utf-8"?>
<calcChain xmlns="http://schemas.openxmlformats.org/spreadsheetml/2006/main">
  <c i="39" l="1" r="D7"/>
  <c i="38" r="J39"/>
  <c r="J38"/>
  <c i="1" r="AY141"/>
  <c i="38" r="J37"/>
  <c i="1" r="AX141"/>
  <c i="38" r="BI177"/>
  <c r="BH177"/>
  <c r="BG177"/>
  <c r="BF177"/>
  <c r="T177"/>
  <c r="R177"/>
  <c r="P177"/>
  <c r="BI176"/>
  <c r="BH176"/>
  <c r="BG176"/>
  <c r="BF176"/>
  <c r="T176"/>
  <c r="R176"/>
  <c r="P176"/>
  <c r="BI175"/>
  <c r="BH175"/>
  <c r="BG175"/>
  <c r="BF175"/>
  <c r="T175"/>
  <c r="R175"/>
  <c r="P175"/>
  <c r="BI174"/>
  <c r="BH174"/>
  <c r="BG174"/>
  <c r="BF174"/>
  <c r="T174"/>
  <c r="R174"/>
  <c r="P174"/>
  <c r="BI173"/>
  <c r="BH173"/>
  <c r="BG173"/>
  <c r="BF173"/>
  <c r="T173"/>
  <c r="R173"/>
  <c r="P173"/>
  <c r="BI172"/>
  <c r="BH172"/>
  <c r="BG172"/>
  <c r="BF172"/>
  <c r="T172"/>
  <c r="R172"/>
  <c r="P172"/>
  <c r="BI171"/>
  <c r="BH171"/>
  <c r="BG171"/>
  <c r="BF171"/>
  <c r="T171"/>
  <c r="R171"/>
  <c r="P171"/>
  <c r="BI170"/>
  <c r="BH170"/>
  <c r="BG170"/>
  <c r="BF170"/>
  <c r="T170"/>
  <c r="R170"/>
  <c r="P170"/>
  <c r="BI169"/>
  <c r="BH169"/>
  <c r="BG169"/>
  <c r="BF169"/>
  <c r="T169"/>
  <c r="R169"/>
  <c r="P169"/>
  <c r="BI168"/>
  <c r="BH168"/>
  <c r="BG168"/>
  <c r="BF168"/>
  <c r="T168"/>
  <c r="R168"/>
  <c r="P168"/>
  <c r="BI167"/>
  <c r="BH167"/>
  <c r="BG167"/>
  <c r="BF167"/>
  <c r="T167"/>
  <c r="R167"/>
  <c r="P167"/>
  <c r="BI166"/>
  <c r="BH166"/>
  <c r="BG166"/>
  <c r="BF166"/>
  <c r="T166"/>
  <c r="R166"/>
  <c r="P166"/>
  <c r="BI164"/>
  <c r="BH164"/>
  <c r="BG164"/>
  <c r="BF164"/>
  <c r="T164"/>
  <c r="R164"/>
  <c r="P164"/>
  <c r="BI163"/>
  <c r="BH163"/>
  <c r="BG163"/>
  <c r="BF163"/>
  <c r="T163"/>
  <c r="R163"/>
  <c r="P163"/>
  <c r="BI162"/>
  <c r="BH162"/>
  <c r="BG162"/>
  <c r="BF162"/>
  <c r="T162"/>
  <c r="R162"/>
  <c r="P162"/>
  <c r="BI161"/>
  <c r="BH161"/>
  <c r="BG161"/>
  <c r="BF161"/>
  <c r="T161"/>
  <c r="R161"/>
  <c r="P161"/>
  <c r="BI160"/>
  <c r="BH160"/>
  <c r="BG160"/>
  <c r="BF160"/>
  <c r="T160"/>
  <c r="R160"/>
  <c r="P160"/>
  <c r="BI159"/>
  <c r="BH159"/>
  <c r="BG159"/>
  <c r="BF159"/>
  <c r="T159"/>
  <c r="R159"/>
  <c r="P159"/>
  <c r="BI158"/>
  <c r="BH158"/>
  <c r="BG158"/>
  <c r="BF158"/>
  <c r="T158"/>
  <c r="R158"/>
  <c r="P158"/>
  <c r="BI157"/>
  <c r="BH157"/>
  <c r="BG157"/>
  <c r="BF157"/>
  <c r="T157"/>
  <c r="R157"/>
  <c r="P157"/>
  <c r="BI156"/>
  <c r="BH156"/>
  <c r="BG156"/>
  <c r="BF156"/>
  <c r="T156"/>
  <c r="R156"/>
  <c r="P156"/>
  <c r="BI155"/>
  <c r="BH155"/>
  <c r="BG155"/>
  <c r="BF155"/>
  <c r="T155"/>
  <c r="R155"/>
  <c r="P155"/>
  <c r="BI154"/>
  <c r="BH154"/>
  <c r="BG154"/>
  <c r="BF154"/>
  <c r="T154"/>
  <c r="R154"/>
  <c r="P154"/>
  <c r="BI153"/>
  <c r="BH153"/>
  <c r="BG153"/>
  <c r="BF153"/>
  <c r="T153"/>
  <c r="R153"/>
  <c r="P153"/>
  <c r="BI152"/>
  <c r="BH152"/>
  <c r="BG152"/>
  <c r="BF152"/>
  <c r="T152"/>
  <c r="R152"/>
  <c r="P152"/>
  <c r="BI151"/>
  <c r="BH151"/>
  <c r="BG151"/>
  <c r="BF151"/>
  <c r="T151"/>
  <c r="R151"/>
  <c r="P151"/>
  <c r="BI150"/>
  <c r="BH150"/>
  <c r="BG150"/>
  <c r="BF150"/>
  <c r="T150"/>
  <c r="R150"/>
  <c r="P150"/>
  <c r="BI149"/>
  <c r="BH149"/>
  <c r="BG149"/>
  <c r="BF149"/>
  <c r="T149"/>
  <c r="R149"/>
  <c r="P149"/>
  <c r="BI148"/>
  <c r="BH148"/>
  <c r="BG148"/>
  <c r="BF148"/>
  <c r="T148"/>
  <c r="R148"/>
  <c r="P148"/>
  <c r="BI147"/>
  <c r="BH147"/>
  <c r="BG147"/>
  <c r="BF147"/>
  <c r="T147"/>
  <c r="R147"/>
  <c r="P147"/>
  <c r="BI146"/>
  <c r="BH146"/>
  <c r="BG146"/>
  <c r="BF146"/>
  <c r="T146"/>
  <c r="R146"/>
  <c r="P146"/>
  <c r="BI145"/>
  <c r="BH145"/>
  <c r="BG145"/>
  <c r="BF145"/>
  <c r="T145"/>
  <c r="R145"/>
  <c r="P145"/>
  <c r="BI144"/>
  <c r="BH144"/>
  <c r="BG144"/>
  <c r="BF144"/>
  <c r="T144"/>
  <c r="R144"/>
  <c r="P144"/>
  <c r="BI143"/>
  <c r="BH143"/>
  <c r="BG143"/>
  <c r="BF143"/>
  <c r="T143"/>
  <c r="R143"/>
  <c r="P143"/>
  <c r="BI142"/>
  <c r="BH142"/>
  <c r="BG142"/>
  <c r="BF142"/>
  <c r="T142"/>
  <c r="R142"/>
  <c r="P142"/>
  <c r="BI141"/>
  <c r="BH141"/>
  <c r="BG141"/>
  <c r="BF141"/>
  <c r="T141"/>
  <c r="R141"/>
  <c r="P141"/>
  <c r="BI140"/>
  <c r="BH140"/>
  <c r="BG140"/>
  <c r="BF140"/>
  <c r="T140"/>
  <c r="R140"/>
  <c r="P140"/>
  <c r="BI139"/>
  <c r="BH139"/>
  <c r="BG139"/>
  <c r="BF139"/>
  <c r="T139"/>
  <c r="R139"/>
  <c r="P139"/>
  <c r="BI138"/>
  <c r="BH138"/>
  <c r="BG138"/>
  <c r="BF138"/>
  <c r="T138"/>
  <c r="R138"/>
  <c r="P138"/>
  <c r="BI137"/>
  <c r="BH137"/>
  <c r="BG137"/>
  <c r="BF137"/>
  <c r="T137"/>
  <c r="R137"/>
  <c r="P137"/>
  <c r="BI136"/>
  <c r="BH136"/>
  <c r="BG136"/>
  <c r="BF136"/>
  <c r="T136"/>
  <c r="R136"/>
  <c r="P136"/>
  <c r="BI135"/>
  <c r="BH135"/>
  <c r="BG135"/>
  <c r="BF135"/>
  <c r="T135"/>
  <c r="R135"/>
  <c r="P135"/>
  <c r="BI134"/>
  <c r="BH134"/>
  <c r="BG134"/>
  <c r="BF134"/>
  <c r="T134"/>
  <c r="R134"/>
  <c r="P134"/>
  <c r="BI133"/>
  <c r="BH133"/>
  <c r="BG133"/>
  <c r="BF133"/>
  <c r="T133"/>
  <c r="R133"/>
  <c r="P133"/>
  <c r="BI132"/>
  <c r="BH132"/>
  <c r="BG132"/>
  <c r="BF132"/>
  <c r="T132"/>
  <c r="R132"/>
  <c r="P132"/>
  <c r="BI131"/>
  <c r="BH131"/>
  <c r="BG131"/>
  <c r="BF131"/>
  <c r="T131"/>
  <c r="R131"/>
  <c r="P131"/>
  <c r="BI130"/>
  <c r="BH130"/>
  <c r="BG130"/>
  <c r="BF130"/>
  <c r="T130"/>
  <c r="R130"/>
  <c r="P130"/>
  <c r="BI129"/>
  <c r="BH129"/>
  <c r="BG129"/>
  <c r="BF129"/>
  <c r="T129"/>
  <c r="R129"/>
  <c r="P129"/>
  <c r="BI128"/>
  <c r="BH128"/>
  <c r="BG128"/>
  <c r="BF128"/>
  <c r="T128"/>
  <c r="R128"/>
  <c r="P128"/>
  <c r="BI127"/>
  <c r="BH127"/>
  <c r="BG127"/>
  <c r="BF127"/>
  <c r="T127"/>
  <c r="R127"/>
  <c r="P127"/>
  <c r="BI126"/>
  <c r="BH126"/>
  <c r="BG126"/>
  <c r="BF126"/>
  <c r="T126"/>
  <c r="R126"/>
  <c r="P126"/>
  <c r="J119"/>
  <c r="F119"/>
  <c r="F117"/>
  <c r="E115"/>
  <c r="J93"/>
  <c r="F93"/>
  <c r="F91"/>
  <c r="E89"/>
  <c r="J26"/>
  <c r="E26"/>
  <c r="J94"/>
  <c r="J25"/>
  <c r="J20"/>
  <c r="E20"/>
  <c r="F120"/>
  <c r="J19"/>
  <c r="J14"/>
  <c r="J117"/>
  <c r="E7"/>
  <c r="E85"/>
  <c i="37" r="J41"/>
  <c r="J40"/>
  <c i="1" r="AY140"/>
  <c i="37" r="J39"/>
  <c i="1" r="AX140"/>
  <c i="37" r="BI155"/>
  <c r="BH155"/>
  <c r="BG155"/>
  <c r="BF155"/>
  <c r="T155"/>
  <c r="R155"/>
  <c r="P155"/>
  <c r="BI153"/>
  <c r="BH153"/>
  <c r="BG153"/>
  <c r="BF153"/>
  <c r="T153"/>
  <c r="R153"/>
  <c r="P153"/>
  <c r="BI151"/>
  <c r="BH151"/>
  <c r="BG151"/>
  <c r="BF151"/>
  <c r="T151"/>
  <c r="R151"/>
  <c r="P151"/>
  <c r="BI149"/>
  <c r="BH149"/>
  <c r="BG149"/>
  <c r="BF149"/>
  <c r="T149"/>
  <c r="R149"/>
  <c r="P149"/>
  <c r="BI147"/>
  <c r="BH147"/>
  <c r="BG147"/>
  <c r="BF147"/>
  <c r="T147"/>
  <c r="R147"/>
  <c r="P147"/>
  <c r="BI145"/>
  <c r="BH145"/>
  <c r="BG145"/>
  <c r="BF145"/>
  <c r="T145"/>
  <c r="R145"/>
  <c r="P145"/>
  <c r="BI143"/>
  <c r="BH143"/>
  <c r="BG143"/>
  <c r="BF143"/>
  <c r="T143"/>
  <c r="R143"/>
  <c r="P143"/>
  <c r="BI141"/>
  <c r="BH141"/>
  <c r="BG141"/>
  <c r="BF141"/>
  <c r="T141"/>
  <c r="R141"/>
  <c r="P141"/>
  <c r="BI139"/>
  <c r="BH139"/>
  <c r="BG139"/>
  <c r="BF139"/>
  <c r="T139"/>
  <c r="R139"/>
  <c r="P139"/>
  <c r="BI137"/>
  <c r="BH137"/>
  <c r="BG137"/>
  <c r="BF137"/>
  <c r="T137"/>
  <c r="R137"/>
  <c r="P137"/>
  <c r="BI136"/>
  <c r="BH136"/>
  <c r="BG136"/>
  <c r="BF136"/>
  <c r="T136"/>
  <c r="R136"/>
  <c r="P136"/>
  <c r="BI134"/>
  <c r="BH134"/>
  <c r="BG134"/>
  <c r="BF134"/>
  <c r="T134"/>
  <c r="R134"/>
  <c r="P134"/>
  <c r="BI133"/>
  <c r="BH133"/>
  <c r="BG133"/>
  <c r="BF133"/>
  <c r="T133"/>
  <c r="R133"/>
  <c r="P133"/>
  <c r="BI131"/>
  <c r="BH131"/>
  <c r="BG131"/>
  <c r="BF131"/>
  <c r="T131"/>
  <c r="R131"/>
  <c r="P131"/>
  <c r="BI130"/>
  <c r="BH130"/>
  <c r="BG130"/>
  <c r="BF130"/>
  <c r="T130"/>
  <c r="R130"/>
  <c r="P130"/>
  <c r="BI128"/>
  <c r="BH128"/>
  <c r="BG128"/>
  <c r="BF128"/>
  <c r="T128"/>
  <c r="R128"/>
  <c r="P128"/>
  <c r="BI127"/>
  <c r="BH127"/>
  <c r="BG127"/>
  <c r="BF127"/>
  <c r="T127"/>
  <c r="R127"/>
  <c r="P127"/>
  <c r="F119"/>
  <c r="E117"/>
  <c r="F93"/>
  <c r="E91"/>
  <c r="J28"/>
  <c r="E28"/>
  <c r="J122"/>
  <c r="J27"/>
  <c r="J25"/>
  <c r="E25"/>
  <c r="J121"/>
  <c r="J24"/>
  <c r="J22"/>
  <c r="E22"/>
  <c r="F96"/>
  <c r="J21"/>
  <c r="J19"/>
  <c r="E19"/>
  <c r="F95"/>
  <c r="J18"/>
  <c r="J16"/>
  <c r="J93"/>
  <c r="E7"/>
  <c r="E111"/>
  <c i="36" r="J41"/>
  <c r="J40"/>
  <c i="1" r="AY139"/>
  <c i="36" r="J39"/>
  <c i="1" r="AX139"/>
  <c i="36" r="BI221"/>
  <c r="BH221"/>
  <c r="BG221"/>
  <c r="BF221"/>
  <c r="T221"/>
  <c r="R221"/>
  <c r="P221"/>
  <c r="BI220"/>
  <c r="BH220"/>
  <c r="BG220"/>
  <c r="BF220"/>
  <c r="T220"/>
  <c r="R220"/>
  <c r="P220"/>
  <c r="BI219"/>
  <c r="BH219"/>
  <c r="BG219"/>
  <c r="BF219"/>
  <c r="T219"/>
  <c r="R219"/>
  <c r="P219"/>
  <c r="BI217"/>
  <c r="BH217"/>
  <c r="BG217"/>
  <c r="BF217"/>
  <c r="T217"/>
  <c r="T216"/>
  <c r="R217"/>
  <c r="R216"/>
  <c r="P217"/>
  <c r="P216"/>
  <c r="BI215"/>
  <c r="BH215"/>
  <c r="BG215"/>
  <c r="BF215"/>
  <c r="T215"/>
  <c r="R215"/>
  <c r="P215"/>
  <c r="BI214"/>
  <c r="BH214"/>
  <c r="BG214"/>
  <c r="BF214"/>
  <c r="T214"/>
  <c r="R214"/>
  <c r="P214"/>
  <c r="BI212"/>
  <c r="BH212"/>
  <c r="BG212"/>
  <c r="BF212"/>
  <c r="T212"/>
  <c r="R212"/>
  <c r="P212"/>
  <c r="BI211"/>
  <c r="BH211"/>
  <c r="BG211"/>
  <c r="BF211"/>
  <c r="T211"/>
  <c r="R211"/>
  <c r="P211"/>
  <c r="BI210"/>
  <c r="BH210"/>
  <c r="BG210"/>
  <c r="BF210"/>
  <c r="T210"/>
  <c r="R210"/>
  <c r="P210"/>
  <c r="BI209"/>
  <c r="BH209"/>
  <c r="BG209"/>
  <c r="BF209"/>
  <c r="T209"/>
  <c r="R209"/>
  <c r="P209"/>
  <c r="BI208"/>
  <c r="BH208"/>
  <c r="BG208"/>
  <c r="BF208"/>
  <c r="T208"/>
  <c r="R208"/>
  <c r="P208"/>
  <c r="BI207"/>
  <c r="BH207"/>
  <c r="BG207"/>
  <c r="BF207"/>
  <c r="T207"/>
  <c r="R207"/>
  <c r="P207"/>
  <c r="BI206"/>
  <c r="BH206"/>
  <c r="BG206"/>
  <c r="BF206"/>
  <c r="T206"/>
  <c r="R206"/>
  <c r="P206"/>
  <c r="BI205"/>
  <c r="BH205"/>
  <c r="BG205"/>
  <c r="BF205"/>
  <c r="T205"/>
  <c r="R205"/>
  <c r="P205"/>
  <c r="BI203"/>
  <c r="BH203"/>
  <c r="BG203"/>
  <c r="BF203"/>
  <c r="T203"/>
  <c r="T202"/>
  <c r="R203"/>
  <c r="R202"/>
  <c r="P203"/>
  <c r="P202"/>
  <c r="BI201"/>
  <c r="BH201"/>
  <c r="BG201"/>
  <c r="BF201"/>
  <c r="T201"/>
  <c r="T200"/>
  <c r="R201"/>
  <c r="R200"/>
  <c r="P201"/>
  <c r="P200"/>
  <c r="BI199"/>
  <c r="BH199"/>
  <c r="BG199"/>
  <c r="BF199"/>
  <c r="T199"/>
  <c r="T198"/>
  <c r="R199"/>
  <c r="R198"/>
  <c r="P199"/>
  <c r="P198"/>
  <c r="BI197"/>
  <c r="BH197"/>
  <c r="BG197"/>
  <c r="BF197"/>
  <c r="T197"/>
  <c r="T196"/>
  <c r="R197"/>
  <c r="R196"/>
  <c r="P197"/>
  <c r="P196"/>
  <c r="BI194"/>
  <c r="BH194"/>
  <c r="BG194"/>
  <c r="BF194"/>
  <c r="T194"/>
  <c r="T193"/>
  <c r="R194"/>
  <c r="R193"/>
  <c r="P194"/>
  <c r="P193"/>
  <c r="BI192"/>
  <c r="BH192"/>
  <c r="BG192"/>
  <c r="BF192"/>
  <c r="T192"/>
  <c r="R192"/>
  <c r="P192"/>
  <c r="BI191"/>
  <c r="BH191"/>
  <c r="BG191"/>
  <c r="BF191"/>
  <c r="T191"/>
  <c r="R191"/>
  <c r="P191"/>
  <c r="BI190"/>
  <c r="BH190"/>
  <c r="BG190"/>
  <c r="BF190"/>
  <c r="T190"/>
  <c r="R190"/>
  <c r="P190"/>
  <c r="BI188"/>
  <c r="BH188"/>
  <c r="BG188"/>
  <c r="BF188"/>
  <c r="T188"/>
  <c r="R188"/>
  <c r="P188"/>
  <c r="BI186"/>
  <c r="BH186"/>
  <c r="BG186"/>
  <c r="BF186"/>
  <c r="T186"/>
  <c r="R186"/>
  <c r="P186"/>
  <c r="BI184"/>
  <c r="BH184"/>
  <c r="BG184"/>
  <c r="BF184"/>
  <c r="T184"/>
  <c r="R184"/>
  <c r="P184"/>
  <c r="BI182"/>
  <c r="BH182"/>
  <c r="BG182"/>
  <c r="BF182"/>
  <c r="T182"/>
  <c r="R182"/>
  <c r="P182"/>
  <c r="BI179"/>
  <c r="BH179"/>
  <c r="BG179"/>
  <c r="BF179"/>
  <c r="T179"/>
  <c r="R179"/>
  <c r="P179"/>
  <c r="BI177"/>
  <c r="BH177"/>
  <c r="BG177"/>
  <c r="BF177"/>
  <c r="T177"/>
  <c r="R177"/>
  <c r="P177"/>
  <c r="BI176"/>
  <c r="BH176"/>
  <c r="BG176"/>
  <c r="BF176"/>
  <c r="T176"/>
  <c r="R176"/>
  <c r="P176"/>
  <c r="BI174"/>
  <c r="BH174"/>
  <c r="BG174"/>
  <c r="BF174"/>
  <c r="T174"/>
  <c r="R174"/>
  <c r="P174"/>
  <c r="BI172"/>
  <c r="BH172"/>
  <c r="BG172"/>
  <c r="BF172"/>
  <c r="T172"/>
  <c r="R172"/>
  <c r="P172"/>
  <c r="BI170"/>
  <c r="BH170"/>
  <c r="BG170"/>
  <c r="BF170"/>
  <c r="T170"/>
  <c r="R170"/>
  <c r="P170"/>
  <c r="BI168"/>
  <c r="BH168"/>
  <c r="BG168"/>
  <c r="BF168"/>
  <c r="T168"/>
  <c r="R168"/>
  <c r="P168"/>
  <c r="BI166"/>
  <c r="BH166"/>
  <c r="BG166"/>
  <c r="BF166"/>
  <c r="T166"/>
  <c r="R166"/>
  <c r="P166"/>
  <c r="BI164"/>
  <c r="BH164"/>
  <c r="BG164"/>
  <c r="BF164"/>
  <c r="T164"/>
  <c r="R164"/>
  <c r="P164"/>
  <c r="BI162"/>
  <c r="BH162"/>
  <c r="BG162"/>
  <c r="BF162"/>
  <c r="T162"/>
  <c r="R162"/>
  <c r="P162"/>
  <c r="BI160"/>
  <c r="BH160"/>
  <c r="BG160"/>
  <c r="BF160"/>
  <c r="T160"/>
  <c r="R160"/>
  <c r="P160"/>
  <c r="BI157"/>
  <c r="BH157"/>
  <c r="BG157"/>
  <c r="BF157"/>
  <c r="T157"/>
  <c r="R157"/>
  <c r="P157"/>
  <c r="BI155"/>
  <c r="BH155"/>
  <c r="BG155"/>
  <c r="BF155"/>
  <c r="T155"/>
  <c r="R155"/>
  <c r="P155"/>
  <c r="BI153"/>
  <c r="BH153"/>
  <c r="BG153"/>
  <c r="BF153"/>
  <c r="T153"/>
  <c r="R153"/>
  <c r="P153"/>
  <c r="BI151"/>
  <c r="BH151"/>
  <c r="BG151"/>
  <c r="BF151"/>
  <c r="T151"/>
  <c r="R151"/>
  <c r="P151"/>
  <c r="BI149"/>
  <c r="BH149"/>
  <c r="BG149"/>
  <c r="BF149"/>
  <c r="T149"/>
  <c r="R149"/>
  <c r="P149"/>
  <c r="BI147"/>
  <c r="BH147"/>
  <c r="BG147"/>
  <c r="BF147"/>
  <c r="T147"/>
  <c r="R147"/>
  <c r="P147"/>
  <c r="BI145"/>
  <c r="BH145"/>
  <c r="BG145"/>
  <c r="BF145"/>
  <c r="T145"/>
  <c r="R145"/>
  <c r="P145"/>
  <c r="BI143"/>
  <c r="BH143"/>
  <c r="BG143"/>
  <c r="BF143"/>
  <c r="T143"/>
  <c r="R143"/>
  <c r="P143"/>
  <c r="BI141"/>
  <c r="BH141"/>
  <c r="BG141"/>
  <c r="BF141"/>
  <c r="T141"/>
  <c r="R141"/>
  <c r="P141"/>
  <c r="BI139"/>
  <c r="BH139"/>
  <c r="BG139"/>
  <c r="BF139"/>
  <c r="T139"/>
  <c r="R139"/>
  <c r="P139"/>
  <c r="BI137"/>
  <c r="BH137"/>
  <c r="BG137"/>
  <c r="BF137"/>
  <c r="T137"/>
  <c r="R137"/>
  <c r="P137"/>
  <c r="F129"/>
  <c r="E127"/>
  <c r="F93"/>
  <c r="E91"/>
  <c r="J28"/>
  <c r="E28"/>
  <c r="J96"/>
  <c r="J27"/>
  <c r="J25"/>
  <c r="E25"/>
  <c r="J131"/>
  <c r="J24"/>
  <c r="J22"/>
  <c r="E22"/>
  <c r="F132"/>
  <c r="J21"/>
  <c r="J19"/>
  <c r="E19"/>
  <c r="F95"/>
  <c r="J18"/>
  <c r="J16"/>
  <c r="J93"/>
  <c r="E7"/>
  <c r="E85"/>
  <c i="35" r="J41"/>
  <c r="J40"/>
  <c i="1" r="AY138"/>
  <c i="35" r="J39"/>
  <c i="1" r="AX138"/>
  <c i="35" r="BI130"/>
  <c r="BH130"/>
  <c r="BG130"/>
  <c r="BF130"/>
  <c r="T130"/>
  <c r="R130"/>
  <c r="P130"/>
  <c r="BI129"/>
  <c r="BH129"/>
  <c r="BG129"/>
  <c r="BF129"/>
  <c r="T129"/>
  <c r="R129"/>
  <c r="P129"/>
  <c r="BI128"/>
  <c r="BH128"/>
  <c r="BG128"/>
  <c r="BF128"/>
  <c r="T128"/>
  <c r="R128"/>
  <c r="P128"/>
  <c r="BI127"/>
  <c r="BH127"/>
  <c r="BG127"/>
  <c r="BF127"/>
  <c r="T127"/>
  <c r="R127"/>
  <c r="P127"/>
  <c r="F119"/>
  <c r="E117"/>
  <c r="F93"/>
  <c r="E91"/>
  <c r="J28"/>
  <c r="E28"/>
  <c r="J96"/>
  <c r="J27"/>
  <c r="J25"/>
  <c r="E25"/>
  <c r="J121"/>
  <c r="J24"/>
  <c r="J22"/>
  <c r="E22"/>
  <c r="F96"/>
  <c r="J21"/>
  <c r="J19"/>
  <c r="E19"/>
  <c r="F121"/>
  <c r="J18"/>
  <c r="J16"/>
  <c r="J119"/>
  <c r="E7"/>
  <c r="E111"/>
  <c i="34" r="J41"/>
  <c r="J40"/>
  <c i="1" r="AY137"/>
  <c i="34" r="J39"/>
  <c i="1" r="AX137"/>
  <c i="34" r="BI144"/>
  <c r="BH144"/>
  <c r="BG144"/>
  <c r="BF144"/>
  <c r="T144"/>
  <c r="T143"/>
  <c r="R144"/>
  <c r="R143"/>
  <c r="P144"/>
  <c r="P143"/>
  <c r="BI142"/>
  <c r="BH142"/>
  <c r="BG142"/>
  <c r="BF142"/>
  <c r="T142"/>
  <c r="R142"/>
  <c r="P142"/>
  <c r="BI140"/>
  <c r="BH140"/>
  <c r="BG140"/>
  <c r="BF140"/>
  <c r="T140"/>
  <c r="R140"/>
  <c r="P140"/>
  <c r="BI138"/>
  <c r="BH138"/>
  <c r="BG138"/>
  <c r="BF138"/>
  <c r="T138"/>
  <c r="R138"/>
  <c r="P138"/>
  <c r="BI136"/>
  <c r="BH136"/>
  <c r="BG136"/>
  <c r="BF136"/>
  <c r="T136"/>
  <c r="R136"/>
  <c r="P136"/>
  <c r="BI134"/>
  <c r="BH134"/>
  <c r="BG134"/>
  <c r="BF134"/>
  <c r="T134"/>
  <c r="R134"/>
  <c r="P134"/>
  <c r="BI132"/>
  <c r="BH132"/>
  <c r="BG132"/>
  <c r="BF132"/>
  <c r="T132"/>
  <c r="R132"/>
  <c r="P132"/>
  <c r="BI130"/>
  <c r="BH130"/>
  <c r="BG130"/>
  <c r="BF130"/>
  <c r="T130"/>
  <c r="R130"/>
  <c r="P130"/>
  <c r="BI128"/>
  <c r="BH128"/>
  <c r="BG128"/>
  <c r="BF128"/>
  <c r="T128"/>
  <c r="R128"/>
  <c r="P128"/>
  <c r="F120"/>
  <c r="E118"/>
  <c r="F93"/>
  <c r="E91"/>
  <c r="J28"/>
  <c r="E28"/>
  <c r="J123"/>
  <c r="J27"/>
  <c r="J25"/>
  <c r="E25"/>
  <c r="J122"/>
  <c r="J24"/>
  <c r="J22"/>
  <c r="E22"/>
  <c r="F123"/>
  <c r="J21"/>
  <c r="J19"/>
  <c r="E19"/>
  <c r="F122"/>
  <c r="J18"/>
  <c r="J16"/>
  <c r="J93"/>
  <c r="E7"/>
  <c r="E112"/>
  <c i="33" r="J41"/>
  <c r="J40"/>
  <c i="1" r="AY136"/>
  <c i="33" r="J39"/>
  <c i="1" r="AX136"/>
  <c i="33" r="BI199"/>
  <c r="BH199"/>
  <c r="BG199"/>
  <c r="BF199"/>
  <c r="T199"/>
  <c r="T198"/>
  <c r="R199"/>
  <c r="R198"/>
  <c r="P199"/>
  <c r="P198"/>
  <c r="BI196"/>
  <c r="BH196"/>
  <c r="BG196"/>
  <c r="BF196"/>
  <c r="T196"/>
  <c r="R196"/>
  <c r="P196"/>
  <c r="BI194"/>
  <c r="BH194"/>
  <c r="BG194"/>
  <c r="BF194"/>
  <c r="T194"/>
  <c r="R194"/>
  <c r="P194"/>
  <c r="BI192"/>
  <c r="BH192"/>
  <c r="BG192"/>
  <c r="BF192"/>
  <c r="T192"/>
  <c r="R192"/>
  <c r="P192"/>
  <c r="BI190"/>
  <c r="BH190"/>
  <c r="BG190"/>
  <c r="BF190"/>
  <c r="T190"/>
  <c r="R190"/>
  <c r="P190"/>
  <c r="BI188"/>
  <c r="BH188"/>
  <c r="BG188"/>
  <c r="BF188"/>
  <c r="T188"/>
  <c r="R188"/>
  <c r="P188"/>
  <c r="BI186"/>
  <c r="BH186"/>
  <c r="BG186"/>
  <c r="BF186"/>
  <c r="T186"/>
  <c r="R186"/>
  <c r="P186"/>
  <c r="BI184"/>
  <c r="BH184"/>
  <c r="BG184"/>
  <c r="BF184"/>
  <c r="T184"/>
  <c r="R184"/>
  <c r="P184"/>
  <c r="BI182"/>
  <c r="BH182"/>
  <c r="BG182"/>
  <c r="BF182"/>
  <c r="T182"/>
  <c r="R182"/>
  <c r="P182"/>
  <c r="BI180"/>
  <c r="BH180"/>
  <c r="BG180"/>
  <c r="BF180"/>
  <c r="T180"/>
  <c r="R180"/>
  <c r="P180"/>
  <c r="BI178"/>
  <c r="BH178"/>
  <c r="BG178"/>
  <c r="BF178"/>
  <c r="T178"/>
  <c r="R178"/>
  <c r="P178"/>
  <c r="BI176"/>
  <c r="BH176"/>
  <c r="BG176"/>
  <c r="BF176"/>
  <c r="T176"/>
  <c r="R176"/>
  <c r="P176"/>
  <c r="BI174"/>
  <c r="BH174"/>
  <c r="BG174"/>
  <c r="BF174"/>
  <c r="T174"/>
  <c r="R174"/>
  <c r="P174"/>
  <c r="BI172"/>
  <c r="BH172"/>
  <c r="BG172"/>
  <c r="BF172"/>
  <c r="T172"/>
  <c r="R172"/>
  <c r="P172"/>
  <c r="BI170"/>
  <c r="BH170"/>
  <c r="BG170"/>
  <c r="BF170"/>
  <c r="T170"/>
  <c r="R170"/>
  <c r="P170"/>
  <c r="BI168"/>
  <c r="BH168"/>
  <c r="BG168"/>
  <c r="BF168"/>
  <c r="T168"/>
  <c r="R168"/>
  <c r="P168"/>
  <c r="BI166"/>
  <c r="BH166"/>
  <c r="BG166"/>
  <c r="BF166"/>
  <c r="T166"/>
  <c r="R166"/>
  <c r="P166"/>
  <c r="BI163"/>
  <c r="BH163"/>
  <c r="BG163"/>
  <c r="BF163"/>
  <c r="T163"/>
  <c r="R163"/>
  <c r="P163"/>
  <c r="BI161"/>
  <c r="BH161"/>
  <c r="BG161"/>
  <c r="BF161"/>
  <c r="T161"/>
  <c r="R161"/>
  <c r="P161"/>
  <c r="BI159"/>
  <c r="BH159"/>
  <c r="BG159"/>
  <c r="BF159"/>
  <c r="T159"/>
  <c r="R159"/>
  <c r="P159"/>
  <c r="BI157"/>
  <c r="BH157"/>
  <c r="BG157"/>
  <c r="BF157"/>
  <c r="T157"/>
  <c r="R157"/>
  <c r="P157"/>
  <c r="BI155"/>
  <c r="BH155"/>
  <c r="BG155"/>
  <c r="BF155"/>
  <c r="T155"/>
  <c r="R155"/>
  <c r="P155"/>
  <c r="BI153"/>
  <c r="BH153"/>
  <c r="BG153"/>
  <c r="BF153"/>
  <c r="T153"/>
  <c r="R153"/>
  <c r="P153"/>
  <c r="BI151"/>
  <c r="BH151"/>
  <c r="BG151"/>
  <c r="BF151"/>
  <c r="T151"/>
  <c r="R151"/>
  <c r="P151"/>
  <c r="BI149"/>
  <c r="BH149"/>
  <c r="BG149"/>
  <c r="BF149"/>
  <c r="T149"/>
  <c r="R149"/>
  <c r="P149"/>
  <c r="BI148"/>
  <c r="BH148"/>
  <c r="BG148"/>
  <c r="BF148"/>
  <c r="T148"/>
  <c r="R148"/>
  <c r="P148"/>
  <c r="BI146"/>
  <c r="BH146"/>
  <c r="BG146"/>
  <c r="BF146"/>
  <c r="T146"/>
  <c r="R146"/>
  <c r="P146"/>
  <c r="BI145"/>
  <c r="BH145"/>
  <c r="BG145"/>
  <c r="BF145"/>
  <c r="T145"/>
  <c r="R145"/>
  <c r="P145"/>
  <c r="BI143"/>
  <c r="BH143"/>
  <c r="BG143"/>
  <c r="BF143"/>
  <c r="T143"/>
  <c r="R143"/>
  <c r="P143"/>
  <c r="BI142"/>
  <c r="BH142"/>
  <c r="BG142"/>
  <c r="BF142"/>
  <c r="T142"/>
  <c r="R142"/>
  <c r="P142"/>
  <c r="BI140"/>
  <c r="BH140"/>
  <c r="BG140"/>
  <c r="BF140"/>
  <c r="T140"/>
  <c r="R140"/>
  <c r="P140"/>
  <c r="BI139"/>
  <c r="BH139"/>
  <c r="BG139"/>
  <c r="BF139"/>
  <c r="T139"/>
  <c r="R139"/>
  <c r="P139"/>
  <c r="BI137"/>
  <c r="BH137"/>
  <c r="BG137"/>
  <c r="BF137"/>
  <c r="T137"/>
  <c r="R137"/>
  <c r="P137"/>
  <c r="BI135"/>
  <c r="BH135"/>
  <c r="BG135"/>
  <c r="BF135"/>
  <c r="T135"/>
  <c r="R135"/>
  <c r="P135"/>
  <c r="BI133"/>
  <c r="BH133"/>
  <c r="BG133"/>
  <c r="BF133"/>
  <c r="T133"/>
  <c r="R133"/>
  <c r="P133"/>
  <c r="BI131"/>
  <c r="BH131"/>
  <c r="BG131"/>
  <c r="BF131"/>
  <c r="T131"/>
  <c r="R131"/>
  <c r="P131"/>
  <c r="BI129"/>
  <c r="BH129"/>
  <c r="BG129"/>
  <c r="BF129"/>
  <c r="T129"/>
  <c r="R129"/>
  <c r="P129"/>
  <c r="F121"/>
  <c r="E119"/>
  <c r="F93"/>
  <c r="E91"/>
  <c r="J28"/>
  <c r="E28"/>
  <c r="J124"/>
  <c r="J27"/>
  <c r="J25"/>
  <c r="E25"/>
  <c r="J95"/>
  <c r="J24"/>
  <c r="J22"/>
  <c r="E22"/>
  <c r="F124"/>
  <c r="J21"/>
  <c r="J19"/>
  <c r="E19"/>
  <c r="F95"/>
  <c r="J18"/>
  <c r="J16"/>
  <c r="J121"/>
  <c r="E7"/>
  <c r="E113"/>
  <c i="32" r="J142"/>
  <c r="J41"/>
  <c r="J40"/>
  <c i="1" r="AY135"/>
  <c i="32" r="J39"/>
  <c i="1" r="AX135"/>
  <c i="32" r="BI1019"/>
  <c r="BH1019"/>
  <c r="BG1019"/>
  <c r="BF1019"/>
  <c r="T1019"/>
  <c r="T962"/>
  <c r="R1019"/>
  <c r="R962"/>
  <c r="P1019"/>
  <c r="P962"/>
  <c r="BI963"/>
  <c r="BH963"/>
  <c r="BG963"/>
  <c r="BF963"/>
  <c r="T963"/>
  <c r="R963"/>
  <c r="P963"/>
  <c r="BI961"/>
  <c r="BH961"/>
  <c r="BG961"/>
  <c r="BF961"/>
  <c r="T961"/>
  <c r="R961"/>
  <c r="P961"/>
  <c r="BI960"/>
  <c r="BH960"/>
  <c r="BG960"/>
  <c r="BF960"/>
  <c r="T960"/>
  <c r="R960"/>
  <c r="P960"/>
  <c r="BI952"/>
  <c r="BH952"/>
  <c r="BG952"/>
  <c r="BF952"/>
  <c r="T952"/>
  <c r="R952"/>
  <c r="P952"/>
  <c r="BI896"/>
  <c r="BH896"/>
  <c r="BG896"/>
  <c r="BF896"/>
  <c r="T896"/>
  <c r="R896"/>
  <c r="P896"/>
  <c r="BI840"/>
  <c r="BH840"/>
  <c r="BG840"/>
  <c r="BF840"/>
  <c r="T840"/>
  <c r="R840"/>
  <c r="P840"/>
  <c r="BI784"/>
  <c r="BH784"/>
  <c r="BG784"/>
  <c r="BF784"/>
  <c r="T784"/>
  <c r="R784"/>
  <c r="P784"/>
  <c r="BI728"/>
  <c r="BH728"/>
  <c r="BG728"/>
  <c r="BF728"/>
  <c r="T728"/>
  <c r="R728"/>
  <c r="P728"/>
  <c r="BI672"/>
  <c r="BH672"/>
  <c r="BG672"/>
  <c r="BF672"/>
  <c r="T672"/>
  <c r="R672"/>
  <c r="P672"/>
  <c r="BI670"/>
  <c r="BH670"/>
  <c r="BG670"/>
  <c r="BF670"/>
  <c r="T670"/>
  <c r="R670"/>
  <c r="P670"/>
  <c r="BI669"/>
  <c r="BH669"/>
  <c r="BG669"/>
  <c r="BF669"/>
  <c r="T669"/>
  <c r="R669"/>
  <c r="P669"/>
  <c r="BI667"/>
  <c r="BH667"/>
  <c r="BG667"/>
  <c r="BF667"/>
  <c r="T667"/>
  <c r="R667"/>
  <c r="P667"/>
  <c r="BI666"/>
  <c r="BH666"/>
  <c r="BG666"/>
  <c r="BF666"/>
  <c r="T666"/>
  <c r="R666"/>
  <c r="P666"/>
  <c r="BI665"/>
  <c r="BH665"/>
  <c r="BG665"/>
  <c r="BF665"/>
  <c r="T665"/>
  <c r="R665"/>
  <c r="P665"/>
  <c r="BI664"/>
  <c r="BH664"/>
  <c r="BG664"/>
  <c r="BF664"/>
  <c r="T664"/>
  <c r="R664"/>
  <c r="P664"/>
  <c r="BI663"/>
  <c r="BH663"/>
  <c r="BG663"/>
  <c r="BF663"/>
  <c r="T663"/>
  <c r="R663"/>
  <c r="P663"/>
  <c r="BI661"/>
  <c r="BH661"/>
  <c r="BG661"/>
  <c r="BF661"/>
  <c r="T661"/>
  <c r="R661"/>
  <c r="P661"/>
  <c r="BI660"/>
  <c r="BH660"/>
  <c r="BG660"/>
  <c r="BF660"/>
  <c r="T660"/>
  <c r="R660"/>
  <c r="P660"/>
  <c r="BI659"/>
  <c r="BH659"/>
  <c r="BG659"/>
  <c r="BF659"/>
  <c r="T659"/>
  <c r="R659"/>
  <c r="P659"/>
  <c r="BI658"/>
  <c r="BH658"/>
  <c r="BG658"/>
  <c r="BF658"/>
  <c r="T658"/>
  <c r="R658"/>
  <c r="P658"/>
  <c r="BI657"/>
  <c r="BH657"/>
  <c r="BG657"/>
  <c r="BF657"/>
  <c r="T657"/>
  <c r="R657"/>
  <c r="P657"/>
  <c r="BI656"/>
  <c r="BH656"/>
  <c r="BG656"/>
  <c r="BF656"/>
  <c r="T656"/>
  <c r="R656"/>
  <c r="P656"/>
  <c r="BI655"/>
  <c r="BH655"/>
  <c r="BG655"/>
  <c r="BF655"/>
  <c r="T655"/>
  <c r="R655"/>
  <c r="P655"/>
  <c r="BI654"/>
  <c r="BH654"/>
  <c r="BG654"/>
  <c r="BF654"/>
  <c r="T654"/>
  <c r="R654"/>
  <c r="P654"/>
  <c r="BI653"/>
  <c r="BH653"/>
  <c r="BG653"/>
  <c r="BF653"/>
  <c r="T653"/>
  <c r="R653"/>
  <c r="P653"/>
  <c r="BI649"/>
  <c r="BH649"/>
  <c r="BG649"/>
  <c r="BF649"/>
  <c r="T649"/>
  <c r="R649"/>
  <c r="P649"/>
  <c r="BI645"/>
  <c r="BH645"/>
  <c r="BG645"/>
  <c r="BF645"/>
  <c r="T645"/>
  <c r="R645"/>
  <c r="P645"/>
  <c r="BI596"/>
  <c r="BH596"/>
  <c r="BG596"/>
  <c r="BF596"/>
  <c r="T596"/>
  <c r="T581"/>
  <c r="R596"/>
  <c r="R581"/>
  <c r="P596"/>
  <c r="P581"/>
  <c r="BI582"/>
  <c r="BH582"/>
  <c r="BG582"/>
  <c r="BF582"/>
  <c r="T582"/>
  <c r="R582"/>
  <c r="P582"/>
  <c r="BI579"/>
  <c r="BH579"/>
  <c r="BG579"/>
  <c r="BF579"/>
  <c r="T579"/>
  <c r="R579"/>
  <c r="P579"/>
  <c r="BI578"/>
  <c r="BH578"/>
  <c r="BG578"/>
  <c r="BF578"/>
  <c r="T578"/>
  <c r="R578"/>
  <c r="P578"/>
  <c r="BI576"/>
  <c r="BH576"/>
  <c r="BG576"/>
  <c r="BF576"/>
  <c r="T576"/>
  <c r="R576"/>
  <c r="P576"/>
  <c r="BI573"/>
  <c r="BH573"/>
  <c r="BG573"/>
  <c r="BF573"/>
  <c r="T573"/>
  <c r="R573"/>
  <c r="P573"/>
  <c r="BI572"/>
  <c r="BH572"/>
  <c r="BG572"/>
  <c r="BF572"/>
  <c r="T572"/>
  <c r="R572"/>
  <c r="P572"/>
  <c r="BI571"/>
  <c r="BH571"/>
  <c r="BG571"/>
  <c r="BF571"/>
  <c r="T571"/>
  <c r="R571"/>
  <c r="P571"/>
  <c r="BI559"/>
  <c r="BH559"/>
  <c r="BG559"/>
  <c r="BF559"/>
  <c r="T559"/>
  <c r="R559"/>
  <c r="P559"/>
  <c r="BI543"/>
  <c r="BH543"/>
  <c r="BG543"/>
  <c r="BF543"/>
  <c r="T543"/>
  <c r="R543"/>
  <c r="P543"/>
  <c r="BI536"/>
  <c r="BH536"/>
  <c r="BG536"/>
  <c r="BF536"/>
  <c r="T536"/>
  <c r="R536"/>
  <c r="P536"/>
  <c r="BI522"/>
  <c r="BH522"/>
  <c r="BG522"/>
  <c r="BF522"/>
  <c r="T522"/>
  <c r="R522"/>
  <c r="P522"/>
  <c r="BI462"/>
  <c r="BH462"/>
  <c r="BG462"/>
  <c r="BF462"/>
  <c r="T462"/>
  <c r="R462"/>
  <c r="P462"/>
  <c r="BI455"/>
  <c r="BH455"/>
  <c r="BG455"/>
  <c r="BF455"/>
  <c r="T455"/>
  <c r="R455"/>
  <c r="P455"/>
  <c r="BI448"/>
  <c r="BH448"/>
  <c r="BG448"/>
  <c r="BF448"/>
  <c r="T448"/>
  <c r="R448"/>
  <c r="P448"/>
  <c r="BI433"/>
  <c r="BH433"/>
  <c r="BG433"/>
  <c r="BF433"/>
  <c r="T433"/>
  <c r="R433"/>
  <c r="P433"/>
  <c r="BI426"/>
  <c r="BH426"/>
  <c r="BG426"/>
  <c r="BF426"/>
  <c r="T426"/>
  <c r="R426"/>
  <c r="P426"/>
  <c r="BI366"/>
  <c r="BH366"/>
  <c r="BG366"/>
  <c r="BF366"/>
  <c r="T366"/>
  <c r="T309"/>
  <c r="R366"/>
  <c r="R309"/>
  <c r="P366"/>
  <c r="P309"/>
  <c r="BI310"/>
  <c r="BH310"/>
  <c r="BG310"/>
  <c r="BF310"/>
  <c r="T310"/>
  <c r="R310"/>
  <c r="P310"/>
  <c r="BI308"/>
  <c r="BH308"/>
  <c r="BG308"/>
  <c r="BF308"/>
  <c r="T308"/>
  <c r="R308"/>
  <c r="P308"/>
  <c r="BI307"/>
  <c r="BH307"/>
  <c r="BG307"/>
  <c r="BF307"/>
  <c r="T307"/>
  <c r="R307"/>
  <c r="P307"/>
  <c r="BI306"/>
  <c r="BH306"/>
  <c r="BG306"/>
  <c r="BF306"/>
  <c r="T306"/>
  <c r="R306"/>
  <c r="P306"/>
  <c r="BI305"/>
  <c r="BH305"/>
  <c r="BG305"/>
  <c r="BF305"/>
  <c r="T305"/>
  <c r="R305"/>
  <c r="P305"/>
  <c r="BI248"/>
  <c r="BH248"/>
  <c r="BG248"/>
  <c r="BF248"/>
  <c r="T248"/>
  <c r="R248"/>
  <c r="P248"/>
  <c r="BI192"/>
  <c r="BH192"/>
  <c r="BG192"/>
  <c r="BF192"/>
  <c r="T192"/>
  <c r="R192"/>
  <c r="P192"/>
  <c r="BI182"/>
  <c r="BH182"/>
  <c r="BG182"/>
  <c r="BF182"/>
  <c r="T182"/>
  <c r="R182"/>
  <c r="P182"/>
  <c r="BI172"/>
  <c r="BH172"/>
  <c r="BG172"/>
  <c r="BF172"/>
  <c r="T172"/>
  <c r="R172"/>
  <c r="P172"/>
  <c r="BI162"/>
  <c r="BH162"/>
  <c r="BG162"/>
  <c r="BF162"/>
  <c r="T162"/>
  <c r="R162"/>
  <c r="P162"/>
  <c r="BI152"/>
  <c r="BH152"/>
  <c r="BG152"/>
  <c r="BF152"/>
  <c r="T152"/>
  <c r="R152"/>
  <c r="P152"/>
  <c r="BI144"/>
  <c r="BH144"/>
  <c r="BG144"/>
  <c r="BF144"/>
  <c r="T144"/>
  <c r="T143"/>
  <c r="R144"/>
  <c r="R143"/>
  <c r="P144"/>
  <c r="P143"/>
  <c r="J102"/>
  <c r="J136"/>
  <c r="F136"/>
  <c r="F134"/>
  <c r="E132"/>
  <c r="J95"/>
  <c r="F95"/>
  <c r="F93"/>
  <c r="E91"/>
  <c r="J28"/>
  <c r="E28"/>
  <c r="J137"/>
  <c r="J27"/>
  <c r="J22"/>
  <c r="E22"/>
  <c r="F137"/>
  <c r="J21"/>
  <c r="J16"/>
  <c r="J134"/>
  <c r="E7"/>
  <c r="E126"/>
  <c i="31" r="J41"/>
  <c r="J40"/>
  <c i="1" r="AY133"/>
  <c i="31" r="J39"/>
  <c i="1" r="AX133"/>
  <c i="31" r="BI129"/>
  <c r="BH129"/>
  <c r="BG129"/>
  <c r="BF129"/>
  <c r="T129"/>
  <c r="R129"/>
  <c r="P129"/>
  <c r="BI128"/>
  <c r="BH128"/>
  <c r="BG128"/>
  <c r="BF128"/>
  <c r="T128"/>
  <c r="R128"/>
  <c r="P128"/>
  <c r="BI127"/>
  <c r="BH127"/>
  <c r="BG127"/>
  <c r="BF127"/>
  <c r="T127"/>
  <c r="R127"/>
  <c r="P127"/>
  <c r="J121"/>
  <c r="F121"/>
  <c r="F119"/>
  <c r="E117"/>
  <c r="J95"/>
  <c r="F95"/>
  <c r="F93"/>
  <c r="E91"/>
  <c r="J28"/>
  <c r="E28"/>
  <c r="J122"/>
  <c r="J27"/>
  <c r="J22"/>
  <c r="E22"/>
  <c r="F122"/>
  <c r="J21"/>
  <c r="J16"/>
  <c r="J93"/>
  <c r="E7"/>
  <c r="E85"/>
  <c i="30" r="J41"/>
  <c r="J40"/>
  <c i="1" r="AY131"/>
  <c i="30" r="J39"/>
  <c i="1" r="AX131"/>
  <c i="30" r="BI152"/>
  <c r="BH152"/>
  <c r="BG152"/>
  <c r="BF152"/>
  <c r="T152"/>
  <c r="R152"/>
  <c r="P152"/>
  <c r="BI150"/>
  <c r="BH150"/>
  <c r="BG150"/>
  <c r="BF150"/>
  <c r="T150"/>
  <c r="R150"/>
  <c r="P150"/>
  <c r="BI148"/>
  <c r="BH148"/>
  <c r="BG148"/>
  <c r="BF148"/>
  <c r="T148"/>
  <c r="R148"/>
  <c r="P148"/>
  <c r="BI146"/>
  <c r="BH146"/>
  <c r="BG146"/>
  <c r="BF146"/>
  <c r="T146"/>
  <c r="R146"/>
  <c r="P146"/>
  <c r="BI144"/>
  <c r="BH144"/>
  <c r="BG144"/>
  <c r="BF144"/>
  <c r="T144"/>
  <c r="R144"/>
  <c r="P144"/>
  <c r="BI142"/>
  <c r="BH142"/>
  <c r="BG142"/>
  <c r="BF142"/>
  <c r="T142"/>
  <c r="R142"/>
  <c r="P142"/>
  <c r="BI140"/>
  <c r="BH140"/>
  <c r="BG140"/>
  <c r="BF140"/>
  <c r="T140"/>
  <c r="R140"/>
  <c r="P140"/>
  <c r="BI138"/>
  <c r="BH138"/>
  <c r="BG138"/>
  <c r="BF138"/>
  <c r="T138"/>
  <c r="R138"/>
  <c r="P138"/>
  <c r="BI136"/>
  <c r="BH136"/>
  <c r="BG136"/>
  <c r="BF136"/>
  <c r="T136"/>
  <c r="R136"/>
  <c r="P136"/>
  <c r="BI134"/>
  <c r="BH134"/>
  <c r="BG134"/>
  <c r="BF134"/>
  <c r="T134"/>
  <c r="R134"/>
  <c r="P134"/>
  <c r="BI133"/>
  <c r="BH133"/>
  <c r="BG133"/>
  <c r="BF133"/>
  <c r="T133"/>
  <c r="R133"/>
  <c r="P133"/>
  <c r="BI131"/>
  <c r="BH131"/>
  <c r="BG131"/>
  <c r="BF131"/>
  <c r="T131"/>
  <c r="R131"/>
  <c r="P131"/>
  <c r="BI130"/>
  <c r="BH130"/>
  <c r="BG130"/>
  <c r="BF130"/>
  <c r="T130"/>
  <c r="R130"/>
  <c r="P130"/>
  <c r="BI128"/>
  <c r="BH128"/>
  <c r="BG128"/>
  <c r="BF128"/>
  <c r="T128"/>
  <c r="R128"/>
  <c r="P128"/>
  <c r="BI127"/>
  <c r="BH127"/>
  <c r="BG127"/>
  <c r="BF127"/>
  <c r="T127"/>
  <c r="R127"/>
  <c r="P127"/>
  <c r="J121"/>
  <c r="F121"/>
  <c r="F119"/>
  <c r="E117"/>
  <c r="J95"/>
  <c r="F95"/>
  <c r="F93"/>
  <c r="E91"/>
  <c r="J28"/>
  <c r="E28"/>
  <c r="J96"/>
  <c r="J27"/>
  <c r="J22"/>
  <c r="E22"/>
  <c r="F96"/>
  <c r="J21"/>
  <c r="J16"/>
  <c r="J119"/>
  <c r="E7"/>
  <c r="E111"/>
  <c i="29" r="J41"/>
  <c r="J40"/>
  <c i="1" r="AY130"/>
  <c i="29" r="J39"/>
  <c i="1" r="AX130"/>
  <c i="29" r="BI189"/>
  <c r="BH189"/>
  <c r="BG189"/>
  <c r="BF189"/>
  <c r="T189"/>
  <c r="R189"/>
  <c r="P189"/>
  <c r="BI187"/>
  <c r="BH187"/>
  <c r="BG187"/>
  <c r="BF187"/>
  <c r="T187"/>
  <c r="R187"/>
  <c r="P187"/>
  <c r="BI185"/>
  <c r="BH185"/>
  <c r="BG185"/>
  <c r="BF185"/>
  <c r="T185"/>
  <c r="R185"/>
  <c r="P185"/>
  <c r="BI183"/>
  <c r="BH183"/>
  <c r="BG183"/>
  <c r="BF183"/>
  <c r="T183"/>
  <c r="R183"/>
  <c r="P183"/>
  <c r="BI181"/>
  <c r="BH181"/>
  <c r="BG181"/>
  <c r="BF181"/>
  <c r="T181"/>
  <c r="R181"/>
  <c r="P181"/>
  <c r="BI179"/>
  <c r="BH179"/>
  <c r="BG179"/>
  <c r="BF179"/>
  <c r="T179"/>
  <c r="R179"/>
  <c r="P179"/>
  <c r="BI177"/>
  <c r="BH177"/>
  <c r="BG177"/>
  <c r="BF177"/>
  <c r="T177"/>
  <c r="R177"/>
  <c r="P177"/>
  <c r="BI175"/>
  <c r="BH175"/>
  <c r="BG175"/>
  <c r="BF175"/>
  <c r="T175"/>
  <c r="R175"/>
  <c r="P175"/>
  <c r="BI173"/>
  <c r="BH173"/>
  <c r="BG173"/>
  <c r="BF173"/>
  <c r="T173"/>
  <c r="R173"/>
  <c r="P173"/>
  <c r="BI171"/>
  <c r="BH171"/>
  <c r="BG171"/>
  <c r="BF171"/>
  <c r="T171"/>
  <c r="R171"/>
  <c r="P171"/>
  <c r="BI169"/>
  <c r="BH169"/>
  <c r="BG169"/>
  <c r="BF169"/>
  <c r="T169"/>
  <c r="R169"/>
  <c r="P169"/>
  <c r="BI168"/>
  <c r="BH168"/>
  <c r="BG168"/>
  <c r="BF168"/>
  <c r="T168"/>
  <c r="R168"/>
  <c r="P168"/>
  <c r="BI166"/>
  <c r="BH166"/>
  <c r="BG166"/>
  <c r="BF166"/>
  <c r="T166"/>
  <c r="R166"/>
  <c r="P166"/>
  <c r="BI164"/>
  <c r="BH164"/>
  <c r="BG164"/>
  <c r="BF164"/>
  <c r="T164"/>
  <c r="R164"/>
  <c r="P164"/>
  <c r="BI163"/>
  <c r="BH163"/>
  <c r="BG163"/>
  <c r="BF163"/>
  <c r="T163"/>
  <c r="R163"/>
  <c r="P163"/>
  <c r="BI161"/>
  <c r="BH161"/>
  <c r="BG161"/>
  <c r="BF161"/>
  <c r="T161"/>
  <c r="R161"/>
  <c r="P161"/>
  <c r="BI160"/>
  <c r="BH160"/>
  <c r="BG160"/>
  <c r="BF160"/>
  <c r="T160"/>
  <c r="R160"/>
  <c r="P160"/>
  <c r="BI158"/>
  <c r="BH158"/>
  <c r="BG158"/>
  <c r="BF158"/>
  <c r="T158"/>
  <c r="R158"/>
  <c r="P158"/>
  <c r="BI157"/>
  <c r="BH157"/>
  <c r="BG157"/>
  <c r="BF157"/>
  <c r="T157"/>
  <c r="R157"/>
  <c r="P157"/>
  <c r="BI155"/>
  <c r="BH155"/>
  <c r="BG155"/>
  <c r="BF155"/>
  <c r="T155"/>
  <c r="R155"/>
  <c r="P155"/>
  <c r="BI154"/>
  <c r="BH154"/>
  <c r="BG154"/>
  <c r="BF154"/>
  <c r="T154"/>
  <c r="R154"/>
  <c r="P154"/>
  <c r="BI152"/>
  <c r="BH152"/>
  <c r="BG152"/>
  <c r="BF152"/>
  <c r="T152"/>
  <c r="R152"/>
  <c r="P152"/>
  <c r="BI151"/>
  <c r="BH151"/>
  <c r="BG151"/>
  <c r="BF151"/>
  <c r="T151"/>
  <c r="R151"/>
  <c r="P151"/>
  <c r="BI149"/>
  <c r="BH149"/>
  <c r="BG149"/>
  <c r="BF149"/>
  <c r="T149"/>
  <c r="R149"/>
  <c r="P149"/>
  <c r="BI148"/>
  <c r="BH148"/>
  <c r="BG148"/>
  <c r="BF148"/>
  <c r="T148"/>
  <c r="R148"/>
  <c r="P148"/>
  <c r="BI146"/>
  <c r="BH146"/>
  <c r="BG146"/>
  <c r="BF146"/>
  <c r="T146"/>
  <c r="R146"/>
  <c r="P146"/>
  <c r="BI145"/>
  <c r="BH145"/>
  <c r="BG145"/>
  <c r="BF145"/>
  <c r="T145"/>
  <c r="R145"/>
  <c r="P145"/>
  <c r="BI143"/>
  <c r="BH143"/>
  <c r="BG143"/>
  <c r="BF143"/>
  <c r="T143"/>
  <c r="R143"/>
  <c r="P143"/>
  <c r="BI142"/>
  <c r="BH142"/>
  <c r="BG142"/>
  <c r="BF142"/>
  <c r="T142"/>
  <c r="R142"/>
  <c r="P142"/>
  <c r="BI140"/>
  <c r="BH140"/>
  <c r="BG140"/>
  <c r="BF140"/>
  <c r="T140"/>
  <c r="R140"/>
  <c r="P140"/>
  <c r="BI139"/>
  <c r="BH139"/>
  <c r="BG139"/>
  <c r="BF139"/>
  <c r="T139"/>
  <c r="R139"/>
  <c r="P139"/>
  <c r="BI137"/>
  <c r="BH137"/>
  <c r="BG137"/>
  <c r="BF137"/>
  <c r="T137"/>
  <c r="R137"/>
  <c r="P137"/>
  <c r="BI136"/>
  <c r="BH136"/>
  <c r="BG136"/>
  <c r="BF136"/>
  <c r="T136"/>
  <c r="R136"/>
  <c r="P136"/>
  <c r="BI134"/>
  <c r="BH134"/>
  <c r="BG134"/>
  <c r="BF134"/>
  <c r="T134"/>
  <c r="R134"/>
  <c r="P134"/>
  <c r="BI133"/>
  <c r="BH133"/>
  <c r="BG133"/>
  <c r="BF133"/>
  <c r="T133"/>
  <c r="R133"/>
  <c r="P133"/>
  <c r="BI131"/>
  <c r="BH131"/>
  <c r="BG131"/>
  <c r="BF131"/>
  <c r="T131"/>
  <c r="R131"/>
  <c r="P131"/>
  <c r="BI130"/>
  <c r="BH130"/>
  <c r="BG130"/>
  <c r="BF130"/>
  <c r="T130"/>
  <c r="R130"/>
  <c r="P130"/>
  <c r="BI128"/>
  <c r="BH128"/>
  <c r="BG128"/>
  <c r="BF128"/>
  <c r="T128"/>
  <c r="R128"/>
  <c r="P128"/>
  <c r="BI127"/>
  <c r="BH127"/>
  <c r="BG127"/>
  <c r="BF127"/>
  <c r="T127"/>
  <c r="R127"/>
  <c r="P127"/>
  <c r="J121"/>
  <c r="F121"/>
  <c r="F119"/>
  <c r="E117"/>
  <c r="J95"/>
  <c r="F95"/>
  <c r="F93"/>
  <c r="E91"/>
  <c r="J28"/>
  <c r="E28"/>
  <c r="J96"/>
  <c r="J27"/>
  <c r="J22"/>
  <c r="E22"/>
  <c r="F122"/>
  <c r="J21"/>
  <c r="J16"/>
  <c r="J119"/>
  <c r="E7"/>
  <c r="E85"/>
  <c i="28" r="J41"/>
  <c r="J40"/>
  <c i="1" r="AY128"/>
  <c i="28" r="J39"/>
  <c i="1" r="AX128"/>
  <c i="28" r="BI178"/>
  <c r="BH178"/>
  <c r="BG178"/>
  <c r="BF178"/>
  <c r="T178"/>
  <c r="R178"/>
  <c r="P178"/>
  <c r="BI177"/>
  <c r="BH177"/>
  <c r="BG177"/>
  <c r="BF177"/>
  <c r="T177"/>
  <c r="R177"/>
  <c r="P177"/>
  <c r="BI176"/>
  <c r="BH176"/>
  <c r="BG176"/>
  <c r="BF176"/>
  <c r="T176"/>
  <c r="R176"/>
  <c r="P176"/>
  <c r="BI174"/>
  <c r="BH174"/>
  <c r="BG174"/>
  <c r="BF174"/>
  <c r="T174"/>
  <c r="R174"/>
  <c r="P174"/>
  <c r="BI173"/>
  <c r="BH173"/>
  <c r="BG173"/>
  <c r="BF173"/>
  <c r="T173"/>
  <c r="R173"/>
  <c r="P173"/>
  <c r="BI171"/>
  <c r="BH171"/>
  <c r="BG171"/>
  <c r="BF171"/>
  <c r="T171"/>
  <c r="R171"/>
  <c r="P171"/>
  <c r="BI170"/>
  <c r="BH170"/>
  <c r="BG170"/>
  <c r="BF170"/>
  <c r="T170"/>
  <c r="R170"/>
  <c r="P170"/>
  <c r="BI168"/>
  <c r="BH168"/>
  <c r="BG168"/>
  <c r="BF168"/>
  <c r="T168"/>
  <c r="R168"/>
  <c r="P168"/>
  <c r="BI167"/>
  <c r="BH167"/>
  <c r="BG167"/>
  <c r="BF167"/>
  <c r="T167"/>
  <c r="R167"/>
  <c r="P167"/>
  <c r="BI166"/>
  <c r="BH166"/>
  <c r="BG166"/>
  <c r="BF166"/>
  <c r="T166"/>
  <c r="R166"/>
  <c r="P166"/>
  <c r="BI165"/>
  <c r="BH165"/>
  <c r="BG165"/>
  <c r="BF165"/>
  <c r="T165"/>
  <c r="R165"/>
  <c r="P165"/>
  <c r="BI164"/>
  <c r="BH164"/>
  <c r="BG164"/>
  <c r="BF164"/>
  <c r="T164"/>
  <c r="R164"/>
  <c r="P164"/>
  <c r="BI163"/>
  <c r="BH163"/>
  <c r="BG163"/>
  <c r="BF163"/>
  <c r="T163"/>
  <c r="R163"/>
  <c r="P163"/>
  <c r="BI162"/>
  <c r="BH162"/>
  <c r="BG162"/>
  <c r="BF162"/>
  <c r="T162"/>
  <c r="R162"/>
  <c r="P162"/>
  <c r="BI161"/>
  <c r="BH161"/>
  <c r="BG161"/>
  <c r="BF161"/>
  <c r="T161"/>
  <c r="R161"/>
  <c r="P161"/>
  <c r="BI159"/>
  <c r="BH159"/>
  <c r="BG159"/>
  <c r="BF159"/>
  <c r="T159"/>
  <c r="T158"/>
  <c r="R159"/>
  <c r="R158"/>
  <c r="P159"/>
  <c r="P158"/>
  <c r="BI156"/>
  <c r="BH156"/>
  <c r="BG156"/>
  <c r="BF156"/>
  <c r="T156"/>
  <c r="R156"/>
  <c r="P156"/>
  <c r="BI154"/>
  <c r="BH154"/>
  <c r="BG154"/>
  <c r="BF154"/>
  <c r="T154"/>
  <c r="R154"/>
  <c r="P154"/>
  <c r="BI152"/>
  <c r="BH152"/>
  <c r="BG152"/>
  <c r="BF152"/>
  <c r="T152"/>
  <c r="R152"/>
  <c r="P152"/>
  <c r="BI151"/>
  <c r="BH151"/>
  <c r="BG151"/>
  <c r="BF151"/>
  <c r="T151"/>
  <c r="R151"/>
  <c r="P151"/>
  <c r="BI150"/>
  <c r="BH150"/>
  <c r="BG150"/>
  <c r="BF150"/>
  <c r="T150"/>
  <c r="R150"/>
  <c r="P150"/>
  <c r="BI149"/>
  <c r="BH149"/>
  <c r="BG149"/>
  <c r="BF149"/>
  <c r="T149"/>
  <c r="R149"/>
  <c r="P149"/>
  <c r="BI147"/>
  <c r="BH147"/>
  <c r="BG147"/>
  <c r="BF147"/>
  <c r="T147"/>
  <c r="R147"/>
  <c r="P147"/>
  <c r="BI145"/>
  <c r="BH145"/>
  <c r="BG145"/>
  <c r="BF145"/>
  <c r="T145"/>
  <c r="R145"/>
  <c r="P145"/>
  <c r="BI143"/>
  <c r="BH143"/>
  <c r="BG143"/>
  <c r="BF143"/>
  <c r="T143"/>
  <c r="R143"/>
  <c r="P143"/>
  <c r="BI141"/>
  <c r="BH141"/>
  <c r="BG141"/>
  <c r="BF141"/>
  <c r="T141"/>
  <c r="R141"/>
  <c r="P141"/>
  <c r="BI140"/>
  <c r="BH140"/>
  <c r="BG140"/>
  <c r="BF140"/>
  <c r="T140"/>
  <c r="R140"/>
  <c r="P140"/>
  <c r="BI139"/>
  <c r="BH139"/>
  <c r="BG139"/>
  <c r="BF139"/>
  <c r="T139"/>
  <c r="R139"/>
  <c r="P139"/>
  <c r="BI137"/>
  <c r="BH137"/>
  <c r="BG137"/>
  <c r="BF137"/>
  <c r="T137"/>
  <c r="R137"/>
  <c r="P137"/>
  <c r="BI135"/>
  <c r="BH135"/>
  <c r="BG135"/>
  <c r="BF135"/>
  <c r="T135"/>
  <c r="R135"/>
  <c r="P135"/>
  <c r="BI133"/>
  <c r="BH133"/>
  <c r="BG133"/>
  <c r="BF133"/>
  <c r="T133"/>
  <c r="R133"/>
  <c r="P133"/>
  <c r="J127"/>
  <c r="F127"/>
  <c r="F125"/>
  <c r="E123"/>
  <c r="J95"/>
  <c r="F95"/>
  <c r="F93"/>
  <c r="E91"/>
  <c r="J28"/>
  <c r="E28"/>
  <c r="J96"/>
  <c r="J27"/>
  <c r="J22"/>
  <c r="E22"/>
  <c r="F128"/>
  <c r="J21"/>
  <c r="J16"/>
  <c r="J93"/>
  <c r="E7"/>
  <c r="E85"/>
  <c i="27" r="J41"/>
  <c r="J40"/>
  <c i="1" r="AY127"/>
  <c i="27" r="J39"/>
  <c i="1" r="AX127"/>
  <c i="27" r="BI159"/>
  <c r="BH159"/>
  <c r="BG159"/>
  <c r="BF159"/>
  <c r="T159"/>
  <c r="R159"/>
  <c r="P159"/>
  <c r="BI157"/>
  <c r="BH157"/>
  <c r="BG157"/>
  <c r="BF157"/>
  <c r="T157"/>
  <c r="R157"/>
  <c r="P157"/>
  <c r="BI155"/>
  <c r="BH155"/>
  <c r="BG155"/>
  <c r="BF155"/>
  <c r="T155"/>
  <c r="R155"/>
  <c r="P155"/>
  <c r="BI153"/>
  <c r="BH153"/>
  <c r="BG153"/>
  <c r="BF153"/>
  <c r="T153"/>
  <c r="R153"/>
  <c r="P153"/>
  <c r="BI151"/>
  <c r="BH151"/>
  <c r="BG151"/>
  <c r="BF151"/>
  <c r="T151"/>
  <c r="R151"/>
  <c r="P151"/>
  <c r="BI149"/>
  <c r="BH149"/>
  <c r="BG149"/>
  <c r="BF149"/>
  <c r="T149"/>
  <c r="R149"/>
  <c r="P149"/>
  <c r="BI147"/>
  <c r="BH147"/>
  <c r="BG147"/>
  <c r="BF147"/>
  <c r="T147"/>
  <c r="R147"/>
  <c r="P147"/>
  <c r="BI145"/>
  <c r="BH145"/>
  <c r="BG145"/>
  <c r="BF145"/>
  <c r="T145"/>
  <c r="R145"/>
  <c r="P145"/>
  <c r="BI143"/>
  <c r="BH143"/>
  <c r="BG143"/>
  <c r="BF143"/>
  <c r="T143"/>
  <c r="R143"/>
  <c r="P143"/>
  <c r="BI141"/>
  <c r="BH141"/>
  <c r="BG141"/>
  <c r="BF141"/>
  <c r="T141"/>
  <c r="R141"/>
  <c r="P141"/>
  <c r="BI139"/>
  <c r="BH139"/>
  <c r="BG139"/>
  <c r="BF139"/>
  <c r="T139"/>
  <c r="R139"/>
  <c r="P139"/>
  <c r="BI137"/>
  <c r="BH137"/>
  <c r="BG137"/>
  <c r="BF137"/>
  <c r="T137"/>
  <c r="R137"/>
  <c r="P137"/>
  <c r="BI135"/>
  <c r="BH135"/>
  <c r="BG135"/>
  <c r="BF135"/>
  <c r="T135"/>
  <c r="R135"/>
  <c r="P135"/>
  <c r="BI133"/>
  <c r="BH133"/>
  <c r="BG133"/>
  <c r="BF133"/>
  <c r="T133"/>
  <c r="R133"/>
  <c r="P133"/>
  <c r="BI131"/>
  <c r="BH131"/>
  <c r="BG131"/>
  <c r="BF131"/>
  <c r="T131"/>
  <c r="R131"/>
  <c r="P131"/>
  <c r="BI129"/>
  <c r="BH129"/>
  <c r="BG129"/>
  <c r="BF129"/>
  <c r="T129"/>
  <c r="R129"/>
  <c r="P129"/>
  <c r="BI127"/>
  <c r="BH127"/>
  <c r="BG127"/>
  <c r="BF127"/>
  <c r="T127"/>
  <c r="R127"/>
  <c r="P127"/>
  <c r="J121"/>
  <c r="F121"/>
  <c r="F119"/>
  <c r="E117"/>
  <c r="J95"/>
  <c r="F95"/>
  <c r="F93"/>
  <c r="E91"/>
  <c r="J28"/>
  <c r="E28"/>
  <c r="J122"/>
  <c r="J27"/>
  <c r="J22"/>
  <c r="E22"/>
  <c r="F122"/>
  <c r="J21"/>
  <c r="J16"/>
  <c r="J119"/>
  <c r="E7"/>
  <c r="E85"/>
  <c i="26" r="J41"/>
  <c r="J40"/>
  <c i="1" r="AY126"/>
  <c i="26" r="J39"/>
  <c i="1" r="AX126"/>
  <c i="26" r="BI147"/>
  <c r="BH147"/>
  <c r="BG147"/>
  <c r="BF147"/>
  <c r="T147"/>
  <c r="R147"/>
  <c r="P147"/>
  <c r="BI145"/>
  <c r="BH145"/>
  <c r="BG145"/>
  <c r="BF145"/>
  <c r="T145"/>
  <c r="R145"/>
  <c r="P145"/>
  <c r="BI143"/>
  <c r="BH143"/>
  <c r="BG143"/>
  <c r="BF143"/>
  <c r="T143"/>
  <c r="R143"/>
  <c r="P143"/>
  <c r="BI141"/>
  <c r="BH141"/>
  <c r="BG141"/>
  <c r="BF141"/>
  <c r="T141"/>
  <c r="R141"/>
  <c r="P141"/>
  <c r="BI139"/>
  <c r="BH139"/>
  <c r="BG139"/>
  <c r="BF139"/>
  <c r="T139"/>
  <c r="R139"/>
  <c r="P139"/>
  <c r="BI138"/>
  <c r="BH138"/>
  <c r="BG138"/>
  <c r="BF138"/>
  <c r="T138"/>
  <c r="R138"/>
  <c r="P138"/>
  <c r="BI136"/>
  <c r="BH136"/>
  <c r="BG136"/>
  <c r="BF136"/>
  <c r="T136"/>
  <c r="R136"/>
  <c r="P136"/>
  <c r="BI134"/>
  <c r="BH134"/>
  <c r="BG134"/>
  <c r="BF134"/>
  <c r="T134"/>
  <c r="R134"/>
  <c r="P134"/>
  <c r="BI133"/>
  <c r="BH133"/>
  <c r="BG133"/>
  <c r="BF133"/>
  <c r="T133"/>
  <c r="R133"/>
  <c r="P133"/>
  <c r="BI131"/>
  <c r="BH131"/>
  <c r="BG131"/>
  <c r="BF131"/>
  <c r="T131"/>
  <c r="R131"/>
  <c r="P131"/>
  <c r="BI130"/>
  <c r="BH130"/>
  <c r="BG130"/>
  <c r="BF130"/>
  <c r="T130"/>
  <c r="R130"/>
  <c r="P130"/>
  <c r="BI128"/>
  <c r="BH128"/>
  <c r="BG128"/>
  <c r="BF128"/>
  <c r="T128"/>
  <c r="R128"/>
  <c r="P128"/>
  <c r="BI127"/>
  <c r="BH127"/>
  <c r="BG127"/>
  <c r="BF127"/>
  <c r="T127"/>
  <c r="R127"/>
  <c r="P127"/>
  <c r="J121"/>
  <c r="F121"/>
  <c r="F119"/>
  <c r="E117"/>
  <c r="J95"/>
  <c r="F95"/>
  <c r="F93"/>
  <c r="E91"/>
  <c r="J28"/>
  <c r="E28"/>
  <c r="J122"/>
  <c r="J27"/>
  <c r="J22"/>
  <c r="E22"/>
  <c r="F96"/>
  <c r="J21"/>
  <c r="J16"/>
  <c r="J93"/>
  <c r="E7"/>
  <c r="E85"/>
  <c i="25" r="J41"/>
  <c r="J40"/>
  <c i="1" r="AY125"/>
  <c i="25" r="J39"/>
  <c i="1" r="AX125"/>
  <c i="25" r="BI181"/>
  <c r="BH181"/>
  <c r="BG181"/>
  <c r="BF181"/>
  <c r="T181"/>
  <c r="R181"/>
  <c r="P181"/>
  <c r="BI179"/>
  <c r="BH179"/>
  <c r="BG179"/>
  <c r="BF179"/>
  <c r="T179"/>
  <c r="R179"/>
  <c r="P179"/>
  <c r="BI177"/>
  <c r="BH177"/>
  <c r="BG177"/>
  <c r="BF177"/>
  <c r="T177"/>
  <c r="R177"/>
  <c r="P177"/>
  <c r="BI175"/>
  <c r="BH175"/>
  <c r="BG175"/>
  <c r="BF175"/>
  <c r="T175"/>
  <c r="R175"/>
  <c r="P175"/>
  <c r="BI173"/>
  <c r="BH173"/>
  <c r="BG173"/>
  <c r="BF173"/>
  <c r="T173"/>
  <c r="R173"/>
  <c r="P173"/>
  <c r="BI171"/>
  <c r="BH171"/>
  <c r="BG171"/>
  <c r="BF171"/>
  <c r="T171"/>
  <c r="R171"/>
  <c r="P171"/>
  <c r="BI169"/>
  <c r="BH169"/>
  <c r="BG169"/>
  <c r="BF169"/>
  <c r="T169"/>
  <c r="R169"/>
  <c r="P169"/>
  <c r="BI167"/>
  <c r="BH167"/>
  <c r="BG167"/>
  <c r="BF167"/>
  <c r="T167"/>
  <c r="R167"/>
  <c r="P167"/>
  <c r="BI166"/>
  <c r="BH166"/>
  <c r="BG166"/>
  <c r="BF166"/>
  <c r="T166"/>
  <c r="R166"/>
  <c r="P166"/>
  <c r="BI164"/>
  <c r="BH164"/>
  <c r="BG164"/>
  <c r="BF164"/>
  <c r="T164"/>
  <c r="R164"/>
  <c r="P164"/>
  <c r="BI162"/>
  <c r="BH162"/>
  <c r="BG162"/>
  <c r="BF162"/>
  <c r="T162"/>
  <c r="R162"/>
  <c r="P162"/>
  <c r="BI160"/>
  <c r="BH160"/>
  <c r="BG160"/>
  <c r="BF160"/>
  <c r="T160"/>
  <c r="R160"/>
  <c r="P160"/>
  <c r="BI159"/>
  <c r="BH159"/>
  <c r="BG159"/>
  <c r="BF159"/>
  <c r="T159"/>
  <c r="R159"/>
  <c r="P159"/>
  <c r="BI157"/>
  <c r="BH157"/>
  <c r="BG157"/>
  <c r="BF157"/>
  <c r="T157"/>
  <c r="R157"/>
  <c r="P157"/>
  <c r="BI156"/>
  <c r="BH156"/>
  <c r="BG156"/>
  <c r="BF156"/>
  <c r="T156"/>
  <c r="R156"/>
  <c r="P156"/>
  <c r="BI154"/>
  <c r="BH154"/>
  <c r="BG154"/>
  <c r="BF154"/>
  <c r="T154"/>
  <c r="R154"/>
  <c r="P154"/>
  <c r="BI153"/>
  <c r="BH153"/>
  <c r="BG153"/>
  <c r="BF153"/>
  <c r="T153"/>
  <c r="R153"/>
  <c r="P153"/>
  <c r="BI151"/>
  <c r="BH151"/>
  <c r="BG151"/>
  <c r="BF151"/>
  <c r="T151"/>
  <c r="R151"/>
  <c r="P151"/>
  <c r="BI150"/>
  <c r="BH150"/>
  <c r="BG150"/>
  <c r="BF150"/>
  <c r="T150"/>
  <c r="R150"/>
  <c r="P150"/>
  <c r="BI148"/>
  <c r="BH148"/>
  <c r="BG148"/>
  <c r="BF148"/>
  <c r="T148"/>
  <c r="R148"/>
  <c r="P148"/>
  <c r="BI147"/>
  <c r="BH147"/>
  <c r="BG147"/>
  <c r="BF147"/>
  <c r="T147"/>
  <c r="R147"/>
  <c r="P147"/>
  <c r="BI145"/>
  <c r="BH145"/>
  <c r="BG145"/>
  <c r="BF145"/>
  <c r="T145"/>
  <c r="R145"/>
  <c r="P145"/>
  <c r="BI144"/>
  <c r="BH144"/>
  <c r="BG144"/>
  <c r="BF144"/>
  <c r="T144"/>
  <c r="R144"/>
  <c r="P144"/>
  <c r="BI142"/>
  <c r="BH142"/>
  <c r="BG142"/>
  <c r="BF142"/>
  <c r="T142"/>
  <c r="R142"/>
  <c r="P142"/>
  <c r="BI141"/>
  <c r="BH141"/>
  <c r="BG141"/>
  <c r="BF141"/>
  <c r="T141"/>
  <c r="R141"/>
  <c r="P141"/>
  <c r="BI139"/>
  <c r="BH139"/>
  <c r="BG139"/>
  <c r="BF139"/>
  <c r="T139"/>
  <c r="R139"/>
  <c r="P139"/>
  <c r="BI138"/>
  <c r="BH138"/>
  <c r="BG138"/>
  <c r="BF138"/>
  <c r="T138"/>
  <c r="R138"/>
  <c r="P138"/>
  <c r="BI136"/>
  <c r="BH136"/>
  <c r="BG136"/>
  <c r="BF136"/>
  <c r="T136"/>
  <c r="R136"/>
  <c r="P136"/>
  <c r="BI135"/>
  <c r="BH135"/>
  <c r="BG135"/>
  <c r="BF135"/>
  <c r="T135"/>
  <c r="R135"/>
  <c r="P135"/>
  <c r="BI133"/>
  <c r="BH133"/>
  <c r="BG133"/>
  <c r="BF133"/>
  <c r="T133"/>
  <c r="R133"/>
  <c r="P133"/>
  <c r="BI132"/>
  <c r="BH132"/>
  <c r="BG132"/>
  <c r="BF132"/>
  <c r="T132"/>
  <c r="R132"/>
  <c r="P132"/>
  <c r="BI130"/>
  <c r="BH130"/>
  <c r="BG130"/>
  <c r="BF130"/>
  <c r="T130"/>
  <c r="R130"/>
  <c r="P130"/>
  <c r="BI128"/>
  <c r="BH128"/>
  <c r="BG128"/>
  <c r="BF128"/>
  <c r="T128"/>
  <c r="R128"/>
  <c r="P128"/>
  <c r="BI127"/>
  <c r="BH127"/>
  <c r="BG127"/>
  <c r="BF127"/>
  <c r="T127"/>
  <c r="R127"/>
  <c r="P127"/>
  <c r="J121"/>
  <c r="F121"/>
  <c r="F119"/>
  <c r="E117"/>
  <c r="J95"/>
  <c r="F95"/>
  <c r="F93"/>
  <c r="E91"/>
  <c r="J28"/>
  <c r="E28"/>
  <c r="J122"/>
  <c r="J27"/>
  <c r="J22"/>
  <c r="E22"/>
  <c r="F122"/>
  <c r="J21"/>
  <c r="J16"/>
  <c r="J119"/>
  <c r="E7"/>
  <c r="E85"/>
  <c i="24" r="J41"/>
  <c r="J40"/>
  <c i="1" r="AY124"/>
  <c i="24" r="J39"/>
  <c i="1" r="AX124"/>
  <c i="24" r="BI149"/>
  <c r="BH149"/>
  <c r="BG149"/>
  <c r="BF149"/>
  <c r="T149"/>
  <c r="R149"/>
  <c r="P149"/>
  <c r="BI147"/>
  <c r="BH147"/>
  <c r="BG147"/>
  <c r="BF147"/>
  <c r="T147"/>
  <c r="R147"/>
  <c r="P147"/>
  <c r="BI145"/>
  <c r="BH145"/>
  <c r="BG145"/>
  <c r="BF145"/>
  <c r="T145"/>
  <c r="R145"/>
  <c r="P145"/>
  <c r="BI143"/>
  <c r="BH143"/>
  <c r="BG143"/>
  <c r="BF143"/>
  <c r="T143"/>
  <c r="R143"/>
  <c r="P143"/>
  <c r="BI141"/>
  <c r="BH141"/>
  <c r="BG141"/>
  <c r="BF141"/>
  <c r="T141"/>
  <c r="R141"/>
  <c r="P141"/>
  <c r="BI139"/>
  <c r="BH139"/>
  <c r="BG139"/>
  <c r="BF139"/>
  <c r="T139"/>
  <c r="R139"/>
  <c r="P139"/>
  <c r="BI137"/>
  <c r="BH137"/>
  <c r="BG137"/>
  <c r="BF137"/>
  <c r="T137"/>
  <c r="R137"/>
  <c r="P137"/>
  <c r="BI135"/>
  <c r="BH135"/>
  <c r="BG135"/>
  <c r="BF135"/>
  <c r="T135"/>
  <c r="R135"/>
  <c r="P135"/>
  <c r="BI133"/>
  <c r="BH133"/>
  <c r="BG133"/>
  <c r="BF133"/>
  <c r="T133"/>
  <c r="R133"/>
  <c r="P133"/>
  <c r="BI131"/>
  <c r="BH131"/>
  <c r="BG131"/>
  <c r="BF131"/>
  <c r="T131"/>
  <c r="R131"/>
  <c r="P131"/>
  <c r="BI130"/>
  <c r="BH130"/>
  <c r="BG130"/>
  <c r="BF130"/>
  <c r="T130"/>
  <c r="R130"/>
  <c r="P130"/>
  <c r="BI128"/>
  <c r="BH128"/>
  <c r="BG128"/>
  <c r="BF128"/>
  <c r="T128"/>
  <c r="R128"/>
  <c r="P128"/>
  <c r="BI127"/>
  <c r="BH127"/>
  <c r="BG127"/>
  <c r="BF127"/>
  <c r="T127"/>
  <c r="R127"/>
  <c r="P127"/>
  <c r="J121"/>
  <c r="F121"/>
  <c r="F119"/>
  <c r="E117"/>
  <c r="J95"/>
  <c r="F95"/>
  <c r="F93"/>
  <c r="E91"/>
  <c r="J28"/>
  <c r="E28"/>
  <c r="J96"/>
  <c r="J27"/>
  <c r="J22"/>
  <c r="E22"/>
  <c r="F122"/>
  <c r="J21"/>
  <c r="J16"/>
  <c r="J93"/>
  <c r="E7"/>
  <c r="E85"/>
  <c i="23" r="J41"/>
  <c r="J40"/>
  <c i="1" r="AY122"/>
  <c i="23" r="J39"/>
  <c i="1" r="AX122"/>
  <c i="23" r="BI247"/>
  <c r="BH247"/>
  <c r="BG247"/>
  <c r="BF247"/>
  <c r="T247"/>
  <c r="R247"/>
  <c r="P247"/>
  <c r="BI246"/>
  <c r="BH246"/>
  <c r="BG246"/>
  <c r="BF246"/>
  <c r="T246"/>
  <c r="R246"/>
  <c r="P246"/>
  <c r="BI245"/>
  <c r="BH245"/>
  <c r="BG245"/>
  <c r="BF245"/>
  <c r="T245"/>
  <c r="R245"/>
  <c r="P245"/>
  <c r="BI244"/>
  <c r="BH244"/>
  <c r="BG244"/>
  <c r="BF244"/>
  <c r="T244"/>
  <c r="R244"/>
  <c r="P244"/>
  <c r="BI243"/>
  <c r="BH243"/>
  <c r="BG243"/>
  <c r="BF243"/>
  <c r="T243"/>
  <c r="R243"/>
  <c r="P243"/>
  <c r="BI242"/>
  <c r="BH242"/>
  <c r="BG242"/>
  <c r="BF242"/>
  <c r="T242"/>
  <c r="R242"/>
  <c r="P242"/>
  <c r="BI241"/>
  <c r="BH241"/>
  <c r="BG241"/>
  <c r="BF241"/>
  <c r="T241"/>
  <c r="R241"/>
  <c r="P241"/>
  <c r="BI240"/>
  <c r="BH240"/>
  <c r="BG240"/>
  <c r="BF240"/>
  <c r="T240"/>
  <c r="R240"/>
  <c r="P240"/>
  <c r="BI239"/>
  <c r="BH239"/>
  <c r="BG239"/>
  <c r="BF239"/>
  <c r="T239"/>
  <c r="R239"/>
  <c r="P239"/>
  <c r="BI238"/>
  <c r="BH238"/>
  <c r="BG238"/>
  <c r="BF238"/>
  <c r="T238"/>
  <c r="R238"/>
  <c r="P238"/>
  <c r="BI237"/>
  <c r="BH237"/>
  <c r="BG237"/>
  <c r="BF237"/>
  <c r="T237"/>
  <c r="R237"/>
  <c r="P237"/>
  <c r="BI236"/>
  <c r="BH236"/>
  <c r="BG236"/>
  <c r="BF236"/>
  <c r="T236"/>
  <c r="R236"/>
  <c r="P236"/>
  <c r="BI235"/>
  <c r="BH235"/>
  <c r="BG235"/>
  <c r="BF235"/>
  <c r="T235"/>
  <c r="R235"/>
  <c r="P235"/>
  <c r="BI234"/>
  <c r="BH234"/>
  <c r="BG234"/>
  <c r="BF234"/>
  <c r="T234"/>
  <c r="R234"/>
  <c r="P234"/>
  <c r="BI233"/>
  <c r="BH233"/>
  <c r="BG233"/>
  <c r="BF233"/>
  <c r="T233"/>
  <c r="R233"/>
  <c r="P233"/>
  <c r="BI230"/>
  <c r="BH230"/>
  <c r="BG230"/>
  <c r="BF230"/>
  <c r="T230"/>
  <c r="R230"/>
  <c r="P230"/>
  <c r="BI228"/>
  <c r="BH228"/>
  <c r="BG228"/>
  <c r="BF228"/>
  <c r="T228"/>
  <c r="R228"/>
  <c r="P228"/>
  <c r="BI226"/>
  <c r="BH226"/>
  <c r="BG226"/>
  <c r="BF226"/>
  <c r="T226"/>
  <c r="R226"/>
  <c r="P226"/>
  <c r="BI224"/>
  <c r="BH224"/>
  <c r="BG224"/>
  <c r="BF224"/>
  <c r="T224"/>
  <c r="R224"/>
  <c r="P224"/>
  <c r="BI222"/>
  <c r="BH222"/>
  <c r="BG222"/>
  <c r="BF222"/>
  <c r="T222"/>
  <c r="R222"/>
  <c r="P222"/>
  <c r="BI220"/>
  <c r="BH220"/>
  <c r="BG220"/>
  <c r="BF220"/>
  <c r="T220"/>
  <c r="R220"/>
  <c r="P220"/>
  <c r="BI218"/>
  <c r="BH218"/>
  <c r="BG218"/>
  <c r="BF218"/>
  <c r="T218"/>
  <c r="R218"/>
  <c r="P218"/>
  <c r="BI216"/>
  <c r="BH216"/>
  <c r="BG216"/>
  <c r="BF216"/>
  <c r="T216"/>
  <c r="R216"/>
  <c r="P216"/>
  <c r="BI214"/>
  <c r="BH214"/>
  <c r="BG214"/>
  <c r="BF214"/>
  <c r="T214"/>
  <c r="R214"/>
  <c r="P214"/>
  <c r="BI212"/>
  <c r="BH212"/>
  <c r="BG212"/>
  <c r="BF212"/>
  <c r="T212"/>
  <c r="R212"/>
  <c r="P212"/>
  <c r="BI210"/>
  <c r="BH210"/>
  <c r="BG210"/>
  <c r="BF210"/>
  <c r="T210"/>
  <c r="R210"/>
  <c r="P210"/>
  <c r="BI208"/>
  <c r="BH208"/>
  <c r="BG208"/>
  <c r="BF208"/>
  <c r="T208"/>
  <c r="R208"/>
  <c r="P208"/>
  <c r="BI206"/>
  <c r="BH206"/>
  <c r="BG206"/>
  <c r="BF206"/>
  <c r="T206"/>
  <c r="R206"/>
  <c r="P206"/>
  <c r="BI204"/>
  <c r="BH204"/>
  <c r="BG204"/>
  <c r="BF204"/>
  <c r="T204"/>
  <c r="R204"/>
  <c r="P204"/>
  <c r="BI202"/>
  <c r="BH202"/>
  <c r="BG202"/>
  <c r="BF202"/>
  <c r="T202"/>
  <c r="R202"/>
  <c r="P202"/>
  <c r="BI200"/>
  <c r="BH200"/>
  <c r="BG200"/>
  <c r="BF200"/>
  <c r="T200"/>
  <c r="R200"/>
  <c r="P200"/>
  <c r="BI198"/>
  <c r="BH198"/>
  <c r="BG198"/>
  <c r="BF198"/>
  <c r="T198"/>
  <c r="R198"/>
  <c r="P198"/>
  <c r="BI196"/>
  <c r="BH196"/>
  <c r="BG196"/>
  <c r="BF196"/>
  <c r="T196"/>
  <c r="R196"/>
  <c r="P196"/>
  <c r="BI194"/>
  <c r="BH194"/>
  <c r="BG194"/>
  <c r="BF194"/>
  <c r="T194"/>
  <c r="R194"/>
  <c r="P194"/>
  <c r="BI192"/>
  <c r="BH192"/>
  <c r="BG192"/>
  <c r="BF192"/>
  <c r="T192"/>
  <c r="R192"/>
  <c r="P192"/>
  <c r="BI190"/>
  <c r="BH190"/>
  <c r="BG190"/>
  <c r="BF190"/>
  <c r="T190"/>
  <c r="R190"/>
  <c r="P190"/>
  <c r="BI188"/>
  <c r="BH188"/>
  <c r="BG188"/>
  <c r="BF188"/>
  <c r="T188"/>
  <c r="R188"/>
  <c r="P188"/>
  <c r="BI186"/>
  <c r="BH186"/>
  <c r="BG186"/>
  <c r="BF186"/>
  <c r="T186"/>
  <c r="R186"/>
  <c r="P186"/>
  <c r="BI184"/>
  <c r="BH184"/>
  <c r="BG184"/>
  <c r="BF184"/>
  <c r="T184"/>
  <c r="R184"/>
  <c r="P184"/>
  <c r="BI182"/>
  <c r="BH182"/>
  <c r="BG182"/>
  <c r="BF182"/>
  <c r="T182"/>
  <c r="R182"/>
  <c r="P182"/>
  <c r="BI180"/>
  <c r="BH180"/>
  <c r="BG180"/>
  <c r="BF180"/>
  <c r="T180"/>
  <c r="R180"/>
  <c r="P180"/>
  <c r="BI178"/>
  <c r="BH178"/>
  <c r="BG178"/>
  <c r="BF178"/>
  <c r="T178"/>
  <c r="R178"/>
  <c r="P178"/>
  <c r="BI176"/>
  <c r="BH176"/>
  <c r="BG176"/>
  <c r="BF176"/>
  <c r="T176"/>
  <c r="R176"/>
  <c r="P176"/>
  <c r="BI174"/>
  <c r="BH174"/>
  <c r="BG174"/>
  <c r="BF174"/>
  <c r="T174"/>
  <c r="R174"/>
  <c r="P174"/>
  <c r="BI172"/>
  <c r="BH172"/>
  <c r="BG172"/>
  <c r="BF172"/>
  <c r="T172"/>
  <c r="R172"/>
  <c r="P172"/>
  <c r="BI170"/>
  <c r="BH170"/>
  <c r="BG170"/>
  <c r="BF170"/>
  <c r="T170"/>
  <c r="R170"/>
  <c r="P170"/>
  <c r="BI168"/>
  <c r="BH168"/>
  <c r="BG168"/>
  <c r="BF168"/>
  <c r="T168"/>
  <c r="R168"/>
  <c r="P168"/>
  <c r="BI166"/>
  <c r="BH166"/>
  <c r="BG166"/>
  <c r="BF166"/>
  <c r="T166"/>
  <c r="R166"/>
  <c r="P166"/>
  <c r="BI164"/>
  <c r="BH164"/>
  <c r="BG164"/>
  <c r="BF164"/>
  <c r="T164"/>
  <c r="R164"/>
  <c r="P164"/>
  <c r="BI162"/>
  <c r="BH162"/>
  <c r="BG162"/>
  <c r="BF162"/>
  <c r="T162"/>
  <c r="R162"/>
  <c r="P162"/>
  <c r="BI160"/>
  <c r="BH160"/>
  <c r="BG160"/>
  <c r="BF160"/>
  <c r="T160"/>
  <c r="R160"/>
  <c r="P160"/>
  <c r="BI158"/>
  <c r="BH158"/>
  <c r="BG158"/>
  <c r="BF158"/>
  <c r="T158"/>
  <c r="R158"/>
  <c r="P158"/>
  <c r="BI156"/>
  <c r="BH156"/>
  <c r="BG156"/>
  <c r="BF156"/>
  <c r="T156"/>
  <c r="R156"/>
  <c r="P156"/>
  <c r="BI154"/>
  <c r="BH154"/>
  <c r="BG154"/>
  <c r="BF154"/>
  <c r="T154"/>
  <c r="R154"/>
  <c r="P154"/>
  <c r="BI152"/>
  <c r="BH152"/>
  <c r="BG152"/>
  <c r="BF152"/>
  <c r="T152"/>
  <c r="R152"/>
  <c r="P152"/>
  <c r="BI150"/>
  <c r="BH150"/>
  <c r="BG150"/>
  <c r="BF150"/>
  <c r="T150"/>
  <c r="R150"/>
  <c r="P150"/>
  <c r="BI148"/>
  <c r="BH148"/>
  <c r="BG148"/>
  <c r="BF148"/>
  <c r="T148"/>
  <c r="R148"/>
  <c r="P148"/>
  <c r="BI146"/>
  <c r="BH146"/>
  <c r="BG146"/>
  <c r="BF146"/>
  <c r="T146"/>
  <c r="R146"/>
  <c r="P146"/>
  <c r="BI143"/>
  <c r="BH143"/>
  <c r="BG143"/>
  <c r="BF143"/>
  <c r="T143"/>
  <c r="T142"/>
  <c r="R143"/>
  <c r="R142"/>
  <c r="P143"/>
  <c r="P142"/>
  <c r="BI140"/>
  <c r="BH140"/>
  <c r="BG140"/>
  <c r="BF140"/>
  <c r="T140"/>
  <c r="R140"/>
  <c r="P140"/>
  <c r="BI138"/>
  <c r="BH138"/>
  <c r="BG138"/>
  <c r="BF138"/>
  <c r="T138"/>
  <c r="R138"/>
  <c r="P138"/>
  <c r="BI136"/>
  <c r="BH136"/>
  <c r="BG136"/>
  <c r="BF136"/>
  <c r="T136"/>
  <c r="R136"/>
  <c r="P136"/>
  <c r="BI134"/>
  <c r="BH134"/>
  <c r="BG134"/>
  <c r="BF134"/>
  <c r="T134"/>
  <c r="R134"/>
  <c r="P134"/>
  <c r="BI132"/>
  <c r="BH132"/>
  <c r="BG132"/>
  <c r="BF132"/>
  <c r="T132"/>
  <c r="R132"/>
  <c r="P132"/>
  <c r="J126"/>
  <c r="F126"/>
  <c r="F124"/>
  <c r="E122"/>
  <c r="J95"/>
  <c r="F95"/>
  <c r="F93"/>
  <c r="E91"/>
  <c r="J28"/>
  <c r="E28"/>
  <c r="J127"/>
  <c r="J27"/>
  <c r="J22"/>
  <c r="E22"/>
  <c r="F127"/>
  <c r="J21"/>
  <c r="J16"/>
  <c r="J124"/>
  <c r="E7"/>
  <c r="E85"/>
  <c i="22" r="J41"/>
  <c r="J40"/>
  <c i="1" r="AY121"/>
  <c i="22" r="J39"/>
  <c i="1" r="AX121"/>
  <c i="22" r="BI176"/>
  <c r="BH176"/>
  <c r="BG176"/>
  <c r="BF176"/>
  <c r="T176"/>
  <c r="T175"/>
  <c r="R176"/>
  <c r="R175"/>
  <c r="P176"/>
  <c r="P175"/>
  <c r="BI174"/>
  <c r="BH174"/>
  <c r="BG174"/>
  <c r="BF174"/>
  <c r="T174"/>
  <c r="R174"/>
  <c r="P174"/>
  <c r="BI172"/>
  <c r="BH172"/>
  <c r="BG172"/>
  <c r="BF172"/>
  <c r="T172"/>
  <c r="R172"/>
  <c r="P172"/>
  <c r="BI170"/>
  <c r="BH170"/>
  <c r="BG170"/>
  <c r="BF170"/>
  <c r="T170"/>
  <c r="R170"/>
  <c r="P170"/>
  <c r="BI168"/>
  <c r="BH168"/>
  <c r="BG168"/>
  <c r="BF168"/>
  <c r="T168"/>
  <c r="R168"/>
  <c r="P168"/>
  <c r="BI166"/>
  <c r="BH166"/>
  <c r="BG166"/>
  <c r="BF166"/>
  <c r="T166"/>
  <c r="R166"/>
  <c r="P166"/>
  <c r="BI164"/>
  <c r="BH164"/>
  <c r="BG164"/>
  <c r="BF164"/>
  <c r="T164"/>
  <c r="R164"/>
  <c r="P164"/>
  <c r="BI162"/>
  <c r="BH162"/>
  <c r="BG162"/>
  <c r="BF162"/>
  <c r="T162"/>
  <c r="R162"/>
  <c r="P162"/>
  <c r="BI160"/>
  <c r="BH160"/>
  <c r="BG160"/>
  <c r="BF160"/>
  <c r="T160"/>
  <c r="R160"/>
  <c r="P160"/>
  <c r="BI158"/>
  <c r="BH158"/>
  <c r="BG158"/>
  <c r="BF158"/>
  <c r="T158"/>
  <c r="R158"/>
  <c r="P158"/>
  <c r="BI156"/>
  <c r="BH156"/>
  <c r="BG156"/>
  <c r="BF156"/>
  <c r="T156"/>
  <c r="R156"/>
  <c r="P156"/>
  <c r="BI154"/>
  <c r="BH154"/>
  <c r="BG154"/>
  <c r="BF154"/>
  <c r="T154"/>
  <c r="R154"/>
  <c r="P154"/>
  <c r="BI152"/>
  <c r="BH152"/>
  <c r="BG152"/>
  <c r="BF152"/>
  <c r="T152"/>
  <c r="R152"/>
  <c r="P152"/>
  <c r="BI150"/>
  <c r="BH150"/>
  <c r="BG150"/>
  <c r="BF150"/>
  <c r="T150"/>
  <c r="R150"/>
  <c r="P150"/>
  <c r="BI148"/>
  <c r="BH148"/>
  <c r="BG148"/>
  <c r="BF148"/>
  <c r="T148"/>
  <c r="R148"/>
  <c r="P148"/>
  <c r="BI146"/>
  <c r="BH146"/>
  <c r="BG146"/>
  <c r="BF146"/>
  <c r="T146"/>
  <c r="R146"/>
  <c r="P146"/>
  <c r="BI144"/>
  <c r="BH144"/>
  <c r="BG144"/>
  <c r="BF144"/>
  <c r="T144"/>
  <c r="R144"/>
  <c r="P144"/>
  <c r="BI142"/>
  <c r="BH142"/>
  <c r="BG142"/>
  <c r="BF142"/>
  <c r="T142"/>
  <c r="R142"/>
  <c r="P142"/>
  <c r="BI140"/>
  <c r="BH140"/>
  <c r="BG140"/>
  <c r="BF140"/>
  <c r="T140"/>
  <c r="R140"/>
  <c r="P140"/>
  <c r="BI138"/>
  <c r="BH138"/>
  <c r="BG138"/>
  <c r="BF138"/>
  <c r="T138"/>
  <c r="R138"/>
  <c r="P138"/>
  <c r="BI136"/>
  <c r="BH136"/>
  <c r="BG136"/>
  <c r="BF136"/>
  <c r="T136"/>
  <c r="R136"/>
  <c r="P136"/>
  <c r="BI134"/>
  <c r="BH134"/>
  <c r="BG134"/>
  <c r="BF134"/>
  <c r="T134"/>
  <c r="R134"/>
  <c r="P134"/>
  <c r="BI132"/>
  <c r="BH132"/>
  <c r="BG132"/>
  <c r="BF132"/>
  <c r="T132"/>
  <c r="R132"/>
  <c r="P132"/>
  <c r="BI130"/>
  <c r="BH130"/>
  <c r="BG130"/>
  <c r="BF130"/>
  <c r="T130"/>
  <c r="R130"/>
  <c r="P130"/>
  <c r="BI128"/>
  <c r="BH128"/>
  <c r="BG128"/>
  <c r="BF128"/>
  <c r="T128"/>
  <c r="R128"/>
  <c r="P128"/>
  <c r="J122"/>
  <c r="F122"/>
  <c r="F120"/>
  <c r="E118"/>
  <c r="J95"/>
  <c r="F95"/>
  <c r="F93"/>
  <c r="E91"/>
  <c r="J28"/>
  <c r="E28"/>
  <c r="J123"/>
  <c r="J27"/>
  <c r="J22"/>
  <c r="E22"/>
  <c r="F96"/>
  <c r="J21"/>
  <c r="J16"/>
  <c r="J120"/>
  <c r="E7"/>
  <c r="E112"/>
  <c i="21" r="J41"/>
  <c r="J40"/>
  <c i="1" r="AY120"/>
  <c i="21" r="J39"/>
  <c i="1" r="AX120"/>
  <c i="21" r="BI160"/>
  <c r="BH160"/>
  <c r="BG160"/>
  <c r="BF160"/>
  <c r="T160"/>
  <c r="T159"/>
  <c r="R160"/>
  <c r="R159"/>
  <c r="P160"/>
  <c r="P159"/>
  <c r="BI157"/>
  <c r="BH157"/>
  <c r="BG157"/>
  <c r="BF157"/>
  <c r="T157"/>
  <c r="R157"/>
  <c r="P157"/>
  <c r="BI155"/>
  <c r="BH155"/>
  <c r="BG155"/>
  <c r="BF155"/>
  <c r="T155"/>
  <c r="R155"/>
  <c r="P155"/>
  <c r="BI154"/>
  <c r="BH154"/>
  <c r="BG154"/>
  <c r="BF154"/>
  <c r="T154"/>
  <c r="R154"/>
  <c r="P154"/>
  <c r="BI152"/>
  <c r="BH152"/>
  <c r="BG152"/>
  <c r="BF152"/>
  <c r="T152"/>
  <c r="R152"/>
  <c r="P152"/>
  <c r="BI150"/>
  <c r="BH150"/>
  <c r="BG150"/>
  <c r="BF150"/>
  <c r="T150"/>
  <c r="R150"/>
  <c r="P150"/>
  <c r="BI148"/>
  <c r="BH148"/>
  <c r="BG148"/>
  <c r="BF148"/>
  <c r="T148"/>
  <c r="R148"/>
  <c r="P148"/>
  <c r="BI146"/>
  <c r="BH146"/>
  <c r="BG146"/>
  <c r="BF146"/>
  <c r="T146"/>
  <c r="R146"/>
  <c r="P146"/>
  <c r="BI145"/>
  <c r="BH145"/>
  <c r="BG145"/>
  <c r="BF145"/>
  <c r="T145"/>
  <c r="R145"/>
  <c r="P145"/>
  <c r="BI143"/>
  <c r="BH143"/>
  <c r="BG143"/>
  <c r="BF143"/>
  <c r="T143"/>
  <c r="R143"/>
  <c r="P143"/>
  <c r="BI142"/>
  <c r="BH142"/>
  <c r="BG142"/>
  <c r="BF142"/>
  <c r="T142"/>
  <c r="R142"/>
  <c r="P142"/>
  <c r="BI140"/>
  <c r="BH140"/>
  <c r="BG140"/>
  <c r="BF140"/>
  <c r="T140"/>
  <c r="R140"/>
  <c r="P140"/>
  <c r="BI138"/>
  <c r="BH138"/>
  <c r="BG138"/>
  <c r="BF138"/>
  <c r="T138"/>
  <c r="R138"/>
  <c r="P138"/>
  <c r="BI136"/>
  <c r="BH136"/>
  <c r="BG136"/>
  <c r="BF136"/>
  <c r="T136"/>
  <c r="R136"/>
  <c r="P136"/>
  <c r="BI134"/>
  <c r="BH134"/>
  <c r="BG134"/>
  <c r="BF134"/>
  <c r="T134"/>
  <c r="R134"/>
  <c r="P134"/>
  <c r="BI132"/>
  <c r="BH132"/>
  <c r="BG132"/>
  <c r="BF132"/>
  <c r="T132"/>
  <c r="R132"/>
  <c r="P132"/>
  <c r="BI130"/>
  <c r="BH130"/>
  <c r="BG130"/>
  <c r="BF130"/>
  <c r="T130"/>
  <c r="R130"/>
  <c r="P130"/>
  <c r="BI128"/>
  <c r="BH128"/>
  <c r="BG128"/>
  <c r="BF128"/>
  <c r="T128"/>
  <c r="R128"/>
  <c r="P128"/>
  <c r="J122"/>
  <c r="F122"/>
  <c r="F120"/>
  <c r="E118"/>
  <c r="J95"/>
  <c r="F95"/>
  <c r="F93"/>
  <c r="E91"/>
  <c r="J28"/>
  <c r="E28"/>
  <c r="J123"/>
  <c r="J27"/>
  <c r="J22"/>
  <c r="E22"/>
  <c r="F123"/>
  <c r="J21"/>
  <c r="J16"/>
  <c r="J120"/>
  <c r="E7"/>
  <c r="E85"/>
  <c i="20" r="J41"/>
  <c r="J40"/>
  <c i="1" r="AY119"/>
  <c i="20" r="J39"/>
  <c i="1" r="AX119"/>
  <c i="20" r="BI1374"/>
  <c r="BH1374"/>
  <c r="BG1374"/>
  <c r="BF1374"/>
  <c r="T1374"/>
  <c r="R1374"/>
  <c r="P1374"/>
  <c r="BI1373"/>
  <c r="BH1373"/>
  <c r="BG1373"/>
  <c r="BF1373"/>
  <c r="T1373"/>
  <c r="R1373"/>
  <c r="P1373"/>
  <c r="BI1372"/>
  <c r="BH1372"/>
  <c r="BG1372"/>
  <c r="BF1372"/>
  <c r="T1372"/>
  <c r="R1372"/>
  <c r="P1372"/>
  <c r="BI1367"/>
  <c r="BH1367"/>
  <c r="BG1367"/>
  <c r="BF1367"/>
  <c r="T1367"/>
  <c r="R1367"/>
  <c r="P1367"/>
  <c r="BI1361"/>
  <c r="BH1361"/>
  <c r="BG1361"/>
  <c r="BF1361"/>
  <c r="T1361"/>
  <c r="R1361"/>
  <c r="P1361"/>
  <c r="BI1359"/>
  <c r="BH1359"/>
  <c r="BG1359"/>
  <c r="BF1359"/>
  <c r="T1359"/>
  <c r="R1359"/>
  <c r="P1359"/>
  <c r="BI1346"/>
  <c r="BH1346"/>
  <c r="BG1346"/>
  <c r="BF1346"/>
  <c r="T1346"/>
  <c r="R1346"/>
  <c r="P1346"/>
  <c r="BI1345"/>
  <c r="BH1345"/>
  <c r="BG1345"/>
  <c r="BF1345"/>
  <c r="T1345"/>
  <c r="R1345"/>
  <c r="P1345"/>
  <c r="BI1337"/>
  <c r="BH1337"/>
  <c r="BG1337"/>
  <c r="BF1337"/>
  <c r="T1337"/>
  <c r="R1337"/>
  <c r="P1337"/>
  <c r="BI1332"/>
  <c r="BH1332"/>
  <c r="BG1332"/>
  <c r="BF1332"/>
  <c r="T1332"/>
  <c r="R1332"/>
  <c r="P1332"/>
  <c r="BI1331"/>
  <c r="BH1331"/>
  <c r="BG1331"/>
  <c r="BF1331"/>
  <c r="T1331"/>
  <c r="R1331"/>
  <c r="P1331"/>
  <c r="BI1329"/>
  <c r="BH1329"/>
  <c r="BG1329"/>
  <c r="BF1329"/>
  <c r="T1329"/>
  <c r="R1329"/>
  <c r="P1329"/>
  <c r="BI1328"/>
  <c r="BH1328"/>
  <c r="BG1328"/>
  <c r="BF1328"/>
  <c r="T1328"/>
  <c r="R1328"/>
  <c r="P1328"/>
  <c r="BI1324"/>
  <c r="BH1324"/>
  <c r="BG1324"/>
  <c r="BF1324"/>
  <c r="T1324"/>
  <c r="R1324"/>
  <c r="P1324"/>
  <c r="BI1322"/>
  <c r="BH1322"/>
  <c r="BG1322"/>
  <c r="BF1322"/>
  <c r="T1322"/>
  <c r="R1322"/>
  <c r="P1322"/>
  <c r="BI1321"/>
  <c r="BH1321"/>
  <c r="BG1321"/>
  <c r="BF1321"/>
  <c r="T1321"/>
  <c r="R1321"/>
  <c r="P1321"/>
  <c r="BI1315"/>
  <c r="BH1315"/>
  <c r="BG1315"/>
  <c r="BF1315"/>
  <c r="T1315"/>
  <c r="R1315"/>
  <c r="P1315"/>
  <c r="BI1314"/>
  <c r="BH1314"/>
  <c r="BG1314"/>
  <c r="BF1314"/>
  <c r="T1314"/>
  <c r="R1314"/>
  <c r="P1314"/>
  <c r="BI1310"/>
  <c r="BH1310"/>
  <c r="BG1310"/>
  <c r="BF1310"/>
  <c r="T1310"/>
  <c r="R1310"/>
  <c r="P1310"/>
  <c r="BI1308"/>
  <c r="BH1308"/>
  <c r="BG1308"/>
  <c r="BF1308"/>
  <c r="T1308"/>
  <c r="R1308"/>
  <c r="P1308"/>
  <c r="BI1307"/>
  <c r="BH1307"/>
  <c r="BG1307"/>
  <c r="BF1307"/>
  <c r="T1307"/>
  <c r="R1307"/>
  <c r="P1307"/>
  <c r="BI1302"/>
  <c r="BH1302"/>
  <c r="BG1302"/>
  <c r="BF1302"/>
  <c r="T1302"/>
  <c r="R1302"/>
  <c r="P1302"/>
  <c r="BI1291"/>
  <c r="BH1291"/>
  <c r="BG1291"/>
  <c r="BF1291"/>
  <c r="T1291"/>
  <c r="R1291"/>
  <c r="P1291"/>
  <c r="BI1284"/>
  <c r="BH1284"/>
  <c r="BG1284"/>
  <c r="BF1284"/>
  <c r="T1284"/>
  <c r="R1284"/>
  <c r="P1284"/>
  <c r="BI1277"/>
  <c r="BH1277"/>
  <c r="BG1277"/>
  <c r="BF1277"/>
  <c r="T1277"/>
  <c r="R1277"/>
  <c r="P1277"/>
  <c r="BI1276"/>
  <c r="BH1276"/>
  <c r="BG1276"/>
  <c r="BF1276"/>
  <c r="T1276"/>
  <c r="R1276"/>
  <c r="P1276"/>
  <c r="BI1275"/>
  <c r="BH1275"/>
  <c r="BG1275"/>
  <c r="BF1275"/>
  <c r="T1275"/>
  <c r="R1275"/>
  <c r="P1275"/>
  <c r="BI1262"/>
  <c r="BH1262"/>
  <c r="BG1262"/>
  <c r="BF1262"/>
  <c r="T1262"/>
  <c r="R1262"/>
  <c r="P1262"/>
  <c r="BI1260"/>
  <c r="BH1260"/>
  <c r="BG1260"/>
  <c r="BF1260"/>
  <c r="T1260"/>
  <c r="R1260"/>
  <c r="P1260"/>
  <c r="BI1259"/>
  <c r="BH1259"/>
  <c r="BG1259"/>
  <c r="BF1259"/>
  <c r="T1259"/>
  <c r="R1259"/>
  <c r="P1259"/>
  <c r="BI1256"/>
  <c r="BH1256"/>
  <c r="BG1256"/>
  <c r="BF1256"/>
  <c r="T1256"/>
  <c r="R1256"/>
  <c r="P1256"/>
  <c r="BI1254"/>
  <c r="BH1254"/>
  <c r="BG1254"/>
  <c r="BF1254"/>
  <c r="T1254"/>
  <c r="R1254"/>
  <c r="P1254"/>
  <c r="BI1249"/>
  <c r="BH1249"/>
  <c r="BG1249"/>
  <c r="BF1249"/>
  <c r="T1249"/>
  <c r="R1249"/>
  <c r="P1249"/>
  <c r="BI1248"/>
  <c r="BH1248"/>
  <c r="BG1248"/>
  <c r="BF1248"/>
  <c r="T1248"/>
  <c r="R1248"/>
  <c r="P1248"/>
  <c r="BI1243"/>
  <c r="BH1243"/>
  <c r="BG1243"/>
  <c r="BF1243"/>
  <c r="T1243"/>
  <c r="R1243"/>
  <c r="P1243"/>
  <c r="BI1241"/>
  <c r="BH1241"/>
  <c r="BG1241"/>
  <c r="BF1241"/>
  <c r="T1241"/>
  <c r="R1241"/>
  <c r="P1241"/>
  <c r="BI1240"/>
  <c r="BH1240"/>
  <c r="BG1240"/>
  <c r="BF1240"/>
  <c r="T1240"/>
  <c r="R1240"/>
  <c r="P1240"/>
  <c r="BI1239"/>
  <c r="BH1239"/>
  <c r="BG1239"/>
  <c r="BF1239"/>
  <c r="T1239"/>
  <c r="R1239"/>
  <c r="P1239"/>
  <c r="BI1237"/>
  <c r="BH1237"/>
  <c r="BG1237"/>
  <c r="BF1237"/>
  <c r="T1237"/>
  <c r="R1237"/>
  <c r="P1237"/>
  <c r="BI1236"/>
  <c r="BH1236"/>
  <c r="BG1236"/>
  <c r="BF1236"/>
  <c r="T1236"/>
  <c r="R1236"/>
  <c r="P1236"/>
  <c r="BI1235"/>
  <c r="BH1235"/>
  <c r="BG1235"/>
  <c r="BF1235"/>
  <c r="T1235"/>
  <c r="R1235"/>
  <c r="P1235"/>
  <c r="BI1234"/>
  <c r="BH1234"/>
  <c r="BG1234"/>
  <c r="BF1234"/>
  <c r="T1234"/>
  <c r="R1234"/>
  <c r="P1234"/>
  <c r="BI1233"/>
  <c r="BH1233"/>
  <c r="BG1233"/>
  <c r="BF1233"/>
  <c r="T1233"/>
  <c r="R1233"/>
  <c r="P1233"/>
  <c r="BI1232"/>
  <c r="BH1232"/>
  <c r="BG1232"/>
  <c r="BF1232"/>
  <c r="T1232"/>
  <c r="R1232"/>
  <c r="P1232"/>
  <c r="BI1231"/>
  <c r="BH1231"/>
  <c r="BG1231"/>
  <c r="BF1231"/>
  <c r="T1231"/>
  <c r="R1231"/>
  <c r="P1231"/>
  <c r="BI1230"/>
  <c r="BH1230"/>
  <c r="BG1230"/>
  <c r="BF1230"/>
  <c r="T1230"/>
  <c r="R1230"/>
  <c r="P1230"/>
  <c r="BI1229"/>
  <c r="BH1229"/>
  <c r="BG1229"/>
  <c r="BF1229"/>
  <c r="T1229"/>
  <c r="R1229"/>
  <c r="P1229"/>
  <c r="BI1228"/>
  <c r="BH1228"/>
  <c r="BG1228"/>
  <c r="BF1228"/>
  <c r="T1228"/>
  <c r="R1228"/>
  <c r="P1228"/>
  <c r="BI1227"/>
  <c r="BH1227"/>
  <c r="BG1227"/>
  <c r="BF1227"/>
  <c r="T1227"/>
  <c r="R1227"/>
  <c r="P1227"/>
  <c r="BI1226"/>
  <c r="BH1226"/>
  <c r="BG1226"/>
  <c r="BF1226"/>
  <c r="T1226"/>
  <c r="R1226"/>
  <c r="P1226"/>
  <c r="BI1225"/>
  <c r="BH1225"/>
  <c r="BG1225"/>
  <c r="BF1225"/>
  <c r="T1225"/>
  <c r="R1225"/>
  <c r="P1225"/>
  <c r="BI1224"/>
  <c r="BH1224"/>
  <c r="BG1224"/>
  <c r="BF1224"/>
  <c r="T1224"/>
  <c r="R1224"/>
  <c r="P1224"/>
  <c r="BI1223"/>
  <c r="BH1223"/>
  <c r="BG1223"/>
  <c r="BF1223"/>
  <c r="T1223"/>
  <c r="R1223"/>
  <c r="P1223"/>
  <c r="BI1222"/>
  <c r="BH1222"/>
  <c r="BG1222"/>
  <c r="BF1222"/>
  <c r="T1222"/>
  <c r="R1222"/>
  <c r="P1222"/>
  <c r="BI1220"/>
  <c r="BH1220"/>
  <c r="BG1220"/>
  <c r="BF1220"/>
  <c r="T1220"/>
  <c r="R1220"/>
  <c r="P1220"/>
  <c r="BI1219"/>
  <c r="BH1219"/>
  <c r="BG1219"/>
  <c r="BF1219"/>
  <c r="T1219"/>
  <c r="R1219"/>
  <c r="P1219"/>
  <c r="BI1218"/>
  <c r="BH1218"/>
  <c r="BG1218"/>
  <c r="BF1218"/>
  <c r="T1218"/>
  <c r="R1218"/>
  <c r="P1218"/>
  <c r="BI1217"/>
  <c r="BH1217"/>
  <c r="BG1217"/>
  <c r="BF1217"/>
  <c r="T1217"/>
  <c r="R1217"/>
  <c r="P1217"/>
  <c r="BI1216"/>
  <c r="BH1216"/>
  <c r="BG1216"/>
  <c r="BF1216"/>
  <c r="T1216"/>
  <c r="R1216"/>
  <c r="P1216"/>
  <c r="BI1215"/>
  <c r="BH1215"/>
  <c r="BG1215"/>
  <c r="BF1215"/>
  <c r="T1215"/>
  <c r="R1215"/>
  <c r="P1215"/>
  <c r="BI1214"/>
  <c r="BH1214"/>
  <c r="BG1214"/>
  <c r="BF1214"/>
  <c r="T1214"/>
  <c r="R1214"/>
  <c r="P1214"/>
  <c r="BI1213"/>
  <c r="BH1213"/>
  <c r="BG1213"/>
  <c r="BF1213"/>
  <c r="T1213"/>
  <c r="R1213"/>
  <c r="P1213"/>
  <c r="BI1212"/>
  <c r="BH1212"/>
  <c r="BG1212"/>
  <c r="BF1212"/>
  <c r="T1212"/>
  <c r="R1212"/>
  <c r="P1212"/>
  <c r="BI1211"/>
  <c r="BH1211"/>
  <c r="BG1211"/>
  <c r="BF1211"/>
  <c r="T1211"/>
  <c r="R1211"/>
  <c r="P1211"/>
  <c r="BI1210"/>
  <c r="BH1210"/>
  <c r="BG1210"/>
  <c r="BF1210"/>
  <c r="T1210"/>
  <c r="R1210"/>
  <c r="P1210"/>
  <c r="BI1209"/>
  <c r="BH1209"/>
  <c r="BG1209"/>
  <c r="BF1209"/>
  <c r="T1209"/>
  <c r="R1209"/>
  <c r="P1209"/>
  <c r="BI1207"/>
  <c r="BH1207"/>
  <c r="BG1207"/>
  <c r="BF1207"/>
  <c r="T1207"/>
  <c r="R1207"/>
  <c r="P1207"/>
  <c r="BI1206"/>
  <c r="BH1206"/>
  <c r="BG1206"/>
  <c r="BF1206"/>
  <c r="T1206"/>
  <c r="R1206"/>
  <c r="P1206"/>
  <c r="BI1205"/>
  <c r="BH1205"/>
  <c r="BG1205"/>
  <c r="BF1205"/>
  <c r="T1205"/>
  <c r="R1205"/>
  <c r="P1205"/>
  <c r="BI1204"/>
  <c r="BH1204"/>
  <c r="BG1204"/>
  <c r="BF1204"/>
  <c r="T1204"/>
  <c r="R1204"/>
  <c r="P1204"/>
  <c r="BI1202"/>
  <c r="BH1202"/>
  <c r="BG1202"/>
  <c r="BF1202"/>
  <c r="T1202"/>
  <c r="R1202"/>
  <c r="P1202"/>
  <c r="BI1201"/>
  <c r="BH1201"/>
  <c r="BG1201"/>
  <c r="BF1201"/>
  <c r="T1201"/>
  <c r="R1201"/>
  <c r="P1201"/>
  <c r="BI1195"/>
  <c r="BH1195"/>
  <c r="BG1195"/>
  <c r="BF1195"/>
  <c r="T1195"/>
  <c r="R1195"/>
  <c r="P1195"/>
  <c r="BI1191"/>
  <c r="BH1191"/>
  <c r="BG1191"/>
  <c r="BF1191"/>
  <c r="T1191"/>
  <c r="R1191"/>
  <c r="P1191"/>
  <c r="BI1186"/>
  <c r="BH1186"/>
  <c r="BG1186"/>
  <c r="BF1186"/>
  <c r="T1186"/>
  <c r="R1186"/>
  <c r="P1186"/>
  <c r="BI1182"/>
  <c r="BH1182"/>
  <c r="BG1182"/>
  <c r="BF1182"/>
  <c r="T1182"/>
  <c r="R1182"/>
  <c r="P1182"/>
  <c r="BI1177"/>
  <c r="BH1177"/>
  <c r="BG1177"/>
  <c r="BF1177"/>
  <c r="T1177"/>
  <c r="R1177"/>
  <c r="P1177"/>
  <c r="BI1174"/>
  <c r="BH1174"/>
  <c r="BG1174"/>
  <c r="BF1174"/>
  <c r="T1174"/>
  <c r="R1174"/>
  <c r="P1174"/>
  <c r="BI1171"/>
  <c r="BH1171"/>
  <c r="BG1171"/>
  <c r="BF1171"/>
  <c r="T1171"/>
  <c r="R1171"/>
  <c r="P1171"/>
  <c r="BI1167"/>
  <c r="BH1167"/>
  <c r="BG1167"/>
  <c r="BF1167"/>
  <c r="T1167"/>
  <c r="R1167"/>
  <c r="P1167"/>
  <c r="BI1163"/>
  <c r="BH1163"/>
  <c r="BG1163"/>
  <c r="BF1163"/>
  <c r="T1163"/>
  <c r="R1163"/>
  <c r="P1163"/>
  <c r="BI1159"/>
  <c r="BH1159"/>
  <c r="BG1159"/>
  <c r="BF1159"/>
  <c r="T1159"/>
  <c r="R1159"/>
  <c r="P1159"/>
  <c r="BI1158"/>
  <c r="BH1158"/>
  <c r="BG1158"/>
  <c r="BF1158"/>
  <c r="T1158"/>
  <c r="R1158"/>
  <c r="P1158"/>
  <c r="BI1157"/>
  <c r="BH1157"/>
  <c r="BG1157"/>
  <c r="BF1157"/>
  <c r="T1157"/>
  <c r="R1157"/>
  <c r="P1157"/>
  <c r="BI1156"/>
  <c r="BH1156"/>
  <c r="BG1156"/>
  <c r="BF1156"/>
  <c r="T1156"/>
  <c r="R1156"/>
  <c r="P1156"/>
  <c r="BI1151"/>
  <c r="BH1151"/>
  <c r="BG1151"/>
  <c r="BF1151"/>
  <c r="T1151"/>
  <c r="R1151"/>
  <c r="P1151"/>
  <c r="BI1146"/>
  <c r="BH1146"/>
  <c r="BG1146"/>
  <c r="BF1146"/>
  <c r="T1146"/>
  <c r="R1146"/>
  <c r="P1146"/>
  <c r="BI1141"/>
  <c r="BH1141"/>
  <c r="BG1141"/>
  <c r="BF1141"/>
  <c r="T1141"/>
  <c r="R1141"/>
  <c r="P1141"/>
  <c r="BI1136"/>
  <c r="BH1136"/>
  <c r="BG1136"/>
  <c r="BF1136"/>
  <c r="T1136"/>
  <c r="R1136"/>
  <c r="P1136"/>
  <c r="BI1131"/>
  <c r="BH1131"/>
  <c r="BG1131"/>
  <c r="BF1131"/>
  <c r="T1131"/>
  <c r="R1131"/>
  <c r="P1131"/>
  <c r="BI1129"/>
  <c r="BH1129"/>
  <c r="BG1129"/>
  <c r="BF1129"/>
  <c r="T1129"/>
  <c r="R1129"/>
  <c r="P1129"/>
  <c r="BI1128"/>
  <c r="BH1128"/>
  <c r="BG1128"/>
  <c r="BF1128"/>
  <c r="T1128"/>
  <c r="R1128"/>
  <c r="P1128"/>
  <c r="BI1123"/>
  <c r="BH1123"/>
  <c r="BG1123"/>
  <c r="BF1123"/>
  <c r="T1123"/>
  <c r="R1123"/>
  <c r="P1123"/>
  <c r="BI1121"/>
  <c r="BH1121"/>
  <c r="BG1121"/>
  <c r="BF1121"/>
  <c r="T1121"/>
  <c r="R1121"/>
  <c r="P1121"/>
  <c r="BI1120"/>
  <c r="BH1120"/>
  <c r="BG1120"/>
  <c r="BF1120"/>
  <c r="T1120"/>
  <c r="R1120"/>
  <c r="P1120"/>
  <c r="BI1114"/>
  <c r="BH1114"/>
  <c r="BG1114"/>
  <c r="BF1114"/>
  <c r="T1114"/>
  <c r="R1114"/>
  <c r="P1114"/>
  <c r="BI1109"/>
  <c r="BH1109"/>
  <c r="BG1109"/>
  <c r="BF1109"/>
  <c r="T1109"/>
  <c r="R1109"/>
  <c r="P1109"/>
  <c r="BI1092"/>
  <c r="BH1092"/>
  <c r="BG1092"/>
  <c r="BF1092"/>
  <c r="T1092"/>
  <c r="R1092"/>
  <c r="P1092"/>
  <c r="BI1076"/>
  <c r="BH1076"/>
  <c r="BG1076"/>
  <c r="BF1076"/>
  <c r="T1076"/>
  <c r="R1076"/>
  <c r="P1076"/>
  <c r="BI1070"/>
  <c r="BH1070"/>
  <c r="BG1070"/>
  <c r="BF1070"/>
  <c r="T1070"/>
  <c r="R1070"/>
  <c r="P1070"/>
  <c r="BI1055"/>
  <c r="BH1055"/>
  <c r="BG1055"/>
  <c r="BF1055"/>
  <c r="T1055"/>
  <c r="R1055"/>
  <c r="P1055"/>
  <c r="BI1040"/>
  <c r="BH1040"/>
  <c r="BG1040"/>
  <c r="BF1040"/>
  <c r="T1040"/>
  <c r="R1040"/>
  <c r="P1040"/>
  <c r="BI1024"/>
  <c r="BH1024"/>
  <c r="BG1024"/>
  <c r="BF1024"/>
  <c r="T1024"/>
  <c r="R1024"/>
  <c r="P1024"/>
  <c r="BI1018"/>
  <c r="BH1018"/>
  <c r="BG1018"/>
  <c r="BF1018"/>
  <c r="T1018"/>
  <c r="R1018"/>
  <c r="P1018"/>
  <c r="BI1013"/>
  <c r="BH1013"/>
  <c r="BG1013"/>
  <c r="BF1013"/>
  <c r="T1013"/>
  <c r="R1013"/>
  <c r="P1013"/>
  <c r="BI1011"/>
  <c r="BH1011"/>
  <c r="BG1011"/>
  <c r="BF1011"/>
  <c r="T1011"/>
  <c r="R1011"/>
  <c r="P1011"/>
  <c r="BI964"/>
  <c r="BH964"/>
  <c r="BG964"/>
  <c r="BF964"/>
  <c r="T964"/>
  <c r="R964"/>
  <c r="P964"/>
  <c r="BI959"/>
  <c r="BH959"/>
  <c r="BG959"/>
  <c r="BF959"/>
  <c r="T959"/>
  <c r="R959"/>
  <c r="P959"/>
  <c r="BI953"/>
  <c r="BH953"/>
  <c r="BG953"/>
  <c r="BF953"/>
  <c r="T953"/>
  <c r="R953"/>
  <c r="P953"/>
  <c r="BI947"/>
  <c r="BH947"/>
  <c r="BG947"/>
  <c r="BF947"/>
  <c r="T947"/>
  <c r="R947"/>
  <c r="P947"/>
  <c r="BI938"/>
  <c r="BH938"/>
  <c r="BG938"/>
  <c r="BF938"/>
  <c r="T938"/>
  <c r="R938"/>
  <c r="P938"/>
  <c r="BI936"/>
  <c r="BH936"/>
  <c r="BG936"/>
  <c r="BF936"/>
  <c r="T936"/>
  <c r="R936"/>
  <c r="P936"/>
  <c r="BI935"/>
  <c r="BH935"/>
  <c r="BG935"/>
  <c r="BF935"/>
  <c r="T935"/>
  <c r="R935"/>
  <c r="P935"/>
  <c r="BI933"/>
  <c r="BH933"/>
  <c r="BG933"/>
  <c r="BF933"/>
  <c r="T933"/>
  <c r="R933"/>
  <c r="P933"/>
  <c r="BI927"/>
  <c r="BH927"/>
  <c r="BG927"/>
  <c r="BF927"/>
  <c r="T927"/>
  <c r="R927"/>
  <c r="P927"/>
  <c r="BI925"/>
  <c r="BH925"/>
  <c r="BG925"/>
  <c r="BF925"/>
  <c r="T925"/>
  <c r="R925"/>
  <c r="P925"/>
  <c r="BI919"/>
  <c r="BH919"/>
  <c r="BG919"/>
  <c r="BF919"/>
  <c r="T919"/>
  <c r="R919"/>
  <c r="P919"/>
  <c r="BI917"/>
  <c r="BH917"/>
  <c r="BG917"/>
  <c r="BF917"/>
  <c r="T917"/>
  <c r="R917"/>
  <c r="P917"/>
  <c r="BI912"/>
  <c r="BH912"/>
  <c r="BG912"/>
  <c r="BF912"/>
  <c r="T912"/>
  <c r="R912"/>
  <c r="P912"/>
  <c r="BI906"/>
  <c r="BH906"/>
  <c r="BG906"/>
  <c r="BF906"/>
  <c r="T906"/>
  <c r="R906"/>
  <c r="P906"/>
  <c r="BI901"/>
  <c r="BH901"/>
  <c r="BG901"/>
  <c r="BF901"/>
  <c r="T901"/>
  <c r="R901"/>
  <c r="P901"/>
  <c r="BI895"/>
  <c r="BH895"/>
  <c r="BG895"/>
  <c r="BF895"/>
  <c r="T895"/>
  <c r="R895"/>
  <c r="P895"/>
  <c r="BI890"/>
  <c r="BH890"/>
  <c r="BG890"/>
  <c r="BF890"/>
  <c r="T890"/>
  <c r="R890"/>
  <c r="P890"/>
  <c r="BI869"/>
  <c r="BH869"/>
  <c r="BG869"/>
  <c r="BF869"/>
  <c r="T869"/>
  <c r="R869"/>
  <c r="P869"/>
  <c r="BI851"/>
  <c r="BH851"/>
  <c r="BG851"/>
  <c r="BF851"/>
  <c r="T851"/>
  <c r="R851"/>
  <c r="P851"/>
  <c r="BI831"/>
  <c r="BH831"/>
  <c r="BG831"/>
  <c r="BF831"/>
  <c r="T831"/>
  <c r="R831"/>
  <c r="P831"/>
  <c r="BI818"/>
  <c r="BH818"/>
  <c r="BG818"/>
  <c r="BF818"/>
  <c r="T818"/>
  <c r="R818"/>
  <c r="P818"/>
  <c r="BI798"/>
  <c r="BH798"/>
  <c r="BG798"/>
  <c r="BF798"/>
  <c r="T798"/>
  <c r="R798"/>
  <c r="P798"/>
  <c r="BI796"/>
  <c r="BH796"/>
  <c r="BG796"/>
  <c r="BF796"/>
  <c r="T796"/>
  <c r="R796"/>
  <c r="P796"/>
  <c r="BI776"/>
  <c r="BH776"/>
  <c r="BG776"/>
  <c r="BF776"/>
  <c r="T776"/>
  <c r="R776"/>
  <c r="P776"/>
  <c r="BI774"/>
  <c r="BH774"/>
  <c r="BG774"/>
  <c r="BF774"/>
  <c r="T774"/>
  <c r="R774"/>
  <c r="P774"/>
  <c r="BI754"/>
  <c r="BH754"/>
  <c r="BG754"/>
  <c r="BF754"/>
  <c r="T754"/>
  <c r="R754"/>
  <c r="P754"/>
  <c r="BI752"/>
  <c r="BH752"/>
  <c r="BG752"/>
  <c r="BF752"/>
  <c r="T752"/>
  <c r="R752"/>
  <c r="P752"/>
  <c r="BI751"/>
  <c r="BH751"/>
  <c r="BG751"/>
  <c r="BF751"/>
  <c r="T751"/>
  <c r="R751"/>
  <c r="P751"/>
  <c r="BI745"/>
  <c r="BH745"/>
  <c r="BG745"/>
  <c r="BF745"/>
  <c r="T745"/>
  <c r="R745"/>
  <c r="P745"/>
  <c r="BI740"/>
  <c r="BH740"/>
  <c r="BG740"/>
  <c r="BF740"/>
  <c r="T740"/>
  <c r="R740"/>
  <c r="P740"/>
  <c r="BI733"/>
  <c r="BH733"/>
  <c r="BG733"/>
  <c r="BF733"/>
  <c r="T733"/>
  <c r="R733"/>
  <c r="P733"/>
  <c r="BI728"/>
  <c r="BH728"/>
  <c r="BG728"/>
  <c r="BF728"/>
  <c r="T728"/>
  <c r="R728"/>
  <c r="P728"/>
  <c r="BI726"/>
  <c r="BH726"/>
  <c r="BG726"/>
  <c r="BF726"/>
  <c r="T726"/>
  <c r="R726"/>
  <c r="P726"/>
  <c r="BI721"/>
  <c r="BH721"/>
  <c r="BG721"/>
  <c r="BF721"/>
  <c r="T721"/>
  <c r="R721"/>
  <c r="P721"/>
  <c r="BI718"/>
  <c r="BH718"/>
  <c r="BG718"/>
  <c r="BF718"/>
  <c r="T718"/>
  <c r="R718"/>
  <c r="P718"/>
  <c r="BI713"/>
  <c r="BH713"/>
  <c r="BG713"/>
  <c r="BF713"/>
  <c r="T713"/>
  <c r="R713"/>
  <c r="P713"/>
  <c r="BI708"/>
  <c r="BH708"/>
  <c r="BG708"/>
  <c r="BF708"/>
  <c r="T708"/>
  <c r="R708"/>
  <c r="P708"/>
  <c r="BI705"/>
  <c r="BH705"/>
  <c r="BG705"/>
  <c r="BF705"/>
  <c r="T705"/>
  <c r="R705"/>
  <c r="P705"/>
  <c r="BI700"/>
  <c r="BH700"/>
  <c r="BG700"/>
  <c r="BF700"/>
  <c r="T700"/>
  <c r="R700"/>
  <c r="P700"/>
  <c r="BI696"/>
  <c r="BH696"/>
  <c r="BG696"/>
  <c r="BF696"/>
  <c r="T696"/>
  <c r="R696"/>
  <c r="P696"/>
  <c r="BI693"/>
  <c r="BH693"/>
  <c r="BG693"/>
  <c r="BF693"/>
  <c r="T693"/>
  <c r="R693"/>
  <c r="P693"/>
  <c r="BI692"/>
  <c r="BH692"/>
  <c r="BG692"/>
  <c r="BF692"/>
  <c r="T692"/>
  <c r="R692"/>
  <c r="P692"/>
  <c r="BI690"/>
  <c r="BH690"/>
  <c r="BG690"/>
  <c r="BF690"/>
  <c r="T690"/>
  <c r="R690"/>
  <c r="P690"/>
  <c r="BI688"/>
  <c r="BH688"/>
  <c r="BG688"/>
  <c r="BF688"/>
  <c r="T688"/>
  <c r="R688"/>
  <c r="P688"/>
  <c r="BI687"/>
  <c r="BH687"/>
  <c r="BG687"/>
  <c r="BF687"/>
  <c r="T687"/>
  <c r="R687"/>
  <c r="P687"/>
  <c r="BI686"/>
  <c r="BH686"/>
  <c r="BG686"/>
  <c r="BF686"/>
  <c r="T686"/>
  <c r="R686"/>
  <c r="P686"/>
  <c r="BI681"/>
  <c r="BH681"/>
  <c r="BG681"/>
  <c r="BF681"/>
  <c r="T681"/>
  <c r="R681"/>
  <c r="P681"/>
  <c r="BI676"/>
  <c r="BH676"/>
  <c r="BG676"/>
  <c r="BF676"/>
  <c r="T676"/>
  <c r="R676"/>
  <c r="P676"/>
  <c r="BI672"/>
  <c r="BH672"/>
  <c r="BG672"/>
  <c r="BF672"/>
  <c r="T672"/>
  <c r="R672"/>
  <c r="P672"/>
  <c r="BI668"/>
  <c r="BH668"/>
  <c r="BG668"/>
  <c r="BF668"/>
  <c r="T668"/>
  <c r="R668"/>
  <c r="P668"/>
  <c r="BI663"/>
  <c r="BH663"/>
  <c r="BG663"/>
  <c r="BF663"/>
  <c r="T663"/>
  <c r="R663"/>
  <c r="P663"/>
  <c r="BI659"/>
  <c r="BH659"/>
  <c r="BG659"/>
  <c r="BF659"/>
  <c r="T659"/>
  <c r="R659"/>
  <c r="P659"/>
  <c r="BI657"/>
  <c r="BH657"/>
  <c r="BG657"/>
  <c r="BF657"/>
  <c r="T657"/>
  <c r="R657"/>
  <c r="P657"/>
  <c r="BI656"/>
  <c r="BH656"/>
  <c r="BG656"/>
  <c r="BF656"/>
  <c r="T656"/>
  <c r="R656"/>
  <c r="P656"/>
  <c r="BI653"/>
  <c r="BH653"/>
  <c r="BG653"/>
  <c r="BF653"/>
  <c r="T653"/>
  <c r="R653"/>
  <c r="P653"/>
  <c r="BI642"/>
  <c r="BH642"/>
  <c r="BG642"/>
  <c r="BF642"/>
  <c r="T642"/>
  <c r="R642"/>
  <c r="P642"/>
  <c r="BI637"/>
  <c r="BH637"/>
  <c r="BG637"/>
  <c r="BF637"/>
  <c r="T637"/>
  <c r="R637"/>
  <c r="P637"/>
  <c r="BI630"/>
  <c r="BH630"/>
  <c r="BG630"/>
  <c r="BF630"/>
  <c r="T630"/>
  <c r="R630"/>
  <c r="P630"/>
  <c r="BI624"/>
  <c r="BH624"/>
  <c r="BG624"/>
  <c r="BF624"/>
  <c r="T624"/>
  <c r="R624"/>
  <c r="P624"/>
  <c r="BI614"/>
  <c r="BH614"/>
  <c r="BG614"/>
  <c r="BF614"/>
  <c r="T614"/>
  <c r="R614"/>
  <c r="P614"/>
  <c r="BI610"/>
  <c r="BH610"/>
  <c r="BG610"/>
  <c r="BF610"/>
  <c r="T610"/>
  <c r="R610"/>
  <c r="P610"/>
  <c r="BI606"/>
  <c r="BH606"/>
  <c r="BG606"/>
  <c r="BF606"/>
  <c r="T606"/>
  <c r="R606"/>
  <c r="P606"/>
  <c r="BI597"/>
  <c r="BH597"/>
  <c r="BG597"/>
  <c r="BF597"/>
  <c r="T597"/>
  <c r="R597"/>
  <c r="P597"/>
  <c r="BI595"/>
  <c r="BH595"/>
  <c r="BG595"/>
  <c r="BF595"/>
  <c r="T595"/>
  <c r="R595"/>
  <c r="P595"/>
  <c r="BI594"/>
  <c r="BH594"/>
  <c r="BG594"/>
  <c r="BF594"/>
  <c r="T594"/>
  <c r="R594"/>
  <c r="P594"/>
  <c r="BI591"/>
  <c r="BH591"/>
  <c r="BG591"/>
  <c r="BF591"/>
  <c r="T591"/>
  <c r="R591"/>
  <c r="P591"/>
  <c r="BI590"/>
  <c r="BH590"/>
  <c r="BG590"/>
  <c r="BF590"/>
  <c r="T590"/>
  <c r="R590"/>
  <c r="P590"/>
  <c r="BI589"/>
  <c r="BH589"/>
  <c r="BG589"/>
  <c r="BF589"/>
  <c r="T589"/>
  <c r="R589"/>
  <c r="P589"/>
  <c r="BI586"/>
  <c r="BH586"/>
  <c r="BG586"/>
  <c r="BF586"/>
  <c r="T586"/>
  <c r="R586"/>
  <c r="P586"/>
  <c r="BI585"/>
  <c r="BH585"/>
  <c r="BG585"/>
  <c r="BF585"/>
  <c r="T585"/>
  <c r="R585"/>
  <c r="P585"/>
  <c r="BI584"/>
  <c r="BH584"/>
  <c r="BG584"/>
  <c r="BF584"/>
  <c r="T584"/>
  <c r="R584"/>
  <c r="P584"/>
  <c r="BI581"/>
  <c r="BH581"/>
  <c r="BG581"/>
  <c r="BF581"/>
  <c r="T581"/>
  <c r="R581"/>
  <c r="P581"/>
  <c r="BI575"/>
  <c r="BH575"/>
  <c r="BG575"/>
  <c r="BF575"/>
  <c r="T575"/>
  <c r="T574"/>
  <c r="R575"/>
  <c r="R574"/>
  <c r="P575"/>
  <c r="P574"/>
  <c r="BI573"/>
  <c r="BH573"/>
  <c r="BG573"/>
  <c r="BF573"/>
  <c r="T573"/>
  <c r="R573"/>
  <c r="P573"/>
  <c r="BI565"/>
  <c r="BH565"/>
  <c r="BG565"/>
  <c r="BF565"/>
  <c r="T565"/>
  <c r="R565"/>
  <c r="P565"/>
  <c r="BI564"/>
  <c r="BH564"/>
  <c r="BG564"/>
  <c r="BF564"/>
  <c r="T564"/>
  <c r="R564"/>
  <c r="P564"/>
  <c r="BI555"/>
  <c r="BH555"/>
  <c r="BG555"/>
  <c r="BF555"/>
  <c r="T555"/>
  <c r="R555"/>
  <c r="P555"/>
  <c r="BI545"/>
  <c r="BH545"/>
  <c r="BG545"/>
  <c r="BF545"/>
  <c r="T545"/>
  <c r="R545"/>
  <c r="P545"/>
  <c r="BI544"/>
  <c r="BH544"/>
  <c r="BG544"/>
  <c r="BF544"/>
  <c r="T544"/>
  <c r="R544"/>
  <c r="P544"/>
  <c r="BI539"/>
  <c r="BH539"/>
  <c r="BG539"/>
  <c r="BF539"/>
  <c r="T539"/>
  <c r="R539"/>
  <c r="P539"/>
  <c r="BI538"/>
  <c r="BH538"/>
  <c r="BG538"/>
  <c r="BF538"/>
  <c r="T538"/>
  <c r="R538"/>
  <c r="P538"/>
  <c r="BI534"/>
  <c r="BH534"/>
  <c r="BG534"/>
  <c r="BF534"/>
  <c r="T534"/>
  <c r="R534"/>
  <c r="P534"/>
  <c r="BI533"/>
  <c r="BH533"/>
  <c r="BG533"/>
  <c r="BF533"/>
  <c r="T533"/>
  <c r="R533"/>
  <c r="P533"/>
  <c r="BI528"/>
  <c r="BH528"/>
  <c r="BG528"/>
  <c r="BF528"/>
  <c r="T528"/>
  <c r="R528"/>
  <c r="P528"/>
  <c r="BI527"/>
  <c r="BH527"/>
  <c r="BG527"/>
  <c r="BF527"/>
  <c r="T527"/>
  <c r="R527"/>
  <c r="P527"/>
  <c r="BI523"/>
  <c r="BH523"/>
  <c r="BG523"/>
  <c r="BF523"/>
  <c r="T523"/>
  <c r="R523"/>
  <c r="P523"/>
  <c r="BI511"/>
  <c r="BH511"/>
  <c r="BG511"/>
  <c r="BF511"/>
  <c r="T511"/>
  <c r="R511"/>
  <c r="P511"/>
  <c r="BI507"/>
  <c r="BH507"/>
  <c r="BG507"/>
  <c r="BF507"/>
  <c r="T507"/>
  <c r="R507"/>
  <c r="P507"/>
  <c r="BI501"/>
  <c r="BH501"/>
  <c r="BG501"/>
  <c r="BF501"/>
  <c r="T501"/>
  <c r="R501"/>
  <c r="P501"/>
  <c r="BI492"/>
  <c r="BH492"/>
  <c r="BG492"/>
  <c r="BF492"/>
  <c r="T492"/>
  <c r="R492"/>
  <c r="P492"/>
  <c r="BI490"/>
  <c r="BH490"/>
  <c r="BG490"/>
  <c r="BF490"/>
  <c r="T490"/>
  <c r="R490"/>
  <c r="P490"/>
  <c r="BI484"/>
  <c r="BH484"/>
  <c r="BG484"/>
  <c r="BF484"/>
  <c r="T484"/>
  <c r="R484"/>
  <c r="P484"/>
  <c r="BI483"/>
  <c r="BH483"/>
  <c r="BG483"/>
  <c r="BF483"/>
  <c r="T483"/>
  <c r="R483"/>
  <c r="P483"/>
  <c r="BI475"/>
  <c r="BH475"/>
  <c r="BG475"/>
  <c r="BF475"/>
  <c r="T475"/>
  <c r="R475"/>
  <c r="P475"/>
  <c r="BI474"/>
  <c r="BH474"/>
  <c r="BG474"/>
  <c r="BF474"/>
  <c r="T474"/>
  <c r="R474"/>
  <c r="P474"/>
  <c r="BI465"/>
  <c r="BH465"/>
  <c r="BG465"/>
  <c r="BF465"/>
  <c r="T465"/>
  <c r="R465"/>
  <c r="P465"/>
  <c r="BI450"/>
  <c r="BH450"/>
  <c r="BG450"/>
  <c r="BF450"/>
  <c r="T450"/>
  <c r="R450"/>
  <c r="P450"/>
  <c r="BI445"/>
  <c r="BH445"/>
  <c r="BG445"/>
  <c r="BF445"/>
  <c r="T445"/>
  <c r="R445"/>
  <c r="P445"/>
  <c r="BI438"/>
  <c r="BH438"/>
  <c r="BG438"/>
  <c r="BF438"/>
  <c r="T438"/>
  <c r="R438"/>
  <c r="P438"/>
  <c r="BI437"/>
  <c r="BH437"/>
  <c r="BG437"/>
  <c r="BF437"/>
  <c r="T437"/>
  <c r="R437"/>
  <c r="P437"/>
  <c r="BI430"/>
  <c r="BH430"/>
  <c r="BG430"/>
  <c r="BF430"/>
  <c r="T430"/>
  <c r="R430"/>
  <c r="P430"/>
  <c r="BI429"/>
  <c r="BH429"/>
  <c r="BG429"/>
  <c r="BF429"/>
  <c r="T429"/>
  <c r="R429"/>
  <c r="P429"/>
  <c r="BI422"/>
  <c r="BH422"/>
  <c r="BG422"/>
  <c r="BF422"/>
  <c r="T422"/>
  <c r="R422"/>
  <c r="P422"/>
  <c r="BI421"/>
  <c r="BH421"/>
  <c r="BG421"/>
  <c r="BF421"/>
  <c r="T421"/>
  <c r="R421"/>
  <c r="P421"/>
  <c r="BI390"/>
  <c r="BH390"/>
  <c r="BG390"/>
  <c r="BF390"/>
  <c r="T390"/>
  <c r="R390"/>
  <c r="P390"/>
  <c r="BI381"/>
  <c r="BH381"/>
  <c r="BG381"/>
  <c r="BF381"/>
  <c r="T381"/>
  <c r="R381"/>
  <c r="P381"/>
  <c r="BI362"/>
  <c r="BH362"/>
  <c r="BG362"/>
  <c r="BF362"/>
  <c r="T362"/>
  <c r="R362"/>
  <c r="P362"/>
  <c r="BI358"/>
  <c r="BH358"/>
  <c r="BG358"/>
  <c r="BF358"/>
  <c r="T358"/>
  <c r="R358"/>
  <c r="P358"/>
  <c r="BI354"/>
  <c r="BH354"/>
  <c r="BG354"/>
  <c r="BF354"/>
  <c r="T354"/>
  <c r="R354"/>
  <c r="P354"/>
  <c r="BI350"/>
  <c r="BH350"/>
  <c r="BG350"/>
  <c r="BF350"/>
  <c r="T350"/>
  <c r="R350"/>
  <c r="P350"/>
  <c r="BI343"/>
  <c r="BH343"/>
  <c r="BG343"/>
  <c r="BF343"/>
  <c r="T343"/>
  <c r="R343"/>
  <c r="P343"/>
  <c r="BI337"/>
  <c r="BH337"/>
  <c r="BG337"/>
  <c r="BF337"/>
  <c r="T337"/>
  <c r="R337"/>
  <c r="P337"/>
  <c r="BI333"/>
  <c r="BH333"/>
  <c r="BG333"/>
  <c r="BF333"/>
  <c r="T333"/>
  <c r="R333"/>
  <c r="P333"/>
  <c r="BI322"/>
  <c r="BH322"/>
  <c r="BG322"/>
  <c r="BF322"/>
  <c r="T322"/>
  <c r="R322"/>
  <c r="P322"/>
  <c r="BI318"/>
  <c r="BH318"/>
  <c r="BG318"/>
  <c r="BF318"/>
  <c r="T318"/>
  <c r="R318"/>
  <c r="P318"/>
  <c r="BI309"/>
  <c r="BH309"/>
  <c r="BG309"/>
  <c r="BF309"/>
  <c r="T309"/>
  <c r="R309"/>
  <c r="P309"/>
  <c r="BI304"/>
  <c r="BH304"/>
  <c r="BG304"/>
  <c r="BF304"/>
  <c r="T304"/>
  <c r="R304"/>
  <c r="P304"/>
  <c r="BI297"/>
  <c r="BH297"/>
  <c r="BG297"/>
  <c r="BF297"/>
  <c r="T297"/>
  <c r="R297"/>
  <c r="P297"/>
  <c r="BI292"/>
  <c r="BH292"/>
  <c r="BG292"/>
  <c r="BF292"/>
  <c r="T292"/>
  <c r="R292"/>
  <c r="P292"/>
  <c r="BI287"/>
  <c r="BH287"/>
  <c r="BG287"/>
  <c r="BF287"/>
  <c r="T287"/>
  <c r="R287"/>
  <c r="P287"/>
  <c r="BI282"/>
  <c r="BH282"/>
  <c r="BG282"/>
  <c r="BF282"/>
  <c r="T282"/>
  <c r="R282"/>
  <c r="P282"/>
  <c r="BI280"/>
  <c r="BH280"/>
  <c r="BG280"/>
  <c r="BF280"/>
  <c r="T280"/>
  <c r="R280"/>
  <c r="P280"/>
  <c r="BI275"/>
  <c r="BH275"/>
  <c r="BG275"/>
  <c r="BF275"/>
  <c r="T275"/>
  <c r="R275"/>
  <c r="P275"/>
  <c r="BI274"/>
  <c r="BH274"/>
  <c r="BG274"/>
  <c r="BF274"/>
  <c r="T274"/>
  <c r="R274"/>
  <c r="P274"/>
  <c r="BI260"/>
  <c r="BH260"/>
  <c r="BG260"/>
  <c r="BF260"/>
  <c r="T260"/>
  <c r="R260"/>
  <c r="P260"/>
  <c r="BI252"/>
  <c r="BH252"/>
  <c r="BG252"/>
  <c r="BF252"/>
  <c r="T252"/>
  <c r="R252"/>
  <c r="P252"/>
  <c r="BI247"/>
  <c r="BH247"/>
  <c r="BG247"/>
  <c r="BF247"/>
  <c r="T247"/>
  <c r="R247"/>
  <c r="P247"/>
  <c r="BI243"/>
  <c r="BH243"/>
  <c r="BG243"/>
  <c r="BF243"/>
  <c r="T243"/>
  <c r="R243"/>
  <c r="P243"/>
  <c r="BI239"/>
  <c r="BH239"/>
  <c r="BG239"/>
  <c r="BF239"/>
  <c r="T239"/>
  <c r="R239"/>
  <c r="P239"/>
  <c r="BI238"/>
  <c r="BH238"/>
  <c r="BG238"/>
  <c r="BF238"/>
  <c r="T238"/>
  <c r="R238"/>
  <c r="P238"/>
  <c r="BI235"/>
  <c r="BH235"/>
  <c r="BG235"/>
  <c r="BF235"/>
  <c r="T235"/>
  <c r="R235"/>
  <c r="P235"/>
  <c r="BI230"/>
  <c r="BH230"/>
  <c r="BG230"/>
  <c r="BF230"/>
  <c r="T230"/>
  <c r="R230"/>
  <c r="P230"/>
  <c r="BI225"/>
  <c r="BH225"/>
  <c r="BG225"/>
  <c r="BF225"/>
  <c r="T225"/>
  <c r="R225"/>
  <c r="P225"/>
  <c r="BI219"/>
  <c r="BH219"/>
  <c r="BG219"/>
  <c r="BF219"/>
  <c r="T219"/>
  <c r="R219"/>
  <c r="P219"/>
  <c r="BI214"/>
  <c r="BH214"/>
  <c r="BG214"/>
  <c r="BF214"/>
  <c r="T214"/>
  <c r="R214"/>
  <c r="P214"/>
  <c r="BI208"/>
  <c r="BH208"/>
  <c r="BG208"/>
  <c r="BF208"/>
  <c r="T208"/>
  <c r="R208"/>
  <c r="P208"/>
  <c r="BI206"/>
  <c r="BH206"/>
  <c r="BG206"/>
  <c r="BF206"/>
  <c r="T206"/>
  <c r="R206"/>
  <c r="P206"/>
  <c r="BI199"/>
  <c r="BH199"/>
  <c r="BG199"/>
  <c r="BF199"/>
  <c r="T199"/>
  <c r="R199"/>
  <c r="P199"/>
  <c r="BI194"/>
  <c r="BH194"/>
  <c r="BG194"/>
  <c r="BF194"/>
  <c r="T194"/>
  <c r="R194"/>
  <c r="P194"/>
  <c r="BI183"/>
  <c r="BH183"/>
  <c r="BG183"/>
  <c r="BF183"/>
  <c r="T183"/>
  <c r="R183"/>
  <c r="P183"/>
  <c r="BI181"/>
  <c r="BH181"/>
  <c r="BG181"/>
  <c r="BF181"/>
  <c r="T181"/>
  <c r="R181"/>
  <c r="P181"/>
  <c r="BI176"/>
  <c r="BH176"/>
  <c r="BG176"/>
  <c r="BF176"/>
  <c r="T176"/>
  <c r="R176"/>
  <c r="P176"/>
  <c r="BI172"/>
  <c r="BH172"/>
  <c r="BG172"/>
  <c r="BF172"/>
  <c r="T172"/>
  <c r="R172"/>
  <c r="P172"/>
  <c r="BI166"/>
  <c r="BH166"/>
  <c r="BG166"/>
  <c r="BF166"/>
  <c r="T166"/>
  <c r="R166"/>
  <c r="P166"/>
  <c r="BI158"/>
  <c r="BH158"/>
  <c r="BG158"/>
  <c r="BF158"/>
  <c r="T158"/>
  <c r="R158"/>
  <c r="P158"/>
  <c r="J151"/>
  <c r="F151"/>
  <c r="F149"/>
  <c r="E147"/>
  <c r="J95"/>
  <c r="F95"/>
  <c r="F93"/>
  <c r="E91"/>
  <c r="J28"/>
  <c r="E28"/>
  <c r="J152"/>
  <c r="J27"/>
  <c r="J22"/>
  <c r="E22"/>
  <c r="F96"/>
  <c r="J21"/>
  <c r="J16"/>
  <c r="J93"/>
  <c r="E7"/>
  <c r="E85"/>
  <c i="19" r="J41"/>
  <c r="J40"/>
  <c i="1" r="AY117"/>
  <c i="19" r="J39"/>
  <c i="1" r="AX117"/>
  <c i="19" r="BI164"/>
  <c r="BH164"/>
  <c r="BG164"/>
  <c r="BF164"/>
  <c r="T164"/>
  <c r="T163"/>
  <c r="T162"/>
  <c r="R164"/>
  <c r="R163"/>
  <c r="R162"/>
  <c r="P164"/>
  <c r="P163"/>
  <c r="P162"/>
  <c r="BI161"/>
  <c r="BH161"/>
  <c r="BG161"/>
  <c r="BF161"/>
  <c r="T161"/>
  <c r="R161"/>
  <c r="P161"/>
  <c r="BI160"/>
  <c r="BH160"/>
  <c r="BG160"/>
  <c r="BF160"/>
  <c r="T160"/>
  <c r="R160"/>
  <c r="P160"/>
  <c r="BI159"/>
  <c r="BH159"/>
  <c r="BG159"/>
  <c r="BF159"/>
  <c r="T159"/>
  <c r="R159"/>
  <c r="P159"/>
  <c r="BI158"/>
  <c r="BH158"/>
  <c r="BG158"/>
  <c r="BF158"/>
  <c r="T158"/>
  <c r="R158"/>
  <c r="P158"/>
  <c r="BI157"/>
  <c r="BH157"/>
  <c r="BG157"/>
  <c r="BF157"/>
  <c r="T157"/>
  <c r="R157"/>
  <c r="P157"/>
  <c r="BI156"/>
  <c r="BH156"/>
  <c r="BG156"/>
  <c r="BF156"/>
  <c r="T156"/>
  <c r="R156"/>
  <c r="P156"/>
  <c r="BI155"/>
  <c r="BH155"/>
  <c r="BG155"/>
  <c r="BF155"/>
  <c r="T155"/>
  <c r="R155"/>
  <c r="P155"/>
  <c r="BI154"/>
  <c r="BH154"/>
  <c r="BG154"/>
  <c r="BF154"/>
  <c r="T154"/>
  <c r="R154"/>
  <c r="P154"/>
  <c r="BI153"/>
  <c r="BH153"/>
  <c r="BG153"/>
  <c r="BF153"/>
  <c r="T153"/>
  <c r="R153"/>
  <c r="P153"/>
  <c r="BI152"/>
  <c r="BH152"/>
  <c r="BG152"/>
  <c r="BF152"/>
  <c r="T152"/>
  <c r="R152"/>
  <c r="P152"/>
  <c r="BI150"/>
  <c r="BH150"/>
  <c r="BG150"/>
  <c r="BF150"/>
  <c r="T150"/>
  <c r="R150"/>
  <c r="P150"/>
  <c r="BI149"/>
  <c r="BH149"/>
  <c r="BG149"/>
  <c r="BF149"/>
  <c r="T149"/>
  <c r="R149"/>
  <c r="P149"/>
  <c r="BI148"/>
  <c r="BH148"/>
  <c r="BG148"/>
  <c r="BF148"/>
  <c r="T148"/>
  <c r="R148"/>
  <c r="P148"/>
  <c r="BI147"/>
  <c r="BH147"/>
  <c r="BG147"/>
  <c r="BF147"/>
  <c r="T147"/>
  <c r="R147"/>
  <c r="P147"/>
  <c r="BI146"/>
  <c r="BH146"/>
  <c r="BG146"/>
  <c r="BF146"/>
  <c r="T146"/>
  <c r="R146"/>
  <c r="P146"/>
  <c r="BI145"/>
  <c r="BH145"/>
  <c r="BG145"/>
  <c r="BF145"/>
  <c r="T145"/>
  <c r="R145"/>
  <c r="P145"/>
  <c r="BI143"/>
  <c r="BH143"/>
  <c r="BG143"/>
  <c r="BF143"/>
  <c r="T143"/>
  <c r="R143"/>
  <c r="P143"/>
  <c r="BI142"/>
  <c r="BH142"/>
  <c r="BG142"/>
  <c r="BF142"/>
  <c r="T142"/>
  <c r="R142"/>
  <c r="P142"/>
  <c r="BI141"/>
  <c r="BH141"/>
  <c r="BG141"/>
  <c r="BF141"/>
  <c r="T141"/>
  <c r="R141"/>
  <c r="P141"/>
  <c r="BI139"/>
  <c r="BH139"/>
  <c r="BG139"/>
  <c r="BF139"/>
  <c r="T139"/>
  <c r="R139"/>
  <c r="P139"/>
  <c r="BI138"/>
  <c r="BH138"/>
  <c r="BG138"/>
  <c r="BF138"/>
  <c r="T138"/>
  <c r="R138"/>
  <c r="P138"/>
  <c r="BI137"/>
  <c r="BH137"/>
  <c r="BG137"/>
  <c r="BF137"/>
  <c r="T137"/>
  <c r="R137"/>
  <c r="P137"/>
  <c r="BI136"/>
  <c r="BH136"/>
  <c r="BG136"/>
  <c r="BF136"/>
  <c r="T136"/>
  <c r="R136"/>
  <c r="P136"/>
  <c r="BI135"/>
  <c r="BH135"/>
  <c r="BG135"/>
  <c r="BF135"/>
  <c r="T135"/>
  <c r="R135"/>
  <c r="P135"/>
  <c r="BI134"/>
  <c r="BH134"/>
  <c r="BG134"/>
  <c r="BF134"/>
  <c r="T134"/>
  <c r="R134"/>
  <c r="P134"/>
  <c r="J127"/>
  <c r="F127"/>
  <c r="F125"/>
  <c r="E123"/>
  <c r="J95"/>
  <c r="F95"/>
  <c r="F93"/>
  <c r="E91"/>
  <c r="J28"/>
  <c r="E28"/>
  <c r="J128"/>
  <c r="J27"/>
  <c r="J22"/>
  <c r="E22"/>
  <c r="F128"/>
  <c r="J21"/>
  <c r="J16"/>
  <c r="J93"/>
  <c r="E7"/>
  <c r="E117"/>
  <c i="18" r="J41"/>
  <c r="J40"/>
  <c i="1" r="AY115"/>
  <c i="18" r="J39"/>
  <c i="1" r="AX115"/>
  <c i="18" r="BI190"/>
  <c r="BH190"/>
  <c r="BG190"/>
  <c r="BF190"/>
  <c r="T190"/>
  <c r="T189"/>
  <c r="R190"/>
  <c r="R189"/>
  <c r="P190"/>
  <c r="P189"/>
  <c r="BI188"/>
  <c r="BH188"/>
  <c r="BG188"/>
  <c r="BF188"/>
  <c r="T188"/>
  <c r="T187"/>
  <c r="R188"/>
  <c r="R187"/>
  <c r="P188"/>
  <c r="P187"/>
  <c r="BI185"/>
  <c r="BH185"/>
  <c r="BG185"/>
  <c r="BF185"/>
  <c r="T185"/>
  <c r="R185"/>
  <c r="P185"/>
  <c r="BI183"/>
  <c r="BH183"/>
  <c r="BG183"/>
  <c r="BF183"/>
  <c r="T183"/>
  <c r="R183"/>
  <c r="P183"/>
  <c r="BI181"/>
  <c r="BH181"/>
  <c r="BG181"/>
  <c r="BF181"/>
  <c r="T181"/>
  <c r="R181"/>
  <c r="P181"/>
  <c r="BI179"/>
  <c r="BH179"/>
  <c r="BG179"/>
  <c r="BF179"/>
  <c r="T179"/>
  <c r="R179"/>
  <c r="P179"/>
  <c r="BI177"/>
  <c r="BH177"/>
  <c r="BG177"/>
  <c r="BF177"/>
  <c r="T177"/>
  <c r="R177"/>
  <c r="P177"/>
  <c r="BI175"/>
  <c r="BH175"/>
  <c r="BG175"/>
  <c r="BF175"/>
  <c r="T175"/>
  <c r="R175"/>
  <c r="P175"/>
  <c r="BI173"/>
  <c r="BH173"/>
  <c r="BG173"/>
  <c r="BF173"/>
  <c r="T173"/>
  <c r="R173"/>
  <c r="P173"/>
  <c r="BI171"/>
  <c r="BH171"/>
  <c r="BG171"/>
  <c r="BF171"/>
  <c r="T171"/>
  <c r="R171"/>
  <c r="P171"/>
  <c r="BI168"/>
  <c r="BH168"/>
  <c r="BG168"/>
  <c r="BF168"/>
  <c r="T168"/>
  <c r="R168"/>
  <c r="P168"/>
  <c r="BI166"/>
  <c r="BH166"/>
  <c r="BG166"/>
  <c r="BF166"/>
  <c r="T166"/>
  <c r="R166"/>
  <c r="P166"/>
  <c r="BI164"/>
  <c r="BH164"/>
  <c r="BG164"/>
  <c r="BF164"/>
  <c r="T164"/>
  <c r="R164"/>
  <c r="P164"/>
  <c r="BI162"/>
  <c r="BH162"/>
  <c r="BG162"/>
  <c r="BF162"/>
  <c r="T162"/>
  <c r="R162"/>
  <c r="P162"/>
  <c r="BI160"/>
  <c r="BH160"/>
  <c r="BG160"/>
  <c r="BF160"/>
  <c r="T160"/>
  <c r="R160"/>
  <c r="P160"/>
  <c r="BI158"/>
  <c r="BH158"/>
  <c r="BG158"/>
  <c r="BF158"/>
  <c r="T158"/>
  <c r="R158"/>
  <c r="P158"/>
  <c r="BI156"/>
  <c r="BH156"/>
  <c r="BG156"/>
  <c r="BF156"/>
  <c r="T156"/>
  <c r="R156"/>
  <c r="P156"/>
  <c r="BI154"/>
  <c r="BH154"/>
  <c r="BG154"/>
  <c r="BF154"/>
  <c r="T154"/>
  <c r="R154"/>
  <c r="P154"/>
  <c r="BI152"/>
  <c r="BH152"/>
  <c r="BG152"/>
  <c r="BF152"/>
  <c r="T152"/>
  <c r="R152"/>
  <c r="P152"/>
  <c r="BI150"/>
  <c r="BH150"/>
  <c r="BG150"/>
  <c r="BF150"/>
  <c r="T150"/>
  <c r="R150"/>
  <c r="P150"/>
  <c r="BI148"/>
  <c r="BH148"/>
  <c r="BG148"/>
  <c r="BF148"/>
  <c r="T148"/>
  <c r="R148"/>
  <c r="P148"/>
  <c r="BI146"/>
  <c r="BH146"/>
  <c r="BG146"/>
  <c r="BF146"/>
  <c r="T146"/>
  <c r="R146"/>
  <c r="P146"/>
  <c r="BI144"/>
  <c r="BH144"/>
  <c r="BG144"/>
  <c r="BF144"/>
  <c r="T144"/>
  <c r="R144"/>
  <c r="P144"/>
  <c r="BI141"/>
  <c r="BH141"/>
  <c r="BG141"/>
  <c r="BF141"/>
  <c r="T141"/>
  <c r="R141"/>
  <c r="P141"/>
  <c r="BI139"/>
  <c r="BH139"/>
  <c r="BG139"/>
  <c r="BF139"/>
  <c r="T139"/>
  <c r="R139"/>
  <c r="P139"/>
  <c r="BI137"/>
  <c r="BH137"/>
  <c r="BG137"/>
  <c r="BF137"/>
  <c r="T137"/>
  <c r="R137"/>
  <c r="P137"/>
  <c r="BI135"/>
  <c r="BH135"/>
  <c r="BG135"/>
  <c r="BF135"/>
  <c r="T135"/>
  <c r="R135"/>
  <c r="P135"/>
  <c r="BI132"/>
  <c r="BH132"/>
  <c r="BG132"/>
  <c r="BF132"/>
  <c r="T132"/>
  <c r="T131"/>
  <c r="R132"/>
  <c r="R131"/>
  <c r="P132"/>
  <c r="P131"/>
  <c r="J126"/>
  <c r="F126"/>
  <c r="F124"/>
  <c r="E122"/>
  <c r="J95"/>
  <c r="F95"/>
  <c r="F93"/>
  <c r="E91"/>
  <c r="J28"/>
  <c r="E28"/>
  <c r="J127"/>
  <c r="J27"/>
  <c r="J22"/>
  <c r="E22"/>
  <c r="F127"/>
  <c r="J21"/>
  <c r="J16"/>
  <c r="J93"/>
  <c r="E7"/>
  <c r="E85"/>
  <c i="17" r="J41"/>
  <c r="J40"/>
  <c i="1" r="AY114"/>
  <c i="17" r="J39"/>
  <c i="1" r="AX114"/>
  <c i="17" r="BI160"/>
  <c r="BH160"/>
  <c r="BG160"/>
  <c r="BF160"/>
  <c r="T160"/>
  <c r="R160"/>
  <c r="P160"/>
  <c r="BI158"/>
  <c r="BH158"/>
  <c r="BG158"/>
  <c r="BF158"/>
  <c r="T158"/>
  <c r="R158"/>
  <c r="P158"/>
  <c r="BI156"/>
  <c r="BH156"/>
  <c r="BG156"/>
  <c r="BF156"/>
  <c r="T156"/>
  <c r="R156"/>
  <c r="P156"/>
  <c r="BI154"/>
  <c r="BH154"/>
  <c r="BG154"/>
  <c r="BF154"/>
  <c r="T154"/>
  <c r="R154"/>
  <c r="P154"/>
  <c r="BI152"/>
  <c r="BH152"/>
  <c r="BG152"/>
  <c r="BF152"/>
  <c r="T152"/>
  <c r="R152"/>
  <c r="P152"/>
  <c r="BI150"/>
  <c r="BH150"/>
  <c r="BG150"/>
  <c r="BF150"/>
  <c r="T150"/>
  <c r="R150"/>
  <c r="P150"/>
  <c r="BI148"/>
  <c r="BH148"/>
  <c r="BG148"/>
  <c r="BF148"/>
  <c r="T148"/>
  <c r="R148"/>
  <c r="P148"/>
  <c r="BI146"/>
  <c r="BH146"/>
  <c r="BG146"/>
  <c r="BF146"/>
  <c r="T146"/>
  <c r="R146"/>
  <c r="P146"/>
  <c r="BI144"/>
  <c r="BH144"/>
  <c r="BG144"/>
  <c r="BF144"/>
  <c r="T144"/>
  <c r="R144"/>
  <c r="P144"/>
  <c r="BI142"/>
  <c r="BH142"/>
  <c r="BG142"/>
  <c r="BF142"/>
  <c r="T142"/>
  <c r="R142"/>
  <c r="P142"/>
  <c r="BI141"/>
  <c r="BH141"/>
  <c r="BG141"/>
  <c r="BF141"/>
  <c r="T141"/>
  <c r="R141"/>
  <c r="P141"/>
  <c r="BI139"/>
  <c r="BH139"/>
  <c r="BG139"/>
  <c r="BF139"/>
  <c r="T139"/>
  <c r="R139"/>
  <c r="P139"/>
  <c r="BI137"/>
  <c r="BH137"/>
  <c r="BG137"/>
  <c r="BF137"/>
  <c r="T137"/>
  <c r="R137"/>
  <c r="P137"/>
  <c r="BI136"/>
  <c r="BH136"/>
  <c r="BG136"/>
  <c r="BF136"/>
  <c r="T136"/>
  <c r="R136"/>
  <c r="P136"/>
  <c r="BI134"/>
  <c r="BH134"/>
  <c r="BG134"/>
  <c r="BF134"/>
  <c r="T134"/>
  <c r="R134"/>
  <c r="P134"/>
  <c r="BI133"/>
  <c r="BH133"/>
  <c r="BG133"/>
  <c r="BF133"/>
  <c r="T133"/>
  <c r="R133"/>
  <c r="P133"/>
  <c r="BI131"/>
  <c r="BH131"/>
  <c r="BG131"/>
  <c r="BF131"/>
  <c r="T131"/>
  <c r="R131"/>
  <c r="P131"/>
  <c r="BI130"/>
  <c r="BH130"/>
  <c r="BG130"/>
  <c r="BF130"/>
  <c r="T130"/>
  <c r="R130"/>
  <c r="P130"/>
  <c r="BI128"/>
  <c r="BH128"/>
  <c r="BG128"/>
  <c r="BF128"/>
  <c r="T128"/>
  <c r="R128"/>
  <c r="P128"/>
  <c r="BI127"/>
  <c r="BH127"/>
  <c r="BG127"/>
  <c r="BF127"/>
  <c r="T127"/>
  <c r="R127"/>
  <c r="P127"/>
  <c r="J121"/>
  <c r="F121"/>
  <c r="F119"/>
  <c r="E117"/>
  <c r="J95"/>
  <c r="F95"/>
  <c r="F93"/>
  <c r="E91"/>
  <c r="J28"/>
  <c r="E28"/>
  <c r="J96"/>
  <c r="J27"/>
  <c r="J22"/>
  <c r="E22"/>
  <c r="F96"/>
  <c r="J21"/>
  <c r="J16"/>
  <c r="J119"/>
  <c r="E7"/>
  <c r="E111"/>
  <c i="16" r="J41"/>
  <c r="J40"/>
  <c i="1" r="AY113"/>
  <c i="16" r="J39"/>
  <c i="1" r="AX113"/>
  <c i="16" r="BI191"/>
  <c r="BH191"/>
  <c r="BG191"/>
  <c r="BF191"/>
  <c r="T191"/>
  <c r="R191"/>
  <c r="P191"/>
  <c r="BI189"/>
  <c r="BH189"/>
  <c r="BG189"/>
  <c r="BF189"/>
  <c r="T189"/>
  <c r="R189"/>
  <c r="P189"/>
  <c r="BI187"/>
  <c r="BH187"/>
  <c r="BG187"/>
  <c r="BF187"/>
  <c r="T187"/>
  <c r="R187"/>
  <c r="P187"/>
  <c r="BI185"/>
  <c r="BH185"/>
  <c r="BG185"/>
  <c r="BF185"/>
  <c r="T185"/>
  <c r="R185"/>
  <c r="P185"/>
  <c r="BI183"/>
  <c r="BH183"/>
  <c r="BG183"/>
  <c r="BF183"/>
  <c r="T183"/>
  <c r="R183"/>
  <c r="P183"/>
  <c r="BI181"/>
  <c r="BH181"/>
  <c r="BG181"/>
  <c r="BF181"/>
  <c r="T181"/>
  <c r="R181"/>
  <c r="P181"/>
  <c r="BI179"/>
  <c r="BH179"/>
  <c r="BG179"/>
  <c r="BF179"/>
  <c r="T179"/>
  <c r="R179"/>
  <c r="P179"/>
  <c r="BI177"/>
  <c r="BH177"/>
  <c r="BG177"/>
  <c r="BF177"/>
  <c r="T177"/>
  <c r="R177"/>
  <c r="P177"/>
  <c r="BI175"/>
  <c r="BH175"/>
  <c r="BG175"/>
  <c r="BF175"/>
  <c r="T175"/>
  <c r="R175"/>
  <c r="P175"/>
  <c r="BI173"/>
  <c r="BH173"/>
  <c r="BG173"/>
  <c r="BF173"/>
  <c r="T173"/>
  <c r="R173"/>
  <c r="P173"/>
  <c r="BI171"/>
  <c r="BH171"/>
  <c r="BG171"/>
  <c r="BF171"/>
  <c r="T171"/>
  <c r="R171"/>
  <c r="P171"/>
  <c r="BI170"/>
  <c r="BH170"/>
  <c r="BG170"/>
  <c r="BF170"/>
  <c r="T170"/>
  <c r="R170"/>
  <c r="P170"/>
  <c r="BI168"/>
  <c r="BH168"/>
  <c r="BG168"/>
  <c r="BF168"/>
  <c r="T168"/>
  <c r="R168"/>
  <c r="P168"/>
  <c r="BI166"/>
  <c r="BH166"/>
  <c r="BG166"/>
  <c r="BF166"/>
  <c r="T166"/>
  <c r="R166"/>
  <c r="P166"/>
  <c r="BI164"/>
  <c r="BH164"/>
  <c r="BG164"/>
  <c r="BF164"/>
  <c r="T164"/>
  <c r="R164"/>
  <c r="P164"/>
  <c r="BI163"/>
  <c r="BH163"/>
  <c r="BG163"/>
  <c r="BF163"/>
  <c r="T163"/>
  <c r="R163"/>
  <c r="P163"/>
  <c r="BI161"/>
  <c r="BH161"/>
  <c r="BG161"/>
  <c r="BF161"/>
  <c r="T161"/>
  <c r="R161"/>
  <c r="P161"/>
  <c r="BI160"/>
  <c r="BH160"/>
  <c r="BG160"/>
  <c r="BF160"/>
  <c r="T160"/>
  <c r="R160"/>
  <c r="P160"/>
  <c r="BI158"/>
  <c r="BH158"/>
  <c r="BG158"/>
  <c r="BF158"/>
  <c r="T158"/>
  <c r="R158"/>
  <c r="P158"/>
  <c r="BI157"/>
  <c r="BH157"/>
  <c r="BG157"/>
  <c r="BF157"/>
  <c r="T157"/>
  <c r="R157"/>
  <c r="P157"/>
  <c r="BI155"/>
  <c r="BH155"/>
  <c r="BG155"/>
  <c r="BF155"/>
  <c r="T155"/>
  <c r="R155"/>
  <c r="P155"/>
  <c r="BI154"/>
  <c r="BH154"/>
  <c r="BG154"/>
  <c r="BF154"/>
  <c r="T154"/>
  <c r="R154"/>
  <c r="P154"/>
  <c r="BI152"/>
  <c r="BH152"/>
  <c r="BG152"/>
  <c r="BF152"/>
  <c r="T152"/>
  <c r="R152"/>
  <c r="P152"/>
  <c r="BI151"/>
  <c r="BH151"/>
  <c r="BG151"/>
  <c r="BF151"/>
  <c r="T151"/>
  <c r="R151"/>
  <c r="P151"/>
  <c r="BI149"/>
  <c r="BH149"/>
  <c r="BG149"/>
  <c r="BF149"/>
  <c r="T149"/>
  <c r="R149"/>
  <c r="P149"/>
  <c r="BI148"/>
  <c r="BH148"/>
  <c r="BG148"/>
  <c r="BF148"/>
  <c r="T148"/>
  <c r="R148"/>
  <c r="P148"/>
  <c r="BI146"/>
  <c r="BH146"/>
  <c r="BG146"/>
  <c r="BF146"/>
  <c r="T146"/>
  <c r="R146"/>
  <c r="P146"/>
  <c r="BI145"/>
  <c r="BH145"/>
  <c r="BG145"/>
  <c r="BF145"/>
  <c r="T145"/>
  <c r="R145"/>
  <c r="P145"/>
  <c r="BI143"/>
  <c r="BH143"/>
  <c r="BG143"/>
  <c r="BF143"/>
  <c r="T143"/>
  <c r="R143"/>
  <c r="P143"/>
  <c r="BI142"/>
  <c r="BH142"/>
  <c r="BG142"/>
  <c r="BF142"/>
  <c r="T142"/>
  <c r="R142"/>
  <c r="P142"/>
  <c r="BI140"/>
  <c r="BH140"/>
  <c r="BG140"/>
  <c r="BF140"/>
  <c r="T140"/>
  <c r="R140"/>
  <c r="P140"/>
  <c r="BI139"/>
  <c r="BH139"/>
  <c r="BG139"/>
  <c r="BF139"/>
  <c r="T139"/>
  <c r="R139"/>
  <c r="P139"/>
  <c r="BI137"/>
  <c r="BH137"/>
  <c r="BG137"/>
  <c r="BF137"/>
  <c r="T137"/>
  <c r="R137"/>
  <c r="P137"/>
  <c r="BI136"/>
  <c r="BH136"/>
  <c r="BG136"/>
  <c r="BF136"/>
  <c r="T136"/>
  <c r="R136"/>
  <c r="P136"/>
  <c r="BI134"/>
  <c r="BH134"/>
  <c r="BG134"/>
  <c r="BF134"/>
  <c r="T134"/>
  <c r="R134"/>
  <c r="P134"/>
  <c r="BI133"/>
  <c r="BH133"/>
  <c r="BG133"/>
  <c r="BF133"/>
  <c r="T133"/>
  <c r="R133"/>
  <c r="P133"/>
  <c r="BI131"/>
  <c r="BH131"/>
  <c r="BG131"/>
  <c r="BF131"/>
  <c r="T131"/>
  <c r="R131"/>
  <c r="P131"/>
  <c r="BI130"/>
  <c r="BH130"/>
  <c r="BG130"/>
  <c r="BF130"/>
  <c r="T130"/>
  <c r="R130"/>
  <c r="P130"/>
  <c r="BI128"/>
  <c r="BH128"/>
  <c r="BG128"/>
  <c r="BF128"/>
  <c r="T128"/>
  <c r="R128"/>
  <c r="P128"/>
  <c r="BI127"/>
  <c r="BH127"/>
  <c r="BG127"/>
  <c r="BF127"/>
  <c r="T127"/>
  <c r="R127"/>
  <c r="P127"/>
  <c r="J121"/>
  <c r="F121"/>
  <c r="F119"/>
  <c r="E117"/>
  <c r="J95"/>
  <c r="F95"/>
  <c r="F93"/>
  <c r="E91"/>
  <c r="J28"/>
  <c r="E28"/>
  <c r="J96"/>
  <c r="J27"/>
  <c r="J22"/>
  <c r="E22"/>
  <c r="F122"/>
  <c r="J21"/>
  <c r="J16"/>
  <c r="J93"/>
  <c r="E7"/>
  <c r="E111"/>
  <c i="15" r="J41"/>
  <c r="J40"/>
  <c i="1" r="AY111"/>
  <c i="15" r="J39"/>
  <c i="1" r="AX111"/>
  <c i="15" r="BI229"/>
  <c r="BH229"/>
  <c r="BG229"/>
  <c r="BF229"/>
  <c r="T229"/>
  <c r="R229"/>
  <c r="P229"/>
  <c r="BI227"/>
  <c r="BH227"/>
  <c r="BG227"/>
  <c r="BF227"/>
  <c r="T227"/>
  <c r="R227"/>
  <c r="P227"/>
  <c r="BI225"/>
  <c r="BH225"/>
  <c r="BG225"/>
  <c r="BF225"/>
  <c r="T225"/>
  <c r="R225"/>
  <c r="P225"/>
  <c r="BI223"/>
  <c r="BH223"/>
  <c r="BG223"/>
  <c r="BF223"/>
  <c r="T223"/>
  <c r="R223"/>
  <c r="P223"/>
  <c r="BI221"/>
  <c r="BH221"/>
  <c r="BG221"/>
  <c r="BF221"/>
  <c r="T221"/>
  <c r="R221"/>
  <c r="P221"/>
  <c r="BI219"/>
  <c r="BH219"/>
  <c r="BG219"/>
  <c r="BF219"/>
  <c r="T219"/>
  <c r="R219"/>
  <c r="P219"/>
  <c r="BI217"/>
  <c r="BH217"/>
  <c r="BG217"/>
  <c r="BF217"/>
  <c r="T217"/>
  <c r="R217"/>
  <c r="P217"/>
  <c r="BI215"/>
  <c r="BH215"/>
  <c r="BG215"/>
  <c r="BF215"/>
  <c r="T215"/>
  <c r="R215"/>
  <c r="P215"/>
  <c r="BI213"/>
  <c r="BH213"/>
  <c r="BG213"/>
  <c r="BF213"/>
  <c r="T213"/>
  <c r="R213"/>
  <c r="P213"/>
  <c r="BI211"/>
  <c r="BH211"/>
  <c r="BG211"/>
  <c r="BF211"/>
  <c r="T211"/>
  <c r="R211"/>
  <c r="P211"/>
  <c r="BI209"/>
  <c r="BH209"/>
  <c r="BG209"/>
  <c r="BF209"/>
  <c r="T209"/>
  <c r="R209"/>
  <c r="P209"/>
  <c r="BI207"/>
  <c r="BH207"/>
  <c r="BG207"/>
  <c r="BF207"/>
  <c r="T207"/>
  <c r="R207"/>
  <c r="P207"/>
  <c r="BI205"/>
  <c r="BH205"/>
  <c r="BG205"/>
  <c r="BF205"/>
  <c r="T205"/>
  <c r="R205"/>
  <c r="P205"/>
  <c r="BI203"/>
  <c r="BH203"/>
  <c r="BG203"/>
  <c r="BF203"/>
  <c r="T203"/>
  <c r="R203"/>
  <c r="P203"/>
  <c r="BI201"/>
  <c r="BH201"/>
  <c r="BG201"/>
  <c r="BF201"/>
  <c r="T201"/>
  <c r="R201"/>
  <c r="P201"/>
  <c r="BI199"/>
  <c r="BH199"/>
  <c r="BG199"/>
  <c r="BF199"/>
  <c r="T199"/>
  <c r="R199"/>
  <c r="P199"/>
  <c r="BI197"/>
  <c r="BH197"/>
  <c r="BG197"/>
  <c r="BF197"/>
  <c r="T197"/>
  <c r="R197"/>
  <c r="P197"/>
  <c r="BI195"/>
  <c r="BH195"/>
  <c r="BG195"/>
  <c r="BF195"/>
  <c r="T195"/>
  <c r="R195"/>
  <c r="P195"/>
  <c r="BI193"/>
  <c r="BH193"/>
  <c r="BG193"/>
  <c r="BF193"/>
  <c r="T193"/>
  <c r="R193"/>
  <c r="P193"/>
  <c r="BI191"/>
  <c r="BH191"/>
  <c r="BG191"/>
  <c r="BF191"/>
  <c r="T191"/>
  <c r="R191"/>
  <c r="P191"/>
  <c r="BI189"/>
  <c r="BH189"/>
  <c r="BG189"/>
  <c r="BF189"/>
  <c r="T189"/>
  <c r="R189"/>
  <c r="P189"/>
  <c r="BI187"/>
  <c r="BH187"/>
  <c r="BG187"/>
  <c r="BF187"/>
  <c r="T187"/>
  <c r="R187"/>
  <c r="P187"/>
  <c r="BI185"/>
  <c r="BH185"/>
  <c r="BG185"/>
  <c r="BF185"/>
  <c r="T185"/>
  <c r="R185"/>
  <c r="P185"/>
  <c r="BI183"/>
  <c r="BH183"/>
  <c r="BG183"/>
  <c r="BF183"/>
  <c r="T183"/>
  <c r="R183"/>
  <c r="P183"/>
  <c r="BI181"/>
  <c r="BH181"/>
  <c r="BG181"/>
  <c r="BF181"/>
  <c r="T181"/>
  <c r="R181"/>
  <c r="P181"/>
  <c r="BI179"/>
  <c r="BH179"/>
  <c r="BG179"/>
  <c r="BF179"/>
  <c r="T179"/>
  <c r="R179"/>
  <c r="P179"/>
  <c r="BI177"/>
  <c r="BH177"/>
  <c r="BG177"/>
  <c r="BF177"/>
  <c r="T177"/>
  <c r="R177"/>
  <c r="P177"/>
  <c r="BI174"/>
  <c r="BH174"/>
  <c r="BG174"/>
  <c r="BF174"/>
  <c r="T174"/>
  <c r="R174"/>
  <c r="P174"/>
  <c r="BI172"/>
  <c r="BH172"/>
  <c r="BG172"/>
  <c r="BF172"/>
  <c r="T172"/>
  <c r="R172"/>
  <c r="P172"/>
  <c r="BI170"/>
  <c r="BH170"/>
  <c r="BG170"/>
  <c r="BF170"/>
  <c r="T170"/>
  <c r="R170"/>
  <c r="P170"/>
  <c r="BI168"/>
  <c r="BH168"/>
  <c r="BG168"/>
  <c r="BF168"/>
  <c r="T168"/>
  <c r="R168"/>
  <c r="P168"/>
  <c r="BI166"/>
  <c r="BH166"/>
  <c r="BG166"/>
  <c r="BF166"/>
  <c r="T166"/>
  <c r="R166"/>
  <c r="P166"/>
  <c r="BI164"/>
  <c r="BH164"/>
  <c r="BG164"/>
  <c r="BF164"/>
  <c r="T164"/>
  <c r="R164"/>
  <c r="P164"/>
  <c r="BI162"/>
  <c r="BH162"/>
  <c r="BG162"/>
  <c r="BF162"/>
  <c r="T162"/>
  <c r="R162"/>
  <c r="P162"/>
  <c r="BI160"/>
  <c r="BH160"/>
  <c r="BG160"/>
  <c r="BF160"/>
  <c r="T160"/>
  <c r="R160"/>
  <c r="P160"/>
  <c r="BI157"/>
  <c r="BH157"/>
  <c r="BG157"/>
  <c r="BF157"/>
  <c r="T157"/>
  <c r="R157"/>
  <c r="P157"/>
  <c r="BI155"/>
  <c r="BH155"/>
  <c r="BG155"/>
  <c r="BF155"/>
  <c r="T155"/>
  <c r="R155"/>
  <c r="P155"/>
  <c r="BI153"/>
  <c r="BH153"/>
  <c r="BG153"/>
  <c r="BF153"/>
  <c r="T153"/>
  <c r="R153"/>
  <c r="P153"/>
  <c r="BI151"/>
  <c r="BH151"/>
  <c r="BG151"/>
  <c r="BF151"/>
  <c r="T151"/>
  <c r="R151"/>
  <c r="P151"/>
  <c r="BI149"/>
  <c r="BH149"/>
  <c r="BG149"/>
  <c r="BF149"/>
  <c r="T149"/>
  <c r="R149"/>
  <c r="P149"/>
  <c r="BI147"/>
  <c r="BH147"/>
  <c r="BG147"/>
  <c r="BF147"/>
  <c r="T147"/>
  <c r="R147"/>
  <c r="P147"/>
  <c r="BI145"/>
  <c r="BH145"/>
  <c r="BG145"/>
  <c r="BF145"/>
  <c r="T145"/>
  <c r="R145"/>
  <c r="P145"/>
  <c r="BI143"/>
  <c r="BH143"/>
  <c r="BG143"/>
  <c r="BF143"/>
  <c r="T143"/>
  <c r="R143"/>
  <c r="P143"/>
  <c r="BI140"/>
  <c r="BH140"/>
  <c r="BG140"/>
  <c r="BF140"/>
  <c r="T140"/>
  <c r="R140"/>
  <c r="P140"/>
  <c r="BI138"/>
  <c r="BH138"/>
  <c r="BG138"/>
  <c r="BF138"/>
  <c r="T138"/>
  <c r="R138"/>
  <c r="P138"/>
  <c r="BI135"/>
  <c r="BH135"/>
  <c r="BG135"/>
  <c r="BF135"/>
  <c r="T135"/>
  <c r="R135"/>
  <c r="P135"/>
  <c r="BI133"/>
  <c r="BH133"/>
  <c r="BG133"/>
  <c r="BF133"/>
  <c r="T133"/>
  <c r="R133"/>
  <c r="P133"/>
  <c r="BI131"/>
  <c r="BH131"/>
  <c r="BG131"/>
  <c r="BF131"/>
  <c r="T131"/>
  <c r="R131"/>
  <c r="P131"/>
  <c r="J125"/>
  <c r="F125"/>
  <c r="F123"/>
  <c r="E121"/>
  <c r="J95"/>
  <c r="F95"/>
  <c r="F93"/>
  <c r="E91"/>
  <c r="J28"/>
  <c r="E28"/>
  <c r="J126"/>
  <c r="J27"/>
  <c r="J22"/>
  <c r="E22"/>
  <c r="F96"/>
  <c r="J21"/>
  <c r="J16"/>
  <c r="J123"/>
  <c r="E7"/>
  <c r="E115"/>
  <c i="14" r="J41"/>
  <c r="J40"/>
  <c i="1" r="AY110"/>
  <c i="14" r="J39"/>
  <c i="1" r="AX110"/>
  <c i="14" r="BI267"/>
  <c r="BH267"/>
  <c r="BG267"/>
  <c r="BF267"/>
  <c r="T267"/>
  <c r="R267"/>
  <c r="P267"/>
  <c r="BI266"/>
  <c r="BH266"/>
  <c r="BG266"/>
  <c r="BF266"/>
  <c r="T266"/>
  <c r="R266"/>
  <c r="P266"/>
  <c r="BI265"/>
  <c r="BH265"/>
  <c r="BG265"/>
  <c r="BF265"/>
  <c r="T265"/>
  <c r="R265"/>
  <c r="P265"/>
  <c r="BI263"/>
  <c r="BH263"/>
  <c r="BG263"/>
  <c r="BF263"/>
  <c r="T263"/>
  <c r="R263"/>
  <c r="P263"/>
  <c r="BI262"/>
  <c r="BH262"/>
  <c r="BG262"/>
  <c r="BF262"/>
  <c r="T262"/>
  <c r="R262"/>
  <c r="P262"/>
  <c r="BI260"/>
  <c r="BH260"/>
  <c r="BG260"/>
  <c r="BF260"/>
  <c r="T260"/>
  <c r="R260"/>
  <c r="P260"/>
  <c r="BI259"/>
  <c r="BH259"/>
  <c r="BG259"/>
  <c r="BF259"/>
  <c r="T259"/>
  <c r="R259"/>
  <c r="P259"/>
  <c r="BI257"/>
  <c r="BH257"/>
  <c r="BG257"/>
  <c r="BF257"/>
  <c r="T257"/>
  <c r="R257"/>
  <c r="P257"/>
  <c r="BI256"/>
  <c r="BH256"/>
  <c r="BG256"/>
  <c r="BF256"/>
  <c r="T256"/>
  <c r="R256"/>
  <c r="P256"/>
  <c r="BI255"/>
  <c r="BH255"/>
  <c r="BG255"/>
  <c r="BF255"/>
  <c r="T255"/>
  <c r="R255"/>
  <c r="P255"/>
  <c r="BI254"/>
  <c r="BH254"/>
  <c r="BG254"/>
  <c r="BF254"/>
  <c r="T254"/>
  <c r="R254"/>
  <c r="P254"/>
  <c r="BI252"/>
  <c r="BH252"/>
  <c r="BG252"/>
  <c r="BF252"/>
  <c r="T252"/>
  <c r="R252"/>
  <c r="P252"/>
  <c r="BI251"/>
  <c r="BH251"/>
  <c r="BG251"/>
  <c r="BF251"/>
  <c r="T251"/>
  <c r="R251"/>
  <c r="P251"/>
  <c r="BI250"/>
  <c r="BH250"/>
  <c r="BG250"/>
  <c r="BF250"/>
  <c r="T250"/>
  <c r="R250"/>
  <c r="P250"/>
  <c r="BI249"/>
  <c r="BH249"/>
  <c r="BG249"/>
  <c r="BF249"/>
  <c r="T249"/>
  <c r="R249"/>
  <c r="P249"/>
  <c r="BI248"/>
  <c r="BH248"/>
  <c r="BG248"/>
  <c r="BF248"/>
  <c r="T248"/>
  <c r="R248"/>
  <c r="P248"/>
  <c r="BI246"/>
  <c r="BH246"/>
  <c r="BG246"/>
  <c r="BF246"/>
  <c r="T246"/>
  <c r="T245"/>
  <c r="R246"/>
  <c r="R245"/>
  <c r="P246"/>
  <c r="P245"/>
  <c r="BI243"/>
  <c r="BH243"/>
  <c r="BG243"/>
  <c r="BF243"/>
  <c r="T243"/>
  <c r="T242"/>
  <c r="R243"/>
  <c r="R242"/>
  <c r="P243"/>
  <c r="P242"/>
  <c r="BI240"/>
  <c r="BH240"/>
  <c r="BG240"/>
  <c r="BF240"/>
  <c r="T240"/>
  <c r="R240"/>
  <c r="P240"/>
  <c r="BI238"/>
  <c r="BH238"/>
  <c r="BG238"/>
  <c r="BF238"/>
  <c r="T238"/>
  <c r="R238"/>
  <c r="P238"/>
  <c r="BI236"/>
  <c r="BH236"/>
  <c r="BG236"/>
  <c r="BF236"/>
  <c r="T236"/>
  <c r="R236"/>
  <c r="P236"/>
  <c r="BI235"/>
  <c r="BH235"/>
  <c r="BG235"/>
  <c r="BF235"/>
  <c r="T235"/>
  <c r="R235"/>
  <c r="P235"/>
  <c r="BI234"/>
  <c r="BH234"/>
  <c r="BG234"/>
  <c r="BF234"/>
  <c r="T234"/>
  <c r="R234"/>
  <c r="P234"/>
  <c r="BI233"/>
  <c r="BH233"/>
  <c r="BG233"/>
  <c r="BF233"/>
  <c r="T233"/>
  <c r="R233"/>
  <c r="P233"/>
  <c r="BI231"/>
  <c r="BH231"/>
  <c r="BG231"/>
  <c r="BF231"/>
  <c r="T231"/>
  <c r="R231"/>
  <c r="P231"/>
  <c r="BI229"/>
  <c r="BH229"/>
  <c r="BG229"/>
  <c r="BF229"/>
  <c r="T229"/>
  <c r="R229"/>
  <c r="P229"/>
  <c r="BI227"/>
  <c r="BH227"/>
  <c r="BG227"/>
  <c r="BF227"/>
  <c r="T227"/>
  <c r="R227"/>
  <c r="P227"/>
  <c r="BI225"/>
  <c r="BH225"/>
  <c r="BG225"/>
  <c r="BF225"/>
  <c r="T225"/>
  <c r="R225"/>
  <c r="P225"/>
  <c r="BI223"/>
  <c r="BH223"/>
  <c r="BG223"/>
  <c r="BF223"/>
  <c r="T223"/>
  <c r="R223"/>
  <c r="P223"/>
  <c r="BI221"/>
  <c r="BH221"/>
  <c r="BG221"/>
  <c r="BF221"/>
  <c r="T221"/>
  <c r="R221"/>
  <c r="P221"/>
  <c r="BI219"/>
  <c r="BH219"/>
  <c r="BG219"/>
  <c r="BF219"/>
  <c r="T219"/>
  <c r="R219"/>
  <c r="P219"/>
  <c r="BI217"/>
  <c r="BH217"/>
  <c r="BG217"/>
  <c r="BF217"/>
  <c r="T217"/>
  <c r="R217"/>
  <c r="P217"/>
  <c r="BI215"/>
  <c r="BH215"/>
  <c r="BG215"/>
  <c r="BF215"/>
  <c r="T215"/>
  <c r="R215"/>
  <c r="P215"/>
  <c r="BI213"/>
  <c r="BH213"/>
  <c r="BG213"/>
  <c r="BF213"/>
  <c r="T213"/>
  <c r="R213"/>
  <c r="P213"/>
  <c r="BI211"/>
  <c r="BH211"/>
  <c r="BG211"/>
  <c r="BF211"/>
  <c r="T211"/>
  <c r="R211"/>
  <c r="P211"/>
  <c r="BI209"/>
  <c r="BH209"/>
  <c r="BG209"/>
  <c r="BF209"/>
  <c r="T209"/>
  <c r="R209"/>
  <c r="P209"/>
  <c r="BI207"/>
  <c r="BH207"/>
  <c r="BG207"/>
  <c r="BF207"/>
  <c r="T207"/>
  <c r="R207"/>
  <c r="P207"/>
  <c r="BI205"/>
  <c r="BH205"/>
  <c r="BG205"/>
  <c r="BF205"/>
  <c r="T205"/>
  <c r="R205"/>
  <c r="P205"/>
  <c r="BI203"/>
  <c r="BH203"/>
  <c r="BG203"/>
  <c r="BF203"/>
  <c r="T203"/>
  <c r="R203"/>
  <c r="P203"/>
  <c r="BI201"/>
  <c r="BH201"/>
  <c r="BG201"/>
  <c r="BF201"/>
  <c r="T201"/>
  <c r="R201"/>
  <c r="P201"/>
  <c r="BI199"/>
  <c r="BH199"/>
  <c r="BG199"/>
  <c r="BF199"/>
  <c r="T199"/>
  <c r="R199"/>
  <c r="P199"/>
  <c r="BI197"/>
  <c r="BH197"/>
  <c r="BG197"/>
  <c r="BF197"/>
  <c r="T197"/>
  <c r="R197"/>
  <c r="P197"/>
  <c r="BI195"/>
  <c r="BH195"/>
  <c r="BG195"/>
  <c r="BF195"/>
  <c r="T195"/>
  <c r="R195"/>
  <c r="P195"/>
  <c r="BI193"/>
  <c r="BH193"/>
  <c r="BG193"/>
  <c r="BF193"/>
  <c r="T193"/>
  <c r="R193"/>
  <c r="P193"/>
  <c r="BI191"/>
  <c r="BH191"/>
  <c r="BG191"/>
  <c r="BF191"/>
  <c r="T191"/>
  <c r="R191"/>
  <c r="P191"/>
  <c r="BI189"/>
  <c r="BH189"/>
  <c r="BG189"/>
  <c r="BF189"/>
  <c r="T189"/>
  <c r="R189"/>
  <c r="P189"/>
  <c r="BI187"/>
  <c r="BH187"/>
  <c r="BG187"/>
  <c r="BF187"/>
  <c r="T187"/>
  <c r="R187"/>
  <c r="P187"/>
  <c r="BI185"/>
  <c r="BH185"/>
  <c r="BG185"/>
  <c r="BF185"/>
  <c r="T185"/>
  <c r="R185"/>
  <c r="P185"/>
  <c r="BI183"/>
  <c r="BH183"/>
  <c r="BG183"/>
  <c r="BF183"/>
  <c r="T183"/>
  <c r="R183"/>
  <c r="P183"/>
  <c r="BI182"/>
  <c r="BH182"/>
  <c r="BG182"/>
  <c r="BF182"/>
  <c r="T182"/>
  <c r="R182"/>
  <c r="P182"/>
  <c r="BI181"/>
  <c r="BH181"/>
  <c r="BG181"/>
  <c r="BF181"/>
  <c r="T181"/>
  <c r="R181"/>
  <c r="P181"/>
  <c r="BI180"/>
  <c r="BH180"/>
  <c r="BG180"/>
  <c r="BF180"/>
  <c r="T180"/>
  <c r="R180"/>
  <c r="P180"/>
  <c r="BI178"/>
  <c r="BH178"/>
  <c r="BG178"/>
  <c r="BF178"/>
  <c r="T178"/>
  <c r="R178"/>
  <c r="P178"/>
  <c r="BI176"/>
  <c r="BH176"/>
  <c r="BG176"/>
  <c r="BF176"/>
  <c r="T176"/>
  <c r="R176"/>
  <c r="P176"/>
  <c r="BI174"/>
  <c r="BH174"/>
  <c r="BG174"/>
  <c r="BF174"/>
  <c r="T174"/>
  <c r="R174"/>
  <c r="P174"/>
  <c r="BI172"/>
  <c r="BH172"/>
  <c r="BG172"/>
  <c r="BF172"/>
  <c r="T172"/>
  <c r="R172"/>
  <c r="P172"/>
  <c r="BI170"/>
  <c r="BH170"/>
  <c r="BG170"/>
  <c r="BF170"/>
  <c r="T170"/>
  <c r="R170"/>
  <c r="P170"/>
  <c r="BI168"/>
  <c r="BH168"/>
  <c r="BG168"/>
  <c r="BF168"/>
  <c r="T168"/>
  <c r="R168"/>
  <c r="P168"/>
  <c r="BI166"/>
  <c r="BH166"/>
  <c r="BG166"/>
  <c r="BF166"/>
  <c r="T166"/>
  <c r="R166"/>
  <c r="P166"/>
  <c r="BI164"/>
  <c r="BH164"/>
  <c r="BG164"/>
  <c r="BF164"/>
  <c r="T164"/>
  <c r="R164"/>
  <c r="P164"/>
  <c r="BI162"/>
  <c r="BH162"/>
  <c r="BG162"/>
  <c r="BF162"/>
  <c r="T162"/>
  <c r="R162"/>
  <c r="P162"/>
  <c r="BI160"/>
  <c r="BH160"/>
  <c r="BG160"/>
  <c r="BF160"/>
  <c r="T160"/>
  <c r="R160"/>
  <c r="P160"/>
  <c r="BI158"/>
  <c r="BH158"/>
  <c r="BG158"/>
  <c r="BF158"/>
  <c r="T158"/>
  <c r="R158"/>
  <c r="P158"/>
  <c r="BI156"/>
  <c r="BH156"/>
  <c r="BG156"/>
  <c r="BF156"/>
  <c r="T156"/>
  <c r="R156"/>
  <c r="P156"/>
  <c r="BI154"/>
  <c r="BH154"/>
  <c r="BG154"/>
  <c r="BF154"/>
  <c r="T154"/>
  <c r="R154"/>
  <c r="P154"/>
  <c r="BI152"/>
  <c r="BH152"/>
  <c r="BG152"/>
  <c r="BF152"/>
  <c r="T152"/>
  <c r="R152"/>
  <c r="P152"/>
  <c r="BI150"/>
  <c r="BH150"/>
  <c r="BG150"/>
  <c r="BF150"/>
  <c r="T150"/>
  <c r="R150"/>
  <c r="P150"/>
  <c r="BI147"/>
  <c r="BH147"/>
  <c r="BG147"/>
  <c r="BF147"/>
  <c r="T147"/>
  <c r="R147"/>
  <c r="P147"/>
  <c r="BI145"/>
  <c r="BH145"/>
  <c r="BG145"/>
  <c r="BF145"/>
  <c r="T145"/>
  <c r="R145"/>
  <c r="P145"/>
  <c r="BI143"/>
  <c r="BH143"/>
  <c r="BG143"/>
  <c r="BF143"/>
  <c r="T143"/>
  <c r="R143"/>
  <c r="P143"/>
  <c r="BI141"/>
  <c r="BH141"/>
  <c r="BG141"/>
  <c r="BF141"/>
  <c r="T141"/>
  <c r="R141"/>
  <c r="P141"/>
  <c r="BI139"/>
  <c r="BH139"/>
  <c r="BG139"/>
  <c r="BF139"/>
  <c r="T139"/>
  <c r="R139"/>
  <c r="P139"/>
  <c r="BI137"/>
  <c r="BH137"/>
  <c r="BG137"/>
  <c r="BF137"/>
  <c r="T137"/>
  <c r="R137"/>
  <c r="P137"/>
  <c r="BI135"/>
  <c r="BH135"/>
  <c r="BG135"/>
  <c r="BF135"/>
  <c r="T135"/>
  <c r="R135"/>
  <c r="P135"/>
  <c r="J129"/>
  <c r="F129"/>
  <c r="F127"/>
  <c r="E125"/>
  <c r="J95"/>
  <c r="F95"/>
  <c r="F93"/>
  <c r="E91"/>
  <c r="J28"/>
  <c r="E28"/>
  <c r="J96"/>
  <c r="J27"/>
  <c r="J22"/>
  <c r="E22"/>
  <c r="F130"/>
  <c r="J21"/>
  <c r="J16"/>
  <c r="J127"/>
  <c r="E7"/>
  <c r="E85"/>
  <c i="13" r="J41"/>
  <c r="J40"/>
  <c i="1" r="AY109"/>
  <c i="13" r="J39"/>
  <c i="1" r="AX109"/>
  <c i="13" r="BI165"/>
  <c r="BH165"/>
  <c r="BG165"/>
  <c r="BF165"/>
  <c r="T165"/>
  <c r="R165"/>
  <c r="P165"/>
  <c r="BI163"/>
  <c r="BH163"/>
  <c r="BG163"/>
  <c r="BF163"/>
  <c r="T163"/>
  <c r="R163"/>
  <c r="P163"/>
  <c r="BI161"/>
  <c r="BH161"/>
  <c r="BG161"/>
  <c r="BF161"/>
  <c r="T161"/>
  <c r="R161"/>
  <c r="P161"/>
  <c r="BI159"/>
  <c r="BH159"/>
  <c r="BG159"/>
  <c r="BF159"/>
  <c r="T159"/>
  <c r="R159"/>
  <c r="P159"/>
  <c r="BI157"/>
  <c r="BH157"/>
  <c r="BG157"/>
  <c r="BF157"/>
  <c r="T157"/>
  <c r="R157"/>
  <c r="P157"/>
  <c r="BI155"/>
  <c r="BH155"/>
  <c r="BG155"/>
  <c r="BF155"/>
  <c r="T155"/>
  <c r="R155"/>
  <c r="P155"/>
  <c r="BI153"/>
  <c r="BH153"/>
  <c r="BG153"/>
  <c r="BF153"/>
  <c r="T153"/>
  <c r="R153"/>
  <c r="P153"/>
  <c r="BI151"/>
  <c r="BH151"/>
  <c r="BG151"/>
  <c r="BF151"/>
  <c r="T151"/>
  <c r="R151"/>
  <c r="P151"/>
  <c r="BI149"/>
  <c r="BH149"/>
  <c r="BG149"/>
  <c r="BF149"/>
  <c r="T149"/>
  <c r="R149"/>
  <c r="P149"/>
  <c r="BI147"/>
  <c r="BH147"/>
  <c r="BG147"/>
  <c r="BF147"/>
  <c r="T147"/>
  <c r="R147"/>
  <c r="P147"/>
  <c r="BI145"/>
  <c r="BH145"/>
  <c r="BG145"/>
  <c r="BF145"/>
  <c r="T145"/>
  <c r="R145"/>
  <c r="P145"/>
  <c r="BI143"/>
  <c r="BH143"/>
  <c r="BG143"/>
  <c r="BF143"/>
  <c r="T143"/>
  <c r="R143"/>
  <c r="P143"/>
  <c r="BI141"/>
  <c r="BH141"/>
  <c r="BG141"/>
  <c r="BF141"/>
  <c r="T141"/>
  <c r="R141"/>
  <c r="P141"/>
  <c r="BI139"/>
  <c r="BH139"/>
  <c r="BG139"/>
  <c r="BF139"/>
  <c r="T139"/>
  <c r="R139"/>
  <c r="P139"/>
  <c r="BI137"/>
  <c r="BH137"/>
  <c r="BG137"/>
  <c r="BF137"/>
  <c r="T137"/>
  <c r="R137"/>
  <c r="P137"/>
  <c r="BI135"/>
  <c r="BH135"/>
  <c r="BG135"/>
  <c r="BF135"/>
  <c r="T135"/>
  <c r="R135"/>
  <c r="P135"/>
  <c r="BI133"/>
  <c r="BH133"/>
  <c r="BG133"/>
  <c r="BF133"/>
  <c r="T133"/>
  <c r="R133"/>
  <c r="P133"/>
  <c r="BI131"/>
  <c r="BH131"/>
  <c r="BG131"/>
  <c r="BF131"/>
  <c r="T131"/>
  <c r="R131"/>
  <c r="P131"/>
  <c r="BI129"/>
  <c r="BH129"/>
  <c r="BG129"/>
  <c r="BF129"/>
  <c r="T129"/>
  <c r="R129"/>
  <c r="P129"/>
  <c r="BI127"/>
  <c r="BH127"/>
  <c r="BG127"/>
  <c r="BF127"/>
  <c r="T127"/>
  <c r="R127"/>
  <c r="P127"/>
  <c r="J121"/>
  <c r="F121"/>
  <c r="F119"/>
  <c r="E117"/>
  <c r="J95"/>
  <c r="F95"/>
  <c r="F93"/>
  <c r="E91"/>
  <c r="J28"/>
  <c r="E28"/>
  <c r="J96"/>
  <c r="J27"/>
  <c r="J22"/>
  <c r="E22"/>
  <c r="F122"/>
  <c r="J21"/>
  <c r="J16"/>
  <c r="J119"/>
  <c r="E7"/>
  <c r="E85"/>
  <c i="12" r="J41"/>
  <c r="J40"/>
  <c i="1" r="AY108"/>
  <c i="12" r="J39"/>
  <c i="1" r="AX108"/>
  <c i="12" r="BI155"/>
  <c r="BH155"/>
  <c r="BG155"/>
  <c r="BF155"/>
  <c r="T155"/>
  <c r="R155"/>
  <c r="P155"/>
  <c r="BI153"/>
  <c r="BH153"/>
  <c r="BG153"/>
  <c r="BF153"/>
  <c r="T153"/>
  <c r="R153"/>
  <c r="P153"/>
  <c r="BI151"/>
  <c r="BH151"/>
  <c r="BG151"/>
  <c r="BF151"/>
  <c r="T151"/>
  <c r="R151"/>
  <c r="P151"/>
  <c r="BI149"/>
  <c r="BH149"/>
  <c r="BG149"/>
  <c r="BF149"/>
  <c r="T149"/>
  <c r="R149"/>
  <c r="P149"/>
  <c r="BI147"/>
  <c r="BH147"/>
  <c r="BG147"/>
  <c r="BF147"/>
  <c r="T147"/>
  <c r="R147"/>
  <c r="P147"/>
  <c r="BI145"/>
  <c r="BH145"/>
  <c r="BG145"/>
  <c r="BF145"/>
  <c r="T145"/>
  <c r="R145"/>
  <c r="P145"/>
  <c r="BI144"/>
  <c r="BH144"/>
  <c r="BG144"/>
  <c r="BF144"/>
  <c r="T144"/>
  <c r="R144"/>
  <c r="P144"/>
  <c r="BI142"/>
  <c r="BH142"/>
  <c r="BG142"/>
  <c r="BF142"/>
  <c r="T142"/>
  <c r="R142"/>
  <c r="P142"/>
  <c r="BI140"/>
  <c r="BH140"/>
  <c r="BG140"/>
  <c r="BF140"/>
  <c r="T140"/>
  <c r="R140"/>
  <c r="P140"/>
  <c r="BI139"/>
  <c r="BH139"/>
  <c r="BG139"/>
  <c r="BF139"/>
  <c r="T139"/>
  <c r="R139"/>
  <c r="P139"/>
  <c r="BI137"/>
  <c r="BH137"/>
  <c r="BG137"/>
  <c r="BF137"/>
  <c r="T137"/>
  <c r="R137"/>
  <c r="P137"/>
  <c r="BI136"/>
  <c r="BH136"/>
  <c r="BG136"/>
  <c r="BF136"/>
  <c r="T136"/>
  <c r="R136"/>
  <c r="P136"/>
  <c r="BI134"/>
  <c r="BH134"/>
  <c r="BG134"/>
  <c r="BF134"/>
  <c r="T134"/>
  <c r="R134"/>
  <c r="P134"/>
  <c r="BI133"/>
  <c r="BH133"/>
  <c r="BG133"/>
  <c r="BF133"/>
  <c r="T133"/>
  <c r="R133"/>
  <c r="P133"/>
  <c r="BI131"/>
  <c r="BH131"/>
  <c r="BG131"/>
  <c r="BF131"/>
  <c r="T131"/>
  <c r="R131"/>
  <c r="P131"/>
  <c r="BI130"/>
  <c r="BH130"/>
  <c r="BG130"/>
  <c r="BF130"/>
  <c r="T130"/>
  <c r="R130"/>
  <c r="P130"/>
  <c r="BI128"/>
  <c r="BH128"/>
  <c r="BG128"/>
  <c r="BF128"/>
  <c r="T128"/>
  <c r="R128"/>
  <c r="P128"/>
  <c r="BI127"/>
  <c r="BH127"/>
  <c r="BG127"/>
  <c r="BF127"/>
  <c r="T127"/>
  <c r="R127"/>
  <c r="P127"/>
  <c r="J121"/>
  <c r="F121"/>
  <c r="F119"/>
  <c r="E117"/>
  <c r="J95"/>
  <c r="F95"/>
  <c r="F93"/>
  <c r="E91"/>
  <c r="J28"/>
  <c r="E28"/>
  <c r="J96"/>
  <c r="J27"/>
  <c r="J22"/>
  <c r="E22"/>
  <c r="F96"/>
  <c r="J21"/>
  <c r="J16"/>
  <c r="J119"/>
  <c r="E7"/>
  <c r="E111"/>
  <c i="11" r="J41"/>
  <c r="J40"/>
  <c i="1" r="AY107"/>
  <c i="11" r="J39"/>
  <c i="1" r="AX107"/>
  <c i="11" r="BI200"/>
  <c r="BH200"/>
  <c r="BG200"/>
  <c r="BF200"/>
  <c r="T200"/>
  <c r="R200"/>
  <c r="P200"/>
  <c r="BI198"/>
  <c r="BH198"/>
  <c r="BG198"/>
  <c r="BF198"/>
  <c r="T198"/>
  <c r="R198"/>
  <c r="P198"/>
  <c r="BI196"/>
  <c r="BH196"/>
  <c r="BG196"/>
  <c r="BF196"/>
  <c r="T196"/>
  <c r="R196"/>
  <c r="P196"/>
  <c r="BI194"/>
  <c r="BH194"/>
  <c r="BG194"/>
  <c r="BF194"/>
  <c r="T194"/>
  <c r="R194"/>
  <c r="P194"/>
  <c r="BI192"/>
  <c r="BH192"/>
  <c r="BG192"/>
  <c r="BF192"/>
  <c r="T192"/>
  <c r="R192"/>
  <c r="P192"/>
  <c r="BI190"/>
  <c r="BH190"/>
  <c r="BG190"/>
  <c r="BF190"/>
  <c r="T190"/>
  <c r="R190"/>
  <c r="P190"/>
  <c r="BI188"/>
  <c r="BH188"/>
  <c r="BG188"/>
  <c r="BF188"/>
  <c r="T188"/>
  <c r="R188"/>
  <c r="P188"/>
  <c r="BI186"/>
  <c r="BH186"/>
  <c r="BG186"/>
  <c r="BF186"/>
  <c r="T186"/>
  <c r="R186"/>
  <c r="P186"/>
  <c r="BI185"/>
  <c r="BH185"/>
  <c r="BG185"/>
  <c r="BF185"/>
  <c r="T185"/>
  <c r="R185"/>
  <c r="P185"/>
  <c r="BI183"/>
  <c r="BH183"/>
  <c r="BG183"/>
  <c r="BF183"/>
  <c r="T183"/>
  <c r="R183"/>
  <c r="P183"/>
  <c r="BI181"/>
  <c r="BH181"/>
  <c r="BG181"/>
  <c r="BF181"/>
  <c r="T181"/>
  <c r="R181"/>
  <c r="P181"/>
  <c r="BI179"/>
  <c r="BH179"/>
  <c r="BG179"/>
  <c r="BF179"/>
  <c r="T179"/>
  <c r="R179"/>
  <c r="P179"/>
  <c r="BI178"/>
  <c r="BH178"/>
  <c r="BG178"/>
  <c r="BF178"/>
  <c r="T178"/>
  <c r="R178"/>
  <c r="P178"/>
  <c r="BI176"/>
  <c r="BH176"/>
  <c r="BG176"/>
  <c r="BF176"/>
  <c r="T176"/>
  <c r="R176"/>
  <c r="P176"/>
  <c r="BI175"/>
  <c r="BH175"/>
  <c r="BG175"/>
  <c r="BF175"/>
  <c r="T175"/>
  <c r="R175"/>
  <c r="P175"/>
  <c r="BI173"/>
  <c r="BH173"/>
  <c r="BG173"/>
  <c r="BF173"/>
  <c r="T173"/>
  <c r="R173"/>
  <c r="P173"/>
  <c r="BI172"/>
  <c r="BH172"/>
  <c r="BG172"/>
  <c r="BF172"/>
  <c r="T172"/>
  <c r="R172"/>
  <c r="P172"/>
  <c r="BI170"/>
  <c r="BH170"/>
  <c r="BG170"/>
  <c r="BF170"/>
  <c r="T170"/>
  <c r="R170"/>
  <c r="P170"/>
  <c r="BI169"/>
  <c r="BH169"/>
  <c r="BG169"/>
  <c r="BF169"/>
  <c r="T169"/>
  <c r="R169"/>
  <c r="P169"/>
  <c r="BI167"/>
  <c r="BH167"/>
  <c r="BG167"/>
  <c r="BF167"/>
  <c r="T167"/>
  <c r="R167"/>
  <c r="P167"/>
  <c r="BI166"/>
  <c r="BH166"/>
  <c r="BG166"/>
  <c r="BF166"/>
  <c r="T166"/>
  <c r="R166"/>
  <c r="P166"/>
  <c r="BI164"/>
  <c r="BH164"/>
  <c r="BG164"/>
  <c r="BF164"/>
  <c r="T164"/>
  <c r="R164"/>
  <c r="P164"/>
  <c r="BI163"/>
  <c r="BH163"/>
  <c r="BG163"/>
  <c r="BF163"/>
  <c r="T163"/>
  <c r="R163"/>
  <c r="P163"/>
  <c r="BI161"/>
  <c r="BH161"/>
  <c r="BG161"/>
  <c r="BF161"/>
  <c r="T161"/>
  <c r="R161"/>
  <c r="P161"/>
  <c r="BI160"/>
  <c r="BH160"/>
  <c r="BG160"/>
  <c r="BF160"/>
  <c r="T160"/>
  <c r="R160"/>
  <c r="P160"/>
  <c r="BI158"/>
  <c r="BH158"/>
  <c r="BG158"/>
  <c r="BF158"/>
  <c r="T158"/>
  <c r="R158"/>
  <c r="P158"/>
  <c r="BI157"/>
  <c r="BH157"/>
  <c r="BG157"/>
  <c r="BF157"/>
  <c r="T157"/>
  <c r="R157"/>
  <c r="P157"/>
  <c r="BI155"/>
  <c r="BH155"/>
  <c r="BG155"/>
  <c r="BF155"/>
  <c r="T155"/>
  <c r="R155"/>
  <c r="P155"/>
  <c r="BI154"/>
  <c r="BH154"/>
  <c r="BG154"/>
  <c r="BF154"/>
  <c r="T154"/>
  <c r="R154"/>
  <c r="P154"/>
  <c r="BI152"/>
  <c r="BH152"/>
  <c r="BG152"/>
  <c r="BF152"/>
  <c r="T152"/>
  <c r="R152"/>
  <c r="P152"/>
  <c r="BI151"/>
  <c r="BH151"/>
  <c r="BG151"/>
  <c r="BF151"/>
  <c r="T151"/>
  <c r="R151"/>
  <c r="P151"/>
  <c r="BI149"/>
  <c r="BH149"/>
  <c r="BG149"/>
  <c r="BF149"/>
  <c r="T149"/>
  <c r="R149"/>
  <c r="P149"/>
  <c r="BI148"/>
  <c r="BH148"/>
  <c r="BG148"/>
  <c r="BF148"/>
  <c r="T148"/>
  <c r="R148"/>
  <c r="P148"/>
  <c r="BI146"/>
  <c r="BH146"/>
  <c r="BG146"/>
  <c r="BF146"/>
  <c r="T146"/>
  <c r="R146"/>
  <c r="P146"/>
  <c r="BI145"/>
  <c r="BH145"/>
  <c r="BG145"/>
  <c r="BF145"/>
  <c r="T145"/>
  <c r="R145"/>
  <c r="P145"/>
  <c r="BI143"/>
  <c r="BH143"/>
  <c r="BG143"/>
  <c r="BF143"/>
  <c r="T143"/>
  <c r="R143"/>
  <c r="P143"/>
  <c r="BI142"/>
  <c r="BH142"/>
  <c r="BG142"/>
  <c r="BF142"/>
  <c r="T142"/>
  <c r="R142"/>
  <c r="P142"/>
  <c r="BI140"/>
  <c r="BH140"/>
  <c r="BG140"/>
  <c r="BF140"/>
  <c r="T140"/>
  <c r="R140"/>
  <c r="P140"/>
  <c r="BI139"/>
  <c r="BH139"/>
  <c r="BG139"/>
  <c r="BF139"/>
  <c r="T139"/>
  <c r="R139"/>
  <c r="P139"/>
  <c r="BI137"/>
  <c r="BH137"/>
  <c r="BG137"/>
  <c r="BF137"/>
  <c r="T137"/>
  <c r="R137"/>
  <c r="P137"/>
  <c r="BI136"/>
  <c r="BH136"/>
  <c r="BG136"/>
  <c r="BF136"/>
  <c r="T136"/>
  <c r="R136"/>
  <c r="P136"/>
  <c r="BI134"/>
  <c r="BH134"/>
  <c r="BG134"/>
  <c r="BF134"/>
  <c r="T134"/>
  <c r="R134"/>
  <c r="P134"/>
  <c r="BI133"/>
  <c r="BH133"/>
  <c r="BG133"/>
  <c r="BF133"/>
  <c r="T133"/>
  <c r="R133"/>
  <c r="P133"/>
  <c r="BI131"/>
  <c r="BH131"/>
  <c r="BG131"/>
  <c r="BF131"/>
  <c r="T131"/>
  <c r="R131"/>
  <c r="P131"/>
  <c r="BI130"/>
  <c r="BH130"/>
  <c r="BG130"/>
  <c r="BF130"/>
  <c r="T130"/>
  <c r="R130"/>
  <c r="P130"/>
  <c r="BI128"/>
  <c r="BH128"/>
  <c r="BG128"/>
  <c r="BF128"/>
  <c r="T128"/>
  <c r="R128"/>
  <c r="P128"/>
  <c r="BI127"/>
  <c r="BH127"/>
  <c r="BG127"/>
  <c r="BF127"/>
  <c r="T127"/>
  <c r="R127"/>
  <c r="P127"/>
  <c r="J121"/>
  <c r="F121"/>
  <c r="F119"/>
  <c r="E117"/>
  <c r="J95"/>
  <c r="F95"/>
  <c r="F93"/>
  <c r="E91"/>
  <c r="J28"/>
  <c r="E28"/>
  <c r="J96"/>
  <c r="J27"/>
  <c r="J22"/>
  <c r="E22"/>
  <c r="F96"/>
  <c r="J21"/>
  <c r="J16"/>
  <c r="J119"/>
  <c r="E7"/>
  <c r="E85"/>
  <c i="10" r="J41"/>
  <c r="J40"/>
  <c i="1" r="AY106"/>
  <c i="10" r="J39"/>
  <c i="1" r="AX106"/>
  <c i="10" r="BI160"/>
  <c r="BH160"/>
  <c r="BG160"/>
  <c r="BF160"/>
  <c r="T160"/>
  <c r="R160"/>
  <c r="P160"/>
  <c r="BI158"/>
  <c r="BH158"/>
  <c r="BG158"/>
  <c r="BF158"/>
  <c r="T158"/>
  <c r="R158"/>
  <c r="P158"/>
  <c r="BI156"/>
  <c r="BH156"/>
  <c r="BG156"/>
  <c r="BF156"/>
  <c r="T156"/>
  <c r="R156"/>
  <c r="P156"/>
  <c r="BI154"/>
  <c r="BH154"/>
  <c r="BG154"/>
  <c r="BF154"/>
  <c r="T154"/>
  <c r="R154"/>
  <c r="P154"/>
  <c r="BI152"/>
  <c r="BH152"/>
  <c r="BG152"/>
  <c r="BF152"/>
  <c r="T152"/>
  <c r="R152"/>
  <c r="P152"/>
  <c r="BI150"/>
  <c r="BH150"/>
  <c r="BG150"/>
  <c r="BF150"/>
  <c r="T150"/>
  <c r="R150"/>
  <c r="P150"/>
  <c r="BI148"/>
  <c r="BH148"/>
  <c r="BG148"/>
  <c r="BF148"/>
  <c r="T148"/>
  <c r="R148"/>
  <c r="P148"/>
  <c r="BI147"/>
  <c r="BH147"/>
  <c r="BG147"/>
  <c r="BF147"/>
  <c r="T147"/>
  <c r="R147"/>
  <c r="P147"/>
  <c r="BI145"/>
  <c r="BH145"/>
  <c r="BG145"/>
  <c r="BF145"/>
  <c r="T145"/>
  <c r="R145"/>
  <c r="P145"/>
  <c r="BI143"/>
  <c r="BH143"/>
  <c r="BG143"/>
  <c r="BF143"/>
  <c r="T143"/>
  <c r="R143"/>
  <c r="P143"/>
  <c r="BI142"/>
  <c r="BH142"/>
  <c r="BG142"/>
  <c r="BF142"/>
  <c r="T142"/>
  <c r="R142"/>
  <c r="P142"/>
  <c r="BI140"/>
  <c r="BH140"/>
  <c r="BG140"/>
  <c r="BF140"/>
  <c r="T140"/>
  <c r="R140"/>
  <c r="P140"/>
  <c r="BI139"/>
  <c r="BH139"/>
  <c r="BG139"/>
  <c r="BF139"/>
  <c r="T139"/>
  <c r="R139"/>
  <c r="P139"/>
  <c r="BI137"/>
  <c r="BH137"/>
  <c r="BG137"/>
  <c r="BF137"/>
  <c r="T137"/>
  <c r="R137"/>
  <c r="P137"/>
  <c r="BI136"/>
  <c r="BH136"/>
  <c r="BG136"/>
  <c r="BF136"/>
  <c r="T136"/>
  <c r="R136"/>
  <c r="P136"/>
  <c r="BI134"/>
  <c r="BH134"/>
  <c r="BG134"/>
  <c r="BF134"/>
  <c r="T134"/>
  <c r="R134"/>
  <c r="P134"/>
  <c r="BI133"/>
  <c r="BH133"/>
  <c r="BG133"/>
  <c r="BF133"/>
  <c r="T133"/>
  <c r="R133"/>
  <c r="P133"/>
  <c r="BI131"/>
  <c r="BH131"/>
  <c r="BG131"/>
  <c r="BF131"/>
  <c r="T131"/>
  <c r="R131"/>
  <c r="P131"/>
  <c r="BI129"/>
  <c r="BH129"/>
  <c r="BG129"/>
  <c r="BF129"/>
  <c r="T129"/>
  <c r="R129"/>
  <c r="P129"/>
  <c r="BI127"/>
  <c r="BH127"/>
  <c r="BG127"/>
  <c r="BF127"/>
  <c r="T127"/>
  <c r="R127"/>
  <c r="P127"/>
  <c r="J121"/>
  <c r="F121"/>
  <c r="F119"/>
  <c r="E117"/>
  <c r="J95"/>
  <c r="F95"/>
  <c r="F93"/>
  <c r="E91"/>
  <c r="J28"/>
  <c r="E28"/>
  <c r="J96"/>
  <c r="J27"/>
  <c r="J22"/>
  <c r="E22"/>
  <c r="F122"/>
  <c r="J21"/>
  <c r="J16"/>
  <c r="J119"/>
  <c r="E7"/>
  <c r="E111"/>
  <c i="9" r="J41"/>
  <c r="J40"/>
  <c i="1" r="AY105"/>
  <c i="9" r="J39"/>
  <c i="1" r="AX105"/>
  <c i="9" r="BI195"/>
  <c r="BH195"/>
  <c r="BG195"/>
  <c r="BF195"/>
  <c r="T195"/>
  <c r="R195"/>
  <c r="P195"/>
  <c r="BI193"/>
  <c r="BH193"/>
  <c r="BG193"/>
  <c r="BF193"/>
  <c r="T193"/>
  <c r="R193"/>
  <c r="P193"/>
  <c r="BI191"/>
  <c r="BH191"/>
  <c r="BG191"/>
  <c r="BF191"/>
  <c r="T191"/>
  <c r="R191"/>
  <c r="P191"/>
  <c r="BI189"/>
  <c r="BH189"/>
  <c r="BG189"/>
  <c r="BF189"/>
  <c r="T189"/>
  <c r="R189"/>
  <c r="P189"/>
  <c r="BI187"/>
  <c r="BH187"/>
  <c r="BG187"/>
  <c r="BF187"/>
  <c r="T187"/>
  <c r="R187"/>
  <c r="P187"/>
  <c r="BI185"/>
  <c r="BH185"/>
  <c r="BG185"/>
  <c r="BF185"/>
  <c r="T185"/>
  <c r="R185"/>
  <c r="P185"/>
  <c r="BI183"/>
  <c r="BH183"/>
  <c r="BG183"/>
  <c r="BF183"/>
  <c r="T183"/>
  <c r="R183"/>
  <c r="P183"/>
  <c r="BI181"/>
  <c r="BH181"/>
  <c r="BG181"/>
  <c r="BF181"/>
  <c r="T181"/>
  <c r="R181"/>
  <c r="P181"/>
  <c r="BI179"/>
  <c r="BH179"/>
  <c r="BG179"/>
  <c r="BF179"/>
  <c r="T179"/>
  <c r="R179"/>
  <c r="P179"/>
  <c r="BI177"/>
  <c r="BH177"/>
  <c r="BG177"/>
  <c r="BF177"/>
  <c r="T177"/>
  <c r="R177"/>
  <c r="P177"/>
  <c r="BI175"/>
  <c r="BH175"/>
  <c r="BG175"/>
  <c r="BF175"/>
  <c r="T175"/>
  <c r="R175"/>
  <c r="P175"/>
  <c r="BI174"/>
  <c r="BH174"/>
  <c r="BG174"/>
  <c r="BF174"/>
  <c r="T174"/>
  <c r="R174"/>
  <c r="P174"/>
  <c r="BI172"/>
  <c r="BH172"/>
  <c r="BG172"/>
  <c r="BF172"/>
  <c r="T172"/>
  <c r="R172"/>
  <c r="P172"/>
  <c r="BI170"/>
  <c r="BH170"/>
  <c r="BG170"/>
  <c r="BF170"/>
  <c r="T170"/>
  <c r="R170"/>
  <c r="P170"/>
  <c r="BI169"/>
  <c r="BH169"/>
  <c r="BG169"/>
  <c r="BF169"/>
  <c r="T169"/>
  <c r="R169"/>
  <c r="P169"/>
  <c r="BI167"/>
  <c r="BH167"/>
  <c r="BG167"/>
  <c r="BF167"/>
  <c r="T167"/>
  <c r="R167"/>
  <c r="P167"/>
  <c r="BI166"/>
  <c r="BH166"/>
  <c r="BG166"/>
  <c r="BF166"/>
  <c r="T166"/>
  <c r="R166"/>
  <c r="P166"/>
  <c r="BI164"/>
  <c r="BH164"/>
  <c r="BG164"/>
  <c r="BF164"/>
  <c r="T164"/>
  <c r="R164"/>
  <c r="P164"/>
  <c r="BI163"/>
  <c r="BH163"/>
  <c r="BG163"/>
  <c r="BF163"/>
  <c r="T163"/>
  <c r="R163"/>
  <c r="P163"/>
  <c r="BI161"/>
  <c r="BH161"/>
  <c r="BG161"/>
  <c r="BF161"/>
  <c r="T161"/>
  <c r="R161"/>
  <c r="P161"/>
  <c r="BI160"/>
  <c r="BH160"/>
  <c r="BG160"/>
  <c r="BF160"/>
  <c r="T160"/>
  <c r="R160"/>
  <c r="P160"/>
  <c r="BI158"/>
  <c r="BH158"/>
  <c r="BG158"/>
  <c r="BF158"/>
  <c r="T158"/>
  <c r="R158"/>
  <c r="P158"/>
  <c r="BI157"/>
  <c r="BH157"/>
  <c r="BG157"/>
  <c r="BF157"/>
  <c r="T157"/>
  <c r="R157"/>
  <c r="P157"/>
  <c r="BI155"/>
  <c r="BH155"/>
  <c r="BG155"/>
  <c r="BF155"/>
  <c r="T155"/>
  <c r="R155"/>
  <c r="P155"/>
  <c r="BI154"/>
  <c r="BH154"/>
  <c r="BG154"/>
  <c r="BF154"/>
  <c r="T154"/>
  <c r="R154"/>
  <c r="P154"/>
  <c r="BI152"/>
  <c r="BH152"/>
  <c r="BG152"/>
  <c r="BF152"/>
  <c r="T152"/>
  <c r="R152"/>
  <c r="P152"/>
  <c r="BI151"/>
  <c r="BH151"/>
  <c r="BG151"/>
  <c r="BF151"/>
  <c r="T151"/>
  <c r="R151"/>
  <c r="P151"/>
  <c r="BI149"/>
  <c r="BH149"/>
  <c r="BG149"/>
  <c r="BF149"/>
  <c r="T149"/>
  <c r="R149"/>
  <c r="P149"/>
  <c r="BI148"/>
  <c r="BH148"/>
  <c r="BG148"/>
  <c r="BF148"/>
  <c r="T148"/>
  <c r="R148"/>
  <c r="P148"/>
  <c r="BI146"/>
  <c r="BH146"/>
  <c r="BG146"/>
  <c r="BF146"/>
  <c r="T146"/>
  <c r="R146"/>
  <c r="P146"/>
  <c r="BI145"/>
  <c r="BH145"/>
  <c r="BG145"/>
  <c r="BF145"/>
  <c r="T145"/>
  <c r="R145"/>
  <c r="P145"/>
  <c r="BI143"/>
  <c r="BH143"/>
  <c r="BG143"/>
  <c r="BF143"/>
  <c r="T143"/>
  <c r="R143"/>
  <c r="P143"/>
  <c r="BI142"/>
  <c r="BH142"/>
  <c r="BG142"/>
  <c r="BF142"/>
  <c r="T142"/>
  <c r="R142"/>
  <c r="P142"/>
  <c r="BI140"/>
  <c r="BH140"/>
  <c r="BG140"/>
  <c r="BF140"/>
  <c r="T140"/>
  <c r="R140"/>
  <c r="P140"/>
  <c r="BI139"/>
  <c r="BH139"/>
  <c r="BG139"/>
  <c r="BF139"/>
  <c r="T139"/>
  <c r="R139"/>
  <c r="P139"/>
  <c r="BI137"/>
  <c r="BH137"/>
  <c r="BG137"/>
  <c r="BF137"/>
  <c r="T137"/>
  <c r="R137"/>
  <c r="P137"/>
  <c r="BI136"/>
  <c r="BH136"/>
  <c r="BG136"/>
  <c r="BF136"/>
  <c r="T136"/>
  <c r="R136"/>
  <c r="P136"/>
  <c r="BI134"/>
  <c r="BH134"/>
  <c r="BG134"/>
  <c r="BF134"/>
  <c r="T134"/>
  <c r="R134"/>
  <c r="P134"/>
  <c r="BI133"/>
  <c r="BH133"/>
  <c r="BG133"/>
  <c r="BF133"/>
  <c r="T133"/>
  <c r="R133"/>
  <c r="P133"/>
  <c r="BI131"/>
  <c r="BH131"/>
  <c r="BG131"/>
  <c r="BF131"/>
  <c r="T131"/>
  <c r="R131"/>
  <c r="P131"/>
  <c r="BI130"/>
  <c r="BH130"/>
  <c r="BG130"/>
  <c r="BF130"/>
  <c r="T130"/>
  <c r="R130"/>
  <c r="P130"/>
  <c r="BI128"/>
  <c r="BH128"/>
  <c r="BG128"/>
  <c r="BF128"/>
  <c r="T128"/>
  <c r="R128"/>
  <c r="P128"/>
  <c r="BI127"/>
  <c r="BH127"/>
  <c r="BG127"/>
  <c r="BF127"/>
  <c r="T127"/>
  <c r="R127"/>
  <c r="P127"/>
  <c r="J121"/>
  <c r="F121"/>
  <c r="F119"/>
  <c r="E117"/>
  <c r="J95"/>
  <c r="F95"/>
  <c r="F93"/>
  <c r="E91"/>
  <c r="J28"/>
  <c r="E28"/>
  <c r="J96"/>
  <c r="J27"/>
  <c r="J22"/>
  <c r="E22"/>
  <c r="F122"/>
  <c r="J21"/>
  <c r="J16"/>
  <c r="J119"/>
  <c r="E7"/>
  <c r="E85"/>
  <c i="8" r="J41"/>
  <c r="J40"/>
  <c i="1" r="AY104"/>
  <c i="8" r="J39"/>
  <c i="1" r="AX104"/>
  <c i="8" r="BI158"/>
  <c r="BH158"/>
  <c r="BG158"/>
  <c r="BF158"/>
  <c r="T158"/>
  <c r="R158"/>
  <c r="P158"/>
  <c r="BI156"/>
  <c r="BH156"/>
  <c r="BG156"/>
  <c r="BF156"/>
  <c r="T156"/>
  <c r="R156"/>
  <c r="P156"/>
  <c r="BI154"/>
  <c r="BH154"/>
  <c r="BG154"/>
  <c r="BF154"/>
  <c r="T154"/>
  <c r="R154"/>
  <c r="P154"/>
  <c r="BI152"/>
  <c r="BH152"/>
  <c r="BG152"/>
  <c r="BF152"/>
  <c r="T152"/>
  <c r="R152"/>
  <c r="P152"/>
  <c r="BI150"/>
  <c r="BH150"/>
  <c r="BG150"/>
  <c r="BF150"/>
  <c r="T150"/>
  <c r="R150"/>
  <c r="P150"/>
  <c r="BI148"/>
  <c r="BH148"/>
  <c r="BG148"/>
  <c r="BF148"/>
  <c r="T148"/>
  <c r="R148"/>
  <c r="P148"/>
  <c r="BI146"/>
  <c r="BH146"/>
  <c r="BG146"/>
  <c r="BF146"/>
  <c r="T146"/>
  <c r="R146"/>
  <c r="P146"/>
  <c r="BI145"/>
  <c r="BH145"/>
  <c r="BG145"/>
  <c r="BF145"/>
  <c r="T145"/>
  <c r="R145"/>
  <c r="P145"/>
  <c r="BI143"/>
  <c r="BH143"/>
  <c r="BG143"/>
  <c r="BF143"/>
  <c r="T143"/>
  <c r="R143"/>
  <c r="P143"/>
  <c r="BI141"/>
  <c r="BH141"/>
  <c r="BG141"/>
  <c r="BF141"/>
  <c r="T141"/>
  <c r="R141"/>
  <c r="P141"/>
  <c r="BI140"/>
  <c r="BH140"/>
  <c r="BG140"/>
  <c r="BF140"/>
  <c r="T140"/>
  <c r="R140"/>
  <c r="P140"/>
  <c r="BI138"/>
  <c r="BH138"/>
  <c r="BG138"/>
  <c r="BF138"/>
  <c r="T138"/>
  <c r="R138"/>
  <c r="P138"/>
  <c r="BI137"/>
  <c r="BH137"/>
  <c r="BG137"/>
  <c r="BF137"/>
  <c r="T137"/>
  <c r="R137"/>
  <c r="P137"/>
  <c r="BI135"/>
  <c r="BH135"/>
  <c r="BG135"/>
  <c r="BF135"/>
  <c r="T135"/>
  <c r="R135"/>
  <c r="P135"/>
  <c r="BI134"/>
  <c r="BH134"/>
  <c r="BG134"/>
  <c r="BF134"/>
  <c r="T134"/>
  <c r="R134"/>
  <c r="P134"/>
  <c r="BI132"/>
  <c r="BH132"/>
  <c r="BG132"/>
  <c r="BF132"/>
  <c r="T132"/>
  <c r="R132"/>
  <c r="P132"/>
  <c r="BI131"/>
  <c r="BH131"/>
  <c r="BG131"/>
  <c r="BF131"/>
  <c r="T131"/>
  <c r="R131"/>
  <c r="P131"/>
  <c r="BI129"/>
  <c r="BH129"/>
  <c r="BG129"/>
  <c r="BF129"/>
  <c r="T129"/>
  <c r="R129"/>
  <c r="P129"/>
  <c r="BI127"/>
  <c r="BH127"/>
  <c r="BG127"/>
  <c r="BF127"/>
  <c r="T127"/>
  <c r="R127"/>
  <c r="P127"/>
  <c r="J121"/>
  <c r="F121"/>
  <c r="F119"/>
  <c r="E117"/>
  <c r="J95"/>
  <c r="F95"/>
  <c r="F93"/>
  <c r="E91"/>
  <c r="J28"/>
  <c r="E28"/>
  <c r="J122"/>
  <c r="J27"/>
  <c r="J22"/>
  <c r="E22"/>
  <c r="F96"/>
  <c r="J21"/>
  <c r="J16"/>
  <c r="J119"/>
  <c r="E7"/>
  <c r="E111"/>
  <c i="7" r="J41"/>
  <c r="J40"/>
  <c i="1" r="AY103"/>
  <c i="7" r="J39"/>
  <c i="1" r="AX103"/>
  <c i="7" r="BI185"/>
  <c r="BH185"/>
  <c r="BG185"/>
  <c r="BF185"/>
  <c r="T185"/>
  <c r="R185"/>
  <c r="P185"/>
  <c r="BI183"/>
  <c r="BH183"/>
  <c r="BG183"/>
  <c r="BF183"/>
  <c r="T183"/>
  <c r="R183"/>
  <c r="P183"/>
  <c r="BI181"/>
  <c r="BH181"/>
  <c r="BG181"/>
  <c r="BF181"/>
  <c r="T181"/>
  <c r="R181"/>
  <c r="P181"/>
  <c r="BI179"/>
  <c r="BH179"/>
  <c r="BG179"/>
  <c r="BF179"/>
  <c r="T179"/>
  <c r="R179"/>
  <c r="P179"/>
  <c r="BI177"/>
  <c r="BH177"/>
  <c r="BG177"/>
  <c r="BF177"/>
  <c r="T177"/>
  <c r="R177"/>
  <c r="P177"/>
  <c r="BI175"/>
  <c r="BH175"/>
  <c r="BG175"/>
  <c r="BF175"/>
  <c r="T175"/>
  <c r="R175"/>
  <c r="P175"/>
  <c r="BI173"/>
  <c r="BH173"/>
  <c r="BG173"/>
  <c r="BF173"/>
  <c r="T173"/>
  <c r="R173"/>
  <c r="P173"/>
  <c r="BI171"/>
  <c r="BH171"/>
  <c r="BG171"/>
  <c r="BF171"/>
  <c r="T171"/>
  <c r="R171"/>
  <c r="P171"/>
  <c r="BI170"/>
  <c r="BH170"/>
  <c r="BG170"/>
  <c r="BF170"/>
  <c r="T170"/>
  <c r="R170"/>
  <c r="P170"/>
  <c r="BI168"/>
  <c r="BH168"/>
  <c r="BG168"/>
  <c r="BF168"/>
  <c r="T168"/>
  <c r="R168"/>
  <c r="P168"/>
  <c r="BI166"/>
  <c r="BH166"/>
  <c r="BG166"/>
  <c r="BF166"/>
  <c r="T166"/>
  <c r="R166"/>
  <c r="P166"/>
  <c r="BI164"/>
  <c r="BH164"/>
  <c r="BG164"/>
  <c r="BF164"/>
  <c r="T164"/>
  <c r="R164"/>
  <c r="P164"/>
  <c r="BI162"/>
  <c r="BH162"/>
  <c r="BG162"/>
  <c r="BF162"/>
  <c r="T162"/>
  <c r="R162"/>
  <c r="P162"/>
  <c r="BI160"/>
  <c r="BH160"/>
  <c r="BG160"/>
  <c r="BF160"/>
  <c r="T160"/>
  <c r="R160"/>
  <c r="P160"/>
  <c r="BI159"/>
  <c r="BH159"/>
  <c r="BG159"/>
  <c r="BF159"/>
  <c r="T159"/>
  <c r="R159"/>
  <c r="P159"/>
  <c r="BI157"/>
  <c r="BH157"/>
  <c r="BG157"/>
  <c r="BF157"/>
  <c r="T157"/>
  <c r="R157"/>
  <c r="P157"/>
  <c r="BI156"/>
  <c r="BH156"/>
  <c r="BG156"/>
  <c r="BF156"/>
  <c r="T156"/>
  <c r="R156"/>
  <c r="P156"/>
  <c r="BI154"/>
  <c r="BH154"/>
  <c r="BG154"/>
  <c r="BF154"/>
  <c r="T154"/>
  <c r="R154"/>
  <c r="P154"/>
  <c r="BI153"/>
  <c r="BH153"/>
  <c r="BG153"/>
  <c r="BF153"/>
  <c r="T153"/>
  <c r="R153"/>
  <c r="P153"/>
  <c r="BI151"/>
  <c r="BH151"/>
  <c r="BG151"/>
  <c r="BF151"/>
  <c r="T151"/>
  <c r="R151"/>
  <c r="P151"/>
  <c r="BI150"/>
  <c r="BH150"/>
  <c r="BG150"/>
  <c r="BF150"/>
  <c r="T150"/>
  <c r="R150"/>
  <c r="P150"/>
  <c r="BI148"/>
  <c r="BH148"/>
  <c r="BG148"/>
  <c r="BF148"/>
  <c r="T148"/>
  <c r="R148"/>
  <c r="P148"/>
  <c r="BI147"/>
  <c r="BH147"/>
  <c r="BG147"/>
  <c r="BF147"/>
  <c r="T147"/>
  <c r="R147"/>
  <c r="P147"/>
  <c r="BI145"/>
  <c r="BH145"/>
  <c r="BG145"/>
  <c r="BF145"/>
  <c r="T145"/>
  <c r="R145"/>
  <c r="P145"/>
  <c r="BI144"/>
  <c r="BH144"/>
  <c r="BG144"/>
  <c r="BF144"/>
  <c r="T144"/>
  <c r="R144"/>
  <c r="P144"/>
  <c r="BI142"/>
  <c r="BH142"/>
  <c r="BG142"/>
  <c r="BF142"/>
  <c r="T142"/>
  <c r="R142"/>
  <c r="P142"/>
  <c r="BI141"/>
  <c r="BH141"/>
  <c r="BG141"/>
  <c r="BF141"/>
  <c r="T141"/>
  <c r="R141"/>
  <c r="P141"/>
  <c r="BI139"/>
  <c r="BH139"/>
  <c r="BG139"/>
  <c r="BF139"/>
  <c r="T139"/>
  <c r="R139"/>
  <c r="P139"/>
  <c r="BI138"/>
  <c r="BH138"/>
  <c r="BG138"/>
  <c r="BF138"/>
  <c r="T138"/>
  <c r="R138"/>
  <c r="P138"/>
  <c r="BI136"/>
  <c r="BH136"/>
  <c r="BG136"/>
  <c r="BF136"/>
  <c r="T136"/>
  <c r="R136"/>
  <c r="P136"/>
  <c r="BI135"/>
  <c r="BH135"/>
  <c r="BG135"/>
  <c r="BF135"/>
  <c r="T135"/>
  <c r="R135"/>
  <c r="P135"/>
  <c r="BI133"/>
  <c r="BH133"/>
  <c r="BG133"/>
  <c r="BF133"/>
  <c r="T133"/>
  <c r="R133"/>
  <c r="P133"/>
  <c r="BI132"/>
  <c r="BH132"/>
  <c r="BG132"/>
  <c r="BF132"/>
  <c r="T132"/>
  <c r="R132"/>
  <c r="P132"/>
  <c r="BI130"/>
  <c r="BH130"/>
  <c r="BG130"/>
  <c r="BF130"/>
  <c r="T130"/>
  <c r="R130"/>
  <c r="P130"/>
  <c r="BI128"/>
  <c r="BH128"/>
  <c r="BG128"/>
  <c r="BF128"/>
  <c r="T128"/>
  <c r="R128"/>
  <c r="P128"/>
  <c r="BI127"/>
  <c r="BH127"/>
  <c r="BG127"/>
  <c r="BF127"/>
  <c r="T127"/>
  <c r="R127"/>
  <c r="P127"/>
  <c r="J121"/>
  <c r="F121"/>
  <c r="F119"/>
  <c r="E117"/>
  <c r="J95"/>
  <c r="F95"/>
  <c r="F93"/>
  <c r="E91"/>
  <c r="J28"/>
  <c r="E28"/>
  <c r="J96"/>
  <c r="J27"/>
  <c r="J22"/>
  <c r="E22"/>
  <c r="F96"/>
  <c r="J21"/>
  <c r="J16"/>
  <c r="J119"/>
  <c r="E7"/>
  <c r="E85"/>
  <c i="6" r="J41"/>
  <c r="J40"/>
  <c i="1" r="AY102"/>
  <c i="6" r="J39"/>
  <c i="1" r="AX102"/>
  <c i="6" r="BI157"/>
  <c r="BH157"/>
  <c r="BG157"/>
  <c r="BF157"/>
  <c r="T157"/>
  <c r="R157"/>
  <c r="P157"/>
  <c r="BI155"/>
  <c r="BH155"/>
  <c r="BG155"/>
  <c r="BF155"/>
  <c r="T155"/>
  <c r="R155"/>
  <c r="P155"/>
  <c r="BI153"/>
  <c r="BH153"/>
  <c r="BG153"/>
  <c r="BF153"/>
  <c r="T153"/>
  <c r="R153"/>
  <c r="P153"/>
  <c r="BI151"/>
  <c r="BH151"/>
  <c r="BG151"/>
  <c r="BF151"/>
  <c r="T151"/>
  <c r="R151"/>
  <c r="P151"/>
  <c r="BI149"/>
  <c r="BH149"/>
  <c r="BG149"/>
  <c r="BF149"/>
  <c r="T149"/>
  <c r="R149"/>
  <c r="P149"/>
  <c r="BI147"/>
  <c r="BH147"/>
  <c r="BG147"/>
  <c r="BF147"/>
  <c r="T147"/>
  <c r="R147"/>
  <c r="P147"/>
  <c r="BI145"/>
  <c r="BH145"/>
  <c r="BG145"/>
  <c r="BF145"/>
  <c r="T145"/>
  <c r="R145"/>
  <c r="P145"/>
  <c r="BI143"/>
  <c r="BH143"/>
  <c r="BG143"/>
  <c r="BF143"/>
  <c r="T143"/>
  <c r="R143"/>
  <c r="P143"/>
  <c r="BI141"/>
  <c r="BH141"/>
  <c r="BG141"/>
  <c r="BF141"/>
  <c r="T141"/>
  <c r="R141"/>
  <c r="P141"/>
  <c r="BI139"/>
  <c r="BH139"/>
  <c r="BG139"/>
  <c r="BF139"/>
  <c r="T139"/>
  <c r="R139"/>
  <c r="P139"/>
  <c r="BI137"/>
  <c r="BH137"/>
  <c r="BG137"/>
  <c r="BF137"/>
  <c r="T137"/>
  <c r="R137"/>
  <c r="P137"/>
  <c r="BI136"/>
  <c r="BH136"/>
  <c r="BG136"/>
  <c r="BF136"/>
  <c r="T136"/>
  <c r="R136"/>
  <c r="P136"/>
  <c r="BI134"/>
  <c r="BH134"/>
  <c r="BG134"/>
  <c r="BF134"/>
  <c r="T134"/>
  <c r="R134"/>
  <c r="P134"/>
  <c r="BI133"/>
  <c r="BH133"/>
  <c r="BG133"/>
  <c r="BF133"/>
  <c r="T133"/>
  <c r="R133"/>
  <c r="P133"/>
  <c r="BI131"/>
  <c r="BH131"/>
  <c r="BG131"/>
  <c r="BF131"/>
  <c r="T131"/>
  <c r="R131"/>
  <c r="P131"/>
  <c r="BI130"/>
  <c r="BH130"/>
  <c r="BG130"/>
  <c r="BF130"/>
  <c r="T130"/>
  <c r="R130"/>
  <c r="P130"/>
  <c r="BI128"/>
  <c r="BH128"/>
  <c r="BG128"/>
  <c r="BF128"/>
  <c r="T128"/>
  <c r="R128"/>
  <c r="P128"/>
  <c r="BI127"/>
  <c r="BH127"/>
  <c r="BG127"/>
  <c r="BF127"/>
  <c r="T127"/>
  <c r="R127"/>
  <c r="P127"/>
  <c r="J121"/>
  <c r="F121"/>
  <c r="F119"/>
  <c r="E117"/>
  <c r="J95"/>
  <c r="F95"/>
  <c r="F93"/>
  <c r="E91"/>
  <c r="J28"/>
  <c r="E28"/>
  <c r="J122"/>
  <c r="J27"/>
  <c r="J22"/>
  <c r="E22"/>
  <c r="F96"/>
  <c r="J21"/>
  <c r="J16"/>
  <c r="J93"/>
  <c r="E7"/>
  <c r="E111"/>
  <c i="5" r="J41"/>
  <c r="J40"/>
  <c i="1" r="AY100"/>
  <c i="5" r="J39"/>
  <c i="1" r="AX100"/>
  <c i="5" r="BI462"/>
  <c r="BH462"/>
  <c r="BG462"/>
  <c r="BF462"/>
  <c r="T462"/>
  <c r="R462"/>
  <c r="P462"/>
  <c r="BI461"/>
  <c r="BH461"/>
  <c r="BG461"/>
  <c r="BF461"/>
  <c r="T461"/>
  <c r="R461"/>
  <c r="P461"/>
  <c r="BI460"/>
  <c r="BH460"/>
  <c r="BG460"/>
  <c r="BF460"/>
  <c r="T460"/>
  <c r="R460"/>
  <c r="P460"/>
  <c r="BI459"/>
  <c r="BH459"/>
  <c r="BG459"/>
  <c r="BF459"/>
  <c r="T459"/>
  <c r="R459"/>
  <c r="P459"/>
  <c r="BI458"/>
  <c r="BH458"/>
  <c r="BG458"/>
  <c r="BF458"/>
  <c r="T458"/>
  <c r="R458"/>
  <c r="P458"/>
  <c r="BI457"/>
  <c r="BH457"/>
  <c r="BG457"/>
  <c r="BF457"/>
  <c r="T457"/>
  <c r="R457"/>
  <c r="P457"/>
  <c r="BI456"/>
  <c r="BH456"/>
  <c r="BG456"/>
  <c r="BF456"/>
  <c r="T456"/>
  <c r="R456"/>
  <c r="P456"/>
  <c r="BI455"/>
  <c r="BH455"/>
  <c r="BG455"/>
  <c r="BF455"/>
  <c r="T455"/>
  <c r="R455"/>
  <c r="P455"/>
  <c r="BI454"/>
  <c r="BH454"/>
  <c r="BG454"/>
  <c r="BF454"/>
  <c r="T454"/>
  <c r="R454"/>
  <c r="P454"/>
  <c r="BI453"/>
  <c r="BH453"/>
  <c r="BG453"/>
  <c r="BF453"/>
  <c r="T453"/>
  <c r="R453"/>
  <c r="P453"/>
  <c r="BI452"/>
  <c r="BH452"/>
  <c r="BG452"/>
  <c r="BF452"/>
  <c r="T452"/>
  <c r="R452"/>
  <c r="P452"/>
  <c r="BI451"/>
  <c r="BH451"/>
  <c r="BG451"/>
  <c r="BF451"/>
  <c r="T451"/>
  <c r="R451"/>
  <c r="P451"/>
  <c r="BI450"/>
  <c r="BH450"/>
  <c r="BG450"/>
  <c r="BF450"/>
  <c r="T450"/>
  <c r="R450"/>
  <c r="P450"/>
  <c r="BI449"/>
  <c r="BH449"/>
  <c r="BG449"/>
  <c r="BF449"/>
  <c r="T449"/>
  <c r="R449"/>
  <c r="P449"/>
  <c r="BI448"/>
  <c r="BH448"/>
  <c r="BG448"/>
  <c r="BF448"/>
  <c r="T448"/>
  <c r="R448"/>
  <c r="P448"/>
  <c r="BI447"/>
  <c r="BH447"/>
  <c r="BG447"/>
  <c r="BF447"/>
  <c r="T447"/>
  <c r="R447"/>
  <c r="P447"/>
  <c r="BI446"/>
  <c r="BH446"/>
  <c r="BG446"/>
  <c r="BF446"/>
  <c r="T446"/>
  <c r="R446"/>
  <c r="P446"/>
  <c r="BI445"/>
  <c r="BH445"/>
  <c r="BG445"/>
  <c r="BF445"/>
  <c r="T445"/>
  <c r="R445"/>
  <c r="P445"/>
  <c r="BI444"/>
  <c r="BH444"/>
  <c r="BG444"/>
  <c r="BF444"/>
  <c r="T444"/>
  <c r="R444"/>
  <c r="P444"/>
  <c r="BI442"/>
  <c r="BH442"/>
  <c r="BG442"/>
  <c r="BF442"/>
  <c r="T442"/>
  <c r="R442"/>
  <c r="P442"/>
  <c r="BI440"/>
  <c r="BH440"/>
  <c r="BG440"/>
  <c r="BF440"/>
  <c r="T440"/>
  <c r="R440"/>
  <c r="P440"/>
  <c r="BI438"/>
  <c r="BH438"/>
  <c r="BG438"/>
  <c r="BF438"/>
  <c r="T438"/>
  <c r="R438"/>
  <c r="P438"/>
  <c r="BI436"/>
  <c r="BH436"/>
  <c r="BG436"/>
  <c r="BF436"/>
  <c r="T436"/>
  <c r="R436"/>
  <c r="P436"/>
  <c r="BI434"/>
  <c r="BH434"/>
  <c r="BG434"/>
  <c r="BF434"/>
  <c r="T434"/>
  <c r="R434"/>
  <c r="P434"/>
  <c r="BI432"/>
  <c r="BH432"/>
  <c r="BG432"/>
  <c r="BF432"/>
  <c r="T432"/>
  <c r="R432"/>
  <c r="P432"/>
  <c r="BI430"/>
  <c r="BH430"/>
  <c r="BG430"/>
  <c r="BF430"/>
  <c r="T430"/>
  <c r="R430"/>
  <c r="P430"/>
  <c r="BI428"/>
  <c r="BH428"/>
  <c r="BG428"/>
  <c r="BF428"/>
  <c r="T428"/>
  <c r="R428"/>
  <c r="P428"/>
  <c r="BI426"/>
  <c r="BH426"/>
  <c r="BG426"/>
  <c r="BF426"/>
  <c r="T426"/>
  <c r="R426"/>
  <c r="P426"/>
  <c r="BI424"/>
  <c r="BH424"/>
  <c r="BG424"/>
  <c r="BF424"/>
  <c r="T424"/>
  <c r="R424"/>
  <c r="P424"/>
  <c r="BI422"/>
  <c r="BH422"/>
  <c r="BG422"/>
  <c r="BF422"/>
  <c r="T422"/>
  <c r="R422"/>
  <c r="P422"/>
  <c r="BI420"/>
  <c r="BH420"/>
  <c r="BG420"/>
  <c r="BF420"/>
  <c r="T420"/>
  <c r="R420"/>
  <c r="P420"/>
  <c r="BI418"/>
  <c r="BH418"/>
  <c r="BG418"/>
  <c r="BF418"/>
  <c r="T418"/>
  <c r="R418"/>
  <c r="P418"/>
  <c r="BI416"/>
  <c r="BH416"/>
  <c r="BG416"/>
  <c r="BF416"/>
  <c r="T416"/>
  <c r="R416"/>
  <c r="P416"/>
  <c r="BI414"/>
  <c r="BH414"/>
  <c r="BG414"/>
  <c r="BF414"/>
  <c r="T414"/>
  <c r="R414"/>
  <c r="P414"/>
  <c r="BI412"/>
  <c r="BH412"/>
  <c r="BG412"/>
  <c r="BF412"/>
  <c r="T412"/>
  <c r="R412"/>
  <c r="P412"/>
  <c r="BI410"/>
  <c r="BH410"/>
  <c r="BG410"/>
  <c r="BF410"/>
  <c r="T410"/>
  <c r="R410"/>
  <c r="P410"/>
  <c r="BI408"/>
  <c r="BH408"/>
  <c r="BG408"/>
  <c r="BF408"/>
  <c r="T408"/>
  <c r="R408"/>
  <c r="P408"/>
  <c r="BI406"/>
  <c r="BH406"/>
  <c r="BG406"/>
  <c r="BF406"/>
  <c r="T406"/>
  <c r="R406"/>
  <c r="P406"/>
  <c r="BI404"/>
  <c r="BH404"/>
  <c r="BG404"/>
  <c r="BF404"/>
  <c r="T404"/>
  <c r="R404"/>
  <c r="P404"/>
  <c r="BI402"/>
  <c r="BH402"/>
  <c r="BG402"/>
  <c r="BF402"/>
  <c r="T402"/>
  <c r="R402"/>
  <c r="P402"/>
  <c r="BI400"/>
  <c r="BH400"/>
  <c r="BG400"/>
  <c r="BF400"/>
  <c r="T400"/>
  <c r="R400"/>
  <c r="P400"/>
  <c r="BI398"/>
  <c r="BH398"/>
  <c r="BG398"/>
  <c r="BF398"/>
  <c r="T398"/>
  <c r="R398"/>
  <c r="P398"/>
  <c r="BI396"/>
  <c r="BH396"/>
  <c r="BG396"/>
  <c r="BF396"/>
  <c r="T396"/>
  <c r="R396"/>
  <c r="P396"/>
  <c r="BI394"/>
  <c r="BH394"/>
  <c r="BG394"/>
  <c r="BF394"/>
  <c r="T394"/>
  <c r="R394"/>
  <c r="P394"/>
  <c r="BI392"/>
  <c r="BH392"/>
  <c r="BG392"/>
  <c r="BF392"/>
  <c r="T392"/>
  <c r="R392"/>
  <c r="P392"/>
  <c r="BI390"/>
  <c r="BH390"/>
  <c r="BG390"/>
  <c r="BF390"/>
  <c r="T390"/>
  <c r="R390"/>
  <c r="P390"/>
  <c r="BI388"/>
  <c r="BH388"/>
  <c r="BG388"/>
  <c r="BF388"/>
  <c r="T388"/>
  <c r="R388"/>
  <c r="P388"/>
  <c r="BI386"/>
  <c r="BH386"/>
  <c r="BG386"/>
  <c r="BF386"/>
  <c r="T386"/>
  <c r="R386"/>
  <c r="P386"/>
  <c r="BI384"/>
  <c r="BH384"/>
  <c r="BG384"/>
  <c r="BF384"/>
  <c r="T384"/>
  <c r="R384"/>
  <c r="P384"/>
  <c r="BI382"/>
  <c r="BH382"/>
  <c r="BG382"/>
  <c r="BF382"/>
  <c r="T382"/>
  <c r="R382"/>
  <c r="P382"/>
  <c r="BI380"/>
  <c r="BH380"/>
  <c r="BG380"/>
  <c r="BF380"/>
  <c r="T380"/>
  <c r="R380"/>
  <c r="P380"/>
  <c r="BI378"/>
  <c r="BH378"/>
  <c r="BG378"/>
  <c r="BF378"/>
  <c r="T378"/>
  <c r="R378"/>
  <c r="P378"/>
  <c r="BI376"/>
  <c r="BH376"/>
  <c r="BG376"/>
  <c r="BF376"/>
  <c r="T376"/>
  <c r="R376"/>
  <c r="P376"/>
  <c r="BI374"/>
  <c r="BH374"/>
  <c r="BG374"/>
  <c r="BF374"/>
  <c r="T374"/>
  <c r="R374"/>
  <c r="P374"/>
  <c r="BI372"/>
  <c r="BH372"/>
  <c r="BG372"/>
  <c r="BF372"/>
  <c r="T372"/>
  <c r="R372"/>
  <c r="P372"/>
  <c r="BI370"/>
  <c r="BH370"/>
  <c r="BG370"/>
  <c r="BF370"/>
  <c r="T370"/>
  <c r="R370"/>
  <c r="P370"/>
  <c r="BI368"/>
  <c r="BH368"/>
  <c r="BG368"/>
  <c r="BF368"/>
  <c r="T368"/>
  <c r="R368"/>
  <c r="P368"/>
  <c r="BI366"/>
  <c r="BH366"/>
  <c r="BG366"/>
  <c r="BF366"/>
  <c r="T366"/>
  <c r="R366"/>
  <c r="P366"/>
  <c r="BI364"/>
  <c r="BH364"/>
  <c r="BG364"/>
  <c r="BF364"/>
  <c r="T364"/>
  <c r="R364"/>
  <c r="P364"/>
  <c r="BI362"/>
  <c r="BH362"/>
  <c r="BG362"/>
  <c r="BF362"/>
  <c r="T362"/>
  <c r="R362"/>
  <c r="P362"/>
  <c r="BI360"/>
  <c r="BH360"/>
  <c r="BG360"/>
  <c r="BF360"/>
  <c r="T360"/>
  <c r="R360"/>
  <c r="P360"/>
  <c r="BI358"/>
  <c r="BH358"/>
  <c r="BG358"/>
  <c r="BF358"/>
  <c r="T358"/>
  <c r="R358"/>
  <c r="P358"/>
  <c r="BI356"/>
  <c r="BH356"/>
  <c r="BG356"/>
  <c r="BF356"/>
  <c r="T356"/>
  <c r="R356"/>
  <c r="P356"/>
  <c r="BI354"/>
  <c r="BH354"/>
  <c r="BG354"/>
  <c r="BF354"/>
  <c r="T354"/>
  <c r="R354"/>
  <c r="P354"/>
  <c r="BI352"/>
  <c r="BH352"/>
  <c r="BG352"/>
  <c r="BF352"/>
  <c r="T352"/>
  <c r="R352"/>
  <c r="P352"/>
  <c r="BI350"/>
  <c r="BH350"/>
  <c r="BG350"/>
  <c r="BF350"/>
  <c r="T350"/>
  <c r="R350"/>
  <c r="P350"/>
  <c r="BI348"/>
  <c r="BH348"/>
  <c r="BG348"/>
  <c r="BF348"/>
  <c r="T348"/>
  <c r="R348"/>
  <c r="P348"/>
  <c r="BI346"/>
  <c r="BH346"/>
  <c r="BG346"/>
  <c r="BF346"/>
  <c r="T346"/>
  <c r="R346"/>
  <c r="P346"/>
  <c r="BI344"/>
  <c r="BH344"/>
  <c r="BG344"/>
  <c r="BF344"/>
  <c r="T344"/>
  <c r="R344"/>
  <c r="P344"/>
  <c r="BI342"/>
  <c r="BH342"/>
  <c r="BG342"/>
  <c r="BF342"/>
  <c r="T342"/>
  <c r="R342"/>
  <c r="P342"/>
  <c r="BI340"/>
  <c r="BH340"/>
  <c r="BG340"/>
  <c r="BF340"/>
  <c r="T340"/>
  <c r="R340"/>
  <c r="P340"/>
  <c r="BI338"/>
  <c r="BH338"/>
  <c r="BG338"/>
  <c r="BF338"/>
  <c r="T338"/>
  <c r="R338"/>
  <c r="P338"/>
  <c r="BI336"/>
  <c r="BH336"/>
  <c r="BG336"/>
  <c r="BF336"/>
  <c r="T336"/>
  <c r="R336"/>
  <c r="P336"/>
  <c r="BI334"/>
  <c r="BH334"/>
  <c r="BG334"/>
  <c r="BF334"/>
  <c r="T334"/>
  <c r="R334"/>
  <c r="P334"/>
  <c r="BI332"/>
  <c r="BH332"/>
  <c r="BG332"/>
  <c r="BF332"/>
  <c r="T332"/>
  <c r="R332"/>
  <c r="P332"/>
  <c r="BI330"/>
  <c r="BH330"/>
  <c r="BG330"/>
  <c r="BF330"/>
  <c r="T330"/>
  <c r="R330"/>
  <c r="P330"/>
  <c r="BI328"/>
  <c r="BH328"/>
  <c r="BG328"/>
  <c r="BF328"/>
  <c r="T328"/>
  <c r="R328"/>
  <c r="P328"/>
  <c r="BI326"/>
  <c r="BH326"/>
  <c r="BG326"/>
  <c r="BF326"/>
  <c r="T326"/>
  <c r="R326"/>
  <c r="P326"/>
  <c r="BI324"/>
  <c r="BH324"/>
  <c r="BG324"/>
  <c r="BF324"/>
  <c r="T324"/>
  <c r="R324"/>
  <c r="P324"/>
  <c r="BI322"/>
  <c r="BH322"/>
  <c r="BG322"/>
  <c r="BF322"/>
  <c r="T322"/>
  <c r="R322"/>
  <c r="P322"/>
  <c r="BI320"/>
  <c r="BH320"/>
  <c r="BG320"/>
  <c r="BF320"/>
  <c r="T320"/>
  <c r="R320"/>
  <c r="P320"/>
  <c r="BI318"/>
  <c r="BH318"/>
  <c r="BG318"/>
  <c r="BF318"/>
  <c r="T318"/>
  <c r="R318"/>
  <c r="P318"/>
  <c r="BI316"/>
  <c r="BH316"/>
  <c r="BG316"/>
  <c r="BF316"/>
  <c r="T316"/>
  <c r="R316"/>
  <c r="P316"/>
  <c r="BI314"/>
  <c r="BH314"/>
  <c r="BG314"/>
  <c r="BF314"/>
  <c r="T314"/>
  <c r="R314"/>
  <c r="P314"/>
  <c r="BI312"/>
  <c r="BH312"/>
  <c r="BG312"/>
  <c r="BF312"/>
  <c r="T312"/>
  <c r="R312"/>
  <c r="P312"/>
  <c r="BI310"/>
  <c r="BH310"/>
  <c r="BG310"/>
  <c r="BF310"/>
  <c r="T310"/>
  <c r="R310"/>
  <c r="P310"/>
  <c r="BI308"/>
  <c r="BH308"/>
  <c r="BG308"/>
  <c r="BF308"/>
  <c r="T308"/>
  <c r="R308"/>
  <c r="P308"/>
  <c r="BI306"/>
  <c r="BH306"/>
  <c r="BG306"/>
  <c r="BF306"/>
  <c r="T306"/>
  <c r="R306"/>
  <c r="P306"/>
  <c r="BI304"/>
  <c r="BH304"/>
  <c r="BG304"/>
  <c r="BF304"/>
  <c r="T304"/>
  <c r="R304"/>
  <c r="P304"/>
  <c r="BI302"/>
  <c r="BH302"/>
  <c r="BG302"/>
  <c r="BF302"/>
  <c r="T302"/>
  <c r="R302"/>
  <c r="P302"/>
  <c r="BI300"/>
  <c r="BH300"/>
  <c r="BG300"/>
  <c r="BF300"/>
  <c r="T300"/>
  <c r="R300"/>
  <c r="P300"/>
  <c r="BI298"/>
  <c r="BH298"/>
  <c r="BG298"/>
  <c r="BF298"/>
  <c r="T298"/>
  <c r="R298"/>
  <c r="P298"/>
  <c r="BI296"/>
  <c r="BH296"/>
  <c r="BG296"/>
  <c r="BF296"/>
  <c r="T296"/>
  <c r="R296"/>
  <c r="P296"/>
  <c r="BI294"/>
  <c r="BH294"/>
  <c r="BG294"/>
  <c r="BF294"/>
  <c r="T294"/>
  <c r="R294"/>
  <c r="P294"/>
  <c r="BI292"/>
  <c r="BH292"/>
  <c r="BG292"/>
  <c r="BF292"/>
  <c r="T292"/>
  <c r="R292"/>
  <c r="P292"/>
  <c r="BI290"/>
  <c r="BH290"/>
  <c r="BG290"/>
  <c r="BF290"/>
  <c r="T290"/>
  <c r="R290"/>
  <c r="P290"/>
  <c r="BI288"/>
  <c r="BH288"/>
  <c r="BG288"/>
  <c r="BF288"/>
  <c r="T288"/>
  <c r="R288"/>
  <c r="P288"/>
  <c r="BI286"/>
  <c r="BH286"/>
  <c r="BG286"/>
  <c r="BF286"/>
  <c r="T286"/>
  <c r="R286"/>
  <c r="P286"/>
  <c r="BI284"/>
  <c r="BH284"/>
  <c r="BG284"/>
  <c r="BF284"/>
  <c r="T284"/>
  <c r="R284"/>
  <c r="P284"/>
  <c r="BI282"/>
  <c r="BH282"/>
  <c r="BG282"/>
  <c r="BF282"/>
  <c r="T282"/>
  <c r="R282"/>
  <c r="P282"/>
  <c r="BI280"/>
  <c r="BH280"/>
  <c r="BG280"/>
  <c r="BF280"/>
  <c r="T280"/>
  <c r="R280"/>
  <c r="P280"/>
  <c r="BI278"/>
  <c r="BH278"/>
  <c r="BG278"/>
  <c r="BF278"/>
  <c r="T278"/>
  <c r="R278"/>
  <c r="P278"/>
  <c r="BI276"/>
  <c r="BH276"/>
  <c r="BG276"/>
  <c r="BF276"/>
  <c r="T276"/>
  <c r="R276"/>
  <c r="P276"/>
  <c r="BI274"/>
  <c r="BH274"/>
  <c r="BG274"/>
  <c r="BF274"/>
  <c r="T274"/>
  <c r="R274"/>
  <c r="P274"/>
  <c r="BI272"/>
  <c r="BH272"/>
  <c r="BG272"/>
  <c r="BF272"/>
  <c r="T272"/>
  <c r="R272"/>
  <c r="P272"/>
  <c r="BI270"/>
  <c r="BH270"/>
  <c r="BG270"/>
  <c r="BF270"/>
  <c r="T270"/>
  <c r="R270"/>
  <c r="P270"/>
  <c r="BI268"/>
  <c r="BH268"/>
  <c r="BG268"/>
  <c r="BF268"/>
  <c r="T268"/>
  <c r="R268"/>
  <c r="P268"/>
  <c r="BI266"/>
  <c r="BH266"/>
  <c r="BG266"/>
  <c r="BF266"/>
  <c r="T266"/>
  <c r="R266"/>
  <c r="P266"/>
  <c r="BI264"/>
  <c r="BH264"/>
  <c r="BG264"/>
  <c r="BF264"/>
  <c r="T264"/>
  <c r="R264"/>
  <c r="P264"/>
  <c r="BI262"/>
  <c r="BH262"/>
  <c r="BG262"/>
  <c r="BF262"/>
  <c r="T262"/>
  <c r="R262"/>
  <c r="P262"/>
  <c r="BI260"/>
  <c r="BH260"/>
  <c r="BG260"/>
  <c r="BF260"/>
  <c r="T260"/>
  <c r="R260"/>
  <c r="P260"/>
  <c r="BI258"/>
  <c r="BH258"/>
  <c r="BG258"/>
  <c r="BF258"/>
  <c r="T258"/>
  <c r="R258"/>
  <c r="P258"/>
  <c r="BI256"/>
  <c r="BH256"/>
  <c r="BG256"/>
  <c r="BF256"/>
  <c r="T256"/>
  <c r="R256"/>
  <c r="P256"/>
  <c r="BI254"/>
  <c r="BH254"/>
  <c r="BG254"/>
  <c r="BF254"/>
  <c r="T254"/>
  <c r="R254"/>
  <c r="P254"/>
  <c r="BI252"/>
  <c r="BH252"/>
  <c r="BG252"/>
  <c r="BF252"/>
  <c r="T252"/>
  <c r="R252"/>
  <c r="P252"/>
  <c r="BI250"/>
  <c r="BH250"/>
  <c r="BG250"/>
  <c r="BF250"/>
  <c r="T250"/>
  <c r="R250"/>
  <c r="P250"/>
  <c r="BI248"/>
  <c r="BH248"/>
  <c r="BG248"/>
  <c r="BF248"/>
  <c r="T248"/>
  <c r="R248"/>
  <c r="P248"/>
  <c r="BI246"/>
  <c r="BH246"/>
  <c r="BG246"/>
  <c r="BF246"/>
  <c r="T246"/>
  <c r="R246"/>
  <c r="P246"/>
  <c r="BI244"/>
  <c r="BH244"/>
  <c r="BG244"/>
  <c r="BF244"/>
  <c r="T244"/>
  <c r="R244"/>
  <c r="P244"/>
  <c r="BI242"/>
  <c r="BH242"/>
  <c r="BG242"/>
  <c r="BF242"/>
  <c r="T242"/>
  <c r="R242"/>
  <c r="P242"/>
  <c r="BI240"/>
  <c r="BH240"/>
  <c r="BG240"/>
  <c r="BF240"/>
  <c r="T240"/>
  <c r="R240"/>
  <c r="P240"/>
  <c r="BI238"/>
  <c r="BH238"/>
  <c r="BG238"/>
  <c r="BF238"/>
  <c r="T238"/>
  <c r="R238"/>
  <c r="P238"/>
  <c r="BI236"/>
  <c r="BH236"/>
  <c r="BG236"/>
  <c r="BF236"/>
  <c r="T236"/>
  <c r="R236"/>
  <c r="P236"/>
  <c r="BI234"/>
  <c r="BH234"/>
  <c r="BG234"/>
  <c r="BF234"/>
  <c r="T234"/>
  <c r="R234"/>
  <c r="P234"/>
  <c r="BI232"/>
  <c r="BH232"/>
  <c r="BG232"/>
  <c r="BF232"/>
  <c r="T232"/>
  <c r="R232"/>
  <c r="P232"/>
  <c r="BI230"/>
  <c r="BH230"/>
  <c r="BG230"/>
  <c r="BF230"/>
  <c r="T230"/>
  <c r="R230"/>
  <c r="P230"/>
  <c r="BI228"/>
  <c r="BH228"/>
  <c r="BG228"/>
  <c r="BF228"/>
  <c r="T228"/>
  <c r="R228"/>
  <c r="P228"/>
  <c r="BI226"/>
  <c r="BH226"/>
  <c r="BG226"/>
  <c r="BF226"/>
  <c r="T226"/>
  <c r="R226"/>
  <c r="P226"/>
  <c r="BI224"/>
  <c r="BH224"/>
  <c r="BG224"/>
  <c r="BF224"/>
  <c r="T224"/>
  <c r="R224"/>
  <c r="P224"/>
  <c r="BI222"/>
  <c r="BH222"/>
  <c r="BG222"/>
  <c r="BF222"/>
  <c r="T222"/>
  <c r="R222"/>
  <c r="P222"/>
  <c r="BI220"/>
  <c r="BH220"/>
  <c r="BG220"/>
  <c r="BF220"/>
  <c r="T220"/>
  <c r="R220"/>
  <c r="P220"/>
  <c r="BI218"/>
  <c r="BH218"/>
  <c r="BG218"/>
  <c r="BF218"/>
  <c r="T218"/>
  <c r="R218"/>
  <c r="P218"/>
  <c r="BI216"/>
  <c r="BH216"/>
  <c r="BG216"/>
  <c r="BF216"/>
  <c r="T216"/>
  <c r="R216"/>
  <c r="P216"/>
  <c r="BI214"/>
  <c r="BH214"/>
  <c r="BG214"/>
  <c r="BF214"/>
  <c r="T214"/>
  <c r="R214"/>
  <c r="P214"/>
  <c r="BI212"/>
  <c r="BH212"/>
  <c r="BG212"/>
  <c r="BF212"/>
  <c r="T212"/>
  <c r="R212"/>
  <c r="P212"/>
  <c r="BI210"/>
  <c r="BH210"/>
  <c r="BG210"/>
  <c r="BF210"/>
  <c r="T210"/>
  <c r="R210"/>
  <c r="P210"/>
  <c r="BI208"/>
  <c r="BH208"/>
  <c r="BG208"/>
  <c r="BF208"/>
  <c r="T208"/>
  <c r="R208"/>
  <c r="P208"/>
  <c r="BI206"/>
  <c r="BH206"/>
  <c r="BG206"/>
  <c r="BF206"/>
  <c r="T206"/>
  <c r="R206"/>
  <c r="P206"/>
  <c r="BI204"/>
  <c r="BH204"/>
  <c r="BG204"/>
  <c r="BF204"/>
  <c r="T204"/>
  <c r="R204"/>
  <c r="P204"/>
  <c r="BI202"/>
  <c r="BH202"/>
  <c r="BG202"/>
  <c r="BF202"/>
  <c r="T202"/>
  <c r="R202"/>
  <c r="P202"/>
  <c r="BI200"/>
  <c r="BH200"/>
  <c r="BG200"/>
  <c r="BF200"/>
  <c r="T200"/>
  <c r="R200"/>
  <c r="P200"/>
  <c r="BI198"/>
  <c r="BH198"/>
  <c r="BG198"/>
  <c r="BF198"/>
  <c r="T198"/>
  <c r="R198"/>
  <c r="P198"/>
  <c r="BI196"/>
  <c r="BH196"/>
  <c r="BG196"/>
  <c r="BF196"/>
  <c r="T196"/>
  <c r="R196"/>
  <c r="P196"/>
  <c r="BI194"/>
  <c r="BH194"/>
  <c r="BG194"/>
  <c r="BF194"/>
  <c r="T194"/>
  <c r="R194"/>
  <c r="P194"/>
  <c r="BI192"/>
  <c r="BH192"/>
  <c r="BG192"/>
  <c r="BF192"/>
  <c r="T192"/>
  <c r="R192"/>
  <c r="P192"/>
  <c r="BI190"/>
  <c r="BH190"/>
  <c r="BG190"/>
  <c r="BF190"/>
  <c r="T190"/>
  <c r="R190"/>
  <c r="P190"/>
  <c r="BI188"/>
  <c r="BH188"/>
  <c r="BG188"/>
  <c r="BF188"/>
  <c r="T188"/>
  <c r="R188"/>
  <c r="P188"/>
  <c r="BI186"/>
  <c r="BH186"/>
  <c r="BG186"/>
  <c r="BF186"/>
  <c r="T186"/>
  <c r="R186"/>
  <c r="P186"/>
  <c r="BI184"/>
  <c r="BH184"/>
  <c r="BG184"/>
  <c r="BF184"/>
  <c r="T184"/>
  <c r="R184"/>
  <c r="P184"/>
  <c r="BI182"/>
  <c r="BH182"/>
  <c r="BG182"/>
  <c r="BF182"/>
  <c r="T182"/>
  <c r="R182"/>
  <c r="P182"/>
  <c r="BI180"/>
  <c r="BH180"/>
  <c r="BG180"/>
  <c r="BF180"/>
  <c r="T180"/>
  <c r="R180"/>
  <c r="P180"/>
  <c r="BI178"/>
  <c r="BH178"/>
  <c r="BG178"/>
  <c r="BF178"/>
  <c r="T178"/>
  <c r="R178"/>
  <c r="P178"/>
  <c r="BI176"/>
  <c r="BH176"/>
  <c r="BG176"/>
  <c r="BF176"/>
  <c r="T176"/>
  <c r="R176"/>
  <c r="P176"/>
  <c r="BI174"/>
  <c r="BH174"/>
  <c r="BG174"/>
  <c r="BF174"/>
  <c r="T174"/>
  <c r="R174"/>
  <c r="P174"/>
  <c r="BI172"/>
  <c r="BH172"/>
  <c r="BG172"/>
  <c r="BF172"/>
  <c r="T172"/>
  <c r="R172"/>
  <c r="P172"/>
  <c r="BI170"/>
  <c r="BH170"/>
  <c r="BG170"/>
  <c r="BF170"/>
  <c r="T170"/>
  <c r="R170"/>
  <c r="P170"/>
  <c r="BI168"/>
  <c r="BH168"/>
  <c r="BG168"/>
  <c r="BF168"/>
  <c r="T168"/>
  <c r="R168"/>
  <c r="P168"/>
  <c r="BI166"/>
  <c r="BH166"/>
  <c r="BG166"/>
  <c r="BF166"/>
  <c r="T166"/>
  <c r="R166"/>
  <c r="P166"/>
  <c r="BI164"/>
  <c r="BH164"/>
  <c r="BG164"/>
  <c r="BF164"/>
  <c r="T164"/>
  <c r="R164"/>
  <c r="P164"/>
  <c r="BI161"/>
  <c r="BH161"/>
  <c r="BG161"/>
  <c r="BF161"/>
  <c r="T161"/>
  <c r="R161"/>
  <c r="P161"/>
  <c r="BI159"/>
  <c r="BH159"/>
  <c r="BG159"/>
  <c r="BF159"/>
  <c r="T159"/>
  <c r="R159"/>
  <c r="P159"/>
  <c r="BI156"/>
  <c r="BH156"/>
  <c r="BG156"/>
  <c r="BF156"/>
  <c r="T156"/>
  <c r="R156"/>
  <c r="P156"/>
  <c r="BI154"/>
  <c r="BH154"/>
  <c r="BG154"/>
  <c r="BF154"/>
  <c r="T154"/>
  <c r="R154"/>
  <c r="P154"/>
  <c r="BI152"/>
  <c r="BH152"/>
  <c r="BG152"/>
  <c r="BF152"/>
  <c r="T152"/>
  <c r="R152"/>
  <c r="P152"/>
  <c r="BI150"/>
  <c r="BH150"/>
  <c r="BG150"/>
  <c r="BF150"/>
  <c r="T150"/>
  <c r="R150"/>
  <c r="P150"/>
  <c r="BI148"/>
  <c r="BH148"/>
  <c r="BG148"/>
  <c r="BF148"/>
  <c r="T148"/>
  <c r="R148"/>
  <c r="P148"/>
  <c r="BI146"/>
  <c r="BH146"/>
  <c r="BG146"/>
  <c r="BF146"/>
  <c r="T146"/>
  <c r="R146"/>
  <c r="P146"/>
  <c r="BI144"/>
  <c r="BH144"/>
  <c r="BG144"/>
  <c r="BF144"/>
  <c r="T144"/>
  <c r="R144"/>
  <c r="P144"/>
  <c r="BI142"/>
  <c r="BH142"/>
  <c r="BG142"/>
  <c r="BF142"/>
  <c r="T142"/>
  <c r="R142"/>
  <c r="P142"/>
  <c r="BI140"/>
  <c r="BH140"/>
  <c r="BG140"/>
  <c r="BF140"/>
  <c r="T140"/>
  <c r="R140"/>
  <c r="P140"/>
  <c r="BI138"/>
  <c r="BH138"/>
  <c r="BG138"/>
  <c r="BF138"/>
  <c r="T138"/>
  <c r="R138"/>
  <c r="P138"/>
  <c r="BI136"/>
  <c r="BH136"/>
  <c r="BG136"/>
  <c r="BF136"/>
  <c r="T136"/>
  <c r="R136"/>
  <c r="P136"/>
  <c r="BI133"/>
  <c r="BH133"/>
  <c r="BG133"/>
  <c r="BF133"/>
  <c r="T133"/>
  <c r="T132"/>
  <c r="R133"/>
  <c r="R132"/>
  <c r="P133"/>
  <c r="P132"/>
  <c r="J127"/>
  <c r="F127"/>
  <c r="F125"/>
  <c r="E123"/>
  <c r="J95"/>
  <c r="F95"/>
  <c r="F93"/>
  <c r="E91"/>
  <c r="J28"/>
  <c r="E28"/>
  <c r="J96"/>
  <c r="J27"/>
  <c r="J22"/>
  <c r="E22"/>
  <c r="F128"/>
  <c r="J21"/>
  <c r="J16"/>
  <c r="J93"/>
  <c r="E7"/>
  <c r="E85"/>
  <c i="4" r="J41"/>
  <c r="J40"/>
  <c i="1" r="AY99"/>
  <c i="4" r="J39"/>
  <c i="1" r="AX99"/>
  <c i="4" r="BI194"/>
  <c r="BH194"/>
  <c r="BG194"/>
  <c r="BF194"/>
  <c r="T194"/>
  <c r="T193"/>
  <c r="R194"/>
  <c r="R193"/>
  <c r="P194"/>
  <c r="P193"/>
  <c r="BI192"/>
  <c r="BH192"/>
  <c r="BG192"/>
  <c r="BF192"/>
  <c r="T192"/>
  <c r="R192"/>
  <c r="P192"/>
  <c r="BI190"/>
  <c r="BH190"/>
  <c r="BG190"/>
  <c r="BF190"/>
  <c r="T190"/>
  <c r="R190"/>
  <c r="P190"/>
  <c r="BI188"/>
  <c r="BH188"/>
  <c r="BG188"/>
  <c r="BF188"/>
  <c r="T188"/>
  <c r="R188"/>
  <c r="P188"/>
  <c r="BI186"/>
  <c r="BH186"/>
  <c r="BG186"/>
  <c r="BF186"/>
  <c r="T186"/>
  <c r="R186"/>
  <c r="P186"/>
  <c r="BI184"/>
  <c r="BH184"/>
  <c r="BG184"/>
  <c r="BF184"/>
  <c r="T184"/>
  <c r="R184"/>
  <c r="P184"/>
  <c r="BI182"/>
  <c r="BH182"/>
  <c r="BG182"/>
  <c r="BF182"/>
  <c r="T182"/>
  <c r="R182"/>
  <c r="P182"/>
  <c r="BI180"/>
  <c r="BH180"/>
  <c r="BG180"/>
  <c r="BF180"/>
  <c r="T180"/>
  <c r="R180"/>
  <c r="P180"/>
  <c r="BI178"/>
  <c r="BH178"/>
  <c r="BG178"/>
  <c r="BF178"/>
  <c r="T178"/>
  <c r="R178"/>
  <c r="P178"/>
  <c r="BI176"/>
  <c r="BH176"/>
  <c r="BG176"/>
  <c r="BF176"/>
  <c r="T176"/>
  <c r="R176"/>
  <c r="P176"/>
  <c r="BI174"/>
  <c r="BH174"/>
  <c r="BG174"/>
  <c r="BF174"/>
  <c r="T174"/>
  <c r="R174"/>
  <c r="P174"/>
  <c r="BI172"/>
  <c r="BH172"/>
  <c r="BG172"/>
  <c r="BF172"/>
  <c r="T172"/>
  <c r="R172"/>
  <c r="P172"/>
  <c r="BI170"/>
  <c r="BH170"/>
  <c r="BG170"/>
  <c r="BF170"/>
  <c r="T170"/>
  <c r="R170"/>
  <c r="P170"/>
  <c r="BI168"/>
  <c r="BH168"/>
  <c r="BG168"/>
  <c r="BF168"/>
  <c r="T168"/>
  <c r="R168"/>
  <c r="P168"/>
  <c r="BI166"/>
  <c r="BH166"/>
  <c r="BG166"/>
  <c r="BF166"/>
  <c r="T166"/>
  <c r="R166"/>
  <c r="P166"/>
  <c r="BI164"/>
  <c r="BH164"/>
  <c r="BG164"/>
  <c r="BF164"/>
  <c r="T164"/>
  <c r="R164"/>
  <c r="P164"/>
  <c r="BI162"/>
  <c r="BH162"/>
  <c r="BG162"/>
  <c r="BF162"/>
  <c r="T162"/>
  <c r="R162"/>
  <c r="P162"/>
  <c r="BI160"/>
  <c r="BH160"/>
  <c r="BG160"/>
  <c r="BF160"/>
  <c r="T160"/>
  <c r="R160"/>
  <c r="P160"/>
  <c r="BI158"/>
  <c r="BH158"/>
  <c r="BG158"/>
  <c r="BF158"/>
  <c r="T158"/>
  <c r="R158"/>
  <c r="P158"/>
  <c r="BI156"/>
  <c r="BH156"/>
  <c r="BG156"/>
  <c r="BF156"/>
  <c r="T156"/>
  <c r="R156"/>
  <c r="P156"/>
  <c r="BI154"/>
  <c r="BH154"/>
  <c r="BG154"/>
  <c r="BF154"/>
  <c r="T154"/>
  <c r="R154"/>
  <c r="P154"/>
  <c r="BI152"/>
  <c r="BH152"/>
  <c r="BG152"/>
  <c r="BF152"/>
  <c r="T152"/>
  <c r="R152"/>
  <c r="P152"/>
  <c r="BI150"/>
  <c r="BH150"/>
  <c r="BG150"/>
  <c r="BF150"/>
  <c r="T150"/>
  <c r="R150"/>
  <c r="P150"/>
  <c r="BI148"/>
  <c r="BH148"/>
  <c r="BG148"/>
  <c r="BF148"/>
  <c r="T148"/>
  <c r="R148"/>
  <c r="P148"/>
  <c r="BI146"/>
  <c r="BH146"/>
  <c r="BG146"/>
  <c r="BF146"/>
  <c r="T146"/>
  <c r="R146"/>
  <c r="P146"/>
  <c r="BI144"/>
  <c r="BH144"/>
  <c r="BG144"/>
  <c r="BF144"/>
  <c r="T144"/>
  <c r="R144"/>
  <c r="P144"/>
  <c r="BI142"/>
  <c r="BH142"/>
  <c r="BG142"/>
  <c r="BF142"/>
  <c r="T142"/>
  <c r="R142"/>
  <c r="P142"/>
  <c r="BI140"/>
  <c r="BH140"/>
  <c r="BG140"/>
  <c r="BF140"/>
  <c r="T140"/>
  <c r="R140"/>
  <c r="P140"/>
  <c r="BI138"/>
  <c r="BH138"/>
  <c r="BG138"/>
  <c r="BF138"/>
  <c r="T138"/>
  <c r="R138"/>
  <c r="P138"/>
  <c r="BI136"/>
  <c r="BH136"/>
  <c r="BG136"/>
  <c r="BF136"/>
  <c r="T136"/>
  <c r="R136"/>
  <c r="P136"/>
  <c r="BI134"/>
  <c r="BH134"/>
  <c r="BG134"/>
  <c r="BF134"/>
  <c r="T134"/>
  <c r="R134"/>
  <c r="P134"/>
  <c r="BI132"/>
  <c r="BH132"/>
  <c r="BG132"/>
  <c r="BF132"/>
  <c r="T132"/>
  <c r="R132"/>
  <c r="P132"/>
  <c r="BI130"/>
  <c r="BH130"/>
  <c r="BG130"/>
  <c r="BF130"/>
  <c r="T130"/>
  <c r="R130"/>
  <c r="P130"/>
  <c r="BI128"/>
  <c r="BH128"/>
  <c r="BG128"/>
  <c r="BF128"/>
  <c r="T128"/>
  <c r="R128"/>
  <c r="P128"/>
  <c r="J122"/>
  <c r="F122"/>
  <c r="F120"/>
  <c r="E118"/>
  <c r="J95"/>
  <c r="F95"/>
  <c r="F93"/>
  <c r="E91"/>
  <c r="J28"/>
  <c r="E28"/>
  <c r="J96"/>
  <c r="J27"/>
  <c r="J22"/>
  <c r="E22"/>
  <c r="F123"/>
  <c r="J21"/>
  <c r="J16"/>
  <c r="J120"/>
  <c r="E7"/>
  <c r="E85"/>
  <c i="3" r="J41"/>
  <c r="J40"/>
  <c i="1" r="AY98"/>
  <c i="3" r="J39"/>
  <c i="1" r="AX98"/>
  <c i="3" r="BI269"/>
  <c r="BH269"/>
  <c r="BG269"/>
  <c r="BF269"/>
  <c r="T269"/>
  <c r="T268"/>
  <c r="R269"/>
  <c r="R268"/>
  <c r="P269"/>
  <c r="P268"/>
  <c r="BI266"/>
  <c r="BH266"/>
  <c r="BG266"/>
  <c r="BF266"/>
  <c r="T266"/>
  <c r="R266"/>
  <c r="P266"/>
  <c r="BI264"/>
  <c r="BH264"/>
  <c r="BG264"/>
  <c r="BF264"/>
  <c r="T264"/>
  <c r="R264"/>
  <c r="P264"/>
  <c r="BI262"/>
  <c r="BH262"/>
  <c r="BG262"/>
  <c r="BF262"/>
  <c r="T262"/>
  <c r="R262"/>
  <c r="P262"/>
  <c r="BI260"/>
  <c r="BH260"/>
  <c r="BG260"/>
  <c r="BF260"/>
  <c r="T260"/>
  <c r="R260"/>
  <c r="P260"/>
  <c r="BI258"/>
  <c r="BH258"/>
  <c r="BG258"/>
  <c r="BF258"/>
  <c r="T258"/>
  <c r="R258"/>
  <c r="P258"/>
  <c r="BI256"/>
  <c r="BH256"/>
  <c r="BG256"/>
  <c r="BF256"/>
  <c r="T256"/>
  <c r="R256"/>
  <c r="P256"/>
  <c r="BI254"/>
  <c r="BH254"/>
  <c r="BG254"/>
  <c r="BF254"/>
  <c r="T254"/>
  <c r="R254"/>
  <c r="P254"/>
  <c r="BI252"/>
  <c r="BH252"/>
  <c r="BG252"/>
  <c r="BF252"/>
  <c r="T252"/>
  <c r="R252"/>
  <c r="P252"/>
  <c r="BI250"/>
  <c r="BH250"/>
  <c r="BG250"/>
  <c r="BF250"/>
  <c r="T250"/>
  <c r="R250"/>
  <c r="P250"/>
  <c r="BI248"/>
  <c r="BH248"/>
  <c r="BG248"/>
  <c r="BF248"/>
  <c r="T248"/>
  <c r="R248"/>
  <c r="P248"/>
  <c r="BI246"/>
  <c r="BH246"/>
  <c r="BG246"/>
  <c r="BF246"/>
  <c r="T246"/>
  <c r="R246"/>
  <c r="P246"/>
  <c r="BI244"/>
  <c r="BH244"/>
  <c r="BG244"/>
  <c r="BF244"/>
  <c r="T244"/>
  <c r="R244"/>
  <c r="P244"/>
  <c r="BI242"/>
  <c r="BH242"/>
  <c r="BG242"/>
  <c r="BF242"/>
  <c r="T242"/>
  <c r="R242"/>
  <c r="P242"/>
  <c r="BI240"/>
  <c r="BH240"/>
  <c r="BG240"/>
  <c r="BF240"/>
  <c r="T240"/>
  <c r="R240"/>
  <c r="P240"/>
  <c r="BI238"/>
  <c r="BH238"/>
  <c r="BG238"/>
  <c r="BF238"/>
  <c r="T238"/>
  <c r="R238"/>
  <c r="P238"/>
  <c r="BI236"/>
  <c r="BH236"/>
  <c r="BG236"/>
  <c r="BF236"/>
  <c r="T236"/>
  <c r="R236"/>
  <c r="P236"/>
  <c r="BI234"/>
  <c r="BH234"/>
  <c r="BG234"/>
  <c r="BF234"/>
  <c r="T234"/>
  <c r="R234"/>
  <c r="P234"/>
  <c r="BI232"/>
  <c r="BH232"/>
  <c r="BG232"/>
  <c r="BF232"/>
  <c r="T232"/>
  <c r="R232"/>
  <c r="P232"/>
  <c r="BI230"/>
  <c r="BH230"/>
  <c r="BG230"/>
  <c r="BF230"/>
  <c r="T230"/>
  <c r="R230"/>
  <c r="P230"/>
  <c r="BI228"/>
  <c r="BH228"/>
  <c r="BG228"/>
  <c r="BF228"/>
  <c r="T228"/>
  <c r="R228"/>
  <c r="P228"/>
  <c r="BI226"/>
  <c r="BH226"/>
  <c r="BG226"/>
  <c r="BF226"/>
  <c r="T226"/>
  <c r="R226"/>
  <c r="P226"/>
  <c r="BI224"/>
  <c r="BH224"/>
  <c r="BG224"/>
  <c r="BF224"/>
  <c r="T224"/>
  <c r="R224"/>
  <c r="P224"/>
  <c r="BI222"/>
  <c r="BH222"/>
  <c r="BG222"/>
  <c r="BF222"/>
  <c r="T222"/>
  <c r="R222"/>
  <c r="P222"/>
  <c r="BI220"/>
  <c r="BH220"/>
  <c r="BG220"/>
  <c r="BF220"/>
  <c r="T220"/>
  <c r="R220"/>
  <c r="P220"/>
  <c r="BI218"/>
  <c r="BH218"/>
  <c r="BG218"/>
  <c r="BF218"/>
  <c r="T218"/>
  <c r="R218"/>
  <c r="P218"/>
  <c r="BI216"/>
  <c r="BH216"/>
  <c r="BG216"/>
  <c r="BF216"/>
  <c r="T216"/>
  <c r="R216"/>
  <c r="P216"/>
  <c r="BI214"/>
  <c r="BH214"/>
  <c r="BG214"/>
  <c r="BF214"/>
  <c r="T214"/>
  <c r="R214"/>
  <c r="P214"/>
  <c r="BI212"/>
  <c r="BH212"/>
  <c r="BG212"/>
  <c r="BF212"/>
  <c r="T212"/>
  <c r="R212"/>
  <c r="P212"/>
  <c r="BI210"/>
  <c r="BH210"/>
  <c r="BG210"/>
  <c r="BF210"/>
  <c r="T210"/>
  <c r="R210"/>
  <c r="P210"/>
  <c r="BI208"/>
  <c r="BH208"/>
  <c r="BG208"/>
  <c r="BF208"/>
  <c r="T208"/>
  <c r="R208"/>
  <c r="P208"/>
  <c r="BI205"/>
  <c r="BH205"/>
  <c r="BG205"/>
  <c r="BF205"/>
  <c r="T205"/>
  <c r="R205"/>
  <c r="P205"/>
  <c r="BI203"/>
  <c r="BH203"/>
  <c r="BG203"/>
  <c r="BF203"/>
  <c r="T203"/>
  <c r="R203"/>
  <c r="P203"/>
  <c r="BI201"/>
  <c r="BH201"/>
  <c r="BG201"/>
  <c r="BF201"/>
  <c r="T201"/>
  <c r="R201"/>
  <c r="P201"/>
  <c r="BI199"/>
  <c r="BH199"/>
  <c r="BG199"/>
  <c r="BF199"/>
  <c r="T199"/>
  <c r="R199"/>
  <c r="P199"/>
  <c r="BI197"/>
  <c r="BH197"/>
  <c r="BG197"/>
  <c r="BF197"/>
  <c r="T197"/>
  <c r="R197"/>
  <c r="P197"/>
  <c r="BI195"/>
  <c r="BH195"/>
  <c r="BG195"/>
  <c r="BF195"/>
  <c r="T195"/>
  <c r="R195"/>
  <c r="P195"/>
  <c r="BI193"/>
  <c r="BH193"/>
  <c r="BG193"/>
  <c r="BF193"/>
  <c r="T193"/>
  <c r="R193"/>
  <c r="P193"/>
  <c r="BI191"/>
  <c r="BH191"/>
  <c r="BG191"/>
  <c r="BF191"/>
  <c r="T191"/>
  <c r="R191"/>
  <c r="P191"/>
  <c r="BI188"/>
  <c r="BH188"/>
  <c r="BG188"/>
  <c r="BF188"/>
  <c r="T188"/>
  <c r="R188"/>
  <c r="P188"/>
  <c r="BI186"/>
  <c r="BH186"/>
  <c r="BG186"/>
  <c r="BF186"/>
  <c r="T186"/>
  <c r="R186"/>
  <c r="P186"/>
  <c r="BI184"/>
  <c r="BH184"/>
  <c r="BG184"/>
  <c r="BF184"/>
  <c r="T184"/>
  <c r="R184"/>
  <c r="P184"/>
  <c r="BI182"/>
  <c r="BH182"/>
  <c r="BG182"/>
  <c r="BF182"/>
  <c r="T182"/>
  <c r="R182"/>
  <c r="P182"/>
  <c r="BI180"/>
  <c r="BH180"/>
  <c r="BG180"/>
  <c r="BF180"/>
  <c r="T180"/>
  <c r="R180"/>
  <c r="P180"/>
  <c r="BI178"/>
  <c r="BH178"/>
  <c r="BG178"/>
  <c r="BF178"/>
  <c r="T178"/>
  <c r="R178"/>
  <c r="P178"/>
  <c r="BI177"/>
  <c r="BH177"/>
  <c r="BG177"/>
  <c r="BF177"/>
  <c r="T177"/>
  <c r="R177"/>
  <c r="P177"/>
  <c r="BI176"/>
  <c r="BH176"/>
  <c r="BG176"/>
  <c r="BF176"/>
  <c r="T176"/>
  <c r="R176"/>
  <c r="P176"/>
  <c r="BI174"/>
  <c r="BH174"/>
  <c r="BG174"/>
  <c r="BF174"/>
  <c r="T174"/>
  <c r="R174"/>
  <c r="P174"/>
  <c r="BI172"/>
  <c r="BH172"/>
  <c r="BG172"/>
  <c r="BF172"/>
  <c r="T172"/>
  <c r="R172"/>
  <c r="P172"/>
  <c r="BI171"/>
  <c r="BH171"/>
  <c r="BG171"/>
  <c r="BF171"/>
  <c r="T171"/>
  <c r="R171"/>
  <c r="P171"/>
  <c r="BI170"/>
  <c r="BH170"/>
  <c r="BG170"/>
  <c r="BF170"/>
  <c r="T170"/>
  <c r="R170"/>
  <c r="P170"/>
  <c r="BI168"/>
  <c r="BH168"/>
  <c r="BG168"/>
  <c r="BF168"/>
  <c r="T168"/>
  <c r="R168"/>
  <c r="P168"/>
  <c r="BI166"/>
  <c r="BH166"/>
  <c r="BG166"/>
  <c r="BF166"/>
  <c r="T166"/>
  <c r="R166"/>
  <c r="P166"/>
  <c r="BI164"/>
  <c r="BH164"/>
  <c r="BG164"/>
  <c r="BF164"/>
  <c r="T164"/>
  <c r="R164"/>
  <c r="P164"/>
  <c r="BI162"/>
  <c r="BH162"/>
  <c r="BG162"/>
  <c r="BF162"/>
  <c r="T162"/>
  <c r="R162"/>
  <c r="P162"/>
  <c r="BI160"/>
  <c r="BH160"/>
  <c r="BG160"/>
  <c r="BF160"/>
  <c r="T160"/>
  <c r="R160"/>
  <c r="P160"/>
  <c r="BI158"/>
  <c r="BH158"/>
  <c r="BG158"/>
  <c r="BF158"/>
  <c r="T158"/>
  <c r="R158"/>
  <c r="P158"/>
  <c r="BI156"/>
  <c r="BH156"/>
  <c r="BG156"/>
  <c r="BF156"/>
  <c r="T156"/>
  <c r="R156"/>
  <c r="P156"/>
  <c r="BI154"/>
  <c r="BH154"/>
  <c r="BG154"/>
  <c r="BF154"/>
  <c r="T154"/>
  <c r="R154"/>
  <c r="P154"/>
  <c r="BI152"/>
  <c r="BH152"/>
  <c r="BG152"/>
  <c r="BF152"/>
  <c r="T152"/>
  <c r="R152"/>
  <c r="P152"/>
  <c r="BI150"/>
  <c r="BH150"/>
  <c r="BG150"/>
  <c r="BF150"/>
  <c r="T150"/>
  <c r="R150"/>
  <c r="P150"/>
  <c r="BI148"/>
  <c r="BH148"/>
  <c r="BG148"/>
  <c r="BF148"/>
  <c r="T148"/>
  <c r="R148"/>
  <c r="P148"/>
  <c r="BI146"/>
  <c r="BH146"/>
  <c r="BG146"/>
  <c r="BF146"/>
  <c r="T146"/>
  <c r="R146"/>
  <c r="P146"/>
  <c r="BI144"/>
  <c r="BH144"/>
  <c r="BG144"/>
  <c r="BF144"/>
  <c r="T144"/>
  <c r="R144"/>
  <c r="P144"/>
  <c r="BI142"/>
  <c r="BH142"/>
  <c r="BG142"/>
  <c r="BF142"/>
  <c r="T142"/>
  <c r="R142"/>
  <c r="P142"/>
  <c r="BI140"/>
  <c r="BH140"/>
  <c r="BG140"/>
  <c r="BF140"/>
  <c r="T140"/>
  <c r="R140"/>
  <c r="P140"/>
  <c r="BI138"/>
  <c r="BH138"/>
  <c r="BG138"/>
  <c r="BF138"/>
  <c r="T138"/>
  <c r="R138"/>
  <c r="P138"/>
  <c r="BI136"/>
  <c r="BH136"/>
  <c r="BG136"/>
  <c r="BF136"/>
  <c r="T136"/>
  <c r="R136"/>
  <c r="P136"/>
  <c r="BI134"/>
  <c r="BH134"/>
  <c r="BG134"/>
  <c r="BF134"/>
  <c r="T134"/>
  <c r="R134"/>
  <c r="P134"/>
  <c r="BI132"/>
  <c r="BH132"/>
  <c r="BG132"/>
  <c r="BF132"/>
  <c r="T132"/>
  <c r="R132"/>
  <c r="P132"/>
  <c r="BI130"/>
  <c r="BH130"/>
  <c r="BG130"/>
  <c r="BF130"/>
  <c r="T130"/>
  <c r="R130"/>
  <c r="P130"/>
  <c r="J124"/>
  <c r="F124"/>
  <c r="F122"/>
  <c r="E120"/>
  <c r="J95"/>
  <c r="F95"/>
  <c r="F93"/>
  <c r="E91"/>
  <c r="J28"/>
  <c r="E28"/>
  <c r="J125"/>
  <c r="J27"/>
  <c r="J22"/>
  <c r="E22"/>
  <c r="F125"/>
  <c r="J21"/>
  <c r="J16"/>
  <c r="J93"/>
  <c r="E7"/>
  <c r="E85"/>
  <c i="2" r="J41"/>
  <c r="J40"/>
  <c i="1" r="AY97"/>
  <c i="2" r="J39"/>
  <c i="1" r="AX97"/>
  <c i="2" r="BI1989"/>
  <c r="BH1989"/>
  <c r="BG1989"/>
  <c r="BF1989"/>
  <c r="T1989"/>
  <c r="R1989"/>
  <c r="P1989"/>
  <c r="BI1988"/>
  <c r="BH1988"/>
  <c r="BG1988"/>
  <c r="BF1988"/>
  <c r="T1988"/>
  <c r="R1988"/>
  <c r="P1988"/>
  <c r="BI1969"/>
  <c r="BH1969"/>
  <c r="BG1969"/>
  <c r="BF1969"/>
  <c r="T1969"/>
  <c r="R1969"/>
  <c r="P1969"/>
  <c r="BI1933"/>
  <c r="BH1933"/>
  <c r="BG1933"/>
  <c r="BF1933"/>
  <c r="T1933"/>
  <c r="R1933"/>
  <c r="P1933"/>
  <c r="BI1928"/>
  <c r="BH1928"/>
  <c r="BG1928"/>
  <c r="BF1928"/>
  <c r="T1928"/>
  <c r="R1928"/>
  <c r="P1928"/>
  <c r="BI1926"/>
  <c r="BH1926"/>
  <c r="BG1926"/>
  <c r="BF1926"/>
  <c r="T1926"/>
  <c r="R1926"/>
  <c r="P1926"/>
  <c r="BI1881"/>
  <c r="BH1881"/>
  <c r="BG1881"/>
  <c r="BF1881"/>
  <c r="T1881"/>
  <c r="R1881"/>
  <c r="P1881"/>
  <c r="BI1880"/>
  <c r="BH1880"/>
  <c r="BG1880"/>
  <c r="BF1880"/>
  <c r="T1880"/>
  <c r="R1880"/>
  <c r="P1880"/>
  <c r="BI1872"/>
  <c r="BH1872"/>
  <c r="BG1872"/>
  <c r="BF1872"/>
  <c r="T1872"/>
  <c r="R1872"/>
  <c r="P1872"/>
  <c r="BI1867"/>
  <c r="BH1867"/>
  <c r="BG1867"/>
  <c r="BF1867"/>
  <c r="T1867"/>
  <c r="R1867"/>
  <c r="P1867"/>
  <c r="BI1866"/>
  <c r="BH1866"/>
  <c r="BG1866"/>
  <c r="BF1866"/>
  <c r="T1866"/>
  <c r="R1866"/>
  <c r="P1866"/>
  <c r="BI1864"/>
  <c r="BH1864"/>
  <c r="BG1864"/>
  <c r="BF1864"/>
  <c r="T1864"/>
  <c r="R1864"/>
  <c r="P1864"/>
  <c r="BI1863"/>
  <c r="BH1863"/>
  <c r="BG1863"/>
  <c r="BF1863"/>
  <c r="T1863"/>
  <c r="R1863"/>
  <c r="P1863"/>
  <c r="BI1859"/>
  <c r="BH1859"/>
  <c r="BG1859"/>
  <c r="BF1859"/>
  <c r="T1859"/>
  <c r="R1859"/>
  <c r="P1859"/>
  <c r="BI1857"/>
  <c r="BH1857"/>
  <c r="BG1857"/>
  <c r="BF1857"/>
  <c r="T1857"/>
  <c r="R1857"/>
  <c r="P1857"/>
  <c r="BI1845"/>
  <c r="BH1845"/>
  <c r="BG1845"/>
  <c r="BF1845"/>
  <c r="T1845"/>
  <c r="R1845"/>
  <c r="P1845"/>
  <c r="BI1841"/>
  <c r="BH1841"/>
  <c r="BG1841"/>
  <c r="BF1841"/>
  <c r="T1841"/>
  <c r="R1841"/>
  <c r="P1841"/>
  <c r="BI1834"/>
  <c r="BH1834"/>
  <c r="BG1834"/>
  <c r="BF1834"/>
  <c r="T1834"/>
  <c r="R1834"/>
  <c r="P1834"/>
  <c r="BI1833"/>
  <c r="BH1833"/>
  <c r="BG1833"/>
  <c r="BF1833"/>
  <c r="T1833"/>
  <c r="R1833"/>
  <c r="P1833"/>
  <c r="BI1815"/>
  <c r="BH1815"/>
  <c r="BG1815"/>
  <c r="BF1815"/>
  <c r="T1815"/>
  <c r="R1815"/>
  <c r="P1815"/>
  <c r="BI1814"/>
  <c r="BH1814"/>
  <c r="BG1814"/>
  <c r="BF1814"/>
  <c r="T1814"/>
  <c r="R1814"/>
  <c r="P1814"/>
  <c r="BI1810"/>
  <c r="BH1810"/>
  <c r="BG1810"/>
  <c r="BF1810"/>
  <c r="T1810"/>
  <c r="R1810"/>
  <c r="P1810"/>
  <c r="BI1808"/>
  <c r="BH1808"/>
  <c r="BG1808"/>
  <c r="BF1808"/>
  <c r="T1808"/>
  <c r="R1808"/>
  <c r="P1808"/>
  <c r="BI1807"/>
  <c r="BH1807"/>
  <c r="BG1807"/>
  <c r="BF1807"/>
  <c r="T1807"/>
  <c r="R1807"/>
  <c r="P1807"/>
  <c r="BI1801"/>
  <c r="BH1801"/>
  <c r="BG1801"/>
  <c r="BF1801"/>
  <c r="T1801"/>
  <c r="R1801"/>
  <c r="P1801"/>
  <c r="BI1796"/>
  <c r="BH1796"/>
  <c r="BG1796"/>
  <c r="BF1796"/>
  <c r="T1796"/>
  <c r="R1796"/>
  <c r="P1796"/>
  <c r="BI1782"/>
  <c r="BH1782"/>
  <c r="BG1782"/>
  <c r="BF1782"/>
  <c r="T1782"/>
  <c r="R1782"/>
  <c r="P1782"/>
  <c r="BI1771"/>
  <c r="BH1771"/>
  <c r="BG1771"/>
  <c r="BF1771"/>
  <c r="T1771"/>
  <c r="R1771"/>
  <c r="P1771"/>
  <c r="BI1766"/>
  <c r="BH1766"/>
  <c r="BG1766"/>
  <c r="BF1766"/>
  <c r="T1766"/>
  <c r="R1766"/>
  <c r="P1766"/>
  <c r="BI1761"/>
  <c r="BH1761"/>
  <c r="BG1761"/>
  <c r="BF1761"/>
  <c r="T1761"/>
  <c r="R1761"/>
  <c r="P1761"/>
  <c r="BI1723"/>
  <c r="BH1723"/>
  <c r="BG1723"/>
  <c r="BF1723"/>
  <c r="T1723"/>
  <c r="R1723"/>
  <c r="P1723"/>
  <c r="BI1710"/>
  <c r="BH1710"/>
  <c r="BG1710"/>
  <c r="BF1710"/>
  <c r="T1710"/>
  <c r="R1710"/>
  <c r="P1710"/>
  <c r="BI1688"/>
  <c r="BH1688"/>
  <c r="BG1688"/>
  <c r="BF1688"/>
  <c r="T1688"/>
  <c r="R1688"/>
  <c r="P1688"/>
  <c r="BI1687"/>
  <c r="BH1687"/>
  <c r="BG1687"/>
  <c r="BF1687"/>
  <c r="T1687"/>
  <c r="R1687"/>
  <c r="P1687"/>
  <c r="BI1686"/>
  <c r="BH1686"/>
  <c r="BG1686"/>
  <c r="BF1686"/>
  <c r="T1686"/>
  <c r="R1686"/>
  <c r="P1686"/>
  <c r="BI1628"/>
  <c r="BH1628"/>
  <c r="BG1628"/>
  <c r="BF1628"/>
  <c r="T1628"/>
  <c r="R1628"/>
  <c r="P1628"/>
  <c r="BI1626"/>
  <c r="BH1626"/>
  <c r="BG1626"/>
  <c r="BF1626"/>
  <c r="T1626"/>
  <c r="R1626"/>
  <c r="P1626"/>
  <c r="BI1625"/>
  <c r="BH1625"/>
  <c r="BG1625"/>
  <c r="BF1625"/>
  <c r="T1625"/>
  <c r="R1625"/>
  <c r="P1625"/>
  <c r="BI1622"/>
  <c r="BH1622"/>
  <c r="BG1622"/>
  <c r="BF1622"/>
  <c r="T1622"/>
  <c r="R1622"/>
  <c r="P1622"/>
  <c r="BI1620"/>
  <c r="BH1620"/>
  <c r="BG1620"/>
  <c r="BF1620"/>
  <c r="T1620"/>
  <c r="R1620"/>
  <c r="P1620"/>
  <c r="BI1613"/>
  <c r="BH1613"/>
  <c r="BG1613"/>
  <c r="BF1613"/>
  <c r="T1613"/>
  <c r="R1613"/>
  <c r="P1613"/>
  <c r="BI1612"/>
  <c r="BH1612"/>
  <c r="BG1612"/>
  <c r="BF1612"/>
  <c r="T1612"/>
  <c r="R1612"/>
  <c r="P1612"/>
  <c r="BI1603"/>
  <c r="BH1603"/>
  <c r="BG1603"/>
  <c r="BF1603"/>
  <c r="T1603"/>
  <c r="R1603"/>
  <c r="P1603"/>
  <c r="BI1601"/>
  <c r="BH1601"/>
  <c r="BG1601"/>
  <c r="BF1601"/>
  <c r="T1601"/>
  <c r="R1601"/>
  <c r="P1601"/>
  <c r="BI1600"/>
  <c r="BH1600"/>
  <c r="BG1600"/>
  <c r="BF1600"/>
  <c r="T1600"/>
  <c r="R1600"/>
  <c r="P1600"/>
  <c r="BI1599"/>
  <c r="BH1599"/>
  <c r="BG1599"/>
  <c r="BF1599"/>
  <c r="T1599"/>
  <c r="R1599"/>
  <c r="P1599"/>
  <c r="BI1598"/>
  <c r="BH1598"/>
  <c r="BG1598"/>
  <c r="BF1598"/>
  <c r="T1598"/>
  <c r="R1598"/>
  <c r="P1598"/>
  <c r="BI1597"/>
  <c r="BH1597"/>
  <c r="BG1597"/>
  <c r="BF1597"/>
  <c r="T1597"/>
  <c r="R1597"/>
  <c r="P1597"/>
  <c r="BI1596"/>
  <c r="BH1596"/>
  <c r="BG1596"/>
  <c r="BF1596"/>
  <c r="T1596"/>
  <c r="R1596"/>
  <c r="P1596"/>
  <c r="BI1595"/>
  <c r="BH1595"/>
  <c r="BG1595"/>
  <c r="BF1595"/>
  <c r="T1595"/>
  <c r="R1595"/>
  <c r="P1595"/>
  <c r="BI1594"/>
  <c r="BH1594"/>
  <c r="BG1594"/>
  <c r="BF1594"/>
  <c r="T1594"/>
  <c r="R1594"/>
  <c r="P1594"/>
  <c r="BI1593"/>
  <c r="BH1593"/>
  <c r="BG1593"/>
  <c r="BF1593"/>
  <c r="T1593"/>
  <c r="R1593"/>
  <c r="P1593"/>
  <c r="BI1592"/>
  <c r="BH1592"/>
  <c r="BG1592"/>
  <c r="BF1592"/>
  <c r="T1592"/>
  <c r="R1592"/>
  <c r="P1592"/>
  <c r="BI1591"/>
  <c r="BH1591"/>
  <c r="BG1591"/>
  <c r="BF1591"/>
  <c r="T1591"/>
  <c r="R1591"/>
  <c r="P1591"/>
  <c r="BI1590"/>
  <c r="BH1590"/>
  <c r="BG1590"/>
  <c r="BF1590"/>
  <c r="T1590"/>
  <c r="R1590"/>
  <c r="P1590"/>
  <c r="BI1589"/>
  <c r="BH1589"/>
  <c r="BG1589"/>
  <c r="BF1589"/>
  <c r="T1589"/>
  <c r="R1589"/>
  <c r="P1589"/>
  <c r="BI1587"/>
  <c r="BH1587"/>
  <c r="BG1587"/>
  <c r="BF1587"/>
  <c r="T1587"/>
  <c r="R1587"/>
  <c r="P1587"/>
  <c r="BI1586"/>
  <c r="BH1586"/>
  <c r="BG1586"/>
  <c r="BF1586"/>
  <c r="T1586"/>
  <c r="R1586"/>
  <c r="P1586"/>
  <c r="BI1585"/>
  <c r="BH1585"/>
  <c r="BG1585"/>
  <c r="BF1585"/>
  <c r="T1585"/>
  <c r="R1585"/>
  <c r="P1585"/>
  <c r="BI1584"/>
  <c r="BH1584"/>
  <c r="BG1584"/>
  <c r="BF1584"/>
  <c r="T1584"/>
  <c r="R1584"/>
  <c r="P1584"/>
  <c r="BI1583"/>
  <c r="BH1583"/>
  <c r="BG1583"/>
  <c r="BF1583"/>
  <c r="T1583"/>
  <c r="R1583"/>
  <c r="P1583"/>
  <c r="BI1582"/>
  <c r="BH1582"/>
  <c r="BG1582"/>
  <c r="BF1582"/>
  <c r="T1582"/>
  <c r="R1582"/>
  <c r="P1582"/>
  <c r="BI1581"/>
  <c r="BH1581"/>
  <c r="BG1581"/>
  <c r="BF1581"/>
  <c r="T1581"/>
  <c r="R1581"/>
  <c r="P1581"/>
  <c r="BI1580"/>
  <c r="BH1580"/>
  <c r="BG1580"/>
  <c r="BF1580"/>
  <c r="T1580"/>
  <c r="R1580"/>
  <c r="P1580"/>
  <c r="BI1579"/>
  <c r="BH1579"/>
  <c r="BG1579"/>
  <c r="BF1579"/>
  <c r="T1579"/>
  <c r="R1579"/>
  <c r="P1579"/>
  <c r="BI1578"/>
  <c r="BH1578"/>
  <c r="BG1578"/>
  <c r="BF1578"/>
  <c r="T1578"/>
  <c r="R1578"/>
  <c r="P1578"/>
  <c r="BI1577"/>
  <c r="BH1577"/>
  <c r="BG1577"/>
  <c r="BF1577"/>
  <c r="T1577"/>
  <c r="R1577"/>
  <c r="P1577"/>
  <c r="BI1576"/>
  <c r="BH1576"/>
  <c r="BG1576"/>
  <c r="BF1576"/>
  <c r="T1576"/>
  <c r="R1576"/>
  <c r="P1576"/>
  <c r="BI1575"/>
  <c r="BH1575"/>
  <c r="BG1575"/>
  <c r="BF1575"/>
  <c r="T1575"/>
  <c r="R1575"/>
  <c r="P1575"/>
  <c r="BI1574"/>
  <c r="BH1574"/>
  <c r="BG1574"/>
  <c r="BF1574"/>
  <c r="T1574"/>
  <c r="R1574"/>
  <c r="P1574"/>
  <c r="BI1573"/>
  <c r="BH1573"/>
  <c r="BG1573"/>
  <c r="BF1573"/>
  <c r="T1573"/>
  <c r="R1573"/>
  <c r="P1573"/>
  <c r="BI1572"/>
  <c r="BH1572"/>
  <c r="BG1572"/>
  <c r="BF1572"/>
  <c r="T1572"/>
  <c r="R1572"/>
  <c r="P1572"/>
  <c r="BI1571"/>
  <c r="BH1571"/>
  <c r="BG1571"/>
  <c r="BF1571"/>
  <c r="T1571"/>
  <c r="R1571"/>
  <c r="P1571"/>
  <c r="BI1570"/>
  <c r="BH1570"/>
  <c r="BG1570"/>
  <c r="BF1570"/>
  <c r="T1570"/>
  <c r="R1570"/>
  <c r="P1570"/>
  <c r="BI1569"/>
  <c r="BH1569"/>
  <c r="BG1569"/>
  <c r="BF1569"/>
  <c r="T1569"/>
  <c r="R1569"/>
  <c r="P1569"/>
  <c r="BI1568"/>
  <c r="BH1568"/>
  <c r="BG1568"/>
  <c r="BF1568"/>
  <c r="T1568"/>
  <c r="R1568"/>
  <c r="P1568"/>
  <c r="BI1567"/>
  <c r="BH1567"/>
  <c r="BG1567"/>
  <c r="BF1567"/>
  <c r="T1567"/>
  <c r="R1567"/>
  <c r="P1567"/>
  <c r="BI1566"/>
  <c r="BH1566"/>
  <c r="BG1566"/>
  <c r="BF1566"/>
  <c r="T1566"/>
  <c r="R1566"/>
  <c r="P1566"/>
  <c r="BI1565"/>
  <c r="BH1565"/>
  <c r="BG1565"/>
  <c r="BF1565"/>
  <c r="T1565"/>
  <c r="R1565"/>
  <c r="P1565"/>
  <c r="BI1564"/>
  <c r="BH1564"/>
  <c r="BG1564"/>
  <c r="BF1564"/>
  <c r="T1564"/>
  <c r="R1564"/>
  <c r="P1564"/>
  <c r="BI1563"/>
  <c r="BH1563"/>
  <c r="BG1563"/>
  <c r="BF1563"/>
  <c r="T1563"/>
  <c r="R1563"/>
  <c r="P1563"/>
  <c r="BI1562"/>
  <c r="BH1562"/>
  <c r="BG1562"/>
  <c r="BF1562"/>
  <c r="T1562"/>
  <c r="R1562"/>
  <c r="P1562"/>
  <c r="BI1561"/>
  <c r="BH1561"/>
  <c r="BG1561"/>
  <c r="BF1561"/>
  <c r="T1561"/>
  <c r="R1561"/>
  <c r="P1561"/>
  <c r="BI1560"/>
  <c r="BH1560"/>
  <c r="BG1560"/>
  <c r="BF1560"/>
  <c r="T1560"/>
  <c r="R1560"/>
  <c r="P1560"/>
  <c r="BI1559"/>
  <c r="BH1559"/>
  <c r="BG1559"/>
  <c r="BF1559"/>
  <c r="T1559"/>
  <c r="R1559"/>
  <c r="P1559"/>
  <c r="BI1558"/>
  <c r="BH1558"/>
  <c r="BG1558"/>
  <c r="BF1558"/>
  <c r="T1558"/>
  <c r="R1558"/>
  <c r="P1558"/>
  <c r="BI1557"/>
  <c r="BH1557"/>
  <c r="BG1557"/>
  <c r="BF1557"/>
  <c r="T1557"/>
  <c r="R1557"/>
  <c r="P1557"/>
  <c r="BI1556"/>
  <c r="BH1556"/>
  <c r="BG1556"/>
  <c r="BF1556"/>
  <c r="T1556"/>
  <c r="R1556"/>
  <c r="P1556"/>
  <c r="BI1555"/>
  <c r="BH1555"/>
  <c r="BG1555"/>
  <c r="BF1555"/>
  <c r="T1555"/>
  <c r="R1555"/>
  <c r="P1555"/>
  <c r="BI1554"/>
  <c r="BH1554"/>
  <c r="BG1554"/>
  <c r="BF1554"/>
  <c r="T1554"/>
  <c r="R1554"/>
  <c r="P1554"/>
  <c r="BI1553"/>
  <c r="BH1553"/>
  <c r="BG1553"/>
  <c r="BF1553"/>
  <c r="T1553"/>
  <c r="R1553"/>
  <c r="P1553"/>
  <c r="BI1552"/>
  <c r="BH1552"/>
  <c r="BG1552"/>
  <c r="BF1552"/>
  <c r="T1552"/>
  <c r="R1552"/>
  <c r="P1552"/>
  <c r="BI1551"/>
  <c r="BH1551"/>
  <c r="BG1551"/>
  <c r="BF1551"/>
  <c r="T1551"/>
  <c r="R1551"/>
  <c r="P1551"/>
  <c r="BI1550"/>
  <c r="BH1550"/>
  <c r="BG1550"/>
  <c r="BF1550"/>
  <c r="T1550"/>
  <c r="R1550"/>
  <c r="P1550"/>
  <c r="BI1549"/>
  <c r="BH1549"/>
  <c r="BG1549"/>
  <c r="BF1549"/>
  <c r="T1549"/>
  <c r="R1549"/>
  <c r="P1549"/>
  <c r="BI1547"/>
  <c r="BH1547"/>
  <c r="BG1547"/>
  <c r="BF1547"/>
  <c r="T1547"/>
  <c r="R1547"/>
  <c r="P1547"/>
  <c r="BI1546"/>
  <c r="BH1546"/>
  <c r="BG1546"/>
  <c r="BF1546"/>
  <c r="T1546"/>
  <c r="R1546"/>
  <c r="P1546"/>
  <c r="BI1545"/>
  <c r="BH1545"/>
  <c r="BG1545"/>
  <c r="BF1545"/>
  <c r="T1545"/>
  <c r="R1545"/>
  <c r="P1545"/>
  <c r="BI1544"/>
  <c r="BH1544"/>
  <c r="BG1544"/>
  <c r="BF1544"/>
  <c r="T1544"/>
  <c r="R1544"/>
  <c r="P1544"/>
  <c r="BI1543"/>
  <c r="BH1543"/>
  <c r="BG1543"/>
  <c r="BF1543"/>
  <c r="T1543"/>
  <c r="R1543"/>
  <c r="P1543"/>
  <c r="BI1542"/>
  <c r="BH1542"/>
  <c r="BG1542"/>
  <c r="BF1542"/>
  <c r="T1542"/>
  <c r="R1542"/>
  <c r="P1542"/>
  <c r="BI1541"/>
  <c r="BH1541"/>
  <c r="BG1541"/>
  <c r="BF1541"/>
  <c r="T1541"/>
  <c r="R1541"/>
  <c r="P1541"/>
  <c r="BI1540"/>
  <c r="BH1540"/>
  <c r="BG1540"/>
  <c r="BF1540"/>
  <c r="T1540"/>
  <c r="R1540"/>
  <c r="P1540"/>
  <c r="BI1539"/>
  <c r="BH1539"/>
  <c r="BG1539"/>
  <c r="BF1539"/>
  <c r="T1539"/>
  <c r="R1539"/>
  <c r="P1539"/>
  <c r="BI1538"/>
  <c r="BH1538"/>
  <c r="BG1538"/>
  <c r="BF1538"/>
  <c r="T1538"/>
  <c r="R1538"/>
  <c r="P1538"/>
  <c r="BI1537"/>
  <c r="BH1537"/>
  <c r="BG1537"/>
  <c r="BF1537"/>
  <c r="T1537"/>
  <c r="R1537"/>
  <c r="P1537"/>
  <c r="BI1536"/>
  <c r="BH1536"/>
  <c r="BG1536"/>
  <c r="BF1536"/>
  <c r="T1536"/>
  <c r="R1536"/>
  <c r="P1536"/>
  <c r="BI1535"/>
  <c r="BH1535"/>
  <c r="BG1535"/>
  <c r="BF1535"/>
  <c r="T1535"/>
  <c r="R1535"/>
  <c r="P1535"/>
  <c r="BI1534"/>
  <c r="BH1534"/>
  <c r="BG1534"/>
  <c r="BF1534"/>
  <c r="T1534"/>
  <c r="R1534"/>
  <c r="P1534"/>
  <c r="BI1533"/>
  <c r="BH1533"/>
  <c r="BG1533"/>
  <c r="BF1533"/>
  <c r="T1533"/>
  <c r="R1533"/>
  <c r="P1533"/>
  <c r="BI1532"/>
  <c r="BH1532"/>
  <c r="BG1532"/>
  <c r="BF1532"/>
  <c r="T1532"/>
  <c r="R1532"/>
  <c r="P1532"/>
  <c r="BI1531"/>
  <c r="BH1531"/>
  <c r="BG1531"/>
  <c r="BF1531"/>
  <c r="T1531"/>
  <c r="R1531"/>
  <c r="P1531"/>
  <c r="BI1530"/>
  <c r="BH1530"/>
  <c r="BG1530"/>
  <c r="BF1530"/>
  <c r="T1530"/>
  <c r="R1530"/>
  <c r="P1530"/>
  <c r="BI1529"/>
  <c r="BH1529"/>
  <c r="BG1529"/>
  <c r="BF1529"/>
  <c r="T1529"/>
  <c r="R1529"/>
  <c r="P1529"/>
  <c r="BI1528"/>
  <c r="BH1528"/>
  <c r="BG1528"/>
  <c r="BF1528"/>
  <c r="T1528"/>
  <c r="R1528"/>
  <c r="P1528"/>
  <c r="BI1527"/>
  <c r="BH1527"/>
  <c r="BG1527"/>
  <c r="BF1527"/>
  <c r="T1527"/>
  <c r="R1527"/>
  <c r="P1527"/>
  <c r="BI1526"/>
  <c r="BH1526"/>
  <c r="BG1526"/>
  <c r="BF1526"/>
  <c r="T1526"/>
  <c r="R1526"/>
  <c r="P1526"/>
  <c r="BI1525"/>
  <c r="BH1525"/>
  <c r="BG1525"/>
  <c r="BF1525"/>
  <c r="T1525"/>
  <c r="R1525"/>
  <c r="P1525"/>
  <c r="BI1524"/>
  <c r="BH1524"/>
  <c r="BG1524"/>
  <c r="BF1524"/>
  <c r="T1524"/>
  <c r="R1524"/>
  <c r="P1524"/>
  <c r="BI1523"/>
  <c r="BH1523"/>
  <c r="BG1523"/>
  <c r="BF1523"/>
  <c r="T1523"/>
  <c r="R1523"/>
  <c r="P1523"/>
  <c r="BI1522"/>
  <c r="BH1522"/>
  <c r="BG1522"/>
  <c r="BF1522"/>
  <c r="T1522"/>
  <c r="R1522"/>
  <c r="P1522"/>
  <c r="BI1521"/>
  <c r="BH1521"/>
  <c r="BG1521"/>
  <c r="BF1521"/>
  <c r="T1521"/>
  <c r="R1521"/>
  <c r="P1521"/>
  <c r="BI1520"/>
  <c r="BH1520"/>
  <c r="BG1520"/>
  <c r="BF1520"/>
  <c r="T1520"/>
  <c r="R1520"/>
  <c r="P1520"/>
  <c r="BI1519"/>
  <c r="BH1519"/>
  <c r="BG1519"/>
  <c r="BF1519"/>
  <c r="T1519"/>
  <c r="R1519"/>
  <c r="P1519"/>
  <c r="BI1518"/>
  <c r="BH1518"/>
  <c r="BG1518"/>
  <c r="BF1518"/>
  <c r="T1518"/>
  <c r="R1518"/>
  <c r="P1518"/>
  <c r="BI1517"/>
  <c r="BH1517"/>
  <c r="BG1517"/>
  <c r="BF1517"/>
  <c r="T1517"/>
  <c r="R1517"/>
  <c r="P1517"/>
  <c r="BI1516"/>
  <c r="BH1516"/>
  <c r="BG1516"/>
  <c r="BF1516"/>
  <c r="T1516"/>
  <c r="R1516"/>
  <c r="P1516"/>
  <c r="BI1515"/>
  <c r="BH1515"/>
  <c r="BG1515"/>
  <c r="BF1515"/>
  <c r="T1515"/>
  <c r="R1515"/>
  <c r="P1515"/>
  <c r="BI1514"/>
  <c r="BH1514"/>
  <c r="BG1514"/>
  <c r="BF1514"/>
  <c r="T1514"/>
  <c r="R1514"/>
  <c r="P1514"/>
  <c r="BI1513"/>
  <c r="BH1513"/>
  <c r="BG1513"/>
  <c r="BF1513"/>
  <c r="T1513"/>
  <c r="R1513"/>
  <c r="P1513"/>
  <c r="BI1512"/>
  <c r="BH1512"/>
  <c r="BG1512"/>
  <c r="BF1512"/>
  <c r="T1512"/>
  <c r="R1512"/>
  <c r="P1512"/>
  <c r="BI1511"/>
  <c r="BH1511"/>
  <c r="BG1511"/>
  <c r="BF1511"/>
  <c r="T1511"/>
  <c r="R1511"/>
  <c r="P1511"/>
  <c r="BI1510"/>
  <c r="BH1510"/>
  <c r="BG1510"/>
  <c r="BF1510"/>
  <c r="T1510"/>
  <c r="R1510"/>
  <c r="P1510"/>
  <c r="BI1508"/>
  <c r="BH1508"/>
  <c r="BG1508"/>
  <c r="BF1508"/>
  <c r="T1508"/>
  <c r="R1508"/>
  <c r="P1508"/>
  <c r="BI1507"/>
  <c r="BH1507"/>
  <c r="BG1507"/>
  <c r="BF1507"/>
  <c r="T1507"/>
  <c r="R1507"/>
  <c r="P1507"/>
  <c r="BI1506"/>
  <c r="BH1506"/>
  <c r="BG1506"/>
  <c r="BF1506"/>
  <c r="T1506"/>
  <c r="R1506"/>
  <c r="P1506"/>
  <c r="BI1505"/>
  <c r="BH1505"/>
  <c r="BG1505"/>
  <c r="BF1505"/>
  <c r="T1505"/>
  <c r="R1505"/>
  <c r="P1505"/>
  <c r="BI1503"/>
  <c r="BH1503"/>
  <c r="BG1503"/>
  <c r="BF1503"/>
  <c r="T1503"/>
  <c r="R1503"/>
  <c r="P1503"/>
  <c r="BI1502"/>
  <c r="BH1502"/>
  <c r="BG1502"/>
  <c r="BF1502"/>
  <c r="T1502"/>
  <c r="R1502"/>
  <c r="P1502"/>
  <c r="BI1495"/>
  <c r="BH1495"/>
  <c r="BG1495"/>
  <c r="BF1495"/>
  <c r="T1495"/>
  <c r="R1495"/>
  <c r="P1495"/>
  <c r="BI1468"/>
  <c r="BH1468"/>
  <c r="BG1468"/>
  <c r="BF1468"/>
  <c r="T1468"/>
  <c r="R1468"/>
  <c r="P1468"/>
  <c r="BI1457"/>
  <c r="BH1457"/>
  <c r="BG1457"/>
  <c r="BF1457"/>
  <c r="T1457"/>
  <c r="R1457"/>
  <c r="P1457"/>
  <c r="BI1453"/>
  <c r="BH1453"/>
  <c r="BG1453"/>
  <c r="BF1453"/>
  <c r="T1453"/>
  <c r="R1453"/>
  <c r="P1453"/>
  <c r="BI1447"/>
  <c r="BH1447"/>
  <c r="BG1447"/>
  <c r="BF1447"/>
  <c r="T1447"/>
  <c r="R1447"/>
  <c r="P1447"/>
  <c r="BI1443"/>
  <c r="BH1443"/>
  <c r="BG1443"/>
  <c r="BF1443"/>
  <c r="T1443"/>
  <c r="R1443"/>
  <c r="P1443"/>
  <c r="BI1442"/>
  <c r="BH1442"/>
  <c r="BG1442"/>
  <c r="BF1442"/>
  <c r="T1442"/>
  <c r="R1442"/>
  <c r="P1442"/>
  <c r="BI1441"/>
  <c r="BH1441"/>
  <c r="BG1441"/>
  <c r="BF1441"/>
  <c r="T1441"/>
  <c r="R1441"/>
  <c r="P1441"/>
  <c r="BI1440"/>
  <c r="BH1440"/>
  <c r="BG1440"/>
  <c r="BF1440"/>
  <c r="T1440"/>
  <c r="R1440"/>
  <c r="P1440"/>
  <c r="BI1435"/>
  <c r="BH1435"/>
  <c r="BG1435"/>
  <c r="BF1435"/>
  <c r="T1435"/>
  <c r="R1435"/>
  <c r="P1435"/>
  <c r="BI1427"/>
  <c r="BH1427"/>
  <c r="BG1427"/>
  <c r="BF1427"/>
  <c r="T1427"/>
  <c r="R1427"/>
  <c r="P1427"/>
  <c r="BI1413"/>
  <c r="BH1413"/>
  <c r="BG1413"/>
  <c r="BF1413"/>
  <c r="T1413"/>
  <c r="R1413"/>
  <c r="P1413"/>
  <c r="BI1408"/>
  <c r="BH1408"/>
  <c r="BG1408"/>
  <c r="BF1408"/>
  <c r="T1408"/>
  <c r="R1408"/>
  <c r="P1408"/>
  <c r="BI1395"/>
  <c r="BH1395"/>
  <c r="BG1395"/>
  <c r="BF1395"/>
  <c r="T1395"/>
  <c r="R1395"/>
  <c r="P1395"/>
  <c r="BI1389"/>
  <c r="BH1389"/>
  <c r="BG1389"/>
  <c r="BF1389"/>
  <c r="T1389"/>
  <c r="R1389"/>
  <c r="P1389"/>
  <c r="BI1384"/>
  <c r="BH1384"/>
  <c r="BG1384"/>
  <c r="BF1384"/>
  <c r="T1384"/>
  <c r="R1384"/>
  <c r="P1384"/>
  <c r="BI1379"/>
  <c r="BH1379"/>
  <c r="BG1379"/>
  <c r="BF1379"/>
  <c r="T1379"/>
  <c r="R1379"/>
  <c r="P1379"/>
  <c r="BI1375"/>
  <c r="BH1375"/>
  <c r="BG1375"/>
  <c r="BF1375"/>
  <c r="T1375"/>
  <c r="R1375"/>
  <c r="P1375"/>
  <c r="BI1369"/>
  <c r="BH1369"/>
  <c r="BG1369"/>
  <c r="BF1369"/>
  <c r="T1369"/>
  <c r="R1369"/>
  <c r="P1369"/>
  <c r="BI1364"/>
  <c r="BH1364"/>
  <c r="BG1364"/>
  <c r="BF1364"/>
  <c r="T1364"/>
  <c r="R1364"/>
  <c r="P1364"/>
  <c r="BI1358"/>
  <c r="BH1358"/>
  <c r="BG1358"/>
  <c r="BF1358"/>
  <c r="T1358"/>
  <c r="R1358"/>
  <c r="P1358"/>
  <c r="BI1352"/>
  <c r="BH1352"/>
  <c r="BG1352"/>
  <c r="BF1352"/>
  <c r="T1352"/>
  <c r="R1352"/>
  <c r="P1352"/>
  <c r="BI1346"/>
  <c r="BH1346"/>
  <c r="BG1346"/>
  <c r="BF1346"/>
  <c r="T1346"/>
  <c r="R1346"/>
  <c r="P1346"/>
  <c r="BI1344"/>
  <c r="BH1344"/>
  <c r="BG1344"/>
  <c r="BF1344"/>
  <c r="T1344"/>
  <c r="R1344"/>
  <c r="P1344"/>
  <c r="BI1343"/>
  <c r="BH1343"/>
  <c r="BG1343"/>
  <c r="BF1343"/>
  <c r="T1343"/>
  <c r="R1343"/>
  <c r="P1343"/>
  <c r="BI1338"/>
  <c r="BH1338"/>
  <c r="BG1338"/>
  <c r="BF1338"/>
  <c r="T1338"/>
  <c r="R1338"/>
  <c r="P1338"/>
  <c r="BI1336"/>
  <c r="BH1336"/>
  <c r="BG1336"/>
  <c r="BF1336"/>
  <c r="T1336"/>
  <c r="R1336"/>
  <c r="P1336"/>
  <c r="BI1335"/>
  <c r="BH1335"/>
  <c r="BG1335"/>
  <c r="BF1335"/>
  <c r="T1335"/>
  <c r="R1335"/>
  <c r="P1335"/>
  <c r="BI1329"/>
  <c r="BH1329"/>
  <c r="BG1329"/>
  <c r="BF1329"/>
  <c r="T1329"/>
  <c r="R1329"/>
  <c r="P1329"/>
  <c r="BI1324"/>
  <c r="BH1324"/>
  <c r="BG1324"/>
  <c r="BF1324"/>
  <c r="T1324"/>
  <c r="R1324"/>
  <c r="P1324"/>
  <c r="BI1314"/>
  <c r="BH1314"/>
  <c r="BG1314"/>
  <c r="BF1314"/>
  <c r="T1314"/>
  <c r="R1314"/>
  <c r="P1314"/>
  <c r="BI1305"/>
  <c r="BH1305"/>
  <c r="BG1305"/>
  <c r="BF1305"/>
  <c r="T1305"/>
  <c r="R1305"/>
  <c r="P1305"/>
  <c r="BI1299"/>
  <c r="BH1299"/>
  <c r="BG1299"/>
  <c r="BF1299"/>
  <c r="T1299"/>
  <c r="R1299"/>
  <c r="P1299"/>
  <c r="BI1286"/>
  <c r="BH1286"/>
  <c r="BG1286"/>
  <c r="BF1286"/>
  <c r="T1286"/>
  <c r="R1286"/>
  <c r="P1286"/>
  <c r="BI1273"/>
  <c r="BH1273"/>
  <c r="BG1273"/>
  <c r="BF1273"/>
  <c r="T1273"/>
  <c r="R1273"/>
  <c r="P1273"/>
  <c r="BI1259"/>
  <c r="BH1259"/>
  <c r="BG1259"/>
  <c r="BF1259"/>
  <c r="T1259"/>
  <c r="R1259"/>
  <c r="P1259"/>
  <c r="BI1253"/>
  <c r="BH1253"/>
  <c r="BG1253"/>
  <c r="BF1253"/>
  <c r="T1253"/>
  <c r="R1253"/>
  <c r="P1253"/>
  <c r="BI1247"/>
  <c r="BH1247"/>
  <c r="BG1247"/>
  <c r="BF1247"/>
  <c r="T1247"/>
  <c r="R1247"/>
  <c r="P1247"/>
  <c r="BI1240"/>
  <c r="BH1240"/>
  <c r="BG1240"/>
  <c r="BF1240"/>
  <c r="T1240"/>
  <c r="R1240"/>
  <c r="P1240"/>
  <c r="BI1238"/>
  <c r="BH1238"/>
  <c r="BG1238"/>
  <c r="BF1238"/>
  <c r="T1238"/>
  <c r="R1238"/>
  <c r="P1238"/>
  <c r="BI1191"/>
  <c r="BH1191"/>
  <c r="BG1191"/>
  <c r="BF1191"/>
  <c r="T1191"/>
  <c r="R1191"/>
  <c r="P1191"/>
  <c r="BI1181"/>
  <c r="BH1181"/>
  <c r="BG1181"/>
  <c r="BF1181"/>
  <c r="T1181"/>
  <c r="R1181"/>
  <c r="P1181"/>
  <c r="BI1172"/>
  <c r="BH1172"/>
  <c r="BG1172"/>
  <c r="BF1172"/>
  <c r="T1172"/>
  <c r="R1172"/>
  <c r="P1172"/>
  <c r="BI1162"/>
  <c r="BH1162"/>
  <c r="BG1162"/>
  <c r="BF1162"/>
  <c r="T1162"/>
  <c r="R1162"/>
  <c r="P1162"/>
  <c r="BI1151"/>
  <c r="BH1151"/>
  <c r="BG1151"/>
  <c r="BF1151"/>
  <c r="T1151"/>
  <c r="R1151"/>
  <c r="P1151"/>
  <c r="BI1126"/>
  <c r="BH1126"/>
  <c r="BG1126"/>
  <c r="BF1126"/>
  <c r="T1126"/>
  <c r="R1126"/>
  <c r="P1126"/>
  <c r="BI1124"/>
  <c r="BH1124"/>
  <c r="BG1124"/>
  <c r="BF1124"/>
  <c r="T1124"/>
  <c r="R1124"/>
  <c r="P1124"/>
  <c r="BI1123"/>
  <c r="BH1123"/>
  <c r="BG1123"/>
  <c r="BF1123"/>
  <c r="T1123"/>
  <c r="R1123"/>
  <c r="P1123"/>
  <c r="BI1121"/>
  <c r="BH1121"/>
  <c r="BG1121"/>
  <c r="BF1121"/>
  <c r="T1121"/>
  <c r="R1121"/>
  <c r="P1121"/>
  <c r="BI1115"/>
  <c r="BH1115"/>
  <c r="BG1115"/>
  <c r="BF1115"/>
  <c r="T1115"/>
  <c r="R1115"/>
  <c r="P1115"/>
  <c r="BI1113"/>
  <c r="BH1113"/>
  <c r="BG1113"/>
  <c r="BF1113"/>
  <c r="T1113"/>
  <c r="R1113"/>
  <c r="P1113"/>
  <c r="BI1107"/>
  <c r="BH1107"/>
  <c r="BG1107"/>
  <c r="BF1107"/>
  <c r="T1107"/>
  <c r="R1107"/>
  <c r="P1107"/>
  <c r="BI1105"/>
  <c r="BH1105"/>
  <c r="BG1105"/>
  <c r="BF1105"/>
  <c r="T1105"/>
  <c r="R1105"/>
  <c r="P1105"/>
  <c r="BI1100"/>
  <c r="BH1100"/>
  <c r="BG1100"/>
  <c r="BF1100"/>
  <c r="T1100"/>
  <c r="R1100"/>
  <c r="P1100"/>
  <c r="BI1094"/>
  <c r="BH1094"/>
  <c r="BG1094"/>
  <c r="BF1094"/>
  <c r="T1094"/>
  <c r="R1094"/>
  <c r="P1094"/>
  <c r="BI1089"/>
  <c r="BH1089"/>
  <c r="BG1089"/>
  <c r="BF1089"/>
  <c r="T1089"/>
  <c r="R1089"/>
  <c r="P1089"/>
  <c r="BI1083"/>
  <c r="BH1083"/>
  <c r="BG1083"/>
  <c r="BF1083"/>
  <c r="T1083"/>
  <c r="R1083"/>
  <c r="P1083"/>
  <c r="BI1078"/>
  <c r="BH1078"/>
  <c r="BG1078"/>
  <c r="BF1078"/>
  <c r="T1078"/>
  <c r="R1078"/>
  <c r="P1078"/>
  <c r="BI1072"/>
  <c r="BH1072"/>
  <c r="BG1072"/>
  <c r="BF1072"/>
  <c r="T1072"/>
  <c r="R1072"/>
  <c r="P1072"/>
  <c r="BI1039"/>
  <c r="BH1039"/>
  <c r="BG1039"/>
  <c r="BF1039"/>
  <c r="T1039"/>
  <c r="R1039"/>
  <c r="P1039"/>
  <c r="BI1024"/>
  <c r="BH1024"/>
  <c r="BG1024"/>
  <c r="BF1024"/>
  <c r="T1024"/>
  <c r="R1024"/>
  <c r="P1024"/>
  <c r="BI1005"/>
  <c r="BH1005"/>
  <c r="BG1005"/>
  <c r="BF1005"/>
  <c r="T1005"/>
  <c r="R1005"/>
  <c r="P1005"/>
  <c r="BI999"/>
  <c r="BH999"/>
  <c r="BG999"/>
  <c r="BF999"/>
  <c r="T999"/>
  <c r="R999"/>
  <c r="P999"/>
  <c r="BI982"/>
  <c r="BH982"/>
  <c r="BG982"/>
  <c r="BF982"/>
  <c r="T982"/>
  <c r="R982"/>
  <c r="P982"/>
  <c r="BI964"/>
  <c r="BH964"/>
  <c r="BG964"/>
  <c r="BF964"/>
  <c r="T964"/>
  <c r="R964"/>
  <c r="P964"/>
  <c r="BI962"/>
  <c r="BH962"/>
  <c r="BG962"/>
  <c r="BF962"/>
  <c r="T962"/>
  <c r="R962"/>
  <c r="P962"/>
  <c r="BI944"/>
  <c r="BH944"/>
  <c r="BG944"/>
  <c r="BF944"/>
  <c r="T944"/>
  <c r="R944"/>
  <c r="P944"/>
  <c r="BI942"/>
  <c r="BH942"/>
  <c r="BG942"/>
  <c r="BF942"/>
  <c r="T942"/>
  <c r="R942"/>
  <c r="P942"/>
  <c r="BI924"/>
  <c r="BH924"/>
  <c r="BG924"/>
  <c r="BF924"/>
  <c r="T924"/>
  <c r="R924"/>
  <c r="P924"/>
  <c r="BI922"/>
  <c r="BH922"/>
  <c r="BG922"/>
  <c r="BF922"/>
  <c r="T922"/>
  <c r="R922"/>
  <c r="P922"/>
  <c r="BI921"/>
  <c r="BH921"/>
  <c r="BG921"/>
  <c r="BF921"/>
  <c r="T921"/>
  <c r="R921"/>
  <c r="P921"/>
  <c r="BI913"/>
  <c r="BH913"/>
  <c r="BG913"/>
  <c r="BF913"/>
  <c r="T913"/>
  <c r="R913"/>
  <c r="P913"/>
  <c r="BI906"/>
  <c r="BH906"/>
  <c r="BG906"/>
  <c r="BF906"/>
  <c r="T906"/>
  <c r="R906"/>
  <c r="P906"/>
  <c r="BI897"/>
  <c r="BH897"/>
  <c r="BG897"/>
  <c r="BF897"/>
  <c r="T897"/>
  <c r="R897"/>
  <c r="P897"/>
  <c r="BI890"/>
  <c r="BH890"/>
  <c r="BG890"/>
  <c r="BF890"/>
  <c r="T890"/>
  <c r="R890"/>
  <c r="P890"/>
  <c r="BI888"/>
  <c r="BH888"/>
  <c r="BG888"/>
  <c r="BF888"/>
  <c r="T888"/>
  <c r="R888"/>
  <c r="P888"/>
  <c r="BI883"/>
  <c r="BH883"/>
  <c r="BG883"/>
  <c r="BF883"/>
  <c r="T883"/>
  <c r="R883"/>
  <c r="P883"/>
  <c r="BI880"/>
  <c r="BH880"/>
  <c r="BG880"/>
  <c r="BF880"/>
  <c r="T880"/>
  <c r="R880"/>
  <c r="P880"/>
  <c r="BI873"/>
  <c r="BH873"/>
  <c r="BG873"/>
  <c r="BF873"/>
  <c r="T873"/>
  <c r="R873"/>
  <c r="P873"/>
  <c r="BI868"/>
  <c r="BH868"/>
  <c r="BG868"/>
  <c r="BF868"/>
  <c r="T868"/>
  <c r="R868"/>
  <c r="P868"/>
  <c r="BI865"/>
  <c r="BH865"/>
  <c r="BG865"/>
  <c r="BF865"/>
  <c r="T865"/>
  <c r="R865"/>
  <c r="P865"/>
  <c r="BI858"/>
  <c r="BH858"/>
  <c r="BG858"/>
  <c r="BF858"/>
  <c r="T858"/>
  <c r="R858"/>
  <c r="P858"/>
  <c r="BI844"/>
  <c r="BH844"/>
  <c r="BG844"/>
  <c r="BF844"/>
  <c r="T844"/>
  <c r="R844"/>
  <c r="P844"/>
  <c r="BI841"/>
  <c r="BH841"/>
  <c r="BG841"/>
  <c r="BF841"/>
  <c r="T841"/>
  <c r="R841"/>
  <c r="P841"/>
  <c r="BI840"/>
  <c r="BH840"/>
  <c r="BG840"/>
  <c r="BF840"/>
  <c r="T840"/>
  <c r="R840"/>
  <c r="P840"/>
  <c r="BI838"/>
  <c r="BH838"/>
  <c r="BG838"/>
  <c r="BF838"/>
  <c r="T838"/>
  <c r="R838"/>
  <c r="P838"/>
  <c r="BI836"/>
  <c r="BH836"/>
  <c r="BG836"/>
  <c r="BF836"/>
  <c r="T836"/>
  <c r="R836"/>
  <c r="P836"/>
  <c r="BI835"/>
  <c r="BH835"/>
  <c r="BG835"/>
  <c r="BF835"/>
  <c r="T835"/>
  <c r="R835"/>
  <c r="P835"/>
  <c r="BI834"/>
  <c r="BH834"/>
  <c r="BG834"/>
  <c r="BF834"/>
  <c r="T834"/>
  <c r="R834"/>
  <c r="P834"/>
  <c r="BI829"/>
  <c r="BH829"/>
  <c r="BG829"/>
  <c r="BF829"/>
  <c r="T829"/>
  <c r="R829"/>
  <c r="P829"/>
  <c r="BI824"/>
  <c r="BH824"/>
  <c r="BG824"/>
  <c r="BF824"/>
  <c r="T824"/>
  <c r="R824"/>
  <c r="P824"/>
  <c r="BI820"/>
  <c r="BH820"/>
  <c r="BG820"/>
  <c r="BF820"/>
  <c r="T820"/>
  <c r="R820"/>
  <c r="P820"/>
  <c r="BI816"/>
  <c r="BH816"/>
  <c r="BG816"/>
  <c r="BF816"/>
  <c r="T816"/>
  <c r="R816"/>
  <c r="P816"/>
  <c r="BI811"/>
  <c r="BH811"/>
  <c r="BG811"/>
  <c r="BF811"/>
  <c r="T811"/>
  <c r="R811"/>
  <c r="P811"/>
  <c r="BI807"/>
  <c r="BH807"/>
  <c r="BG807"/>
  <c r="BF807"/>
  <c r="T807"/>
  <c r="R807"/>
  <c r="P807"/>
  <c r="BI805"/>
  <c r="BH805"/>
  <c r="BG805"/>
  <c r="BF805"/>
  <c r="T805"/>
  <c r="R805"/>
  <c r="P805"/>
  <c r="BI804"/>
  <c r="BH804"/>
  <c r="BG804"/>
  <c r="BF804"/>
  <c r="T804"/>
  <c r="R804"/>
  <c r="P804"/>
  <c r="BI801"/>
  <c r="BH801"/>
  <c r="BG801"/>
  <c r="BF801"/>
  <c r="T801"/>
  <c r="R801"/>
  <c r="P801"/>
  <c r="BI774"/>
  <c r="BH774"/>
  <c r="BG774"/>
  <c r="BF774"/>
  <c r="T774"/>
  <c r="R774"/>
  <c r="P774"/>
  <c r="BI762"/>
  <c r="BH762"/>
  <c r="BG762"/>
  <c r="BF762"/>
  <c r="T762"/>
  <c r="R762"/>
  <c r="P762"/>
  <c r="BI761"/>
  <c r="BH761"/>
  <c r="BG761"/>
  <c r="BF761"/>
  <c r="T761"/>
  <c r="R761"/>
  <c r="P761"/>
  <c r="BI756"/>
  <c r="BH756"/>
  <c r="BG756"/>
  <c r="BF756"/>
  <c r="T756"/>
  <c r="R756"/>
  <c r="P756"/>
  <c r="BI755"/>
  <c r="BH755"/>
  <c r="BG755"/>
  <c r="BF755"/>
  <c r="T755"/>
  <c r="R755"/>
  <c r="P755"/>
  <c r="BI748"/>
  <c r="BH748"/>
  <c r="BG748"/>
  <c r="BF748"/>
  <c r="T748"/>
  <c r="R748"/>
  <c r="P748"/>
  <c r="BI742"/>
  <c r="BH742"/>
  <c r="BG742"/>
  <c r="BF742"/>
  <c r="T742"/>
  <c r="R742"/>
  <c r="P742"/>
  <c r="BI735"/>
  <c r="BH735"/>
  <c r="BG735"/>
  <c r="BF735"/>
  <c r="T735"/>
  <c r="R735"/>
  <c r="P735"/>
  <c r="BI727"/>
  <c r="BH727"/>
  <c r="BG727"/>
  <c r="BF727"/>
  <c r="T727"/>
  <c r="R727"/>
  <c r="P727"/>
  <c r="BI716"/>
  <c r="BH716"/>
  <c r="BG716"/>
  <c r="BF716"/>
  <c r="T716"/>
  <c r="R716"/>
  <c r="P716"/>
  <c r="BI708"/>
  <c r="BH708"/>
  <c r="BG708"/>
  <c r="BF708"/>
  <c r="T708"/>
  <c r="R708"/>
  <c r="P708"/>
  <c r="BI692"/>
  <c r="BH692"/>
  <c r="BG692"/>
  <c r="BF692"/>
  <c r="T692"/>
  <c r="R692"/>
  <c r="P692"/>
  <c r="BI687"/>
  <c r="BH687"/>
  <c r="BG687"/>
  <c r="BF687"/>
  <c r="T687"/>
  <c r="R687"/>
  <c r="P687"/>
  <c r="BI683"/>
  <c r="BH683"/>
  <c r="BG683"/>
  <c r="BF683"/>
  <c r="T683"/>
  <c r="R683"/>
  <c r="P683"/>
  <c r="BI665"/>
  <c r="BH665"/>
  <c r="BG665"/>
  <c r="BF665"/>
  <c r="T665"/>
  <c r="R665"/>
  <c r="P665"/>
  <c r="BI663"/>
  <c r="BH663"/>
  <c r="BG663"/>
  <c r="BF663"/>
  <c r="T663"/>
  <c r="R663"/>
  <c r="P663"/>
  <c r="BI662"/>
  <c r="BH662"/>
  <c r="BG662"/>
  <c r="BF662"/>
  <c r="T662"/>
  <c r="R662"/>
  <c r="P662"/>
  <c r="BI659"/>
  <c r="BH659"/>
  <c r="BG659"/>
  <c r="BF659"/>
  <c r="T659"/>
  <c r="R659"/>
  <c r="P659"/>
  <c r="BI658"/>
  <c r="BH658"/>
  <c r="BG658"/>
  <c r="BF658"/>
  <c r="T658"/>
  <c r="R658"/>
  <c r="P658"/>
  <c r="BI657"/>
  <c r="BH657"/>
  <c r="BG657"/>
  <c r="BF657"/>
  <c r="T657"/>
  <c r="R657"/>
  <c r="P657"/>
  <c r="BI654"/>
  <c r="BH654"/>
  <c r="BG654"/>
  <c r="BF654"/>
  <c r="T654"/>
  <c r="R654"/>
  <c r="P654"/>
  <c r="BI653"/>
  <c r="BH653"/>
  <c r="BG653"/>
  <c r="BF653"/>
  <c r="T653"/>
  <c r="R653"/>
  <c r="P653"/>
  <c r="BI652"/>
  <c r="BH652"/>
  <c r="BG652"/>
  <c r="BF652"/>
  <c r="T652"/>
  <c r="R652"/>
  <c r="P652"/>
  <c r="BI649"/>
  <c r="BH649"/>
  <c r="BG649"/>
  <c r="BF649"/>
  <c r="T649"/>
  <c r="R649"/>
  <c r="P649"/>
  <c r="BI643"/>
  <c r="BH643"/>
  <c r="BG643"/>
  <c r="BF643"/>
  <c r="T643"/>
  <c r="T642"/>
  <c r="R643"/>
  <c r="R642"/>
  <c r="P643"/>
  <c r="P642"/>
  <c r="BI637"/>
  <c r="BH637"/>
  <c r="BG637"/>
  <c r="BF637"/>
  <c r="T637"/>
  <c r="R637"/>
  <c r="P637"/>
  <c r="BI636"/>
  <c r="BH636"/>
  <c r="BG636"/>
  <c r="BF636"/>
  <c r="T636"/>
  <c r="R636"/>
  <c r="P636"/>
  <c r="BI628"/>
  <c r="BH628"/>
  <c r="BG628"/>
  <c r="BF628"/>
  <c r="T628"/>
  <c r="R628"/>
  <c r="P628"/>
  <c r="BI627"/>
  <c r="BH627"/>
  <c r="BG627"/>
  <c r="BF627"/>
  <c r="T627"/>
  <c r="R627"/>
  <c r="P627"/>
  <c r="BI622"/>
  <c r="BH622"/>
  <c r="BG622"/>
  <c r="BF622"/>
  <c r="T622"/>
  <c r="R622"/>
  <c r="P622"/>
  <c r="BI616"/>
  <c r="BH616"/>
  <c r="BG616"/>
  <c r="BF616"/>
  <c r="T616"/>
  <c r="R616"/>
  <c r="P616"/>
  <c r="BI615"/>
  <c r="BH615"/>
  <c r="BG615"/>
  <c r="BF615"/>
  <c r="T615"/>
  <c r="R615"/>
  <c r="P615"/>
  <c r="BI607"/>
  <c r="BH607"/>
  <c r="BG607"/>
  <c r="BF607"/>
  <c r="T607"/>
  <c r="R607"/>
  <c r="P607"/>
  <c r="BI606"/>
  <c r="BH606"/>
  <c r="BG606"/>
  <c r="BF606"/>
  <c r="T606"/>
  <c r="R606"/>
  <c r="P606"/>
  <c r="BI598"/>
  <c r="BH598"/>
  <c r="BG598"/>
  <c r="BF598"/>
  <c r="T598"/>
  <c r="R598"/>
  <c r="P598"/>
  <c r="BI590"/>
  <c r="BH590"/>
  <c r="BG590"/>
  <c r="BF590"/>
  <c r="T590"/>
  <c r="R590"/>
  <c r="P590"/>
  <c r="BI586"/>
  <c r="BH586"/>
  <c r="BG586"/>
  <c r="BF586"/>
  <c r="T586"/>
  <c r="R586"/>
  <c r="P586"/>
  <c r="BI580"/>
  <c r="BH580"/>
  <c r="BG580"/>
  <c r="BF580"/>
  <c r="T580"/>
  <c r="R580"/>
  <c r="P580"/>
  <c r="BI571"/>
  <c r="BH571"/>
  <c r="BG571"/>
  <c r="BF571"/>
  <c r="T571"/>
  <c r="R571"/>
  <c r="P571"/>
  <c r="BI569"/>
  <c r="BH569"/>
  <c r="BG569"/>
  <c r="BF569"/>
  <c r="T569"/>
  <c r="R569"/>
  <c r="P569"/>
  <c r="BI564"/>
  <c r="BH564"/>
  <c r="BG564"/>
  <c r="BF564"/>
  <c r="T564"/>
  <c r="R564"/>
  <c r="P564"/>
  <c r="BI563"/>
  <c r="BH563"/>
  <c r="BG563"/>
  <c r="BF563"/>
  <c r="T563"/>
  <c r="R563"/>
  <c r="P563"/>
  <c r="BI556"/>
  <c r="BH556"/>
  <c r="BG556"/>
  <c r="BF556"/>
  <c r="T556"/>
  <c r="R556"/>
  <c r="P556"/>
  <c r="BI555"/>
  <c r="BH555"/>
  <c r="BG555"/>
  <c r="BF555"/>
  <c r="T555"/>
  <c r="R555"/>
  <c r="P555"/>
  <c r="BI546"/>
  <c r="BH546"/>
  <c r="BG546"/>
  <c r="BF546"/>
  <c r="T546"/>
  <c r="R546"/>
  <c r="P546"/>
  <c r="BI545"/>
  <c r="BH545"/>
  <c r="BG545"/>
  <c r="BF545"/>
  <c r="T545"/>
  <c r="R545"/>
  <c r="P545"/>
  <c r="BI536"/>
  <c r="BH536"/>
  <c r="BG536"/>
  <c r="BF536"/>
  <c r="T536"/>
  <c r="R536"/>
  <c r="P536"/>
  <c r="BI516"/>
  <c r="BH516"/>
  <c r="BG516"/>
  <c r="BF516"/>
  <c r="T516"/>
  <c r="R516"/>
  <c r="P516"/>
  <c r="BI511"/>
  <c r="BH511"/>
  <c r="BG511"/>
  <c r="BF511"/>
  <c r="T511"/>
  <c r="R511"/>
  <c r="P511"/>
  <c r="BI504"/>
  <c r="BH504"/>
  <c r="BG504"/>
  <c r="BF504"/>
  <c r="T504"/>
  <c r="R504"/>
  <c r="P504"/>
  <c r="BI503"/>
  <c r="BH503"/>
  <c r="BG503"/>
  <c r="BF503"/>
  <c r="T503"/>
  <c r="R503"/>
  <c r="P503"/>
  <c r="BI496"/>
  <c r="BH496"/>
  <c r="BG496"/>
  <c r="BF496"/>
  <c r="T496"/>
  <c r="R496"/>
  <c r="P496"/>
  <c r="BI495"/>
  <c r="BH495"/>
  <c r="BG495"/>
  <c r="BF495"/>
  <c r="T495"/>
  <c r="R495"/>
  <c r="P495"/>
  <c r="BI488"/>
  <c r="BH488"/>
  <c r="BG488"/>
  <c r="BF488"/>
  <c r="T488"/>
  <c r="R488"/>
  <c r="P488"/>
  <c r="BI487"/>
  <c r="BH487"/>
  <c r="BG487"/>
  <c r="BF487"/>
  <c r="T487"/>
  <c r="R487"/>
  <c r="P487"/>
  <c r="BI429"/>
  <c r="BH429"/>
  <c r="BG429"/>
  <c r="BF429"/>
  <c r="T429"/>
  <c r="R429"/>
  <c r="P429"/>
  <c r="BI413"/>
  <c r="BH413"/>
  <c r="BG413"/>
  <c r="BF413"/>
  <c r="T413"/>
  <c r="R413"/>
  <c r="P413"/>
  <c r="BI372"/>
  <c r="BH372"/>
  <c r="BG372"/>
  <c r="BF372"/>
  <c r="T372"/>
  <c r="R372"/>
  <c r="P372"/>
  <c r="BI368"/>
  <c r="BH368"/>
  <c r="BG368"/>
  <c r="BF368"/>
  <c r="T368"/>
  <c r="R368"/>
  <c r="P368"/>
  <c r="BI364"/>
  <c r="BH364"/>
  <c r="BG364"/>
  <c r="BF364"/>
  <c r="T364"/>
  <c r="R364"/>
  <c r="P364"/>
  <c r="BI357"/>
  <c r="BH357"/>
  <c r="BG357"/>
  <c r="BF357"/>
  <c r="T357"/>
  <c r="R357"/>
  <c r="P357"/>
  <c r="BI351"/>
  <c r="BH351"/>
  <c r="BG351"/>
  <c r="BF351"/>
  <c r="T351"/>
  <c r="R351"/>
  <c r="P351"/>
  <c r="BI347"/>
  <c r="BH347"/>
  <c r="BG347"/>
  <c r="BF347"/>
  <c r="T347"/>
  <c r="R347"/>
  <c r="P347"/>
  <c r="BI337"/>
  <c r="BH337"/>
  <c r="BG337"/>
  <c r="BF337"/>
  <c r="T337"/>
  <c r="R337"/>
  <c r="P337"/>
  <c r="BI333"/>
  <c r="BH333"/>
  <c r="BG333"/>
  <c r="BF333"/>
  <c r="T333"/>
  <c r="R333"/>
  <c r="P333"/>
  <c r="BI321"/>
  <c r="BH321"/>
  <c r="BG321"/>
  <c r="BF321"/>
  <c r="T321"/>
  <c r="R321"/>
  <c r="P321"/>
  <c r="BI312"/>
  <c r="BH312"/>
  <c r="BG312"/>
  <c r="BF312"/>
  <c r="T312"/>
  <c r="R312"/>
  <c r="P312"/>
  <c r="BI307"/>
  <c r="BH307"/>
  <c r="BG307"/>
  <c r="BF307"/>
  <c r="T307"/>
  <c r="R307"/>
  <c r="P307"/>
  <c r="BI302"/>
  <c r="BH302"/>
  <c r="BG302"/>
  <c r="BF302"/>
  <c r="T302"/>
  <c r="R302"/>
  <c r="P302"/>
  <c r="BI297"/>
  <c r="BH297"/>
  <c r="BG297"/>
  <c r="BF297"/>
  <c r="T297"/>
  <c r="R297"/>
  <c r="P297"/>
  <c r="BI295"/>
  <c r="BH295"/>
  <c r="BG295"/>
  <c r="BF295"/>
  <c r="T295"/>
  <c r="R295"/>
  <c r="P295"/>
  <c r="BI290"/>
  <c r="BH290"/>
  <c r="BG290"/>
  <c r="BF290"/>
  <c r="T290"/>
  <c r="R290"/>
  <c r="P290"/>
  <c r="BI289"/>
  <c r="BH289"/>
  <c r="BG289"/>
  <c r="BF289"/>
  <c r="T289"/>
  <c r="R289"/>
  <c r="P289"/>
  <c r="BI277"/>
  <c r="BH277"/>
  <c r="BG277"/>
  <c r="BF277"/>
  <c r="T277"/>
  <c r="R277"/>
  <c r="P277"/>
  <c r="BI271"/>
  <c r="BH271"/>
  <c r="BG271"/>
  <c r="BF271"/>
  <c r="T271"/>
  <c r="R271"/>
  <c r="P271"/>
  <c r="BI264"/>
  <c r="BH264"/>
  <c r="BG264"/>
  <c r="BF264"/>
  <c r="T264"/>
  <c r="R264"/>
  <c r="P264"/>
  <c r="BI260"/>
  <c r="BH260"/>
  <c r="BG260"/>
  <c r="BF260"/>
  <c r="T260"/>
  <c r="R260"/>
  <c r="P260"/>
  <c r="BI256"/>
  <c r="BH256"/>
  <c r="BG256"/>
  <c r="BF256"/>
  <c r="T256"/>
  <c r="R256"/>
  <c r="P256"/>
  <c r="BI255"/>
  <c r="BH255"/>
  <c r="BG255"/>
  <c r="BF255"/>
  <c r="T255"/>
  <c r="R255"/>
  <c r="P255"/>
  <c r="BI252"/>
  <c r="BH252"/>
  <c r="BG252"/>
  <c r="BF252"/>
  <c r="T252"/>
  <c r="R252"/>
  <c r="P252"/>
  <c r="BI243"/>
  <c r="BH243"/>
  <c r="BG243"/>
  <c r="BF243"/>
  <c r="T243"/>
  <c r="R243"/>
  <c r="P243"/>
  <c r="BI238"/>
  <c r="BH238"/>
  <c r="BG238"/>
  <c r="BF238"/>
  <c r="T238"/>
  <c r="R238"/>
  <c r="P238"/>
  <c r="BI230"/>
  <c r="BH230"/>
  <c r="BG230"/>
  <c r="BF230"/>
  <c r="T230"/>
  <c r="R230"/>
  <c r="P230"/>
  <c r="BI225"/>
  <c r="BH225"/>
  <c r="BG225"/>
  <c r="BF225"/>
  <c r="T225"/>
  <c r="R225"/>
  <c r="P225"/>
  <c r="BI219"/>
  <c r="BH219"/>
  <c r="BG219"/>
  <c r="BF219"/>
  <c r="T219"/>
  <c r="R219"/>
  <c r="P219"/>
  <c r="BI217"/>
  <c r="BH217"/>
  <c r="BG217"/>
  <c r="BF217"/>
  <c r="T217"/>
  <c r="R217"/>
  <c r="P217"/>
  <c r="BI210"/>
  <c r="BH210"/>
  <c r="BG210"/>
  <c r="BF210"/>
  <c r="T210"/>
  <c r="R210"/>
  <c r="P210"/>
  <c r="BI205"/>
  <c r="BH205"/>
  <c r="BG205"/>
  <c r="BF205"/>
  <c r="T205"/>
  <c r="R205"/>
  <c r="P205"/>
  <c r="BI189"/>
  <c r="BH189"/>
  <c r="BG189"/>
  <c r="BF189"/>
  <c r="T189"/>
  <c r="R189"/>
  <c r="P189"/>
  <c r="BI187"/>
  <c r="BH187"/>
  <c r="BG187"/>
  <c r="BF187"/>
  <c r="T187"/>
  <c r="R187"/>
  <c r="P187"/>
  <c r="BI182"/>
  <c r="BH182"/>
  <c r="BG182"/>
  <c r="BF182"/>
  <c r="T182"/>
  <c r="R182"/>
  <c r="P182"/>
  <c r="BI172"/>
  <c r="BH172"/>
  <c r="BG172"/>
  <c r="BF172"/>
  <c r="T172"/>
  <c r="R172"/>
  <c r="P172"/>
  <c r="BI166"/>
  <c r="BH166"/>
  <c r="BG166"/>
  <c r="BF166"/>
  <c r="T166"/>
  <c r="R166"/>
  <c r="P166"/>
  <c r="BI158"/>
  <c r="BH158"/>
  <c r="BG158"/>
  <c r="BF158"/>
  <c r="T158"/>
  <c r="R158"/>
  <c r="P158"/>
  <c r="J151"/>
  <c r="F151"/>
  <c r="F149"/>
  <c r="E147"/>
  <c r="J95"/>
  <c r="F95"/>
  <c r="F93"/>
  <c r="E91"/>
  <c r="J28"/>
  <c r="E28"/>
  <c r="J96"/>
  <c r="J27"/>
  <c r="J22"/>
  <c r="E22"/>
  <c r="F152"/>
  <c r="J21"/>
  <c r="J16"/>
  <c r="J93"/>
  <c r="E7"/>
  <c r="E85"/>
  <c i="1" r="L90"/>
  <c r="AM90"/>
  <c r="AM89"/>
  <c r="L89"/>
  <c r="AM87"/>
  <c r="L87"/>
  <c r="L85"/>
  <c r="L84"/>
  <c i="2" r="J1565"/>
  <c r="J1508"/>
  <c r="J1005"/>
  <c r="BK657"/>
  <c r="J586"/>
  <c r="BK172"/>
  <c r="J1534"/>
  <c r="BK1518"/>
  <c r="J1384"/>
  <c r="J1247"/>
  <c r="J883"/>
  <c r="J761"/>
  <c r="BK545"/>
  <c r="BK187"/>
  <c r="J1555"/>
  <c r="J1539"/>
  <c r="J1502"/>
  <c r="J964"/>
  <c r="BK883"/>
  <c r="BK820"/>
  <c r="BK652"/>
  <c r="J297"/>
  <c r="BK1516"/>
  <c r="BK1384"/>
  <c r="J924"/>
  <c r="BK546"/>
  <c r="BK1586"/>
  <c r="J1569"/>
  <c r="J1560"/>
  <c r="J1537"/>
  <c r="J1515"/>
  <c r="J1259"/>
  <c r="BK663"/>
  <c r="BK503"/>
  <c r="J351"/>
  <c r="BK1560"/>
  <c r="BK1550"/>
  <c r="J1162"/>
  <c r="J824"/>
  <c r="BK727"/>
  <c r="BK487"/>
  <c r="J1863"/>
  <c r="J1834"/>
  <c r="J1580"/>
  <c r="J1553"/>
  <c r="J1442"/>
  <c r="BK1335"/>
  <c r="J811"/>
  <c r="BK606"/>
  <c r="BK1801"/>
  <c r="BK1600"/>
  <c r="BK1581"/>
  <c r="BK1443"/>
  <c r="J692"/>
  <c r="J187"/>
  <c r="J1969"/>
  <c r="J1867"/>
  <c r="BK1841"/>
  <c r="BK1688"/>
  <c r="J1517"/>
  <c r="J1324"/>
  <c r="BK1105"/>
  <c r="J622"/>
  <c r="BK225"/>
  <c r="J1933"/>
  <c r="BK1859"/>
  <c r="J1600"/>
  <c r="BK1578"/>
  <c r="J1468"/>
  <c r="BK1123"/>
  <c r="J880"/>
  <c r="BK811"/>
  <c r="BK569"/>
  <c r="J333"/>
  <c r="J413"/>
  <c r="BK260"/>
  <c r="BK312"/>
  <c i="3" r="J246"/>
  <c r="BK208"/>
  <c r="J188"/>
  <c r="BK146"/>
  <c r="BK132"/>
  <c r="J218"/>
  <c r="BK158"/>
  <c r="BK176"/>
  <c r="BK264"/>
  <c r="J144"/>
  <c r="BK134"/>
  <c r="BK193"/>
  <c r="J132"/>
  <c r="BK199"/>
  <c r="BK222"/>
  <c r="BK224"/>
  <c i="4" r="J176"/>
  <c r="BK160"/>
  <c r="J174"/>
  <c r="BK150"/>
  <c r="J166"/>
  <c r="J146"/>
  <c r="BK178"/>
  <c i="5" r="J372"/>
  <c r="BK304"/>
  <c r="J178"/>
  <c r="J408"/>
  <c r="BK434"/>
  <c r="BK346"/>
  <c r="BK254"/>
  <c r="J186"/>
  <c r="BK432"/>
  <c r="BK274"/>
  <c r="J133"/>
  <c r="J318"/>
  <c r="J458"/>
  <c r="J304"/>
  <c r="BK216"/>
  <c r="J161"/>
  <c r="BK458"/>
  <c r="BK436"/>
  <c r="BK362"/>
  <c r="J232"/>
  <c r="J440"/>
  <c r="J284"/>
  <c r="J386"/>
  <c r="BK306"/>
  <c r="BK206"/>
  <c r="J426"/>
  <c r="J314"/>
  <c r="BK178"/>
  <c r="J446"/>
  <c r="J264"/>
  <c r="BK378"/>
  <c r="BK264"/>
  <c r="J150"/>
  <c r="J322"/>
  <c r="J256"/>
  <c r="J412"/>
  <c r="BK262"/>
  <c i="6" r="J151"/>
  <c r="BK128"/>
  <c r="BK143"/>
  <c i="7" r="J128"/>
  <c r="J151"/>
  <c r="BK154"/>
  <c r="BK181"/>
  <c r="BK183"/>
  <c r="BK177"/>
  <c r="J171"/>
  <c r="BK132"/>
  <c r="J135"/>
  <c i="8" r="BK150"/>
  <c r="BK154"/>
  <c r="BK152"/>
  <c r="BK145"/>
  <c r="J138"/>
  <c r="J134"/>
  <c i="9" r="BK164"/>
  <c r="J169"/>
  <c r="BK185"/>
  <c r="J189"/>
  <c r="J136"/>
  <c r="BK195"/>
  <c r="J191"/>
  <c r="BK146"/>
  <c r="BK151"/>
  <c r="J146"/>
  <c r="BK167"/>
  <c r="J170"/>
  <c r="BK148"/>
  <c i="10" r="J160"/>
  <c r="BK143"/>
  <c r="BK147"/>
  <c r="J147"/>
  <c r="BK160"/>
  <c r="J131"/>
  <c i="11" r="J170"/>
  <c r="J139"/>
  <c r="J185"/>
  <c r="BK146"/>
  <c r="BK169"/>
  <c r="BK172"/>
  <c r="BK190"/>
  <c r="J130"/>
  <c r="J190"/>
  <c r="BK192"/>
  <c r="BK173"/>
  <c i="12" r="BK136"/>
  <c r="BK139"/>
  <c r="BK130"/>
  <c r="J151"/>
  <c r="J131"/>
  <c i="13" r="BK155"/>
  <c r="BK143"/>
  <c r="BK135"/>
  <c r="BK161"/>
  <c i="14" r="BK252"/>
  <c r="J225"/>
  <c r="J251"/>
  <c r="BK207"/>
  <c r="BK135"/>
  <c r="J259"/>
  <c r="BK199"/>
  <c r="BK266"/>
  <c r="J229"/>
  <c r="BK246"/>
  <c r="J250"/>
  <c r="J170"/>
  <c r="J243"/>
  <c r="J137"/>
  <c r="BK176"/>
  <c r="J199"/>
  <c r="BK180"/>
  <c i="15" r="BK201"/>
  <c r="BK209"/>
  <c r="BK168"/>
  <c r="BK191"/>
  <c r="BK164"/>
  <c r="BK177"/>
  <c r="BK138"/>
  <c r="J193"/>
  <c r="J223"/>
  <c r="BK143"/>
  <c r="J201"/>
  <c r="J211"/>
  <c r="J185"/>
  <c r="BK195"/>
  <c r="BK131"/>
  <c i="16" r="J185"/>
  <c r="BK175"/>
  <c r="BK140"/>
  <c r="J151"/>
  <c r="J160"/>
  <c r="BK163"/>
  <c r="BK181"/>
  <c r="BK161"/>
  <c r="BK179"/>
  <c r="BK143"/>
  <c i="17" r="BK156"/>
  <c r="J156"/>
  <c r="BK146"/>
  <c i="18" r="J188"/>
  <c r="BK132"/>
  <c r="BK139"/>
  <c r="J139"/>
  <c i="19" r="BK142"/>
  <c r="J154"/>
  <c r="BK145"/>
  <c r="BK143"/>
  <c i="20" r="J1141"/>
  <c r="J1011"/>
  <c r="BK718"/>
  <c r="J693"/>
  <c r="BK492"/>
  <c r="J219"/>
  <c r="J774"/>
  <c r="BK538"/>
  <c r="BK304"/>
  <c r="BK194"/>
  <c r="BK754"/>
  <c r="BK172"/>
  <c r="BK1329"/>
  <c r="BK1260"/>
  <c r="J1220"/>
  <c r="BK1156"/>
  <c r="J776"/>
  <c r="BK343"/>
  <c i="21" r="J142"/>
  <c r="BK140"/>
  <c r="BK134"/>
  <c i="22" r="J140"/>
  <c r="BK152"/>
  <c r="BK150"/>
  <c r="J136"/>
  <c i="23" r="J238"/>
  <c r="J148"/>
  <c r="J184"/>
  <c r="J198"/>
  <c r="BK148"/>
  <c r="BK143"/>
  <c r="J212"/>
  <c r="BK182"/>
  <c r="J156"/>
  <c r="BK168"/>
  <c r="BK235"/>
  <c r="BK176"/>
  <c i="25" r="J128"/>
  <c i="26" r="BK147"/>
  <c r="BK128"/>
  <c r="J133"/>
  <c i="27" r="BK135"/>
  <c r="J133"/>
  <c r="J149"/>
  <c i="28" r="BK162"/>
  <c r="BK167"/>
  <c r="BK168"/>
  <c r="J154"/>
  <c r="BK145"/>
  <c r="BK135"/>
  <c r="BK133"/>
  <c i="29" r="J134"/>
  <c i="32" r="J152"/>
  <c r="BK576"/>
  <c r="J559"/>
  <c r="J960"/>
  <c r="BK952"/>
  <c r="J653"/>
  <c r="J667"/>
  <c r="J576"/>
  <c r="J172"/>
  <c i="33" r="BK145"/>
  <c i="36" r="J170"/>
  <c r="BK160"/>
  <c r="BK194"/>
  <c r="J177"/>
  <c r="BK166"/>
  <c i="37" r="BK149"/>
  <c i="38" r="BK173"/>
  <c r="J141"/>
  <c i="2" r="J1525"/>
  <c r="J1427"/>
  <c r="J999"/>
  <c r="J627"/>
  <c r="J238"/>
  <c r="BK1573"/>
  <c r="BK1531"/>
  <c r="BK1514"/>
  <c r="J1369"/>
  <c r="J1273"/>
  <c r="J1039"/>
  <c r="J649"/>
  <c r="J487"/>
  <c r="J172"/>
  <c r="BK1551"/>
  <c r="J1538"/>
  <c r="BK1238"/>
  <c r="BK1107"/>
  <c r="J913"/>
  <c r="BK836"/>
  <c r="J590"/>
  <c r="J252"/>
  <c r="BK1545"/>
  <c r="J1511"/>
  <c r="J1329"/>
  <c r="BK834"/>
  <c r="J277"/>
  <c r="J1575"/>
  <c r="J1568"/>
  <c r="J1559"/>
  <c r="BK1527"/>
  <c r="BK1343"/>
  <c r="J1100"/>
  <c r="J659"/>
  <c r="J357"/>
  <c r="BK290"/>
  <c r="J1552"/>
  <c r="J1299"/>
  <c r="J840"/>
  <c r="BK708"/>
  <c r="J368"/>
  <c r="BK1808"/>
  <c r="BK1592"/>
  <c r="J1550"/>
  <c r="BK1435"/>
  <c r="BK1299"/>
  <c r="J807"/>
  <c r="J563"/>
  <c r="J1796"/>
  <c r="J1591"/>
  <c r="J1562"/>
  <c r="J1440"/>
  <c r="BK801"/>
  <c r="BK357"/>
  <c r="BK1988"/>
  <c r="J1880"/>
  <c r="J1815"/>
  <c r="BK1612"/>
  <c r="BK1571"/>
  <c r="J1503"/>
  <c r="BK1181"/>
  <c r="BK1113"/>
  <c r="BK616"/>
  <c r="J1989"/>
  <c r="J1872"/>
  <c r="J1628"/>
  <c r="J1592"/>
  <c r="BK1563"/>
  <c r="BK1427"/>
  <c r="J922"/>
  <c r="J836"/>
  <c r="J663"/>
  <c r="J580"/>
  <c r="BK1815"/>
  <c r="J1801"/>
  <c r="J1686"/>
  <c r="J1597"/>
  <c r="BK1580"/>
  <c r="BK1569"/>
  <c r="BK1546"/>
  <c r="J1527"/>
  <c r="BK1513"/>
  <c r="J1358"/>
  <c r="BK1324"/>
  <c r="BK1124"/>
  <c r="BK1024"/>
  <c r="BK841"/>
  <c r="BK807"/>
  <c r="BK590"/>
  <c r="J321"/>
  <c r="J347"/>
  <c r="BK333"/>
  <c r="BK219"/>
  <c i="3" r="J252"/>
  <c r="J212"/>
  <c r="BK152"/>
  <c r="J182"/>
  <c r="J230"/>
  <c r="BK170"/>
  <c r="J152"/>
  <c r="BK160"/>
  <c r="BK186"/>
  <c r="J214"/>
  <c r="BK269"/>
  <c r="BK156"/>
  <c r="J228"/>
  <c r="BK197"/>
  <c r="BK254"/>
  <c r="BK242"/>
  <c r="BK162"/>
  <c r="BK220"/>
  <c i="4" r="BK130"/>
  <c r="J144"/>
  <c r="J184"/>
  <c r="J136"/>
  <c r="J134"/>
  <c r="BK194"/>
  <c r="BK180"/>
  <c r="J160"/>
  <c r="BK136"/>
  <c r="BK142"/>
  <c i="5" r="BK398"/>
  <c r="BK328"/>
  <c r="BK238"/>
  <c r="J174"/>
  <c r="BK312"/>
  <c r="J136"/>
  <c r="J360"/>
  <c r="J324"/>
  <c r="J244"/>
  <c r="J198"/>
  <c r="J434"/>
  <c r="BK366"/>
  <c r="BK290"/>
  <c r="J220"/>
  <c r="BK198"/>
  <c r="J406"/>
  <c r="BK461"/>
  <c r="BK360"/>
  <c r="BK222"/>
  <c r="BK202"/>
  <c r="J461"/>
  <c r="J451"/>
  <c r="J376"/>
  <c r="BK266"/>
  <c r="BK190"/>
  <c r="BK382"/>
  <c r="BK150"/>
  <c r="BK444"/>
  <c r="BK320"/>
  <c r="BK228"/>
  <c r="J454"/>
  <c r="J436"/>
  <c r="BK336"/>
  <c r="J294"/>
  <c r="BK133"/>
  <c r="J424"/>
  <c r="BK316"/>
  <c r="J202"/>
  <c r="J400"/>
  <c r="BK276"/>
  <c r="J172"/>
  <c r="J414"/>
  <c r="J296"/>
  <c r="BK226"/>
  <c r="BK168"/>
  <c r="BK314"/>
  <c r="J156"/>
  <c i="6" r="BK157"/>
  <c r="BK141"/>
  <c r="BK153"/>
  <c r="J130"/>
  <c r="J131"/>
  <c i="7" r="BK175"/>
  <c r="J164"/>
  <c r="J162"/>
  <c r="J185"/>
  <c r="BK157"/>
  <c r="BK166"/>
  <c r="BK147"/>
  <c r="BK170"/>
  <c r="BK133"/>
  <c i="11" r="J192"/>
  <c r="BK127"/>
  <c r="BK140"/>
  <c r="BK139"/>
  <c i="12" r="BK155"/>
  <c r="J139"/>
  <c r="J153"/>
  <c i="13" r="BK159"/>
  <c r="J159"/>
  <c r="BK153"/>
  <c r="J149"/>
  <c r="J145"/>
  <c i="14" r="BK256"/>
  <c r="BK249"/>
  <c r="J231"/>
  <c r="BK215"/>
  <c r="J205"/>
  <c r="BK260"/>
  <c r="BK257"/>
  <c r="J174"/>
  <c r="J195"/>
  <c r="J189"/>
  <c r="J235"/>
  <c r="J158"/>
  <c r="BK240"/>
  <c r="BK193"/>
  <c r="J143"/>
  <c r="J176"/>
  <c i="15" r="J229"/>
  <c r="J179"/>
  <c r="J207"/>
  <c r="BK223"/>
  <c r="J177"/>
  <c r="J140"/>
  <c r="J168"/>
  <c r="BK187"/>
  <c r="J189"/>
  <c r="J219"/>
  <c r="J160"/>
  <c r="BK179"/>
  <c r="J155"/>
  <c i="16" r="J166"/>
  <c r="BK148"/>
  <c r="BK160"/>
  <c r="J164"/>
  <c r="J137"/>
  <c r="J148"/>
  <c r="J191"/>
  <c r="J152"/>
  <c r="J127"/>
  <c r="J128"/>
  <c r="BK164"/>
  <c i="17" r="BK142"/>
  <c r="J137"/>
  <c r="BK128"/>
  <c i="18" r="J158"/>
  <c r="J152"/>
  <c r="J150"/>
  <c r="J181"/>
  <c r="J137"/>
  <c i="19" r="BK157"/>
  <c r="BK149"/>
  <c r="BK158"/>
  <c r="J155"/>
  <c r="J149"/>
  <c i="20" r="BK796"/>
  <c r="J624"/>
  <c r="J936"/>
  <c r="J589"/>
  <c r="BK206"/>
  <c r="BK751"/>
  <c r="BK527"/>
  <c r="J274"/>
  <c r="J183"/>
  <c r="BK282"/>
  <c r="BK1332"/>
  <c r="BK1236"/>
  <c r="BK919"/>
  <c r="BK708"/>
  <c r="J663"/>
  <c r="BK544"/>
  <c r="BK1367"/>
  <c r="J1239"/>
  <c r="J927"/>
  <c r="J1236"/>
  <c r="BK1195"/>
  <c r="J1013"/>
  <c r="J606"/>
  <c r="J438"/>
  <c r="BK199"/>
  <c r="J1219"/>
  <c r="J1156"/>
  <c r="J713"/>
  <c r="J527"/>
  <c r="BK1314"/>
  <c r="BK243"/>
  <c i="21" r="J150"/>
  <c r="BK154"/>
  <c r="BK138"/>
  <c i="22" r="J166"/>
  <c r="J170"/>
  <c r="BK132"/>
  <c r="J172"/>
  <c i="23" r="BK174"/>
  <c r="BK198"/>
  <c r="BK192"/>
  <c r="BK218"/>
  <c r="BK222"/>
  <c r="J237"/>
  <c r="J166"/>
  <c r="J241"/>
  <c r="J239"/>
  <c r="BK216"/>
  <c r="BK210"/>
  <c r="J235"/>
  <c i="24" r="BK137"/>
  <c r="BK130"/>
  <c r="BK133"/>
  <c r="BK127"/>
  <c i="25" r="BK181"/>
  <c r="BK164"/>
  <c r="J173"/>
  <c i="28" r="BK159"/>
  <c r="J143"/>
  <c r="J140"/>
  <c i="29" r="J179"/>
  <c r="J128"/>
  <c r="J131"/>
  <c r="BK134"/>
  <c r="BK189"/>
  <c r="BK146"/>
  <c r="J164"/>
  <c r="BK151"/>
  <c i="30" r="J134"/>
  <c r="J128"/>
  <c r="BK152"/>
  <c i="31" r="J127"/>
  <c i="32" r="BK366"/>
  <c r="J162"/>
  <c r="J448"/>
  <c r="J660"/>
  <c r="BK1019"/>
  <c r="BK571"/>
  <c r="BK310"/>
  <c r="J248"/>
  <c r="BK573"/>
  <c r="J784"/>
  <c r="BK661"/>
  <c r="J543"/>
  <c i="33" r="J182"/>
  <c r="BK139"/>
  <c r="J148"/>
  <c r="BK168"/>
  <c r="BK170"/>
  <c i="34" r="J140"/>
  <c r="BK136"/>
  <c i="36" r="BK174"/>
  <c r="J174"/>
  <c r="BK184"/>
  <c r="BK153"/>
  <c r="BK221"/>
  <c r="BK186"/>
  <c r="BK141"/>
  <c r="BK139"/>
  <c i="37" r="J139"/>
  <c i="2" r="BK1547"/>
  <c r="J1413"/>
  <c r="J652"/>
  <c r="J182"/>
  <c r="J1530"/>
  <c r="J1191"/>
  <c r="BK580"/>
  <c r="BK1566"/>
  <c r="BK1253"/>
  <c r="BK942"/>
  <c r="BK774"/>
  <c r="J264"/>
  <c r="J1505"/>
  <c r="BK166"/>
  <c r="J1601"/>
  <c r="J1495"/>
  <c r="BK913"/>
  <c r="J504"/>
  <c r="BK1595"/>
  <c r="BK1089"/>
  <c r="BK659"/>
  <c r="BK1926"/>
  <c r="J1810"/>
  <c r="BK1587"/>
  <c r="J1395"/>
  <c r="J658"/>
  <c r="BK1928"/>
  <c r="J1688"/>
  <c r="J1506"/>
  <c r="BK865"/>
  <c r="BK337"/>
  <c r="J1782"/>
  <c r="BK1591"/>
  <c r="BK1538"/>
  <c r="J1457"/>
  <c r="BK1273"/>
  <c r="BK873"/>
  <c r="J364"/>
  <c r="BK563"/>
  <c r="J158"/>
  <c i="3" r="J205"/>
  <c r="J148"/>
  <c r="J140"/>
  <c r="J220"/>
  <c r="J156"/>
  <c r="BK172"/>
  <c r="BK262"/>
  <c r="BK212"/>
  <c r="BK258"/>
  <c r="BK177"/>
  <c r="J262"/>
  <c r="BK252"/>
  <c r="BK250"/>
  <c r="BK174"/>
  <c i="4" r="BK176"/>
  <c r="J128"/>
  <c r="BK186"/>
  <c r="J142"/>
  <c r="J172"/>
  <c r="J162"/>
  <c r="BK134"/>
  <c r="J138"/>
  <c i="5" r="J350"/>
  <c r="J242"/>
  <c r="J168"/>
  <c r="J182"/>
  <c r="J358"/>
  <c r="J282"/>
  <c r="BK208"/>
  <c r="BK430"/>
  <c r="J344"/>
  <c r="J222"/>
  <c r="BK424"/>
  <c r="BK252"/>
  <c r="J449"/>
  <c r="BK256"/>
  <c r="J194"/>
  <c r="J457"/>
  <c r="BK418"/>
  <c r="J254"/>
  <c r="BK445"/>
  <c r="BK286"/>
  <c r="J445"/>
  <c r="BK334"/>
  <c r="BK204"/>
  <c r="BK446"/>
  <c r="BK296"/>
  <c r="J164"/>
  <c r="BK372"/>
  <c r="J238"/>
  <c r="J280"/>
  <c r="BK186"/>
  <c r="J398"/>
  <c r="J302"/>
  <c r="J196"/>
  <c r="BK404"/>
  <c r="J159"/>
  <c i="6" r="BK133"/>
  <c r="J134"/>
  <c r="BK131"/>
  <c r="J143"/>
  <c i="7" r="J141"/>
  <c r="BK135"/>
  <c r="BK173"/>
  <c r="BK162"/>
  <c r="BK145"/>
  <c r="J145"/>
  <c r="BK153"/>
  <c r="BK128"/>
  <c i="8" r="BK148"/>
  <c r="BK135"/>
  <c r="J135"/>
  <c r="J158"/>
  <c r="BK134"/>
  <c r="BK140"/>
  <c i="9" r="BK139"/>
  <c r="J145"/>
  <c r="J158"/>
  <c r="BK174"/>
  <c r="J187"/>
  <c r="J131"/>
  <c r="BK152"/>
  <c r="BK181"/>
  <c r="BK131"/>
  <c r="BK134"/>
  <c r="J151"/>
  <c r="BK142"/>
  <c r="J127"/>
  <c i="10" r="J143"/>
  <c r="J156"/>
  <c r="J154"/>
  <c r="BK127"/>
  <c r="BK131"/>
  <c i="11" r="BK188"/>
  <c r="BK185"/>
  <c r="BK145"/>
  <c r="J145"/>
  <c r="BK176"/>
  <c r="BK196"/>
  <c r="BK148"/>
  <c r="J173"/>
  <c r="J164"/>
  <c r="BK181"/>
  <c r="BK161"/>
  <c i="12" r="J140"/>
  <c r="J136"/>
  <c r="BK128"/>
  <c r="BK140"/>
  <c i="13" r="J153"/>
  <c r="BK141"/>
  <c r="BK151"/>
  <c r="J161"/>
  <c i="14" r="BK143"/>
  <c r="BK205"/>
  <c r="BK213"/>
  <c r="J182"/>
  <c r="BK137"/>
  <c r="J254"/>
  <c r="J209"/>
  <c r="BK166"/>
  <c r="BK238"/>
  <c r="BK164"/>
  <c r="BK234"/>
  <c r="BK156"/>
  <c r="J238"/>
  <c r="BK221"/>
  <c r="J150"/>
  <c r="BK150"/>
  <c i="15" r="BK183"/>
  <c i="16" r="BK189"/>
  <c r="BK158"/>
  <c r="J187"/>
  <c r="BK155"/>
  <c r="J177"/>
  <c r="BK146"/>
  <c r="J130"/>
  <c r="J154"/>
  <c r="BK177"/>
  <c r="J155"/>
  <c r="BK128"/>
  <c i="17" r="BK150"/>
  <c r="BK133"/>
  <c r="BK137"/>
  <c r="J133"/>
  <c i="18" r="J173"/>
  <c r="J177"/>
  <c r="J175"/>
  <c i="19" r="BK164"/>
  <c r="BK139"/>
  <c r="J161"/>
  <c r="BK155"/>
  <c r="J135"/>
  <c i="20" r="BK1174"/>
  <c r="J595"/>
  <c r="J696"/>
  <c r="J450"/>
  <c r="J901"/>
  <c r="BK445"/>
  <c r="J688"/>
  <c r="BK501"/>
  <c r="J181"/>
  <c r="J243"/>
  <c r="BK1302"/>
  <c r="BK1215"/>
  <c r="BK1136"/>
  <c r="BK668"/>
  <c r="J422"/>
  <c r="J1240"/>
  <c r="J1367"/>
  <c r="BK1219"/>
  <c r="BK1018"/>
  <c r="BK586"/>
  <c r="BK260"/>
  <c r="BK1213"/>
  <c r="J818"/>
  <c r="J533"/>
  <c r="J1308"/>
  <c r="J1109"/>
  <c r="BK333"/>
  <c r="BK1308"/>
  <c r="BK1076"/>
  <c r="BK1241"/>
  <c r="BK1163"/>
  <c r="J1361"/>
  <c r="BK745"/>
  <c r="J350"/>
  <c r="J1284"/>
  <c r="J1218"/>
  <c r="J1092"/>
  <c r="J705"/>
  <c r="BK238"/>
  <c i="21" r="J128"/>
  <c r="BK155"/>
  <c r="BK132"/>
  <c i="22" r="J144"/>
  <c r="BK176"/>
  <c r="BK162"/>
  <c i="23" r="BK202"/>
  <c r="BK220"/>
  <c r="J138"/>
  <c r="BK237"/>
  <c r="BK233"/>
  <c r="BK245"/>
  <c r="J164"/>
  <c r="BK132"/>
  <c r="BK162"/>
  <c i="24" r="BK149"/>
  <c r="J128"/>
  <c i="25" r="BK169"/>
  <c r="J138"/>
  <c r="BK179"/>
  <c r="BK171"/>
  <c r="J132"/>
  <c i="26" r="BK130"/>
  <c r="J136"/>
  <c i="27" r="BK137"/>
  <c r="BK159"/>
  <c i="28" r="J141"/>
  <c r="J166"/>
  <c r="BK149"/>
  <c r="BK140"/>
  <c i="29" r="BK140"/>
  <c r="BK164"/>
  <c r="BK149"/>
  <c r="BK187"/>
  <c r="BK181"/>
  <c r="J149"/>
  <c i="30" r="BK128"/>
  <c r="J144"/>
  <c i="31" r="J129"/>
  <c i="32" r="BK656"/>
  <c r="BK578"/>
  <c r="BK655"/>
  <c r="BK307"/>
  <c r="J663"/>
  <c r="J654"/>
  <c r="J666"/>
  <c r="J578"/>
  <c r="J426"/>
  <c i="33" r="BK192"/>
  <c r="BK182"/>
  <c r="BK142"/>
  <c r="J196"/>
  <c r="J161"/>
  <c r="J137"/>
  <c i="34" r="BK144"/>
  <c r="J130"/>
  <c i="35" r="J130"/>
  <c i="36" r="BK205"/>
  <c r="J162"/>
  <c r="J186"/>
  <c r="J208"/>
  <c r="BK192"/>
  <c r="J192"/>
  <c r="BK157"/>
  <c r="J212"/>
  <c r="BK188"/>
  <c i="37" r="BK155"/>
  <c r="BK136"/>
  <c r="J133"/>
  <c i="38" r="BK136"/>
  <c r="J144"/>
  <c r="J162"/>
  <c r="BK127"/>
  <c r="BK144"/>
  <c r="J131"/>
  <c r="BK159"/>
  <c r="J136"/>
  <c r="J156"/>
  <c i="2" r="J1510"/>
  <c r="J1126"/>
  <c r="BK654"/>
  <c r="BK307"/>
  <c r="J1529"/>
  <c i="1" r="AS132"/>
  <c i="2" r="J555"/>
  <c r="J1771"/>
  <c r="BK1565"/>
  <c r="BK1526"/>
  <c r="BK1336"/>
  <c r="J1072"/>
  <c r="J628"/>
  <c r="BK1857"/>
  <c r="J1603"/>
  <c r="J1988"/>
  <c r="BK1880"/>
  <c r="BK1864"/>
  <c r="BK1598"/>
  <c r="J1573"/>
  <c r="J1514"/>
  <c r="J1123"/>
  <c r="J868"/>
  <c r="J636"/>
  <c i="1" r="AS123"/>
  <c i="2" r="J1598"/>
  <c r="J1578"/>
  <c r="J1564"/>
  <c r="BK1537"/>
  <c r="J1522"/>
  <c r="BK1441"/>
  <c r="J1352"/>
  <c r="J1238"/>
  <c r="BK1094"/>
  <c r="BK835"/>
  <c r="J654"/>
  <c i="3" r="J150"/>
  <c r="J130"/>
  <c r="J216"/>
  <c r="BK164"/>
  <c r="BK244"/>
  <c r="BK240"/>
  <c r="BK210"/>
  <c r="J197"/>
  <c r="J238"/>
  <c r="J142"/>
  <c r="BK246"/>
  <c r="J201"/>
  <c r="J264"/>
  <c r="BK144"/>
  <c r="J260"/>
  <c r="J210"/>
  <c i="4" r="J156"/>
  <c r="BK146"/>
  <c r="J152"/>
  <c r="BK140"/>
  <c r="BK166"/>
  <c r="J192"/>
  <c r="BK164"/>
  <c r="BK148"/>
  <c r="J168"/>
  <c i="5" r="J348"/>
  <c r="J240"/>
  <c r="J146"/>
  <c r="J310"/>
  <c r="J432"/>
  <c r="J338"/>
  <c r="J268"/>
  <c r="J206"/>
  <c r="J142"/>
  <c r="J402"/>
  <c r="BK322"/>
  <c r="J234"/>
  <c r="J214"/>
  <c r="J378"/>
  <c r="J370"/>
  <c r="J460"/>
  <c r="BK438"/>
  <c r="BK244"/>
  <c r="J210"/>
  <c r="J154"/>
  <c r="BK455"/>
  <c r="J380"/>
  <c r="BK246"/>
  <c r="BK148"/>
  <c r="J392"/>
  <c r="BK260"/>
  <c r="BK364"/>
  <c r="J336"/>
  <c r="BK250"/>
  <c r="BK451"/>
  <c r="J390"/>
  <c r="J312"/>
  <c r="BK176"/>
  <c r="BK440"/>
  <c r="J274"/>
  <c r="BK426"/>
  <c r="J352"/>
  <c r="J224"/>
  <c r="J138"/>
  <c r="BK324"/>
  <c r="J248"/>
  <c r="J148"/>
  <c r="BK292"/>
  <c i="6" r="BK136"/>
  <c r="BK151"/>
  <c r="BK139"/>
  <c r="J147"/>
  <c r="J139"/>
  <c i="7" r="BK139"/>
  <c r="J142"/>
  <c r="BK136"/>
  <c r="J147"/>
  <c r="J179"/>
  <c r="BK148"/>
  <c r="BK168"/>
  <c r="BK159"/>
  <c r="J168"/>
  <c i="11" r="J166"/>
  <c r="J169"/>
  <c r="BK151"/>
  <c i="12" r="BK145"/>
  <c r="BK137"/>
  <c r="BK131"/>
  <c r="BK133"/>
  <c r="J142"/>
  <c i="13" r="J139"/>
  <c r="J155"/>
  <c r="BK145"/>
  <c r="J127"/>
  <c i="14" r="BK191"/>
  <c r="BK219"/>
  <c r="J166"/>
  <c r="J178"/>
  <c r="BK197"/>
  <c r="BK229"/>
  <c r="J201"/>
  <c r="J168"/>
  <c r="J240"/>
  <c r="J135"/>
  <c r="J255"/>
  <c r="BK227"/>
  <c r="BK145"/>
  <c r="J234"/>
  <c r="J152"/>
  <c r="BK178"/>
  <c r="J139"/>
  <c i="15" r="J183"/>
  <c r="J145"/>
  <c r="J170"/>
  <c r="BK227"/>
  <c r="BK199"/>
  <c r="BK225"/>
  <c r="J151"/>
  <c r="BK189"/>
  <c r="J174"/>
  <c r="J131"/>
  <c i="16" r="J170"/>
  <c r="BK134"/>
  <c r="BK170"/>
  <c r="J134"/>
  <c r="BK142"/>
  <c r="BK149"/>
  <c r="J136"/>
  <c r="J189"/>
  <c r="BK139"/>
  <c r="J183"/>
  <c r="J139"/>
  <c r="J158"/>
  <c i="17" r="BK160"/>
  <c r="J128"/>
  <c r="J152"/>
  <c i="18" r="J168"/>
  <c r="J132"/>
  <c r="BK162"/>
  <c r="J185"/>
  <c r="J166"/>
  <c r="J141"/>
  <c i="19" r="BK160"/>
  <c r="J159"/>
  <c r="J150"/>
  <c r="BK156"/>
  <c r="J153"/>
  <c i="20" r="J740"/>
  <c r="BK953"/>
  <c r="J700"/>
  <c r="BK869"/>
  <c r="BK507"/>
  <c r="J538"/>
  <c r="BK1114"/>
  <c r="BK595"/>
  <c r="BK430"/>
  <c r="J199"/>
  <c r="BK713"/>
  <c r="J1337"/>
  <c r="J1243"/>
  <c r="J1204"/>
  <c r="BK721"/>
  <c r="BK573"/>
  <c r="J1374"/>
  <c r="J1234"/>
  <c r="BK1331"/>
  <c r="J166"/>
  <c r="J1040"/>
  <c r="J1224"/>
  <c r="BK1158"/>
  <c r="BK450"/>
  <c r="BK1239"/>
  <c r="J584"/>
  <c r="BK247"/>
  <c r="BK1234"/>
  <c r="J1182"/>
  <c r="J796"/>
  <c r="J590"/>
  <c i="21" r="BK148"/>
  <c r="BK128"/>
  <c i="22" r="J148"/>
  <c r="J156"/>
  <c i="23" r="BK160"/>
  <c r="BK164"/>
  <c i="24" r="J133"/>
  <c r="J135"/>
  <c i="25" r="BK144"/>
  <c r="BK130"/>
  <c r="BK147"/>
  <c r="J166"/>
  <c r="J139"/>
  <c i="26" r="BK138"/>
  <c r="J138"/>
  <c i="27" r="BK141"/>
  <c r="BK129"/>
  <c r="J151"/>
  <c i="28" r="BK170"/>
  <c r="J164"/>
  <c r="J161"/>
  <c r="BK171"/>
  <c r="BK178"/>
  <c i="29" r="BK177"/>
  <c r="J171"/>
  <c r="BK183"/>
  <c r="J139"/>
  <c r="BK160"/>
  <c r="BK179"/>
  <c r="J175"/>
  <c r="J148"/>
  <c i="30" r="BK142"/>
  <c r="BK140"/>
  <c r="BK130"/>
  <c i="32" r="J310"/>
  <c r="J536"/>
  <c r="J192"/>
  <c r="BK579"/>
  <c r="J366"/>
  <c i="33" r="BK153"/>
  <c r="BK161"/>
  <c r="BK148"/>
  <c r="BK174"/>
  <c r="BK155"/>
  <c r="J151"/>
  <c i="34" r="J142"/>
  <c r="BK128"/>
  <c i="35" r="BK127"/>
  <c i="36" r="J194"/>
  <c r="J199"/>
  <c r="J209"/>
  <c r="J205"/>
  <c r="J203"/>
  <c r="J191"/>
  <c r="BK149"/>
  <c r="BK172"/>
  <c i="37" r="J134"/>
  <c r="J143"/>
  <c r="J131"/>
  <c r="BK143"/>
  <c i="38" r="BK161"/>
  <c r="J148"/>
  <c i="2" r="J1524"/>
  <c r="J1408"/>
  <c r="BK748"/>
  <c r="J545"/>
  <c r="J1535"/>
  <c r="J1507"/>
  <c r="J1338"/>
  <c r="J834"/>
  <c r="J615"/>
  <c i="1" r="AS116"/>
  <c i="2" r="BK1540"/>
  <c r="J1314"/>
  <c r="J1024"/>
  <c r="BK858"/>
  <c r="J653"/>
  <c r="J189"/>
  <c r="BK1529"/>
  <c r="BK1338"/>
  <c r="J835"/>
  <c r="BK1593"/>
  <c r="J1566"/>
  <c r="BK1552"/>
  <c r="J1375"/>
  <c r="J716"/>
  <c r="BK636"/>
  <c r="J210"/>
  <c r="BK1447"/>
  <c r="J865"/>
  <c r="J569"/>
  <c r="J1841"/>
  <c r="BK1603"/>
  <c r="BK1525"/>
  <c r="J1286"/>
  <c r="BK536"/>
  <c r="BK1710"/>
  <c r="BK1594"/>
  <c r="BK1495"/>
  <c r="J755"/>
  <c r="BK238"/>
  <c r="J1928"/>
  <c r="BK1834"/>
  <c r="J1613"/>
  <c r="J1547"/>
  <c r="J1344"/>
  <c r="BK1005"/>
  <c r="BK271"/>
  <c r="J1926"/>
  <c r="BK1863"/>
  <c r="BK1599"/>
  <c r="J1572"/>
  <c r="J1124"/>
  <c r="BK692"/>
  <c r="BK368"/>
  <c r="BK1810"/>
  <c r="BK1771"/>
  <c r="BK1628"/>
  <c r="J1594"/>
  <c r="J1563"/>
  <c r="BK1539"/>
  <c r="BK1524"/>
  <c r="BK1413"/>
  <c r="BK1314"/>
  <c r="BK1072"/>
  <c r="BK829"/>
  <c r="BK413"/>
  <c r="BK255"/>
  <c r="J307"/>
  <c i="1" r="AS101"/>
  <c i="3" r="J240"/>
  <c r="J199"/>
  <c r="J232"/>
  <c r="J184"/>
  <c r="BK171"/>
  <c r="J168"/>
  <c r="BK238"/>
  <c r="J136"/>
  <c r="J171"/>
  <c i="4" r="BK172"/>
  <c r="BK138"/>
  <c r="BK184"/>
  <c r="J170"/>
  <c r="BK182"/>
  <c i="5" r="J396"/>
  <c r="J190"/>
  <c r="BK318"/>
  <c r="J420"/>
  <c r="BK442"/>
  <c r="J332"/>
  <c r="J448"/>
  <c r="J262"/>
  <c r="BK340"/>
  <c r="J236"/>
  <c r="BK412"/>
  <c r="J200"/>
  <c r="J428"/>
  <c r="BK138"/>
  <c r="BK232"/>
  <c r="BK326"/>
  <c r="J152"/>
  <c i="6" r="BK145"/>
  <c r="BK149"/>
  <c i="7" r="J154"/>
  <c r="BK171"/>
  <c r="J150"/>
  <c r="J157"/>
  <c r="BK151"/>
  <c r="J136"/>
  <c i="8" r="BK141"/>
  <c r="J145"/>
  <c r="J146"/>
  <c r="BK131"/>
  <c i="9" r="BK172"/>
  <c r="J181"/>
  <c r="BK161"/>
  <c r="BK175"/>
  <c r="J130"/>
  <c r="BK133"/>
  <c r="BK193"/>
  <c r="BK157"/>
  <c r="BK137"/>
  <c i="10" r="J150"/>
  <c r="BK134"/>
  <c r="J145"/>
  <c i="11" r="BK160"/>
  <c r="J128"/>
  <c r="BK163"/>
  <c r="BK198"/>
  <c r="J158"/>
  <c r="J140"/>
  <c r="J152"/>
  <c i="12" r="J147"/>
  <c r="BK134"/>
  <c i="13" r="J131"/>
  <c r="BK133"/>
  <c r="BK149"/>
  <c i="14" r="BK225"/>
  <c r="J221"/>
  <c r="J145"/>
  <c i="15" r="J199"/>
  <c r="J166"/>
  <c r="J172"/>
  <c r="BK174"/>
  <c r="BK160"/>
  <c r="BK145"/>
  <c i="20" r="J429"/>
  <c r="BK1259"/>
  <c r="J953"/>
  <c r="J1248"/>
  <c r="J1186"/>
  <c r="J672"/>
  <c r="J475"/>
  <c r="J280"/>
  <c r="BK1220"/>
  <c r="J938"/>
  <c r="J483"/>
  <c r="J1372"/>
  <c r="J1195"/>
  <c r="BK280"/>
  <c r="J1129"/>
  <c r="J1260"/>
  <c r="J1174"/>
  <c r="J581"/>
  <c r="BK933"/>
  <c r="BK390"/>
  <c r="BK252"/>
  <c r="J1226"/>
  <c r="J1177"/>
  <c r="BK890"/>
  <c r="BK663"/>
  <c r="J564"/>
  <c i="21" r="J146"/>
  <c r="BK145"/>
  <c r="BK130"/>
  <c i="22" r="BK128"/>
  <c r="BK170"/>
  <c r="BK134"/>
  <c i="23" r="BK206"/>
  <c r="J236"/>
  <c r="J210"/>
  <c r="BK152"/>
  <c r="J150"/>
  <c r="BK247"/>
  <c i="25" r="J153"/>
  <c r="J147"/>
  <c r="BK128"/>
  <c i="26" r="J131"/>
  <c r="BK134"/>
  <c i="27" r="J131"/>
  <c r="J143"/>
  <c r="BK143"/>
  <c i="28" r="J163"/>
  <c r="BK173"/>
  <c r="J149"/>
  <c r="BK137"/>
  <c r="BK161"/>
  <c i="29" r="BK137"/>
  <c r="J130"/>
  <c r="BK166"/>
  <c r="J181"/>
  <c r="BK145"/>
  <c r="BK161"/>
  <c r="BK136"/>
  <c i="30" r="J140"/>
  <c r="J127"/>
  <c r="BK148"/>
  <c i="32" r="BK308"/>
  <c r="J582"/>
  <c r="BK649"/>
  <c r="J728"/>
  <c r="BK144"/>
  <c r="J658"/>
  <c r="BK665"/>
  <c r="BK840"/>
  <c r="BK306"/>
  <c r="BK572"/>
  <c i="33" r="BK129"/>
  <c r="BK143"/>
  <c r="BK199"/>
  <c r="BK190"/>
  <c r="J143"/>
  <c i="34" r="BK130"/>
  <c r="J144"/>
  <c i="36" r="BK190"/>
  <c r="BK212"/>
  <c r="J160"/>
  <c r="J157"/>
  <c r="J184"/>
  <c r="BK170"/>
  <c r="BK199"/>
  <c i="38" r="BK147"/>
  <c r="J127"/>
  <c i="2" r="BK1511"/>
  <c r="BK1162"/>
  <c r="BK735"/>
  <c r="J230"/>
  <c r="J1543"/>
  <c r="J1528"/>
  <c r="J1389"/>
  <c r="J1364"/>
  <c r="J1107"/>
  <c r="J804"/>
  <c r="J289"/>
  <c r="BK1549"/>
  <c r="J1520"/>
  <c r="J1447"/>
  <c r="BK1172"/>
  <c r="BK944"/>
  <c r="J888"/>
  <c r="J829"/>
  <c r="J516"/>
  <c r="J271"/>
  <c r="BK1541"/>
  <c r="BK1512"/>
  <c r="BK888"/>
  <c r="BK504"/>
  <c i="1" r="AS134"/>
  <c i="2" r="BK1078"/>
  <c r="J662"/>
  <c r="BK429"/>
  <c r="J1567"/>
  <c r="BK1555"/>
  <c r="J1305"/>
  <c r="J982"/>
  <c r="BK816"/>
  <c r="BK615"/>
  <c r="J205"/>
  <c r="J1620"/>
  <c r="J1595"/>
  <c r="J1554"/>
  <c r="BK1522"/>
  <c r="J1343"/>
  <c r="BK1247"/>
  <c r="BK627"/>
  <c r="J1859"/>
  <c r="BK1613"/>
  <c r="J1585"/>
  <c r="BK1554"/>
  <c r="J1078"/>
  <c r="BK756"/>
  <c r="J564"/>
  <c r="BK182"/>
  <c r="J1881"/>
  <c r="J1864"/>
  <c r="BK1766"/>
  <c r="BK1597"/>
  <c r="J1546"/>
  <c r="BK1440"/>
  <c r="J1172"/>
  <c r="BK1100"/>
  <c r="J503"/>
  <c r="BK1969"/>
  <c r="J1866"/>
  <c r="J1833"/>
  <c r="J1599"/>
  <c r="BK1574"/>
  <c r="BK1507"/>
  <c r="BK1259"/>
  <c r="J890"/>
  <c r="J748"/>
  <c r="BK372"/>
  <c r="BK1814"/>
  <c r="J1766"/>
  <c r="J1687"/>
  <c r="J1596"/>
  <c r="J1589"/>
  <c r="BK1575"/>
  <c r="BK1544"/>
  <c r="J1531"/>
  <c r="J1521"/>
  <c r="BK1389"/>
  <c r="BK1344"/>
  <c r="J944"/>
  <c r="BK742"/>
  <c r="BK556"/>
  <c r="J290"/>
  <c r="J571"/>
  <c r="BK555"/>
  <c r="J225"/>
  <c i="3" r="BK260"/>
  <c r="J234"/>
  <c r="J195"/>
  <c r="BK236"/>
  <c r="J162"/>
  <c r="BK226"/>
  <c r="J164"/>
  <c r="J256"/>
  <c r="J244"/>
  <c i="4" r="J186"/>
  <c i="5" r="J364"/>
  <c r="BK234"/>
  <c r="BK422"/>
  <c r="BK188"/>
  <c r="J410"/>
  <c r="BK332"/>
  <c r="BK214"/>
  <c r="BK159"/>
  <c r="BK380"/>
  <c r="BK288"/>
  <c r="BK200"/>
  <c r="BK384"/>
  <c r="BK453"/>
  <c r="J276"/>
  <c r="J208"/>
  <c r="BK142"/>
  <c r="BK454"/>
  <c r="J382"/>
  <c r="J272"/>
  <c r="J192"/>
  <c r="J384"/>
  <c r="J455"/>
  <c r="BK344"/>
  <c r="J270"/>
  <c r="BK170"/>
  <c r="BK408"/>
  <c r="BK282"/>
  <c r="J456"/>
  <c r="BK370"/>
  <c r="BK196"/>
  <c r="BK220"/>
  <c r="BK394"/>
  <c r="BK268"/>
  <c r="BK161"/>
  <c r="J300"/>
  <c i="6" r="BK130"/>
  <c r="J137"/>
  <c r="J141"/>
  <c i="7" r="BK164"/>
  <c r="J148"/>
  <c r="BK160"/>
  <c i="9" r="J143"/>
  <c r="BK158"/>
  <c r="J183"/>
  <c r="BK169"/>
  <c r="BK130"/>
  <c r="J174"/>
  <c r="BK160"/>
  <c r="J185"/>
  <c r="BK189"/>
  <c r="J152"/>
  <c r="J154"/>
  <c r="BK140"/>
  <c i="10" r="BK156"/>
  <c r="BK142"/>
  <c r="BK133"/>
  <c r="J136"/>
  <c r="J133"/>
  <c r="BK139"/>
  <c i="11" r="J155"/>
  <c r="J127"/>
  <c r="J181"/>
  <c r="BK130"/>
  <c r="BK131"/>
  <c r="BK152"/>
  <c r="BK175"/>
  <c r="J196"/>
  <c r="BK155"/>
  <c r="BK133"/>
  <c r="J142"/>
  <c i="12" r="J155"/>
  <c i="14" r="J154"/>
  <c r="BK254"/>
  <c r="J263"/>
  <c r="BK185"/>
  <c r="J262"/>
  <c r="BK158"/>
  <c r="BK251"/>
  <c r="BK182"/>
  <c r="BK236"/>
  <c r="J197"/>
  <c r="BK141"/>
  <c r="BK152"/>
  <c i="15" r="BK217"/>
  <c r="BK155"/>
  <c r="J195"/>
  <c r="BK193"/>
  <c r="J197"/>
  <c r="J133"/>
  <c r="J143"/>
  <c r="J138"/>
  <c r="J162"/>
  <c r="BK153"/>
  <c r="BK181"/>
  <c i="16" r="BK171"/>
  <c r="BK145"/>
  <c r="J143"/>
  <c r="BK152"/>
  <c r="BK157"/>
  <c r="BK137"/>
  <c r="BK131"/>
  <c r="BK133"/>
  <c r="BK154"/>
  <c r="J146"/>
  <c r="BK173"/>
  <c r="BK136"/>
  <c i="17" r="J139"/>
  <c r="BK158"/>
  <c i="18" r="J146"/>
  <c r="J154"/>
  <c r="BK179"/>
  <c r="J135"/>
  <c i="19" r="BK148"/>
  <c r="J134"/>
  <c r="BK152"/>
  <c r="BK141"/>
  <c r="J136"/>
  <c i="20" r="BK1177"/>
  <c r="J925"/>
  <c r="J358"/>
  <c r="J511"/>
  <c r="BK1024"/>
  <c r="BK642"/>
  <c r="J158"/>
  <c r="BK686"/>
  <c r="BK490"/>
  <c r="J225"/>
  <c r="BK692"/>
  <c r="BK1345"/>
  <c r="J1206"/>
  <c r="BK917"/>
  <c r="BK690"/>
  <c r="BK575"/>
  <c r="J176"/>
  <c r="BK1223"/>
  <c r="J1314"/>
  <c r="J1232"/>
  <c r="J1114"/>
  <c r="J668"/>
  <c r="J523"/>
  <c r="J333"/>
  <c r="BK1256"/>
  <c r="J1211"/>
  <c r="J831"/>
  <c r="J430"/>
  <c r="J1310"/>
  <c r="J1158"/>
  <c r="BK1230"/>
  <c r="BK1321"/>
  <c r="BK1011"/>
  <c r="BK1346"/>
  <c r="J1136"/>
  <c r="J381"/>
  <c r="BK1262"/>
  <c r="BK1224"/>
  <c r="BK1123"/>
  <c r="J681"/>
  <c r="BK318"/>
  <c i="21" r="J155"/>
  <c r="BK152"/>
  <c i="23" r="J194"/>
  <c r="BK228"/>
  <c r="BK194"/>
  <c r="BK246"/>
  <c r="J246"/>
  <c r="BK146"/>
  <c r="J192"/>
  <c r="BK136"/>
  <c i="24" r="BK147"/>
  <c r="J141"/>
  <c i="25" r="BK160"/>
  <c r="J135"/>
  <c r="J177"/>
  <c r="BK157"/>
  <c i="28" r="BK164"/>
  <c i="29" r="J143"/>
  <c r="BK152"/>
  <c r="J151"/>
  <c r="BK155"/>
  <c r="J177"/>
  <c r="J185"/>
  <c r="BK139"/>
  <c r="BK127"/>
  <c i="30" r="J152"/>
  <c r="J142"/>
  <c r="BK131"/>
  <c i="31" r="J128"/>
  <c i="32" r="BK248"/>
  <c r="J522"/>
  <c r="J1019"/>
  <c r="BK654"/>
  <c r="J672"/>
  <c r="J455"/>
  <c r="BK669"/>
  <c r="BK663"/>
  <c r="BK462"/>
  <c r="BK659"/>
  <c r="J462"/>
  <c i="33" r="J163"/>
  <c r="BK186"/>
  <c r="BK178"/>
  <c i="36" r="J166"/>
  <c r="J214"/>
  <c i="38" r="J151"/>
  <c r="BK162"/>
  <c r="J135"/>
  <c r="J161"/>
  <c i="17" r="BK141"/>
  <c r="J131"/>
  <c r="BK139"/>
  <c i="18" r="J148"/>
  <c r="BK188"/>
  <c r="BK173"/>
  <c r="BK168"/>
  <c r="J164"/>
  <c r="J156"/>
  <c i="19" r="J143"/>
  <c r="BK136"/>
  <c r="J164"/>
  <c r="J160"/>
  <c r="BK154"/>
  <c i="20" r="BK959"/>
  <c r="J1159"/>
  <c r="J657"/>
  <c r="J297"/>
  <c r="J594"/>
  <c r="BK465"/>
  <c r="J935"/>
  <c r="J465"/>
  <c r="BK1109"/>
  <c r="BK687"/>
  <c r="J507"/>
  <c r="J238"/>
  <c r="BK831"/>
  <c r="J230"/>
  <c r="BK1324"/>
  <c r="J1235"/>
  <c r="J1205"/>
  <c r="BK1070"/>
  <c r="BK705"/>
  <c r="BK653"/>
  <c r="J555"/>
  <c r="J318"/>
  <c r="BK1284"/>
  <c r="J1018"/>
  <c r="BK1243"/>
  <c r="BK1204"/>
  <c r="J1128"/>
  <c r="BK925"/>
  <c r="BK585"/>
  <c r="BK429"/>
  <c r="BK1372"/>
  <c r="J1222"/>
  <c r="J1202"/>
  <c r="BK362"/>
  <c r="BK1291"/>
  <c i="21" r="BK146"/>
  <c i="22" r="J134"/>
  <c r="J142"/>
  <c r="BK172"/>
  <c r="BK174"/>
  <c r="J168"/>
  <c i="23" r="J176"/>
  <c r="BK241"/>
  <c r="J226"/>
  <c r="BK190"/>
  <c r="BK212"/>
  <c r="BK134"/>
  <c r="J152"/>
  <c r="BK196"/>
  <c r="BK158"/>
  <c r="J196"/>
  <c r="BK154"/>
  <c r="BK186"/>
  <c r="J134"/>
  <c r="J158"/>
  <c i="24" r="J147"/>
  <c r="J145"/>
  <c i="25" r="J164"/>
  <c r="J127"/>
  <c r="J171"/>
  <c r="J148"/>
  <c r="BK175"/>
  <c r="BK132"/>
  <c i="26" r="BK136"/>
  <c r="J147"/>
  <c i="27" r="BK149"/>
  <c r="J137"/>
  <c r="BK153"/>
  <c r="J157"/>
  <c i="28" r="BK150"/>
  <c r="J171"/>
  <c r="J174"/>
  <c r="J178"/>
  <c i="29" r="BK168"/>
  <c r="J166"/>
  <c i="30" r="BK150"/>
  <c r="J138"/>
  <c i="31" r="BK129"/>
  <c i="32" r="BK582"/>
  <c r="BK162"/>
  <c r="J670"/>
  <c r="J307"/>
  <c r="BK543"/>
  <c r="J963"/>
  <c r="BK172"/>
  <c r="J655"/>
  <c r="J896"/>
  <c r="BK657"/>
  <c r="J596"/>
  <c i="33" r="J135"/>
  <c r="J129"/>
  <c r="J194"/>
  <c r="J178"/>
  <c r="BK131"/>
  <c r="BK135"/>
  <c i="36" r="J153"/>
  <c i="37" r="J127"/>
  <c r="J136"/>
  <c r="J128"/>
  <c i="38" r="BK135"/>
  <c r="BK143"/>
  <c r="BK176"/>
  <c r="BK141"/>
  <c r="J154"/>
  <c r="BK131"/>
  <c r="J146"/>
  <c r="J159"/>
  <c i="17" r="J158"/>
  <c i="18" r="BK152"/>
  <c r="BK146"/>
  <c r="BK183"/>
  <c r="BK164"/>
  <c i="19" r="BK135"/>
  <c r="J148"/>
  <c i="20" r="BK657"/>
  <c r="J798"/>
  <c r="BK214"/>
  <c r="BK590"/>
  <c r="BK381"/>
  <c r="J728"/>
  <c r="BK225"/>
  <c r="BK591"/>
  <c r="BK309"/>
  <c r="BK166"/>
  <c r="J539"/>
  <c r="BK1240"/>
  <c r="BK1186"/>
  <c r="BK901"/>
  <c r="BK688"/>
  <c r="J637"/>
  <c r="BK528"/>
  <c r="BK1322"/>
  <c r="BK1013"/>
  <c r="BK1254"/>
  <c r="BK1202"/>
  <c r="BK1092"/>
  <c r="BK610"/>
  <c r="BK422"/>
  <c r="J1324"/>
  <c r="J1201"/>
  <c r="J708"/>
  <c r="BK534"/>
  <c r="J1346"/>
  <c r="BK1205"/>
  <c r="BK589"/>
  <c r="J252"/>
  <c r="BK1222"/>
  <c r="J1256"/>
  <c r="J1167"/>
  <c r="J484"/>
  <c r="BK1337"/>
  <c r="BK1227"/>
  <c r="J474"/>
  <c r="J287"/>
  <c r="J1291"/>
  <c r="BK1231"/>
  <c r="BK693"/>
  <c r="BK181"/>
  <c i="21" r="J152"/>
  <c r="J134"/>
  <c i="22" r="J130"/>
  <c r="J174"/>
  <c r="J132"/>
  <c i="23" r="BK172"/>
  <c r="J178"/>
  <c i="25" r="J162"/>
  <c r="BK166"/>
  <c r="BK153"/>
  <c r="J142"/>
  <c r="J159"/>
  <c i="26" r="BK145"/>
  <c r="J130"/>
  <c r="J127"/>
  <c i="27" r="BK133"/>
  <c r="J135"/>
  <c r="J147"/>
  <c i="28" r="BK154"/>
  <c r="BK176"/>
  <c r="BK156"/>
  <c r="BK141"/>
  <c r="J173"/>
  <c r="J159"/>
  <c i="29" r="J136"/>
  <c r="J140"/>
  <c r="J127"/>
  <c r="BK163"/>
  <c r="J189"/>
  <c r="BK169"/>
  <c r="BK171"/>
  <c r="J173"/>
  <c i="30" r="BK134"/>
  <c i="32" r="J306"/>
  <c r="BK960"/>
  <c r="BK536"/>
  <c r="J433"/>
  <c r="J657"/>
  <c r="J661"/>
  <c i="33" r="J168"/>
  <c r="J149"/>
  <c r="J157"/>
  <c r="BK149"/>
  <c i="34" r="BK138"/>
  <c r="BK140"/>
  <c i="35" r="BK128"/>
  <c i="36" r="J164"/>
  <c r="BK162"/>
  <c r="BK211"/>
  <c r="J155"/>
  <c r="J137"/>
  <c r="J168"/>
  <c r="BK215"/>
  <c r="BK143"/>
  <c i="37" r="BK128"/>
  <c r="BK130"/>
  <c i="38" r="J169"/>
  <c r="BK157"/>
  <c r="J143"/>
  <c r="J140"/>
  <c r="J175"/>
  <c r="BK128"/>
  <c r="BK156"/>
  <c r="J174"/>
  <c r="J145"/>
  <c r="BK167"/>
  <c i="2" r="BK1533"/>
  <c r="BK1505"/>
  <c r="J762"/>
  <c r="BK637"/>
  <c r="BK1536"/>
  <c r="BK1508"/>
  <c r="BK1358"/>
  <c r="BK880"/>
  <c r="BK598"/>
  <c r="J166"/>
  <c r="J1519"/>
  <c r="BK1121"/>
  <c r="BK906"/>
  <c r="J727"/>
  <c r="J260"/>
  <c r="J1536"/>
  <c r="BK1364"/>
  <c r="BK844"/>
  <c r="BK210"/>
  <c r="J1574"/>
  <c r="BK1558"/>
  <c r="J1518"/>
  <c r="J708"/>
  <c r="BK488"/>
  <c r="BK1579"/>
  <c r="J1523"/>
  <c r="BK1151"/>
  <c r="BK762"/>
  <c r="J488"/>
  <c r="BK1845"/>
  <c r="J1612"/>
  <c r="J1545"/>
  <c r="BK1329"/>
  <c r="BK761"/>
  <c r="J495"/>
  <c r="J1625"/>
  <c r="J1582"/>
  <c r="BK1442"/>
  <c r="BK687"/>
  <c r="BK1989"/>
  <c r="BK1866"/>
  <c r="J1723"/>
  <c r="BK1589"/>
  <c r="BK1520"/>
  <c r="BK1408"/>
  <c r="J1121"/>
  <c r="BK653"/>
  <c r="BK189"/>
  <c r="J1814"/>
  <c r="BK1596"/>
  <c r="BK1559"/>
  <c r="BK964"/>
  <c r="BK824"/>
  <c r="BK564"/>
  <c r="BK1807"/>
  <c r="BK1723"/>
  <c r="BK1625"/>
  <c r="BK1590"/>
  <c r="BK1570"/>
  <c r="J1540"/>
  <c r="J1526"/>
  <c r="BK1502"/>
  <c r="J1346"/>
  <c r="J1105"/>
  <c r="BK868"/>
  <c r="J735"/>
  <c r="J429"/>
  <c r="J256"/>
  <c r="BK230"/>
  <c r="BK252"/>
  <c r="J657"/>
  <c i="3" r="J226"/>
  <c r="J178"/>
  <c r="BK256"/>
  <c r="BK184"/>
  <c r="J208"/>
  <c r="J154"/>
  <c r="J146"/>
  <c r="BK266"/>
  <c r="J250"/>
  <c r="J138"/>
  <c r="J224"/>
  <c r="J177"/>
  <c r="BK136"/>
  <c r="J203"/>
  <c r="BK182"/>
  <c i="4" r="J150"/>
  <c r="BK188"/>
  <c r="J180"/>
  <c r="BK170"/>
  <c r="J132"/>
  <c r="J164"/>
  <c r="BK192"/>
  <c r="BK128"/>
  <c i="5" r="BK402"/>
  <c r="J316"/>
  <c r="BK182"/>
  <c r="J418"/>
  <c r="J176"/>
  <c r="J374"/>
  <c r="BK284"/>
  <c r="BK210"/>
  <c r="BK136"/>
  <c r="J388"/>
  <c r="J320"/>
  <c r="J216"/>
  <c r="BK428"/>
  <c r="J442"/>
  <c r="J228"/>
  <c r="BK184"/>
  <c r="BK460"/>
  <c r="J438"/>
  <c r="BK248"/>
  <c r="BK456"/>
  <c r="BK152"/>
  <c r="BK376"/>
  <c r="BK308"/>
  <c r="BK459"/>
  <c r="BK358"/>
  <c r="BK300"/>
  <c r="J166"/>
  <c r="BK390"/>
  <c r="J218"/>
  <c r="J326"/>
  <c r="J170"/>
  <c r="BK386"/>
  <c r="BK294"/>
  <c r="BK194"/>
  <c r="BK310"/>
  <c i="6" r="J155"/>
  <c r="J153"/>
  <c r="BK155"/>
  <c r="J128"/>
  <c i="7" r="BK127"/>
  <c r="J170"/>
  <c r="J177"/>
  <c r="J132"/>
  <c r="J160"/>
  <c r="J183"/>
  <c r="J144"/>
  <c r="BK142"/>
  <c r="BK141"/>
  <c r="J127"/>
  <c i="8" r="BK146"/>
  <c r="J156"/>
  <c r="BK138"/>
  <c r="BK129"/>
  <c r="BK137"/>
  <c r="BK127"/>
  <c i="9" r="F41"/>
  <c i="10" r="BK140"/>
  <c r="BK158"/>
  <c r="J134"/>
  <c r="J129"/>
  <c i="11" r="BK164"/>
  <c r="BK178"/>
  <c r="BK194"/>
  <c r="J172"/>
  <c r="J178"/>
  <c r="J136"/>
  <c r="BK166"/>
  <c r="J200"/>
  <c r="BK136"/>
  <c r="BK167"/>
  <c r="J151"/>
  <c r="BK170"/>
  <c i="12" r="BK151"/>
  <c r="J127"/>
  <c r="J149"/>
  <c r="J144"/>
  <c i="13" r="J163"/>
  <c r="J151"/>
  <c r="J135"/>
  <c r="J129"/>
  <c r="J137"/>
  <c i="14" r="J223"/>
  <c r="J233"/>
  <c r="J203"/>
  <c r="BK160"/>
  <c r="J156"/>
  <c r="BK168"/>
  <c r="BK255"/>
  <c r="J249"/>
  <c r="J181"/>
  <c r="BK248"/>
  <c r="BK170"/>
  <c r="J266"/>
  <c r="BK233"/>
  <c r="J147"/>
  <c r="J191"/>
  <c r="J183"/>
  <c r="J213"/>
  <c r="J217"/>
  <c i="15" r="BK219"/>
  <c r="BK162"/>
  <c r="BK205"/>
  <c r="J205"/>
  <c r="J147"/>
  <c r="BK147"/>
  <c r="BK140"/>
  <c r="BK172"/>
  <c r="BK207"/>
  <c r="J221"/>
  <c r="J191"/>
  <c r="BK203"/>
  <c r="BK149"/>
  <c i="16" r="BK168"/>
  <c r="J157"/>
  <c r="BK185"/>
  <c r="J131"/>
  <c r="J181"/>
  <c r="J175"/>
  <c r="BK130"/>
  <c r="J171"/>
  <c r="BK151"/>
  <c i="17" r="BK130"/>
  <c r="J141"/>
  <c r="J134"/>
  <c i="18" r="BK185"/>
  <c r="BK181"/>
  <c r="J160"/>
  <c i="20" r="J490"/>
  <c r="J933"/>
  <c r="J591"/>
  <c r="J437"/>
  <c r="BK936"/>
  <c r="BK672"/>
  <c r="J1070"/>
  <c r="BK1167"/>
  <c r="J1276"/>
  <c r="J1217"/>
  <c r="BK1159"/>
  <c r="BK1129"/>
  <c r="J610"/>
  <c r="BK208"/>
  <c r="J1254"/>
  <c r="BK1182"/>
  <c r="BK421"/>
  <c r="BK1237"/>
  <c r="J1123"/>
  <c r="J1277"/>
  <c r="BK565"/>
  <c r="BK275"/>
  <c r="BK1248"/>
  <c r="J1213"/>
  <c r="J869"/>
  <c r="BK292"/>
  <c i="21" r="BK136"/>
  <c r="BK143"/>
  <c i="22" r="BK130"/>
  <c r="J164"/>
  <c r="BK158"/>
  <c r="BK146"/>
  <c r="J150"/>
  <c i="23" r="J200"/>
  <c r="J202"/>
  <c i="25" r="J156"/>
  <c r="BK159"/>
  <c r="BK162"/>
  <c r="J144"/>
  <c r="BK141"/>
  <c r="BK127"/>
  <c i="26" r="J141"/>
  <c r="J134"/>
  <c i="27" r="BK147"/>
  <c r="J155"/>
  <c r="J153"/>
  <c r="J139"/>
  <c i="28" r="J168"/>
  <c i="29" r="BK128"/>
  <c i="30" r="BK138"/>
  <c r="BK127"/>
  <c i="32" r="BK433"/>
  <c r="BK672"/>
  <c i="33" r="BK176"/>
  <c r="J184"/>
  <c r="J190"/>
  <c r="BK133"/>
  <c r="BK194"/>
  <c r="BK166"/>
  <c r="J146"/>
  <c i="34" r="J138"/>
  <c r="J132"/>
  <c i="35" r="BK129"/>
  <c i="36" r="BK145"/>
  <c r="BK164"/>
  <c r="BK176"/>
  <c r="BK179"/>
  <c r="J201"/>
  <c r="BK217"/>
  <c r="J220"/>
  <c r="BK220"/>
  <c r="J207"/>
  <c r="BK168"/>
  <c r="BK155"/>
  <c i="37" r="J151"/>
  <c r="J153"/>
  <c r="J149"/>
  <c r="J130"/>
  <c i="38" r="J164"/>
  <c r="BK174"/>
  <c r="BK163"/>
  <c r="J134"/>
  <c r="J176"/>
  <c r="BK138"/>
  <c r="BK137"/>
  <c r="J157"/>
  <c r="J166"/>
  <c r="BK153"/>
  <c r="J155"/>
  <c i="17" r="J127"/>
  <c r="J136"/>
  <c i="19" r="BK161"/>
  <c r="J142"/>
  <c r="J141"/>
  <c i="20" r="J959"/>
  <c r="BK484"/>
  <c r="J208"/>
  <c r="J501"/>
  <c r="J917"/>
  <c r="J545"/>
  <c r="BK935"/>
  <c r="BK594"/>
  <c r="J1249"/>
  <c r="J1151"/>
  <c r="BK597"/>
  <c r="J206"/>
  <c r="BK1214"/>
  <c r="BK1121"/>
  <c r="BK606"/>
  <c r="J1359"/>
  <c r="J1227"/>
  <c r="BK798"/>
  <c r="J573"/>
  <c i="21" r="J154"/>
  <c r="BK150"/>
  <c i="22" r="J138"/>
  <c i="23" r="J204"/>
  <c r="J132"/>
  <c r="BK184"/>
  <c r="J143"/>
  <c r="J140"/>
  <c i="24" r="BK145"/>
  <c r="BK131"/>
  <c i="25" r="BK167"/>
  <c r="J167"/>
  <c r="BK136"/>
  <c r="BK151"/>
  <c r="J154"/>
  <c i="26" r="BK139"/>
  <c r="BK131"/>
  <c i="27" r="J141"/>
  <c r="BK151"/>
  <c r="BK145"/>
  <c i="28" r="BK177"/>
  <c i="29" r="J183"/>
  <c i="30" r="J131"/>
  <c r="J130"/>
  <c r="J136"/>
  <c i="32" r="J645"/>
  <c r="BK182"/>
  <c r="J659"/>
  <c r="J961"/>
  <c r="BK961"/>
  <c r="J952"/>
  <c r="BK667"/>
  <c r="J571"/>
  <c r="BK670"/>
  <c r="BK426"/>
  <c i="33" r="J139"/>
  <c r="BK151"/>
  <c r="J199"/>
  <c r="J188"/>
  <c r="J172"/>
  <c i="34" r="J136"/>
  <c i="35" r="BK130"/>
  <c i="36" r="BK147"/>
  <c r="BK209"/>
  <c r="J172"/>
  <c r="BK151"/>
  <c r="J221"/>
  <c r="BK137"/>
  <c r="J211"/>
  <c r="J215"/>
  <c i="37" r="BK137"/>
  <c r="J137"/>
  <c r="BK147"/>
  <c i="38" r="J167"/>
  <c r="BK150"/>
  <c i="2" r="J1113"/>
  <c r="J616"/>
  <c r="J217"/>
  <c r="BK1556"/>
  <c r="BK1506"/>
  <c r="J1181"/>
  <c r="BK962"/>
  <c r="J844"/>
  <c r="J337"/>
  <c r="J1571"/>
  <c r="BK1453"/>
  <c r="J906"/>
  <c r="BK683"/>
  <c r="J1581"/>
  <c r="BK1564"/>
  <c r="J1544"/>
  <c r="J1379"/>
  <c r="BK649"/>
  <c r="J219"/>
  <c r="J1532"/>
  <c r="BK1126"/>
  <c r="J774"/>
  <c r="BK516"/>
  <c r="J1857"/>
  <c r="BK1568"/>
  <c r="BK1375"/>
  <c r="BK890"/>
  <c r="J496"/>
  <c r="BK1761"/>
  <c r="J1590"/>
  <c r="BK1534"/>
  <c r="J805"/>
  <c r="BK256"/>
  <c r="BK1872"/>
  <c r="BK1782"/>
  <c r="BK1601"/>
  <c r="BK1572"/>
  <c r="BK1510"/>
  <c r="BK921"/>
  <c r="BK496"/>
  <c r="BK1881"/>
  <c r="J1807"/>
  <c r="BK1577"/>
  <c r="J1558"/>
  <c r="BK982"/>
  <c r="J820"/>
  <c r="BK586"/>
  <c r="J1808"/>
  <c r="J1761"/>
  <c r="BK1626"/>
  <c r="J1586"/>
  <c r="J1556"/>
  <c r="BK1528"/>
  <c r="J1512"/>
  <c r="J1335"/>
  <c r="BK1083"/>
  <c r="BK840"/>
  <c r="J637"/>
  <c r="BK347"/>
  <c r="BK289"/>
  <c r="BK351"/>
  <c r="BK662"/>
  <c i="3" r="J236"/>
  <c r="BK191"/>
  <c r="J134"/>
  <c r="BK142"/>
  <c r="BK205"/>
  <c r="J160"/>
  <c r="BK178"/>
  <c r="BK148"/>
  <c r="J193"/>
  <c r="BK166"/>
  <c r="BK248"/>
  <c r="BK216"/>
  <c r="J172"/>
  <c r="BK188"/>
  <c r="BK180"/>
  <c i="4" r="J158"/>
  <c r="BK162"/>
  <c r="BK154"/>
  <c r="J148"/>
  <c r="BK132"/>
  <c r="J182"/>
  <c r="BK158"/>
  <c i="5" r="J394"/>
  <c r="J306"/>
  <c r="J188"/>
  <c r="BK420"/>
  <c r="J144"/>
  <c r="J366"/>
  <c r="BK236"/>
  <c r="BK180"/>
  <c r="J404"/>
  <c r="BK342"/>
  <c r="BK224"/>
  <c r="BK400"/>
  <c r="J288"/>
  <c r="J452"/>
  <c r="BK258"/>
  <c r="J204"/>
  <c r="J462"/>
  <c r="J447"/>
  <c r="J368"/>
  <c r="BK457"/>
  <c r="J334"/>
  <c r="BK447"/>
  <c r="J342"/>
  <c r="J252"/>
  <c r="BK449"/>
  <c r="J356"/>
  <c r="J246"/>
  <c r="J453"/>
  <c r="BK368"/>
  <c r="J212"/>
  <c r="J298"/>
  <c r="J180"/>
  <c r="BK396"/>
  <c r="J308"/>
  <c r="J250"/>
  <c r="BK154"/>
  <c r="J286"/>
  <c i="6" r="BK134"/>
  <c r="BK137"/>
  <c r="J133"/>
  <c i="7" r="J159"/>
  <c r="J138"/>
  <c r="J153"/>
  <c r="J175"/>
  <c r="BK179"/>
  <c r="BK150"/>
  <c r="BK156"/>
  <c r="BK138"/>
  <c i="8" r="J152"/>
  <c r="J140"/>
  <c r="J131"/>
  <c r="J154"/>
  <c r="J129"/>
  <c r="BK143"/>
  <c r="J141"/>
  <c i="9" r="J137"/>
  <c r="BK128"/>
  <c r="J157"/>
  <c r="J179"/>
  <c r="BK179"/>
  <c r="J193"/>
  <c r="J163"/>
  <c r="BK191"/>
  <c r="BK155"/>
  <c r="BK187"/>
  <c r="J166"/>
  <c r="BK163"/>
  <c r="BK136"/>
  <c i="10" r="J152"/>
  <c r="J139"/>
  <c r="J137"/>
  <c r="BK148"/>
  <c r="J142"/>
  <c i="11" r="J149"/>
  <c r="J163"/>
  <c r="BK183"/>
  <c r="J183"/>
  <c r="BK137"/>
  <c r="BK157"/>
  <c r="J186"/>
  <c r="BK128"/>
  <c r="J157"/>
  <c r="J137"/>
  <c r="BK158"/>
  <c i="12" r="BK147"/>
  <c r="J134"/>
  <c r="BK127"/>
  <c r="J145"/>
  <c i="13" r="BK165"/>
  <c r="J165"/>
  <c r="BK131"/>
  <c r="J143"/>
  <c r="BK127"/>
  <c r="BK139"/>
  <c i="14" r="J187"/>
  <c r="J141"/>
  <c r="J256"/>
  <c r="J257"/>
  <c r="BK139"/>
  <c r="BK267"/>
  <c r="J248"/>
  <c r="J180"/>
  <c r="J246"/>
  <c r="BK187"/>
  <c r="J162"/>
  <c r="J215"/>
  <c r="BK262"/>
  <c r="BK162"/>
  <c r="J164"/>
  <c r="BK201"/>
  <c r="BK211"/>
  <c i="15" r="BK215"/>
  <c r="BK213"/>
  <c r="BK157"/>
  <c r="BK135"/>
  <c r="J135"/>
  <c r="J153"/>
  <c r="J187"/>
  <c r="J209"/>
  <c r="BK166"/>
  <c r="BK211"/>
  <c r="BK151"/>
  <c i="16" r="J173"/>
  <c r="BK191"/>
  <c r="J161"/>
  <c r="BK187"/>
  <c r="J179"/>
  <c r="J133"/>
  <c r="BK183"/>
  <c r="J145"/>
  <c r="J149"/>
  <c i="17" r="J154"/>
  <c r="BK127"/>
  <c r="J130"/>
  <c i="18" r="BK177"/>
  <c r="BK154"/>
  <c r="BK137"/>
  <c i="19" r="J146"/>
  <c r="J156"/>
  <c r="BK153"/>
  <c r="J152"/>
  <c r="BK137"/>
  <c i="20" r="J745"/>
  <c r="BK964"/>
  <c r="BK637"/>
  <c r="J1146"/>
  <c r="J1230"/>
  <c r="BK1191"/>
  <c r="BK906"/>
  <c r="J656"/>
  <c r="BK533"/>
  <c r="J1328"/>
  <c r="BK1216"/>
  <c r="J1259"/>
  <c r="J1207"/>
  <c r="J687"/>
  <c r="J421"/>
  <c r="J1345"/>
  <c r="BK1151"/>
  <c r="J630"/>
  <c r="J337"/>
  <c r="J1315"/>
  <c r="J1191"/>
  <c r="BK555"/>
  <c r="J1307"/>
  <c r="BK1359"/>
  <c r="BK1211"/>
  <c r="J597"/>
  <c r="J1329"/>
  <c r="J718"/>
  <c r="J362"/>
  <c r="BK1315"/>
  <c r="BK1225"/>
  <c r="BK1120"/>
  <c r="J686"/>
  <c r="BK239"/>
  <c i="21" r="J130"/>
  <c r="BK157"/>
  <c i="23" r="BK224"/>
  <c r="J240"/>
  <c r="J245"/>
  <c r="J206"/>
  <c r="BK170"/>
  <c r="J160"/>
  <c i="24" r="BK128"/>
  <c r="BK141"/>
  <c i="25" r="BK148"/>
  <c r="J160"/>
  <c r="J130"/>
  <c r="BK145"/>
  <c i="28" r="BK151"/>
  <c r="J151"/>
  <c r="J162"/>
  <c i="29" r="J161"/>
  <c r="J145"/>
  <c r="BK142"/>
  <c r="J168"/>
  <c r="BK131"/>
  <c r="J163"/>
  <c r="BK173"/>
  <c i="32" r="BK896"/>
  <c r="BK455"/>
  <c r="BK660"/>
  <c i="33" r="BK137"/>
  <c r="J140"/>
  <c r="BK159"/>
  <c r="J186"/>
  <c r="BK146"/>
  <c i="34" r="BK142"/>
  <c r="J128"/>
  <c i="35" r="J128"/>
  <c i="36" r="J149"/>
  <c r="BK182"/>
  <c r="BK197"/>
  <c r="BK210"/>
  <c r="J210"/>
  <c r="J188"/>
  <c r="J143"/>
  <c r="J176"/>
  <c r="J145"/>
  <c i="37" r="BK153"/>
  <c r="J147"/>
  <c r="BK127"/>
  <c i="38" r="J163"/>
  <c r="BK172"/>
  <c r="BK132"/>
  <c r="J173"/>
  <c r="J168"/>
  <c r="BK175"/>
  <c r="BK134"/>
  <c r="J130"/>
  <c r="BK126"/>
  <c i="16" r="J140"/>
  <c i="17" r="J148"/>
  <c r="BK134"/>
  <c i="18" r="BK150"/>
  <c r="BK156"/>
  <c r="BK171"/>
  <c r="BK158"/>
  <c i="19" r="J145"/>
  <c r="BK138"/>
  <c r="BK146"/>
  <c r="J138"/>
  <c r="J139"/>
  <c i="20" r="J1171"/>
  <c r="BK740"/>
  <c r="J304"/>
  <c r="J614"/>
  <c r="J275"/>
  <c r="BK818"/>
  <c r="BK274"/>
  <c r="J752"/>
  <c r="BK235"/>
  <c r="BK774"/>
  <c r="BK1373"/>
  <c r="J1241"/>
  <c r="BK1201"/>
  <c r="BK726"/>
  <c r="BK584"/>
  <c r="BK1361"/>
  <c r="BK1226"/>
  <c r="BK1277"/>
  <c r="J1229"/>
  <c r="J1120"/>
  <c r="BK614"/>
  <c r="BK322"/>
  <c r="BK1310"/>
  <c r="BK1210"/>
  <c r="J726"/>
  <c r="J354"/>
  <c r="J1210"/>
  <c r="J565"/>
  <c r="BK297"/>
  <c r="J1233"/>
  <c r="J906"/>
  <c r="J1225"/>
  <c r="J1024"/>
  <c r="BK219"/>
  <c r="J1223"/>
  <c r="BK438"/>
  <c r="J1322"/>
  <c r="J1216"/>
  <c r="BK912"/>
  <c r="BK337"/>
  <c i="21" r="J145"/>
  <c r="J140"/>
  <c r="J132"/>
  <c i="22" r="BK154"/>
  <c r="BK156"/>
  <c r="J162"/>
  <c r="BK144"/>
  <c i="23" r="BK150"/>
  <c r="J136"/>
  <c r="J182"/>
  <c r="J170"/>
  <c r="BK240"/>
  <c r="J218"/>
  <c r="J180"/>
  <c r="BK244"/>
  <c r="J174"/>
  <c r="BK238"/>
  <c i="24" r="J139"/>
  <c r="J130"/>
  <c r="J137"/>
  <c i="25" r="J150"/>
  <c r="BK133"/>
  <c r="BK154"/>
  <c r="BK173"/>
  <c i="28" r="BK147"/>
  <c r="BK166"/>
  <c i="29" r="BK158"/>
  <c i="32" r="J305"/>
  <c r="J656"/>
  <c r="BK192"/>
  <c i="33" r="J166"/>
  <c r="J159"/>
  <c r="J155"/>
  <c r="J170"/>
  <c r="J131"/>
  <c i="37" r="BK151"/>
  <c r="J141"/>
  <c i="38" r="BK170"/>
  <c r="J149"/>
  <c r="BK160"/>
  <c r="J152"/>
  <c r="BK169"/>
  <c r="J158"/>
  <c r="J170"/>
  <c r="BK140"/>
  <c r="BK164"/>
  <c i="17" r="J150"/>
  <c r="J144"/>
  <c i="18" r="BK141"/>
  <c r="J179"/>
  <c i="20" r="BK354"/>
  <c r="BK676"/>
  <c r="BK1157"/>
  <c r="J586"/>
  <c r="J247"/>
  <c r="J754"/>
  <c r="BK358"/>
  <c r="BK230"/>
  <c r="BK752"/>
  <c r="BK1374"/>
  <c r="BK1275"/>
  <c r="BK1209"/>
  <c r="BK1146"/>
  <c r="BK733"/>
  <c r="BK681"/>
  <c r="BK581"/>
  <c r="J492"/>
  <c r="BK1307"/>
  <c r="J1076"/>
  <c r="J1231"/>
  <c r="J1157"/>
  <c r="BK630"/>
  <c r="J445"/>
  <c r="BK158"/>
  <c r="BK1218"/>
  <c r="BK927"/>
  <c r="J194"/>
  <c r="J1275"/>
  <c r="J895"/>
  <c r="J309"/>
  <c r="J1228"/>
  <c r="BK1328"/>
  <c r="BK1206"/>
  <c i="21" r="BK142"/>
  <c i="22" r="BK148"/>
  <c r="J160"/>
  <c r="BK164"/>
  <c r="J128"/>
  <c i="23" r="J162"/>
  <c r="J154"/>
  <c r="BK178"/>
  <c r="J168"/>
  <c r="BK188"/>
  <c r="BK226"/>
  <c r="J224"/>
  <c r="BK234"/>
  <c r="J230"/>
  <c r="J233"/>
  <c i="24" r="BK135"/>
  <c r="BK139"/>
  <c i="25" r="BK138"/>
  <c r="J145"/>
  <c r="J151"/>
  <c r="BK177"/>
  <c r="J133"/>
  <c i="26" r="J128"/>
  <c r="J139"/>
  <c i="27" r="BK139"/>
  <c r="J127"/>
  <c i="28" r="BK174"/>
  <c r="J165"/>
  <c r="J145"/>
  <c r="J147"/>
  <c r="J170"/>
  <c r="BK163"/>
  <c i="29" r="J142"/>
  <c r="J146"/>
  <c r="J133"/>
  <c r="BK157"/>
  <c r="BK185"/>
  <c r="J169"/>
  <c r="BK133"/>
  <c i="32" r="J144"/>
  <c r="BK658"/>
  <c i="33" r="BK184"/>
  <c r="BK163"/>
  <c r="BK140"/>
  <c r="J142"/>
  <c r="BK172"/>
  <c i="34" r="J134"/>
  <c i="35" r="J127"/>
  <c i="36" r="J197"/>
  <c r="BK208"/>
  <c r="BK177"/>
  <c r="J141"/>
  <c r="J182"/>
  <c r="J206"/>
  <c i="37" r="BK141"/>
  <c r="J145"/>
  <c i="38" r="BK152"/>
  <c r="J126"/>
  <c r="J177"/>
  <c r="J128"/>
  <c r="J160"/>
  <c i="2" r="BK1542"/>
  <c r="BK1503"/>
  <c r="J838"/>
  <c r="BK158"/>
  <c r="J1533"/>
  <c r="BK1457"/>
  <c r="BK1352"/>
  <c r="J816"/>
  <c r="J606"/>
  <c r="J255"/>
  <c r="BK1521"/>
  <c r="J1115"/>
  <c r="J921"/>
  <c r="BK804"/>
  <c r="J598"/>
  <c r="BK217"/>
  <c i="17" r="J160"/>
  <c r="BK136"/>
  <c i="18" r="BK135"/>
  <c r="J162"/>
  <c r="BK144"/>
  <c r="J183"/>
  <c i="20" r="BK938"/>
  <c r="J733"/>
  <c r="J292"/>
  <c r="J890"/>
  <c r="BK523"/>
  <c r="J260"/>
  <c r="J1055"/>
  <c r="J239"/>
  <c r="J947"/>
  <c r="BK350"/>
  <c r="J1302"/>
  <c r="J1212"/>
  <c r="BK1128"/>
  <c r="BK545"/>
  <c r="J1373"/>
  <c r="J659"/>
  <c r="J214"/>
  <c r="BK1055"/>
  <c r="BK1249"/>
  <c r="BK656"/>
  <c r="J1332"/>
  <c r="J1209"/>
  <c r="BK437"/>
  <c r="J235"/>
  <c r="BK1235"/>
  <c r="BK1212"/>
  <c r="J751"/>
  <c r="J575"/>
  <c i="21" r="J157"/>
  <c r="J136"/>
  <c i="22" r="BK142"/>
  <c r="BK168"/>
  <c r="J154"/>
  <c r="BK140"/>
  <c i="23" r="J244"/>
  <c r="BK138"/>
  <c r="J242"/>
  <c r="J243"/>
  <c r="J247"/>
  <c r="J220"/>
  <c r="J222"/>
  <c r="J214"/>
  <c r="J172"/>
  <c r="BK236"/>
  <c i="24" r="J143"/>
  <c r="J149"/>
  <c i="25" r="J169"/>
  <c r="J136"/>
  <c r="J157"/>
  <c r="BK150"/>
  <c r="BK156"/>
  <c r="BK142"/>
  <c i="26" r="J145"/>
  <c r="BK127"/>
  <c r="BK133"/>
  <c i="27" r="BK157"/>
  <c r="BK155"/>
  <c i="28" r="J139"/>
  <c r="J150"/>
  <c r="J177"/>
  <c r="J176"/>
  <c r="J133"/>
  <c r="BK139"/>
  <c i="29" r="J137"/>
  <c r="J155"/>
  <c r="J152"/>
  <c r="J154"/>
  <c r="BK143"/>
  <c r="J158"/>
  <c i="30" r="BK146"/>
  <c r="BK133"/>
  <c r="BK136"/>
  <c i="31" r="BK127"/>
  <c i="32" r="BK522"/>
  <c r="BK784"/>
  <c r="BK645"/>
  <c r="BK596"/>
  <c i="36" r="J190"/>
  <c i="38" r="BK142"/>
  <c r="BK154"/>
  <c r="J137"/>
  <c r="J172"/>
  <c r="J147"/>
  <c r="J139"/>
  <c r="BK145"/>
  <c i="2" r="J1577"/>
  <c r="BK1468"/>
  <c r="BK665"/>
  <c r="J511"/>
  <c r="BK1582"/>
  <c r="BK1395"/>
  <c r="BK805"/>
  <c r="J372"/>
  <c r="BK1567"/>
  <c r="BK1515"/>
  <c r="J1094"/>
  <c r="J897"/>
  <c r="J756"/>
  <c r="BK511"/>
  <c r="J243"/>
  <c r="BK1530"/>
  <c r="J1083"/>
  <c r="J302"/>
  <c r="J1579"/>
  <c r="BK1561"/>
  <c r="BK1523"/>
  <c r="BK999"/>
  <c r="BK607"/>
  <c r="BK297"/>
  <c r="J1551"/>
  <c r="J1253"/>
  <c r="J841"/>
  <c r="BK716"/>
  <c r="BK321"/>
  <c r="J1626"/>
  <c r="J1584"/>
  <c r="BK1535"/>
  <c r="BK1346"/>
  <c r="J801"/>
  <c r="BK364"/>
  <c r="J1593"/>
  <c r="J1561"/>
  <c r="BK922"/>
  <c r="BK643"/>
  <c i="1" r="AS112"/>
  <c i="2" r="BK1620"/>
  <c r="BK1584"/>
  <c r="J1453"/>
  <c r="BK1115"/>
  <c r="J607"/>
  <c r="J1542"/>
  <c r="J1435"/>
  <c r="BK1240"/>
  <c r="BK1039"/>
  <c r="BK838"/>
  <c r="BK628"/>
  <c r="BK295"/>
  <c r="BK243"/>
  <c i="3" r="BK203"/>
  <c r="J176"/>
  <c r="BK138"/>
  <c r="J191"/>
  <c r="J242"/>
  <c r="J269"/>
  <c r="J174"/>
  <c r="BK130"/>
  <c r="J222"/>
  <c r="J158"/>
  <c r="J254"/>
  <c r="BK214"/>
  <c r="J170"/>
  <c r="J248"/>
  <c r="BK201"/>
  <c i="4" r="BK152"/>
  <c r="J190"/>
  <c r="J154"/>
  <c r="J130"/>
  <c r="BK156"/>
  <c r="BK190"/>
  <c r="J178"/>
  <c r="J140"/>
  <c i="5" r="BK354"/>
  <c r="J292"/>
  <c r="BK172"/>
  <c r="BK174"/>
  <c r="BK388"/>
  <c r="BK242"/>
  <c r="J140"/>
  <c r="BK350"/>
  <c r="J230"/>
  <c r="BK192"/>
  <c r="J340"/>
  <c r="BK462"/>
  <c r="J362"/>
  <c r="BK230"/>
  <c r="BK144"/>
  <c r="J444"/>
  <c r="BK374"/>
  <c r="BK452"/>
  <c r="BK450"/>
  <c r="J346"/>
  <c r="BK272"/>
  <c r="BK164"/>
  <c r="BK410"/>
  <c r="BK298"/>
  <c r="J459"/>
  <c r="J422"/>
  <c r="J266"/>
  <c r="BK356"/>
  <c r="J260"/>
  <c r="BK166"/>
  <c r="J354"/>
  <c r="J258"/>
  <c r="J184"/>
  <c r="BK302"/>
  <c i="6" r="BK127"/>
  <c r="J145"/>
  <c r="J127"/>
  <c i="7" r="F40"/>
  <c i="8" r="J137"/>
  <c r="J127"/>
  <c r="J132"/>
  <c r="J143"/>
  <c i="9" r="J140"/>
  <c r="BK154"/>
  <c r="J142"/>
  <c r="J167"/>
  <c r="BK177"/>
  <c r="J175"/>
  <c r="J134"/>
  <c r="BK166"/>
  <c r="J195"/>
  <c r="BK183"/>
  <c r="BK149"/>
  <c r="J149"/>
  <c r="BK145"/>
  <c i="10" r="BK154"/>
  <c r="BK152"/>
  <c r="J127"/>
  <c r="J140"/>
  <c r="J148"/>
  <c r="BK129"/>
  <c i="11" r="J148"/>
  <c r="J134"/>
  <c r="J161"/>
  <c r="J175"/>
  <c r="J194"/>
  <c r="BK154"/>
  <c r="J176"/>
  <c r="J198"/>
  <c r="BK142"/>
  <c r="J146"/>
  <c r="BK179"/>
  <c r="J133"/>
  <c i="12" r="BK149"/>
  <c r="BK153"/>
  <c r="J130"/>
  <c r="BK142"/>
  <c i="13" r="J157"/>
  <c r="BK157"/>
  <c r="BK137"/>
  <c r="J147"/>
  <c r="J141"/>
  <c i="14" r="BK235"/>
  <c r="J211"/>
  <c r="J252"/>
  <c r="J265"/>
  <c r="BK172"/>
  <c r="BK243"/>
  <c r="BK250"/>
  <c r="BK263"/>
  <c r="BK183"/>
  <c r="J219"/>
  <c r="BK195"/>
  <c r="J227"/>
  <c r="BK147"/>
  <c i="15" r="J225"/>
  <c r="J227"/>
  <c r="BK170"/>
  <c r="BK185"/>
  <c r="J213"/>
  <c r="J149"/>
  <c r="J217"/>
  <c r="J215"/>
  <c r="BK197"/>
  <c r="J164"/>
  <c r="J157"/>
  <c r="BK133"/>
  <c i="16" r="J168"/>
  <c r="J163"/>
  <c r="J142"/>
  <c r="BK166"/>
  <c r="BK127"/>
  <c i="17" r="BK154"/>
  <c r="BK144"/>
  <c r="J142"/>
  <c r="J146"/>
  <c i="18" r="J144"/>
  <c r="BK166"/>
  <c r="BK190"/>
  <c r="J171"/>
  <c i="19" r="BK159"/>
  <c r="J158"/>
  <c r="BK134"/>
  <c r="J137"/>
  <c i="20" r="BK851"/>
  <c r="J1163"/>
  <c r="J721"/>
  <c r="BK1040"/>
  <c r="J534"/>
  <c r="BK1141"/>
  <c r="J690"/>
  <c r="BK475"/>
  <c r="J964"/>
  <c r="J642"/>
  <c r="BK511"/>
  <c r="J1121"/>
  <c r="BK696"/>
  <c r="J1331"/>
  <c r="BK1228"/>
  <c r="BK1171"/>
  <c r="J851"/>
  <c r="J676"/>
  <c r="BK564"/>
  <c r="J322"/>
  <c r="BK1217"/>
  <c r="J1262"/>
  <c r="J1214"/>
  <c r="BK1131"/>
  <c r="BK624"/>
  <c r="BK483"/>
  <c r="J282"/>
  <c r="BK1233"/>
  <c r="J1131"/>
  <c r="J653"/>
  <c r="J528"/>
  <c r="BK183"/>
  <c r="BK1232"/>
  <c r="BK728"/>
  <c r="J172"/>
  <c r="BK947"/>
  <c r="BK1207"/>
  <c r="J544"/>
  <c r="J1321"/>
  <c r="BK539"/>
  <c r="J343"/>
  <c r="J1237"/>
  <c r="J1215"/>
  <c r="BK895"/>
  <c r="BK659"/>
  <c r="BK176"/>
  <c i="21" r="J148"/>
  <c r="J143"/>
  <c i="22" r="J146"/>
  <c r="J152"/>
  <c r="J176"/>
  <c r="J158"/>
  <c i="23" r="BK204"/>
  <c r="J228"/>
  <c r="BK208"/>
  <c r="J146"/>
  <c r="BK140"/>
  <c r="BK243"/>
  <c r="J216"/>
  <c r="BK239"/>
  <c r="BK200"/>
  <c i="26" r="BK141"/>
  <c i="27" r="J129"/>
  <c r="J145"/>
  <c i="28" r="BK165"/>
  <c r="J156"/>
  <c r="J167"/>
  <c r="J137"/>
  <c r="BK152"/>
  <c r="J152"/>
  <c i="29" r="BK154"/>
  <c r="BK175"/>
  <c r="J157"/>
  <c r="BK148"/>
  <c r="J187"/>
  <c r="J160"/>
  <c r="BK130"/>
  <c i="30" r="J146"/>
  <c r="J133"/>
  <c i="31" r="BK128"/>
  <c i="32" r="J579"/>
  <c r="BK152"/>
  <c r="BK666"/>
  <c r="J649"/>
  <c r="BK305"/>
  <c r="J573"/>
  <c r="J572"/>
  <c r="J665"/>
  <c r="BK653"/>
  <c r="J182"/>
  <c i="33" r="J192"/>
  <c r="BK180"/>
  <c r="J145"/>
  <c r="BK188"/>
  <c r="J153"/>
  <c r="J133"/>
  <c i="34" r="BK132"/>
  <c r="BK134"/>
  <c i="35" r="J129"/>
  <c i="36" r="BK203"/>
  <c r="BK201"/>
  <c r="BK191"/>
  <c r="BK207"/>
  <c r="J219"/>
  <c r="J179"/>
  <c r="J217"/>
  <c r="BK219"/>
  <c i="37" r="BK145"/>
  <c r="BK134"/>
  <c r="BK139"/>
  <c i="38" r="BK168"/>
  <c r="BK129"/>
  <c r="J142"/>
  <c r="J153"/>
  <c r="BK149"/>
  <c r="BK146"/>
  <c r="BK155"/>
  <c r="BK148"/>
  <c r="BK133"/>
  <c r="BK166"/>
  <c r="BK130"/>
  <c i="2" r="J1541"/>
  <c r="BK1191"/>
  <c r="J683"/>
  <c r="J546"/>
  <c r="J1570"/>
  <c r="BK1517"/>
  <c r="J1089"/>
  <c r="BK571"/>
  <c r="BK1543"/>
  <c r="BK1305"/>
  <c r="BK924"/>
  <c r="J665"/>
  <c r="J295"/>
  <c r="BK1519"/>
  <c r="J1441"/>
  <c r="J858"/>
  <c r="BK1576"/>
  <c r="BK1562"/>
  <c r="J1549"/>
  <c r="J1513"/>
  <c r="BK755"/>
  <c r="BK622"/>
  <c r="BK302"/>
  <c r="J1557"/>
  <c r="J1336"/>
  <c r="J942"/>
  <c r="J742"/>
  <c r="J312"/>
  <c r="BK1622"/>
  <c r="BK1583"/>
  <c r="J1443"/>
  <c r="J1240"/>
  <c r="J556"/>
  <c r="BK1686"/>
  <c r="J1587"/>
  <c r="BK1553"/>
  <c r="J873"/>
  <c r="J536"/>
  <c r="BK1933"/>
  <c r="J1845"/>
  <c r="BK1687"/>
  <c r="J1583"/>
  <c r="BK1286"/>
  <c r="J687"/>
  <c r="BK264"/>
  <c r="BK1867"/>
  <c r="J1710"/>
  <c r="BK1585"/>
  <c r="BK1379"/>
  <c r="BK897"/>
  <c r="BK658"/>
  <c r="BK1833"/>
  <c r="BK1796"/>
  <c r="J1622"/>
  <c r="J1576"/>
  <c r="BK1557"/>
  <c r="BK1532"/>
  <c r="J1516"/>
  <c r="BK1369"/>
  <c r="J1151"/>
  <c r="J962"/>
  <c r="J643"/>
  <c r="BK495"/>
  <c r="BK205"/>
  <c r="BK277"/>
  <c i="1" r="AS129"/>
  <c i="3" r="BK154"/>
  <c r="BK140"/>
  <c r="J258"/>
  <c r="J180"/>
  <c r="J166"/>
  <c r="BK218"/>
  <c r="BK234"/>
  <c r="BK228"/>
  <c r="J266"/>
  <c r="J186"/>
  <c r="BK150"/>
  <c r="BK232"/>
  <c r="BK195"/>
  <c r="BK230"/>
  <c r="BK168"/>
  <c i="4" r="BK168"/>
  <c r="J194"/>
  <c r="BK174"/>
  <c r="J188"/>
  <c r="BK144"/>
  <c i="5" r="J416"/>
  <c r="J330"/>
  <c r="J226"/>
  <c r="BK416"/>
  <c r="J430"/>
  <c r="BK348"/>
  <c r="J278"/>
  <c r="BK212"/>
  <c r="BK146"/>
  <c r="BK406"/>
  <c r="BK338"/>
  <c r="BK280"/>
  <c r="BK218"/>
  <c r="BK352"/>
  <c r="J450"/>
  <c r="J328"/>
  <c r="BK240"/>
  <c r="BK448"/>
  <c r="BK330"/>
  <c r="BK414"/>
  <c r="BK278"/>
  <c r="BK156"/>
  <c r="BK392"/>
  <c r="BK270"/>
  <c r="BK140"/>
  <c r="J290"/>
  <c i="6" r="BK147"/>
  <c r="J149"/>
  <c r="J157"/>
  <c r="J136"/>
  <c i="7" r="J133"/>
  <c r="J166"/>
  <c r="BK185"/>
  <c r="BK130"/>
  <c r="J156"/>
  <c r="J181"/>
  <c r="J173"/>
  <c r="J139"/>
  <c r="BK144"/>
  <c r="J130"/>
  <c i="8" r="J148"/>
  <c r="BK158"/>
  <c r="BK156"/>
  <c r="J150"/>
  <c r="BK132"/>
  <c i="9" r="J172"/>
  <c r="BK170"/>
  <c r="BK127"/>
  <c r="BK143"/>
  <c r="J160"/>
  <c r="J148"/>
  <c r="J161"/>
  <c r="J128"/>
  <c r="J139"/>
  <c r="J177"/>
  <c r="J164"/>
  <c r="J155"/>
  <c r="J133"/>
  <c i="10" r="BK150"/>
  <c r="J158"/>
  <c r="BK137"/>
  <c r="BK136"/>
  <c r="BK145"/>
  <c i="11" r="BK200"/>
  <c r="J143"/>
  <c r="J188"/>
  <c r="BK143"/>
  <c r="J167"/>
  <c r="J179"/>
  <c r="BK134"/>
  <c r="J160"/>
  <c r="BK186"/>
  <c r="J154"/>
  <c r="J131"/>
  <c r="BK149"/>
  <c i="12" r="J133"/>
  <c r="J137"/>
  <c r="J128"/>
  <c r="BK144"/>
  <c i="13" r="BK147"/>
  <c r="J133"/>
  <c r="BK163"/>
  <c r="BK129"/>
  <c i="14" r="J207"/>
  <c r="BK231"/>
  <c r="J260"/>
  <c r="BK217"/>
  <c r="J172"/>
  <c r="BK154"/>
  <c r="BK223"/>
  <c r="J267"/>
  <c r="BK189"/>
  <c r="BK265"/>
  <c r="J193"/>
  <c r="BK174"/>
  <c r="J236"/>
  <c r="BK181"/>
  <c r="BK259"/>
  <c r="BK209"/>
  <c r="J185"/>
  <c r="BK203"/>
  <c r="J160"/>
  <c i="15" r="J203"/>
  <c r="BK229"/>
  <c r="J181"/>
  <c r="BK221"/>
  <c i="17" r="BK152"/>
  <c r="BK148"/>
  <c r="BK131"/>
  <c i="18" r="BK160"/>
  <c r="BK175"/>
  <c r="J190"/>
  <c r="BK148"/>
  <c i="19" r="J157"/>
  <c r="J147"/>
  <c r="BK150"/>
  <c r="BK147"/>
  <c i="20" r="BK776"/>
  <c r="J912"/>
  <c r="J390"/>
  <c r="J692"/>
  <c r="BK474"/>
  <c r="J919"/>
  <c r="J585"/>
  <c r="BK1276"/>
  <c r="BK700"/>
  <c r="BK287"/>
  <c r="BK1229"/>
  <c i="21" r="J160"/>
  <c r="BK160"/>
  <c r="J138"/>
  <c i="22" r="BK160"/>
  <c r="BK138"/>
  <c r="BK136"/>
  <c r="BK166"/>
  <c i="23" r="BK166"/>
  <c r="J186"/>
  <c r="BK180"/>
  <c r="BK214"/>
  <c r="J208"/>
  <c r="J188"/>
  <c r="J234"/>
  <c r="BK242"/>
  <c r="J190"/>
  <c r="BK156"/>
  <c r="BK230"/>
  <c i="24" r="J131"/>
  <c r="BK143"/>
  <c r="J127"/>
  <c i="25" r="BK139"/>
  <c r="J181"/>
  <c r="J179"/>
  <c r="J175"/>
  <c r="BK135"/>
  <c r="J141"/>
  <c i="26" r="BK143"/>
  <c r="J143"/>
  <c i="27" r="BK127"/>
  <c r="J159"/>
  <c r="BK131"/>
  <c i="28" r="BK143"/>
  <c r="J135"/>
  <c i="30" r="J148"/>
  <c r="J150"/>
  <c r="BK144"/>
  <c i="32" r="BK559"/>
  <c r="BK448"/>
  <c r="J664"/>
  <c r="BK963"/>
  <c r="J308"/>
  <c r="J840"/>
  <c r="BK664"/>
  <c r="BK728"/>
  <c r="J669"/>
  <c i="33" r="J174"/>
  <c r="BK196"/>
  <c r="BK157"/>
  <c r="J176"/>
  <c r="J180"/>
  <c i="36" r="BK206"/>
  <c r="J151"/>
  <c r="BK214"/>
  <c r="J147"/>
  <c r="J139"/>
  <c i="37" r="J155"/>
  <c r="BK133"/>
  <c r="BK131"/>
  <c i="38" r="BK139"/>
  <c r="BK151"/>
  <c r="BK171"/>
  <c r="J133"/>
  <c r="J150"/>
  <c r="BK177"/>
  <c r="J138"/>
  <c r="BK158"/>
  <c r="J171"/>
  <c r="J132"/>
  <c r="J129"/>
  <c i="2" l="1" r="R224"/>
  <c r="T707"/>
  <c r="BK1125"/>
  <c r="J1125"/>
  <c r="J119"/>
  <c r="R1509"/>
  <c r="T1879"/>
  <c i="3" r="BK129"/>
  <c r="P190"/>
  <c i="5" r="P293"/>
  <c i="6" r="P126"/>
  <c r="P125"/>
  <c i="1" r="AU102"/>
  <c i="8" r="T126"/>
  <c r="T125"/>
  <c i="9" r="BK126"/>
  <c r="BK125"/>
  <c r="J125"/>
  <c r="J100"/>
  <c i="12" r="T126"/>
  <c r="T125"/>
  <c i="15" r="R130"/>
  <c r="P159"/>
  <c i="18" r="P143"/>
  <c i="19" r="BK151"/>
  <c r="J151"/>
  <c r="J105"/>
  <c i="20" r="T491"/>
  <c r="T937"/>
  <c r="R1203"/>
  <c i="22" r="R127"/>
  <c r="R126"/>
  <c i="25" r="T126"/>
  <c r="T125"/>
  <c i="28" r="P132"/>
  <c r="R153"/>
  <c r="R172"/>
  <c i="29" r="P126"/>
  <c r="P125"/>
  <c i="1" r="AU130"/>
  <c i="30" r="BK126"/>
  <c r="BK125"/>
  <c r="J125"/>
  <c i="32" r="R671"/>
  <c i="33" r="BK165"/>
  <c r="J165"/>
  <c r="J102"/>
  <c i="35" r="P126"/>
  <c r="P125"/>
  <c i="1" r="AU138"/>
  <c i="36" r="BK181"/>
  <c r="J181"/>
  <c r="J103"/>
  <c i="2" r="BK224"/>
  <c r="J224"/>
  <c r="J103"/>
  <c r="R570"/>
  <c r="P648"/>
  <c r="BK923"/>
  <c r="J923"/>
  <c r="J118"/>
  <c r="R1627"/>
  <c r="P1865"/>
  <c i="4" r="P127"/>
  <c r="P126"/>
  <c i="1" r="AU99"/>
  <c i="5" r="BK255"/>
  <c r="J255"/>
  <c r="J105"/>
  <c i="6" r="T126"/>
  <c r="T125"/>
  <c i="16" r="R126"/>
  <c r="R125"/>
  <c i="18" r="P134"/>
  <c i="19" r="P151"/>
  <c i="20" r="R157"/>
  <c r="BK281"/>
  <c r="J281"/>
  <c r="J104"/>
  <c r="R580"/>
  <c r="P753"/>
  <c r="R1122"/>
  <c r="BK1221"/>
  <c r="J1221"/>
  <c r="J124"/>
  <c r="R1238"/>
  <c r="R1344"/>
  <c i="23" r="P131"/>
  <c r="T185"/>
  <c i="27" r="BK126"/>
  <c r="BK125"/>
  <c r="J125"/>
  <c i="28" r="R160"/>
  <c i="33" r="R128"/>
  <c i="36" r="R181"/>
  <c i="37" r="T126"/>
  <c r="T125"/>
  <c i="2" r="BK346"/>
  <c r="J346"/>
  <c r="J105"/>
  <c r="P664"/>
  <c r="R800"/>
  <c r="BK843"/>
  <c r="J843"/>
  <c r="J117"/>
  <c r="R1345"/>
  <c r="BK1548"/>
  <c r="J1548"/>
  <c r="J124"/>
  <c r="BK1879"/>
  <c r="J1879"/>
  <c r="J130"/>
  <c i="3" r="R207"/>
  <c i="5" r="BK135"/>
  <c r="T255"/>
  <c i="15" r="BK142"/>
  <c r="J142"/>
  <c r="J103"/>
  <c r="T142"/>
  <c i="17" r="T126"/>
  <c r="T125"/>
  <c i="18" r="T143"/>
  <c i="19" r="T151"/>
  <c i="20" r="BK332"/>
  <c r="J332"/>
  <c r="J105"/>
  <c r="T596"/>
  <c r="BK652"/>
  <c r="J652"/>
  <c r="J112"/>
  <c r="R652"/>
  <c r="BK695"/>
  <c r="R1130"/>
  <c r="P1203"/>
  <c r="P1261"/>
  <c r="R1330"/>
  <c i="23" r="P145"/>
  <c r="P232"/>
  <c i="28" r="T132"/>
  <c i="32" r="BK151"/>
  <c r="J151"/>
  <c r="J104"/>
  <c r="BK425"/>
  <c r="J425"/>
  <c r="J107"/>
  <c i="33" r="T165"/>
  <c i="34" r="R127"/>
  <c r="R126"/>
  <c i="37" r="BK126"/>
  <c r="J126"/>
  <c r="J101"/>
  <c i="5" r="R135"/>
  <c r="P158"/>
  <c i="6" r="BK126"/>
  <c r="J126"/>
  <c r="J101"/>
  <c i="12" r="P126"/>
  <c r="P125"/>
  <c i="1" r="AU108"/>
  <c i="13" r="R126"/>
  <c r="R125"/>
  <c i="14" r="BK134"/>
  <c r="J134"/>
  <c r="J101"/>
  <c r="BK237"/>
  <c r="J237"/>
  <c r="J104"/>
  <c i="15" r="BK130"/>
  <c r="J130"/>
  <c r="J101"/>
  <c r="R159"/>
  <c i="16" r="BK126"/>
  <c r="BK125"/>
  <c r="J125"/>
  <c r="J100"/>
  <c i="17" r="BK126"/>
  <c r="J126"/>
  <c r="J101"/>
  <c i="19" r="P133"/>
  <c r="P132"/>
  <c r="T144"/>
  <c i="20" r="P213"/>
  <c r="R281"/>
  <c r="T580"/>
  <c r="R753"/>
  <c r="T1122"/>
  <c r="BK1203"/>
  <c r="J1203"/>
  <c r="J122"/>
  <c r="R1261"/>
  <c i="22" r="BK127"/>
  <c r="J127"/>
  <c r="J101"/>
  <c i="26" r="BK126"/>
  <c r="J126"/>
  <c r="J101"/>
  <c i="28" r="P142"/>
  <c r="T175"/>
  <c i="31" r="BK126"/>
  <c r="BK125"/>
  <c r="J125"/>
  <c i="32" r="T151"/>
  <c r="R304"/>
  <c i="36" r="BK159"/>
  <c r="J159"/>
  <c r="J102"/>
  <c i="11" r="BK126"/>
  <c r="J126"/>
  <c r="J101"/>
  <c i="14" r="BK149"/>
  <c r="J149"/>
  <c r="J102"/>
  <c r="P237"/>
  <c r="P264"/>
  <c i="15" r="R137"/>
  <c r="R142"/>
  <c i="17" r="R126"/>
  <c r="R125"/>
  <c i="18" r="R143"/>
  <c i="19" r="R133"/>
  <c r="R132"/>
  <c r="P144"/>
  <c i="20" r="P332"/>
  <c r="P937"/>
  <c r="BK1208"/>
  <c r="J1208"/>
  <c r="J123"/>
  <c r="BK1238"/>
  <c r="J1238"/>
  <c r="J125"/>
  <c r="T1344"/>
  <c i="28" r="BK153"/>
  <c r="J153"/>
  <c r="J103"/>
  <c r="P172"/>
  <c i="29" r="BK126"/>
  <c r="BK125"/>
  <c r="J125"/>
  <c r="J100"/>
  <c i="31" r="T126"/>
  <c r="T125"/>
  <c i="32" r="T425"/>
  <c r="P570"/>
  <c r="BK577"/>
  <c r="J577"/>
  <c r="J109"/>
  <c r="T577"/>
  <c r="R644"/>
  <c r="R662"/>
  <c r="P668"/>
  <c i="33" r="P165"/>
  <c i="36" r="T181"/>
  <c r="BK218"/>
  <c r="J218"/>
  <c r="J111"/>
  <c i="2" r="P224"/>
  <c r="BK570"/>
  <c r="J570"/>
  <c r="J106"/>
  <c r="T1125"/>
  <c r="T1337"/>
  <c r="P1548"/>
  <c r="R1602"/>
  <c i="3" r="BK190"/>
  <c r="J190"/>
  <c r="J102"/>
  <c i="4" r="BK127"/>
  <c r="J127"/>
  <c r="J101"/>
  <c i="5" r="T135"/>
  <c r="R158"/>
  <c r="BK443"/>
  <c r="J443"/>
  <c r="J107"/>
  <c i="8" r="BK126"/>
  <c r="J126"/>
  <c r="J101"/>
  <c i="14" r="T134"/>
  <c r="T247"/>
  <c i="15" r="P176"/>
  <c i="16" r="P126"/>
  <c r="P125"/>
  <c i="1" r="AU113"/>
  <c i="18" r="T170"/>
  <c i="20" r="BK213"/>
  <c r="J213"/>
  <c r="J103"/>
  <c r="T281"/>
  <c r="P580"/>
  <c r="R623"/>
  <c r="P658"/>
  <c r="T685"/>
  <c r="P691"/>
  <c r="T691"/>
  <c r="T1130"/>
  <c r="T1261"/>
  <c r="T1330"/>
  <c i="21" r="BK127"/>
  <c r="J127"/>
  <c r="J101"/>
  <c i="23" r="BK215"/>
  <c r="J215"/>
  <c r="J105"/>
  <c i="24" r="T126"/>
  <c r="T125"/>
  <c i="26" r="P126"/>
  <c r="P125"/>
  <c i="1" r="AU126"/>
  <c i="27" r="T126"/>
  <c r="T125"/>
  <c i="28" r="P160"/>
  <c i="32" r="T671"/>
  <c i="33" r="R165"/>
  <c i="36" r="P181"/>
  <c i="2" r="P346"/>
  <c r="BK664"/>
  <c r="J664"/>
  <c r="J110"/>
  <c r="BK800"/>
  <c r="J800"/>
  <c r="J112"/>
  <c r="R806"/>
  <c r="P833"/>
  <c r="BK839"/>
  <c r="J839"/>
  <c r="J115"/>
  <c r="T839"/>
  <c r="BK1345"/>
  <c r="J1345"/>
  <c r="J121"/>
  <c r="BK1504"/>
  <c r="J1504"/>
  <c r="J122"/>
  <c r="P1504"/>
  <c r="T1504"/>
  <c r="BK1588"/>
  <c r="J1588"/>
  <c r="J125"/>
  <c r="T1588"/>
  <c r="R1809"/>
  <c r="T1987"/>
  <c i="5" r="T163"/>
  <c i="11" r="R126"/>
  <c r="R125"/>
  <c i="12" r="BK126"/>
  <c r="BK125"/>
  <c r="J125"/>
  <c i="13" r="T126"/>
  <c r="T125"/>
  <c i="15" r="BK176"/>
  <c r="J176"/>
  <c r="J105"/>
  <c i="16" r="T126"/>
  <c r="T125"/>
  <c i="18" r="R170"/>
  <c i="19" r="R151"/>
  <c i="20" r="P491"/>
  <c r="T753"/>
  <c r="R1208"/>
  <c r="P1238"/>
  <c r="BK1344"/>
  <c r="J1344"/>
  <c r="J130"/>
  <c i="23" r="T131"/>
  <c r="T232"/>
  <c i="28" r="BK160"/>
  <c r="J160"/>
  <c r="J105"/>
  <c r="P175"/>
  <c i="32" r="R151"/>
  <c r="P304"/>
  <c i="36" r="T136"/>
  <c r="R204"/>
  <c i="2" r="P157"/>
  <c r="R296"/>
  <c r="T664"/>
  <c r="BK806"/>
  <c r="J806"/>
  <c r="J113"/>
  <c r="BK833"/>
  <c r="J833"/>
  <c r="J114"/>
  <c r="T833"/>
  <c r="R839"/>
  <c r="R843"/>
  <c r="P1627"/>
  <c r="T1865"/>
  <c i="3" r="T190"/>
  <c i="5" r="P135"/>
  <c r="BK158"/>
  <c r="J158"/>
  <c r="J103"/>
  <c r="T158"/>
  <c r="P443"/>
  <c i="9" r="T126"/>
  <c r="T125"/>
  <c i="10" r="BK126"/>
  <c r="J126"/>
  <c r="J101"/>
  <c i="11" r="T126"/>
  <c r="T125"/>
  <c i="14" r="T149"/>
  <c r="T237"/>
  <c r="R261"/>
  <c i="15" r="T176"/>
  <c i="20" r="P157"/>
  <c r="T213"/>
  <c r="BK580"/>
  <c r="J580"/>
  <c r="J109"/>
  <c r="BK623"/>
  <c r="J623"/>
  <c r="J111"/>
  <c r="R658"/>
  <c r="P685"/>
  <c r="BK691"/>
  <c r="J691"/>
  <c r="J115"/>
  <c r="R691"/>
  <c r="P1130"/>
  <c r="T1203"/>
  <c r="BK1242"/>
  <c r="J1242"/>
  <c r="J126"/>
  <c r="P1309"/>
  <c r="BK1371"/>
  <c r="J1371"/>
  <c r="J131"/>
  <c i="21" r="P127"/>
  <c r="P126"/>
  <c i="1" r="AU120"/>
  <c i="23" r="T145"/>
  <c r="P215"/>
  <c i="24" r="P126"/>
  <c r="P125"/>
  <c i="1" r="AU124"/>
  <c i="25" r="BK126"/>
  <c r="BK125"/>
  <c r="J125"/>
  <c i="27" r="R126"/>
  <c r="R125"/>
  <c i="28" r="R142"/>
  <c r="BK172"/>
  <c r="J172"/>
  <c r="J106"/>
  <c i="30" r="T126"/>
  <c r="T125"/>
  <c i="32" r="R425"/>
  <c r="R570"/>
  <c r="P577"/>
  <c r="BK644"/>
  <c r="J644"/>
  <c r="J112"/>
  <c i="35" r="T126"/>
  <c r="T125"/>
  <c i="36" r="T159"/>
  <c r="T204"/>
  <c i="2" r="R157"/>
  <c r="P570"/>
  <c r="P1125"/>
  <c r="P1509"/>
  <c r="P1879"/>
  <c i="3" r="P129"/>
  <c i="5" r="P163"/>
  <c r="R443"/>
  <c i="6" r="R126"/>
  <c r="R125"/>
  <c i="13" r="P126"/>
  <c r="P125"/>
  <c i="1" r="AU109"/>
  <c i="14" r="BK184"/>
  <c r="J184"/>
  <c r="J103"/>
  <c r="T264"/>
  <c i="36" r="R136"/>
  <c r="BK204"/>
  <c r="J204"/>
  <c r="J109"/>
  <c i="37" r="R126"/>
  <c r="R125"/>
  <c i="2" r="T157"/>
  <c r="T570"/>
  <c r="T648"/>
  <c r="T647"/>
  <c r="P800"/>
  <c r="T806"/>
  <c r="R833"/>
  <c r="P839"/>
  <c r="T843"/>
  <c r="T1627"/>
  <c r="R1865"/>
  <c i="3" r="T129"/>
  <c i="4" r="T127"/>
  <c r="T126"/>
  <c i="5" r="R293"/>
  <c i="7" r="T126"/>
  <c r="T125"/>
  <c i="14" r="P134"/>
  <c r="R247"/>
  <c i="15" r="BK137"/>
  <c r="J137"/>
  <c r="J102"/>
  <c i="18" r="BK143"/>
  <c i="19" r="BK140"/>
  <c r="J140"/>
  <c r="J103"/>
  <c r="P140"/>
  <c i="20" r="R332"/>
  <c r="BK753"/>
  <c r="J753"/>
  <c r="J118"/>
  <c r="P1122"/>
  <c r="BK1261"/>
  <c r="J1261"/>
  <c r="J127"/>
  <c r="P1330"/>
  <c i="23" r="BK131"/>
  <c r="J131"/>
  <c r="J101"/>
  <c r="R232"/>
  <c i="28" r="BK132"/>
  <c r="J132"/>
  <c r="J101"/>
  <c r="P153"/>
  <c r="BK175"/>
  <c r="J175"/>
  <c r="J107"/>
  <c i="30" r="R126"/>
  <c r="R125"/>
  <c i="32" r="P425"/>
  <c r="BK662"/>
  <c r="J662"/>
  <c r="J113"/>
  <c r="BK668"/>
  <c r="J668"/>
  <c r="J114"/>
  <c i="2" r="P296"/>
  <c r="BK707"/>
  <c r="J707"/>
  <c r="J111"/>
  <c r="P923"/>
  <c r="BK1627"/>
  <c r="J1627"/>
  <c r="J127"/>
  <c r="BK1865"/>
  <c r="J1865"/>
  <c r="J129"/>
  <c i="3" r="R190"/>
  <c i="5" r="T293"/>
  <c i="7" r="P126"/>
  <c r="P125"/>
  <c i="1" r="AU103"/>
  <c i="8" r="P126"/>
  <c r="P125"/>
  <c i="1" r="AU104"/>
  <c i="10" r="R126"/>
  <c r="R125"/>
  <c i="14" r="R149"/>
  <c r="R237"/>
  <c r="BK264"/>
  <c r="J264"/>
  <c r="J109"/>
  <c i="20" r="T157"/>
  <c r="P281"/>
  <c r="P623"/>
  <c r="T658"/>
  <c r="R685"/>
  <c r="T695"/>
  <c r="BK1122"/>
  <c r="J1122"/>
  <c r="J120"/>
  <c r="P1221"/>
  <c r="T1238"/>
  <c r="P1344"/>
  <c i="23" r="P185"/>
  <c i="25" r="P126"/>
  <c r="P125"/>
  <c i="1" r="AU125"/>
  <c i="28" r="T142"/>
  <c r="R175"/>
  <c i="32" r="BK570"/>
  <c r="J570"/>
  <c r="J108"/>
  <c r="T570"/>
  <c r="R577"/>
  <c r="P644"/>
  <c r="P662"/>
  <c r="R668"/>
  <c i="34" r="BK127"/>
  <c i="36" r="P136"/>
  <c r="R218"/>
  <c i="38" r="R125"/>
  <c i="2" r="BK157"/>
  <c r="T296"/>
  <c r="R664"/>
  <c r="T923"/>
  <c r="P1337"/>
  <c r="T1509"/>
  <c r="BK1602"/>
  <c r="J1602"/>
  <c r="J126"/>
  <c r="P1809"/>
  <c r="R1987"/>
  <c i="3" r="R129"/>
  <c r="R128"/>
  <c i="4" r="R127"/>
  <c r="R126"/>
  <c i="5" r="BK293"/>
  <c r="J293"/>
  <c r="J106"/>
  <c i="9" r="R126"/>
  <c r="R125"/>
  <c i="10" r="T126"/>
  <c r="T125"/>
  <c i="14" r="R134"/>
  <c r="BK247"/>
  <c r="J247"/>
  <c r="J107"/>
  <c r="R264"/>
  <c i="23" r="R145"/>
  <c r="T215"/>
  <c i="27" r="P126"/>
  <c r="P125"/>
  <c i="1" r="AU127"/>
  <c i="28" r="T160"/>
  <c i="31" r="R126"/>
  <c r="R125"/>
  <c i="32" r="P671"/>
  <c i="33" r="T128"/>
  <c r="T127"/>
  <c i="35" r="BK126"/>
  <c r="BK125"/>
  <c r="J125"/>
  <c r="J100"/>
  <c i="36" r="R159"/>
  <c i="38" r="T125"/>
  <c i="2" r="R346"/>
  <c r="BK648"/>
  <c r="J648"/>
  <c r="J109"/>
  <c r="R1125"/>
  <c r="R1337"/>
  <c r="R1548"/>
  <c r="P1602"/>
  <c r="T1809"/>
  <c r="P1987"/>
  <c i="3" r="P207"/>
  <c i="5" r="BK163"/>
  <c r="J163"/>
  <c r="J104"/>
  <c i="14" r="R184"/>
  <c r="R133"/>
  <c r="P261"/>
  <c i="15" r="R176"/>
  <c i="18" r="BK170"/>
  <c r="J170"/>
  <c r="J104"/>
  <c i="19" r="T140"/>
  <c i="20" r="BK157"/>
  <c r="J157"/>
  <c r="J102"/>
  <c r="R213"/>
  <c r="BK596"/>
  <c r="J596"/>
  <c r="J110"/>
  <c r="BK937"/>
  <c r="J937"/>
  <c r="J119"/>
  <c r="P1208"/>
  <c r="T1242"/>
  <c r="BK1330"/>
  <c r="J1330"/>
  <c r="J129"/>
  <c i="21" r="T127"/>
  <c r="T126"/>
  <c i="23" r="BK185"/>
  <c r="J185"/>
  <c r="J104"/>
  <c r="R215"/>
  <c i="24" r="BK126"/>
  <c r="J126"/>
  <c r="J101"/>
  <c i="25" r="R126"/>
  <c r="R125"/>
  <c i="26" r="T126"/>
  <c r="T125"/>
  <c i="29" r="R126"/>
  <c r="R125"/>
  <c i="32" r="BK671"/>
  <c r="J671"/>
  <c r="J115"/>
  <c i="37" r="P126"/>
  <c r="P125"/>
  <c i="1" r="AU140"/>
  <c i="38" r="BK165"/>
  <c r="J165"/>
  <c r="J101"/>
  <c i="2" r="BK296"/>
  <c r="J296"/>
  <c r="J104"/>
  <c r="P707"/>
  <c r="R923"/>
  <c r="BK1337"/>
  <c r="J1337"/>
  <c r="J120"/>
  <c r="BK1509"/>
  <c r="J1509"/>
  <c r="J123"/>
  <c r="P1588"/>
  <c r="T1602"/>
  <c i="3" r="T207"/>
  <c i="5" r="R163"/>
  <c r="T443"/>
  <c i="7" r="R126"/>
  <c r="R125"/>
  <c i="11" r="P126"/>
  <c r="P125"/>
  <c i="1" r="AU107"/>
  <c i="14" r="T184"/>
  <c r="T261"/>
  <c i="15" r="P137"/>
  <c r="BK159"/>
  <c r="J159"/>
  <c r="J104"/>
  <c i="18" r="BK134"/>
  <c r="J134"/>
  <c r="J102"/>
  <c r="R134"/>
  <c i="19" r="T133"/>
  <c r="T132"/>
  <c r="T131"/>
  <c r="BK144"/>
  <c r="J144"/>
  <c r="J104"/>
  <c i="20" r="R491"/>
  <c r="R937"/>
  <c r="T1208"/>
  <c r="P1242"/>
  <c r="R1309"/>
  <c r="R1371"/>
  <c i="22" r="T127"/>
  <c r="T126"/>
  <c i="23" r="BK145"/>
  <c r="J145"/>
  <c r="J103"/>
  <c r="BK232"/>
  <c r="J232"/>
  <c r="J106"/>
  <c i="28" r="BK142"/>
  <c r="J142"/>
  <c r="J102"/>
  <c i="30" r="P126"/>
  <c r="P125"/>
  <c i="1" r="AU131"/>
  <c i="32" r="T644"/>
  <c r="T580"/>
  <c r="T662"/>
  <c r="T668"/>
  <c i="33" r="P128"/>
  <c r="P127"/>
  <c i="1" r="AU136"/>
  <c i="36" r="P159"/>
  <c r="P204"/>
  <c i="38" r="P165"/>
  <c i="2" r="T224"/>
  <c r="R707"/>
  <c r="T800"/>
  <c r="P843"/>
  <c r="P1345"/>
  <c r="T1548"/>
  <c r="R1588"/>
  <c r="BK1809"/>
  <c r="J1809"/>
  <c r="J128"/>
  <c r="BK1987"/>
  <c r="J1987"/>
  <c r="J131"/>
  <c i="5" r="P255"/>
  <c i="10" r="P126"/>
  <c r="P125"/>
  <c i="1" r="AU106"/>
  <c i="14" r="P149"/>
  <c r="P247"/>
  <c i="15" r="T130"/>
  <c r="T159"/>
  <c i="18" r="T134"/>
  <c r="T130"/>
  <c i="19" r="R140"/>
  <c i="20" r="T332"/>
  <c r="P596"/>
  <c r="T623"/>
  <c r="P652"/>
  <c r="T652"/>
  <c r="BK685"/>
  <c r="J685"/>
  <c r="J114"/>
  <c r="P695"/>
  <c r="P694"/>
  <c r="BK1130"/>
  <c r="J1130"/>
  <c r="J121"/>
  <c r="T1221"/>
  <c r="R1242"/>
  <c r="T1309"/>
  <c r="P1371"/>
  <c i="21" r="R127"/>
  <c r="R126"/>
  <c i="22" r="P127"/>
  <c r="P126"/>
  <c i="1" r="AU121"/>
  <c i="32" r="P151"/>
  <c r="P141"/>
  <c r="BK304"/>
  <c r="J304"/>
  <c r="J105"/>
  <c r="T304"/>
  <c i="34" r="T127"/>
  <c r="T126"/>
  <c i="36" r="T218"/>
  <c i="38" r="BK125"/>
  <c r="J125"/>
  <c r="J100"/>
  <c r="T165"/>
  <c i="2" r="T346"/>
  <c r="R648"/>
  <c r="R647"/>
  <c r="P806"/>
  <c r="T1345"/>
  <c r="R1504"/>
  <c r="R1879"/>
  <c i="3" r="BK207"/>
  <c r="J207"/>
  <c r="J103"/>
  <c i="5" r="R255"/>
  <c i="7" r="BK126"/>
  <c r="BK125"/>
  <c r="J125"/>
  <c r="J100"/>
  <c i="8" r="R126"/>
  <c r="R125"/>
  <c i="9" r="P126"/>
  <c r="P125"/>
  <c i="1" r="AU105"/>
  <c i="12" r="R126"/>
  <c r="R125"/>
  <c i="13" r="BK126"/>
  <c r="J126"/>
  <c r="J101"/>
  <c i="14" r="P184"/>
  <c r="BK261"/>
  <c r="J261"/>
  <c r="J108"/>
  <c i="15" r="P130"/>
  <c r="T137"/>
  <c r="P142"/>
  <c i="17" r="P126"/>
  <c r="P125"/>
  <c i="1" r="AU114"/>
  <c i="18" r="P170"/>
  <c r="P130"/>
  <c i="1" r="AU115"/>
  <c i="19" r="BK133"/>
  <c r="BK132"/>
  <c r="R144"/>
  <c i="20" r="BK491"/>
  <c r="J491"/>
  <c r="J106"/>
  <c r="R596"/>
  <c r="BK658"/>
  <c r="J658"/>
  <c r="J113"/>
  <c r="R695"/>
  <c r="R694"/>
  <c r="R1221"/>
  <c r="BK1309"/>
  <c r="J1309"/>
  <c r="J128"/>
  <c r="T1371"/>
  <c i="23" r="R131"/>
  <c r="R185"/>
  <c i="24" r="R126"/>
  <c r="R125"/>
  <c i="26" r="R126"/>
  <c r="R125"/>
  <c i="28" r="R132"/>
  <c r="T153"/>
  <c r="T172"/>
  <c i="29" r="T126"/>
  <c r="T125"/>
  <c i="31" r="P126"/>
  <c r="P125"/>
  <c i="1" r="AU133"/>
  <c i="33" r="BK128"/>
  <c r="J128"/>
  <c r="J101"/>
  <c i="34" r="P127"/>
  <c r="P126"/>
  <c i="1" r="AU137"/>
  <c i="35" r="R126"/>
  <c r="R125"/>
  <c i="36" r="BK136"/>
  <c r="J136"/>
  <c r="J101"/>
  <c r="P218"/>
  <c i="38" r="P125"/>
  <c r="P124"/>
  <c r="P123"/>
  <c i="1" r="AU141"/>
  <c i="38" r="R165"/>
  <c i="19" r="BK163"/>
  <c r="J163"/>
  <c r="J107"/>
  <c i="36" r="BK200"/>
  <c r="J200"/>
  <c r="J107"/>
  <c r="BK216"/>
  <c r="J216"/>
  <c r="J110"/>
  <c r="BK202"/>
  <c r="J202"/>
  <c r="J108"/>
  <c i="20" r="BK574"/>
  <c r="J574"/>
  <c r="J107"/>
  <c i="28" r="BK158"/>
  <c r="J158"/>
  <c r="J104"/>
  <c i="25" r="F96"/>
  <c i="34" r="BK143"/>
  <c r="J143"/>
  <c r="J102"/>
  <c i="36" r="BK198"/>
  <c r="J198"/>
  <c r="J106"/>
  <c i="2" r="BK642"/>
  <c r="J642"/>
  <c r="J107"/>
  <c i="3" r="BK268"/>
  <c r="J268"/>
  <c r="J104"/>
  <c i="4" r="BK193"/>
  <c r="J193"/>
  <c r="J102"/>
  <c i="5" r="BK132"/>
  <c r="J132"/>
  <c r="J101"/>
  <c i="18" r="BK131"/>
  <c r="J131"/>
  <c r="J101"/>
  <c i="22" r="BK175"/>
  <c r="J175"/>
  <c r="J102"/>
  <c i="23" r="BK142"/>
  <c r="J142"/>
  <c r="J102"/>
  <c i="36" r="BK196"/>
  <c r="J196"/>
  <c r="J105"/>
  <c i="18" r="BK189"/>
  <c r="J189"/>
  <c r="J106"/>
  <c r="BK187"/>
  <c r="J187"/>
  <c r="J105"/>
  <c i="32" r="BK143"/>
  <c r="J143"/>
  <c r="J103"/>
  <c i="21" r="BK159"/>
  <c r="J159"/>
  <c r="J102"/>
  <c i="32" r="BK581"/>
  <c r="J581"/>
  <c r="J111"/>
  <c i="33" r="BK198"/>
  <c r="J198"/>
  <c r="J103"/>
  <c i="13" r="F96"/>
  <c i="36" r="BK193"/>
  <c r="J193"/>
  <c r="J104"/>
  <c i="14" r="BK242"/>
  <c r="J242"/>
  <c r="J105"/>
  <c r="BK245"/>
  <c r="J245"/>
  <c r="J106"/>
  <c i="32" r="BK309"/>
  <c r="J309"/>
  <c r="J106"/>
  <c r="BK962"/>
  <c r="J962"/>
  <c r="J116"/>
  <c i="38" r="J120"/>
  <c r="BE142"/>
  <c r="BE147"/>
  <c r="BE162"/>
  <c r="BE164"/>
  <c r="J91"/>
  <c r="BE157"/>
  <c r="BE161"/>
  <c r="BE136"/>
  <c r="BE154"/>
  <c r="BE169"/>
  <c r="BE171"/>
  <c r="BE127"/>
  <c r="BE129"/>
  <c r="BE134"/>
  <c r="BE137"/>
  <c r="BE148"/>
  <c r="BE151"/>
  <c r="BE158"/>
  <c r="BE163"/>
  <c r="BE176"/>
  <c r="BE132"/>
  <c r="BE139"/>
  <c r="BE152"/>
  <c r="BE167"/>
  <c r="BE173"/>
  <c r="BE175"/>
  <c r="BE135"/>
  <c r="BE146"/>
  <c r="BE156"/>
  <c r="BE159"/>
  <c r="BE144"/>
  <c r="BE138"/>
  <c r="BE150"/>
  <c r="BE153"/>
  <c r="BE177"/>
  <c r="E111"/>
  <c r="BE141"/>
  <c r="BE140"/>
  <c r="BE155"/>
  <c r="BE160"/>
  <c r="BE168"/>
  <c r="BE170"/>
  <c i="37" r="BK125"/>
  <c r="J125"/>
  <c i="38" r="F94"/>
  <c r="BE145"/>
  <c r="BE172"/>
  <c r="BE166"/>
  <c r="BE126"/>
  <c r="BE128"/>
  <c r="BE130"/>
  <c r="BE131"/>
  <c r="BE133"/>
  <c r="BE143"/>
  <c r="BE149"/>
  <c r="BE174"/>
  <c i="37" r="F121"/>
  <c r="BE133"/>
  <c r="F122"/>
  <c r="J95"/>
  <c r="BE128"/>
  <c r="J96"/>
  <c r="BE127"/>
  <c r="BE137"/>
  <c r="J119"/>
  <c r="BE134"/>
  <c r="E85"/>
  <c r="BE141"/>
  <c r="BE151"/>
  <c r="BE153"/>
  <c r="BE155"/>
  <c r="BE149"/>
  <c i="36" r="BK135"/>
  <c r="J135"/>
  <c r="J100"/>
  <c i="37" r="BE131"/>
  <c r="BE145"/>
  <c r="BE130"/>
  <c r="BE139"/>
  <c r="BE136"/>
  <c r="BE143"/>
  <c r="BE147"/>
  <c i="35" r="J126"/>
  <c r="J101"/>
  <c i="36" r="F131"/>
  <c r="BE170"/>
  <c r="BE176"/>
  <c r="J129"/>
  <c r="BE139"/>
  <c r="BE205"/>
  <c r="BE151"/>
  <c r="BE157"/>
  <c r="BE209"/>
  <c r="BE162"/>
  <c r="BE166"/>
  <c r="BE182"/>
  <c r="BE210"/>
  <c r="BE215"/>
  <c r="J95"/>
  <c r="BE160"/>
  <c r="E121"/>
  <c r="BE145"/>
  <c r="BE197"/>
  <c r="BE208"/>
  <c r="BE219"/>
  <c r="BE153"/>
  <c r="BE203"/>
  <c r="BE207"/>
  <c r="BE211"/>
  <c r="BE220"/>
  <c r="BE149"/>
  <c r="BE168"/>
  <c r="BE184"/>
  <c r="BE190"/>
  <c r="BE199"/>
  <c r="BE214"/>
  <c r="BE221"/>
  <c r="J132"/>
  <c r="BE141"/>
  <c r="BE164"/>
  <c r="BE177"/>
  <c r="BE186"/>
  <c r="BE194"/>
  <c r="BE172"/>
  <c r="BE212"/>
  <c r="F96"/>
  <c r="BE137"/>
  <c r="BE147"/>
  <c r="BE143"/>
  <c r="BE191"/>
  <c r="BE206"/>
  <c r="BE217"/>
  <c r="BE155"/>
  <c r="BE174"/>
  <c r="BE179"/>
  <c r="BE188"/>
  <c r="BE192"/>
  <c r="BE201"/>
  <c i="35" r="BE128"/>
  <c r="F122"/>
  <c r="J93"/>
  <c r="BE127"/>
  <c i="34" r="J127"/>
  <c r="J101"/>
  <c i="35" r="E85"/>
  <c r="J95"/>
  <c r="BE130"/>
  <c r="J122"/>
  <c r="F95"/>
  <c r="BE129"/>
  <c i="34" r="J95"/>
  <c r="BE128"/>
  <c i="33" r="BK127"/>
  <c r="J127"/>
  <c r="J100"/>
  <c i="34" r="J120"/>
  <c r="J96"/>
  <c r="E85"/>
  <c r="BE130"/>
  <c r="BE134"/>
  <c r="F95"/>
  <c r="BE144"/>
  <c r="F96"/>
  <c r="BE136"/>
  <c r="BE142"/>
  <c r="BE132"/>
  <c r="BE138"/>
  <c r="BE140"/>
  <c i="33" r="F96"/>
  <c r="BE137"/>
  <c r="BE166"/>
  <c r="J123"/>
  <c r="BE133"/>
  <c i="32" r="BK141"/>
  <c i="33" r="E85"/>
  <c r="BE131"/>
  <c r="BE142"/>
  <c r="BE168"/>
  <c r="BE184"/>
  <c r="BE188"/>
  <c r="BE196"/>
  <c r="J96"/>
  <c r="BE139"/>
  <c r="F123"/>
  <c r="BE157"/>
  <c r="BE163"/>
  <c r="BE190"/>
  <c r="BE182"/>
  <c r="BE192"/>
  <c r="BE186"/>
  <c r="J93"/>
  <c r="BE140"/>
  <c r="BE146"/>
  <c r="BE153"/>
  <c r="BE178"/>
  <c r="BE129"/>
  <c r="BE174"/>
  <c r="BE194"/>
  <c r="BE199"/>
  <c i="32" r="BK580"/>
  <c r="J580"/>
  <c r="J110"/>
  <c i="33" r="BE161"/>
  <c r="BE176"/>
  <c r="BE135"/>
  <c r="BE155"/>
  <c r="BE172"/>
  <c r="BE143"/>
  <c r="BE148"/>
  <c r="BE151"/>
  <c r="BE180"/>
  <c r="BE145"/>
  <c r="BE149"/>
  <c r="BE159"/>
  <c r="BE170"/>
  <c i="31" r="J126"/>
  <c r="J101"/>
  <c i="32" r="J93"/>
  <c r="BE433"/>
  <c r="BE559"/>
  <c r="BE660"/>
  <c r="BE448"/>
  <c r="BE573"/>
  <c r="BE645"/>
  <c r="BE654"/>
  <c r="BE657"/>
  <c r="BE659"/>
  <c r="BE664"/>
  <c r="BE784"/>
  <c r="BE192"/>
  <c r="BE307"/>
  <c r="BE462"/>
  <c r="BE960"/>
  <c r="BE308"/>
  <c r="BE576"/>
  <c r="BE663"/>
  <c r="BE961"/>
  <c r="F96"/>
  <c r="BE305"/>
  <c r="BE366"/>
  <c r="BE672"/>
  <c r="BE578"/>
  <c r="BE571"/>
  <c r="BE579"/>
  <c r="BE649"/>
  <c r="BE661"/>
  <c r="BE666"/>
  <c r="BE1019"/>
  <c i="31" r="J100"/>
  <c i="32" r="J96"/>
  <c r="BE172"/>
  <c r="BE658"/>
  <c r="BE665"/>
  <c r="BE667"/>
  <c r="BE669"/>
  <c r="BE670"/>
  <c r="BE840"/>
  <c r="BE896"/>
  <c r="BE952"/>
  <c r="BE248"/>
  <c r="BE582"/>
  <c r="BE728"/>
  <c r="BE963"/>
  <c r="BE536"/>
  <c r="BE310"/>
  <c r="BE522"/>
  <c r="BE543"/>
  <c r="BE572"/>
  <c r="BE655"/>
  <c r="BE426"/>
  <c r="BE455"/>
  <c r="BE596"/>
  <c r="BE653"/>
  <c r="BE656"/>
  <c r="E85"/>
  <c r="BE144"/>
  <c r="BE152"/>
  <c r="BE162"/>
  <c r="BE182"/>
  <c r="BE306"/>
  <c i="30" r="J100"/>
  <c i="31" r="J119"/>
  <c r="BE129"/>
  <c i="30" r="J126"/>
  <c r="J101"/>
  <c i="31" r="E111"/>
  <c r="F96"/>
  <c r="J96"/>
  <c r="BE127"/>
  <c r="BE128"/>
  <c i="30" r="J122"/>
  <c r="E85"/>
  <c r="BE127"/>
  <c r="BE140"/>
  <c r="BE128"/>
  <c r="BE130"/>
  <c r="BE146"/>
  <c r="BE150"/>
  <c r="J93"/>
  <c r="BE142"/>
  <c r="BE152"/>
  <c r="BE136"/>
  <c r="BE144"/>
  <c r="BE131"/>
  <c r="BE133"/>
  <c r="BE138"/>
  <c r="BE148"/>
  <c r="F122"/>
  <c r="BE134"/>
  <c i="29" r="J126"/>
  <c r="J101"/>
  <c r="E111"/>
  <c r="BE131"/>
  <c r="BE137"/>
  <c r="BE149"/>
  <c r="BE157"/>
  <c r="BE164"/>
  <c r="BE169"/>
  <c r="J93"/>
  <c r="BE140"/>
  <c r="BE143"/>
  <c r="BE152"/>
  <c r="BE175"/>
  <c r="BE158"/>
  <c r="BE168"/>
  <c r="BE171"/>
  <c r="BE183"/>
  <c r="BE185"/>
  <c r="BE134"/>
  <c r="BE151"/>
  <c r="BE155"/>
  <c r="BE128"/>
  <c r="BE136"/>
  <c r="BE160"/>
  <c r="BE163"/>
  <c r="BE187"/>
  <c r="BE179"/>
  <c r="BE189"/>
  <c r="BE173"/>
  <c r="BE142"/>
  <c r="BE161"/>
  <c r="BE177"/>
  <c r="F96"/>
  <c r="J122"/>
  <c r="BE133"/>
  <c r="BE148"/>
  <c r="BE127"/>
  <c r="BE130"/>
  <c r="BE139"/>
  <c r="BE146"/>
  <c r="BE181"/>
  <c r="BE145"/>
  <c r="BE154"/>
  <c r="BE166"/>
  <c i="28" r="J128"/>
  <c r="BE137"/>
  <c i="27" r="J100"/>
  <c i="28" r="BE149"/>
  <c r="BE170"/>
  <c r="BE171"/>
  <c r="BE174"/>
  <c r="BE150"/>
  <c r="BE156"/>
  <c r="BE166"/>
  <c i="27" r="J126"/>
  <c r="J101"/>
  <c i="28" r="BE154"/>
  <c r="BE159"/>
  <c r="BE167"/>
  <c r="BE177"/>
  <c r="F96"/>
  <c r="BE152"/>
  <c r="BE162"/>
  <c r="BE161"/>
  <c r="BE165"/>
  <c r="BE178"/>
  <c r="J125"/>
  <c r="E117"/>
  <c r="BE173"/>
  <c r="BE140"/>
  <c r="BE139"/>
  <c r="BE141"/>
  <c r="BE145"/>
  <c r="BE168"/>
  <c r="BE176"/>
  <c r="BE135"/>
  <c r="BE133"/>
  <c r="BE147"/>
  <c r="BE151"/>
  <c r="BE143"/>
  <c r="BE163"/>
  <c r="BE164"/>
  <c i="26" r="BK125"/>
  <c r="J125"/>
  <c i="27" r="J96"/>
  <c r="F96"/>
  <c r="BE153"/>
  <c r="J93"/>
  <c r="BE129"/>
  <c r="BE135"/>
  <c r="E111"/>
  <c r="BE141"/>
  <c r="BE151"/>
  <c r="BE137"/>
  <c r="BE145"/>
  <c r="BE139"/>
  <c r="BE159"/>
  <c r="BE131"/>
  <c r="BE147"/>
  <c r="BE133"/>
  <c r="BE149"/>
  <c r="BE127"/>
  <c r="BE157"/>
  <c r="BE143"/>
  <c r="BE155"/>
  <c i="25" r="J126"/>
  <c r="J101"/>
  <c r="J100"/>
  <c i="26" r="BE128"/>
  <c r="J119"/>
  <c r="BE127"/>
  <c r="BE134"/>
  <c r="BE130"/>
  <c r="BE133"/>
  <c r="BE131"/>
  <c r="J96"/>
  <c r="BE136"/>
  <c r="BE145"/>
  <c r="E111"/>
  <c r="F122"/>
  <c r="BE138"/>
  <c r="BE139"/>
  <c r="BE141"/>
  <c r="BE143"/>
  <c r="BE147"/>
  <c i="25" r="J96"/>
  <c r="J93"/>
  <c r="BE128"/>
  <c r="BE145"/>
  <c r="BE150"/>
  <c r="BE144"/>
  <c r="BE133"/>
  <c r="BE127"/>
  <c r="BE130"/>
  <c r="BE136"/>
  <c r="BE138"/>
  <c r="BE141"/>
  <c r="BE148"/>
  <c r="BE169"/>
  <c r="BE173"/>
  <c r="BE157"/>
  <c i="24" r="BK125"/>
  <c r="J125"/>
  <c i="25" r="E111"/>
  <c r="BE135"/>
  <c r="BE147"/>
  <c r="BE154"/>
  <c r="BE179"/>
  <c r="BE181"/>
  <c r="BE167"/>
  <c r="BE177"/>
  <c r="BE139"/>
  <c r="BE142"/>
  <c r="BE159"/>
  <c r="BE162"/>
  <c r="BE166"/>
  <c r="BE175"/>
  <c r="BE153"/>
  <c r="BE156"/>
  <c r="BE160"/>
  <c r="BE164"/>
  <c r="BE132"/>
  <c r="BE151"/>
  <c r="BE171"/>
  <c i="24" r="E111"/>
  <c r="J119"/>
  <c r="J122"/>
  <c r="F96"/>
  <c i="23" r="BK130"/>
  <c r="J130"/>
  <c r="J100"/>
  <c i="24" r="BE127"/>
  <c r="BE133"/>
  <c r="BE137"/>
  <c r="BE143"/>
  <c r="BE131"/>
  <c r="BE135"/>
  <c r="BE139"/>
  <c r="BE141"/>
  <c r="BE149"/>
  <c r="BE128"/>
  <c r="BE145"/>
  <c r="BE147"/>
  <c r="BE130"/>
  <c i="23" r="BE170"/>
  <c r="BE150"/>
  <c r="BE164"/>
  <c r="BE182"/>
  <c r="BE186"/>
  <c r="BE190"/>
  <c r="BE226"/>
  <c r="BE240"/>
  <c r="BE244"/>
  <c r="E116"/>
  <c r="BE134"/>
  <c r="BE178"/>
  <c r="BE245"/>
  <c r="F96"/>
  <c r="BE136"/>
  <c r="BE156"/>
  <c r="BE143"/>
  <c r="BE148"/>
  <c r="BE236"/>
  <c r="BE138"/>
  <c r="BE146"/>
  <c r="BE160"/>
  <c r="BE196"/>
  <c r="BE200"/>
  <c r="BE222"/>
  <c r="BE242"/>
  <c r="BE247"/>
  <c r="BE216"/>
  <c r="BE228"/>
  <c r="BE238"/>
  <c r="BE246"/>
  <c i="22" r="BK126"/>
  <c r="J126"/>
  <c r="J100"/>
  <c i="23" r="J93"/>
  <c r="BE214"/>
  <c r="BE224"/>
  <c r="BE233"/>
  <c r="BE235"/>
  <c r="J96"/>
  <c r="BE132"/>
  <c r="BE174"/>
  <c r="BE184"/>
  <c r="BE188"/>
  <c r="BE192"/>
  <c r="BE198"/>
  <c r="BE208"/>
  <c r="BE162"/>
  <c r="BE206"/>
  <c r="BE218"/>
  <c r="BE239"/>
  <c r="BE241"/>
  <c r="BE154"/>
  <c r="BE158"/>
  <c r="BE166"/>
  <c r="BE172"/>
  <c r="BE176"/>
  <c r="BE204"/>
  <c r="BE212"/>
  <c r="BE140"/>
  <c r="BE168"/>
  <c r="BE180"/>
  <c r="BE194"/>
  <c r="BE202"/>
  <c r="BE220"/>
  <c r="BE230"/>
  <c r="BE237"/>
  <c r="BE152"/>
  <c r="BE210"/>
  <c r="BE234"/>
  <c r="BE243"/>
  <c i="22" r="E85"/>
  <c r="BE136"/>
  <c r="J96"/>
  <c r="BE146"/>
  <c r="BE152"/>
  <c r="BE158"/>
  <c i="21" r="BK126"/>
  <c r="J126"/>
  <c r="J100"/>
  <c i="22" r="BE130"/>
  <c r="BE134"/>
  <c r="BE164"/>
  <c r="BE162"/>
  <c r="J93"/>
  <c r="F123"/>
  <c r="BE138"/>
  <c r="BE144"/>
  <c r="BE148"/>
  <c r="BE156"/>
  <c r="BE172"/>
  <c r="BE176"/>
  <c r="BE128"/>
  <c r="BE174"/>
  <c r="BE132"/>
  <c r="BE142"/>
  <c r="BE150"/>
  <c r="BE166"/>
  <c r="BE170"/>
  <c r="BE154"/>
  <c r="BE168"/>
  <c r="BE140"/>
  <c r="BE160"/>
  <c i="21" r="J93"/>
  <c r="E112"/>
  <c r="BE136"/>
  <c r="J96"/>
  <c r="BE157"/>
  <c r="BE130"/>
  <c r="BE143"/>
  <c r="BE145"/>
  <c r="BE132"/>
  <c r="BE150"/>
  <c i="20" r="BK579"/>
  <c r="J579"/>
  <c r="J108"/>
  <c i="21" r="BE148"/>
  <c r="BE152"/>
  <c i="20" r="J695"/>
  <c r="J117"/>
  <c i="21" r="F96"/>
  <c r="BE128"/>
  <c r="BE134"/>
  <c r="BE140"/>
  <c r="BE155"/>
  <c r="BE160"/>
  <c r="BE138"/>
  <c r="BE142"/>
  <c r="BE146"/>
  <c r="BE154"/>
  <c i="20" r="J149"/>
  <c r="BE158"/>
  <c r="BE183"/>
  <c r="BE219"/>
  <c r="BE247"/>
  <c r="BE274"/>
  <c r="BE322"/>
  <c r="BE362"/>
  <c r="BE642"/>
  <c r="BE668"/>
  <c r="BE688"/>
  <c r="BE721"/>
  <c r="BE752"/>
  <c r="BE917"/>
  <c r="BE925"/>
  <c r="BE959"/>
  <c r="BE1167"/>
  <c r="BE1186"/>
  <c r="BE1229"/>
  <c r="BE1243"/>
  <c r="BE166"/>
  <c r="BE280"/>
  <c r="BE292"/>
  <c r="BE354"/>
  <c r="BE445"/>
  <c r="BE544"/>
  <c r="BE573"/>
  <c r="BE591"/>
  <c r="BE594"/>
  <c r="BE659"/>
  <c r="BE774"/>
  <c r="BE947"/>
  <c r="BE1191"/>
  <c r="BE1205"/>
  <c r="BE1220"/>
  <c r="BE1240"/>
  <c r="BE1310"/>
  <c r="BE1322"/>
  <c r="BE1324"/>
  <c r="BE199"/>
  <c r="BE208"/>
  <c r="BE333"/>
  <c r="BE564"/>
  <c r="BE610"/>
  <c r="BE614"/>
  <c r="BE713"/>
  <c r="BE728"/>
  <c r="BE1040"/>
  <c r="BE1070"/>
  <c r="BE1120"/>
  <c r="BE1156"/>
  <c r="BE1214"/>
  <c r="BE1233"/>
  <c r="BE1234"/>
  <c r="BE1235"/>
  <c r="BE1236"/>
  <c r="BE1239"/>
  <c r="BE1307"/>
  <c r="BE1308"/>
  <c r="BE1314"/>
  <c r="BE1345"/>
  <c r="BE818"/>
  <c r="BE933"/>
  <c r="BE1195"/>
  <c r="BE1201"/>
  <c r="BE1204"/>
  <c r="BE1209"/>
  <c r="BE1211"/>
  <c r="BE1217"/>
  <c r="BE1223"/>
  <c r="BE1231"/>
  <c r="BE1241"/>
  <c r="BE1284"/>
  <c i="19" r="J133"/>
  <c r="J102"/>
  <c i="20" r="J96"/>
  <c r="BE238"/>
  <c r="BE243"/>
  <c r="BE465"/>
  <c r="BE581"/>
  <c r="BE585"/>
  <c r="BE672"/>
  <c r="BE692"/>
  <c r="BE1121"/>
  <c r="BE1216"/>
  <c r="BE1219"/>
  <c r="BE1228"/>
  <c r="BE1237"/>
  <c r="BE1256"/>
  <c r="BE1277"/>
  <c r="BE1291"/>
  <c r="BE1321"/>
  <c r="BE1367"/>
  <c r="BE214"/>
  <c r="BE304"/>
  <c r="BE358"/>
  <c r="BE437"/>
  <c r="BE696"/>
  <c r="BE851"/>
  <c r="BE901"/>
  <c r="BE1092"/>
  <c r="BE1136"/>
  <c r="BE1163"/>
  <c r="BE1174"/>
  <c r="BE1206"/>
  <c r="BE1215"/>
  <c r="BE1227"/>
  <c r="BE1230"/>
  <c r="BE1249"/>
  <c r="BE1254"/>
  <c r="BE1259"/>
  <c r="BE1262"/>
  <c r="BE1275"/>
  <c r="BE1276"/>
  <c r="BE1331"/>
  <c r="BE1332"/>
  <c r="BE1337"/>
  <c r="BE1373"/>
  <c r="E141"/>
  <c r="BE172"/>
  <c r="BE225"/>
  <c r="BE287"/>
  <c r="BE337"/>
  <c r="BE381"/>
  <c r="BE450"/>
  <c r="BE527"/>
  <c r="BE545"/>
  <c r="BE681"/>
  <c r="BE690"/>
  <c r="BE718"/>
  <c r="BE1024"/>
  <c r="BE1055"/>
  <c r="BE1210"/>
  <c r="BE1212"/>
  <c r="BE1226"/>
  <c r="BE1302"/>
  <c r="BE1328"/>
  <c r="BE1329"/>
  <c r="BE1374"/>
  <c r="BE919"/>
  <c r="BE1202"/>
  <c r="BE1207"/>
  <c r="BE1213"/>
  <c r="BE1224"/>
  <c r="BE1248"/>
  <c r="BE1372"/>
  <c r="F152"/>
  <c r="BE282"/>
  <c r="BE343"/>
  <c r="BE534"/>
  <c r="BE539"/>
  <c r="BE624"/>
  <c r="BE687"/>
  <c r="BE1128"/>
  <c r="BE1131"/>
  <c r="BE1151"/>
  <c r="BE1177"/>
  <c r="BE1182"/>
  <c r="BE1218"/>
  <c r="BE1222"/>
  <c r="BE1225"/>
  <c r="BE1232"/>
  <c r="BE1260"/>
  <c r="BE1315"/>
  <c r="BE1346"/>
  <c r="BE1359"/>
  <c r="BE1361"/>
  <c r="BE1159"/>
  <c r="BE1171"/>
  <c r="BE176"/>
  <c r="BE181"/>
  <c r="BE206"/>
  <c r="BE235"/>
  <c r="BE252"/>
  <c r="BE297"/>
  <c r="BE430"/>
  <c r="BE475"/>
  <c r="BE523"/>
  <c r="BE533"/>
  <c r="BE595"/>
  <c r="BE637"/>
  <c r="BE740"/>
  <c r="BE906"/>
  <c r="BE935"/>
  <c r="BE1076"/>
  <c r="BE1146"/>
  <c r="BE1157"/>
  <c i="19" r="J132"/>
  <c r="J101"/>
  <c i="20" r="BE422"/>
  <c r="BE565"/>
  <c r="BE584"/>
  <c r="BE589"/>
  <c r="BE656"/>
  <c r="BE708"/>
  <c r="BE726"/>
  <c r="BE776"/>
  <c r="BE798"/>
  <c r="BE895"/>
  <c r="BE938"/>
  <c r="BE953"/>
  <c r="BE1011"/>
  <c r="BE194"/>
  <c r="BE239"/>
  <c r="BE260"/>
  <c r="BE275"/>
  <c r="BE390"/>
  <c r="BE484"/>
  <c r="BE492"/>
  <c r="BE501"/>
  <c r="BE511"/>
  <c r="BE528"/>
  <c r="BE555"/>
  <c r="BE575"/>
  <c r="BE630"/>
  <c r="BE657"/>
  <c r="BE686"/>
  <c r="BE693"/>
  <c r="BE831"/>
  <c r="BE230"/>
  <c r="BE318"/>
  <c r="BE350"/>
  <c r="BE483"/>
  <c r="BE538"/>
  <c r="BE606"/>
  <c r="BE663"/>
  <c r="BE705"/>
  <c r="BE733"/>
  <c r="BE754"/>
  <c r="BE796"/>
  <c r="BE964"/>
  <c r="BE1114"/>
  <c r="BE309"/>
  <c r="BE421"/>
  <c r="BE429"/>
  <c r="BE438"/>
  <c r="BE474"/>
  <c r="BE490"/>
  <c r="BE507"/>
  <c r="BE586"/>
  <c r="BE590"/>
  <c r="BE745"/>
  <c r="BE890"/>
  <c r="BE1013"/>
  <c r="BE1018"/>
  <c r="BE1141"/>
  <c r="BE597"/>
  <c r="BE653"/>
  <c r="BE676"/>
  <c r="BE700"/>
  <c r="BE751"/>
  <c r="BE869"/>
  <c r="BE912"/>
  <c r="BE927"/>
  <c r="BE936"/>
  <c r="BE1109"/>
  <c r="BE1123"/>
  <c r="BE1129"/>
  <c r="BE1158"/>
  <c i="19" r="BE137"/>
  <c r="BE142"/>
  <c r="J96"/>
  <c r="J125"/>
  <c r="BE134"/>
  <c r="BE148"/>
  <c r="BE153"/>
  <c r="BE158"/>
  <c r="BE147"/>
  <c r="BE154"/>
  <c r="BE157"/>
  <c r="E85"/>
  <c r="BE138"/>
  <c r="BE143"/>
  <c r="BE155"/>
  <c r="BE164"/>
  <c r="BE136"/>
  <c r="BE152"/>
  <c i="18" r="J143"/>
  <c r="J103"/>
  <c i="19" r="BE159"/>
  <c r="F96"/>
  <c r="BE160"/>
  <c r="BE139"/>
  <c r="BE145"/>
  <c r="BE149"/>
  <c r="BE161"/>
  <c r="BE141"/>
  <c r="BE146"/>
  <c r="BE150"/>
  <c r="BE135"/>
  <c r="BE156"/>
  <c i="18" r="BE160"/>
  <c r="F96"/>
  <c r="J124"/>
  <c r="BE144"/>
  <c r="BE162"/>
  <c i="17" r="BK125"/>
  <c r="J125"/>
  <c r="J100"/>
  <c i="18" r="BE154"/>
  <c r="BE132"/>
  <c r="BE139"/>
  <c r="BE146"/>
  <c r="BE150"/>
  <c r="BE173"/>
  <c r="BE179"/>
  <c r="BE190"/>
  <c r="BE175"/>
  <c r="BE141"/>
  <c r="J96"/>
  <c r="E116"/>
  <c r="BE152"/>
  <c r="BE158"/>
  <c r="BE156"/>
  <c r="BE188"/>
  <c r="BE168"/>
  <c r="BE183"/>
  <c r="BE135"/>
  <c r="BE148"/>
  <c r="BE164"/>
  <c r="BE166"/>
  <c r="BE181"/>
  <c r="BE137"/>
  <c r="BE171"/>
  <c r="BE177"/>
  <c r="BE185"/>
  <c i="16" r="J126"/>
  <c r="J101"/>
  <c i="17" r="J122"/>
  <c r="BE127"/>
  <c r="F122"/>
  <c r="BE130"/>
  <c r="BE136"/>
  <c r="E85"/>
  <c r="BE139"/>
  <c r="J93"/>
  <c r="BE146"/>
  <c r="BE148"/>
  <c r="BE152"/>
  <c r="BE137"/>
  <c r="BE142"/>
  <c r="BE158"/>
  <c r="BE154"/>
  <c r="BE134"/>
  <c r="BE141"/>
  <c r="BE128"/>
  <c r="BE160"/>
  <c r="BE133"/>
  <c r="BE131"/>
  <c r="BE144"/>
  <c r="BE150"/>
  <c r="BE156"/>
  <c i="16" r="J122"/>
  <c r="BE140"/>
  <c r="BE128"/>
  <c r="BE137"/>
  <c r="BE152"/>
  <c r="BE157"/>
  <c r="BE160"/>
  <c r="BE170"/>
  <c r="J119"/>
  <c r="BE130"/>
  <c r="BE133"/>
  <c r="BE139"/>
  <c r="BE143"/>
  <c r="BE166"/>
  <c r="F96"/>
  <c r="BE131"/>
  <c r="BE148"/>
  <c r="BE163"/>
  <c r="BE145"/>
  <c r="BE155"/>
  <c r="BE185"/>
  <c i="15" r="BK129"/>
  <c r="J129"/>
  <c r="J100"/>
  <c i="16" r="E85"/>
  <c r="BE158"/>
  <c r="BE161"/>
  <c r="BE173"/>
  <c r="BE187"/>
  <c r="BE168"/>
  <c r="BE179"/>
  <c r="BE189"/>
  <c r="BE127"/>
  <c r="BE136"/>
  <c r="BE154"/>
  <c r="BE171"/>
  <c r="BE175"/>
  <c r="BE134"/>
  <c r="BE142"/>
  <c r="BE146"/>
  <c r="BE164"/>
  <c r="BE177"/>
  <c r="BE183"/>
  <c r="BE149"/>
  <c r="BE181"/>
  <c r="BE151"/>
  <c r="BE191"/>
  <c i="15" r="BE135"/>
  <c r="BE157"/>
  <c r="BE172"/>
  <c r="J93"/>
  <c r="F126"/>
  <c r="E85"/>
  <c r="BE166"/>
  <c r="BE185"/>
  <c r="BE189"/>
  <c r="BE145"/>
  <c r="BE195"/>
  <c r="BE155"/>
  <c r="BE162"/>
  <c r="BE138"/>
  <c r="BE143"/>
  <c r="BE151"/>
  <c r="BE225"/>
  <c r="BE133"/>
  <c r="BE213"/>
  <c r="BE217"/>
  <c i="14" r="BK133"/>
  <c r="J133"/>
  <c r="J100"/>
  <c i="15" r="BE211"/>
  <c r="BE215"/>
  <c r="BE221"/>
  <c r="BE177"/>
  <c r="BE191"/>
  <c r="J96"/>
  <c r="BE147"/>
  <c r="BE170"/>
  <c r="BE183"/>
  <c r="BE201"/>
  <c r="BE205"/>
  <c r="BE219"/>
  <c r="BE131"/>
  <c r="BE149"/>
  <c r="BE160"/>
  <c r="BE164"/>
  <c r="BE223"/>
  <c r="BE140"/>
  <c r="BE179"/>
  <c r="BE203"/>
  <c r="BE207"/>
  <c r="BE229"/>
  <c r="BE153"/>
  <c r="BE168"/>
  <c r="BE187"/>
  <c r="BE227"/>
  <c r="BE181"/>
  <c r="BE199"/>
  <c r="BE174"/>
  <c r="BE193"/>
  <c r="BE197"/>
  <c r="BE209"/>
  <c i="14" r="BE152"/>
  <c r="BE168"/>
  <c r="BE197"/>
  <c r="BE154"/>
  <c r="BE180"/>
  <c r="BE183"/>
  <c r="BE193"/>
  <c r="J93"/>
  <c r="E119"/>
  <c r="J130"/>
  <c r="BE160"/>
  <c r="BE172"/>
  <c r="BE187"/>
  <c r="BE201"/>
  <c r="BE207"/>
  <c r="BE227"/>
  <c r="BE238"/>
  <c r="BE254"/>
  <c r="BE259"/>
  <c r="BE263"/>
  <c r="F96"/>
  <c r="BE156"/>
  <c r="BE199"/>
  <c r="BE213"/>
  <c r="BE246"/>
  <c i="13" r="BK125"/>
  <c r="J125"/>
  <c i="14" r="BE137"/>
  <c r="BE139"/>
  <c r="BE166"/>
  <c r="BE178"/>
  <c r="BE189"/>
  <c r="BE223"/>
  <c r="BE257"/>
  <c r="BE265"/>
  <c r="BE176"/>
  <c r="BE185"/>
  <c r="BE217"/>
  <c r="BE221"/>
  <c r="BE229"/>
  <c r="BE248"/>
  <c r="BE251"/>
  <c r="BE260"/>
  <c r="BE143"/>
  <c r="BE150"/>
  <c r="BE249"/>
  <c r="BE256"/>
  <c r="BE135"/>
  <c r="BE147"/>
  <c r="BE158"/>
  <c r="BE182"/>
  <c r="BE191"/>
  <c r="BE211"/>
  <c r="BE215"/>
  <c r="BE225"/>
  <c r="BE234"/>
  <c r="BE262"/>
  <c r="BE233"/>
  <c r="BE243"/>
  <c r="BE266"/>
  <c r="BE267"/>
  <c r="BE231"/>
  <c r="BE235"/>
  <c r="BE240"/>
  <c r="BE141"/>
  <c r="BE164"/>
  <c r="BE174"/>
  <c r="BE162"/>
  <c r="BE170"/>
  <c r="BE181"/>
  <c r="BE205"/>
  <c r="BE195"/>
  <c r="BE203"/>
  <c r="BE219"/>
  <c r="BE236"/>
  <c r="BE252"/>
  <c r="BE250"/>
  <c r="BE255"/>
  <c r="BE145"/>
  <c r="BE209"/>
  <c i="13" r="BE131"/>
  <c r="BE143"/>
  <c r="BE133"/>
  <c r="BE129"/>
  <c r="BE137"/>
  <c r="BE141"/>
  <c i="12" r="J100"/>
  <c r="J126"/>
  <c r="J101"/>
  <c i="13" r="J93"/>
  <c r="BE151"/>
  <c r="BE165"/>
  <c r="E111"/>
  <c r="J122"/>
  <c r="BE139"/>
  <c r="BE147"/>
  <c r="BE163"/>
  <c r="BE127"/>
  <c r="BE157"/>
  <c r="BE149"/>
  <c r="BE155"/>
  <c r="BE135"/>
  <c r="BE145"/>
  <c r="BE153"/>
  <c r="BE161"/>
  <c r="BE159"/>
  <c i="12" r="J93"/>
  <c r="BE127"/>
  <c r="F122"/>
  <c r="BE130"/>
  <c r="BE137"/>
  <c r="BE133"/>
  <c r="E85"/>
  <c r="BE136"/>
  <c r="J122"/>
  <c r="BE147"/>
  <c r="BE139"/>
  <c r="BE144"/>
  <c i="11" r="BK125"/>
  <c r="J125"/>
  <c i="12" r="BE149"/>
  <c r="BE151"/>
  <c r="BE142"/>
  <c r="BE128"/>
  <c r="BE134"/>
  <c r="BE140"/>
  <c r="BE153"/>
  <c r="BE155"/>
  <c r="BE131"/>
  <c r="BE145"/>
  <c i="11" r="BE143"/>
  <c r="BE146"/>
  <c r="BE167"/>
  <c r="J93"/>
  <c r="BE166"/>
  <c r="BE178"/>
  <c r="BE142"/>
  <c r="BE152"/>
  <c r="BE164"/>
  <c r="E111"/>
  <c r="J122"/>
  <c r="BE137"/>
  <c r="BE175"/>
  <c r="BE186"/>
  <c r="BE183"/>
  <c r="BE160"/>
  <c r="BE196"/>
  <c r="BE158"/>
  <c r="BE163"/>
  <c r="BE172"/>
  <c r="BE188"/>
  <c r="BE190"/>
  <c r="BE194"/>
  <c i="10" r="BK125"/>
  <c r="J125"/>
  <c i="11" r="F122"/>
  <c r="BE145"/>
  <c r="BE161"/>
  <c r="BE169"/>
  <c r="BE192"/>
  <c r="BE200"/>
  <c r="BE128"/>
  <c r="BE136"/>
  <c r="BE140"/>
  <c r="BE181"/>
  <c r="BE139"/>
  <c r="BE155"/>
  <c r="BE170"/>
  <c r="BE179"/>
  <c r="BE131"/>
  <c r="BE134"/>
  <c r="BE148"/>
  <c r="BE157"/>
  <c r="BE173"/>
  <c r="BE198"/>
  <c r="BE127"/>
  <c r="BE149"/>
  <c r="BE130"/>
  <c r="BE133"/>
  <c r="BE154"/>
  <c r="BE151"/>
  <c r="BE176"/>
  <c r="BE185"/>
  <c i="9" r="J126"/>
  <c r="J101"/>
  <c i="10" r="J93"/>
  <c r="F96"/>
  <c r="J122"/>
  <c r="E85"/>
  <c r="BE142"/>
  <c r="BE127"/>
  <c r="BE156"/>
  <c r="BE131"/>
  <c r="BE129"/>
  <c r="BE136"/>
  <c r="BE140"/>
  <c r="BE139"/>
  <c r="BE150"/>
  <c r="BE154"/>
  <c r="BE133"/>
  <c r="BE143"/>
  <c r="BE145"/>
  <c r="BE147"/>
  <c r="BE137"/>
  <c r="BE148"/>
  <c r="BE158"/>
  <c r="BE160"/>
  <c r="BE134"/>
  <c r="BE152"/>
  <c i="9" r="BE157"/>
  <c r="J93"/>
  <c r="BE151"/>
  <c r="BE177"/>
  <c r="BE185"/>
  <c r="F96"/>
  <c r="BE134"/>
  <c r="BE137"/>
  <c r="BE143"/>
  <c r="BE154"/>
  <c r="BE158"/>
  <c r="BE175"/>
  <c r="BE179"/>
  <c r="BE128"/>
  <c r="BE161"/>
  <c r="BE183"/>
  <c i="8" r="BK125"/>
  <c r="J125"/>
  <c i="9" r="BE145"/>
  <c r="BE148"/>
  <c r="BE152"/>
  <c r="BE163"/>
  <c r="BE136"/>
  <c r="BE172"/>
  <c r="BE133"/>
  <c r="BE140"/>
  <c r="BE155"/>
  <c r="BE160"/>
  <c r="BE191"/>
  <c r="E111"/>
  <c r="BE193"/>
  <c r="BE195"/>
  <c r="J122"/>
  <c r="BE131"/>
  <c r="BE139"/>
  <c r="BE146"/>
  <c r="BE149"/>
  <c r="BE164"/>
  <c r="BE170"/>
  <c r="BE127"/>
  <c r="BE130"/>
  <c r="BE167"/>
  <c r="BE142"/>
  <c r="BE166"/>
  <c r="BE169"/>
  <c r="BE174"/>
  <c r="BE189"/>
  <c r="BE181"/>
  <c r="BE187"/>
  <c i="1" r="BD105"/>
  <c i="8" r="E85"/>
  <c r="BE127"/>
  <c i="7" r="J126"/>
  <c r="J101"/>
  <c i="8" r="J93"/>
  <c r="BE134"/>
  <c r="J96"/>
  <c r="BE129"/>
  <c r="BE137"/>
  <c r="BE138"/>
  <c r="BE145"/>
  <c r="BE148"/>
  <c r="BE150"/>
  <c r="BE156"/>
  <c r="BE158"/>
  <c r="BE132"/>
  <c r="BE140"/>
  <c r="BE141"/>
  <c r="BE135"/>
  <c r="BE143"/>
  <c r="F122"/>
  <c r="BE152"/>
  <c r="BE131"/>
  <c r="BE146"/>
  <c r="BE154"/>
  <c i="7" r="F122"/>
  <c r="BE170"/>
  <c r="BE177"/>
  <c r="J93"/>
  <c r="BE154"/>
  <c r="BE156"/>
  <c r="BE164"/>
  <c r="BE127"/>
  <c r="BE128"/>
  <c r="BE133"/>
  <c r="BE135"/>
  <c r="BE138"/>
  <c r="BE160"/>
  <c r="BE181"/>
  <c r="BE185"/>
  <c r="J122"/>
  <c r="BE136"/>
  <c r="BE141"/>
  <c r="BE153"/>
  <c r="BE162"/>
  <c r="BE183"/>
  <c i="6" r="BK125"/>
  <c r="J125"/>
  <c i="7" r="BE139"/>
  <c r="BE157"/>
  <c r="BE168"/>
  <c r="BE179"/>
  <c r="BE171"/>
  <c r="BE130"/>
  <c r="BE132"/>
  <c r="BE142"/>
  <c r="BE145"/>
  <c r="BE148"/>
  <c r="BE151"/>
  <c r="BE159"/>
  <c r="BE173"/>
  <c r="E111"/>
  <c r="BE144"/>
  <c r="BE175"/>
  <c r="BE147"/>
  <c r="BE150"/>
  <c r="BE166"/>
  <c i="1" r="BC103"/>
  <c i="5" r="J135"/>
  <c r="J102"/>
  <c i="6" r="F122"/>
  <c r="BE147"/>
  <c r="E85"/>
  <c r="J119"/>
  <c r="BE149"/>
  <c r="BE155"/>
  <c r="BE151"/>
  <c r="BE136"/>
  <c r="BE157"/>
  <c r="BE143"/>
  <c r="BE153"/>
  <c r="BE128"/>
  <c r="BE141"/>
  <c r="J96"/>
  <c r="BE131"/>
  <c r="BE134"/>
  <c r="BE137"/>
  <c r="BE127"/>
  <c r="BE130"/>
  <c r="BE133"/>
  <c r="BE139"/>
  <c r="BE145"/>
  <c i="5" r="E117"/>
  <c r="BE180"/>
  <c r="BE246"/>
  <c r="BE294"/>
  <c r="BE306"/>
  <c r="BE400"/>
  <c r="J128"/>
  <c r="BE170"/>
  <c r="BE178"/>
  <c r="BE188"/>
  <c r="BE198"/>
  <c r="BE210"/>
  <c r="BE260"/>
  <c r="BE284"/>
  <c r="BE304"/>
  <c r="BE368"/>
  <c r="BE388"/>
  <c r="BE404"/>
  <c r="BE161"/>
  <c r="BE168"/>
  <c r="BE174"/>
  <c r="BE182"/>
  <c r="BE184"/>
  <c r="BE208"/>
  <c r="BE228"/>
  <c r="BE266"/>
  <c r="BE290"/>
  <c r="BE322"/>
  <c r="BE394"/>
  <c r="BE402"/>
  <c r="BE406"/>
  <c r="BE418"/>
  <c r="BE440"/>
  <c r="BE140"/>
  <c r="BE220"/>
  <c r="BE288"/>
  <c r="BE298"/>
  <c r="BE318"/>
  <c r="BE338"/>
  <c r="BE358"/>
  <c r="BE378"/>
  <c r="BE408"/>
  <c r="BE414"/>
  <c r="BE447"/>
  <c r="BE172"/>
  <c r="BE186"/>
  <c r="BE232"/>
  <c r="BE272"/>
  <c r="BE302"/>
  <c r="BE316"/>
  <c r="BE324"/>
  <c r="BE330"/>
  <c r="BE340"/>
  <c r="BE344"/>
  <c r="BE346"/>
  <c r="BE360"/>
  <c r="BE364"/>
  <c r="BE376"/>
  <c r="BE392"/>
  <c r="BE444"/>
  <c r="BE445"/>
  <c r="BE461"/>
  <c r="F96"/>
  <c r="J125"/>
  <c r="BE136"/>
  <c r="BE142"/>
  <c r="BE152"/>
  <c r="BE176"/>
  <c r="BE230"/>
  <c r="BE238"/>
  <c r="BE242"/>
  <c r="BE244"/>
  <c r="BE248"/>
  <c r="BE262"/>
  <c r="BE280"/>
  <c r="BE310"/>
  <c r="BE354"/>
  <c r="BE382"/>
  <c r="BE436"/>
  <c r="BE449"/>
  <c r="BE457"/>
  <c r="BE458"/>
  <c i="4" r="BK126"/>
  <c r="J126"/>
  <c r="J100"/>
  <c i="5" r="BE159"/>
  <c r="BE312"/>
  <c r="BE342"/>
  <c r="BE412"/>
  <c r="BE426"/>
  <c r="BE453"/>
  <c r="BE454"/>
  <c r="BE455"/>
  <c r="BE460"/>
  <c r="BE196"/>
  <c r="BE206"/>
  <c r="BE218"/>
  <c r="BE236"/>
  <c r="BE256"/>
  <c r="BE274"/>
  <c r="BE282"/>
  <c r="BE320"/>
  <c r="BE326"/>
  <c r="BE446"/>
  <c r="BE452"/>
  <c r="BE456"/>
  <c r="BE146"/>
  <c r="BE150"/>
  <c r="BE156"/>
  <c r="BE190"/>
  <c r="BE212"/>
  <c r="BE234"/>
  <c r="BE240"/>
  <c r="BE270"/>
  <c r="BE278"/>
  <c r="BE292"/>
  <c r="BE428"/>
  <c r="BE434"/>
  <c r="BE448"/>
  <c r="BE450"/>
  <c r="BE451"/>
  <c r="BE459"/>
  <c r="BE462"/>
  <c r="BE254"/>
  <c r="BE258"/>
  <c r="BE356"/>
  <c r="BE390"/>
  <c r="BE430"/>
  <c r="BE438"/>
  <c r="BE442"/>
  <c r="BE336"/>
  <c r="BE366"/>
  <c r="BE370"/>
  <c r="BE166"/>
  <c r="BE204"/>
  <c r="BE226"/>
  <c r="BE268"/>
  <c r="BE276"/>
  <c r="BE352"/>
  <c r="BE362"/>
  <c r="BE398"/>
  <c r="BE416"/>
  <c r="BE144"/>
  <c r="BE164"/>
  <c r="BE194"/>
  <c r="BE200"/>
  <c r="BE202"/>
  <c r="BE216"/>
  <c r="BE252"/>
  <c r="BE264"/>
  <c r="BE328"/>
  <c r="BE334"/>
  <c r="BE350"/>
  <c r="BE384"/>
  <c r="BE422"/>
  <c r="BE214"/>
  <c r="BE222"/>
  <c r="BE286"/>
  <c r="BE300"/>
  <c r="BE314"/>
  <c r="BE348"/>
  <c r="BE372"/>
  <c r="BE386"/>
  <c r="BE396"/>
  <c r="BE410"/>
  <c r="BE424"/>
  <c r="BE432"/>
  <c r="BE133"/>
  <c r="BE138"/>
  <c r="BE148"/>
  <c r="BE154"/>
  <c r="BE192"/>
  <c r="BE224"/>
  <c r="BE250"/>
  <c r="BE296"/>
  <c r="BE308"/>
  <c r="BE332"/>
  <c r="BE374"/>
  <c r="BE380"/>
  <c r="BE420"/>
  <c i="4" r="BE170"/>
  <c i="3" r="J129"/>
  <c r="J101"/>
  <c i="4" r="BE158"/>
  <c r="E112"/>
  <c r="BE154"/>
  <c r="BE164"/>
  <c r="F96"/>
  <c r="J123"/>
  <c r="BE140"/>
  <c r="BE130"/>
  <c r="BE152"/>
  <c r="BE176"/>
  <c r="BE160"/>
  <c r="BE184"/>
  <c r="BE192"/>
  <c r="BE128"/>
  <c r="BE188"/>
  <c r="BE194"/>
  <c r="J93"/>
  <c r="BE148"/>
  <c r="BE178"/>
  <c r="BE142"/>
  <c r="BE162"/>
  <c r="BE132"/>
  <c r="BE144"/>
  <c r="BE156"/>
  <c r="BE168"/>
  <c r="BE172"/>
  <c r="BE186"/>
  <c r="BE166"/>
  <c r="BE174"/>
  <c r="BE138"/>
  <c r="BE182"/>
  <c r="BE134"/>
  <c r="BE146"/>
  <c r="BE150"/>
  <c r="BE136"/>
  <c r="BE180"/>
  <c r="BE190"/>
  <c i="3" r="BE152"/>
  <c r="BE180"/>
  <c r="BE186"/>
  <c r="BE191"/>
  <c r="BE195"/>
  <c r="BE203"/>
  <c r="BE140"/>
  <c r="BE144"/>
  <c r="BE156"/>
  <c r="BE162"/>
  <c r="BE176"/>
  <c r="BE199"/>
  <c r="BE212"/>
  <c r="BE226"/>
  <c r="F96"/>
  <c r="BE138"/>
  <c r="BE146"/>
  <c r="BE171"/>
  <c r="BE178"/>
  <c r="BE208"/>
  <c r="BE236"/>
  <c r="BE248"/>
  <c r="BE260"/>
  <c r="J122"/>
  <c r="BE134"/>
  <c r="BE170"/>
  <c r="BE224"/>
  <c r="BE228"/>
  <c r="BE244"/>
  <c r="BE256"/>
  <c i="2" r="BK647"/>
  <c r="J647"/>
  <c r="J108"/>
  <c r="BK842"/>
  <c r="J842"/>
  <c r="J116"/>
  <c i="3" r="E114"/>
  <c r="BE160"/>
  <c r="BE262"/>
  <c i="2" r="J157"/>
  <c r="J102"/>
  <c i="3" r="BE230"/>
  <c r="BE174"/>
  <c r="BE232"/>
  <c r="BE264"/>
  <c r="BE266"/>
  <c r="J96"/>
  <c r="BE132"/>
  <c r="BE148"/>
  <c r="BE158"/>
  <c r="BE164"/>
  <c r="BE216"/>
  <c r="BE240"/>
  <c r="BE250"/>
  <c r="BE269"/>
  <c r="BE188"/>
  <c r="BE193"/>
  <c r="BE197"/>
  <c r="BE205"/>
  <c r="BE214"/>
  <c r="BE154"/>
  <c r="BE222"/>
  <c r="BE142"/>
  <c r="BE150"/>
  <c r="BE168"/>
  <c r="BE220"/>
  <c r="BE234"/>
  <c r="BE252"/>
  <c r="BE166"/>
  <c r="BE182"/>
  <c r="BE210"/>
  <c r="BE238"/>
  <c r="BE246"/>
  <c r="BE254"/>
  <c r="BE172"/>
  <c r="BE258"/>
  <c r="BE177"/>
  <c r="BE184"/>
  <c r="BE242"/>
  <c r="BE130"/>
  <c r="BE136"/>
  <c r="BE201"/>
  <c r="BE218"/>
  <c i="2" r="BE187"/>
  <c r="BE351"/>
  <c r="BE413"/>
  <c r="BE487"/>
  <c r="BE536"/>
  <c r="F96"/>
  <c r="J152"/>
  <c r="BE189"/>
  <c r="BE210"/>
  <c r="BE337"/>
  <c r="BE347"/>
  <c r="BE555"/>
  <c r="BE607"/>
  <c r="J149"/>
  <c r="BE158"/>
  <c r="BE230"/>
  <c r="BE243"/>
  <c r="BE264"/>
  <c r="BE546"/>
  <c r="BE616"/>
  <c r="BE622"/>
  <c r="BE649"/>
  <c r="BE865"/>
  <c r="BE913"/>
  <c r="BE922"/>
  <c r="BE1162"/>
  <c r="BE1191"/>
  <c r="BE1240"/>
  <c r="BE1259"/>
  <c r="BE1286"/>
  <c r="BE1329"/>
  <c r="BE1336"/>
  <c r="BE1343"/>
  <c r="BE1364"/>
  <c r="BE1379"/>
  <c r="BE1440"/>
  <c r="BE1515"/>
  <c r="BE1518"/>
  <c r="BE1536"/>
  <c r="BE1559"/>
  <c r="BE1572"/>
  <c r="BE1573"/>
  <c r="BE1574"/>
  <c r="BE1583"/>
  <c r="BE1587"/>
  <c r="BE1589"/>
  <c r="BE1592"/>
  <c r="BE1593"/>
  <c r="BE1594"/>
  <c r="BE1595"/>
  <c r="BE1598"/>
  <c r="BE1599"/>
  <c r="BE1612"/>
  <c r="BE1620"/>
  <c r="E141"/>
  <c r="BE255"/>
  <c r="BE302"/>
  <c r="BE488"/>
  <c r="BE504"/>
  <c r="BE598"/>
  <c r="BE627"/>
  <c r="BE652"/>
  <c r="BE727"/>
  <c r="BE735"/>
  <c r="BE756"/>
  <c r="BE761"/>
  <c r="BE801"/>
  <c r="BE834"/>
  <c r="BE844"/>
  <c r="BE880"/>
  <c r="BE1005"/>
  <c r="BE1115"/>
  <c r="BE1126"/>
  <c r="BE1247"/>
  <c r="BE1369"/>
  <c r="BE1384"/>
  <c r="BE1443"/>
  <c r="BE1447"/>
  <c r="BE1524"/>
  <c r="BE1526"/>
  <c r="BE1529"/>
  <c r="BE1545"/>
  <c r="BE1550"/>
  <c r="BE1552"/>
  <c r="BE1554"/>
  <c r="BE1560"/>
  <c r="BE1564"/>
  <c r="BE1567"/>
  <c r="BE1579"/>
  <c r="BE1584"/>
  <c r="BE1590"/>
  <c r="BE1591"/>
  <c r="BE1626"/>
  <c r="BE1687"/>
  <c r="BE1801"/>
  <c r="BE1808"/>
  <c r="BE1810"/>
  <c r="BE1857"/>
  <c r="BE1881"/>
  <c r="BE1969"/>
  <c r="BE205"/>
  <c r="BE295"/>
  <c r="BE368"/>
  <c r="BE564"/>
  <c r="BE580"/>
  <c r="BE654"/>
  <c r="BE755"/>
  <c r="BE824"/>
  <c r="BE836"/>
  <c r="BE890"/>
  <c r="BE942"/>
  <c r="BE982"/>
  <c r="BE1107"/>
  <c r="BE1299"/>
  <c r="BE1413"/>
  <c r="BE1441"/>
  <c r="BE1468"/>
  <c r="BE1505"/>
  <c r="BE1511"/>
  <c r="BE1514"/>
  <c r="BE1521"/>
  <c r="BE1533"/>
  <c r="BE1575"/>
  <c r="BE1586"/>
  <c r="BE1596"/>
  <c r="BE1600"/>
  <c r="BE1603"/>
  <c r="BE1686"/>
  <c r="BE1710"/>
  <c r="BE1761"/>
  <c r="BE1771"/>
  <c r="BE1796"/>
  <c r="BE1814"/>
  <c r="BE1833"/>
  <c r="BE1845"/>
  <c r="BE1859"/>
  <c r="BE1863"/>
  <c r="BE1864"/>
  <c r="BE1866"/>
  <c r="BE1867"/>
  <c r="BE1872"/>
  <c r="BE1880"/>
  <c r="BE1926"/>
  <c r="BE1928"/>
  <c r="BE1933"/>
  <c r="BE1988"/>
  <c r="BE1989"/>
  <c r="BE260"/>
  <c r="BE289"/>
  <c r="BE297"/>
  <c r="BE312"/>
  <c r="BE333"/>
  <c r="BE503"/>
  <c r="BE569"/>
  <c r="BE636"/>
  <c r="BE663"/>
  <c r="BE716"/>
  <c r="BE774"/>
  <c r="BE804"/>
  <c r="BE829"/>
  <c r="BE906"/>
  <c r="BE1094"/>
  <c r="BE1151"/>
  <c r="BE1314"/>
  <c r="BE1344"/>
  <c r="BE1358"/>
  <c r="BE1395"/>
  <c r="BE1503"/>
  <c r="BE1508"/>
  <c r="BE1525"/>
  <c r="BE1532"/>
  <c r="BE1535"/>
  <c r="BE1540"/>
  <c r="BE1555"/>
  <c r="BE1565"/>
  <c r="BE1580"/>
  <c r="BE1601"/>
  <c r="BE1622"/>
  <c r="BE1628"/>
  <c r="BE1688"/>
  <c r="BE1723"/>
  <c r="BE1782"/>
  <c r="BE1841"/>
  <c r="BE271"/>
  <c r="BE321"/>
  <c r="BE372"/>
  <c r="BE571"/>
  <c r="BE657"/>
  <c r="BE748"/>
  <c r="BE805"/>
  <c r="BE820"/>
  <c r="BE883"/>
  <c r="BE888"/>
  <c r="BE964"/>
  <c r="BE1078"/>
  <c r="BE1089"/>
  <c r="BE1253"/>
  <c r="BE1435"/>
  <c r="BE1453"/>
  <c r="BE1510"/>
  <c r="BE1517"/>
  <c r="BE1520"/>
  <c r="BE1523"/>
  <c r="BE1528"/>
  <c r="BE1530"/>
  <c r="BE1541"/>
  <c r="BE1569"/>
  <c r="BE1576"/>
  <c r="BE1597"/>
  <c r="BE1613"/>
  <c r="BE1625"/>
  <c r="BE1766"/>
  <c r="BE1807"/>
  <c r="BE1815"/>
  <c r="BE1834"/>
  <c r="BE172"/>
  <c r="BE238"/>
  <c r="BE429"/>
  <c r="BE496"/>
  <c r="BE637"/>
  <c r="BE683"/>
  <c r="BE687"/>
  <c r="BE807"/>
  <c r="BE944"/>
  <c r="BE1024"/>
  <c r="BE1105"/>
  <c r="BE1123"/>
  <c r="BE1338"/>
  <c r="BE1457"/>
  <c r="BE1539"/>
  <c r="BE1553"/>
  <c r="BE1561"/>
  <c r="BE1581"/>
  <c r="BE252"/>
  <c r="BE256"/>
  <c r="BE516"/>
  <c r="BE545"/>
  <c r="BE563"/>
  <c r="BE653"/>
  <c r="BE811"/>
  <c r="BE816"/>
  <c r="BE840"/>
  <c r="BE858"/>
  <c r="BE873"/>
  <c r="BE1181"/>
  <c r="BE1273"/>
  <c r="BE1352"/>
  <c r="BE1531"/>
  <c r="BE1542"/>
  <c r="BE1546"/>
  <c r="BE1549"/>
  <c r="BE1585"/>
  <c r="BE166"/>
  <c r="BE217"/>
  <c r="BE307"/>
  <c r="BE357"/>
  <c r="BE511"/>
  <c r="BE606"/>
  <c r="BE659"/>
  <c r="BE662"/>
  <c r="BE665"/>
  <c r="BE838"/>
  <c r="BE999"/>
  <c r="BE1335"/>
  <c r="BE1346"/>
  <c r="BE1389"/>
  <c r="BE1408"/>
  <c r="BE1442"/>
  <c r="BE1513"/>
  <c r="BE1527"/>
  <c r="BE1582"/>
  <c r="BE182"/>
  <c r="BE225"/>
  <c r="BE556"/>
  <c r="BE628"/>
  <c r="BE643"/>
  <c r="BE708"/>
  <c r="BE742"/>
  <c r="BE762"/>
  <c r="BE835"/>
  <c r="BE841"/>
  <c r="BE1083"/>
  <c r="BE1100"/>
  <c r="BE1113"/>
  <c r="BE1324"/>
  <c r="BE1507"/>
  <c r="BE1516"/>
  <c r="BE1522"/>
  <c r="BE1558"/>
  <c r="BE1562"/>
  <c r="BE1568"/>
  <c r="BE1570"/>
  <c r="BE1577"/>
  <c r="BE219"/>
  <c r="BE277"/>
  <c r="BE290"/>
  <c r="BE364"/>
  <c r="BE495"/>
  <c r="BE586"/>
  <c r="BE921"/>
  <c r="BE924"/>
  <c r="BE1072"/>
  <c r="BE1121"/>
  <c r="BE1124"/>
  <c r="BE1238"/>
  <c r="BE1305"/>
  <c r="BE1375"/>
  <c r="BE1427"/>
  <c r="BE1502"/>
  <c r="BE1519"/>
  <c r="BE1537"/>
  <c r="BE1544"/>
  <c r="BE1547"/>
  <c r="BE1551"/>
  <c r="BE1557"/>
  <c r="BE1571"/>
  <c r="BE590"/>
  <c r="BE615"/>
  <c r="BE658"/>
  <c r="BE692"/>
  <c r="BE868"/>
  <c r="BE897"/>
  <c r="BE962"/>
  <c r="BE1039"/>
  <c r="BE1172"/>
  <c r="BE1495"/>
  <c r="BE1506"/>
  <c r="BE1512"/>
  <c r="BE1534"/>
  <c r="BE1538"/>
  <c r="BE1543"/>
  <c r="BE1556"/>
  <c r="BE1563"/>
  <c r="BE1566"/>
  <c r="BE1578"/>
  <c i="3" r="J38"/>
  <c i="1" r="AW98"/>
  <c i="6" r="F38"/>
  <c i="1" r="BA102"/>
  <c i="7" r="F41"/>
  <c i="1" r="BD103"/>
  <c i="8" r="F38"/>
  <c i="1" r="BA104"/>
  <c i="9" r="F38"/>
  <c i="1" r="BA105"/>
  <c i="10" r="F39"/>
  <c i="1" r="BB106"/>
  <c i="11" r="F41"/>
  <c i="1" r="BD107"/>
  <c i="13" r="F39"/>
  <c i="1" r="BB109"/>
  <c i="15" r="F38"/>
  <c i="1" r="BA111"/>
  <c i="16" r="F41"/>
  <c i="1" r="BD113"/>
  <c i="18" r="F41"/>
  <c i="1" r="BD115"/>
  <c i="20" r="F40"/>
  <c i="1" r="BC119"/>
  <c i="4" r="F41"/>
  <c i="1" r="BD99"/>
  <c i="5" r="F39"/>
  <c i="1" r="BB100"/>
  <c i="12" r="F41"/>
  <c i="1" r="BD108"/>
  <c i="14" r="J38"/>
  <c i="1" r="AW110"/>
  <c i="16" r="F38"/>
  <c i="1" r="BA113"/>
  <c i="18" r="F40"/>
  <c i="1" r="BC115"/>
  <c i="21" r="J38"/>
  <c i="1" r="AW120"/>
  <c i="22" r="F40"/>
  <c i="1" r="BC121"/>
  <c i="23" r="F38"/>
  <c i="1" r="BA122"/>
  <c i="24" r="F39"/>
  <c i="1" r="BB124"/>
  <c i="25" r="F39"/>
  <c i="1" r="BB125"/>
  <c i="26" r="F41"/>
  <c i="1" r="BD126"/>
  <c i="27" r="F38"/>
  <c i="1" r="BA127"/>
  <c i="29" r="F38"/>
  <c i="1" r="BA130"/>
  <c i="33" r="F38"/>
  <c i="1" r="BA136"/>
  <c i="34" r="J38"/>
  <c i="1" r="AW137"/>
  <c i="35" r="F40"/>
  <c i="1" r="BC138"/>
  <c i="36" r="F40"/>
  <c i="1" r="BC139"/>
  <c i="37" r="F41"/>
  <c i="1" r="BD140"/>
  <c i="38" r="F38"/>
  <c i="1" r="BC141"/>
  <c i="3" r="F39"/>
  <c i="1" r="BB98"/>
  <c i="6" r="J38"/>
  <c i="1" r="AW102"/>
  <c i="7" r="F39"/>
  <c i="1" r="BB103"/>
  <c i="8" r="F39"/>
  <c i="1" r="BB104"/>
  <c i="8" r="J34"/>
  <c i="10" r="F38"/>
  <c i="1" r="BA106"/>
  <c i="10" r="J38"/>
  <c i="1" r="AW106"/>
  <c i="10" r="F40"/>
  <c i="1" r="BC106"/>
  <c i="10" r="J34"/>
  <c i="11" r="F40"/>
  <c i="1" r="BC107"/>
  <c i="13" r="F40"/>
  <c i="1" r="BC109"/>
  <c i="16" r="F40"/>
  <c i="1" r="BC113"/>
  <c i="19" r="F41"/>
  <c i="1" r="BD117"/>
  <c r="BD116"/>
  <c i="21" r="F40"/>
  <c i="1" r="BC120"/>
  <c i="22" r="F38"/>
  <c i="1" r="BA121"/>
  <c i="23" r="J38"/>
  <c i="1" r="AW122"/>
  <c i="24" r="F38"/>
  <c i="1" r="BA124"/>
  <c i="24" r="J34"/>
  <c i="25" r="F40"/>
  <c i="1" r="BC125"/>
  <c i="26" r="J38"/>
  <c i="1" r="AW126"/>
  <c i="27" r="F39"/>
  <c i="1" r="BB127"/>
  <c i="29" r="F40"/>
  <c i="1" r="BC130"/>
  <c i="33" r="F41"/>
  <c i="1" r="BD136"/>
  <c i="34" r="F39"/>
  <c i="1" r="BB137"/>
  <c i="35" r="F41"/>
  <c i="1" r="BD138"/>
  <c i="36" r="J38"/>
  <c i="1" r="AW139"/>
  <c i="37" r="F40"/>
  <c i="1" r="BC140"/>
  <c i="38" r="F39"/>
  <c i="1" r="BD141"/>
  <c i="27" r="J34"/>
  <c i="2" r="F40"/>
  <c i="1" r="BC97"/>
  <c i="28" r="F41"/>
  <c i="1" r="BD128"/>
  <c i="30" r="J38"/>
  <c i="1" r="AW131"/>
  <c i="31" r="F38"/>
  <c i="1" r="BA133"/>
  <c r="BA132"/>
  <c r="AW132"/>
  <c i="32" r="F40"/>
  <c i="1" r="BC135"/>
  <c i="4" r="J38"/>
  <c i="1" r="AW99"/>
  <c i="5" r="J38"/>
  <c i="1" r="AW100"/>
  <c i="12" r="F39"/>
  <c i="1" r="BB108"/>
  <c i="14" r="F39"/>
  <c i="1" r="BB110"/>
  <c i="15" r="F40"/>
  <c i="1" r="BC111"/>
  <c i="18" r="F38"/>
  <c i="1" r="BA115"/>
  <c i="20" r="F38"/>
  <c i="1" r="BA119"/>
  <c i="30" r="J34"/>
  <c i="12" r="J34"/>
  <c i="2" r="F41"/>
  <c i="1" r="BD97"/>
  <c i="28" r="F40"/>
  <c i="1" r="BC128"/>
  <c i="30" r="F38"/>
  <c i="1" r="BA131"/>
  <c i="31" r="F40"/>
  <c i="1" r="BC133"/>
  <c r="BC132"/>
  <c r="AY132"/>
  <c i="31" r="F39"/>
  <c i="1" r="BB133"/>
  <c r="BB132"/>
  <c r="AX132"/>
  <c i="32" r="J38"/>
  <c i="1" r="AW135"/>
  <c r="AU132"/>
  <c r="AS96"/>
  <c i="4" r="F40"/>
  <c i="1" r="BC99"/>
  <c i="5" r="F41"/>
  <c i="1" r="BD100"/>
  <c i="12" r="F40"/>
  <c i="1" r="BC108"/>
  <c i="14" r="F38"/>
  <c i="1" r="BA110"/>
  <c i="16" r="J34"/>
  <c i="17" r="F41"/>
  <c i="1" r="BD114"/>
  <c i="18" r="J38"/>
  <c i="1" r="AW115"/>
  <c i="20" r="J38"/>
  <c i="1" r="AW119"/>
  <c i="2" r="F39"/>
  <c i="1" r="BB97"/>
  <c i="27" r="J38"/>
  <c i="1" r="AW127"/>
  <c i="29" r="F39"/>
  <c i="1" r="BB130"/>
  <c i="33" r="F39"/>
  <c i="1" r="BB136"/>
  <c i="34" r="F38"/>
  <c i="1" r="BA137"/>
  <c i="35" r="J38"/>
  <c i="1" r="AW138"/>
  <c i="36" r="F38"/>
  <c i="1" r="BA139"/>
  <c i="37" r="F39"/>
  <c i="1" r="BB140"/>
  <c i="37" r="J34"/>
  <c i="38" r="F37"/>
  <c i="1" r="BB141"/>
  <c i="4" r="F39"/>
  <c i="1" r="BB99"/>
  <c i="5" r="F40"/>
  <c i="1" r="BC100"/>
  <c i="12" r="F38"/>
  <c i="1" r="BA108"/>
  <c i="14" r="F40"/>
  <c i="1" r="BC110"/>
  <c i="16" r="J38"/>
  <c i="1" r="AW113"/>
  <c i="18" r="F39"/>
  <c i="1" r="BB115"/>
  <c i="20" r="F39"/>
  <c i="1" r="BB119"/>
  <c i="3" r="F38"/>
  <c i="1" r="BA98"/>
  <c i="6" r="F41"/>
  <c i="1" r="BD102"/>
  <c i="7" r="F38"/>
  <c i="1" r="BA103"/>
  <c i="8" r="F40"/>
  <c i="1" r="BC104"/>
  <c i="9" r="F39"/>
  <c i="1" r="BB105"/>
  <c i="9" r="J34"/>
  <c i="11" r="F38"/>
  <c i="1" r="BA107"/>
  <c i="13" r="F41"/>
  <c i="1" r="BD109"/>
  <c i="15" r="F39"/>
  <c i="1" r="BB111"/>
  <c i="16" r="F39"/>
  <c i="1" r="BB113"/>
  <c i="19" r="F38"/>
  <c i="1" r="BA117"/>
  <c r="BA116"/>
  <c r="AW116"/>
  <c i="20" r="F41"/>
  <c i="1" r="BD119"/>
  <c i="3" r="F40"/>
  <c i="1" r="BC98"/>
  <c i="6" r="F40"/>
  <c i="1" r="BC102"/>
  <c i="6" r="J34"/>
  <c i="8" r="J38"/>
  <c i="1" r="AW104"/>
  <c i="9" r="F40"/>
  <c i="1" r="BC105"/>
  <c i="11" r="J38"/>
  <c i="1" r="AW107"/>
  <c i="13" r="J38"/>
  <c i="1" r="AW109"/>
  <c i="15" r="J38"/>
  <c i="1" r="AW111"/>
  <c i="17" r="F38"/>
  <c i="1" r="BA114"/>
  <c i="17" r="F39"/>
  <c i="1" r="BB114"/>
  <c i="19" r="F39"/>
  <c i="1" r="BB117"/>
  <c r="BB116"/>
  <c r="AX116"/>
  <c i="21" r="F41"/>
  <c i="1" r="BD120"/>
  <c i="22" r="J38"/>
  <c i="1" r="AW121"/>
  <c i="23" r="F40"/>
  <c i="1" r="BC122"/>
  <c i="24" r="F41"/>
  <c i="1" r="BD124"/>
  <c i="25" r="F38"/>
  <c i="1" r="BA125"/>
  <c i="26" r="F38"/>
  <c i="1" r="BA126"/>
  <c i="27" r="F41"/>
  <c i="1" r="BD127"/>
  <c i="29" r="J38"/>
  <c i="1" r="AW130"/>
  <c i="33" r="F40"/>
  <c i="1" r="BC136"/>
  <c i="34" r="F40"/>
  <c i="1" r="BC137"/>
  <c i="35" r="F38"/>
  <c i="1" r="BA138"/>
  <c i="36" r="F41"/>
  <c i="1" r="BD139"/>
  <c i="35" r="J34"/>
  <c i="37" r="J38"/>
  <c i="1" r="AW140"/>
  <c i="38" r="F36"/>
  <c i="1" r="BA141"/>
  <c i="2" r="F38"/>
  <c i="1" r="BA97"/>
  <c i="27" r="F40"/>
  <c i="1" r="BC127"/>
  <c i="29" r="F41"/>
  <c i="1" r="BD130"/>
  <c i="33" r="J38"/>
  <c i="1" r="AW136"/>
  <c i="34" r="F41"/>
  <c i="1" r="BD137"/>
  <c i="35" r="F39"/>
  <c i="1" r="BB138"/>
  <c i="36" r="F39"/>
  <c i="1" r="BB139"/>
  <c i="37" r="F38"/>
  <c i="1" r="BA140"/>
  <c i="38" r="J36"/>
  <c i="1" r="AW141"/>
  <c i="31" r="J34"/>
  <c i="3" r="F41"/>
  <c i="1" r="BD98"/>
  <c i="6" r="F39"/>
  <c i="1" r="BB102"/>
  <c i="7" r="J38"/>
  <c i="1" r="AW103"/>
  <c i="7" r="J34"/>
  <c i="8" r="F41"/>
  <c i="1" r="BD104"/>
  <c i="9" r="J38"/>
  <c i="1" r="AW105"/>
  <c i="10" r="F41"/>
  <c i="1" r="BD106"/>
  <c i="11" r="F39"/>
  <c i="1" r="BB107"/>
  <c i="11" r="J34"/>
  <c i="13" r="F38"/>
  <c i="1" r="BA109"/>
  <c i="13" r="J34"/>
  <c i="15" r="F41"/>
  <c i="1" r="BD111"/>
  <c i="19" r="J38"/>
  <c i="1" r="AW117"/>
  <c i="21" r="F38"/>
  <c i="1" r="BA120"/>
  <c i="22" r="F41"/>
  <c i="1" r="BD121"/>
  <c i="23" r="F39"/>
  <c i="1" r="BB122"/>
  <c i="24" r="J38"/>
  <c i="1" r="AW124"/>
  <c i="25" r="F41"/>
  <c i="1" r="BD125"/>
  <c i="26" r="F39"/>
  <c i="1" r="BB126"/>
  <c i="26" r="J34"/>
  <c i="28" r="F39"/>
  <c i="1" r="BB128"/>
  <c i="29" r="J34"/>
  <c i="30" r="F39"/>
  <c i="1" r="BB131"/>
  <c i="32" r="F41"/>
  <c i="1" r="BD135"/>
  <c i="2" r="J38"/>
  <c i="1" r="AW97"/>
  <c i="28" r="J38"/>
  <c i="1" r="AW128"/>
  <c i="30" r="F40"/>
  <c i="1" r="BC131"/>
  <c i="31" r="F41"/>
  <c i="1" r="BD133"/>
  <c r="BD132"/>
  <c i="32" r="F38"/>
  <c i="1" r="BA135"/>
  <c i="25" r="J34"/>
  <c i="1" r="AS118"/>
  <c i="4" r="F38"/>
  <c i="1" r="BA99"/>
  <c i="5" r="F38"/>
  <c i="1" r="BA100"/>
  <c i="12" r="J38"/>
  <c i="1" r="AW108"/>
  <c i="14" r="F41"/>
  <c i="1" r="BD110"/>
  <c i="17" r="J38"/>
  <c i="1" r="AW114"/>
  <c i="17" r="F40"/>
  <c i="1" r="BC114"/>
  <c i="19" r="F40"/>
  <c i="1" r="BC117"/>
  <c r="BC116"/>
  <c r="AY116"/>
  <c i="21" r="F39"/>
  <c i="1" r="BB120"/>
  <c i="22" r="F39"/>
  <c i="1" r="BB121"/>
  <c i="23" r="F41"/>
  <c i="1" r="BD122"/>
  <c i="24" r="F40"/>
  <c i="1" r="BC124"/>
  <c i="25" r="J38"/>
  <c i="1" r="AW125"/>
  <c i="26" r="F40"/>
  <c i="1" r="BC126"/>
  <c i="28" r="F38"/>
  <c i="1" r="BA128"/>
  <c i="30" r="F41"/>
  <c i="1" r="BD131"/>
  <c i="31" r="J38"/>
  <c i="1" r="AW133"/>
  <c i="32" r="F39"/>
  <c i="1" r="BB135"/>
  <c i="2" l="1" r="P842"/>
  <c i="18" r="R130"/>
  <c i="20" r="BK694"/>
  <c r="J694"/>
  <c r="J116"/>
  <c i="23" r="P130"/>
  <c i="1" r="AU122"/>
  <c i="2" r="T842"/>
  <c i="15" r="P129"/>
  <c i="1" r="AU111"/>
  <c i="38" r="R124"/>
  <c r="R123"/>
  <c i="5" r="T131"/>
  <c i="20" r="P579"/>
  <c r="P156"/>
  <c r="P155"/>
  <c i="1" r="AU119"/>
  <c i="34" r="BK126"/>
  <c r="J126"/>
  <c i="36" r="R135"/>
  <c i="19" r="P131"/>
  <c i="1" r="AU117"/>
  <c i="5" r="BK131"/>
  <c r="J131"/>
  <c i="14" r="P133"/>
  <c i="1" r="AU110"/>
  <c i="3" r="T128"/>
  <c i="32" r="R141"/>
  <c i="23" r="T130"/>
  <c i="33" r="R127"/>
  <c i="20" r="R579"/>
  <c i="15" r="R129"/>
  <c i="23" r="R130"/>
  <c i="5" r="R131"/>
  <c i="38" r="T124"/>
  <c r="T123"/>
  <c i="32" r="P580"/>
  <c r="P140"/>
  <c i="1" r="AU135"/>
  <c i="19" r="R131"/>
  <c i="20" r="T694"/>
  <c i="15" r="T129"/>
  <c i="36" r="T135"/>
  <c i="20" r="R156"/>
  <c r="R155"/>
  <c i="2" r="R842"/>
  <c i="28" r="R131"/>
  <c i="20" r="T579"/>
  <c i="3" r="P128"/>
  <c i="1" r="AU98"/>
  <c i="3" r="BK128"/>
  <c r="J128"/>
  <c i="28" r="T131"/>
  <c i="20" r="T156"/>
  <c r="T155"/>
  <c i="2" r="R156"/>
  <c r="R155"/>
  <c i="32" r="T141"/>
  <c r="T140"/>
  <c i="36" r="P135"/>
  <c i="1" r="AU139"/>
  <c i="2" r="P647"/>
  <c r="P156"/>
  <c r="P155"/>
  <c i="1" r="AU97"/>
  <c i="14" r="T133"/>
  <c i="5" r="P131"/>
  <c i="1" r="AU100"/>
  <c i="18" r="BK130"/>
  <c r="J130"/>
  <c r="J100"/>
  <c i="2" r="T156"/>
  <c r="T155"/>
  <c i="32" r="R580"/>
  <c i="28" r="P131"/>
  <c i="1" r="AU128"/>
  <c r="AG133"/>
  <c r="AG108"/>
  <c r="AG125"/>
  <c r="AG131"/>
  <c r="AG127"/>
  <c i="28" r="BK131"/>
  <c r="J131"/>
  <c r="J100"/>
  <c i="19" r="BK162"/>
  <c r="J162"/>
  <c r="J106"/>
  <c i="38" r="BK124"/>
  <c r="BK123"/>
  <c r="J123"/>
  <c r="J98"/>
  <c i="1" r="AG140"/>
  <c i="37" r="J100"/>
  <c i="1" r="AG138"/>
  <c i="32" r="BK140"/>
  <c r="J140"/>
  <c r="J100"/>
  <c r="J141"/>
  <c r="J101"/>
  <c i="1" r="AG130"/>
  <c r="AG126"/>
  <c i="26" r="J100"/>
  <c i="1" r="AG124"/>
  <c i="24" r="J100"/>
  <c i="20" r="BK156"/>
  <c r="BK155"/>
  <c r="J155"/>
  <c i="1" r="AG113"/>
  <c r="AG109"/>
  <c i="13" r="J100"/>
  <c i="1" r="AG107"/>
  <c i="11" r="J100"/>
  <c i="1" r="AG106"/>
  <c i="10" r="J100"/>
  <c i="1" r="AG105"/>
  <c r="AG104"/>
  <c i="8" r="J100"/>
  <c i="1" r="AG103"/>
  <c r="AG102"/>
  <c i="6" r="J100"/>
  <c i="2" r="BK156"/>
  <c r="J156"/>
  <c r="J101"/>
  <c i="1" r="AS95"/>
  <c r="AS94"/>
  <c r="AU116"/>
  <c r="AU101"/>
  <c i="2" r="F37"/>
  <c i="1" r="AZ97"/>
  <c i="3" r="J34"/>
  <c i="1" r="AG98"/>
  <c i="3" r="F37"/>
  <c i="1" r="AZ98"/>
  <c i="14" r="J37"/>
  <c i="1" r="AV110"/>
  <c r="AT110"/>
  <c r="BC129"/>
  <c r="AY129"/>
  <c r="BB129"/>
  <c r="AX129"/>
  <c i="31" r="F37"/>
  <c i="1" r="AZ133"/>
  <c r="AZ132"/>
  <c r="AV132"/>
  <c r="AT132"/>
  <c i="32" r="J37"/>
  <c i="1" r="AV135"/>
  <c r="AT135"/>
  <c i="5" r="J34"/>
  <c i="1" r="AG100"/>
  <c i="10" r="F37"/>
  <c i="1" r="AZ106"/>
  <c i="14" r="J34"/>
  <c i="1" r="AG110"/>
  <c i="15" r="J34"/>
  <c i="1" r="AG111"/>
  <c r="BA112"/>
  <c r="AW112"/>
  <c r="BD112"/>
  <c i="17" r="J34"/>
  <c i="1" r="AG114"/>
  <c r="AG112"/>
  <c i="19" r="J37"/>
  <c i="1" r="AV117"/>
  <c r="AT117"/>
  <c i="23" r="J37"/>
  <c i="1" r="AV122"/>
  <c r="AT122"/>
  <c i="33" r="J37"/>
  <c i="1" r="AV136"/>
  <c r="AT136"/>
  <c i="34" r="J34"/>
  <c i="1" r="AG137"/>
  <c i="2" r="J37"/>
  <c i="1" r="AV97"/>
  <c r="AT97"/>
  <c r="AU112"/>
  <c i="4" r="F37"/>
  <c i="1" r="AZ99"/>
  <c i="11" r="J37"/>
  <c i="1" r="AV107"/>
  <c r="AT107"/>
  <c r="AN107"/>
  <c i="14" r="F37"/>
  <c i="1" r="AZ110"/>
  <c i="28" r="J37"/>
  <c i="1" r="AV128"/>
  <c r="AT128"/>
  <c i="35" r="J37"/>
  <c i="1" r="AV138"/>
  <c r="AT138"/>
  <c r="AN138"/>
  <c r="BD134"/>
  <c i="38" r="F35"/>
  <c i="1" r="AZ141"/>
  <c i="5" r="J37"/>
  <c i="1" r="AV100"/>
  <c r="AT100"/>
  <c r="AN100"/>
  <c i="20" r="F37"/>
  <c i="1" r="AZ119"/>
  <c i="3" r="J37"/>
  <c i="1" r="AV98"/>
  <c r="AT98"/>
  <c r="AN98"/>
  <c i="15" r="J37"/>
  <c i="1" r="AV111"/>
  <c r="AT111"/>
  <c i="25" r="F37"/>
  <c i="1" r="AZ125"/>
  <c i="32" r="F37"/>
  <c i="1" r="AZ135"/>
  <c i="6" r="F37"/>
  <c i="1" r="AZ102"/>
  <c i="9" r="J37"/>
  <c i="1" r="AV105"/>
  <c r="AT105"/>
  <c r="AN105"/>
  <c r="AG101"/>
  <c i="17" r="F37"/>
  <c i="1" r="AZ114"/>
  <c i="19" r="F37"/>
  <c i="1" r="AZ117"/>
  <c r="AZ116"/>
  <c r="AV116"/>
  <c r="AT116"/>
  <c i="22" r="J34"/>
  <c i="1" r="AG121"/>
  <c i="23" r="J34"/>
  <c i="1" r="AG122"/>
  <c i="25" r="J37"/>
  <c i="1" r="AV125"/>
  <c r="AT125"/>
  <c r="AN125"/>
  <c i="30" r="J37"/>
  <c i="1" r="AV131"/>
  <c r="AT131"/>
  <c r="AN131"/>
  <c i="36" r="J37"/>
  <c i="1" r="AV139"/>
  <c r="AT139"/>
  <c r="AU129"/>
  <c i="4" r="J37"/>
  <c i="1" r="AV99"/>
  <c r="AT99"/>
  <c i="11" r="F37"/>
  <c i="1" r="AZ107"/>
  <c r="BB112"/>
  <c r="AX112"/>
  <c r="BC112"/>
  <c r="AY112"/>
  <c i="17" r="J37"/>
  <c i="1" r="AV114"/>
  <c r="AT114"/>
  <c i="21" r="F37"/>
  <c i="1" r="AZ120"/>
  <c i="26" r="J37"/>
  <c i="1" r="AV126"/>
  <c r="AT126"/>
  <c r="AN126"/>
  <c i="29" r="J37"/>
  <c i="1" r="AV130"/>
  <c r="AT130"/>
  <c r="AN130"/>
  <c i="37" r="J37"/>
  <c i="1" r="AV140"/>
  <c r="AT140"/>
  <c r="AN140"/>
  <c r="AG132"/>
  <c i="4" r="J34"/>
  <c i="1" r="AG99"/>
  <c i="7" r="J37"/>
  <c i="1" r="AV103"/>
  <c r="AT103"/>
  <c r="AN103"/>
  <c r="BD101"/>
  <c r="BA101"/>
  <c r="AW101"/>
  <c i="16" r="F37"/>
  <c i="1" r="AZ113"/>
  <c i="20" r="J37"/>
  <c i="1" r="AV119"/>
  <c r="AT119"/>
  <c r="AU123"/>
  <c i="8" r="F37"/>
  <c i="1" r="AZ104"/>
  <c i="10" r="J37"/>
  <c i="1" r="AV106"/>
  <c r="AT106"/>
  <c r="AN106"/>
  <c r="BB101"/>
  <c r="AX101"/>
  <c i="21" r="J34"/>
  <c i="1" r="AG120"/>
  <c i="22" r="J37"/>
  <c i="1" r="AV121"/>
  <c r="AT121"/>
  <c r="BA123"/>
  <c r="AW123"/>
  <c i="27" r="F37"/>
  <c i="1" r="AZ127"/>
  <c i="31" r="J37"/>
  <c i="1" r="AV133"/>
  <c r="AT133"/>
  <c r="AN133"/>
  <c i="33" r="F37"/>
  <c i="1" r="AZ136"/>
  <c i="5" r="F37"/>
  <c i="1" r="AZ100"/>
  <c i="22" r="F37"/>
  <c i="1" r="AZ121"/>
  <c r="BD123"/>
  <c r="AG123"/>
  <c r="BA129"/>
  <c r="AW129"/>
  <c r="BD129"/>
  <c i="30" r="F37"/>
  <c i="1" r="AZ131"/>
  <c i="36" r="F37"/>
  <c i="1" r="AZ139"/>
  <c i="6" r="J37"/>
  <c i="1" r="AV102"/>
  <c r="AT102"/>
  <c r="AN102"/>
  <c i="9" r="F37"/>
  <c i="1" r="AZ105"/>
  <c i="15" r="F37"/>
  <c i="1" r="AZ111"/>
  <c i="23" r="F37"/>
  <c i="1" r="AZ122"/>
  <c i="34" r="F37"/>
  <c i="1" r="AZ137"/>
  <c r="BC134"/>
  <c r="AY134"/>
  <c i="7" r="F37"/>
  <c i="1" r="AZ103"/>
  <c i="12" r="J37"/>
  <c i="1" r="AV108"/>
  <c r="AT108"/>
  <c r="AN108"/>
  <c i="13" r="F37"/>
  <c i="1" r="AZ109"/>
  <c i="18" r="F37"/>
  <c i="1" r="AZ115"/>
  <c i="24" r="J37"/>
  <c i="1" r="AV124"/>
  <c r="AT124"/>
  <c r="AN124"/>
  <c i="27" r="J37"/>
  <c i="1" r="AV127"/>
  <c r="AT127"/>
  <c r="AN127"/>
  <c r="AG129"/>
  <c i="33" r="J34"/>
  <c i="1" r="AG136"/>
  <c i="34" r="J37"/>
  <c i="1" r="AV137"/>
  <c r="AT137"/>
  <c r="AN137"/>
  <c r="BB134"/>
  <c r="AX134"/>
  <c i="8" r="J37"/>
  <c i="1" r="AV104"/>
  <c r="AT104"/>
  <c r="AN104"/>
  <c i="12" r="F37"/>
  <c i="1" r="AZ108"/>
  <c r="BC101"/>
  <c r="AY101"/>
  <c i="16" r="J37"/>
  <c i="1" r="AV113"/>
  <c r="AT113"/>
  <c r="AN113"/>
  <c i="20" r="J34"/>
  <c i="1" r="AG119"/>
  <c i="21" r="J37"/>
  <c i="1" r="AV120"/>
  <c r="AT120"/>
  <c r="BB123"/>
  <c r="AX123"/>
  <c i="26" r="F37"/>
  <c i="1" r="AZ126"/>
  <c i="29" r="F37"/>
  <c i="1" r="AZ130"/>
  <c i="37" r="F37"/>
  <c i="1" r="AZ140"/>
  <c i="13" r="J37"/>
  <c i="1" r="AV109"/>
  <c r="AT109"/>
  <c r="AN109"/>
  <c i="18" r="J37"/>
  <c i="1" r="AV115"/>
  <c r="AT115"/>
  <c i="24" r="F37"/>
  <c i="1" r="AZ124"/>
  <c r="BC123"/>
  <c r="AY123"/>
  <c i="28" r="F37"/>
  <c i="1" r="AZ128"/>
  <c i="35" r="F37"/>
  <c i="1" r="AZ138"/>
  <c i="36" r="J34"/>
  <c i="1" r="AG139"/>
  <c r="BA134"/>
  <c r="AW134"/>
  <c i="38" r="J35"/>
  <c i="1" r="AV141"/>
  <c r="AT141"/>
  <c i="32" l="1" r="R140"/>
  <c i="5" r="J100"/>
  <c i="3" r="J100"/>
  <c i="19" r="BK131"/>
  <c r="J131"/>
  <c r="J100"/>
  <c i="34" r="J100"/>
  <c i="38" r="J124"/>
  <c r="J99"/>
  <c i="1" r="AN139"/>
  <c i="37" r="J43"/>
  <c i="36" r="J43"/>
  <c i="35" r="J43"/>
  <c i="1" r="AN136"/>
  <c i="34" r="J43"/>
  <c i="33" r="J43"/>
  <c i="31" r="J43"/>
  <c i="30" r="J43"/>
  <c i="29" r="J43"/>
  <c i="27" r="J43"/>
  <c i="26" r="J43"/>
  <c i="25" r="J43"/>
  <c i="1" r="AN122"/>
  <c i="24" r="J43"/>
  <c i="1" r="AN121"/>
  <c i="23" r="J43"/>
  <c i="1" r="AN120"/>
  <c i="22" r="J43"/>
  <c i="1" r="AN119"/>
  <c i="20" r="J100"/>
  <c i="21" r="J43"/>
  <c i="20" r="J156"/>
  <c r="J101"/>
  <c r="J43"/>
  <c i="1" r="AN114"/>
  <c i="17" r="J43"/>
  <c i="1" r="AN111"/>
  <c i="16" r="J43"/>
  <c i="1" r="AN110"/>
  <c i="15" r="J43"/>
  <c i="14" r="J43"/>
  <c i="13" r="J43"/>
  <c i="12" r="J43"/>
  <c i="11" r="J43"/>
  <c i="10" r="J43"/>
  <c i="9" r="J43"/>
  <c i="8" r="J43"/>
  <c i="7" r="J43"/>
  <c i="6" r="J43"/>
  <c i="1" r="AN99"/>
  <c i="5" r="J43"/>
  <c i="4" r="J43"/>
  <c i="2" r="BK155"/>
  <c r="J155"/>
  <c i="3" r="J43"/>
  <c i="1" r="AN132"/>
  <c r="AU96"/>
  <c r="AU134"/>
  <c r="BD96"/>
  <c r="AU118"/>
  <c i="38" r="J32"/>
  <c i="1" r="AG141"/>
  <c i="18" r="J34"/>
  <c i="1" r="AG115"/>
  <c r="AZ129"/>
  <c r="AV129"/>
  <c r="AT129"/>
  <c r="AN129"/>
  <c r="AZ101"/>
  <c r="AV101"/>
  <c r="AT101"/>
  <c r="AN101"/>
  <c r="BA118"/>
  <c r="AW118"/>
  <c i="28" r="J34"/>
  <c i="1" r="AG128"/>
  <c r="AG118"/>
  <c r="BA96"/>
  <c r="AW96"/>
  <c r="BB96"/>
  <c r="AZ123"/>
  <c r="AV123"/>
  <c r="AT123"/>
  <c r="AN123"/>
  <c i="32" r="J34"/>
  <c i="1" r="AG135"/>
  <c r="AG134"/>
  <c r="AZ112"/>
  <c r="AV112"/>
  <c r="AT112"/>
  <c r="AN112"/>
  <c r="BD118"/>
  <c r="BB118"/>
  <c r="AX118"/>
  <c r="BC118"/>
  <c r="AY118"/>
  <c r="BC96"/>
  <c r="AZ134"/>
  <c r="AV134"/>
  <c r="AT134"/>
  <c i="2" r="J34"/>
  <c i="1" r="AG97"/>
  <c i="28" l="1" r="J43"/>
  <c i="18" r="J43"/>
  <c i="38" r="J41"/>
  <c i="32" r="J43"/>
  <c i="1" r="AN135"/>
  <c i="2" r="J43"/>
  <c r="J100"/>
  <c i="1" r="AN97"/>
  <c r="AN134"/>
  <c r="AN128"/>
  <c r="AN115"/>
  <c r="AN141"/>
  <c r="AU95"/>
  <c r="AU94"/>
  <c i="19" r="J34"/>
  <c i="1" r="AG117"/>
  <c r="AG116"/>
  <c r="AN116"/>
  <c r="AY96"/>
  <c r="BD95"/>
  <c r="BD94"/>
  <c r="W33"/>
  <c r="AZ96"/>
  <c r="AV96"/>
  <c r="AT96"/>
  <c r="AZ118"/>
  <c r="AV118"/>
  <c r="AT118"/>
  <c r="AN118"/>
  <c r="AX96"/>
  <c r="BB95"/>
  <c r="AX95"/>
  <c r="BA95"/>
  <c r="BA94"/>
  <c r="AW94"/>
  <c r="AK30"/>
  <c r="BC95"/>
  <c r="AY95"/>
  <c i="19" l="1" r="J43"/>
  <c i="1" r="AN117"/>
  <c r="AG96"/>
  <c r="AN96"/>
  <c r="AW95"/>
  <c r="AZ95"/>
  <c r="AV95"/>
  <c r="BC94"/>
  <c r="W32"/>
  <c r="W30"/>
  <c r="BB94"/>
  <c r="W31"/>
  <c l="1" r="AG95"/>
  <c r="AG94"/>
  <c r="AK26"/>
  <c r="AY94"/>
  <c r="AT95"/>
  <c r="AX94"/>
  <c r="AZ94"/>
  <c r="W29"/>
  <c l="1" r="AN95"/>
  <c r="AV94"/>
  <c r="AK29"/>
  <c r="AK35"/>
  <c l="1" r="AT94"/>
  <c r="AN94"/>
</calcChain>
</file>

<file path=xl/sharedStrings.xml><?xml version="1.0" encoding="utf-8"?>
<sst xmlns="http://schemas.openxmlformats.org/spreadsheetml/2006/main">
  <si>
    <t>Export Komplet</t>
  </si>
  <si>
    <t/>
  </si>
  <si>
    <t>2.0</t>
  </si>
  <si>
    <t>False</t>
  </si>
  <si>
    <t>{71a70156-9cae-4faa-86b8-f26719d23912}</t>
  </si>
  <si>
    <t xml:space="preserve">&gt;&gt;  skryté sloupce  &lt;&lt;</t>
  </si>
  <si>
    <t>0,01</t>
  </si>
  <si>
    <t>21</t>
  </si>
  <si>
    <t>15</t>
  </si>
  <si>
    <t>REKAPITULACE STAVBY</t>
  </si>
  <si>
    <t xml:space="preserve">v ---  níže se nacházejí doplnkové a pomocné údaje k sestavám  --- v</t>
  </si>
  <si>
    <t>Návod na vyplnění</t>
  </si>
  <si>
    <t>0,001</t>
  </si>
  <si>
    <t>Kód:</t>
  </si>
  <si>
    <t>LT14</t>
  </si>
  <si>
    <t xml:space="preserve">Měnit lze pouze buňky se žlutým podbarvením!_x000d_
_x000d_
1) na prvním listu Rekapitulace stavby vyplňte v sestavě_x000d_
_x000d_
    a) Souhrnný list_x000d_
       - údaje o Uchazeči_x000d_
         (přenesou se do ostatních sestav i v jiných listech)_x000d_
_x000d_
    b) Rekapitulace objektů_x000d_
       - potřebné Ostatní náklady_x000d_
_x000d_
2) na vybraných listech vyplňte v sestavě_x000d_
_x000d_
    a) Krycí list_x000d_
       - údaje o Uchazeči, pokud se liší od údajů o Uchazeči na Souhrnném listu_x000d_
         (údaje se přenesou do ostatních sestav v daném listu)_x000d_
_x000d_
    b) Rekapitulace rozpočtu_x000d_
       - potřebné Ostatní náklady_x000d_
_x000d_
    c) Celkové náklady za stavbu_x000d_
       - ceny u položek_x000d_
       - množství, pokud má žluté podbarvení_x000d_
       - a v případě potřeby poznámku (ta je ve skrytém sloupci)</t>
  </si>
  <si>
    <t>Stavba:</t>
  </si>
  <si>
    <t>FNOL Novostavba Pavilonu B</t>
  </si>
  <si>
    <t>KSO:</t>
  </si>
  <si>
    <t>CC-CZ:</t>
  </si>
  <si>
    <t>Místo:</t>
  </si>
  <si>
    <t xml:space="preserve"> </t>
  </si>
  <si>
    <t>Datum:</t>
  </si>
  <si>
    <t>8. 4. 2023</t>
  </si>
  <si>
    <t>Zadavatel:</t>
  </si>
  <si>
    <t>IČ:</t>
  </si>
  <si>
    <t>Fakultní nemocnice Olomouc</t>
  </si>
  <si>
    <t>DIČ:</t>
  </si>
  <si>
    <t>Uchazeč:</t>
  </si>
  <si>
    <t>Vyplň údaj</t>
  </si>
  <si>
    <t>Projektant:</t>
  </si>
  <si>
    <t>LTProjekt, EP Rožnov</t>
  </si>
  <si>
    <t>True</t>
  </si>
  <si>
    <t>Zpracovatel:</t>
  </si>
  <si>
    <t>Poznámka:</t>
  </si>
  <si>
    <t>Cena bez DPH</t>
  </si>
  <si>
    <t>Sazba daně</t>
  </si>
  <si>
    <t>Základ daně</t>
  </si>
  <si>
    <t>Výše daně</t>
  </si>
  <si>
    <t>DPH</t>
  </si>
  <si>
    <t>základní</t>
  </si>
  <si>
    <t>snížená</t>
  </si>
  <si>
    <t>zákl. přenesená</t>
  </si>
  <si>
    <t>sníž. přenesená</t>
  </si>
  <si>
    <t>nulová</t>
  </si>
  <si>
    <t>Cena s DPH</t>
  </si>
  <si>
    <t>v</t>
  </si>
  <si>
    <t>CZK</t>
  </si>
  <si>
    <t>Projektant</t>
  </si>
  <si>
    <t>Zpracovatel</t>
  </si>
  <si>
    <t>Datum a podpis:</t>
  </si>
  <si>
    <t>Razítko</t>
  </si>
  <si>
    <t>Objednavatel</t>
  </si>
  <si>
    <t>Uchazeč</t>
  </si>
  <si>
    <t>REKAPITULACE OBJEKTŮ STAVBY A SOUPISŮ PRACÍ</t>
  </si>
  <si>
    <t>Informatívní údaje z listů zakázek</t>
  </si>
  <si>
    <t>Kód</t>
  </si>
  <si>
    <t>Popis</t>
  </si>
  <si>
    <t>Cena bez DPH [CZK]</t>
  </si>
  <si>
    <t>Cena s DPH [CZK]</t>
  </si>
  <si>
    <t>Typ</t>
  </si>
  <si>
    <t>z toho Ostat._x000d_
náklady [CZK]</t>
  </si>
  <si>
    <t>DPH [CZK]</t>
  </si>
  <si>
    <t>Normohodiny [h]</t>
  </si>
  <si>
    <t>DPH základní [CZK]</t>
  </si>
  <si>
    <t>DPH snížená [CZK]</t>
  </si>
  <si>
    <t>DPH základní přenesená_x000d_
[CZK]</t>
  </si>
  <si>
    <t>DPH snížená přenesená_x000d_
[CZK]</t>
  </si>
  <si>
    <t>Základna_x000d_
DPH základní</t>
  </si>
  <si>
    <t>Základna_x000d_
DPH snížená</t>
  </si>
  <si>
    <t>Základna_x000d_
DPH zákl. přenesená</t>
  </si>
  <si>
    <t>Základna_x000d_
DPH sníž. přenesená</t>
  </si>
  <si>
    <t>Základna_x000d_
DPH nulová</t>
  </si>
  <si>
    <t>Náklady z rozpočtů</t>
  </si>
  <si>
    <t>D</t>
  </si>
  <si>
    <t>0</t>
  </si>
  <si>
    <t>###NOIMPORT###</t>
  </si>
  <si>
    <t>IMPORT</t>
  </si>
  <si>
    <t>{00000000-0000-0000-0000-000000000000}</t>
  </si>
  <si>
    <t>E3</t>
  </si>
  <si>
    <t>ETAPA 3</t>
  </si>
  <si>
    <t>STA</t>
  </si>
  <si>
    <t>1</t>
  </si>
  <si>
    <t>{af8b2532-cba5-47a1-b715-df99e285c94d}</t>
  </si>
  <si>
    <t>80111</t>
  </si>
  <si>
    <t>2</t>
  </si>
  <si>
    <t>SO02</t>
  </si>
  <si>
    <t>Spojovací koridor A-B levý</t>
  </si>
  <si>
    <t>Soupis</t>
  </si>
  <si>
    <t>{fa8ad3fc-6042-4be9-8241-dba563685d14}</t>
  </si>
  <si>
    <t>/</t>
  </si>
  <si>
    <t>Architektonicko stavební a konstrukční část a PBŘ</t>
  </si>
  <si>
    <t>3</t>
  </si>
  <si>
    <t>{a0303847-afc7-484f-8450-e1651220a8a2}</t>
  </si>
  <si>
    <t>D.1.4a</t>
  </si>
  <si>
    <t>Zdravotně technická instalace</t>
  </si>
  <si>
    <t>{3cde61b3-6e3d-4d57-af6a-c50d4c4a6825}</t>
  </si>
  <si>
    <t>D.1.4b</t>
  </si>
  <si>
    <t>Vytápění</t>
  </si>
  <si>
    <t>{bebc88b4-449c-4756-96c6-ecaf682ec4a8}</t>
  </si>
  <si>
    <t>D.1.4c</t>
  </si>
  <si>
    <t>Silnoproudá elektrotechnika</t>
  </si>
  <si>
    <t>{f2bbee4b-d07d-45c6-a1f4-70b9baa8f8cf}</t>
  </si>
  <si>
    <t>D.1.4d</t>
  </si>
  <si>
    <t>Elektronické komunikace</t>
  </si>
  <si>
    <t>{54ee381a-038c-413a-bb00-cb4f8533d8ea}</t>
  </si>
  <si>
    <t>D.1.4d (19)</t>
  </si>
  <si>
    <t>EK-CCTV</t>
  </si>
  <si>
    <t>4</t>
  </si>
  <si>
    <t>{487371e9-81c5-4a83-b508-0caf2165dc60}</t>
  </si>
  <si>
    <t>D.1.4d (22)</t>
  </si>
  <si>
    <t>EK-EKV</t>
  </si>
  <si>
    <t>{a619bdfc-8fe9-499a-a5e4-56a08c97e4a2}</t>
  </si>
  <si>
    <t>D.1.4d (21)</t>
  </si>
  <si>
    <t>EK-JČ</t>
  </si>
  <si>
    <t>{2eab1f37-555f-4270-b304-f534f26660f2}</t>
  </si>
  <si>
    <t>D.1.4d (24)</t>
  </si>
  <si>
    <t>EK-KS-SP</t>
  </si>
  <si>
    <t>{7c83129f-f51b-4ab9-ac9e-c78f09c304b1}</t>
  </si>
  <si>
    <t>D.1.4d (23)</t>
  </si>
  <si>
    <t>EK-MT</t>
  </si>
  <si>
    <t>{a960901f-ed20-46df-a737-4c449b2a129c}</t>
  </si>
  <si>
    <t>D.1.4d (18)</t>
  </si>
  <si>
    <t>EK-SK</t>
  </si>
  <si>
    <t>{bec477cd-7686-4246-801b-8b607ccbf14d}</t>
  </si>
  <si>
    <t>D.1.4d (20)</t>
  </si>
  <si>
    <t>EK-STA</t>
  </si>
  <si>
    <t>{a0f930cb-1b34-47e6-820b-5135fa3e925a}</t>
  </si>
  <si>
    <t>D.1.4e</t>
  </si>
  <si>
    <t>Rozvody medicinálních plynů</t>
  </si>
  <si>
    <t>{c479a8ae-82cb-47d2-b526-c7c4712dbda8}</t>
  </si>
  <si>
    <t>D1.4f</t>
  </si>
  <si>
    <t>Vzduchotechnika</t>
  </si>
  <si>
    <t>{7caa2875-25be-4289-9742-ea871345cec9}</t>
  </si>
  <si>
    <t>D.1.4g</t>
  </si>
  <si>
    <t>Měření a regulace</t>
  </si>
  <si>
    <t>{20dcfe1f-8ccd-4876-a715-8762607fbccd}</t>
  </si>
  <si>
    <t>D.1.4h</t>
  </si>
  <si>
    <t>EPS a NZS</t>
  </si>
  <si>
    <t>{a80ef9d3-3659-4250-9b97-be8d216949cd}</t>
  </si>
  <si>
    <t>D.1.4h (4)</t>
  </si>
  <si>
    <t>EPS</t>
  </si>
  <si>
    <t>{941aa830-a84a-49f3-8d8f-f80cf1dfde35}</t>
  </si>
  <si>
    <t>D.1.4h (5)</t>
  </si>
  <si>
    <t>NZS</t>
  </si>
  <si>
    <t>{d23febea-6db8-49aa-8a66-8ccc1ba65f16}</t>
  </si>
  <si>
    <t>D.1.4j</t>
  </si>
  <si>
    <t>Rozvody chladu</t>
  </si>
  <si>
    <t>{bae06730-1df5-47bb-b98d-02c70778f5ef}</t>
  </si>
  <si>
    <t>D.1.6</t>
  </si>
  <si>
    <t>Interér</t>
  </si>
  <si>
    <t>{bb62e61a-475b-4dd8-9b93-37b64603a872}</t>
  </si>
  <si>
    <t>D.1.6_2b</t>
  </si>
  <si>
    <t>Zabudovaný</t>
  </si>
  <si>
    <t>{9df6b537-657a-48ec-9b19-d92db7054b89}</t>
  </si>
  <si>
    <t>SO03.01</t>
  </si>
  <si>
    <t>Spojovací koridor A-B pravý</t>
  </si>
  <si>
    <t>{85041722-39d8-425d-870e-b64e769159dc}</t>
  </si>
  <si>
    <t>SO03.e1</t>
  </si>
  <si>
    <t>{cf6fdd6d-0993-4828-9af3-833dbd6fb17f}</t>
  </si>
  <si>
    <t>Zdravotně technické instalace</t>
  </si>
  <si>
    <t>{ac840912-68e9-4554-8c3d-c7343b606687}</t>
  </si>
  <si>
    <t>{82c71111-4e13-44e3-8763-6217856be04b}</t>
  </si>
  <si>
    <t>{e1772d50-fd47-4f27-8b85-c8dd9de5af38}</t>
  </si>
  <si>
    <t>{5150888f-84e3-437a-b03c-ab08eb9e6f0d}</t>
  </si>
  <si>
    <t>D.1.4d (26)</t>
  </si>
  <si>
    <t>{209c7b94-908d-4e2a-9631-68fc777a60e9}</t>
  </si>
  <si>
    <t>D.1.4d (27)</t>
  </si>
  <si>
    <t>{ce14f6bd-321c-45bd-bab0-45fa43b46895}</t>
  </si>
  <si>
    <t>D.1.4d (25)</t>
  </si>
  <si>
    <t>{8955ee91-fffc-4a5c-9583-7bbfb7c615d4}</t>
  </si>
  <si>
    <t>{8f4a8a0d-cf20-4ce5-b650-4399d7eb8e09}</t>
  </si>
  <si>
    <t>D.1.4f</t>
  </si>
  <si>
    <t>{e2061059-106a-4950-b38d-fa05e64ee020}</t>
  </si>
  <si>
    <t>{3ade5b50-1b88-4825-a62f-ad96186a7678}</t>
  </si>
  <si>
    <t>D.1.4h (6)</t>
  </si>
  <si>
    <t>{c682da7b-a577-437e-a756-a5457b924ab2}</t>
  </si>
  <si>
    <t>D.1.4h (7)</t>
  </si>
  <si>
    <t>{5a57861c-250f-4561-9bb3-0edd7bf4c8fd}</t>
  </si>
  <si>
    <t>{0cf15566-dc41-45b3-b71b-cfd0a07f1334}</t>
  </si>
  <si>
    <t>D.1.6_3.1b</t>
  </si>
  <si>
    <t>{0d2315f4-9ba0-4d10-913b-5320f5d95ffe}</t>
  </si>
  <si>
    <t>SO05</t>
  </si>
  <si>
    <t>Úpravy v budově A</t>
  </si>
  <si>
    <t>{4ccf8640-638c-489d-ac7f-ec1bb8fc6450}</t>
  </si>
  <si>
    <t>Architektonicko-stavební řešení, stavebně konstrukční řešení, PBŘ</t>
  </si>
  <si>
    <t>{e33995e6-c9dd-4f01-bbe6-cd1dbbb9ed3f}</t>
  </si>
  <si>
    <t>{18fde593-4333-43b5-84f4-57e14b7a1a12}</t>
  </si>
  <si>
    <t>{ac3f24d3-3d54-4879-aac7-7f99a117ea7d}</t>
  </si>
  <si>
    <t>{c0fdc6a7-31da-4532-a97e-e772aa6485ea}</t>
  </si>
  <si>
    <t>{76444b54-ca7d-4c6b-9097-e3a35218aa69}</t>
  </si>
  <si>
    <t>{cfc43ba2-e1b3-4b73-b2e4-156b6c85bc95}</t>
  </si>
  <si>
    <t>VON</t>
  </si>
  <si>
    <t>Vedlejší a ostatní náklady</t>
  </si>
  <si>
    <t>{aa02e440-4c3b-40a2-b0c1-c3c277403911}</t>
  </si>
  <si>
    <t>obj_vykopana</t>
  </si>
  <si>
    <t>Objem vykopané zeminy</t>
  </si>
  <si>
    <t>2430</t>
  </si>
  <si>
    <t>KRYCÍ LIST SOUPISU PRACÍ</t>
  </si>
  <si>
    <t>Objekt:</t>
  </si>
  <si>
    <t>E3 - ETAPA 3</t>
  </si>
  <si>
    <t>Soupis:</t>
  </si>
  <si>
    <t>SO02 - Spojovací koridor A-B levý</t>
  </si>
  <si>
    <t>Úroveň 3:</t>
  </si>
  <si>
    <t>SO02 - Architektonicko stavební a konstrukční část a PBŘ</t>
  </si>
  <si>
    <t xml:space="preserve">Položky označené D+M (dodávka + montáž) se oceňují včetně přesunu hmot. Ostatní vlastní položky jsou založeny na cenové soustavě URS.  Veškeré prvky a konstrukce se oceňují jako kompletní, včetně detailů, pomocných prací (vysekání drážek, doklinkování, vysekání kapes, lože apod.).  Jakýkoliv rozpor mezi PD a Soupisem prací je nutné na základě důsledné kontroly zhotovitelem neprodleně oznámit. Od sádrokartonových příček jsou odečteny otvory, toto je nutno případně zohlednit v ceně.  Veškeré výrobky je třeba ocenit přesně dle jejich specifik uvedených v projektové dokumentaci D.1.1-501 až D.1.1-507.</t>
  </si>
  <si>
    <t>REKAPITULACE ČLENĚNÍ SOUPISU PRACÍ</t>
  </si>
  <si>
    <t>Kód dílu - Popis</t>
  </si>
  <si>
    <t>Cena celkem [CZK]</t>
  </si>
  <si>
    <t>Náklady ze soupisu prací</t>
  </si>
  <si>
    <t>-1</t>
  </si>
  <si>
    <t>HSV - Práce a dodávky HSV</t>
  </si>
  <si>
    <t xml:space="preserve">    1 - Zemní práce</t>
  </si>
  <si>
    <t xml:space="preserve">    2 - Zakládání</t>
  </si>
  <si>
    <t xml:space="preserve">    23 - Zakládání - piloty</t>
  </si>
  <si>
    <t xml:space="preserve">    3 - Svislé a kompletní konstrukce</t>
  </si>
  <si>
    <t xml:space="preserve">    4 - Vodorovné konstrukce</t>
  </si>
  <si>
    <t xml:space="preserve">    5 - Komunikace pozemní</t>
  </si>
  <si>
    <t xml:space="preserve">    6 - Úpravy povrchů, podlahy a osazování výplní</t>
  </si>
  <si>
    <t xml:space="preserve">      61 - Úprava povrchů vnitřních</t>
  </si>
  <si>
    <t xml:space="preserve">      62 - Úprava povrchů vnějších</t>
  </si>
  <si>
    <t xml:space="preserve">      63 - Podlahy a podlahové konstrukce</t>
  </si>
  <si>
    <t xml:space="preserve">    9 - Ostatní konstrukce a práce, bourání</t>
  </si>
  <si>
    <t xml:space="preserve">    94 - Lešení a stavební výtahy</t>
  </si>
  <si>
    <t xml:space="preserve">    997 - Přesun sutě</t>
  </si>
  <si>
    <t xml:space="preserve">    998 - Přesun hmot</t>
  </si>
  <si>
    <t>PSV - Práce a dodávky PSV</t>
  </si>
  <si>
    <t xml:space="preserve">    711 - Izolace proti vodě, vlhkosti a plynům</t>
  </si>
  <si>
    <t xml:space="preserve">    712 - Povlakové krytiny</t>
  </si>
  <si>
    <t xml:space="preserve">    713 - Izolace tepelné</t>
  </si>
  <si>
    <t xml:space="preserve">    762 - Konstrukce tesařské</t>
  </si>
  <si>
    <t xml:space="preserve">    763 - Konstrukce suché výstavby</t>
  </si>
  <si>
    <t xml:space="preserve">    764 - Konstrukce klempířské</t>
  </si>
  <si>
    <t xml:space="preserve">    766 - Konstrukce truhlářské</t>
  </si>
  <si>
    <t xml:space="preserve">    767 - Konstrukce zámečnické</t>
  </si>
  <si>
    <t xml:space="preserve">    769 - Prvky z plastu</t>
  </si>
  <si>
    <t xml:space="preserve">    771 - Podlahy z dlaždic</t>
  </si>
  <si>
    <t xml:space="preserve">    776 - Podlahy povlakové</t>
  </si>
  <si>
    <t xml:space="preserve">    781 - Dokončovací práce - obklady</t>
  </si>
  <si>
    <t xml:space="preserve">    783 - Dokončovací práce - nátěry</t>
  </si>
  <si>
    <t xml:space="preserve">    784 - Malby</t>
  </si>
  <si>
    <t xml:space="preserve">    786 - Dokončovací práce - čalounické úpravy</t>
  </si>
  <si>
    <t>SOUPIS PRACÍ</t>
  </si>
  <si>
    <t>PČ</t>
  </si>
  <si>
    <t>MJ</t>
  </si>
  <si>
    <t>Množství</t>
  </si>
  <si>
    <t>J.cena [CZK]</t>
  </si>
  <si>
    <t>Cenová soustava</t>
  </si>
  <si>
    <t>J. Nh [h]</t>
  </si>
  <si>
    <t>Nh celkem [h]</t>
  </si>
  <si>
    <t>J. hmotnost [t]</t>
  </si>
  <si>
    <t>Hmotnost celkem [t]</t>
  </si>
  <si>
    <t>J. suť [t]</t>
  </si>
  <si>
    <t>Suť Celkem [t]</t>
  </si>
  <si>
    <t>Náklady soupisu celkem</t>
  </si>
  <si>
    <t>HSV</t>
  </si>
  <si>
    <t>Práce a dodávky HSV</t>
  </si>
  <si>
    <t>ROZPOCET</t>
  </si>
  <si>
    <t>Zemní práce</t>
  </si>
  <si>
    <t>K</t>
  </si>
  <si>
    <t>131551207</t>
  </si>
  <si>
    <t>Hloubení jam zapažených v hornině třídy těžitelnosti III skupiny 6 objem přes 5 000 m3 strojně</t>
  </si>
  <si>
    <t>m3</t>
  </si>
  <si>
    <t>CS ÚRS 2023 01</t>
  </si>
  <si>
    <t>305004781</t>
  </si>
  <si>
    <t>VV</t>
  </si>
  <si>
    <t>Výkres výkopů</t>
  </si>
  <si>
    <t>řez 10-10</t>
  </si>
  <si>
    <t>plocha v řezu = 162 m2</t>
  </si>
  <si>
    <t>délka = 15,0 m</t>
  </si>
  <si>
    <t>162*15</t>
  </si>
  <si>
    <t>Součet</t>
  </si>
  <si>
    <t>161151124</t>
  </si>
  <si>
    <t>Svislé přemístění výkopku z horniny třídy těžitelnosti III skupiny 6 a 7 hl výkopu přes 8 do 12 m</t>
  </si>
  <si>
    <t>-2065017432</t>
  </si>
  <si>
    <t>dle metodiky 30 %</t>
  </si>
  <si>
    <t>obj_vykopana*0,30</t>
  </si>
  <si>
    <t>162451145</t>
  </si>
  <si>
    <t>Vodorovné přemístění přes 1 000 do 1500 m výkopku/sypaniny z horniny třídy těžitelnosti III skupiny 6 a 7</t>
  </si>
  <si>
    <t>267223611</t>
  </si>
  <si>
    <t>Výkopek z pilot</t>
  </si>
  <si>
    <t>177,492</t>
  </si>
  <si>
    <t>162751157</t>
  </si>
  <si>
    <t>Vodorovné přemístění přes 9 000 do 10000 m výkopku/sypaniny z horniny třídy těžitelnosti III skupiny 6 a 7</t>
  </si>
  <si>
    <t>306350218</t>
  </si>
  <si>
    <t>5</t>
  </si>
  <si>
    <t>162751159</t>
  </si>
  <si>
    <t>Příplatek k vodorovnému přemístění výkopku/sypaniny z horniny třídy těžitelnosti III skupiny 6 a 7 ZKD 1000 m přes 10000 m</t>
  </si>
  <si>
    <t>207555445</t>
  </si>
  <si>
    <t>2430*10 'Přepočtené koeficientem množství</t>
  </si>
  <si>
    <t>6</t>
  </si>
  <si>
    <t>167151113</t>
  </si>
  <si>
    <t>Nakládání výkopku z hornin třídy těžitelnosti III skupiny 6 a 7 přes 100 m3</t>
  </si>
  <si>
    <t>1047117059</t>
  </si>
  <si>
    <t>Základová vrtaná pilota průměru 900mm</t>
  </si>
  <si>
    <t>pi*0,45*0,45*9*11</t>
  </si>
  <si>
    <t>Mezisoučet</t>
  </si>
  <si>
    <t>pi*0,45*0,45*13*4</t>
  </si>
  <si>
    <t>Základová vrtaná pilota průměru 1200mm</t>
  </si>
  <si>
    <t>pi*0,6*0,6*12*2</t>
  </si>
  <si>
    <t>pi*0,6*0,6*16*3</t>
  </si>
  <si>
    <t>7</t>
  </si>
  <si>
    <t>171201231</t>
  </si>
  <si>
    <t>Poplatek za uložení zeminy a kamení na recyklační skládce (skládkovné) kód odpadu 17 05 04</t>
  </si>
  <si>
    <t>t</t>
  </si>
  <si>
    <t>-1811114564</t>
  </si>
  <si>
    <t>obj_vykopana*2</t>
  </si>
  <si>
    <t>8</t>
  </si>
  <si>
    <t>174151101</t>
  </si>
  <si>
    <t>Zásyp jam, šachet rýh nebo kolem objektů sypaninou se zhutněním</t>
  </si>
  <si>
    <t>-1049112178</t>
  </si>
  <si>
    <t>Výkres výkopů, zásyp</t>
  </si>
  <si>
    <t>14,3*1,35*5,80</t>
  </si>
  <si>
    <t>43,7*(5,80*3,60*0,50)</t>
  </si>
  <si>
    <t>9</t>
  </si>
  <si>
    <t>M</t>
  </si>
  <si>
    <t>58344171</t>
  </si>
  <si>
    <t>štěrkodrť frakce 0/32</t>
  </si>
  <si>
    <t>-2140762155</t>
  </si>
  <si>
    <t>568,197*1,8 'Přepočtené koeficientem množství</t>
  </si>
  <si>
    <t>10</t>
  </si>
  <si>
    <t>181951116</t>
  </si>
  <si>
    <t>Úprava pláně v hornině třídy těžitelnosti III skupiny 6 se zhutněním strojně</t>
  </si>
  <si>
    <t>m2</t>
  </si>
  <si>
    <t>-243156671</t>
  </si>
  <si>
    <t>33,6*15,0</t>
  </si>
  <si>
    <t>Zakládání</t>
  </si>
  <si>
    <t>11</t>
  </si>
  <si>
    <t>213311113</t>
  </si>
  <si>
    <t>Polštáře zhutněné pod základy z kameniva drceného frakce 16 až 63 mm</t>
  </si>
  <si>
    <t>2041840877</t>
  </si>
  <si>
    <t>D.1.1-101, D.1.1-102, D.1.1-201, D.1.1-202</t>
  </si>
  <si>
    <t>Štěrkopískový podsyp spodní stavby, hutnit NA Edef2 = 70 MPa, při ID 0,7</t>
  </si>
  <si>
    <t>313,88*0,3</t>
  </si>
  <si>
    <t>12</t>
  </si>
  <si>
    <t>273313811</t>
  </si>
  <si>
    <t>Základové desky z betonu tř. C 25/30</t>
  </si>
  <si>
    <t>1626779628</t>
  </si>
  <si>
    <t>Podkladní beton spodní stavby</t>
  </si>
  <si>
    <t>"Základy"11,1*0,15*1,1</t>
  </si>
  <si>
    <t>"2PP "75,87*0,15*1,1</t>
  </si>
  <si>
    <t>"2PP "34,93*0,15*1,1</t>
  </si>
  <si>
    <t>"1PP "155,42*0,15*1,1</t>
  </si>
  <si>
    <t>13</t>
  </si>
  <si>
    <t>273321811</t>
  </si>
  <si>
    <t>Základové desky ze ŽB bez zvýšených nároků na prostředí tř. C 40/50</t>
  </si>
  <si>
    <t>715794087</t>
  </si>
  <si>
    <t>D.1.2-101, D.1.2-152, D.1.2-153</t>
  </si>
  <si>
    <t>ŽB základová deska spodní stavby</t>
  </si>
  <si>
    <t>163,82*0,25</t>
  </si>
  <si>
    <t>14</t>
  </si>
  <si>
    <t>2733237X1</t>
  </si>
  <si>
    <t>Základové desky ze ŽB pro konstrukce bílých van tř. C 40/50, vč. dodávky materiálů</t>
  </si>
  <si>
    <t>308869192</t>
  </si>
  <si>
    <t>ŽB základová deska vodostavebního betonu spodní stavby</t>
  </si>
  <si>
    <t>Základy</t>
  </si>
  <si>
    <t>9,71*0,3</t>
  </si>
  <si>
    <t>2PP</t>
  </si>
  <si>
    <t>71,41*0,3</t>
  </si>
  <si>
    <t>30,54*0,3</t>
  </si>
  <si>
    <t>273351121</t>
  </si>
  <si>
    <t>Zřízení bednění základových desek</t>
  </si>
  <si>
    <t>2075657048</t>
  </si>
  <si>
    <t>(16,5*2+18,5*2)*0,5</t>
  </si>
  <si>
    <t>16</t>
  </si>
  <si>
    <t>273351122</t>
  </si>
  <si>
    <t>Odstranění bednění základových desek</t>
  </si>
  <si>
    <t>-1155897963</t>
  </si>
  <si>
    <t>17</t>
  </si>
  <si>
    <t>273361821</t>
  </si>
  <si>
    <t>Výztuž základových desek betonářskou ocelí 10 505 (R)</t>
  </si>
  <si>
    <t>-429784652</t>
  </si>
  <si>
    <t>D.1.2-101, D.1.2-152, D.1.2-153, D.1.2-154</t>
  </si>
  <si>
    <t>8,922573</t>
  </si>
  <si>
    <t>18</t>
  </si>
  <si>
    <t>273362021</t>
  </si>
  <si>
    <t>Výztuž základových desek svařovanými sítěmi Kari</t>
  </si>
  <si>
    <t>-1107636182</t>
  </si>
  <si>
    <t>6,111871</t>
  </si>
  <si>
    <t>19</t>
  </si>
  <si>
    <t>274321811</t>
  </si>
  <si>
    <t>Základové pasy ze ŽB bez zvýšených nároků na prostředí tř. C 40/50</t>
  </si>
  <si>
    <t>-788561488</t>
  </si>
  <si>
    <t xml:space="preserve"> D1.2.104;  D1.2.116; </t>
  </si>
  <si>
    <t>ŽB základ pod nakládací/odpadovou rampu</t>
  </si>
  <si>
    <t>3PP</t>
  </si>
  <si>
    <t>" - 3PP" 7,03*0,4</t>
  </si>
  <si>
    <t>" - 3PP" 2,78*0,4</t>
  </si>
  <si>
    <t>20</t>
  </si>
  <si>
    <t>2743237X2</t>
  </si>
  <si>
    <t>Základové pasy ze ŽB pro konstrukce bílých van tř. C 40/50</t>
  </si>
  <si>
    <t>-1296981490</t>
  </si>
  <si>
    <t xml:space="preserve"> D1.2.105;  D1.2.117; </t>
  </si>
  <si>
    <t>"ZP1-02 - 2PP" 11,85*0,4</t>
  </si>
  <si>
    <t>"ZP2-02 - 2PP" 8,12*0,6</t>
  </si>
  <si>
    <t>274351121</t>
  </si>
  <si>
    <t>Zřízení bednění základových pasů rovného</t>
  </si>
  <si>
    <t>129945696</t>
  </si>
  <si>
    <t>"ZP1-02 - 2PP" 11,85*2</t>
  </si>
  <si>
    <t>"ZP2-02 - 2PP" 8,12*2</t>
  </si>
  <si>
    <t>" - 3PP" 7,03*2</t>
  </si>
  <si>
    <t>" - 3PP" 2,78*2</t>
  </si>
  <si>
    <t>22</t>
  </si>
  <si>
    <t>274351122</t>
  </si>
  <si>
    <t>Odstranění bednění základových pasů rovného</t>
  </si>
  <si>
    <t>-1251090770</t>
  </si>
  <si>
    <t>23</t>
  </si>
  <si>
    <t>274361821</t>
  </si>
  <si>
    <t>Výztuž základových pasů betonářskou ocelí 10 505 (R)</t>
  </si>
  <si>
    <t>-1100105674</t>
  </si>
  <si>
    <t>D1.2.151</t>
  </si>
  <si>
    <t>ZP1 a ZP2</t>
  </si>
  <si>
    <t>5855/1000</t>
  </si>
  <si>
    <t>24</t>
  </si>
  <si>
    <t>9531212Xy</t>
  </si>
  <si>
    <t xml:space="preserve">D+M statické prvky do dilatačních a pracovních spár za celý objekt, vč. prořezání drážek pro dilatace,  vč. pomocných prací, doplňků</t>
  </si>
  <si>
    <t>kpl</t>
  </si>
  <si>
    <t>531218545</t>
  </si>
  <si>
    <t>Zakládání - piloty</t>
  </si>
  <si>
    <t>25</t>
  </si>
  <si>
    <t>226213213</t>
  </si>
  <si>
    <t>Vrty velkoprofilové svislé zapažené D přes 850 do 1050 mm hl od 0 do 10 m hornina III</t>
  </si>
  <si>
    <t>m</t>
  </si>
  <si>
    <t>-1455775411</t>
  </si>
  <si>
    <t>D.1.2.103</t>
  </si>
  <si>
    <t>Pilota P7 - Základová vrtaná pilota průměru 900mm</t>
  </si>
  <si>
    <t>9*13</t>
  </si>
  <si>
    <t>26</t>
  </si>
  <si>
    <t>226213313</t>
  </si>
  <si>
    <t>Vrty velkoprofilové svislé zapažené D přes 850 do 1050 mm hl od 0 do 20 m hornina III</t>
  </si>
  <si>
    <t>1918069552</t>
  </si>
  <si>
    <t>Pilota P6 - Základová vrtaná pilota průměru 900mm</t>
  </si>
  <si>
    <t>13*3</t>
  </si>
  <si>
    <t>27</t>
  </si>
  <si>
    <t>226213713</t>
  </si>
  <si>
    <t>Vrty velkoprofilové svislé zapažené D přes 1050 do 1250 mm hl od 0 do 20 m hornina III</t>
  </si>
  <si>
    <t>862255610</t>
  </si>
  <si>
    <t>Pilota P5 - Základová vrtaná pilota průměru 1200mm</t>
  </si>
  <si>
    <t>12*3</t>
  </si>
  <si>
    <t>28</t>
  </si>
  <si>
    <t>231212113</t>
  </si>
  <si>
    <t>Zřízení pilot svislých zapažených D přes 650 do 1250 mm hl od 0 do 10 m s vytažením pažnic z betonu železového</t>
  </si>
  <si>
    <t>-1234332762</t>
  </si>
  <si>
    <t>29</t>
  </si>
  <si>
    <t>58933324</t>
  </si>
  <si>
    <t>beton C 30/37 XC2 kamenivo frakce 0/22</t>
  </si>
  <si>
    <t>-1411559573</t>
  </si>
  <si>
    <t>pi*0,45*0,45*9*13*1,1</t>
  </si>
  <si>
    <t>pi*0,45*0,45*13*3*1,1</t>
  </si>
  <si>
    <t>pi*0,6*0,6*12*3*1,1</t>
  </si>
  <si>
    <t>30</t>
  </si>
  <si>
    <t>231611114</t>
  </si>
  <si>
    <t>Výztuž pilot betonovaných do země ocel z betonářské oceli 10 505</t>
  </si>
  <si>
    <t>283876715</t>
  </si>
  <si>
    <t>4,745936</t>
  </si>
  <si>
    <t>31</t>
  </si>
  <si>
    <t>239111113</t>
  </si>
  <si>
    <t>Odbourání vrchní části znehodnocené výplně pilot D piloty přes 650 do 1250 mm</t>
  </si>
  <si>
    <t>1095521799</t>
  </si>
  <si>
    <t>0,3*13</t>
  </si>
  <si>
    <t>0,3*3</t>
  </si>
  <si>
    <t>Svislé a kompletní konstrukce</t>
  </si>
  <si>
    <t>32</t>
  </si>
  <si>
    <t>311113151</t>
  </si>
  <si>
    <t>Nosná zeď tl 150 mm z hladkých tvárnic ztraceného bednění včetně výplně z betonu tř. C 25/30</t>
  </si>
  <si>
    <t>1333488573</t>
  </si>
  <si>
    <t>LT_PŘIZDÍVKA Z TVÁRNIC ZTRACENÉHO BEDNĚNÍ150mm</t>
  </si>
  <si>
    <t>17,53</t>
  </si>
  <si>
    <t>33</t>
  </si>
  <si>
    <t>311236101</t>
  </si>
  <si>
    <t>Zdivo jednovrstvé zvukově izolační na cementovou maltu M10 z cihel děrovaných do P15 tl 190 mm</t>
  </si>
  <si>
    <t>-607607280</t>
  </si>
  <si>
    <t>D.1.1-103, D.1.1-104, D.1.1-105, D.1.1-107, D.1.1-108, D.1.1-109, D.1.1-110, , D.1.1-111</t>
  </si>
  <si>
    <t>LT_PÁLENÉ CIHELNÉ BLOKY 200mm SO 02</t>
  </si>
  <si>
    <t>"1PP" 2,52</t>
  </si>
  <si>
    <t>"1NP" 2,6</t>
  </si>
  <si>
    <t>34</t>
  </si>
  <si>
    <t>342244111</t>
  </si>
  <si>
    <t>Příčka z cihel děrovaných do P10 na maltu M10 tloušťky 115 mm</t>
  </si>
  <si>
    <t>1903910099</t>
  </si>
  <si>
    <t>LT_PŘÍČKY Z PÁLENÝCH CIHEL 150mm - SO 02</t>
  </si>
  <si>
    <t>"1PP" 35,29</t>
  </si>
  <si>
    <t>"1NP" 35,17</t>
  </si>
  <si>
    <t>"2NP" 18,09</t>
  </si>
  <si>
    <t>35</t>
  </si>
  <si>
    <t>342291112</t>
  </si>
  <si>
    <t>Ukotvení příček montážní polyuretanovou pěnou tl příčky přes 100 mm</t>
  </si>
  <si>
    <t>2114472813</t>
  </si>
  <si>
    <t>délka příček 150</t>
  </si>
  <si>
    <t>26,270</t>
  </si>
  <si>
    <t>36</t>
  </si>
  <si>
    <t>317168025</t>
  </si>
  <si>
    <t>Překlad keramický plochý š 145 mm dl 2000 mm</t>
  </si>
  <si>
    <t>kus</t>
  </si>
  <si>
    <t>-64533212</t>
  </si>
  <si>
    <t>"1PP - PŘEKLAD A" 1</t>
  </si>
  <si>
    <t>37</t>
  </si>
  <si>
    <t>311321712</t>
  </si>
  <si>
    <t>Nosná zeď ze ŽB tř. C 40/50 bez výztuže</t>
  </si>
  <si>
    <t>-36443295</t>
  </si>
  <si>
    <t>D1.2.104; D1.2.105; D1.2.106; D1.2.107; D1.2.108; D1.2.109; D1.2.110; D1.2.111</t>
  </si>
  <si>
    <t>D1.2.116; D1.2.117; D1.2.118; D1.2.119; D1.2.120; D1.2.121; D1.2.122; D1.2.123</t>
  </si>
  <si>
    <t>" - 3PP" 17,04*0,25</t>
  </si>
  <si>
    <t>" - 3PP" 6,09*0,25</t>
  </si>
  <si>
    <t>"M40-02 - 2PP" 45,77*0,25</t>
  </si>
  <si>
    <t>1PP</t>
  </si>
  <si>
    <t>"M21-01 - 1PP" 38,46*0,2</t>
  </si>
  <si>
    <t>"M3-01 - 1PP" 32,5*0,2</t>
  </si>
  <si>
    <t>" - 1PP" 3,53*0,2</t>
  </si>
  <si>
    <t>"M9-01 - 1PP" 10,22*0,2</t>
  </si>
  <si>
    <t>"M9-01 - 1PP" 12,85*0,2</t>
  </si>
  <si>
    <t>"M9-01 - 1PP" 5,46*0,2</t>
  </si>
  <si>
    <t>1NP</t>
  </si>
  <si>
    <t>"M21-11 - 1NP" 44,29*0,2</t>
  </si>
  <si>
    <t>"M3-11 - 1NP" 38,27*0,2</t>
  </si>
  <si>
    <t>"M21-11 - 1NP" 3,89*0,2</t>
  </si>
  <si>
    <t>"M9-11 - 1NP" 11,1*0,2</t>
  </si>
  <si>
    <t>"M9-11 - 1NP" 13,93*0,2</t>
  </si>
  <si>
    <t>"M9-11 - 1NP" 6,37*0,2</t>
  </si>
  <si>
    <t>"M3-12 - 2NP" 8,51*0,2</t>
  </si>
  <si>
    <t>"M21-12 - 2NP" 8,39*0,2</t>
  </si>
  <si>
    <t>"M21-12 - 2NP" 0,52*0,2</t>
  </si>
  <si>
    <t>"M9-12 - 2NP" 9,97*0,2</t>
  </si>
  <si>
    <t>"M9-12 - 2NP" 12,54*0,2</t>
  </si>
  <si>
    <t>"M9-12 - 2NP" 4,84*0,2</t>
  </si>
  <si>
    <t>3NP</t>
  </si>
  <si>
    <t>" - 3NP" 0,48*0,2</t>
  </si>
  <si>
    <t>Konzole pro vynesení panelu</t>
  </si>
  <si>
    <t>"1NP" 14,84*0,25*0,25</t>
  </si>
  <si>
    <t>"2NP" 17,16*0,25*0,25</t>
  </si>
  <si>
    <t>38</t>
  </si>
  <si>
    <t>3113217X2</t>
  </si>
  <si>
    <t>Nosná zeď ze ŽB tř. C 40/50 vodostavební, vč. dodávky</t>
  </si>
  <si>
    <t>-1905539635</t>
  </si>
  <si>
    <t>"M43-02 - 2PP" 9,23*0,3</t>
  </si>
  <si>
    <t>"M42-02 - 2PP" 44,75*0,3</t>
  </si>
  <si>
    <t>"M41-02 - 2PP" 44,69*0,3</t>
  </si>
  <si>
    <t>"M9-02 - 2PP" 3,33*0,3</t>
  </si>
  <si>
    <t>"M9-02 - 2PP" 4,32*0,3</t>
  </si>
  <si>
    <t>"M9-02 - 2PP" 2,95*0,3</t>
  </si>
  <si>
    <t>"M21-02 - 2PP" 22,25*0,3</t>
  </si>
  <si>
    <t>"M44-02 - 2PP" 42,51*0,3</t>
  </si>
  <si>
    <t>"M44-02 - 2PP" 1,96*0,3</t>
  </si>
  <si>
    <t>"M42-02 - 2PP" 8,11*0,3</t>
  </si>
  <si>
    <t>" - 2PP" 0,05*0,3</t>
  </si>
  <si>
    <t>39</t>
  </si>
  <si>
    <t>311351121</t>
  </si>
  <si>
    <t>Zřízení oboustranného bednění nosných nadzákladových zdí</t>
  </si>
  <si>
    <t>-668299644</t>
  </si>
  <si>
    <t>" - 3PP" 17,04*2</t>
  </si>
  <si>
    <t>" - 3PP" 6,09*2</t>
  </si>
  <si>
    <t>"M40-02 - 2PP" 45,77*2</t>
  </si>
  <si>
    <t>"M21-01 - 1PP" 38,46*2</t>
  </si>
  <si>
    <t>"M3-01 - 1PP" 32,5*2</t>
  </si>
  <si>
    <t>" - 1PP" 3,53*2</t>
  </si>
  <si>
    <t>"M9-01 - 1PP" 10,22*2</t>
  </si>
  <si>
    <t>"M9-01 - 1PP" 12,85*2</t>
  </si>
  <si>
    <t>"M9-01 - 1PP" 5,46*2</t>
  </si>
  <si>
    <t>"M21-11 - 1NP" 44,29*2</t>
  </si>
  <si>
    <t>"M3-11 - 1NP" 38,27*2</t>
  </si>
  <si>
    <t>"M21-11 - 1NP" 3,89*2</t>
  </si>
  <si>
    <t>"M9-11 - 1NP" 11,1*2</t>
  </si>
  <si>
    <t>"M9-11 - 1NP" 13,93*2</t>
  </si>
  <si>
    <t>"M9-11 - 1NP" 6,37*2</t>
  </si>
  <si>
    <t>2NP</t>
  </si>
  <si>
    <t>"M3-12 - 2NP" 8,51*2</t>
  </si>
  <si>
    <t>"M21-12 - 2NP" 8,39*2</t>
  </si>
  <si>
    <t>"M21-12 - 2NP" 0,52*2</t>
  </si>
  <si>
    <t>"M9-12 - 2NP" 9,97*2</t>
  </si>
  <si>
    <t>"M9-12 - 2NP" 12,54*2</t>
  </si>
  <si>
    <t>"M9-12 - 2NP" 4,84*2</t>
  </si>
  <si>
    <t>" - 3NP" 0,48*2</t>
  </si>
  <si>
    <t>Vodostavební</t>
  </si>
  <si>
    <t>"M43-02 - 2PP" 9,23*2</t>
  </si>
  <si>
    <t>"M42-02 - 2PP" 44,75*2</t>
  </si>
  <si>
    <t>"M41-02 - 2PP" 44,69*2</t>
  </si>
  <si>
    <t>"M9-02 - 2PP" 3,33*2</t>
  </si>
  <si>
    <t>"M9-02 - 2PP" 4,32*2</t>
  </si>
  <si>
    <t>"M9-02 - 2PP" 2,95*2</t>
  </si>
  <si>
    <t>"M21-02 - 2PP" 22,25*2</t>
  </si>
  <si>
    <t>"M44-02 - 2PP" 42,51*2</t>
  </si>
  <si>
    <t>"M44-02 - 2PP" 1,96*2</t>
  </si>
  <si>
    <t>"M42-02 - 2PP" 8,11*2</t>
  </si>
  <si>
    <t>" - 2PP" 0,05*2</t>
  </si>
  <si>
    <t>Bednění ostění oken, dveří</t>
  </si>
  <si>
    <t>"O-25"(2,16*2+2,55)*0,5*8</t>
  </si>
  <si>
    <t>"O-26"(2,16*2+2,65)*0,5*4</t>
  </si>
  <si>
    <t>"766000A120L" (1,6+2,5*2)*0,5*1</t>
  </si>
  <si>
    <t>"766000A120P" (1,6+2,5*2)*0,5*1</t>
  </si>
  <si>
    <t>40</t>
  </si>
  <si>
    <t>311351122</t>
  </si>
  <si>
    <t>Odstranění oboustranného bednění nosných nadzákladových zdí</t>
  </si>
  <si>
    <t>-485656809</t>
  </si>
  <si>
    <t>41</t>
  </si>
  <si>
    <t>413351121</t>
  </si>
  <si>
    <t>Zřízení bednění nosníků a průvlaků bez podpěrné kce výšky přes 100 cm</t>
  </si>
  <si>
    <t>1676322850</t>
  </si>
  <si>
    <t>"1NP" 14,84*(0,25+0,25)</t>
  </si>
  <si>
    <t>"2NP" 17,16*(0,25+0,25)</t>
  </si>
  <si>
    <t>42</t>
  </si>
  <si>
    <t>413351122</t>
  </si>
  <si>
    <t>Odstranění bednění nosníků a průvlaků bez podpěrné kce výšky přes 100 cm</t>
  </si>
  <si>
    <t>-1698681733</t>
  </si>
  <si>
    <t>43</t>
  </si>
  <si>
    <t>413352115</t>
  </si>
  <si>
    <t>Zřízení podpěrné konstrukce nosníků výšky podepření do 4 m pro nosník výšky přes 100 cm</t>
  </si>
  <si>
    <t>1636717740</t>
  </si>
  <si>
    <t>"1NP" 14,84*0,25</t>
  </si>
  <si>
    <t>"2NP" 17,16*0,25</t>
  </si>
  <si>
    <t>44</t>
  </si>
  <si>
    <t>413352116</t>
  </si>
  <si>
    <t>Odstranění podpěrné konstrukce nosníků výšky podepření do 4 m pro nosník výšky přes 100 cm</t>
  </si>
  <si>
    <t>-1465024333</t>
  </si>
  <si>
    <t>45</t>
  </si>
  <si>
    <t>311361821</t>
  </si>
  <si>
    <t>Výztuž nosných zdí betonářskou ocelí 10 505</t>
  </si>
  <si>
    <t>-293540376</t>
  </si>
  <si>
    <t>D.1.2.116, D.1.2.117, D.1.2.118, D.1.2.119, D.1.2.120, D.1.2.121, D.1.2.122, D.1.2.123</t>
  </si>
  <si>
    <t>spony ve stěnách</t>
  </si>
  <si>
    <t>1,311218</t>
  </si>
  <si>
    <t>stěny</t>
  </si>
  <si>
    <t>32,23336</t>
  </si>
  <si>
    <t>46</t>
  </si>
  <si>
    <t>311362021</t>
  </si>
  <si>
    <t>Výztuž nosných zdí svařovanými sítěmi Kari</t>
  </si>
  <si>
    <t>1277703117</t>
  </si>
  <si>
    <t>13,29736</t>
  </si>
  <si>
    <t>47</t>
  </si>
  <si>
    <t>330321810</t>
  </si>
  <si>
    <t>Sloupy nebo pilíře ze ŽB tř. C 40/50 XC2 bez výztuže</t>
  </si>
  <si>
    <t>-376472169</t>
  </si>
  <si>
    <t>D1.2.104, D1.2.105, D1.2.106, D1.2.107, D1.2.108, D1.2.109, D1.2.110, D1.2.111</t>
  </si>
  <si>
    <t>D1.2.116, D1.2.117, D1.2.118, D1.2.119, D1.2.120, D1.2.121, D1.2.122, D1.2.123</t>
  </si>
  <si>
    <t>vyška do 4m</t>
  </si>
  <si>
    <t>"S1-01 - Čtvercový ŽB monolitický sloup 450x450mm - 1PP" 0,45*0,45*3,835*1</t>
  </si>
  <si>
    <t>"S1-01 - Čtvercový ŽB monolitický sloup 450x450mm - 1PP" 0,45*0,45*3,895*2</t>
  </si>
  <si>
    <t>"S1-12 - Čtvercový ŽB monolitický sloup 450x450mm - 2NP" 0,45*0,45*3,35*1</t>
  </si>
  <si>
    <t>"S1-12 - Čtvercový ŽB monolitický sloup 450x450mm - 2NP" 0,45*0,45*3,71*1</t>
  </si>
  <si>
    <t>"S2-02 - Kulatý ŽB monolitický sloup průměru 550mm - 2PP" 0,275*0,275*pi*3,635*1</t>
  </si>
  <si>
    <t>"S2-01 - Kulatý ŽB monolitický sloup průměru 550mm - 1PP" 0,275*0,275*pi*3,835*1</t>
  </si>
  <si>
    <t>"S2-11 - Kulatý ŽB monolitický sloup průměru 550mm - 1NP" 0,275*0,275*pi*3,87*1</t>
  </si>
  <si>
    <t>vyška nad 4m</t>
  </si>
  <si>
    <t>" Kulatý ŽB monolitický sloup průměru 550mm - 2PP" 0,275*0,275*pi*5,015*2</t>
  </si>
  <si>
    <t>"S3-02 - Čtvercový ŽB monolitický sloup 880x880mm - 2PP" 0,88*0,88*5,015*1</t>
  </si>
  <si>
    <t>"S1-11 - Čtvercový ŽB monolitický sloup 450x450mm - 1NP" 0,45*0,45*4,085*1</t>
  </si>
  <si>
    <t>"S1-11 - Čtvercový ŽB monolitický sloup 450x450mm - 1NP" 0,45*0,45*4,185*1</t>
  </si>
  <si>
    <t>"S1-11 - Čtvercový ŽB monolitický sloup 450x450mm - 1NP" 0,45*0,45*4,23*1</t>
  </si>
  <si>
    <t>48</t>
  </si>
  <si>
    <t>331351125</t>
  </si>
  <si>
    <t>Zřízení bednění čtyřúhelníkových sloupů v do 4 m průřezu přes 0,16 do 0,36 m2</t>
  </si>
  <si>
    <t>-1471934909</t>
  </si>
  <si>
    <t>"S1-01 - Čtvercový ŽB monolitický sloup 450x450mm - 1PP" 4*0,45*3,835*1</t>
  </si>
  <si>
    <t>"S1-01 - Čtvercový ŽB monolitický sloup 450x450mm - 1PP" 4*0,45*3,895*2</t>
  </si>
  <si>
    <t>"S1-12 - Čtvercový ŽB monolitický sloup 450x450mm - 2NP" 4*0,45*3,35*1</t>
  </si>
  <si>
    <t>"S1-12 - Čtvercový ŽB monolitický sloup 450x450mm - 2NP" 4*0,45*3,71*1</t>
  </si>
  <si>
    <t>49</t>
  </si>
  <si>
    <t>331351126</t>
  </si>
  <si>
    <t>Odstranění bednění čtyřúhelníkových sloupů v do 4 m průřezu přes 0,16 do 0,36 m2</t>
  </si>
  <si>
    <t>1075293204</t>
  </si>
  <si>
    <t>50</t>
  </si>
  <si>
    <t>331351325</t>
  </si>
  <si>
    <t>Zřízení bednění čtyřúhelníkových sloupů v přes 4 do 6 m průřezu přes 0,16 do 0,36 m2</t>
  </si>
  <si>
    <t>284427656</t>
  </si>
  <si>
    <t>"S3-02 - Čtvercový ŽB monolitický sloup 880x880mm - 2PP" 4*0,88*5,015*1</t>
  </si>
  <si>
    <t>"S1-11 - Čtvercový ŽB monolitický sloup 450x450mm - 1NP" 4*0,45*4,085*1</t>
  </si>
  <si>
    <t>"S1-11 - Čtvercový ŽB monolitický sloup 450x450mm - 1NP" 4*0,45*4,185*1</t>
  </si>
  <si>
    <t>"S1-11 - Čtvercový ŽB monolitický sloup 450x450mm - 1NP" 4*0,45*4,23*1</t>
  </si>
  <si>
    <t>51</t>
  </si>
  <si>
    <t>331351326</t>
  </si>
  <si>
    <t>Odstranění bednění čtyřúhelníkových sloupů v přes 4 do 6 m průřezu přes 0,16 do 0,36 m2</t>
  </si>
  <si>
    <t>-657421584</t>
  </si>
  <si>
    <t>52</t>
  </si>
  <si>
    <t>332351121</t>
  </si>
  <si>
    <t>Zřízení bednění kruhových sloupů v do 4 m D přes 0,40 do 0,55 m</t>
  </si>
  <si>
    <t>1487746370</t>
  </si>
  <si>
    <t>"S2-02 - Kulatý ŽB monolitický sloup průměru 550mm - 2PP" 2*0,275*pi*3,635*1</t>
  </si>
  <si>
    <t>"S2-01 - Kulatý ŽB monolitický sloup průměru 550mm - 1PP" 2*0,275*pi*3,835*1</t>
  </si>
  <si>
    <t>"S2-11 - Kulatý ŽB monolitický sloup průměru 550mm - 1NP" 2*0,275*pi*3,87*1</t>
  </si>
  <si>
    <t>53</t>
  </si>
  <si>
    <t>332351122</t>
  </si>
  <si>
    <t>Odstranění bednění kruhových sloupů v do 4 m D přes 0,40 do 0,55 m</t>
  </si>
  <si>
    <t>2145772372</t>
  </si>
  <si>
    <t>54</t>
  </si>
  <si>
    <t>332351321</t>
  </si>
  <si>
    <t>Zřízení bednění kruhových sloupů v přes 4 do 6 m D přes 0,40 do 0,55 m</t>
  </si>
  <si>
    <t>-1674454485</t>
  </si>
  <si>
    <t>" Kulatý ŽB monolitický sloup průměru 550mm - 2PP" 2*0,275*pi*5,015*2</t>
  </si>
  <si>
    <t>55</t>
  </si>
  <si>
    <t>332351322</t>
  </si>
  <si>
    <t>Odstranění bednění kruhových sloupů v přes 4 do 6 m D přes 0,40 do 0,55 m</t>
  </si>
  <si>
    <t>1373613270</t>
  </si>
  <si>
    <t>Vodorovné konstrukce</t>
  </si>
  <si>
    <t>56</t>
  </si>
  <si>
    <t>3893810X1</t>
  </si>
  <si>
    <t>D+M kompletních dobetonávek prefabrikovaných konstrukcí, nosníků, kotevních detailů, vč. pomocných prací, dopňků, bednění, podpěr, dle PD</t>
  </si>
  <si>
    <t>-1339688883</t>
  </si>
  <si>
    <t>D.1.2.124, D.1.2.125, D.1.2.126, D.1.2.127, D.1.2.128, D.1.2.129, D.1.2.130, D.1.2.131</t>
  </si>
  <si>
    <t>"Delta nosník" 0,25*0,45*166</t>
  </si>
  <si>
    <t>"Styk delta nosníků" 0,25*0,25*0,8*2*(2995+2995+3200+3400+1600+1500+1000+605)*0,02</t>
  </si>
  <si>
    <t>"Styk delta žb stěna panel" 0,25*0,25*(220+235+235+225+365+370+150+235)*0,02</t>
  </si>
  <si>
    <t>"Styk stěna-panel" 0,25*0,25*0,8*(355+355+375+375+650+600+250+398)*0,02</t>
  </si>
  <si>
    <t>"Zálivková výztuž" 0,05*0,25*(7000+7000+7700+7500+4500+4250+2370+2000)*0,02</t>
  </si>
  <si>
    <t>"Vyrovnávací vrstva stropu" 10,462</t>
  </si>
  <si>
    <t>57</t>
  </si>
  <si>
    <t>4111339X1</t>
  </si>
  <si>
    <t>D+M stropních panelů z betonu předpjatého tl. 250mm, PO 90 minut, vč. pomocných prací, doplňků</t>
  </si>
  <si>
    <t>-1907963282</t>
  </si>
  <si>
    <t>nad 1NP - D.1.2.107</t>
  </si>
  <si>
    <t>307,28+48,01</t>
  </si>
  <si>
    <t>nad 2NP - D.1.2.108</t>
  </si>
  <si>
    <t>84,23</t>
  </si>
  <si>
    <t>58</t>
  </si>
  <si>
    <t>4111339X2</t>
  </si>
  <si>
    <t>D+M stropních panelů z betonu předpjatého tl. 265mm, PO 90 minut, vč. pomocných prací, doplňků</t>
  </si>
  <si>
    <t>1849360118</t>
  </si>
  <si>
    <t>nad 1PP - D.1.2.106</t>
  </si>
  <si>
    <t>383,37</t>
  </si>
  <si>
    <t>59</t>
  </si>
  <si>
    <t>411321818</t>
  </si>
  <si>
    <t>Stropy deskové ze ŽB tř. C 40/50</t>
  </si>
  <si>
    <t>1923834137</t>
  </si>
  <si>
    <t>D1.2.105, D1.2.107</t>
  </si>
  <si>
    <t>ŽB stropní deska</t>
  </si>
  <si>
    <t>nad 1NP</t>
  </si>
  <si>
    <t>9,19*0,25</t>
  </si>
  <si>
    <t>nad 2PP</t>
  </si>
  <si>
    <t>225,85*0,265</t>
  </si>
  <si>
    <t>60</t>
  </si>
  <si>
    <t>411351021</t>
  </si>
  <si>
    <t>Zřízení bednění stropů deskových tl přes 25 do 50 cm bez podpěrné kce</t>
  </si>
  <si>
    <t>-1150763267</t>
  </si>
  <si>
    <t>D1.2.107</t>
  </si>
  <si>
    <t xml:space="preserve">ŽB stropní deska </t>
  </si>
  <si>
    <t>9,19+2*(3,5+2,4)*0,5</t>
  </si>
  <si>
    <t>nad 2PP - 2% čela</t>
  </si>
  <si>
    <t>225,85*1,2</t>
  </si>
  <si>
    <t>61</t>
  </si>
  <si>
    <t>411351022</t>
  </si>
  <si>
    <t>Odstranění bednění stropů deskových tl přes 25 do 50 cm bez podpěrné kce</t>
  </si>
  <si>
    <t>-1848885101</t>
  </si>
  <si>
    <t>62</t>
  </si>
  <si>
    <t>411354315</t>
  </si>
  <si>
    <t>Zřízení podpěrné konstrukce stropů výšky do 4 m tl přes 25 do 35 cm</t>
  </si>
  <si>
    <t>1952339993</t>
  </si>
  <si>
    <t>9,19</t>
  </si>
  <si>
    <t xml:space="preserve">nad 2PP </t>
  </si>
  <si>
    <t>225,85</t>
  </si>
  <si>
    <t>63</t>
  </si>
  <si>
    <t>411354316</t>
  </si>
  <si>
    <t>Odstranění podpěrné konstrukce stropů výšky do 4 m tl přes 25 do 35 cm</t>
  </si>
  <si>
    <t>-362886661</t>
  </si>
  <si>
    <t>64</t>
  </si>
  <si>
    <t>411361821</t>
  </si>
  <si>
    <t>Výztuž stropů betonářskou ocelí 10 505</t>
  </si>
  <si>
    <t>339290082</t>
  </si>
  <si>
    <t>D.1.2.134, D.1.2.135, D.1.2.136, D.1.2.137, D.1.2.138, D.1.2.139, D.1.2.140, D.1.2.141, D.1.2.142, D.1.2.143, D.1.2.144, D.1.2.145, D.1.2.146</t>
  </si>
  <si>
    <t>D.1.2.147, D.1.2.148, D.1.2.149</t>
  </si>
  <si>
    <t>13,53543</t>
  </si>
  <si>
    <t>65</t>
  </si>
  <si>
    <t>411362021</t>
  </si>
  <si>
    <t>Výztuž stropů svařovanými sítěmi Kari</t>
  </si>
  <si>
    <t>781368342</t>
  </si>
  <si>
    <t>6,260621</t>
  </si>
  <si>
    <t>66</t>
  </si>
  <si>
    <t>41136X1</t>
  </si>
  <si>
    <t>D+M STABOX, vč. pomocných prací, doplňků</t>
  </si>
  <si>
    <t>1961792552</t>
  </si>
  <si>
    <t>67</t>
  </si>
  <si>
    <t>411X0D1</t>
  </si>
  <si>
    <t>D+M ocelobetonový delta nosník D1, vč. kotvení, příslušenství a doplňků, dle PD (D1.01.2-100), bez dobetonávky (zálivka viz pol. 3893810X1 výše)</t>
  </si>
  <si>
    <t>1874466738</t>
  </si>
  <si>
    <t>68</t>
  </si>
  <si>
    <t>411X0D3</t>
  </si>
  <si>
    <t>D+M kotevní detail, vč. příslušenství a doplňků, dle PD (D1.01.2-100)</t>
  </si>
  <si>
    <t>soubor</t>
  </si>
  <si>
    <t>-489568644</t>
  </si>
  <si>
    <t>69</t>
  </si>
  <si>
    <t>430321818</t>
  </si>
  <si>
    <t>Schodišťová konstrukce a rampa ze ŽB tř. C 40/50</t>
  </si>
  <si>
    <t>-1162661194</t>
  </si>
  <si>
    <t>Venkovní ŽB deska, jako rampa pro zásobování</t>
  </si>
  <si>
    <t>57,67*0,25</t>
  </si>
  <si>
    <t>Komunikace pozemní</t>
  </si>
  <si>
    <t>70</t>
  </si>
  <si>
    <t>5968111X1</t>
  </si>
  <si>
    <t>D+M Betonová dlažba vymývaná pro použití v exteriéru 600/300 mm, vč.. plastových rektifikačních podložek, přířezu z PVC, vč. pomocných prací, doplňků</t>
  </si>
  <si>
    <t>1054754876</t>
  </si>
  <si>
    <t>Skladba L1</t>
  </si>
  <si>
    <t>43,2</t>
  </si>
  <si>
    <t>Úpravy povrchů, podlahy a osazování výplní</t>
  </si>
  <si>
    <t>Úprava povrchů vnitřních</t>
  </si>
  <si>
    <t>71</t>
  </si>
  <si>
    <t>612131111</t>
  </si>
  <si>
    <t>Polymercementový spojovací můstek vnitřních stěn nanášený ručně</t>
  </si>
  <si>
    <t>1729668218</t>
  </si>
  <si>
    <t>1086,36+16</t>
  </si>
  <si>
    <t>72</t>
  </si>
  <si>
    <t>612142001</t>
  </si>
  <si>
    <t>Potažení vnitřních stěn sklovláknitým pletivem vtlačeným do tenkovrstvé hmoty</t>
  </si>
  <si>
    <t>-1904880070</t>
  </si>
  <si>
    <t>73</t>
  </si>
  <si>
    <t>612321131</t>
  </si>
  <si>
    <t>Potažení vnitřních stěn vápenocementovým štukem tloušťky do 3 mm</t>
  </si>
  <si>
    <t>1471109054</t>
  </si>
  <si>
    <t>74</t>
  </si>
  <si>
    <t>612131300</t>
  </si>
  <si>
    <t>Vápenný postřik vnitřních stěn nanášený strojně</t>
  </si>
  <si>
    <t>-724541338</t>
  </si>
  <si>
    <t>(5,12+88,55)*2</t>
  </si>
  <si>
    <t>75</t>
  </si>
  <si>
    <t>612341321</t>
  </si>
  <si>
    <t>Sádrová nebo vápenosádrová omítka hladká jednovrstvá vnitřních stěn nanášená strojně</t>
  </si>
  <si>
    <t>-575359704</t>
  </si>
  <si>
    <t>76</t>
  </si>
  <si>
    <t>612341391</t>
  </si>
  <si>
    <t>Příplatek k sádrové omítce vnitřních stěn za každých dalších 5 mm tloušťky strojně</t>
  </si>
  <si>
    <t>-1176873835</t>
  </si>
  <si>
    <t>77</t>
  </si>
  <si>
    <t>613131111</t>
  </si>
  <si>
    <t>Polymercementový spojovací můstek vnitřních pilířů nebo sloupů nanášený ručně</t>
  </si>
  <si>
    <t>-137086980</t>
  </si>
  <si>
    <t>33,633+40,153+19,594+17,331</t>
  </si>
  <si>
    <t>78</t>
  </si>
  <si>
    <t>613142001</t>
  </si>
  <si>
    <t>Potažení vnitřních pilířů nebo sloupů sklovláknitým pletivem vtlačeným do tenkovrstvé hmoty</t>
  </si>
  <si>
    <t>-1437220194</t>
  </si>
  <si>
    <t>79</t>
  </si>
  <si>
    <t>613321131</t>
  </si>
  <si>
    <t>Potažení vnitřních pilířů nebo sloupů vápenocementovým štukem tloušťky do 3 mm</t>
  </si>
  <si>
    <t>1182457014</t>
  </si>
  <si>
    <t>Úprava povrchů vnějších</t>
  </si>
  <si>
    <t>80</t>
  </si>
  <si>
    <t>62100x01b</t>
  </si>
  <si>
    <t>D+M: Obklad fasády hliníkovým plechem, nadpraží, ostění, parapety, doplňky (dle PD); včetně TI, podkonstrukce, ukončovacích profilů, detailů, doplňků a příslušenství</t>
  </si>
  <si>
    <t>-318508707</t>
  </si>
  <si>
    <t>ROZPOČET DPS - Skladby obvodového pláště 1/3 (Stěny)</t>
  </si>
  <si>
    <t xml:space="preserve">I1 -  2PP</t>
  </si>
  <si>
    <t>3,33</t>
  </si>
  <si>
    <t xml:space="preserve">I1 -  1PP</t>
  </si>
  <si>
    <t>64,16</t>
  </si>
  <si>
    <t xml:space="preserve">I1 -  1NP</t>
  </si>
  <si>
    <t>96,8</t>
  </si>
  <si>
    <t xml:space="preserve">I1 -  2NP</t>
  </si>
  <si>
    <t>24,94</t>
  </si>
  <si>
    <t xml:space="preserve">I1 -  3NP</t>
  </si>
  <si>
    <t>1,4</t>
  </si>
  <si>
    <t>ROZPOČET DPS - Skladby obvodového pláště 2/3 (Podlahy)</t>
  </si>
  <si>
    <t>19,18</t>
  </si>
  <si>
    <t>81</t>
  </si>
  <si>
    <t>62100x02a</t>
  </si>
  <si>
    <t>D+M: Obklad fasády kamenným obkladem - žula, tl. izolace 240 mm (dle PD); včetně TI, podkonstrukce, ukončovacích profilů, ostění, nadpraží, povrchové úpravy, parapetů, detailů, doplňků a příslušenství</t>
  </si>
  <si>
    <t>-250372866</t>
  </si>
  <si>
    <t>Základní stěna: LT_FASÁDA_KAMENNÝ OBKLAD ŽULA - SO 02</t>
  </si>
  <si>
    <t>12,31</t>
  </si>
  <si>
    <t>82</t>
  </si>
  <si>
    <t>62100x02b</t>
  </si>
  <si>
    <t>D+M: Obklad fasády kamenným obkladem - Jurský béžový vápenec, tl. izolace 240 mm (dle PD); včetně TI, podkonstrukce, ukončovacích profilů, ostění, nadpraží, povrchové úpravy, parapetů, detailů, doplňků a příslušenství</t>
  </si>
  <si>
    <t>941941990</t>
  </si>
  <si>
    <t>Základní stěna: LT_FASÁDA_KAMENNÝ OBKLAD PÍSKOVEC - SO 02</t>
  </si>
  <si>
    <t>39,57</t>
  </si>
  <si>
    <t>83</t>
  </si>
  <si>
    <t>62100x03</t>
  </si>
  <si>
    <t>D+M: Keramický obklad lepený na kontaktní zateplení tl. 250 mm (dle PD); včetně TI, podkonstrukce, ukončovacích profilů, ostění, nadpraží, povrchové úpravy, parapetů, detailů, doplňků a příslušenství</t>
  </si>
  <si>
    <t>1276646331</t>
  </si>
  <si>
    <t xml:space="preserve">I3a -  2PP</t>
  </si>
  <si>
    <t>44,4</t>
  </si>
  <si>
    <t xml:space="preserve">I3b -  1PP</t>
  </si>
  <si>
    <t>22,04</t>
  </si>
  <si>
    <t xml:space="preserve">I3b -  1NP</t>
  </si>
  <si>
    <t>24,66</t>
  </si>
  <si>
    <t xml:space="preserve">I3b -  2NP</t>
  </si>
  <si>
    <t>20,57</t>
  </si>
  <si>
    <t xml:space="preserve">I3b -  3NP</t>
  </si>
  <si>
    <t>4,61</t>
  </si>
  <si>
    <t xml:space="preserve">I3b -  2PP</t>
  </si>
  <si>
    <t>1,98</t>
  </si>
  <si>
    <t>Podlahy a podlahové konstrukce</t>
  </si>
  <si>
    <t>84</t>
  </si>
  <si>
    <t>631311116</t>
  </si>
  <si>
    <t>Mazanina tl přes 50 do 80 mm z betonu prostého bez zvýšených nároků na prostředí tř. C 25/30</t>
  </si>
  <si>
    <t>136871084</t>
  </si>
  <si>
    <t>Ochranná vrstva hydroizolace</t>
  </si>
  <si>
    <t>"Základy"11,1*0,05</t>
  </si>
  <si>
    <t>"2PP "75,87*0,05</t>
  </si>
  <si>
    <t>"2PP "34,93*0,05</t>
  </si>
  <si>
    <t>"1PP "155,42*0,05</t>
  </si>
  <si>
    <t>85</t>
  </si>
  <si>
    <t>632451234x01</t>
  </si>
  <si>
    <t>Potěr cementový litý CT - C25 - F5, tl. 75 mm, vč. dodávky</t>
  </si>
  <si>
    <t>-1791834464</t>
  </si>
  <si>
    <t>D.1.01.1-103, D.1.01.1-104, D.1.01.1-105, D.1.01.1-107, D.1.01.1-108, D.1.01.1-109, D.1.01.1-110, , D.1.01.1-111, D.1.01.1-002</t>
  </si>
  <si>
    <t>Skladba A1</t>
  </si>
  <si>
    <t>312,52</t>
  </si>
  <si>
    <t>Skladba A2</t>
  </si>
  <si>
    <t>55,76</t>
  </si>
  <si>
    <t>Skladba A5</t>
  </si>
  <si>
    <t>5,65</t>
  </si>
  <si>
    <t>Skladba C1</t>
  </si>
  <si>
    <t>86</t>
  </si>
  <si>
    <t>632451234x02</t>
  </si>
  <si>
    <t>Potěr cementový C20/25 s přísadou zvyšující pevnost v tlaku a ohybu, tl. 74 mm, vč. dodávky</t>
  </si>
  <si>
    <t>166824937</t>
  </si>
  <si>
    <t>Potěr cementový C20/25 s přísadou zvyšující pevnost v tlaku a ohybu prostřednictvím zušlechtění syntetickými hmotami technikou polymerizace, tl. 74 mm</t>
  </si>
  <si>
    <t>Skladba B1</t>
  </si>
  <si>
    <t>3,82</t>
  </si>
  <si>
    <t>Skladba B2</t>
  </si>
  <si>
    <t>6,98</t>
  </si>
  <si>
    <t>87</t>
  </si>
  <si>
    <t>632451234x04</t>
  </si>
  <si>
    <t>Potěr cementový litý CT - C25 - F5, tl. 65 mm, vč. dodávky</t>
  </si>
  <si>
    <t>-1556747222</t>
  </si>
  <si>
    <t>Skladba E1</t>
  </si>
  <si>
    <t>190</t>
  </si>
  <si>
    <t>Skladba E2</t>
  </si>
  <si>
    <t>105,21</t>
  </si>
  <si>
    <t>88</t>
  </si>
  <si>
    <t>6324525X9</t>
  </si>
  <si>
    <t>D+M Železobetonová deska z rychletuhnoucího betonu tř. C25/30 XC1 tl. 115mm, provést s rovinností ± 1 mm/mb</t>
  </si>
  <si>
    <t>1898863454</t>
  </si>
  <si>
    <t>Skladba C5</t>
  </si>
  <si>
    <t xml:space="preserve">"1PP: B191-800"  0,98</t>
  </si>
  <si>
    <t xml:space="preserve">"1PP: B191-640"  1,21</t>
  </si>
  <si>
    <t>89</t>
  </si>
  <si>
    <t>631311115</t>
  </si>
  <si>
    <t>Mazanina tl přes 50 do 80 mm z betonu prostého bez zvýšených nároků na prostředí tř. C 20/25</t>
  </si>
  <si>
    <t>1663919697</t>
  </si>
  <si>
    <t>Skladba C4</t>
  </si>
  <si>
    <t>14,53*0,075</t>
  </si>
  <si>
    <t>Skladba G4</t>
  </si>
  <si>
    <t>84,2*0,076</t>
  </si>
  <si>
    <t>90</t>
  </si>
  <si>
    <t>631319171</t>
  </si>
  <si>
    <t>Příplatek k mazanině tl přes 50 do 80 mm za stržení povrchu spodní vrstvy před vložením výztuže</t>
  </si>
  <si>
    <t>1079272573</t>
  </si>
  <si>
    <t>91</t>
  </si>
  <si>
    <t>631311125</t>
  </si>
  <si>
    <t>Mazanina tl přes 80 do 120 mm z betonu prostého bez zvýšených nároků na prostředí tř. C 20/25</t>
  </si>
  <si>
    <t>1256842925</t>
  </si>
  <si>
    <t>Skladba C2</t>
  </si>
  <si>
    <t>28,71*0,095</t>
  </si>
  <si>
    <t>92</t>
  </si>
  <si>
    <t>631319173</t>
  </si>
  <si>
    <t>Příplatek k mazanině tl přes 80 do 120 mm za stržení povrchu spodní vrstvy před vložením výztuže</t>
  </si>
  <si>
    <t>1041267296</t>
  </si>
  <si>
    <t>93</t>
  </si>
  <si>
    <t>631362021</t>
  </si>
  <si>
    <t>Výztuž mazanin svařovanými sítěmi Kari</t>
  </si>
  <si>
    <t>1105739048</t>
  </si>
  <si>
    <t xml:space="preserve">"1PP: B191-800"  1,44*18,2/6000*1,1</t>
  </si>
  <si>
    <t xml:space="preserve">"1PP: B191-800"  0,02*18,2/6000*1,1</t>
  </si>
  <si>
    <t>28,71*26,64/6000*1,1</t>
  </si>
  <si>
    <t>14,53*26,64/6000*1,1</t>
  </si>
  <si>
    <t>84,2*8,12/6000*1,1</t>
  </si>
  <si>
    <t>94</t>
  </si>
  <si>
    <t>632481213</t>
  </si>
  <si>
    <t>Separační vrstva z PE fólie s přelepenými spoji</t>
  </si>
  <si>
    <t>186414722</t>
  </si>
  <si>
    <t>S přelepenými spoji</t>
  </si>
  <si>
    <t>28,71</t>
  </si>
  <si>
    <t>14,53</t>
  </si>
  <si>
    <t>84,2</t>
  </si>
  <si>
    <t>Ostatní konstrukce a práce, bourání</t>
  </si>
  <si>
    <t>95</t>
  </si>
  <si>
    <t>949101111</t>
  </si>
  <si>
    <t>Lešení pomocné pro objekty pozemních staveb s lešeňovou podlahou v do 1,9 m zatížení do 150 kg/m2</t>
  </si>
  <si>
    <t>1558636880</t>
  </si>
  <si>
    <t>930,04</t>
  </si>
  <si>
    <t>96</t>
  </si>
  <si>
    <t>952901111</t>
  </si>
  <si>
    <t>Vyčištění budov bytové a občanské výstavby při výšce podlaží do 4 m</t>
  </si>
  <si>
    <t>-1043950407</t>
  </si>
  <si>
    <t>97</t>
  </si>
  <si>
    <t>9X004</t>
  </si>
  <si>
    <t>D+M sponkování podlah vč. zalití, prořezání, vč. pomocných prací, doplňků</t>
  </si>
  <si>
    <t>-1645621865</t>
  </si>
  <si>
    <t>Lešení a stavební výtahy</t>
  </si>
  <si>
    <t>98</t>
  </si>
  <si>
    <t>941321112</t>
  </si>
  <si>
    <t>Montáž lešení řadového modulového těžkého zatížení do 300 kg/m2 š od 0,9 do 1,2 m v přes 10 do 25 m</t>
  </si>
  <si>
    <t>-1381063976</t>
  </si>
  <si>
    <t>Vnější lešení</t>
  </si>
  <si>
    <t>(25+15+15)*(8,58+7,4)*1,15</t>
  </si>
  <si>
    <t>99</t>
  </si>
  <si>
    <t>941321211</t>
  </si>
  <si>
    <t>Příplatek k lešení řadovému modulovému těžkému š 1,2 m v přes 10 do 25 m za první a ZKD den použití</t>
  </si>
  <si>
    <t>752230235</t>
  </si>
  <si>
    <t>1010,735*60 'Přepočtené koeficientem množství</t>
  </si>
  <si>
    <t>100</t>
  </si>
  <si>
    <t>941321812</t>
  </si>
  <si>
    <t>Demontáž lešení řadového modulového těžkého zatížení do 300 kg/m2 š od 0,9 do 1,2 m v přes 10 do 25 m</t>
  </si>
  <si>
    <t>-1482308551</t>
  </si>
  <si>
    <t>101</t>
  </si>
  <si>
    <t>944611111</t>
  </si>
  <si>
    <t>Montáž ochranné plachty z textilie z umělých vláken</t>
  </si>
  <si>
    <t>1296224554</t>
  </si>
  <si>
    <t>102</t>
  </si>
  <si>
    <t>944611211</t>
  </si>
  <si>
    <t>Příplatek k ochranné plachtě za první a ZKD den použití</t>
  </si>
  <si>
    <t>1704231480</t>
  </si>
  <si>
    <t>103</t>
  </si>
  <si>
    <t>944611811</t>
  </si>
  <si>
    <t>Demontáž ochranné plachty z textilie z umělých vláken</t>
  </si>
  <si>
    <t>306694811</t>
  </si>
  <si>
    <t>997</t>
  </si>
  <si>
    <t>Přesun sutě</t>
  </si>
  <si>
    <t>104</t>
  </si>
  <si>
    <t>997013113</t>
  </si>
  <si>
    <t>Vnitrostaveništní doprava suti a vybouraných hmot pro budovy v do 12 m s použitím mechanizace</t>
  </si>
  <si>
    <t>992768550</t>
  </si>
  <si>
    <t>105</t>
  </si>
  <si>
    <t>997013501</t>
  </si>
  <si>
    <t>Odvoz suti a vybouraných hmot na skládku nebo meziskládku do 1 km se složením</t>
  </si>
  <si>
    <t>1423188775</t>
  </si>
  <si>
    <t>106</t>
  </si>
  <si>
    <t>997013509</t>
  </si>
  <si>
    <t>Příplatek k odvozu suti a vybouraných hmot na skládku ZKD 1 km přes 1 km</t>
  </si>
  <si>
    <t>-231577290</t>
  </si>
  <si>
    <t>9,684*14 'Přepočtené koeficientem množství</t>
  </si>
  <si>
    <t>107</t>
  </si>
  <si>
    <t>997013609</t>
  </si>
  <si>
    <t>Poplatek za uložení na skládce (skládkovné) stavebního odpadu ze směsí nebo oddělených frakcí betonu, cihel a keramických výrobků kód odpadu 17 01 07</t>
  </si>
  <si>
    <t>394685368</t>
  </si>
  <si>
    <t>998</t>
  </si>
  <si>
    <t>Přesun hmot</t>
  </si>
  <si>
    <t>108</t>
  </si>
  <si>
    <t>998014122</t>
  </si>
  <si>
    <t>Přesun hmot pro budovy vícepodlažní v přes 18 do 52 m z betonových dílců se zděným pláštěm</t>
  </si>
  <si>
    <t>-1581746731</t>
  </si>
  <si>
    <t>109</t>
  </si>
  <si>
    <t>998014190</t>
  </si>
  <si>
    <t>Příplatek k přesunu hmot pro budovy z betonových dílců se zděným pláštěm za přesun do 500 m</t>
  </si>
  <si>
    <t>905710088</t>
  </si>
  <si>
    <t>PSV</t>
  </si>
  <si>
    <t>Práce a dodávky PSV</t>
  </si>
  <si>
    <t>711</t>
  </si>
  <si>
    <t>Izolace proti vodě, vlhkosti a plynům</t>
  </si>
  <si>
    <t>110</t>
  </si>
  <si>
    <t>711000000x02</t>
  </si>
  <si>
    <t xml:space="preserve">D+M nátěr hydroizolační podlah a stěn,vč. zesilujících pásků, včetně pomocných prací, doplňků, penetrace, specifikace viz PD </t>
  </si>
  <si>
    <t>-1665233879</t>
  </si>
  <si>
    <t>PODLAHY</t>
  </si>
  <si>
    <t>STĚNY</t>
  </si>
  <si>
    <t xml:space="preserve">"1.PP - B191-751"   14,17</t>
  </si>
  <si>
    <t xml:space="preserve">"1.PP - B191-761"   14,17</t>
  </si>
  <si>
    <t xml:space="preserve">"1.PP - B191-781"   12,47</t>
  </si>
  <si>
    <t>111</t>
  </si>
  <si>
    <t>711111001</t>
  </si>
  <si>
    <t>Provedení izolace proti zemní vlhkosti vodorovné za studena nátěrem penetračním</t>
  </si>
  <si>
    <t>1914712448</t>
  </si>
  <si>
    <t>"Základy"11,1</t>
  </si>
  <si>
    <t>"2PP "75,87</t>
  </si>
  <si>
    <t>"2PP "34,93</t>
  </si>
  <si>
    <t>"1PP "155,42</t>
  </si>
  <si>
    <t>112</t>
  </si>
  <si>
    <t>711112001</t>
  </si>
  <si>
    <t>Provedení izolace proti zemní vlhkosti svislé za studena nátěrem penetračním</t>
  </si>
  <si>
    <t>-607701567</t>
  </si>
  <si>
    <t>14,46+121,43+2,51</t>
  </si>
  <si>
    <t>113</t>
  </si>
  <si>
    <t>11163150</t>
  </si>
  <si>
    <t>lak penetrační asfaltový</t>
  </si>
  <si>
    <t>-1817469707</t>
  </si>
  <si>
    <t>P</t>
  </si>
  <si>
    <t>Poznámka k položce:_x000d_
Spotřeba 0,3-0,4kg/m2</t>
  </si>
  <si>
    <t>277,32*0,3/1000</t>
  </si>
  <si>
    <t>138,4*0,4/1000</t>
  </si>
  <si>
    <t>114</t>
  </si>
  <si>
    <t>711141559</t>
  </si>
  <si>
    <t>Provedení izolace proti zemní vlhkosti pásy přitavením vodorovné NAIP</t>
  </si>
  <si>
    <t>-1762672773</t>
  </si>
  <si>
    <t>"Základy"11,1*2</t>
  </si>
  <si>
    <t>"2PP "75,87*2</t>
  </si>
  <si>
    <t>"2PP "34,93*2</t>
  </si>
  <si>
    <t>"1PP "155,42*2</t>
  </si>
  <si>
    <t>115</t>
  </si>
  <si>
    <t>711142559</t>
  </si>
  <si>
    <t>Provedení izolace proti zemní vlhkosti pásy přitavením svislé NAIP</t>
  </si>
  <si>
    <t>-1387791827</t>
  </si>
  <si>
    <t>(14,46+121,43+2,51)*2</t>
  </si>
  <si>
    <t>116</t>
  </si>
  <si>
    <t>62853004</t>
  </si>
  <si>
    <t>pás asfaltový natavitelný modifikovaný SBS tl 4,0mm s vložkou ze skleněné tkaniny a spalitelnou PE fólií nebo jemnozrnným minerálním posypem na horním povrchu</t>
  </si>
  <si>
    <t>783779041</t>
  </si>
  <si>
    <t>277,32*1,15</t>
  </si>
  <si>
    <t>138,4*1,2</t>
  </si>
  <si>
    <t>484,998*1,15 'Přepočtené koeficientem množství</t>
  </si>
  <si>
    <t>117</t>
  </si>
  <si>
    <t>62855001</t>
  </si>
  <si>
    <t>pás asfaltový natavitelný modifikovaný SBS tl 4,0mm s vložkou z polyesterové rohože a spalitelnou PE fólií nebo jemnozrnným minerálním posypem na horním povrchu</t>
  </si>
  <si>
    <t>-1018898383</t>
  </si>
  <si>
    <t>484,998260869565*1,15 'Přepočtené koeficientem množství</t>
  </si>
  <si>
    <t>118</t>
  </si>
  <si>
    <t>711161212</t>
  </si>
  <si>
    <t>Izolace proti zemní vlhkosti nopovou fólií svislá, nopek v 8,0 mm, tl do 0,6 mm</t>
  </si>
  <si>
    <t>1188452851</t>
  </si>
  <si>
    <t xml:space="preserve">I12 -  2PP</t>
  </si>
  <si>
    <t>100,74</t>
  </si>
  <si>
    <t xml:space="preserve">I13 -  2PP</t>
  </si>
  <si>
    <t>14,98</t>
  </si>
  <si>
    <t>119</t>
  </si>
  <si>
    <t>711161383</t>
  </si>
  <si>
    <t>Izolace proti zemní vlhkosti nopovou fólií ukončení horní lištou</t>
  </si>
  <si>
    <t>-178147456</t>
  </si>
  <si>
    <t>výkaz stěn</t>
  </si>
  <si>
    <t>LT_TI XPS 60mm - SO 02</t>
  </si>
  <si>
    <t>9370*0,001</t>
  </si>
  <si>
    <t>LT_TI XPS 100 - SO 02</t>
  </si>
  <si>
    <t>42162*0,001</t>
  </si>
  <si>
    <t>LT_TI XPS 190mm - SO 02</t>
  </si>
  <si>
    <t>5540*0,001</t>
  </si>
  <si>
    <t>120</t>
  </si>
  <si>
    <t>711491271</t>
  </si>
  <si>
    <t>Provedení doplňků izolace proti vodě na ploše svislé z textilií vrstva podkladní</t>
  </si>
  <si>
    <t>-352696421</t>
  </si>
  <si>
    <t>121</t>
  </si>
  <si>
    <t>69311082</t>
  </si>
  <si>
    <t>geotextilie netkaná separační, ochranná, filtrační, drenážní PP 500g/m2</t>
  </si>
  <si>
    <t>-1429619124</t>
  </si>
  <si>
    <t>115,72*1,2 'Přepočtené koeficientem množství</t>
  </si>
  <si>
    <t>122</t>
  </si>
  <si>
    <t>998711103</t>
  </si>
  <si>
    <t>Přesun hmot tonážní pro izolace proti vodě, vlhkosti a plynům v objektech v přes 12 do 60 m</t>
  </si>
  <si>
    <t>1929790758</t>
  </si>
  <si>
    <t>123</t>
  </si>
  <si>
    <t>998711193</t>
  </si>
  <si>
    <t>Příplatek k přesunu hmot tonážní 711 za zvětšený přesun do 500 m</t>
  </si>
  <si>
    <t>-317861668</t>
  </si>
  <si>
    <t>712</t>
  </si>
  <si>
    <t>Povlakové krytiny</t>
  </si>
  <si>
    <t>124</t>
  </si>
  <si>
    <t>712311101</t>
  </si>
  <si>
    <t>Provedení povlakové krytiny střech do 10° za studena lakem penetračním nebo asfaltovým</t>
  </si>
  <si>
    <t>-1983336682</t>
  </si>
  <si>
    <t>ROZPOČET DPS - Skladby obvodového pláště 3/3 (Střechy)</t>
  </si>
  <si>
    <t>S4 - 2NP</t>
  </si>
  <si>
    <t>283,95</t>
  </si>
  <si>
    <t>S5 - 3NP</t>
  </si>
  <si>
    <t>10,2</t>
  </si>
  <si>
    <t>S6 - 3NP</t>
  </si>
  <si>
    <t>84,1</t>
  </si>
  <si>
    <t xml:space="preserve">S4 -  2NP</t>
  </si>
  <si>
    <t>18,11</t>
  </si>
  <si>
    <t>25,84</t>
  </si>
  <si>
    <t>125</t>
  </si>
  <si>
    <t>11163153</t>
  </si>
  <si>
    <t>emulze asfaltová penetrační</t>
  </si>
  <si>
    <t>litr</t>
  </si>
  <si>
    <t>-1691520297</t>
  </si>
  <si>
    <t>422,2*0,35 'Přepočtené koeficientem množství</t>
  </si>
  <si>
    <t>126</t>
  </si>
  <si>
    <t>712341559</t>
  </si>
  <si>
    <t>Provedení povlakové krytiny střech do 10° pásy NAIP přitavením v plné ploše</t>
  </si>
  <si>
    <t>54531238</t>
  </si>
  <si>
    <t>127</t>
  </si>
  <si>
    <t>907963278</t>
  </si>
  <si>
    <t>422,2*1,1 'Přepočtené koeficientem množství</t>
  </si>
  <si>
    <t>128</t>
  </si>
  <si>
    <t>712361705x</t>
  </si>
  <si>
    <t>Provedení povlakové krytiny střech do 10° fólií lepenou se svařovanými spoji; včetně kotvení, náběhových klínů, vytažení, ukončení a dalších pomocných prací</t>
  </si>
  <si>
    <t>1958001844</t>
  </si>
  <si>
    <t>129</t>
  </si>
  <si>
    <t>28343013</t>
  </si>
  <si>
    <t>fólie hydroizolační střešní mPVC určená ke stabilizaci přitížením k mechanickému kotvení a do vegetačních střech tl 1,8mm</t>
  </si>
  <si>
    <t>1144950468</t>
  </si>
  <si>
    <t>412*1,15 'Přepočtené koeficientem množství</t>
  </si>
  <si>
    <t>130</t>
  </si>
  <si>
    <t>28322000</t>
  </si>
  <si>
    <t>fólie hydroizolační střešní mPVC mechanicky kotvená tl 2,0mm šedá</t>
  </si>
  <si>
    <t>-1982952472</t>
  </si>
  <si>
    <t>10,2*1,15 'Přepočtené koeficientem množství</t>
  </si>
  <si>
    <t>131</t>
  </si>
  <si>
    <t>712391171</t>
  </si>
  <si>
    <t>Provedení povlakové krytiny střech do 10° podkladní textilní vrstvy</t>
  </si>
  <si>
    <t>-1186158898</t>
  </si>
  <si>
    <t>podkladní / separační</t>
  </si>
  <si>
    <t>132</t>
  </si>
  <si>
    <t>712771101</t>
  </si>
  <si>
    <t>Provedení ochranné vrstvy z textilií nebo rohoží volně s přesahem vegetační střechy sklon do 5°</t>
  </si>
  <si>
    <t>-1275857704</t>
  </si>
  <si>
    <t>Ochranná</t>
  </si>
  <si>
    <t>133</t>
  </si>
  <si>
    <t>69311068</t>
  </si>
  <si>
    <t>geotextilie netkaná separační, ochranná, filtrační, drenážní PP 300g/m2</t>
  </si>
  <si>
    <t>1529618442</t>
  </si>
  <si>
    <t>750,1*1,1 'Přepočtené koeficientem množství</t>
  </si>
  <si>
    <t>134</t>
  </si>
  <si>
    <t>63127220X</t>
  </si>
  <si>
    <t>Separační vrstva - sklovláknitá textilie 120g/m2</t>
  </si>
  <si>
    <t>628303767</t>
  </si>
  <si>
    <t>10,2*1,1 'Přepočtené koeficientem množství</t>
  </si>
  <si>
    <t>135</t>
  </si>
  <si>
    <t>712771221</t>
  </si>
  <si>
    <t>Provedení drenážní vrstvy vegetační střechy z plastových nopových fólií v nopů do 25 mm do 5°</t>
  </si>
  <si>
    <t>-67161183</t>
  </si>
  <si>
    <t>136</t>
  </si>
  <si>
    <t>69334321X01</t>
  </si>
  <si>
    <t>fólie profilovaná (nopová) perforovaná HDPE s hydroakumulační a drenážní funkcí do vegetačních střech s výškou nopů 20 mm; horní povrch kašírován recyklovanou PES rohoží tl. 20 mm, spodní povrch kašírován netkanou textilií 300g/m2 z 100% polypropylenu</t>
  </si>
  <si>
    <t>1090143201</t>
  </si>
  <si>
    <t>84,1*1,1025 'Přepočtené koeficientem množství</t>
  </si>
  <si>
    <t>137</t>
  </si>
  <si>
    <t>712771401</t>
  </si>
  <si>
    <t>Provedení vegetační vrstvy ze substrátu tl do 100 mm vegetační střechy sklon do 5°</t>
  </si>
  <si>
    <t>904357059</t>
  </si>
  <si>
    <t>138</t>
  </si>
  <si>
    <t>10321225</t>
  </si>
  <si>
    <t>substrát vegetačních střech extenzivní s nízkým obsahem organické složky</t>
  </si>
  <si>
    <t>453684312</t>
  </si>
  <si>
    <t>0,12*84,1</t>
  </si>
  <si>
    <t>10,092*1,1 'Přepočtené koeficientem množství</t>
  </si>
  <si>
    <t>139</t>
  </si>
  <si>
    <t>712771521</t>
  </si>
  <si>
    <t>Položení vegetační nebo trávníkové rohože vegetační střechy sklon do 5°</t>
  </si>
  <si>
    <t>-1464494860</t>
  </si>
  <si>
    <t>140</t>
  </si>
  <si>
    <t>69334504</t>
  </si>
  <si>
    <t>koberec rozchodníkový vegetačních střech</t>
  </si>
  <si>
    <t>-2113690640</t>
  </si>
  <si>
    <t>84,1*1,2 'Přepočtené koeficientem množství</t>
  </si>
  <si>
    <t>141</t>
  </si>
  <si>
    <t>712771601</t>
  </si>
  <si>
    <t>Provedení ochranných pásů z praného říčního kameniva šířky do 500 mm</t>
  </si>
  <si>
    <t>-992483233</t>
  </si>
  <si>
    <t>Atika</t>
  </si>
  <si>
    <t>(30)*(0,50)</t>
  </si>
  <si>
    <t>doplnky, výtahové šachty</t>
  </si>
  <si>
    <t>142</t>
  </si>
  <si>
    <t>58337403</t>
  </si>
  <si>
    <t>kamenivo dekorační (kačírek) frakce 16/32</t>
  </si>
  <si>
    <t>1256826706</t>
  </si>
  <si>
    <t>35*1,6524 'Přepočtené koeficientem množství</t>
  </si>
  <si>
    <t>143</t>
  </si>
  <si>
    <t>712771611</t>
  </si>
  <si>
    <t>Osazení ochranné kačírkové lišty přitížením konstrukcí</t>
  </si>
  <si>
    <t>618459856</t>
  </si>
  <si>
    <t>(30)</t>
  </si>
  <si>
    <t>20*2</t>
  </si>
  <si>
    <t>144</t>
  </si>
  <si>
    <t>69334021</t>
  </si>
  <si>
    <t>lišta kačírková výška 45mm nerez</t>
  </si>
  <si>
    <t>1428505647</t>
  </si>
  <si>
    <t>70*1,02 'Přepočtené koeficientem množství</t>
  </si>
  <si>
    <t>145</t>
  </si>
  <si>
    <t>998712104</t>
  </si>
  <si>
    <t>Přesun hmot tonážní tonážní pro krytiny povlakové v objektech v přes 24 do 36 m</t>
  </si>
  <si>
    <t>925963721</t>
  </si>
  <si>
    <t>146</t>
  </si>
  <si>
    <t>998712193</t>
  </si>
  <si>
    <t>Příplatek k přesunu hmot tonážní 712 za zvětšený přesun do 500 m</t>
  </si>
  <si>
    <t>1271543766</t>
  </si>
  <si>
    <t>713</t>
  </si>
  <si>
    <t>Izolace tepelné</t>
  </si>
  <si>
    <t>147</t>
  </si>
  <si>
    <t>713121111</t>
  </si>
  <si>
    <t>Montáž izolace tepelné podlah volně kladenými rohožemi, pásy, dílci, deskami 1 vrstva</t>
  </si>
  <si>
    <t>226807573</t>
  </si>
  <si>
    <t>148</t>
  </si>
  <si>
    <t>63141430</t>
  </si>
  <si>
    <t>deska tepelně izolační minerální plovoucích podlah λ=0,033-0,035 tl 20mm</t>
  </si>
  <si>
    <t>-1771292353</t>
  </si>
  <si>
    <t xml:space="preserve"> (zatížení 5 kN/m2)</t>
  </si>
  <si>
    <t>(deklarovaná dynamická tuhost 14 MN/m3)</t>
  </si>
  <si>
    <t>218,71*1,05 'Přepočtené koeficientem množství</t>
  </si>
  <si>
    <t>149</t>
  </si>
  <si>
    <t>63141434</t>
  </si>
  <si>
    <t>deska tepelně izolační minerální plovoucích podlah λ=0,033-0,035 tl 40mm (zatížení 5 kN/m2)</t>
  </si>
  <si>
    <t>1874531549</t>
  </si>
  <si>
    <t>394,34*1,05 'Přepočtené koeficientem množství</t>
  </si>
  <si>
    <t>150</t>
  </si>
  <si>
    <t>28372326</t>
  </si>
  <si>
    <t>deska EPS 150 pro konstrukce s vysokým zatížením λ=0,035</t>
  </si>
  <si>
    <t>-1899806466</t>
  </si>
  <si>
    <t>55,76*0,1</t>
  </si>
  <si>
    <t>6,98*0,1</t>
  </si>
  <si>
    <t>84,2*0,1</t>
  </si>
  <si>
    <t>14,694*1,05 'Přepočtené koeficientem množství</t>
  </si>
  <si>
    <t>151</t>
  </si>
  <si>
    <t>28375906</t>
  </si>
  <si>
    <t>deska EPS 200 pro konstrukce s velmi vysokým zatížením λ=0,034</t>
  </si>
  <si>
    <t>-1707575028</t>
  </si>
  <si>
    <t>5,65*0,1</t>
  </si>
  <si>
    <t>14,53*0,1</t>
  </si>
  <si>
    <t>105,21*0,1</t>
  </si>
  <si>
    <t>12,539*1,05 'Přepočtené koeficientem množství</t>
  </si>
  <si>
    <t>152</t>
  </si>
  <si>
    <t>713121211</t>
  </si>
  <si>
    <t>Montáž izolace tepelné podlah volně kladenými okrajovými pásky</t>
  </si>
  <si>
    <t>-1669953238</t>
  </si>
  <si>
    <t xml:space="preserve">"1PP: B191-700"  13,15</t>
  </si>
  <si>
    <t xml:space="preserve">"1PP: B191-710"  13,85</t>
  </si>
  <si>
    <t xml:space="preserve">"1PP: B191-720"  14,95</t>
  </si>
  <si>
    <t xml:space="preserve">"1PP: B191-730"  9,05</t>
  </si>
  <si>
    <t xml:space="preserve">"1PP: B191-740"  6,45</t>
  </si>
  <si>
    <t xml:space="preserve">"1PP: B191-741"  5,85</t>
  </si>
  <si>
    <t xml:space="preserve">"1PP: B191-750"  9,15</t>
  </si>
  <si>
    <t xml:space="preserve">"1PP: B191-830"  18,6</t>
  </si>
  <si>
    <t xml:space="preserve">"1PP: B191-670"  35,2</t>
  </si>
  <si>
    <t xml:space="preserve">"1NP: B101-640"  11,1</t>
  </si>
  <si>
    <t xml:space="preserve">"1NP: B101-650"  20,25</t>
  </si>
  <si>
    <t xml:space="preserve">"1NP: B101-660"  20,1</t>
  </si>
  <si>
    <t xml:space="preserve">"1NP: B101-670"  19,4</t>
  </si>
  <si>
    <t xml:space="preserve">"1NP: B101-681"  8,7</t>
  </si>
  <si>
    <t xml:space="preserve">"1NP: B101-690"  10,15</t>
  </si>
  <si>
    <t xml:space="preserve">"1NP: B101-880"  10,25</t>
  </si>
  <si>
    <t xml:space="preserve">"1NP: B101-492"  34,65</t>
  </si>
  <si>
    <t xml:space="preserve">"2NP: B102-050"  44,98</t>
  </si>
  <si>
    <t xml:space="preserve">"2NP: B102-050"  22,88</t>
  </si>
  <si>
    <t xml:space="preserve">"2NP: B102-050"  16,28</t>
  </si>
  <si>
    <t xml:space="preserve">"1PP: B191-670"  28,2</t>
  </si>
  <si>
    <t xml:space="preserve">"1PP: B191-760"  11,1</t>
  </si>
  <si>
    <t xml:space="preserve">"1PP: B191-770"  12,85</t>
  </si>
  <si>
    <t xml:space="preserve">"1PP: B191-780"  12,7</t>
  </si>
  <si>
    <t xml:space="preserve">"1PP: B191-782"  6,4</t>
  </si>
  <si>
    <t xml:space="preserve">"1PP: B191-790"  9,9</t>
  </si>
  <si>
    <t xml:space="preserve">"1PP: B191-590"  10</t>
  </si>
  <si>
    <t xml:space="preserve">"1PP: B191-751"  7,95</t>
  </si>
  <si>
    <t xml:space="preserve">"1PP: B191-761"  7,95</t>
  </si>
  <si>
    <t xml:space="preserve">"1PP: B191-781"  7,3</t>
  </si>
  <si>
    <t xml:space="preserve">"1NP: B101-630"  25,5</t>
  </si>
  <si>
    <t xml:space="preserve">"1NP: B101-680"  19,55</t>
  </si>
  <si>
    <t xml:space="preserve">"1NP: B101-620"  20,5</t>
  </si>
  <si>
    <t xml:space="preserve">"1PP: B191-800"  27,55</t>
  </si>
  <si>
    <t xml:space="preserve">"1PP: B191-840"  16,1</t>
  </si>
  <si>
    <t xml:space="preserve">"1PP: B191-800"  4,8</t>
  </si>
  <si>
    <t xml:space="preserve">"1PP: B191-800"  2,05</t>
  </si>
  <si>
    <t xml:space="preserve">"1PP: B191-530"  30,2</t>
  </si>
  <si>
    <t xml:space="preserve">"1NP: B101-050"  83,55</t>
  </si>
  <si>
    <t xml:space="preserve">"1PP: B191-530"  60,63</t>
  </si>
  <si>
    <t xml:space="preserve">"2PP: B192-400"  41,29</t>
  </si>
  <si>
    <t xml:space="preserve">"2PP: B192-400"  16,8</t>
  </si>
  <si>
    <t xml:space="preserve">"2PP: B192-400"  14,09</t>
  </si>
  <si>
    <t xml:space="preserve">"2NP: "  26,8</t>
  </si>
  <si>
    <t>153</t>
  </si>
  <si>
    <t>63152004</t>
  </si>
  <si>
    <t>pásek izolační minerální podlahový λ=0,036 15x100x1000mm</t>
  </si>
  <si>
    <t>-324051601</t>
  </si>
  <si>
    <t>848,75*1,1 'Přepočtené koeficientem množství</t>
  </si>
  <si>
    <t>154</t>
  </si>
  <si>
    <t>713131141</t>
  </si>
  <si>
    <t>Montáž izolace tepelné stěn a základů lepením celoplošně rohoží, pásů, dílců, desek</t>
  </si>
  <si>
    <t>1732737321</t>
  </si>
  <si>
    <t>155</t>
  </si>
  <si>
    <t>28376418</t>
  </si>
  <si>
    <t>deska XPS hrana polodrážková a hladký povrch 300kPA tl 60mm</t>
  </si>
  <si>
    <t>-61123414</t>
  </si>
  <si>
    <t>14,98*1,1 'Přepočtené koeficientem množství</t>
  </si>
  <si>
    <t>156</t>
  </si>
  <si>
    <t>28376422</t>
  </si>
  <si>
    <t>deska XPS hrana polodrážková a hladký povrch 300kPA tl 100mm</t>
  </si>
  <si>
    <t>1147471636</t>
  </si>
  <si>
    <t>100,74*1,1 'Přepočtené koeficientem množství</t>
  </si>
  <si>
    <t>157</t>
  </si>
  <si>
    <t>713141131</t>
  </si>
  <si>
    <t>Montáž izolace tepelné střech plochých lepené za studena plně 1 vrstva rohoží, pásů, dílců, desek</t>
  </si>
  <si>
    <t>-278458802</t>
  </si>
  <si>
    <t>2*283,95</t>
  </si>
  <si>
    <t>2*10,2</t>
  </si>
  <si>
    <t>2*25,84</t>
  </si>
  <si>
    <t>158</t>
  </si>
  <si>
    <t>28375912</t>
  </si>
  <si>
    <t>deska EPS 150 pro konstrukce s vysokým zatížením λ=0,035 tl 80mm</t>
  </si>
  <si>
    <t>-1269418603</t>
  </si>
  <si>
    <t>319,99*1,1 'Přepočtené koeficientem množství</t>
  </si>
  <si>
    <t>159</t>
  </si>
  <si>
    <t>28375914</t>
  </si>
  <si>
    <t>deska EPS 150 pro konstrukce s vysokým zatížením λ=0,035 tl 100mm</t>
  </si>
  <si>
    <t>686448238</t>
  </si>
  <si>
    <t>160</t>
  </si>
  <si>
    <t>28375990</t>
  </si>
  <si>
    <t>deska EPS 150 pro konstrukce s vysokým zatížením λ=0,035 tl 140mm</t>
  </si>
  <si>
    <t>1699060515</t>
  </si>
  <si>
    <t>84,1*1,1 'Přepočtené koeficientem množství</t>
  </si>
  <si>
    <t>161</t>
  </si>
  <si>
    <t>713141331</t>
  </si>
  <si>
    <t>Montáž izolace tepelné střech plochých lepené za studena zplna, spádová vrstva</t>
  </si>
  <si>
    <t>-770708825</t>
  </si>
  <si>
    <t>162</t>
  </si>
  <si>
    <t>28376142</t>
  </si>
  <si>
    <t>klín izolační EPS 150 spád do 5%</t>
  </si>
  <si>
    <t>285229270</t>
  </si>
  <si>
    <t>283,95*(0,020+0,070)</t>
  </si>
  <si>
    <t>10,2*(0,020+0,070)</t>
  </si>
  <si>
    <t>84,1(0,020+0,090)</t>
  </si>
  <si>
    <t>26,474*1,1 'Přepočtené koeficientem množství</t>
  </si>
  <si>
    <t>163</t>
  </si>
  <si>
    <t>713141396</t>
  </si>
  <si>
    <t>Montáž izolace tepelné stěn v do 1000 mm na atiky a prostupy střechou lepené nízkoexpanzní (PUR) pěnou</t>
  </si>
  <si>
    <t>-1223834665</t>
  </si>
  <si>
    <t>164</t>
  </si>
  <si>
    <t>28376423</t>
  </si>
  <si>
    <t>deska XPS hrana polodrážková a hladký povrch 300kPA tl 120mm</t>
  </si>
  <si>
    <t>-114717513</t>
  </si>
  <si>
    <t>18,11*1,1 'Přepočtené koeficientem množství</t>
  </si>
  <si>
    <t>165</t>
  </si>
  <si>
    <t>998713104</t>
  </si>
  <si>
    <t>Přesun hmot tonážní pro izolace tepelné v objektech v přes 24 do 36 m</t>
  </si>
  <si>
    <t>1778505220</t>
  </si>
  <si>
    <t>166</t>
  </si>
  <si>
    <t>998713193</t>
  </si>
  <si>
    <t>Příplatek k přesunu hmot tonážní 713 za zvětšený přesun do 500 m</t>
  </si>
  <si>
    <t>805764618</t>
  </si>
  <si>
    <t>762</t>
  </si>
  <si>
    <t>Konstrukce tesařské</t>
  </si>
  <si>
    <t>167</t>
  </si>
  <si>
    <t>762361322</t>
  </si>
  <si>
    <t>Konstrukční a vyrovnávací vrstva pod klempířské prvky (atiky) z desek cementotřískových tl 22 mm</t>
  </si>
  <si>
    <t>-1569641778</t>
  </si>
  <si>
    <t>168</t>
  </si>
  <si>
    <t>998762104</t>
  </si>
  <si>
    <t>Přesun hmot tonážní pro kce tesařské v objektech v přes 24 do 36 m</t>
  </si>
  <si>
    <t>1363988960</t>
  </si>
  <si>
    <t>169</t>
  </si>
  <si>
    <t>998762194</t>
  </si>
  <si>
    <t>Příplatek k přesunu hmot tonážní 762 za zvětšený přesun do 1000 m</t>
  </si>
  <si>
    <t>1224064260</t>
  </si>
  <si>
    <t>763</t>
  </si>
  <si>
    <t>Konstrukce suché výstavby</t>
  </si>
  <si>
    <t>170</t>
  </si>
  <si>
    <t>763111421</t>
  </si>
  <si>
    <t>SDK příčka tl 100 mm profil CW+UW 50 desky 2xDF 12,5 s izolací EI 90 Rw do 56 dB</t>
  </si>
  <si>
    <t>1460042999</t>
  </si>
  <si>
    <t>LT_SDK KONSTRUKCE JEDNODUCHÁ 100mm - SO 02</t>
  </si>
  <si>
    <t>"1PP" 14,15</t>
  </si>
  <si>
    <t>"1NP" 0,44</t>
  </si>
  <si>
    <t>171</t>
  </si>
  <si>
    <t>763111424</t>
  </si>
  <si>
    <t>SDK příčka tl 125 mm profil CW+UW 75 desky 2xDF 12,5 s izolací EI 90 Rw do 57 dB</t>
  </si>
  <si>
    <t>-2019587849</t>
  </si>
  <si>
    <t>LT_SDK KONSTRUKCE JEDNODUCHÁ 125mm - SO 02</t>
  </si>
  <si>
    <t>"1PP" 28,64</t>
  </si>
  <si>
    <t>"1NP" 36,77</t>
  </si>
  <si>
    <t>172</t>
  </si>
  <si>
    <t>763111426</t>
  </si>
  <si>
    <t>SDK příčka tl 150 mm profil CW+UW 100 desky 2xDF 12,5 s izolací EI 90 Rw do 59 dB</t>
  </si>
  <si>
    <t>-1389425309</t>
  </si>
  <si>
    <t>LT_SDK KONSTRUKCE JEDNODUCHÁ 150mm - SO 02</t>
  </si>
  <si>
    <t>"1PP" 357,87</t>
  </si>
  <si>
    <t>"1NP" 326,91</t>
  </si>
  <si>
    <t>173</t>
  </si>
  <si>
    <t>7631114X9</t>
  </si>
  <si>
    <t>SDK příčka tl. &gt;150 mm profil CW+UW 100 desky s ochranou proti RTG záření DFI 2x12,5 s izolací EI 120 Rw do 66 dB, vč. dodávky</t>
  </si>
  <si>
    <t>-1530363993</t>
  </si>
  <si>
    <t>LT_SDK KONSTRUKCE JEDNODUCHÁ 150mm Pb - SO 02</t>
  </si>
  <si>
    <t>"1PP" 55,29</t>
  </si>
  <si>
    <t>174</t>
  </si>
  <si>
    <t>763111429</t>
  </si>
  <si>
    <t>SDK příčka tl 200 mm profil CW+UW 150 desky 2xDF 12,5 s izolací EI 90 Rw do 56 dB</t>
  </si>
  <si>
    <t>1433013904</t>
  </si>
  <si>
    <t>LT_SDK KONSTRUKCE JEDNODUCHÁ 200mm - SO 02</t>
  </si>
  <si>
    <t>"1PP" 8,44</t>
  </si>
  <si>
    <t>"1NP" 9,73</t>
  </si>
  <si>
    <t>175</t>
  </si>
  <si>
    <t>7631124X6</t>
  </si>
  <si>
    <t>D+M zřízení doběhu příčky k oknům, vč. pomocných prací, doplňků</t>
  </si>
  <si>
    <t>-1970801788</t>
  </si>
  <si>
    <t>"1.PP –" 3,1</t>
  </si>
  <si>
    <t>"1.NP –" 3,1</t>
  </si>
  <si>
    <t>176</t>
  </si>
  <si>
    <t>763121465</t>
  </si>
  <si>
    <t>SDK stěna předsazená tl 75 mm profil CW+UW 50 desky 2xDFH2 12,5 s izolací EI 45</t>
  </si>
  <si>
    <t>-208433879</t>
  </si>
  <si>
    <t>LT_SDK KONSTRUKCE PŘEDSAZENÁ 75mm SO 02</t>
  </si>
  <si>
    <t>"1PP" 13,05</t>
  </si>
  <si>
    <t>177</t>
  </si>
  <si>
    <t>763121466</t>
  </si>
  <si>
    <t>SDK stěna předsazená tl 100 mm profil CW+UW 75 desky 2xDFH2 12,5 s izolací EI 45</t>
  </si>
  <si>
    <t>-1173201208</t>
  </si>
  <si>
    <t>LT_SDK KONSTRUKCE PŘEDSAZENÁ 100mm - SO 02</t>
  </si>
  <si>
    <t>"1NP" 0,42</t>
  </si>
  <si>
    <t>178</t>
  </si>
  <si>
    <t>763121473</t>
  </si>
  <si>
    <t>SDK stěna předsazená tl 105 mm profil CW+UW 75 desky 2xDFH2 15 bez izolace EI 60</t>
  </si>
  <si>
    <t>-591178864</t>
  </si>
  <si>
    <t>LT_SDK KONSTRUKCE PŘEDSAZENÁ 100mm PBŘ 2x15mm SO 02</t>
  </si>
  <si>
    <t>"1PP" 31,58</t>
  </si>
  <si>
    <t>"1NP" 18,6</t>
  </si>
  <si>
    <t>179</t>
  </si>
  <si>
    <t>763121467</t>
  </si>
  <si>
    <t>SDK stěna předsazená tl 125 mm profil CW+UW 100 desky 2xDFH2 12,5 s izolací EI 45</t>
  </si>
  <si>
    <t>-1495057307</t>
  </si>
  <si>
    <t>LT_SDK KONSTRUKCE PŘEDSAZENÁ 125mm - SO 02</t>
  </si>
  <si>
    <t>"1PP" 35,73</t>
  </si>
  <si>
    <t>"1NP" 22,18</t>
  </si>
  <si>
    <t>LT_SDK KONSTRUKCE PŘEDSAZENÁ 150mm - SO 02</t>
  </si>
  <si>
    <t>LT_SDK KONSTRUKCE PŘEDSAZENÁ 200mm - SO 02</t>
  </si>
  <si>
    <t>"1PP" 22,01</t>
  </si>
  <si>
    <t>"1NP" 8,67</t>
  </si>
  <si>
    <t>180</t>
  </si>
  <si>
    <t>763113343</t>
  </si>
  <si>
    <t>SDK příčka instalační tl 205 - 700 mm zdvojený profil CW+UW 75 desky 2xH2 12,5 s izolací EI 60 Rw do 54 dB</t>
  </si>
  <si>
    <t>-334354634</t>
  </si>
  <si>
    <t>LT_SDK KONSTRUKCE INSTALAČNÍ 300mm - SO 02</t>
  </si>
  <si>
    <t>"1PP" 5,06</t>
  </si>
  <si>
    <t>181</t>
  </si>
  <si>
    <t>763131432</t>
  </si>
  <si>
    <t>SDK podhled deska 1xDF 15 bez izolace dvouvrstvá spodní kce profil CD+UD, SDK1</t>
  </si>
  <si>
    <t>1153937789</t>
  </si>
  <si>
    <t>D.1.01.1-403, D.1.01.1-404</t>
  </si>
  <si>
    <t xml:space="preserve">"1PP"  59,5</t>
  </si>
  <si>
    <t xml:space="preserve">"1PP"  4,56</t>
  </si>
  <si>
    <t xml:space="preserve">"1PP"  5,67</t>
  </si>
  <si>
    <t xml:space="preserve">"1PP"  2,27</t>
  </si>
  <si>
    <t xml:space="preserve">"1PP"  3,75</t>
  </si>
  <si>
    <t xml:space="preserve">"1PP"  3,04</t>
  </si>
  <si>
    <t xml:space="preserve">"1PP"  6,14</t>
  </si>
  <si>
    <t xml:space="preserve">"1NP"  68,15</t>
  </si>
  <si>
    <t>182</t>
  </si>
  <si>
    <t>763131765</t>
  </si>
  <si>
    <t>Příplatek k SDK podhledu za výšku zavěšení přes 0,5 do 1,0 m</t>
  </si>
  <si>
    <t>1584404537</t>
  </si>
  <si>
    <t>"1PP - "59,5</t>
  </si>
  <si>
    <t>"1PP - "4,56</t>
  </si>
  <si>
    <t>"1PP - "5,67</t>
  </si>
  <si>
    <t>"1PP - "3,75</t>
  </si>
  <si>
    <t>"1PP - "6,14</t>
  </si>
  <si>
    <t>183</t>
  </si>
  <si>
    <t>763131766</t>
  </si>
  <si>
    <t>Příplatek k SDK podhledu za výšku zavěšení přes 1,0 do 1,5 m</t>
  </si>
  <si>
    <t>-1381638711</t>
  </si>
  <si>
    <t>"1PP - "2,27</t>
  </si>
  <si>
    <t>"1PP - "3,04</t>
  </si>
  <si>
    <t>"1NP - "68,15</t>
  </si>
  <si>
    <t>184</t>
  </si>
  <si>
    <t>763181411</t>
  </si>
  <si>
    <t>Ztužující výplň otvoru pro dveře pro příčky do 2,75 m zátěž křídla do 25 kg</t>
  </si>
  <si>
    <t>-1676010359</t>
  </si>
  <si>
    <t>185</t>
  </si>
  <si>
    <t>7631814X1</t>
  </si>
  <si>
    <t>D+M Výztuha pro zavěšení horních skříněk, poliček a dalších, dle PD</t>
  </si>
  <si>
    <t>-203419262</t>
  </si>
  <si>
    <t>186</t>
  </si>
  <si>
    <t>7631814X2</t>
  </si>
  <si>
    <t>D+M Výztuha pro zavěšení madel, vyztužení předstěnových systémů v příčce, WC, umyvadel, a dalších, dle PD</t>
  </si>
  <si>
    <t>834057354</t>
  </si>
  <si>
    <t>187</t>
  </si>
  <si>
    <t>76313510K1</t>
  </si>
  <si>
    <t>D+M KAZETY 1 - kazetový podhled 600x600x17 mm, viditelná hrana, vč. roštu (jakékoliv výšky zavěšení), pomocných prací, doplňků, napojení na jiný druh podhledu, přesná specifiace viz PD, Poznámky k podhledům (D.1.01.401 - D.1.01.408 , D.1.01.1-001)</t>
  </si>
  <si>
    <t>348400347</t>
  </si>
  <si>
    <t>D.1.01.1-403</t>
  </si>
  <si>
    <t xml:space="preserve">"1PP"  9,03</t>
  </si>
  <si>
    <t>188</t>
  </si>
  <si>
    <t>76313510K2</t>
  </si>
  <si>
    <t xml:space="preserve">D+M KAZETY 2 kazetový podhled 600x600x15 mm, viditelná hrana,  vč. roštu (jakékoliv výšky zavěšení), pomocných prací, doplňků, napojení na jiný druh podhledu, přesná specifiace viz PD, Poznámky k podhledům (D.1.01.401 - D.1.01.408 , D.1.01.1-001)</t>
  </si>
  <si>
    <t>-1628723114</t>
  </si>
  <si>
    <t>D.1.01.1-402, D.1.01.1-404, D.1.01.1-405</t>
  </si>
  <si>
    <t xml:space="preserve">"2PP"  84,37</t>
  </si>
  <si>
    <t xml:space="preserve">"1NP"  4,37</t>
  </si>
  <si>
    <t xml:space="preserve">"2NP"  86,26</t>
  </si>
  <si>
    <t>189</t>
  </si>
  <si>
    <t>76313510K3</t>
  </si>
  <si>
    <t xml:space="preserve">D+M  KAZETY 3  kazetový hygienický podhled 600x600x15 mm, polozapuštěná hrana, vč. roštu (jakékoliv výšky zavěš.), pom. prací, doplňků, napojení na jiný druh podhledu, přesná specifiace viz PD, Poznámky k podhledům (D.1.01.401 - D.1.01.408 , D.1.01.1-001)</t>
  </si>
  <si>
    <t>1722212955</t>
  </si>
  <si>
    <t xml:space="preserve">"1PP"  3,24</t>
  </si>
  <si>
    <t>76313510K4</t>
  </si>
  <si>
    <t xml:space="preserve">D+M KAZETA 4 kazetový podhled 600x1200x15 mm, polozapuštěná hrana, vč. roštu  (jakékoliv výšky zavěšení), pomocných prací, doplňků, napojení na jiný druh podhledu, přesná specifiace viz PD, Poznámky k podhledům (D.1.01.401 - D.1.01.408 , D.1.01.1-001)</t>
  </si>
  <si>
    <t>-2093580462</t>
  </si>
  <si>
    <t xml:space="preserve">"1PP"  47,52</t>
  </si>
  <si>
    <t xml:space="preserve">"1PP"  34,29</t>
  </si>
  <si>
    <t xml:space="preserve">"1PP"  5,76</t>
  </si>
  <si>
    <t xml:space="preserve">"1NP"  47,52</t>
  </si>
  <si>
    <t xml:space="preserve">"1NP"  33,72</t>
  </si>
  <si>
    <t>191</t>
  </si>
  <si>
    <t>76313510K5</t>
  </si>
  <si>
    <t xml:space="preserve">D+M  KAZETY 5  kazetový hygienický podhled 600x600x20 mm, viditeln hrana, vč. roštu (jakékoliv výšky zavěšení), pom. prací, doplňků, napojení na jiný druh podhledu, přesná specifiace viz PD, Poznámky k podhledům (D.1.01.401 - D.1.01.408 , D.1.01.1-001)</t>
  </si>
  <si>
    <t>578901998</t>
  </si>
  <si>
    <t xml:space="preserve">"1PP"  13,18</t>
  </si>
  <si>
    <t xml:space="preserve">"1PP"  5,13</t>
  </si>
  <si>
    <t xml:space="preserve">"1PP"  15,68</t>
  </si>
  <si>
    <t xml:space="preserve">"1PP"  6,71</t>
  </si>
  <si>
    <t xml:space="preserve">"1PP"  4,78</t>
  </si>
  <si>
    <t xml:space="preserve">"1PP"  1,82</t>
  </si>
  <si>
    <t xml:space="preserve">"1PP"  1,87</t>
  </si>
  <si>
    <t xml:space="preserve">"1PP"  34,2</t>
  </si>
  <si>
    <t xml:space="preserve">"1PP"  5,49</t>
  </si>
  <si>
    <t xml:space="preserve">"1PP"  30,04</t>
  </si>
  <si>
    <t xml:space="preserve">"1PP"  16,11</t>
  </si>
  <si>
    <t xml:space="preserve">"1NP"  16,49</t>
  </si>
  <si>
    <t xml:space="preserve">"1NP"  36,24</t>
  </si>
  <si>
    <t xml:space="preserve">"1NP"  7,2</t>
  </si>
  <si>
    <t xml:space="preserve">"1NP"  20,42</t>
  </si>
  <si>
    <t xml:space="preserve">"1NP"  22,27</t>
  </si>
  <si>
    <t xml:space="preserve">"1NP"  5,86</t>
  </si>
  <si>
    <t xml:space="preserve">"1NP"  24,54</t>
  </si>
  <si>
    <t xml:space="preserve">"1NP"  6,04</t>
  </si>
  <si>
    <t xml:space="preserve">"1NP"  38,16</t>
  </si>
  <si>
    <t xml:space="preserve">"1NP"  23,25</t>
  </si>
  <si>
    <t>192</t>
  </si>
  <si>
    <t>78100x02</t>
  </si>
  <si>
    <t>D+M Obklad protipožární, vč. pomocných prací, doplňků, nosné kce, dle PBŘ (dle PD)</t>
  </si>
  <si>
    <t>1178371587</t>
  </si>
  <si>
    <t xml:space="preserve">"1.NP - B101-050"   16,5</t>
  </si>
  <si>
    <t xml:space="preserve">"1.PP - B191-530"   14,93</t>
  </si>
  <si>
    <t xml:space="preserve">"2.NP - B102-050"   9,27</t>
  </si>
  <si>
    <t xml:space="preserve">"2.NP - B102-050"   4,14</t>
  </si>
  <si>
    <t>193</t>
  </si>
  <si>
    <t>998763304</t>
  </si>
  <si>
    <t>Přesun hmot tonážní pro sádrokartonové konstrukce v objektech v přes 24 do 36 m</t>
  </si>
  <si>
    <t>-532754158</t>
  </si>
  <si>
    <t>194</t>
  </si>
  <si>
    <t>998763392</t>
  </si>
  <si>
    <t>Příplatek k přesunu hmot tonážní 763 SDK za zvětšený přesun do 500 m</t>
  </si>
  <si>
    <t>630224501</t>
  </si>
  <si>
    <t>764</t>
  </si>
  <si>
    <t>Konstrukce klempířské</t>
  </si>
  <si>
    <t>195</t>
  </si>
  <si>
    <t>764000K05</t>
  </si>
  <si>
    <t>D+M K5 oplechování atiky, pozink RŠ 900 mm, včetně PÚ, kotvení, doplňků, dle PD (přesná specifikace viz D.1.01.1-504 - Výpis klempířských výrobků)</t>
  </si>
  <si>
    <t xml:space="preserve">m </t>
  </si>
  <si>
    <t>2037362477</t>
  </si>
  <si>
    <t>196</t>
  </si>
  <si>
    <t>764000K06</t>
  </si>
  <si>
    <t>D+M K6 oplechování atiky, Al plech RŠ 400 mm, včetně PÚ, kotvení, doplňků, dle PD (přesná specifikace viz D.1.01.1-504 - Výpis klempířských výrobků)</t>
  </si>
  <si>
    <t>258414088</t>
  </si>
  <si>
    <t>197</t>
  </si>
  <si>
    <t>764000K07</t>
  </si>
  <si>
    <t>D+M K7 oplechování spodní části fasády, Al plech RŠ 300 mm, včetně PÚ, kotvení, doplňků, dle PD (přesná specifikace viz D.1.01.1-504 - Výpis klempířských výrobků)</t>
  </si>
  <si>
    <t>-842678778</t>
  </si>
  <si>
    <t>198</t>
  </si>
  <si>
    <t>764000K09</t>
  </si>
  <si>
    <t>D+M K9 oplechování atiky, pozink RŠ 950 mm, včetně PÚ, kotvení, doplňků, dle PD (přesná specifikace viz D.1.01.1-504 - Výpis klempířských výrobků)</t>
  </si>
  <si>
    <t>1908003772</t>
  </si>
  <si>
    <t>766</t>
  </si>
  <si>
    <t>Konstrukce truhlářské</t>
  </si>
  <si>
    <t>199</t>
  </si>
  <si>
    <t>766000Z050P</t>
  </si>
  <si>
    <t>D+M Z50 P Dveře dvoukřídlé otočné 1600x2150 mm, s PO EI 60/DP1-C-S200, včetně příslušenství, doplňků, přesná specifikace dle PD</t>
  </si>
  <si>
    <t>1725136738</t>
  </si>
  <si>
    <t>200</t>
  </si>
  <si>
    <t>766000D115L</t>
  </si>
  <si>
    <t>D+M D115 L Dveře jednokřídlé otočné 900x2150 mm, včetně příslušenství, doplňků, přesná specifikace dle PD</t>
  </si>
  <si>
    <t>309028775</t>
  </si>
  <si>
    <t>201</t>
  </si>
  <si>
    <t>766000D115P</t>
  </si>
  <si>
    <t>D+M D115 P Dveře jednokřídlé otočné 900x2150 mm, včetně příslušenství, doplňků, přesná specifikace dle PD</t>
  </si>
  <si>
    <t>1993561629</t>
  </si>
  <si>
    <t>202</t>
  </si>
  <si>
    <t>766000D116P</t>
  </si>
  <si>
    <t>D+M D116 P Dveře jednokřídlé otočné 800x2150 mm, včetně příslušenství, doplňků, přesná specifikace dle PD</t>
  </si>
  <si>
    <t>-223467211</t>
  </si>
  <si>
    <t>203</t>
  </si>
  <si>
    <t>766000D117P</t>
  </si>
  <si>
    <t>D+M D117 P Dveře jednokřídlé posuvné do pouzdra 1545x2190 mm, včetně příslušenství, doplňků, přesná specifikace dle PD</t>
  </si>
  <si>
    <t>1475185232</t>
  </si>
  <si>
    <t>204</t>
  </si>
  <si>
    <t>766000D118L</t>
  </si>
  <si>
    <t>D+M D118 L Dveře jednokřídlé otočné 800x2150 mm, včetně příslušenství, doplňků, přesná specifikace dle PD</t>
  </si>
  <si>
    <t>-1831930110</t>
  </si>
  <si>
    <t>205</t>
  </si>
  <si>
    <t>766000D118P</t>
  </si>
  <si>
    <t>D+M D118 P Dveře jednokřídlé otočné 800x2150 mm, včetně příslušenství, doplňků, přesná specifikace dle PD</t>
  </si>
  <si>
    <t>668678951</t>
  </si>
  <si>
    <t>206</t>
  </si>
  <si>
    <t>766000D119L</t>
  </si>
  <si>
    <t>D+M D119 L Dveře jednokřídlé otočné 1000x2150 mm, včetně příslušenství, doplňků, přesná specifikace dle PD</t>
  </si>
  <si>
    <t>1630055821</t>
  </si>
  <si>
    <t>207</t>
  </si>
  <si>
    <t>766000D120L</t>
  </si>
  <si>
    <t>D+M D120 L Dveře jednokřídlé otočné 1000x2150 mm, včetně příslušenství, doplňků, přesná specifikace dle PD</t>
  </si>
  <si>
    <t>1819878581</t>
  </si>
  <si>
    <t>208</t>
  </si>
  <si>
    <t>766000D120P</t>
  </si>
  <si>
    <t>D+M D120 P Dveře jednokřídlé otočné 1000x2150 mm, včetně příslušenství, doplňků, přesná specifikace dle PD</t>
  </si>
  <si>
    <t>1958879828</t>
  </si>
  <si>
    <t>209</t>
  </si>
  <si>
    <t>766000D121P</t>
  </si>
  <si>
    <t>D+M D121 P Dveře jednokřídlé otočné 1000x2150 mm, s PO EI 30/DP3-C-S200, včetně příslušenství, doplňků, přesná specifikace dle PD</t>
  </si>
  <si>
    <t>2135554450</t>
  </si>
  <si>
    <t>210</t>
  </si>
  <si>
    <t>766000D122L</t>
  </si>
  <si>
    <t>D+M D122 L Dveře jednokřídlé otočné 900x2150 mm, s PO EI 30/DP3-C-S200, včetně příslušenství, doplňků, přesná specifikace dle PD</t>
  </si>
  <si>
    <t>1696332276</t>
  </si>
  <si>
    <t>211</t>
  </si>
  <si>
    <t>766000D122P</t>
  </si>
  <si>
    <t>D+M D122 P Dveře jednokřídlé otočné 900x2150 mm, s PO EI 30/DP3-C-S200, včetně příslušenství, doplňků, přesná specifikace dle PD</t>
  </si>
  <si>
    <t>70306785</t>
  </si>
  <si>
    <t>212</t>
  </si>
  <si>
    <t>766000D123P</t>
  </si>
  <si>
    <t>D+M D123 P Dveře jednokřídlé otočné 1000x2150 mm, s PO EI 30/DP3-C-S200, včetně příslušenství, doplňků, přesná specifikace dle PD</t>
  </si>
  <si>
    <t>-1833958956</t>
  </si>
  <si>
    <t>213</t>
  </si>
  <si>
    <t>766000D124L</t>
  </si>
  <si>
    <t>D+M D124 L Dveře jednokřídlé otočné 1300x2150 mm, s PO EI 30/DP3-C-S200, včetně příslušenství, doplňků, přesná specifikace dle PD</t>
  </si>
  <si>
    <t>-5174632</t>
  </si>
  <si>
    <t>214</t>
  </si>
  <si>
    <t>766000D125L</t>
  </si>
  <si>
    <t>D+M D125 L Dveře jednokřídlé otočné 1000x2150 mm, včetně příslušenství, doplňků, přesná specifikace dle PD</t>
  </si>
  <si>
    <t>1447820218</t>
  </si>
  <si>
    <t>215</t>
  </si>
  <si>
    <t>766000D126L</t>
  </si>
  <si>
    <t>D+M D126 L Dveře jednokřídlé otočné 1300x2150 mm, s PO EI 30/DP3-C-S200, včetně příslušenství, doplňků, přesná specifikace dle PD</t>
  </si>
  <si>
    <t>925227103</t>
  </si>
  <si>
    <t>216</t>
  </si>
  <si>
    <t>766000D127P</t>
  </si>
  <si>
    <t>D+M D127 P Dveře jednokřídlé otočné 900x2150 mm, s PO EI 30/DP3-C-S200, včetně příslušenství, doplňků, přesná specifikace dle PD</t>
  </si>
  <si>
    <t>-721007020</t>
  </si>
  <si>
    <t>217</t>
  </si>
  <si>
    <t>766000D128L</t>
  </si>
  <si>
    <t>D+M D128 L Dveře jednokřídlé otočné 900x2150 mm, s PO EI 30/DP3-C-S200, včetně příslušenství, doplňků, přesná specifikace dle PD</t>
  </si>
  <si>
    <t>1041383830</t>
  </si>
  <si>
    <t>218</t>
  </si>
  <si>
    <t>766000D128P</t>
  </si>
  <si>
    <t>D+M D128 P Dveře jednokřídlé otočné 900x2150 mm, s PO EI 30/DP3-C-S200, včetně příslušenství, doplňků, přesná specifikace dle PD</t>
  </si>
  <si>
    <t>1862653410</t>
  </si>
  <si>
    <t>219</t>
  </si>
  <si>
    <t>766000D129L</t>
  </si>
  <si>
    <t>D+M D129 L Dveře jednokřídlé otočné 900x2150 mm, včetně příslušenství, doplňků, přesná specifikace dle PD</t>
  </si>
  <si>
    <t>-1025815641</t>
  </si>
  <si>
    <t>220</t>
  </si>
  <si>
    <t>766000D129P</t>
  </si>
  <si>
    <t>D+M D129 P Dveře jednokřídlé otočné 900x2150 mm, včetně příslušenství, doplňků, přesná specifikace dle PD</t>
  </si>
  <si>
    <t>-296938394</t>
  </si>
  <si>
    <t>221</t>
  </si>
  <si>
    <t>766000D130P</t>
  </si>
  <si>
    <t>D+M D130 P Dveře jednokřídlé otočné 1000x2150 mm, s PO EI 30/DP3-C-S200, včetně příslušenství, doplňků, přesná specifikace dle PD</t>
  </si>
  <si>
    <t>1390209073</t>
  </si>
  <si>
    <t>222</t>
  </si>
  <si>
    <t>766000D131P</t>
  </si>
  <si>
    <t>D+M D131 P Dveře jednokřídlé otočné, nadsvětlík 900x2750 mm, včetně příslušenství, doplňků, přesná specifikace dle PD</t>
  </si>
  <si>
    <t>-1873148747</t>
  </si>
  <si>
    <t>223</t>
  </si>
  <si>
    <t>766000D132L</t>
  </si>
  <si>
    <t>D+M D132 L Dveře jednokřídlé otočné, nadsvětlík 900x2750 mm, včetně příslušenství, doplňků, přesná specifikace dle PD</t>
  </si>
  <si>
    <t>1849376</t>
  </si>
  <si>
    <t>224</t>
  </si>
  <si>
    <t>766000A119P</t>
  </si>
  <si>
    <t>D+M A119 P Vnější hliníková stěna, dveře jednokřídlé otočné 1400x2275 mm, včetně příslušenství, doplňků, přesná specifikace dle PD</t>
  </si>
  <si>
    <t>-467242327</t>
  </si>
  <si>
    <t>225</t>
  </si>
  <si>
    <t>766000A120L</t>
  </si>
  <si>
    <t>D+M A120 L Vnější hliníková stěna, dveře dvoukřídlé otočné 1600x2500 mm, včetně příslušenství, doplňků, přesná specifikace dle PD</t>
  </si>
  <si>
    <t>1124140855</t>
  </si>
  <si>
    <t>226</t>
  </si>
  <si>
    <t>766000A120P</t>
  </si>
  <si>
    <t>D+M A120 P Vnější hliníková stěna, dveře dvoukřídlé otočné 1600x2500 mm, včetně příslušenství, doplňků, přesná specifikace dle PD</t>
  </si>
  <si>
    <t>1573711913</t>
  </si>
  <si>
    <t>227</t>
  </si>
  <si>
    <t>766000A121P</t>
  </si>
  <si>
    <t>D+M A121 P Vnější hliníková stěna, dveře jednokřídlé otočné 2500x2925 mm, včetně příslušenství, doplňků, přesná specifikace dle PD</t>
  </si>
  <si>
    <t>474207722</t>
  </si>
  <si>
    <t>228</t>
  </si>
  <si>
    <t>766000A122P</t>
  </si>
  <si>
    <t>D+M A122 P Vnější hliníková stěna, dveře jednokřídlé otočné 2500x2925 mm, včetně příslušenství, doplňků, přesná specifikace dle PD</t>
  </si>
  <si>
    <t>1282472821</t>
  </si>
  <si>
    <t>229</t>
  </si>
  <si>
    <t>766000A123L</t>
  </si>
  <si>
    <t>D+M A123 L Vnitřní hliníková stěna, dveře dvoukřídlé otočné 1660x2180 mm, PO EW 45/DP1-C-S200, včetně příslušenství, doplňků, přesná specifikace dle PD</t>
  </si>
  <si>
    <t>-1400231644</t>
  </si>
  <si>
    <t>230</t>
  </si>
  <si>
    <t>766000A124P</t>
  </si>
  <si>
    <t>D+M A124 P Vnitřní hliníková stěna, dveře jednokřídlé posuvné 1550x2175 mm, PO EI 30/DP3-S200, včetně příslušenství, doplňků, přesná specifikace dle PD</t>
  </si>
  <si>
    <t>565810855</t>
  </si>
  <si>
    <t>231</t>
  </si>
  <si>
    <t>766000A125L</t>
  </si>
  <si>
    <t>D+M A125 L Vnitřní hliníková stěna, dveře jednokřídlé posuvné 900x2150 mm, včetně příslušenství, doplňků, přesná specifikace dle PD</t>
  </si>
  <si>
    <t>2119288936</t>
  </si>
  <si>
    <t>232</t>
  </si>
  <si>
    <t>766000A126P</t>
  </si>
  <si>
    <t>D+M A126 P Vnitřní hliníková stěna, dveře jednokřídlé posuvné 1500x2150 mm, včetně příslušenství, doplňků, přesná specifikace dle PD</t>
  </si>
  <si>
    <t>1509007878</t>
  </si>
  <si>
    <t>233</t>
  </si>
  <si>
    <t>766000A127</t>
  </si>
  <si>
    <t>D+M A127 Vnitřní hliníková stěna, dveře dvoukřídlé posuvné 1660x2180 mm, PO EI 30/DP3-S200, včetně příslušenství, doplňků, přesná specifikace dle PD</t>
  </si>
  <si>
    <t>-1110165189</t>
  </si>
  <si>
    <t>234</t>
  </si>
  <si>
    <t>766000A128</t>
  </si>
  <si>
    <t>D+M A128 Vnitřní hliníková stěna, dveře dvoukřídlé posuvné 1600x2150 mm, včetně příslušenství, doplňků, přesná specifikace dle PD</t>
  </si>
  <si>
    <t>-1551225616</t>
  </si>
  <si>
    <t>235</t>
  </si>
  <si>
    <t>766000O-25</t>
  </si>
  <si>
    <t>D+M O-25 Okno dvoukřídlé, asymetrické, větší křídlo otvíravé, menší křídlo otvíravě sklopné 2550x2160 mm, včetně příslušenství, doplňků, přesná specifikace dle PD</t>
  </si>
  <si>
    <t>1705017724</t>
  </si>
  <si>
    <t>236</t>
  </si>
  <si>
    <t>766000O-26</t>
  </si>
  <si>
    <t>D+M O-26 Okno dvoukřídlé, asymetrické, větší křídlo otvíravé, menší křídlo otvíravě sklopné 2650x2160 mm, včetně příslušenství, doplňků, přesná specifikace dle PD</t>
  </si>
  <si>
    <t>-596457045</t>
  </si>
  <si>
    <t>767</t>
  </si>
  <si>
    <t>Konstrukce zámečnické</t>
  </si>
  <si>
    <t>237</t>
  </si>
  <si>
    <t>767000ZO03</t>
  </si>
  <si>
    <t>D+M ZO3 obvodový skleněný plášť z Al profilů 12600x11780 mm, včetně PÚ, kotvení, doplňků, dle PD (přesná specifikace viz D.1.01.1-502 - Výpis prosklených stěn a fasád)</t>
  </si>
  <si>
    <t>-1798773931</t>
  </si>
  <si>
    <t>238</t>
  </si>
  <si>
    <t>767000ZO04</t>
  </si>
  <si>
    <t>D+M ZO4 obvodový skleněný plášť z Al profilů 15600x2800 mm, včetně PÚ, kotvení, doplňků, dle PD (přesná specifikace viz D.1.01.1-502 - Výpis prosklených stěn a fasád)</t>
  </si>
  <si>
    <t>-1638412368</t>
  </si>
  <si>
    <t>239</t>
  </si>
  <si>
    <t>769000Z005a</t>
  </si>
  <si>
    <t>D+M Z5 sada madel pro WC imobilní pacienty - sklopné madlo dl. 800 mm, včetně PÚ, kotvení, doplňků, dle PD (přesná specifikace viz D.1.01.1-501 - Výpis zámečnických výrobků)</t>
  </si>
  <si>
    <t>-770322619</t>
  </si>
  <si>
    <t>240</t>
  </si>
  <si>
    <t>769000Z005b</t>
  </si>
  <si>
    <t>D+M Z5 sada madel pro WC imobilní pacienty - pevné madlo dl. 900 mm, včetně PÚ, kotvení, doplňků, dle PD (přesná specifikace viz D.1.01.1-501 - Výpis zámečnických výrobků)</t>
  </si>
  <si>
    <t>131106179</t>
  </si>
  <si>
    <t>241</t>
  </si>
  <si>
    <t>769000Z006a</t>
  </si>
  <si>
    <t>D+M Z6 madlo opěrné trubkové, nerez ocel, pr. 28 mm dl. 400 mm, včetně PÚ, kotvení, doplňků, dle PD (přesná specifikace viz D.1.01.1-501 - Výpis zámečnických výrobků)</t>
  </si>
  <si>
    <t>810990098</t>
  </si>
  <si>
    <t>242</t>
  </si>
  <si>
    <t>769000Z018</t>
  </si>
  <si>
    <t>D+M Z18 ocelová konstrukce pro vnitřní prosklené stěny, včetně PÚ, kotvení, doplňků, dle PD (přesná specifikace viz D.1.01.1-501 - Výpis zámečnických výrobků)</t>
  </si>
  <si>
    <t>kg</t>
  </si>
  <si>
    <t>82743979</t>
  </si>
  <si>
    <t>243</t>
  </si>
  <si>
    <t>769000Z025.1</t>
  </si>
  <si>
    <t>D+M Z25 stojan na hasicí přístroj, lakovaný plech 300x200x600 mm, včetně PÚ, kotvení, doplňků, dle PD (přesná specifikace viz D.1.01.1-501 - Výpis zámečnických výrobků)</t>
  </si>
  <si>
    <t>86647858</t>
  </si>
  <si>
    <t>244</t>
  </si>
  <si>
    <t>769000Z028</t>
  </si>
  <si>
    <t>D+M Z28 systémová Al kačírková perforovaná lišta, pro střechy, včetně PÚ, kotvení, doplňků, dle PD (přesná specifikace viz D.1.01.1-501 - Výpis zámečnických výrobků)</t>
  </si>
  <si>
    <t>-995379305</t>
  </si>
  <si>
    <t>245</t>
  </si>
  <si>
    <t>769000Z040</t>
  </si>
  <si>
    <t>D+M Z40 obložení vstupu do výtahu - stěny i nadpraží, včetně PÚ, kotvení, doplňků, dle PD (přesná specifikace viz D.1.01.1-501 - Výpis zámečnických výrobků)</t>
  </si>
  <si>
    <t>711544771</t>
  </si>
  <si>
    <t>246</t>
  </si>
  <si>
    <t>769000Z043</t>
  </si>
  <si>
    <t>D+M Z43 nerezový kotvící bod pro ploché střechy dl. 600-800 mm, včetně PÚ, kotvení, doplňků, dle PD (přesná specifikace viz D.1.01.1-501 - Výpis zámečnických výrobků)</t>
  </si>
  <si>
    <t>-1145250188</t>
  </si>
  <si>
    <t>247</t>
  </si>
  <si>
    <t>769000Z044</t>
  </si>
  <si>
    <t>D+M Z44 permanentí nerezové lano pro záchytné systémy tl. 6 mm mm, včetně PÚ, kotvení, doplňků, dle PD (přesná specifikace viz D.1.01.1-501 - Výpis zámečnických výrobků)</t>
  </si>
  <si>
    <t>-583045314</t>
  </si>
  <si>
    <t>248</t>
  </si>
  <si>
    <t>769000Z046</t>
  </si>
  <si>
    <t>D+M Z46 dveřní zarážka z matného kovu s pryžovým lemem, včetně PÚ, kotvení, doplňků, dle PD (přesná specifikace viz D.1.01.1-501 - Výpis zámečnických výrobků)</t>
  </si>
  <si>
    <t>1910435695</t>
  </si>
  <si>
    <t>249</t>
  </si>
  <si>
    <t>769000Z051</t>
  </si>
  <si>
    <t>D+M Z51 kotvení zdrojových mostů přes stropní konstrukci, včetně PÚ, kotvení, doplňků, dle PD (přesná specifikace viz D.1.01.1-501 - Výpis zámečnických výrobků)</t>
  </si>
  <si>
    <t>2080674715</t>
  </si>
  <si>
    <t>250</t>
  </si>
  <si>
    <t>769000Z054</t>
  </si>
  <si>
    <t>D+M Z54 instalační kanál pro technologii Angio, umístěný v podlaze, včetně krytu nerez, včetně PÚ, kotvení, doplňků, dle PD (přesná specifikace viz D.1.01.1-501 - Výpis zámečnických výrobků)</t>
  </si>
  <si>
    <t>905956114</t>
  </si>
  <si>
    <t>251</t>
  </si>
  <si>
    <t>769000Z055</t>
  </si>
  <si>
    <t>D+M Z55 stropní instalační lávka pro vedení technologických kabelů, drátěný systémový žlab, včetně PÚ, kotvení, doplňků, dle PD (přesná specifikace viz D.1.01.1-501 - Výpis zámečnických výrobků)</t>
  </si>
  <si>
    <t>-1710766742</t>
  </si>
  <si>
    <t>252</t>
  </si>
  <si>
    <t>769000Z056</t>
  </si>
  <si>
    <t>D+M Z56 sestava výsuvného žebříkového schodiště, včetně PÚ, kotvení, doplňků, dle PD (přesná specifikace viz D.1.01.1-501 - Výpis zámečnických výrobků)</t>
  </si>
  <si>
    <t>-319968739</t>
  </si>
  <si>
    <t>253</t>
  </si>
  <si>
    <t>769000Z068</t>
  </si>
  <si>
    <t>D+M Z68 nosná ocelová konstrukce pro kotvení dráhy angiolinky, včetně PÚ, kotvení, doplňků, dle PD (přesná specifikace viz D.1.01.1-501 - Výpis zámečnických výrobků)</t>
  </si>
  <si>
    <t>1005501352</t>
  </si>
  <si>
    <t>254</t>
  </si>
  <si>
    <t>769000Z069</t>
  </si>
  <si>
    <t>D+M Z69 instalační profil na omítce, pro vedení kabelů 200x70x2900 mm, včetně PÚ, kotvení, doplňků, dle PD (přesná specifikace viz D.1.01.1-501 - Výpis zámečnických výrobků)</t>
  </si>
  <si>
    <t>-1450531232</t>
  </si>
  <si>
    <t>255</t>
  </si>
  <si>
    <t>769000Z070</t>
  </si>
  <si>
    <t>D+M Z70 zrcadlo vlepené do obkladu 800x850 mm, včetně PÚ, kotvení, doplňků, dle PD (přesná specifikace viz D.1.01.1-501 - Výpis zámečnických výrobků)</t>
  </si>
  <si>
    <t>900105485</t>
  </si>
  <si>
    <t>256</t>
  </si>
  <si>
    <t>769000Z076</t>
  </si>
  <si>
    <t>D+M Z76 zrcadlo v Al rámu, sklopné, pro imobilní 400x600 mm, včetně PÚ, kotvení, doplňků, dle PD (přesná specifikace viz D.1.01.1-501 - Výpis zámečnických výrobků)</t>
  </si>
  <si>
    <t>1236318420</t>
  </si>
  <si>
    <t>257</t>
  </si>
  <si>
    <t>769000Z080</t>
  </si>
  <si>
    <t>D+M Z80 zrcadlo vlepené do obkladu 1800x850 mm, včetně PÚ, kotvení, doplňků, dle PD (přesná specifikace viz D.1.01.1-501 - Výpis zámečnických výrobků)</t>
  </si>
  <si>
    <t>31312984</t>
  </si>
  <si>
    <t>258</t>
  </si>
  <si>
    <t>769000Z093</t>
  </si>
  <si>
    <t>D+M Z93 zrcadlo vlepené do obkladu 925x850 mm, včetně PÚ, kotvení, doplňků, dle PD (přesná specifikace viz D.1.01.1-501 - Výpis zámečnických výrobků)</t>
  </si>
  <si>
    <t>1662489133</t>
  </si>
  <si>
    <t>259</t>
  </si>
  <si>
    <t>769000Z109</t>
  </si>
  <si>
    <t>D+M Z109 zrcadlo vlepené do obkladu 1750x850 mm, včetně PÚ, kotvení, doplňků, dle PD (přesná specifikace viz D.1.01.1-501 - Výpis zámečnických výrobků)</t>
  </si>
  <si>
    <t>-1704195965</t>
  </si>
  <si>
    <t>260</t>
  </si>
  <si>
    <t>769000Z113</t>
  </si>
  <si>
    <t>D+M Z113 vnitřní ocelové schodiště, včetně zábradlí, včetně PÚ, kotvení, doplňků, dle PD (přesná specifikace viz D.1.01.1-501 - Výpis zámečnických výrobků)</t>
  </si>
  <si>
    <t>-126751057</t>
  </si>
  <si>
    <t>261</t>
  </si>
  <si>
    <t>769000Z115</t>
  </si>
  <si>
    <t>D+M Z115 opěrné madlo na chodbách, ocelová trubka pr. 42,4 mm, včetně PÚ, kotvení, doplňků, dle PD (přesná specifikace viz D.1.01.1-501 - Výpis zámečnických výrobků)</t>
  </si>
  <si>
    <t>205477509</t>
  </si>
  <si>
    <t>262</t>
  </si>
  <si>
    <t>769000Z121</t>
  </si>
  <si>
    <t>D+M Z121 lemování VZT, vnější plech pozink, vnitřní olověný, včetně PÚ, kotvení, doplňků, dle PD (přesná specifikace viz D.1.01.1-501 - Výpis zámečnických výrobků)</t>
  </si>
  <si>
    <t>-715595412</t>
  </si>
  <si>
    <t>263</t>
  </si>
  <si>
    <t>769000Z123</t>
  </si>
  <si>
    <t>D+M Z123 lemování VZT, vnější plech pozink, vnitřní olověný, včetně PÚ, kotvení, doplňků, dle PD (přesná specifikace viz D.1.01.1-501 - Výpis zámečnických výrobků)</t>
  </si>
  <si>
    <t>-74345449</t>
  </si>
  <si>
    <t>264</t>
  </si>
  <si>
    <t>769000Z150</t>
  </si>
  <si>
    <t>D+M Z150 skříňka pro umístění hydrantu a 2 kusů PHP, včetně PÚ, kotvení, doplňků, dle PD (přesná specifikace viz D.1.01.1-501 - Výpis zámečnických výrobků)</t>
  </si>
  <si>
    <t>-2134397473</t>
  </si>
  <si>
    <t>266</t>
  </si>
  <si>
    <t>769000Z167</t>
  </si>
  <si>
    <t>D+M Z167 pozorovací okno vnitřní pevné, s meziskelní manuální žaluzií 1500x1050 mm, včetně PÚ, kotvení, doplňků, dle PD (přesná specifikace viz D.1.01.1-501 - Výpis zámečnických výrobků)</t>
  </si>
  <si>
    <t>-964940336</t>
  </si>
  <si>
    <t>267</t>
  </si>
  <si>
    <t>769000Z168</t>
  </si>
  <si>
    <t>D+M Z168 pozorovací okno vnitřní pevné, s meziskelní manuální žaluzií 3000x1000 mm, včetně PÚ, kotvení, doplňků, dle PD (přesná specifikace viz D.1.01.1-501 - Výpis zámečnických výrobků)</t>
  </si>
  <si>
    <t>1537345115</t>
  </si>
  <si>
    <t>268</t>
  </si>
  <si>
    <t>769000Z197</t>
  </si>
  <si>
    <t>D+M Z197 kotvení stropních stativů otočných, 6 kotev v souboru, včetně PÚ, kotvení, doplňků, dle PD (přesná specifikace viz D.1.01.1-501 - Výpis zámečnických výrobků)</t>
  </si>
  <si>
    <t>-1302850852</t>
  </si>
  <si>
    <t>269</t>
  </si>
  <si>
    <t>769000Z198</t>
  </si>
  <si>
    <t>D+M Z198 dveřní práh, nerez plech, včetně PÚ, kotvení, doplňků, dle PD (přesná specifikace viz D.1.01.1-501 - Výpis zámečnických výrobků)</t>
  </si>
  <si>
    <t>1281096488</t>
  </si>
  <si>
    <t>270</t>
  </si>
  <si>
    <t>769000Z199</t>
  </si>
  <si>
    <t>D+M Z199 kotvy k uchycení lezecké výstroje pracovníků, včetně PÚ, kotvení, doplňků, dle PD (přesná specifikace viz D.1.01.1-501 - Výpis zámečnických výrobků)</t>
  </si>
  <si>
    <t>171580667</t>
  </si>
  <si>
    <t>271</t>
  </si>
  <si>
    <t>769000Z211</t>
  </si>
  <si>
    <t>D+M Z211 skruž pro výstavbu stromů na střeše, v. 1200 mm pr. 1910 mm, včetně PÚ, kotvení, doplňků, dle PD (přesná specifikace viz D.1.01.1-501 - Výpis zámečnických výrobků)</t>
  </si>
  <si>
    <t>1876407555</t>
  </si>
  <si>
    <t>272</t>
  </si>
  <si>
    <t>769000Z213</t>
  </si>
  <si>
    <t>D+M Z213 sestava ochranných madel na chodbách, ocelová trubka pr. 42,4 mm, včetně PÚ, kotvení, doplňků, dle PD (přesná specifikace viz D.1.01.1-501 - Výpis zámečnických výrobků)</t>
  </si>
  <si>
    <t>-975820546</t>
  </si>
  <si>
    <t>273</t>
  </si>
  <si>
    <t>767000Z247</t>
  </si>
  <si>
    <t>D+M Z247 rám pro 1 VZT potrubí do š. 1500 mm, nízký, včetně PÚ, kotvení, doplňků, dle PD (přesná specifikace viz D.1.01.1-501 - Výpis zámečnických výrobků)</t>
  </si>
  <si>
    <t>-797407092</t>
  </si>
  <si>
    <t>274</t>
  </si>
  <si>
    <t>767000Z252</t>
  </si>
  <si>
    <t>D+M Z252 rám pro 2 VZT potrubí do š. 1300 mm, vysoký, včetně PÚ, kotvení, doplňků, dle PD (přesná specifikace viz D.1.01.1-501 - Výpis zámečnických výrobků)</t>
  </si>
  <si>
    <t>-912391158</t>
  </si>
  <si>
    <t>275</t>
  </si>
  <si>
    <t>767000Z253</t>
  </si>
  <si>
    <t>D+M Z253 rám pro 2 VZT potrubí do š. 1300 mm, nízký, včetně PÚ, kotvení, doplňků, dle PD (přesná specifikace viz D.1.01.1-501 - Výpis zámečnických výrobků)</t>
  </si>
  <si>
    <t>-1156380913</t>
  </si>
  <si>
    <t>276</t>
  </si>
  <si>
    <t>767000Z327</t>
  </si>
  <si>
    <t>D+M Z327 ocelová konstrukce pro uchycení podhledů, jäkl profily, včetně PÚ, kotvení, doplňků, dle PD (přesná specifikace viz D.1.01.1-501 - Výpis zámečnických výrobků)</t>
  </si>
  <si>
    <t>-1133070385</t>
  </si>
  <si>
    <t>769</t>
  </si>
  <si>
    <t>Prvky z plastu</t>
  </si>
  <si>
    <t>277</t>
  </si>
  <si>
    <t>769000P01a</t>
  </si>
  <si>
    <t>D+M P1a ochrana rohu, včetně PÚ, kotvení, doplňků, dle PD (přesná specifikace viz D.1.01.1-503 - Výpis plastových výrobků)</t>
  </si>
  <si>
    <t>1364028271</t>
  </si>
  <si>
    <t>278</t>
  </si>
  <si>
    <t>769000P01b</t>
  </si>
  <si>
    <t>D+M P1b ochrana rohu, včetně PÚ, kotvení, doplňků, dle PD (přesná specifikace viz D.1.01.1-503 - Výpis plastových výrobků)</t>
  </si>
  <si>
    <t>-601284130</t>
  </si>
  <si>
    <t>279</t>
  </si>
  <si>
    <t>769000P01c</t>
  </si>
  <si>
    <t>D+M P1c ochrana rohu, včetně PÚ, kotvení, doplňků, dle PD (přesná specifikace viz D.1.01.1-503 - Výpis plastových výrobků)</t>
  </si>
  <si>
    <t>2112893994</t>
  </si>
  <si>
    <t>280</t>
  </si>
  <si>
    <t>769000P02a</t>
  </si>
  <si>
    <t>D+M P2a ochranné pláty stěn nárazuvzdorné v. 1000 mm, včetně PÚ, kotvení, doplňků, dle PD (přesná specifikace viz D.1.01.1-503 - Výpis plastových výrobků)</t>
  </si>
  <si>
    <t>470014790</t>
  </si>
  <si>
    <t>281</t>
  </si>
  <si>
    <t>769000P02b</t>
  </si>
  <si>
    <t>D+M P2b ochranné pláty stěn nárazuvzdorné v. 1300 mm, včetně PÚ, kotvení, doplňků, dle PD (přesná specifikace viz D.1.01.1-503 - Výpis plastových výrobků)</t>
  </si>
  <si>
    <t>-489653158</t>
  </si>
  <si>
    <t>282</t>
  </si>
  <si>
    <t>769000P02c</t>
  </si>
  <si>
    <t>D+M P2c ochranné pláty stěn nárazuvzdorné v. 1300 mm, včetně PÚ, kotvení, doplňků, dle PD (přesná specifikace viz D.1.01.1-503 - Výpis plastových výrobků)</t>
  </si>
  <si>
    <t>-632644290</t>
  </si>
  <si>
    <t>283</t>
  </si>
  <si>
    <t>769000P02e.1</t>
  </si>
  <si>
    <t>D+M P2e ochranné pláty stěn nárazuvzdorné v. 225 mm, včetně PÚ, kotvení, doplňků, dle PD (přesná specifikace viz D.1.01.1-503 - Výpis plastových výrobků)</t>
  </si>
  <si>
    <t>-2109331834</t>
  </si>
  <si>
    <t>284</t>
  </si>
  <si>
    <t>769000P02h</t>
  </si>
  <si>
    <t>D+M P2h ochranné pláty stěn nárazuvzdorné v. 2050 mm, včetně PÚ, kotvení, doplňků, dle PD (přesná specifikace viz D.1.01.1-503 - Výpis plastových výrobků)</t>
  </si>
  <si>
    <t>-1711134203</t>
  </si>
  <si>
    <t>285</t>
  </si>
  <si>
    <t>769000P02i</t>
  </si>
  <si>
    <t>D+M P2i ochranné pláty stěn nárazuvzdorné v. 600 mm, včetně PÚ, kotvení, doplňků, dle PD (přesná specifikace viz D.1.01.1-503 - Výpis plastových výrobků)</t>
  </si>
  <si>
    <t>-836419161</t>
  </si>
  <si>
    <t>286</t>
  </si>
  <si>
    <t>769000P03b</t>
  </si>
  <si>
    <t>D+M P3b ochranné pláty stěn nárazuvzdorné s madlem v. 1300 mm, včetně PÚ, kotvení, doplňků, dle PD (přesná specifikace viz D.1.01.1-503 - Výpis plastových výrobků)</t>
  </si>
  <si>
    <t>893948866</t>
  </si>
  <si>
    <t>287</t>
  </si>
  <si>
    <t>769000P05</t>
  </si>
  <si>
    <t>D+M P5 ochrany stěn nárazuvzdorné - horní pás š. 200 mm, včetně PÚ, kotvení, doplňků, dle PD (přesná specifikace viz D.1.01.1-503 - Výpis plastových výrobků)</t>
  </si>
  <si>
    <t>530587306</t>
  </si>
  <si>
    <t>288</t>
  </si>
  <si>
    <t>769000P05.1</t>
  </si>
  <si>
    <t>D+M P5 ochrany stěn nárazuvzdorné - spodní pás š. 200 mm, včetně PÚ, kotvení, doplňků, dle PD (přesná specifikace viz D.1.01.1-503 - Výpis plastových výrobků)</t>
  </si>
  <si>
    <t>-1798740229</t>
  </si>
  <si>
    <t>289</t>
  </si>
  <si>
    <t>769000P07</t>
  </si>
  <si>
    <t>D+M P7 havarijní přepad střechy, PVC, odtok 150x150 mm, dl. 700 mm, včetně PÚ, kotvení, doplňků, dle PD (přesná specifikace viz D.1.01.1-503 - Výpis plastových výrobků)</t>
  </si>
  <si>
    <t>-2075105231</t>
  </si>
  <si>
    <t>771</t>
  </si>
  <si>
    <t>Podlahy z dlaždic</t>
  </si>
  <si>
    <t>290</t>
  </si>
  <si>
    <t>771111011</t>
  </si>
  <si>
    <t>Vysátí podkladu před pokládkou dlažby</t>
  </si>
  <si>
    <t>1089762145</t>
  </si>
  <si>
    <t xml:space="preserve">"1PP: B191-530"  38,73</t>
  </si>
  <si>
    <t xml:space="preserve">"1NP: B101-050"  151,27</t>
  </si>
  <si>
    <t xml:space="preserve">"1PP: B191-530"  105,21</t>
  </si>
  <si>
    <t>291</t>
  </si>
  <si>
    <t>771121011</t>
  </si>
  <si>
    <t>Nátěr penetrační na podlahu</t>
  </si>
  <si>
    <t>1388295167</t>
  </si>
  <si>
    <t>292</t>
  </si>
  <si>
    <t>771554113</t>
  </si>
  <si>
    <t>Montáž podlah z dlaždic teracových lepených flexibilním lepidlem přes 9 do 12 ks/m2</t>
  </si>
  <si>
    <t>-137525883</t>
  </si>
  <si>
    <t>293</t>
  </si>
  <si>
    <t>59247001M01</t>
  </si>
  <si>
    <t>dlaždice teracová tl. 24 mm</t>
  </si>
  <si>
    <t>-1752958407</t>
  </si>
  <si>
    <t>295,21*1,1 'Přepočtené koeficientem množství</t>
  </si>
  <si>
    <t>294</t>
  </si>
  <si>
    <t>7714731X1a</t>
  </si>
  <si>
    <t>D+M soklů z dlaždic teracových s požlábkem lepených, vč. pomocných prací, doplňků</t>
  </si>
  <si>
    <t>-1180224651</t>
  </si>
  <si>
    <t>174,36</t>
  </si>
  <si>
    <t>295</t>
  </si>
  <si>
    <t>998771104</t>
  </si>
  <si>
    <t>Přesun hmot tonážní pro podlahy z dlaždic v objektech v přes 24 do 36 m</t>
  </si>
  <si>
    <t>-1470190686</t>
  </si>
  <si>
    <t>296</t>
  </si>
  <si>
    <t>998771193</t>
  </si>
  <si>
    <t>Příplatek k přesunu hmot tonážní 771 za zvětšený přesun do 500 m</t>
  </si>
  <si>
    <t>-307930562</t>
  </si>
  <si>
    <t>776</t>
  </si>
  <si>
    <t>Podlahy povlakové</t>
  </si>
  <si>
    <t>297</t>
  </si>
  <si>
    <t>776111112</t>
  </si>
  <si>
    <t>Broušení betonového podkladu povlakových podlah</t>
  </si>
  <si>
    <t>-1446638208</t>
  </si>
  <si>
    <t xml:space="preserve">"1PP: B191-700"  10,44</t>
  </si>
  <si>
    <t xml:space="preserve">"1PP: B191-710"  11,55</t>
  </si>
  <si>
    <t xml:space="preserve">"1PP: B191-720"  13,31</t>
  </si>
  <si>
    <t xml:space="preserve">"1PP: B191-730"  4,9</t>
  </si>
  <si>
    <t xml:space="preserve">"1PP: B191-740"  2,08</t>
  </si>
  <si>
    <t xml:space="preserve">"1PP: B191-741"  1,82</t>
  </si>
  <si>
    <t xml:space="preserve">"1PP: B191-750"  4,81</t>
  </si>
  <si>
    <t xml:space="preserve">"1PP: B191-830"  15,81</t>
  </si>
  <si>
    <t xml:space="preserve">"1PP: B191-670"  28,29</t>
  </si>
  <si>
    <t xml:space="preserve">"1NP: B101-640"  7,44</t>
  </si>
  <si>
    <t xml:space="preserve">"1NP: B101-650"  23,05</t>
  </si>
  <si>
    <t xml:space="preserve">"1NP: B101-660"  20,69</t>
  </si>
  <si>
    <t xml:space="preserve">"1NP: B101-670"  22,41</t>
  </si>
  <si>
    <t xml:space="preserve">"1NP: B101-681"  4,51</t>
  </si>
  <si>
    <t xml:space="preserve">"1NP: B101-690"  6,16</t>
  </si>
  <si>
    <t xml:space="preserve">"1NP: B101-880"  5,98</t>
  </si>
  <si>
    <t xml:space="preserve">"1NP: B101-492"  38,45</t>
  </si>
  <si>
    <t xml:space="preserve">"2NP: B102-050"  45,3</t>
  </si>
  <si>
    <t xml:space="preserve">"2NP: B102-050"  32,55</t>
  </si>
  <si>
    <t xml:space="preserve">"2NP: B102-050"  12,97</t>
  </si>
  <si>
    <t xml:space="preserve">"1PP: B191-670"  22,14</t>
  </si>
  <si>
    <t xml:space="preserve">"1PP: B191-760"  6,95</t>
  </si>
  <si>
    <t xml:space="preserve">"1PP: B191-770"  9,62</t>
  </si>
  <si>
    <t xml:space="preserve">"1PP: B191-780"  9,3</t>
  </si>
  <si>
    <t xml:space="preserve">"1PP: B191-782"  2,39</t>
  </si>
  <si>
    <t xml:space="preserve">"1PP: B191-790"  5,36</t>
  </si>
  <si>
    <t xml:space="preserve">"1PP: B191-590"  5,65</t>
  </si>
  <si>
    <t xml:space="preserve">"1PP: B191-751"  3,82</t>
  </si>
  <si>
    <t xml:space="preserve">"1PP: B191-761"  3,82</t>
  </si>
  <si>
    <t xml:space="preserve">"1PP: B191-781"  3,16</t>
  </si>
  <si>
    <t xml:space="preserve">"1NP: B101-630"  36,46</t>
  </si>
  <si>
    <t xml:space="preserve">"1NP: B101-680"  16,77</t>
  </si>
  <si>
    <t xml:space="preserve">"1NP: B101-620"  24,77</t>
  </si>
  <si>
    <t xml:space="preserve">"1PP: B191-800"  28,71</t>
  </si>
  <si>
    <t xml:space="preserve">"1PP: B191-840"  14,53</t>
  </si>
  <si>
    <t xml:space="preserve">"1PP: B191-800"  1,44</t>
  </si>
  <si>
    <t xml:space="preserve">"1PP: B191-800"  0,02</t>
  </si>
  <si>
    <t>298</t>
  </si>
  <si>
    <t>776111311</t>
  </si>
  <si>
    <t>Vysátí podkladu povlakových podlah</t>
  </si>
  <si>
    <t>-1365477979</t>
  </si>
  <si>
    <t>299</t>
  </si>
  <si>
    <t>776121112</t>
  </si>
  <si>
    <t>Vodou ředitelná penetrace savého podkladu povlakových podlah</t>
  </si>
  <si>
    <t>1791859880</t>
  </si>
  <si>
    <t>300</t>
  </si>
  <si>
    <t>776141121</t>
  </si>
  <si>
    <t>Stěrka podlahová nivelační pro vyrovnání podkladu povlakových podlah pevnosti 30 MPa tl do 3 mm</t>
  </si>
  <si>
    <t>1758621983</t>
  </si>
  <si>
    <t>1,46</t>
  </si>
  <si>
    <t>301</t>
  </si>
  <si>
    <t>776221111x01</t>
  </si>
  <si>
    <t>Lepení trvanlivé nebo protiskluzné vinylové podlahové krytiny na lepidlo doporučené výrobcem</t>
  </si>
  <si>
    <t>-1347130870</t>
  </si>
  <si>
    <t>302</t>
  </si>
  <si>
    <t>776221111x03</t>
  </si>
  <si>
    <t>Vytažení extrémně trvanlivé nebo protiskluzné vinylové podl. krytiny 10 cm na stěu, vč. dodávky přísl. dle PD</t>
  </si>
  <si>
    <t>-93897665</t>
  </si>
  <si>
    <t>303</t>
  </si>
  <si>
    <t>28412245M01a</t>
  </si>
  <si>
    <t>PVC podlahovina trvanlivá homogenní vinylová tl. 2 mm, tvrzení PUR, přesná specifikace viz PD</t>
  </si>
  <si>
    <t>436537983</t>
  </si>
  <si>
    <t>Skladba A1, A2, A5</t>
  </si>
  <si>
    <t xml:space="preserve">"plocha"  373,93*1,1</t>
  </si>
  <si>
    <t>"vytažení" 436,14*0,1*1,1</t>
  </si>
  <si>
    <t>304</t>
  </si>
  <si>
    <t>28412245M02a</t>
  </si>
  <si>
    <t>protiskluzné PVC podlahovina homogenní bezpečnostní protiskluzová vinylová se vsypem tl. 2 mm, tvrzení PUR, přesná specifikace viz PD</t>
  </si>
  <si>
    <t>581180873</t>
  </si>
  <si>
    <t>Skladba B1, B2</t>
  </si>
  <si>
    <t xml:space="preserve">"plocha"  10,8*1,1</t>
  </si>
  <si>
    <t>"vytažení" 23,2*0,1*1,1</t>
  </si>
  <si>
    <t>305</t>
  </si>
  <si>
    <t>776221111x02</t>
  </si>
  <si>
    <t>Lepení homogenní podlahové krytiny PVC antistaticky a elektrostaticky vodivých napojení na zemění, měření pro prokázání správnosti vodivosti doložené protokolem</t>
  </si>
  <si>
    <t>1463155273</t>
  </si>
  <si>
    <t>306</t>
  </si>
  <si>
    <t>776221111x04</t>
  </si>
  <si>
    <t>Vytažení homogenní podlahové krytiny PVC antistaticky a elektrostaticky vodivých, 10 cm na stěu, vč. dodávky přísl. dle PD</t>
  </si>
  <si>
    <t>-1041926887</t>
  </si>
  <si>
    <t>307</t>
  </si>
  <si>
    <t>28412245M03a</t>
  </si>
  <si>
    <t>PVC elektrostaticky vodivá homogenní podlahovina, tl. 2 mm, tvrzení PUR, přesná specifikace viz PD</t>
  </si>
  <si>
    <t>-1927505025</t>
  </si>
  <si>
    <t>Skladba C1, C5</t>
  </si>
  <si>
    <t xml:space="preserve">"plocha"  79,46*1,1</t>
  </si>
  <si>
    <t>"vytažení" 72,4*0,1*1,1</t>
  </si>
  <si>
    <t>308</t>
  </si>
  <si>
    <t>28412245M03c</t>
  </si>
  <si>
    <t>PVC elektrostaticky vodivá homogenní podlahovina, tl. 2 mm, tvrzení PUR, přesná specifikace viz PD (při výběru PVC je nutné respektovat pojezd zdravotnického zařízení 1000 kg roznesené 4 podporami - kolečky)</t>
  </si>
  <si>
    <t>-2093895646</t>
  </si>
  <si>
    <t>(při výběru PVC je nutné respektovat pojezd zdravotnického zařízení 1000 kg roznesené 4 podporami - kolečky</t>
  </si>
  <si>
    <t>Skladba C2, C4</t>
  </si>
  <si>
    <t xml:space="preserve">"plocha"  43,24*1,1</t>
  </si>
  <si>
    <t>"vytažení" 43,65*0,1*1,1</t>
  </si>
  <si>
    <t>309</t>
  </si>
  <si>
    <t>998776104</t>
  </si>
  <si>
    <t>Přesun hmot tonážní pro podlahy povlakové v objektech v přes 24 do 36 m</t>
  </si>
  <si>
    <t>1544539206</t>
  </si>
  <si>
    <t>310</t>
  </si>
  <si>
    <t>998776193</t>
  </si>
  <si>
    <t>Příplatek k přesunu hmot tonážní 776 za zvětšený přesun do 500 m</t>
  </si>
  <si>
    <t>-1966182131</t>
  </si>
  <si>
    <t>781</t>
  </si>
  <si>
    <t>Dokončovací práce - obklady</t>
  </si>
  <si>
    <t>311</t>
  </si>
  <si>
    <t>78100x01a</t>
  </si>
  <si>
    <t>D+M hliniková lišta ukončovací, vč. pomocných prací, doplňků (dle PD)</t>
  </si>
  <si>
    <t>1735150277</t>
  </si>
  <si>
    <t>85,2</t>
  </si>
  <si>
    <t>312</t>
  </si>
  <si>
    <t>781111011</t>
  </si>
  <si>
    <t>Ometení (oprášení) stěny při přípravě podkladu</t>
  </si>
  <si>
    <t>-871049371</t>
  </si>
  <si>
    <t>313</t>
  </si>
  <si>
    <t>781121011</t>
  </si>
  <si>
    <t>Nátěr penetrační na stěnu</t>
  </si>
  <si>
    <t>1188451092</t>
  </si>
  <si>
    <t>SK1 - 300x600mm</t>
  </si>
  <si>
    <t xml:space="preserve">"SO 02 - 1.NP"   15,07</t>
  </si>
  <si>
    <t xml:space="preserve">"SO 02 - 1.PP"   8,65</t>
  </si>
  <si>
    <t xml:space="preserve">"SO 02 - 1.PP"   10,27</t>
  </si>
  <si>
    <t xml:space="preserve">"SO 02 - 1.PP"   14,17</t>
  </si>
  <si>
    <t xml:space="preserve">"SO 02 - 1.PP"   12,47</t>
  </si>
  <si>
    <t xml:space="preserve">"SO 02 - 1.PP"   10,66</t>
  </si>
  <si>
    <t xml:space="preserve">"SO 02 - 1.PP"   9,64</t>
  </si>
  <si>
    <t>SK5 200x400mm</t>
  </si>
  <si>
    <t xml:space="preserve">"SO 02 - 1.NP"   13,7</t>
  </si>
  <si>
    <t xml:space="preserve">"SO 02 - 1.PP"   20,39</t>
  </si>
  <si>
    <t xml:space="preserve">"SO 02 - 1.PP"   16</t>
  </si>
  <si>
    <t>314</t>
  </si>
  <si>
    <t>781571141</t>
  </si>
  <si>
    <t>Montáž obkladů ostění šířky přes 200 do 400 mm lepenými flexibilním lepidlem</t>
  </si>
  <si>
    <t>-325530977</t>
  </si>
  <si>
    <t>315</t>
  </si>
  <si>
    <t>781474113</t>
  </si>
  <si>
    <t>Montáž obkladů vnitřních keramických hladkých přes 12 do 19 ks/m2 lepených flexibilním lepidlem</t>
  </si>
  <si>
    <t>910297153</t>
  </si>
  <si>
    <t xml:space="preserve">"1.NP - B101-880"   13,7</t>
  </si>
  <si>
    <t xml:space="preserve">"1.PP - B191-720"   20,39</t>
  </si>
  <si>
    <t xml:space="preserve">"1.PP - B191-730"   16</t>
  </si>
  <si>
    <t>316</t>
  </si>
  <si>
    <t>59761071a</t>
  </si>
  <si>
    <t>obklad keramický hladký přes 12 do 19ks/m2</t>
  </si>
  <si>
    <t>1151874562</t>
  </si>
  <si>
    <t>50,090+0,52</t>
  </si>
  <si>
    <t>50,61*1,13 'Přepočtené koeficientem množství</t>
  </si>
  <si>
    <t>317</t>
  </si>
  <si>
    <t>781474154</t>
  </si>
  <si>
    <t>Montáž obkladů vnitřních keramických velkoformátových hladkých přes 4 do 6 ks/m2 lepených flexibilním lepidlem</t>
  </si>
  <si>
    <t>-304512348</t>
  </si>
  <si>
    <t xml:space="preserve">"1.NP - B101-681"   15,07</t>
  </si>
  <si>
    <t xml:space="preserve">"1.PP - B191-740"   8,65</t>
  </si>
  <si>
    <t xml:space="preserve">"1.PP - B191-741"   10,27</t>
  </si>
  <si>
    <t xml:space="preserve">"1.PP - B191-782"   10,66</t>
  </si>
  <si>
    <t xml:space="preserve">"1.PP - B191-790"   9,64</t>
  </si>
  <si>
    <t>318</t>
  </si>
  <si>
    <t>59761001</t>
  </si>
  <si>
    <t>obklad velkoformátový keramický hladký přes 4 do 6ks/m2</t>
  </si>
  <si>
    <t>-1293293712</t>
  </si>
  <si>
    <t>95,1*1,13 'Přepočtené koeficientem množství</t>
  </si>
  <si>
    <t>319</t>
  </si>
  <si>
    <t>781495115</t>
  </si>
  <si>
    <t>Spárování vnitřních obkladů silikonem</t>
  </si>
  <si>
    <t>-459520789</t>
  </si>
  <si>
    <t>12*4*2,15</t>
  </si>
  <si>
    <t>320</t>
  </si>
  <si>
    <t>998781104</t>
  </si>
  <si>
    <t>Přesun hmot tonážní pro obklady keramické v objektech v přes 24 do 36 m</t>
  </si>
  <si>
    <t>-1417828858</t>
  </si>
  <si>
    <t>321</t>
  </si>
  <si>
    <t>998781193</t>
  </si>
  <si>
    <t>Příplatek k přesunu hmot tonážní 781 za zvětšený přesun do 500 m</t>
  </si>
  <si>
    <t>1385120798</t>
  </si>
  <si>
    <t>783</t>
  </si>
  <si>
    <t>Dokončovací práce - nátěry</t>
  </si>
  <si>
    <t>322</t>
  </si>
  <si>
    <t>783901453</t>
  </si>
  <si>
    <t>Vysátí betonových podlah před provedením nátěru</t>
  </si>
  <si>
    <t>161791787</t>
  </si>
  <si>
    <t>323</t>
  </si>
  <si>
    <t>783932171</t>
  </si>
  <si>
    <t>Celoplošné vyrovnání betonové podlahy cementovou stěrkou tl do 3 mm</t>
  </si>
  <si>
    <t>850722768</t>
  </si>
  <si>
    <t>324</t>
  </si>
  <si>
    <t>783937163x01</t>
  </si>
  <si>
    <t>D+M epoxidový nátěr pro bezprašnou a vysoko odolnou úpravu proti oděru (dvousložkový), specifikace viz PD</t>
  </si>
  <si>
    <t>-147690085</t>
  </si>
  <si>
    <t xml:space="preserve">"2PP: B192-400"  61,29</t>
  </si>
  <si>
    <t xml:space="preserve">"2PP: B192-400"  12,82</t>
  </si>
  <si>
    <t xml:space="preserve">"2PP: B192-400"  10,09</t>
  </si>
  <si>
    <t>784</t>
  </si>
  <si>
    <t>Malby</t>
  </si>
  <si>
    <t>325</t>
  </si>
  <si>
    <t>784181101</t>
  </si>
  <si>
    <t>Základní akrylátová jednonásobná bezbarvá penetrace podkladu v místnostech v do 3,80 m</t>
  </si>
  <si>
    <t>-1599434474</t>
  </si>
  <si>
    <t>326</t>
  </si>
  <si>
    <t>784211101</t>
  </si>
  <si>
    <t>Dvojnásobné bílé malby ze směsí za mokra výborně oděruvzdorných v místnostech v do 3,80 m</t>
  </si>
  <si>
    <t>926623729</t>
  </si>
  <si>
    <t>"1NP - B101-050"105,54*4,11</t>
  </si>
  <si>
    <t>"1NP - B101-492"74,75*4,11</t>
  </si>
  <si>
    <t>"1NP - B101-620"22,9*4,11</t>
  </si>
  <si>
    <t>"1NP - B101-630"25,2*4,11</t>
  </si>
  <si>
    <t>"1NP - B101-640"10,8*4,11</t>
  </si>
  <si>
    <t>"1NP - B101-650"20,25*4,11</t>
  </si>
  <si>
    <t>"1NP - B101-660"19,5*4,11</t>
  </si>
  <si>
    <t>"1NP - B101-670"19,1*4,11</t>
  </si>
  <si>
    <t>"1NP - B101-680"19*4,11</t>
  </si>
  <si>
    <t>"1NP - B101-681"8,4*4,11</t>
  </si>
  <si>
    <t>"1NP - B101-690"11,95*4,11</t>
  </si>
  <si>
    <t>"1NP - B101-880"12,05*4,11</t>
  </si>
  <si>
    <t>"2NP - B102-050"44,56*3,23</t>
  </si>
  <si>
    <t>"1PP - B191-530"107,35*3,715</t>
  </si>
  <si>
    <t>"1PP - B191-590"16,5*3,715</t>
  </si>
  <si>
    <t>"1PP - B191-700"13,35*3,715</t>
  </si>
  <si>
    <t>"1PP - B191-710"13,55*3,715</t>
  </si>
  <si>
    <t>"1PP - B191-720"14,65*3,715</t>
  </si>
  <si>
    <t>"1PP - B191-730"8,75*3,715</t>
  </si>
  <si>
    <t>"1PP - B191-740"5,9*3,715</t>
  </si>
  <si>
    <t>"1PP - B191-741"5,85*3,715</t>
  </si>
  <si>
    <t>"1PP - B191-750"8,55*3,715</t>
  </si>
  <si>
    <t>"1PP - B191-751"7,75*3,715</t>
  </si>
  <si>
    <t>"1PP - B191-760"10,5*3,715</t>
  </si>
  <si>
    <t>"1PP - B191-761"7,75*3,715</t>
  </si>
  <si>
    <t>"1PP - B191-770"12,25*3,715</t>
  </si>
  <si>
    <t>"1PP - B191-780"12,1*3,715</t>
  </si>
  <si>
    <t>"1PP - B191-781"7*3,715</t>
  </si>
  <si>
    <t>"1PP - B191-782"6,1*3,715</t>
  </si>
  <si>
    <t>"1PP - B191-790"11,4*3,715</t>
  </si>
  <si>
    <t>"1PP - B191-800"29,9*3,715</t>
  </si>
  <si>
    <t>"1PP - B191-810"24,8*3,715</t>
  </si>
  <si>
    <t>"1PP - B191-830"18,3*3,715</t>
  </si>
  <si>
    <t>"1PP - B191-840"15,8*3,715</t>
  </si>
  <si>
    <t>"2PP - B192-400"63,98*3,515</t>
  </si>
  <si>
    <t>STROP</t>
  </si>
  <si>
    <t>156,83</t>
  </si>
  <si>
    <t>SLOUPY</t>
  </si>
  <si>
    <t>110,711</t>
  </si>
  <si>
    <t>327</t>
  </si>
  <si>
    <t>784211165</t>
  </si>
  <si>
    <t>Příplatek k cenám 2x maleb ze směsí za mokra oděruvzdorných za barevnou malbu v sytém odstínu</t>
  </si>
  <si>
    <t>1621847761</t>
  </si>
  <si>
    <t>3402,904*0,2 'Přepočtené koeficientem množství</t>
  </si>
  <si>
    <t>328</t>
  </si>
  <si>
    <t>784195412RX2a</t>
  </si>
  <si>
    <t>Omyvatelný a dezinfikovatelný nátěr (přesná specifikace viz PD ) vč. přebroušení podkladu, tmelení, penetrace, vč. dodávky materiálů</t>
  </si>
  <si>
    <t>2049550829</t>
  </si>
  <si>
    <t>329</t>
  </si>
  <si>
    <t>7811954X1</t>
  </si>
  <si>
    <t>Bezprašný nátěr stropů a stěn vč. dodávky materiálů dvousložkový nátěr k bezprašné úpravě savých a porézních povrchů.</t>
  </si>
  <si>
    <t>-752747894</t>
  </si>
  <si>
    <t>D.1.01.1-103, D.1.01.1-104, D.1.01.1-105, D.1.01.1-107, D.1.01.1-108, D.1.01.1-109, D.1.01.1-110, , D.1.01.1-111</t>
  </si>
  <si>
    <t>Stěny</t>
  </si>
  <si>
    <t>"1NP - B101-051"11,05*4,11</t>
  </si>
  <si>
    <t>"2NP - B102-630"11,05*3,23</t>
  </si>
  <si>
    <t>"1PP - B191-580"11,05*3,715</t>
  </si>
  <si>
    <t xml:space="preserve">"strop" </t>
  </si>
  <si>
    <t>"1NP - B101-051"7,52</t>
  </si>
  <si>
    <t>"1NP - B101-630"36,24</t>
  </si>
  <si>
    <t>"1NP - B101-640"7,2</t>
  </si>
  <si>
    <t>"1NP - B101-650"23,05</t>
  </si>
  <si>
    <t>"1NP - B101-660"20,42</t>
  </si>
  <si>
    <t>"1NP - B101-670"22,28</t>
  </si>
  <si>
    <t>"1NP - B101-680"16,49</t>
  </si>
  <si>
    <t>"1NP - B101-681"4,37</t>
  </si>
  <si>
    <t>"2NP - B102-050"91,04</t>
  </si>
  <si>
    <t>"2NP - B102-630"7,52</t>
  </si>
  <si>
    <t>"1PP - B191-580"7,52</t>
  </si>
  <si>
    <t>"1PP - B191-710"11,43</t>
  </si>
  <si>
    <t>"1PP - B191-720"13,18</t>
  </si>
  <si>
    <t>"1PP - B191-730"4,78</t>
  </si>
  <si>
    <t>"1PP - B191-740"1,87</t>
  </si>
  <si>
    <t>"1PP - B191-741"1,82</t>
  </si>
  <si>
    <t>"1PP - B191-750"4,56</t>
  </si>
  <si>
    <t>"1PP - B191-751"3,75</t>
  </si>
  <si>
    <t>"1PP - B191-760"6,71</t>
  </si>
  <si>
    <t>"1PP - B191-761"3,75</t>
  </si>
  <si>
    <t>"1PP - B191-770"9,38</t>
  </si>
  <si>
    <t>"1PP - B191-780"9,03</t>
  </si>
  <si>
    <t>"1PP - B191-781"3,04</t>
  </si>
  <si>
    <t>"1PP - B191-782"2,27</t>
  </si>
  <si>
    <t>"1PP - B191-830"15,68</t>
  </si>
  <si>
    <t>"1PP - B191-840"14,39</t>
  </si>
  <si>
    <t>330</t>
  </si>
  <si>
    <t>7845110X5</t>
  </si>
  <si>
    <t>D+M tapet na stěny, vč. pomocných prací, doplňků</t>
  </si>
  <si>
    <t>-1379921306</t>
  </si>
  <si>
    <t>"3NP - B103-300"28,95*3,23</t>
  </si>
  <si>
    <t>"4NP - B104-300"28,95*3,215</t>
  </si>
  <si>
    <t>"1PP - B191-050"92,46*3,715</t>
  </si>
  <si>
    <t>"1PP - B191-180"71,25*3,715</t>
  </si>
  <si>
    <t>"1PP - B191-270"15,9*3,715</t>
  </si>
  <si>
    <t>"3NP - B203-480"31,08*3,23</t>
  </si>
  <si>
    <t>"4NP - B204-460"17,45*3,215</t>
  </si>
  <si>
    <t>"4NP - B204-510"13*3,215</t>
  </si>
  <si>
    <t>"1PP - B291-163"13*3,715</t>
  </si>
  <si>
    <t>"2PP - B292-050"83,4*3,515</t>
  </si>
  <si>
    <t>"2PP - B292-051"87,55*3,515</t>
  </si>
  <si>
    <t>"2NP - B302-410"15,3*3,23</t>
  </si>
  <si>
    <t>"3NP - B303-440"15,3*3,23</t>
  </si>
  <si>
    <t>"4NP - B304-430"15,3*3,215</t>
  </si>
  <si>
    <t>"2PP - B392-110"87,7*3,515</t>
  </si>
  <si>
    <t>786</t>
  </si>
  <si>
    <t>Dokončovací práce - čalounické úpravy</t>
  </si>
  <si>
    <t>331</t>
  </si>
  <si>
    <t>786000S04</t>
  </si>
  <si>
    <t>D+M S4 sestava dvou venkovních předokenních žaluzií a boxů (1600+550)x2175 mm, včetně zapuštěné Al vodící lišty, kotevního materiálu, tepelné izolace, napájecího kabelu, příslušenství, dle PD (přesná specifikace viz D.1.01.1-505 - Výpis stínící techniky)</t>
  </si>
  <si>
    <t>2112892585</t>
  </si>
  <si>
    <t>332</t>
  </si>
  <si>
    <t>786000S06</t>
  </si>
  <si>
    <t>D+M S6 sestava dvou venkovních předokenních žaluzií a boxů (1800+450)x2175 mm, včetně zapuštěné Al vodící lišty, kotevního materiálu, tepelné izolace, napájecího kabelu, příslušenství, dle PD (přesná specifikace viz D.1.01.1-505 - Výpis stínící techniky)</t>
  </si>
  <si>
    <t>-440413376</t>
  </si>
  <si>
    <t>D.1.4a - Zdravotně technická instalace</t>
  </si>
  <si>
    <t>721 - Splašková kanalizace</t>
  </si>
  <si>
    <t>721-01 - Zařizovací předměty</t>
  </si>
  <si>
    <t>722 - Pitná a teplá voda</t>
  </si>
  <si>
    <t>VN - Vedlejší náklady</t>
  </si>
  <si>
    <t>721</t>
  </si>
  <si>
    <t>Splašková kanalizace</t>
  </si>
  <si>
    <t>721176113R01</t>
  </si>
  <si>
    <t>Potrubí HT odpadní svislé, D 40 x 1,8 mm</t>
  </si>
  <si>
    <t>Indiv</t>
  </si>
  <si>
    <t>Poznámka k položce:_x000d_
viz. výkr.č. D.1.4a-104.C1</t>
  </si>
  <si>
    <t>721176113R00</t>
  </si>
  <si>
    <t>Potrubí HT odpadní svislé vnější průměr D 50 mm, tloušťka stěny 1,8 mm, DN 50</t>
  </si>
  <si>
    <t>RTS 23/ I</t>
  </si>
  <si>
    <t xml:space="preserve">Poznámka k položce:_x000d_
včetně tvarovek, objímek. Bez zednických výpomocí._x000d_
  viz. výkr.č. D.1.4a-104.C1</t>
  </si>
  <si>
    <t>721176115R00</t>
  </si>
  <si>
    <t>Potrubí HT odpadní svislé vnější průměr D 110 mm, tloušťka stěny 2,7 mm, DN 100</t>
  </si>
  <si>
    <t>721-01</t>
  </si>
  <si>
    <t xml:space="preserve">D+M Odhlučněné potrubí  PP DN 50 vč.tvarovek (svislá kanal.)vyhov.požadavkům na hlukový útlum</t>
  </si>
  <si>
    <t>721-02</t>
  </si>
  <si>
    <t xml:space="preserve">D+M Odhlučněné potrubí  PP DN 100 vč.tvarovek (svislá kanal.)vyhov.požadavkům na hlukový útlum</t>
  </si>
  <si>
    <t>721-03</t>
  </si>
  <si>
    <t>D+M Sifon z PP DN 70</t>
  </si>
  <si>
    <t>ks</t>
  </si>
  <si>
    <t>721-04</t>
  </si>
  <si>
    <t>D+M Zápachový uzávěr umyvadlový celokovový kulatý DN 32</t>
  </si>
  <si>
    <t>721-05</t>
  </si>
  <si>
    <t>D+M Koleno 90°pro připojení WC a výlevky</t>
  </si>
  <si>
    <t>721-06</t>
  </si>
  <si>
    <t>D+M Zápachový uzávěr dřezový s přípojkou pro spotřebiče a zpětnou klapkou DN 50 + odpadní</t>
  </si>
  <si>
    <t>721-07</t>
  </si>
  <si>
    <t>D+M Podomítková zápach.uzávěrka pro odvod kondenzátu DN 32 (odvodnění stropních a nástěn.jednotek)</t>
  </si>
  <si>
    <t>Poznámka k položce:_x000d_
viz. výkr.č. D.1.4a - 104.C1</t>
  </si>
  <si>
    <t>721194104R00</t>
  </si>
  <si>
    <t>Zřízení přípojek na potrubí D 40 mm, materiál ve specifikaci</t>
  </si>
  <si>
    <t xml:space="preserve">Poznámka k položce:_x000d_
vyvedení a upevnění odpadních výpustek,_x000d_
  viz. výkr.č. D.1.4a-104.C1</t>
  </si>
  <si>
    <t>721194105R00</t>
  </si>
  <si>
    <t>Zřízení přípojek na potrubí D 50 mm, materiál ve specifikaci</t>
  </si>
  <si>
    <t>721194107R00</t>
  </si>
  <si>
    <t>Zřízení přípojek na potrubí D 75 mm, materiál ve specifikaci</t>
  </si>
  <si>
    <t>721194109R00</t>
  </si>
  <si>
    <t xml:space="preserve">Zřízení přípojek na potrubí D 110  mm, materiál ve specifikaci</t>
  </si>
  <si>
    <t>713571111R00</t>
  </si>
  <si>
    <t>Požárně ochranná manžeta EI 90, D 50 mm</t>
  </si>
  <si>
    <t xml:space="preserve">Poznámka k položce:_x000d_
Montáž manžety ke stěně nebo stropu pomocí rozpěrné hmoždinky se šroubem. Cena obsahuje i dodávku manžety a spojovacích prostředků.  viz. výkr.č. D.1.4a-104.C1</t>
  </si>
  <si>
    <t>713571115R00</t>
  </si>
  <si>
    <t>Požárně ochranná manžeta EI 90, D 110 mm</t>
  </si>
  <si>
    <t>721-08</t>
  </si>
  <si>
    <t>D+M Protipožární zpevňující tmel, požární tmel, kartuše</t>
  </si>
  <si>
    <t>767990010RAA</t>
  </si>
  <si>
    <t>Ostatní atypické kovové prvky do 5 kg/kus</t>
  </si>
  <si>
    <t>970031060R00</t>
  </si>
  <si>
    <t>Jádrové vrtání, kruhové prostupy v cihelném zdivu jádrové vrtání, do D 60 mm</t>
  </si>
  <si>
    <t>970031100R00</t>
  </si>
  <si>
    <t>Jádrové vrtání, kruhové prostupy v cihelném zdivu jádrové vrtání, do D 100 mm</t>
  </si>
  <si>
    <t>970034060R00</t>
  </si>
  <si>
    <t>Jádrové vrtání, kruhové prostupy v cihelném zdivu příplatek za jádrové vrtání vodorovně ve stěně, do D 60 mm</t>
  </si>
  <si>
    <t>970034100R00</t>
  </si>
  <si>
    <t>Jádrové vrtání, kruhové prostupy v cihelném zdivu příplatek za jádrové vrtání vodorovně ve stěně, do D 100 mm</t>
  </si>
  <si>
    <t>970051060R00</t>
  </si>
  <si>
    <t>Jádrové vrtání, kruhové prostupy v železobetonu jádrové vrtání , do D 60 mm</t>
  </si>
  <si>
    <t>970051100R00</t>
  </si>
  <si>
    <t>Jádrové vrtání, kruhové prostupy v železobetonu jádrové vrtání , do D 100 mm</t>
  </si>
  <si>
    <t>970056060R00</t>
  </si>
  <si>
    <t>Jádrové vrtání, kruhové prostupy v železobetonu příplatek za jádrové vrtání do stropu, do D 60 mm</t>
  </si>
  <si>
    <t>970056100R00</t>
  </si>
  <si>
    <t>Jádrové vrtání, kruhové prostupy v železobetonu příplatek za jádrové vrtání do stropu, do D 100 mm</t>
  </si>
  <si>
    <t>721-09</t>
  </si>
  <si>
    <t>Zapravení prostupů</t>
  </si>
  <si>
    <t>722290237R01</t>
  </si>
  <si>
    <t>Proplach kanalizačního potrubí do DN 200 mm</t>
  </si>
  <si>
    <t>721290112R00</t>
  </si>
  <si>
    <t>Zkouška těsnosti kanalizace v objektech vodou, DN 200</t>
  </si>
  <si>
    <t xml:space="preserve">909      R00</t>
  </si>
  <si>
    <t>Hzs-nezmeritelne stavebni prace</t>
  </si>
  <si>
    <t>h</t>
  </si>
  <si>
    <t>721-10</t>
  </si>
  <si>
    <t>Lešení pro montáž potrubí š. 1,0 m</t>
  </si>
  <si>
    <t>998721204R00</t>
  </si>
  <si>
    <t>Přesun hmot pro vnitřní kanalizaci v objektech výšky do 36 m</t>
  </si>
  <si>
    <t>%</t>
  </si>
  <si>
    <t>Poznámka k položce:_x000d_
50 m vodorovně, měřeno od těžiště půdorysné plochy skládky do těžiště půdorysné plochy objektu</t>
  </si>
  <si>
    <t>Zařizovací předměty</t>
  </si>
  <si>
    <t>721-001</t>
  </si>
  <si>
    <t>D+M Umývadlo hranaté bez otvoru pro baterii, barva bílá, 550x440 mm, samostatně stojící</t>
  </si>
  <si>
    <t>721-002</t>
  </si>
  <si>
    <t>D+M Umývadlo diturvitové lékařské 600x480 mm bez přepadu (bez otvoru pro baterii) - včetně</t>
  </si>
  <si>
    <t>721-003</t>
  </si>
  <si>
    <t>D+M Umývátko s otvorem pro baterii, s přepadem, bílá 450 x 340 mm (vč.instalační sady)</t>
  </si>
  <si>
    <t>725014173R00</t>
  </si>
  <si>
    <t>Klozetové mísy závěsné, bilé, hluboké splachování bez splachovacího kruhu, zadní, včetně sedátka, šířka 360 mm, hloubka 530 mm, výška 400 mm</t>
  </si>
  <si>
    <t>725019103R00</t>
  </si>
  <si>
    <t>Výlevka diturvitová s plastovou mřížkou, závěsná</t>
  </si>
  <si>
    <t>721-004</t>
  </si>
  <si>
    <t>D+M Sprchová vanička keramická čtvercová 900x900 mm</t>
  </si>
  <si>
    <t>721-005</t>
  </si>
  <si>
    <t>D+M Sprchový kout čtvercový 900x900 mm bezpečnostní sklo tl. 6 mm, výška 1950 mm (dveře posuvné)</t>
  </si>
  <si>
    <t>998725204R00</t>
  </si>
  <si>
    <t>Přesun hmot pro zařizovací předměty v objektech výšky do 36 m</t>
  </si>
  <si>
    <t>Poznámka k položce:_x000d_
vodorovně do 50 m</t>
  </si>
  <si>
    <t>722</t>
  </si>
  <si>
    <t>Pitná a teplá voda</t>
  </si>
  <si>
    <t>722-001</t>
  </si>
  <si>
    <t>D+M Potrubí nerezové AISI 316L DN 15 (d 18) vč. tvarovek, lisovací spojovací systém s lisovacími spojkami a trubkami z ušlechtilé oceli</t>
  </si>
  <si>
    <t>Poznámka k položce:_x000d_
viz. výkr.č. D.1.4a-113.C1</t>
  </si>
  <si>
    <t>722-002</t>
  </si>
  <si>
    <t>D+M Potrubí nerezové AISI 316L DN 20 (d 22) vč. tvarovek, lisovací spojovací systém s lisovacími spojkami a trubkami z ušlechtilé oceli</t>
  </si>
  <si>
    <t>722182011RT1</t>
  </si>
  <si>
    <t>Montáž tepelné izolace potrubí lepicí páska, sponky, do DN 25</t>
  </si>
  <si>
    <t>631547112R</t>
  </si>
  <si>
    <t xml:space="preserve">pouzdro potrubní řezané; minerální vlákno; povrchová úprava Al fólie se skelnou mřížkou; vnitřní průměr 18,0 mm; tl. izolace 30,0 mm; provozní teplota  do 250 °C; tepelná vodivost (10°C) 0,0330 W/mK; tepelná vodivost (50°C) 0,037 W/mK</t>
  </si>
  <si>
    <t>631547113R</t>
  </si>
  <si>
    <t xml:space="preserve">pouzdro potrubní řezané; minerální vlákno; povrchová úprava Al fólie se skelnou mřížkou; vnitřní průměr 22,0 mm; tl. izolace 30,0 mm; provozní teplota  do 250 °C; tepelná vodivost (10°C) 0,0330 W/mK; tepelná vodivost (50°C) 0,037 W/mK</t>
  </si>
  <si>
    <t>722-003</t>
  </si>
  <si>
    <t>D+M Lisovací spojovací systém s lisovacími spojkami a trubkami z materiálu PE-Xc/Al/PE-Xc DN 15 (d, 20) vč. tvarovek</t>
  </si>
  <si>
    <t>722-004</t>
  </si>
  <si>
    <t>D+M Lisovací spojovací systém s lisovacími spojkami a trubkami z materiálu PE-Xc/Al/PE-Xc DN 20, (d26) vč. tvarovek</t>
  </si>
  <si>
    <t>722181214RT7</t>
  </si>
  <si>
    <t>Izolace vodovodního potrubí návleková z trubic z pěnového polyetylenu, tloušťka stěny 20 mm, d 22 mm</t>
  </si>
  <si>
    <t xml:space="preserve">Poznámka k položce:_x000d_
V položce je kalkulována dodávka izolační trubice, spon a lepicí pásky.  viz. výkr.č. D.1.4a-113.C1</t>
  </si>
  <si>
    <t>722181214RT8</t>
  </si>
  <si>
    <t>Izolace vodovodního potrubí návleková z trubic z pěnového polyetylenu, tloušťka stěny 20 mm, d 25 mm</t>
  </si>
  <si>
    <t>722-005</t>
  </si>
  <si>
    <t>D+M Kompenzátor axiální vlnovcový závitový s vnější ochrannou trubkou, mat. AISI 304 DN 15 (G 3/4")</t>
  </si>
  <si>
    <t>722-006</t>
  </si>
  <si>
    <t>D+M Kompenzátor axiální vlnovcový závitový s vnější ochrannou trubkou, mat. AISI 304 DN 20 (G 1")</t>
  </si>
  <si>
    <t>722-007</t>
  </si>
  <si>
    <t>D+M Vřetenový ventil z červeného bronzu s koncovkami na lisovaný spoj DN 15</t>
  </si>
  <si>
    <t>722-008</t>
  </si>
  <si>
    <t>D+M Vřetenový ventil z červeného bronzu s koncovkami na lisovaný spoj DN 20</t>
  </si>
  <si>
    <t>723150367R00</t>
  </si>
  <si>
    <t>Potrubí ocel. černé svařované - chráničky D 57 mm, s 2,9 mm</t>
  </si>
  <si>
    <t>725814102R00</t>
  </si>
  <si>
    <t xml:space="preserve">Ventil  rohový, mosazný, bez matky, DN 15 x DN 10, včetně dodávky materiálu</t>
  </si>
  <si>
    <t>722-009</t>
  </si>
  <si>
    <t>D+M Umyvadlová nástěnná páková baterie s otočným plochým ústím délky 200 mm, DN15-chrom, rozteč</t>
  </si>
  <si>
    <t>722-010</t>
  </si>
  <si>
    <t>D+M Umyvadlová nástěnná páková baterie s otočným plochým ústím délky 255 mm, DN 15, páková - chrom</t>
  </si>
  <si>
    <t>722-011</t>
  </si>
  <si>
    <t>D+M Umyvadlová stojánková páková baterie s otočným plochým ústím délky 170 mm, DN 15, páková - chrom</t>
  </si>
  <si>
    <t>722-012</t>
  </si>
  <si>
    <t>D+M Sprchová nástěnná páková baterie DN 15 -chrom, rozteč 150 mm, plochá ovládací páka umístěná na</t>
  </si>
  <si>
    <t>722-013</t>
  </si>
  <si>
    <t>D+M Dřezová nástěnná páková baterie s otočným plochým ústím délky 300 mm, DN15-chrom, rozteč 150 mm</t>
  </si>
  <si>
    <t>726212331R00</t>
  </si>
  <si>
    <t>Klozet zavěšené, mezi dvě stěny, s nádržkou, pro instalaci suchým procesem do lehkých sádrokartonových příček nebo k instalaci před masivní stěnu, bez soupravy na tlumení hluku, bez ovladacího tlačitka, ovládání zepředu, stavební výška 112 cm, včetně dodá</t>
  </si>
  <si>
    <t>722-014</t>
  </si>
  <si>
    <t xml:space="preserve">D+M Podomítkový modul  pro závěsné výlevku se samostatným ocel.rámem, nosnost 400 kg + tlačítko</t>
  </si>
  <si>
    <t>722-015</t>
  </si>
  <si>
    <t>D+M Baterie dřezová páková nástěnná rozteč 150 mm s otáčivým plochým ústím 300 m k výlevce</t>
  </si>
  <si>
    <t>722190401R00</t>
  </si>
  <si>
    <t>Vyvedení a upevnění výpustek DN 15</t>
  </si>
  <si>
    <t>722-016</t>
  </si>
  <si>
    <t>722290234R00</t>
  </si>
  <si>
    <t>Proplach a dezinfekce vodovodního potrubí do DN 80</t>
  </si>
  <si>
    <t>722280106R00</t>
  </si>
  <si>
    <t>Tlakové zkoušky vodovodního potrubí do DN 32</t>
  </si>
  <si>
    <t>998722204R00</t>
  </si>
  <si>
    <t>Přesun hmot pro vnitřní vodovod v objektech výšky do 36 m</t>
  </si>
  <si>
    <t>VN</t>
  </si>
  <si>
    <t>Vedlejší náklady</t>
  </si>
  <si>
    <t>VN01</t>
  </si>
  <si>
    <t>Dokumentace skutečného provedení stavby bude provedena ve 3D modelu programu Revit metodikou BIM ve, výstupním formátu ifc</t>
  </si>
  <si>
    <t>hod</t>
  </si>
  <si>
    <t>D.1.4b - Vytápění</t>
  </si>
  <si>
    <t xml:space="preserve">POZNÁMKA: Otopná tělesa a konvektory budou z výroby dodány bez integrovaných termostatických ventilů                     Termoelektrické pohony k radiátorovým termostatickým ventilům jsou dodávkou profese měření a regulace</t>
  </si>
  <si>
    <t xml:space="preserve">C -  C. Radiátorové vytápění</t>
  </si>
  <si>
    <t>C</t>
  </si>
  <si>
    <t xml:space="preserve"> C. Radiátorové vytápění</t>
  </si>
  <si>
    <t>941955002R00</t>
  </si>
  <si>
    <t>Lešení lehké pracovní pomocné pomocné, o výšce lešeňové podlahy přes 1,2 do 1,9 m</t>
  </si>
  <si>
    <t>Poznámka k položce:_x000d_
, viz. D.1.4b-001 TZ</t>
  </si>
  <si>
    <t>713552121R00</t>
  </si>
  <si>
    <t>Protipožární kabelové přepážky Protipožární trubní ucpávky EI 120, do D 108 mm, stěna</t>
  </si>
  <si>
    <t>Poznámka k položce:_x000d_
Otvor se utěsní minerální vlnou. Prostup i potrubí před a za prostupem je natřeno protipožární stěrkou. Cena obsahuje dodávku minerální vlny a požární stěrky._x000d_
Včetně pomocného lešení o výšce podlahy do 1900 mm a pro zatížení do 1,5 kPa._x000d_
vč. identifikačních štítků CZviz.výkr.č. D.1.4b-109-114</t>
  </si>
  <si>
    <t>722181212RT5</t>
  </si>
  <si>
    <t>Izolace vodovodního potrubí návleková z trubic z pěnového polyetylenu, tloušťka stěny 9 mm, d 15 mm</t>
  </si>
  <si>
    <t>Poznámka k položce:_x000d_
V položce je kalkulována dodávka izolační trubice, spon a lepicí pásky., viz. D.1.4b-001 TZ_x000d_
izolace potrubí vedeného v podlaze : 40,0</t>
  </si>
  <si>
    <t>722182014R00</t>
  </si>
  <si>
    <t>Montáž tepelné izolace potrubí lepicí páska, sponky, přes DN 25 do DN 40</t>
  </si>
  <si>
    <t>Poznámka k položce:_x000d_
, viz. D.1.4b-001 TZ_x000d_
D15 : 251,0_x000d_
Odkaz na mn. položky pořadí 16 : 25,00000_x000d_
Odkaz na mn. položky pořadí 17 : 13,00000</t>
  </si>
  <si>
    <t>732199100RM1</t>
  </si>
  <si>
    <t>Montáž orientačních štítků s dodávkou orientačního štítku</t>
  </si>
  <si>
    <t>733190306R00</t>
  </si>
  <si>
    <t>Tlakové zkoušky potrubí ocelových závitových, plastových, měděných do D 35</t>
  </si>
  <si>
    <t>Poznámka k položce:_x000d_
Včetně dodávky vody, uzavření a zabezpečení konců potrubí., viz. D.1.4b-001 TZ_x000d_
Odkaz na mn. položky pořadí 14 : 271,00000_x000d_
Odkaz na mn. položky pořadí 15 : 25,00000_x000d_
Odkaz na mn. položky pořadí 16 : 13,00000</t>
  </si>
  <si>
    <t>734266212R00</t>
  </si>
  <si>
    <t>Šroubení uzavíratelné radiátorové regulační s vypouštěním, rohové, bronzové, DN 15, PN 10, včetně dodávky materiálu</t>
  </si>
  <si>
    <t>Poznámka k položce:_x000d_
viz.výkr.č. D.1.4b-109-114</t>
  </si>
  <si>
    <t>734295321R00</t>
  </si>
  <si>
    <t>Kohout kulový, napouštěcí a vypouštěcí, mosazný, DN 15, PN 10, včetně dodávky materiálu</t>
  </si>
  <si>
    <t>Poznámka k položce:_x000d_
kohout s hadicovou vývodkou a zátkouviz.výkr.č. D.1.4b-109-114</t>
  </si>
  <si>
    <t>735158210R00</t>
  </si>
  <si>
    <t>Otopná tělesa panelová doplňkové práce tlakové zkoušky , těles jednořadých</t>
  </si>
  <si>
    <t>Poznámka k položce:_x000d_
, viz. D.1.4b-001 TZ_x000d_
3.1 : 1</t>
  </si>
  <si>
    <t>735158220R00</t>
  </si>
  <si>
    <t>Otopná tělesa panelová doplňkové práce tlakové zkoušky , těles dvouřadých</t>
  </si>
  <si>
    <t>Poznámka k položce:_x000d_
, viz. D.1.4b-001 TZ_x000d_
3.1 : 7+9</t>
  </si>
  <si>
    <t>735159110R00</t>
  </si>
  <si>
    <t>Otopná tělesa panelová montáž jednořadých, do délky 1500 mm, bez dodávky materiálu</t>
  </si>
  <si>
    <t>Poznámka k položce:_x000d_
viz.výkr.č. D.1.4b-109-114_x000d_
3.1 : 1</t>
  </si>
  <si>
    <t>735159210R00</t>
  </si>
  <si>
    <t>Otopná tělesa panelová montáž dvouřadých, délky do 1140 mm, bez dodávky materiálu</t>
  </si>
  <si>
    <t>Poznámka k položce:_x000d_
viz.výkr.č. D.1.4b-109-114_x000d_
3.1 : 7</t>
  </si>
  <si>
    <t>735159230R00</t>
  </si>
  <si>
    <t>Otopná tělesa panelová montáž dvouřadých, délky přes 1500 do 1980 mm, bez dodávky materiálu</t>
  </si>
  <si>
    <t>Poznámka k položce:_x000d_
viz.výkr.č. D.1.4b-109-114_x000d_
3.1 : 9</t>
  </si>
  <si>
    <t>735171161R00</t>
  </si>
  <si>
    <t>Otopná tělesa koupelnová trubkové otopné těleso obloukové, spodní středové připojení s roztečí 50 mm, výška 700 mm, šířka 445 mm, průměr trubek 24 mm, objem tělesa 3,4 l, včetně dodávky materiálu</t>
  </si>
  <si>
    <t>Poznámka k položce:_x000d_
viz.výkr.č. D.1.4b-109-114_x000d_
3.2 : 4</t>
  </si>
  <si>
    <t>733163102R0P</t>
  </si>
  <si>
    <t>Potrubí z měděných trubek vytápění D 15 x 1,0 mm</t>
  </si>
  <si>
    <t>Poznámka k položce:_x000d_
Trubky z Cu potrubí, spojované pomocí lisovacích nátrubků PN16, vč. pressfitinek (nátrubky, redukce, oblouky, T-kusy,připojovací šroubení pro závitové armatury, přírubové spoje pro připojení přírubových armatur, atd.)_x000d_
viz.výkr.č. D.1.4b-109-114</t>
  </si>
  <si>
    <t>733163104R0P</t>
  </si>
  <si>
    <t>Potrubí z měděných trubek vytápění D 22 x 1,0 mm</t>
  </si>
  <si>
    <t>733163105R0P</t>
  </si>
  <si>
    <t>Potrubí z měděných trubek vytápění D 28 x 1,5 mm</t>
  </si>
  <si>
    <t>735-2.1</t>
  </si>
  <si>
    <t>D+M Automatický odvzdušňovací ventil, PN16, G1/2" + kulový kohout uzavírací 1/2"</t>
  </si>
  <si>
    <t>735-3.1a</t>
  </si>
  <si>
    <t>Dodávka - Otopné těleso ocelové deskové s vysokými požadavky na hygienu a čistotu 10/500/400</t>
  </si>
  <si>
    <t xml:space="preserve">Poznámka k položce:_x000d_
s hladkou čelní deskou bez přídavných ploch-středové spodní připojení bez ventilové vložky, rozteč 50mm. Připojovací závit 2 x G3/4" vnější závit. Nejvyšší přípustný provozní přetlak 1,0 MPa. Nejvyšší přípustná provozní teplota 90°C. Vícedesková tělesa jsou vybavena patentovaným principem sériového průtoku (přednostní nahřívání přední desky).    Dodávka vč. příslušenství (montážní sada)_x000d_
Značení těles: 20-počet desek(2) a přídavných ploch(0), 500(výška 50cm), 1000(délka 100cm), viz.výkr.č. D.1.4b-109-114_x000d_
3.1 : 1</t>
  </si>
  <si>
    <t>735-3.1b</t>
  </si>
  <si>
    <t>Dodávka - Otopné těleso ocelové deskové s vysokými požadavky na hygienu a čistotu 20/500/1000</t>
  </si>
  <si>
    <t xml:space="preserve">Poznámka k položce:_x000d_
s hladkou čelní deskou bez přídavných ploch-středové spodní připojení bez ventilové vložky, rozteč 50mm. Připojovací závit 2 x G3/4" vnější závit. Nejvyšší přípustný provozní přetlak 1,0 MPa. Nejvyšší přípustná provozní teplota 90°C. Vícedesková tělesa jsou vybavena patentovaným principem sériového průtoku (přednostní nahřívání přední desky).     Dodávka vč. příslušenství (montážní sada)_x000d_
Značení těles: 20-počet desek(2) a přídavných ploch(0), 500(výška 50cm), 1000(délka 100cm), viz.výkr.č. D.1.4b-109-114_x000d_
3.1 : 7</t>
  </si>
  <si>
    <t>735-3.1c</t>
  </si>
  <si>
    <t>Dodávka - Otopné těleso ocelové deskové s vysokými požadavky na hygienu a čistotu 20/500/1600</t>
  </si>
  <si>
    <t xml:space="preserve">Poznámka k položce:_x000d_
s hladkou čelní deskou bez přídavných ploch-středové spodní připojení bez ventilové vložky, rozteč 50mm. Připojovací závit 2 x G3/4" vnější závit. Nejvyšší přípustný provozní přetlak 1,0 MPa. Nejvyšší přípustná provozní teplota 90°C. Vícedesková tělesa jsou vybavena patentovaným principem sériového průtoku (přednostní nahřívání přední desky).      Dodávka vč. příslušenství (montážní sada)_x000d_
Značení těles: 20-počet desek(2) a přídavných ploch(0), 500(výška 50cm), 1000(délka 100cm), viz.výkr.č. D.1.4b-109-114_x000d_
3.1 : 9</t>
  </si>
  <si>
    <t>735-3.3</t>
  </si>
  <si>
    <t xml:space="preserve">Dodávka - Lavicový konvektor s přirozenou konvekcí a raženou krycí mřížkou  230/2200/180</t>
  </si>
  <si>
    <t xml:space="preserve">Poznámka k položce:_x000d_
boční připojení. Připojovací závit 2 x G1/2" vnitřní. Nejvyšší přípustný provozní přetlak 1,2 MPa. Nejvyšší přípustná provozní teplota 110°C. Max povrchová teplota 40°C.              standartní dodávka vč. : opláštění s raženou mřížkou z ocelového pozinkovaného_x000d_
plechu, Al/Cu výměník tepla pro univerzální připojení s nízkým obsahem_x000d_
vody, odvzdušňovacím ventilem a unikátně tvarovanými_x000d_
lamelami pro maximální tepelný výkon, magnetická boční krytka v barvě opláštění, prodlužovací kus od výšky tělesa 150 mm,  stojánkové konzoly na čistou podlahu                       dodávka bez termostatického ventilu_x000d_
Značení: 230(výška 23cm), 2200(délka 220cm), 180(hloubka 18cm), viz.výkr.č. D.1.4b-109-114_x000d_
Odkaz na mn. položky pořadí 27 : 7,00000</t>
  </si>
  <si>
    <t>735-3.4</t>
  </si>
  <si>
    <t xml:space="preserve">D+M Termostatický ventil s automatickou regulací průtoku, rohové provedení   Rp 1/2"</t>
  </si>
  <si>
    <t xml:space="preserve">Poznámka k položce:_x000d_
nastavitelnou dle výkonu otopného tělesa. Za provozu nebude tento průtok nikdy překročen, zajištění správného vyvážení soustavy bez nadprůtoků, rohové provedení              těleso ventilu: koroziodolný bronz, PN10,_x000d_
Připojení pro termostatické hlavice a pohony: M30x1,5_x000d_
Tlakové diference (?pv):_x000d_
Max. tlaková diference: 60 kPa_x000d_
Min. tlaková diference:_x000d_
10 – 100 l/h = 10 kPa_x000d_
100 – 150 l/h = 15 kPa                                                                                    viz.výkr.č. D.1.4b-109-114</t>
  </si>
  <si>
    <t>735-3.6a</t>
  </si>
  <si>
    <t xml:space="preserve">D+M Termostatický ventil s automatickou regulací průtoku  Rp 1/2"</t>
  </si>
  <si>
    <t xml:space="preserve">Poznámka k položce:_x000d_
nastavitelnou dle výkonu otopného tělesa(Za provozu nebude tento průtok nikdy překročen, zajištění správného vyvážení soustavy bez nadprůtoků), vč. uzavíracího a regulačního šroubení typu "H" s vypouštěním, pro OT bez ventilové vložky, rozteč připojení 50mm, rohové provedení_x000d_
Těleso ventilu: koroziodolný bronz, PN10,_x000d_
Připojení pro termostatické hlavice a pohony: M30x1,5_x000d_
Tlakové diference (?pv):_x000d_
Max. tlaková diference: 60 kPa_x000d_
Min. tlaková diference:_x000d_
10 – 100 l/h = 10 kPa_x000d_
100 – 150 l/h = 15 kPa_x000d_
Funkce ventilu:_x000d_
Regulace_x000d_
Omezení průtoku_x000d_
Uzavírání_x000d_
Vypouštění_x000d_
Napouštění       viz.výkr.č. D.1.4b-109-114</t>
  </si>
  <si>
    <t>735-3.6b</t>
  </si>
  <si>
    <t xml:space="preserve">D+M Termostatický ventil s automatickou regulací průtoku  Rp 3/4"</t>
  </si>
  <si>
    <t>735-4.1</t>
  </si>
  <si>
    <t>D+M Doplňkové konstrukce–uložení potrubí (objímky+podpěry, pevné body, kluzné uložení, osové vedení)</t>
  </si>
  <si>
    <t>Poznámka k položce:_x000d_
viz. D.1.4b-001 TZ</t>
  </si>
  <si>
    <t>735419126R0P</t>
  </si>
  <si>
    <t>Montáž konvektorů na konzoly, délky přes 2000 mm</t>
  </si>
  <si>
    <t>Poznámka k položce:_x000d_
viz.výkr.č. D.1.4b-109-114_x000d_
3.3 : 7</t>
  </si>
  <si>
    <t xml:space="preserve">904      R00</t>
  </si>
  <si>
    <t>Hzs-zkousky v ramci montaz.praci</t>
  </si>
  <si>
    <t>Poznámka k položce:_x000d_
viz. D.1.4b-001 TZ_x000d_
Topná zkouška, vyvážení a zaregulování systému : 72,0_x000d_
Požární dohled po řezání a sváření kovů : 48,0</t>
  </si>
  <si>
    <t>283233621R</t>
  </si>
  <si>
    <t>páska spojovací Al, PE; samolepicí; jednostranně; spoj parotěsný; š = 50,0 mm; l = 50 m</t>
  </si>
  <si>
    <t>631547011R</t>
  </si>
  <si>
    <t xml:space="preserve">pouzdro potrubní řezané; minerální vlákno; povrchová úprava Al fólie se skelnou mřížkou; vnitřní průměr 15,0 mm; tl. izolace 20,0 mm; provozní teplota  do 250 °C; tepelná vodivost (10°C) 0,0330 W/mK; tepelná vodivost (50°C) 0,037 W/mK</t>
  </si>
  <si>
    <t>631547013R</t>
  </si>
  <si>
    <t xml:space="preserve">pouzdro potrubní řezané; minerální vlákno; povrchová úprava Al fólie se skelnou mřížkou; vnitřní průměr 22,0 mm; tl. izolace 20,0 mm; provozní teplota  do 250 °C; tepelná vodivost (10°C) 0,0330 W/mK; tepelná vodivost (50°C) 0,037 W/mK</t>
  </si>
  <si>
    <t>Poznámka k položce:_x000d_
, viz. D.1.4b-001 TZ_x000d_
Odkaz na mn. položky pořadí 15 : 25,00000</t>
  </si>
  <si>
    <t>631547014R</t>
  </si>
  <si>
    <t xml:space="preserve">pouzdro potrubní řezané; minerální vlákno; povrchová úprava Al fólie se skelnou mřížkou; vnitřní průměr 28,0 mm; tl. izolace 20,0 mm; provozní teplota  do 250 °C; tepelná vodivost (10°C) 0,0330 W/mK; tepelná vodivost (50°C) 0,037 W/mK</t>
  </si>
  <si>
    <t>Poznámka k položce:_x000d_
, viz. D.1.4b-001 TZ_x000d_
Odkaz na mn. položky pořadí 16 : 13,00000</t>
  </si>
  <si>
    <t>998733204R00</t>
  </si>
  <si>
    <t>Přesun hmot pro rozvody potrubí v objektech výšky do 36 m</t>
  </si>
  <si>
    <t>VN-01</t>
  </si>
  <si>
    <t>Dokumentace skutečného provedení stavby bude provedena ve 3D modelu programu Revit, metodikou BIM ve výstupním formátu ifc.</t>
  </si>
  <si>
    <t>D.1.4c - Silnoproudá elektrotechnika</t>
  </si>
  <si>
    <t>Před realizací je nutné aktualizovat specifikaci DALI prvků s dodavatelem.				 Před realizací je nutné aktualizovat specifikaci svítidel s dodavatelem.	 Cena obsahuje dodávku a montáž	</t>
  </si>
  <si>
    <t>M2120001 - Rozvaděč 01R19</t>
  </si>
  <si>
    <t>M2120002 - Řídící systém DALI - osvětlení</t>
  </si>
  <si>
    <t>M2120003 - Řídící systém DALI - žaluzie</t>
  </si>
  <si>
    <t>M2120004 - Hlavní osvětlení</t>
  </si>
  <si>
    <t>M2120005 - Nouzové osvětlení</t>
  </si>
  <si>
    <t>M2120006 - Silnoproudá elektroinstalace</t>
  </si>
  <si>
    <t>M2120007 - Hodinové sazby</t>
  </si>
  <si>
    <t>M2120001</t>
  </si>
  <si>
    <t>Rozvaděč 01R19</t>
  </si>
  <si>
    <t>D14c020001</t>
  </si>
  <si>
    <t xml:space="preserve">Oceloplechový rozvaděč skříňové konstrukce 2x (800 x 400 x 2100), 1x (600 x 400 x 2100)  - Š x V, xHL), In MDO = 80A, In DO = 63A, In VDO = 32A, Iks=10kA, rozvodná soustava: 3NPE AC 50Hz 400V TN/S,</t>
  </si>
  <si>
    <t xml:space="preserve">Poznámka k položce:_x000d_
2PE AC 50Hz 230V / IT D.1.4c-224 - vzorový,         D.1.4c-229 - vzorový</t>
  </si>
  <si>
    <t>M2120002</t>
  </si>
  <si>
    <t>Řídící systém DALI - osvětlení</t>
  </si>
  <si>
    <t>D14c020002</t>
  </si>
  <si>
    <t xml:space="preserve">1028  DALI 2 programovatelný router, 1x DALI2 kanál 250mA, min.23V, RJ45 Ethernet, Astro GPS, 8kB, cache, programovací podmínky AND, IF, OR, plánování, plně kompatibilní s MaR Honeywell a stávajícím</t>
  </si>
  <si>
    <t>Poznámka k položce:_x000d_
systémem řízení osvětlení v budovách areálu FNOL D.1.4c-102 až D.1.4c-108</t>
  </si>
  <si>
    <t>D14c020003</t>
  </si>
  <si>
    <t xml:space="preserve">1033  DALI 2 programovatelný router, 2x DALI2 kanál 250mA, min.23V, RJ45 Ethernet, Astro GPS, 8kB, cache, programovací podmínky AND, IF, OR, plánování, plně kompatibilní s MaR Honeywell a stávajícím</t>
  </si>
  <si>
    <t>D14c020004</t>
  </si>
  <si>
    <t>567 DALI 4-kontaktní programovatelná vstupní jednotka pro připojení ext. Tlačítek, dodržení, certifikace pro normy: DALI standard IEC62386, EMC emise dle EN55015, EMC imunita dle EN615447,</t>
  </si>
  <si>
    <t>Poznámka k položce:_x000d_
bezpečnost dle EN61347-2-11, Enviromentální kompatibilita s WEEE a RoHS D.1.4c-111 až D.1.4c-114</t>
  </si>
  <si>
    <t>D14c020005</t>
  </si>
  <si>
    <t>615 DALI Power relay unit 16A – 1.kontaktní adresný relé modul pro ovládaní spínání stykačů pro, fasádní osvětlení</t>
  </si>
  <si>
    <t>Poznámka k položce:_x000d_
D.1.4c-111 až D.1.4c-114</t>
  </si>
  <si>
    <t>D14c020006</t>
  </si>
  <si>
    <t xml:space="preserve">435 Multisenzor, rozměry d 65 x 26,4 mm, detekce přítomnosti rozsah: h 2,5 m / 85° = 5,1 m,  IP30</t>
  </si>
  <si>
    <t>D14c020007</t>
  </si>
  <si>
    <t xml:space="preserve">437 Mikrovlný senzor přítomnosti koridorový, rozměry d 85 mm x h 92 mm, měřící rozsah naklopením pod, úhlem 80°,  h 2,8m / 80° = max 23 m, úhel 0° h 2,8m = max. 17 m, IP30, šířka koridoru: max 6m</t>
  </si>
  <si>
    <t>D14c020008</t>
  </si>
  <si>
    <t>443 PIR sensor N, PIR sensor N IP65, rozměry d66 mm x h62 mm, PIR rozsah v ose x/h 2,5m / 116°=8m,, PIR rozsah v ose y/h 2,5m /100°=6,2m, bílý</t>
  </si>
  <si>
    <t>D14c020009</t>
  </si>
  <si>
    <t xml:space="preserve">444 Multisensor IP65,  rozměry d 66 mm x h 62 mm, PIR rozsah v ose x/h 2,5m / 116°=8m, PIR rozsah v, ose y/h 2,5m /100°=6,2m, CL rozsah / h 2,5m /60°=2,9m, bílý</t>
  </si>
  <si>
    <t>D14c020010</t>
  </si>
  <si>
    <t>254W - Modul 2 tlačítka, rozměry 35,4 mm x 46,4 mm x 31,8 mm, rámeček 86 mm x 86 mm, DALI napájení:, 13-22,5V, IR přijímač povelů: pro DO426, IP30, W-bílá</t>
  </si>
  <si>
    <t>D14c020011</t>
  </si>
  <si>
    <t>258W - Modul 7 tlačítek, 4 scény, nahoru/dolů, vyp., rozměry 35,4 mm x 46,4 mm x 31,8 mm, rámeček 86, mm x 86 mm, DALI napájení: 13-22,5V, IR přijímač povelů: pro DO426, IP30, W-bílá</t>
  </si>
  <si>
    <t>D14c020012</t>
  </si>
  <si>
    <t>353S Montážní sada tlačítkových ovládacích panelů do KU 68 + rámeček antistatický bílý vč. Stínění</t>
  </si>
  <si>
    <t>M2120003</t>
  </si>
  <si>
    <t>Řídící systém DALI - žaluzie</t>
  </si>
  <si>
    <t>D14c020013</t>
  </si>
  <si>
    <t>Poznámka k položce:_x000d_
bezpečnost dle EN61347-2-11, Enviromentální kompatibilita s WEEE a RoHS D.1.4c-139, D.1.4c-152 až D.1.4c-154</t>
  </si>
  <si>
    <t>D14c020014</t>
  </si>
  <si>
    <t>613 Blind controller</t>
  </si>
  <si>
    <t>Poznámka k položce:_x000d_
D.1.4c-139, D.1.4c-152 až D.1.4c-154</t>
  </si>
  <si>
    <t>M2120004</t>
  </si>
  <si>
    <t>Hlavní osvětlení</t>
  </si>
  <si>
    <t>D14c020015</t>
  </si>
  <si>
    <t xml:space="preserve">"A3" Vestavné LED svítidlo rozm. 300x1200, montáž do kazetového podhledu M600, mikroprismatický, optický systém, 41W, 4400 lm,  4000K, index podání barev Ra&gt;90, IP54, stmívatelné (1÷100%) -</t>
  </si>
  <si>
    <t>Poznámka k položce:_x000d_
předřadník DALI, bílá RAL 9003 D.1.4c-111 až D.1.4c-114</t>
  </si>
  <si>
    <t>D14c020016</t>
  </si>
  <si>
    <t xml:space="preserve">"C1" Vestavné LED svítidlo, rozm. 595x595x 41 mm, montáž do kazetového podhledu M600, optický systém, s indexem oslnění UGR&lt;19, 36W, 4000 lm,  4000K, index podání barev Ra&gt;90, IP40, barva bílá</t>
  </si>
  <si>
    <t>D14c020017</t>
  </si>
  <si>
    <t xml:space="preserve">"D1" Vestavné LED svítidlo, rozm. 595x595x41 mm, montáž do kazetového podhledu M600, optický systém, s indexem oslnění UGR&lt;19, 36W, 4000 lm,  4000K, index podání barev Ra&gt;90, IP40, stmívatelné</t>
  </si>
  <si>
    <t>Poznámka k položce:_x000d_
(1÷100%) - předřadník DALI, barva bílá D.1.4c-111 až D.1.4c-114</t>
  </si>
  <si>
    <t>D14c020018</t>
  </si>
  <si>
    <t xml:space="preserve">"D2" Vestavné LED svítidlo, rozm. 595x595x41 mm, montáž do kazetového podhledu M600, optický systém, s indexem oslnění UGR&lt;19, 23W, 2500 lm,  4000K, index podání barev Ra&gt;90, IP40, stmívatelné</t>
  </si>
  <si>
    <t>D14c020019</t>
  </si>
  <si>
    <t xml:space="preserve">"E2" Vestavné LED svítidlo, rozm. 595x595x41 mm, montáž do sádrokartonu,optický systém s indexem, oslnění UGR&lt;19, 23W, 2500 lm,  4000K, index podání barev Ra&gt;90, IP40, stmívatelné (1÷100%) -</t>
  </si>
  <si>
    <t>Poznámka k položce:_x000d_
předřadník DALI, barva bílá D.1.4c-111 až D.1.4c-114</t>
  </si>
  <si>
    <t>D14c020020</t>
  </si>
  <si>
    <t xml:space="preserve">"G1" Vestavné LED svítidlo, rozm. 595x595x41 mm, montáž do kazetového podhledu M600, optický systém, s indexem oslnění UGR&lt;19, 36W, 4000 lm,  4000K, index podání barev Ra&gt;90, IP65, barva bílá</t>
  </si>
  <si>
    <t>D14c020021</t>
  </si>
  <si>
    <t xml:space="preserve">"H1" Vestavné LED svítidlo, rozm. 595x595x34 mm, montáž do kazetového podhledu M600, optický systém, s indexem oslnění UGR&lt;22, 40W, 4500 lm,  4000K, index podání barev Ra&gt;80, IP40, barva bílá</t>
  </si>
  <si>
    <t>D14c020022</t>
  </si>
  <si>
    <t xml:space="preserve">"H2" Vestavné LED svítidlo, rozm. 595x595x41 mm, montáž do kazetového podhledu M600, optický systém, s indexem oslnění UGR&lt;22, 36W, 3600 lm,  4000K, index podání barev Ra&gt;80, IP40, barva bílá</t>
  </si>
  <si>
    <t>D14c020023</t>
  </si>
  <si>
    <t xml:space="preserve">"H3" Vestavné LED svítidlo, rozm. 595x595x41 mm, montáž do sádrokartonu, optický systém s indexem, oslnění UGR&lt;22, 36W, 3600 lm,  4000K, index podání barev Ra&gt;80, IP40, barva bílá</t>
  </si>
  <si>
    <t>D14c020024</t>
  </si>
  <si>
    <t xml:space="preserve">"K1" Vestavné LED svítidlo, rozm. 595x595x31 mm, montáž do kazetového podhledu M600, optický systém, s indexem oslnění UGR&lt;19, 40W, 4500 lm,  4000K, index podání barev Ra&gt;80, IP40, barva bílá</t>
  </si>
  <si>
    <t>D14c020025</t>
  </si>
  <si>
    <t xml:space="preserve">"K2" Vestavné LED svítidlo, rozm. 595x595x31 mm, montáž do kazetového podhledu M600, optický systém, s indexem oslnění UGR&lt;19, 36W, 3600 lm,  4000K, index podání barev Ra&gt;80, IP40, barva bílá</t>
  </si>
  <si>
    <t>D14c020026</t>
  </si>
  <si>
    <t xml:space="preserve">"L2" Vestavné LED svítidlo, průměr 215 mm, kruhové (Downlight), těleso hliník, difuzér opálový, polykarbonát, 24,5W, 2757 lm,  4000K, index podání barev Ra&gt;80, IP44, barva bílá</t>
  </si>
  <si>
    <t>D14c020027</t>
  </si>
  <si>
    <t xml:space="preserve">"L3" Vestavné LED svítidlo, průměr 160 mm, kruhové (Downlight), těleso hliník, difuzér opálový, polykarbonát, 15,6W, 1611 lm,  4000K, index podání barev Ra&gt;80, IP44, barva bílá, stmívatelné</t>
  </si>
  <si>
    <t>Poznámka k položce:_x000d_
(1÷100%) - předřadník DALI D.1.4c-111 až D.1.4c-114</t>
  </si>
  <si>
    <t>D14c020028</t>
  </si>
  <si>
    <t xml:space="preserve">"M1" Přisazené průmyslové LED svítidlo, nastavitelné, těleso a difuzér z polykarbonátu, 39W, 5500 lm, ,  4000K, index podání barev Ra&gt;80, IP65, 1280 x 170 x 95 mm</t>
  </si>
  <si>
    <t>D14c020029</t>
  </si>
  <si>
    <t xml:space="preserve">"Q3" Průmyslové LED svítidlo pro náročné aplikace, těleso z ocelového plechu, optika tvrzené, mikroprizmatické sklo, 52W, 7000 lm,  4000K, index podání barev Ra&gt;80, IP66, stmívatelné (1÷100%) -</t>
  </si>
  <si>
    <t xml:space="preserve">Poznámka k položce:_x000d_
předřadník DALI, teplota okolí -20÷ +40C, rozm. 1484x109x88 mm,  včetně včetně nastavitelné upevňovací konzoly D.1.4c-111 až D.1.4c-114</t>
  </si>
  <si>
    <t>D14c020030</t>
  </si>
  <si>
    <t>Přístroj spínače jednopólového (bezšroubové svorky); řazení 1, 230 V AC, 10AX</t>
  </si>
  <si>
    <t>D14c020031</t>
  </si>
  <si>
    <t>Přístroj přepínače sériového (bezšroubové svorky); řazení 5, 230 V AC, 10 AX</t>
  </si>
  <si>
    <t>D14c020032</t>
  </si>
  <si>
    <t>Přístroj přepínače střídavého (bezšroubové svorky); řazení 6, 230 V AC, 10 AX</t>
  </si>
  <si>
    <t>D14c020033</t>
  </si>
  <si>
    <t>Přístroj přepínače střídavého dvojitého (bezšroubové svorky); řazení 6+6 230V AC, 10AX</t>
  </si>
  <si>
    <t>D14c020034</t>
  </si>
  <si>
    <t>Přístroj ovládače zapínacího se svorkou N (bezšroubové svorky); řazení 1/0, 1/0So, 1/0S, 230 V AC,, 10 AX</t>
  </si>
  <si>
    <t>D14c020035</t>
  </si>
  <si>
    <t>Doutnavka orientační (univerzální), světlo oranžové, pro spínače kolébkové, řazení So</t>
  </si>
  <si>
    <t>D14c020036</t>
  </si>
  <si>
    <t xml:space="preserve">Kryt spínače kolébkového;  b. alpská bílá, (pro rozvody ve zdravotnictví)</t>
  </si>
  <si>
    <t>D14c020037</t>
  </si>
  <si>
    <t xml:space="preserve">Kryt spínače kolébkového, s čirým průzorem;  b. alpská bílá, (pro rozvody ve zdravotnictví)</t>
  </si>
  <si>
    <t>D14c020038</t>
  </si>
  <si>
    <t>Kryt spínače kolébkového, dělený; b. alpská bílá (pro rozvody ve zdravotnictví)</t>
  </si>
  <si>
    <t>D14c020039</t>
  </si>
  <si>
    <t xml:space="preserve">Rámeček pro elektroinstalační přístroje, jednonásobný, s popisovým polem;  b. alpská bílá</t>
  </si>
  <si>
    <t>D14c020040</t>
  </si>
  <si>
    <t xml:space="preserve">Rámeček pro elektroinstalační přístroje, dvojnásobný vodorovný, s popisovým polem;  alpská bílá</t>
  </si>
  <si>
    <t>D14c020041</t>
  </si>
  <si>
    <t>Ovladač přepínací, IP 44, zapuštěná montáž; kompletní, řazení 6/0 /1/0); 230 V AC, 10AX, b. bílá</t>
  </si>
  <si>
    <t>D14c020042</t>
  </si>
  <si>
    <t>Spínač jednoplový, IP 44, zapuštěná montáž; kompletní, řazení 6 (1); 230 V AC, 10AX, b. bílá</t>
  </si>
  <si>
    <t>D14c020043</t>
  </si>
  <si>
    <t>Přepínač střídavý IP 44, zapuštěná montáž; kompletní, řazení 6 (1); 230 V AC, 10AX, b. bílá</t>
  </si>
  <si>
    <t>D14c020044</t>
  </si>
  <si>
    <t>Kabel silový bezhalogenový B2ca s1d1 Cu 2x1.5 (barevné značení O) , volně</t>
  </si>
  <si>
    <t>D14c020045</t>
  </si>
  <si>
    <t>Kabel silový bezhalogenový B2ca s1d1 Cu 3x1.5 (barevné značení O) , volně</t>
  </si>
  <si>
    <t>D14c020046</t>
  </si>
  <si>
    <t>Kabel silový bezhalogenový B2ca s1d1 Cu 3x1.5 (barevné značení J) , volně</t>
  </si>
  <si>
    <t>D14c020047</t>
  </si>
  <si>
    <t>Kabelová příchytka jednostranná pro 1 kabel do průměru 10 mm</t>
  </si>
  <si>
    <t>D14c020048</t>
  </si>
  <si>
    <t>Skupinový držák na kabely (pro cca 3 až 10ks kabelů)</t>
  </si>
  <si>
    <t>D14c020049</t>
  </si>
  <si>
    <t>Trubka ohebná k ochraně kabelů, střední mechanická odolnost 750 N, DN 16 mm, bezhalogenová</t>
  </si>
  <si>
    <t>D14c020050</t>
  </si>
  <si>
    <t>Žlab kabelový mřížový 55x55, délka 3m, vč.dílů a příslušenství, vč. kotvícího systémů (nosníků,, výložníků, příchytek, kotev apod.)</t>
  </si>
  <si>
    <t>D14c020051</t>
  </si>
  <si>
    <t>Krabice přístrojová do dutých příček bezhalogenová</t>
  </si>
  <si>
    <t>D14c020052</t>
  </si>
  <si>
    <t>Krabice přístrojová pod omítku</t>
  </si>
  <si>
    <t>D14c020053</t>
  </si>
  <si>
    <t>Svorkovnice krabicová 3x1-2,5mm2</t>
  </si>
  <si>
    <t>D14c020054</t>
  </si>
  <si>
    <t>Krabice odbočná plastová, 5-ti pólová svork. IP 54,12 otv.</t>
  </si>
  <si>
    <t>D14c020055</t>
  </si>
  <si>
    <t>Vysekání kapes pro krabice přístrojové</t>
  </si>
  <si>
    <t>D14c020056</t>
  </si>
  <si>
    <t>Vysekání rýh ve stěně, hl.30mm, šire 30 mm</t>
  </si>
  <si>
    <t>D14c020057</t>
  </si>
  <si>
    <t>Hrubá výplň rýh maltou</t>
  </si>
  <si>
    <t>D14c020058</t>
  </si>
  <si>
    <t>EI 60 Protipožární kabelová přepážka</t>
  </si>
  <si>
    <t>D14c020059</t>
  </si>
  <si>
    <t>EI 90 Protipožární kabelová přepážka</t>
  </si>
  <si>
    <t>D14c020060</t>
  </si>
  <si>
    <t>Podružný materiál</t>
  </si>
  <si>
    <t>M2120005</t>
  </si>
  <si>
    <t>Nouzové osvětlení</t>
  </si>
  <si>
    <t>D14c020061</t>
  </si>
  <si>
    <t xml:space="preserve">"N1" Nouzové LED svítidlo, protipanické, rozm. 375 x 152 x 63 mm, 400 lm, 8,3VA/4,1W, IP65,, přisazené, těleso a difuzér z polykarbonátu, provedení pro CBS, 230 V,  adresný monitoring</t>
  </si>
  <si>
    <t>Poznámka k položce:_x000d_
D.1.4c-122 až D.1.4c-125</t>
  </si>
  <si>
    <t>D14c020062</t>
  </si>
  <si>
    <t>"N4" Nouzové LED svítidlo, protipanické, se 3 vyměnitelnými čočkami, rozm. 220 x 157 x 140 mm,, 214/209 lm, 8,3VA/4,1W, IP65, přisazené, nástěnné, těleso z ocelového plechu, provedení pro CBS, 230</t>
  </si>
  <si>
    <t xml:space="preserve">Poznámka k položce:_x000d_
V,  adresný monitoring D.1.4c-122 až D.1.4c-125</t>
  </si>
  <si>
    <t>D14c020063</t>
  </si>
  <si>
    <t xml:space="preserve">"NC" Nouzové LED svítidlo, protipanické, s 2 vyměnitelnými čočkami, průměr 120 mm, 255/285 lm, 8,, 3VA/4,1W, IP42, vestavné, těleso z ocelového plechu, provedení pro CBS, 230 V,  adresný monitoring</t>
  </si>
  <si>
    <t>D14c020064</t>
  </si>
  <si>
    <t xml:space="preserve">"ND" Nouzové LED svítidlo pro osvětlení únikových cest, průměr 120 mm,  261 lm, 8,3VA/4,1W, IP42,, vestavné, těleso z ocelového plechu, provedení pro CBS, 230 V,  adresný monitoring</t>
  </si>
  <si>
    <t>D14c020065</t>
  </si>
  <si>
    <t>"NH" Nouzové LED svítidlo, protipanické, s čočkou s asymetrickým paprskem pro osvětlení požárně, bezpečnostních zařízení, průměr 124 mm, 255 lm, 8,3VA/4,1W, IP42, vestavné, těleso z ocelového</t>
  </si>
  <si>
    <t xml:space="preserve">Poznámka k položce:_x000d_
plechu, provedení pro CBS, 230 V,  adresný monitoring D.1.4c-122 až D.1.4c-125</t>
  </si>
  <si>
    <t>D14c020066</t>
  </si>
  <si>
    <t>"NL" Nouzové LED svítidlo, protipanické, s piktogramem hydrantu a současně osvětlující požárně, bezpečnostní zařízení na osvětlenost 5 lx, rozm. 167 x 149 x 135 mm, 17,2VA/8,6W, IP40, nástěnné,</t>
  </si>
  <si>
    <t xml:space="preserve">Poznámka k položce:_x000d_
těleso z ocelového plechu, trojúhelníkový design, provedení pro CBS, 230 V,  adresný monitoring D.1.4c-122 až D.1.4c-125</t>
  </si>
  <si>
    <t>D14c020067</t>
  </si>
  <si>
    <t xml:space="preserve">"NP1" Nouzové LED svítidlo s piktogramem, rozm. 375 x 152 x 63 mm, 8,3VA/4,1W, IP65, přisazené, nástěnné, pozorovací vzdálenost 25 m, těleso z polykarbonátu, provedení pro CBS, 230 V,  adresný</t>
  </si>
  <si>
    <t>Poznámka k položce:_x000d_
monitoring D.1.4c-122 až D.1.4c-125</t>
  </si>
  <si>
    <t>D14c020068</t>
  </si>
  <si>
    <t xml:space="preserve">"NP2" Nouzové LED svítidlo s piktogramem, rozm. 137 x 137 x 32,1, 7,4VA/3,5W, IP41, přisazené, stropní, pozorovací vzdálenost 20 m, těleso z polykarbonátu, provedení pro CBS, 230 V,  adresný</t>
  </si>
  <si>
    <t>D14c020069</t>
  </si>
  <si>
    <t xml:space="preserve">"NP3" Nouzové LED svítidlo s piktogramem, rozm. 137 x 137 x32,1, 4,8VA/1,8W, IP41, přisazené nástěné, , pozorovací vzdálenost 20 m, těleso z ocelového plechu, provedení pro CBS, 230 V,  adresný</t>
  </si>
  <si>
    <t>D14c020070</t>
  </si>
  <si>
    <t>Kabel silový, bezhalogenový funkční při požáru B2ca s1d1, Cu 3x1,5, P60-R, (barevné značení J)</t>
  </si>
  <si>
    <t>D14c020071</t>
  </si>
  <si>
    <t xml:space="preserve">Kabel sdělovací bezhalogenový  B2ca s1d1 2x2x0,8</t>
  </si>
  <si>
    <t>D14c020072</t>
  </si>
  <si>
    <t xml:space="preserve">Ocelová příchytka pro kabel s funkčností při požáru P60-R, do průměru 10mm  vč. šroubu do betonu</t>
  </si>
  <si>
    <t>D14c020073</t>
  </si>
  <si>
    <t>D14c020074</t>
  </si>
  <si>
    <t xml:space="preserve">Krabice rozvodná plastová, požárně odolná,  IP 54, vč. keramické svorkovnice, 1,5-6mm2, P60-R</t>
  </si>
  <si>
    <t>D14c020075</t>
  </si>
  <si>
    <t>Závitová tyč se zachováním funkčnosti P60-R včetně spojovacích matic, kotvy a příchytek pro upevnění, kabelu, komplet, d=1,5m</t>
  </si>
  <si>
    <t>D14c020076</t>
  </si>
  <si>
    <t>D14c020077</t>
  </si>
  <si>
    <t>D14c020078</t>
  </si>
  <si>
    <t>D14c020079</t>
  </si>
  <si>
    <t>M2120006</t>
  </si>
  <si>
    <t>Silnoproudá elektroinstalace</t>
  </si>
  <si>
    <t>D14c020080</t>
  </si>
  <si>
    <t>Zásuvka jednonásobná pro zdravotnictví (bezšroubové svorky), s ochranným kolíkem, s clonkami; řazení, 2P+PE, barva bílá</t>
  </si>
  <si>
    <t>Poznámka k položce:_x000d_
D.1.4c-136 až D.1.4c-157</t>
  </si>
  <si>
    <t>D14c020081</t>
  </si>
  <si>
    <t>Zásuvka jednonásobná pro zdravotnictví (bezšroubové svorky), s ochranným kolíkem, s clonkami; se, signalizací provozního stavu; řazení 2P+PE, bílá</t>
  </si>
  <si>
    <t>D14c020082</t>
  </si>
  <si>
    <t>Zásuvka dvojnásobná (bezšroubové svorky), s ochrannými kolíky, s natočenou dutinou, s clonkami;, řazení 2x(2P+PE); b. hnědá</t>
  </si>
  <si>
    <t>D14c020083</t>
  </si>
  <si>
    <t>Zásuvka dvojnásobná (bezšroubové svorky), s ochrannými kolíky, s natočenou dutinou, s clonkami, s, ochranou před přepětím, optická signalizace poruchy; řazení 2x(2P+PE); b. hnědá</t>
  </si>
  <si>
    <t>D14c020084</t>
  </si>
  <si>
    <t>Zásuvka jednonásobná pro zdravotnictví (bezšroubové svorky), s ochranným kolíkem, s clonkami, řazení, 2P+PE;zelená</t>
  </si>
  <si>
    <t>D14c020085</t>
  </si>
  <si>
    <t>Zásuvka jednonásobná pro zdravotnictví (bezšroubové svorky), s ochranným kolíkem, s clonkami; se, signalizací provozního stavu; řazení 2P+PE, zelená</t>
  </si>
  <si>
    <t>D14c020086</t>
  </si>
  <si>
    <t>Zásuvka jednonásobná pro zdravotnictví (bezšroubové svorky), s ochranným kolíkem, s clonkami; se, signalizací provozního stavu; řazení 2P+PE, žlutá</t>
  </si>
  <si>
    <t>D14c020087</t>
  </si>
  <si>
    <t>Zásuvka jednonásobná pro zdravotnictví (bezšroubové svorky), s ochranným kolíkem, s clonkami; se, signalizací provozního stavu; řazení 2P+PE, oranžová</t>
  </si>
  <si>
    <t>D14c020088</t>
  </si>
  <si>
    <t xml:space="preserve">Zásuvka IP 44, chráněná s víčkem, zapuštěná montáž; řazení 2P+PE, pro mobilní  rentgenové přístroje</t>
  </si>
  <si>
    <t>D14c020089</t>
  </si>
  <si>
    <t>D14c020090</t>
  </si>
  <si>
    <t>D14c020091</t>
  </si>
  <si>
    <t>D14c020092</t>
  </si>
  <si>
    <t>Krabice odbočná plastová, 5-ti pólová svork. IP 66,80x80, bezhalogenová</t>
  </si>
  <si>
    <t>D14c020093</t>
  </si>
  <si>
    <t>Krabice odbočná plastová, 5-ti pólová svork. IP 66,100x100, bezhalogenová</t>
  </si>
  <si>
    <t>D14c020094</t>
  </si>
  <si>
    <t>Svorka pro vyrovnání potenciálů pro zdravotnictví, dvojnásobná, zapuštěná;</t>
  </si>
  <si>
    <t>D14c020095</t>
  </si>
  <si>
    <t>D14c020096</t>
  </si>
  <si>
    <t>D14c020097</t>
  </si>
  <si>
    <t>Spínač pro ovládání žaluzií, 230V/50Hz, barva bílá</t>
  </si>
  <si>
    <t>D14c020098</t>
  </si>
  <si>
    <t xml:space="preserve">Kryt spínače žaluziového kolébkového, dělený, s potiskem;  b. alpská bílá</t>
  </si>
  <si>
    <t>D14c020099</t>
  </si>
  <si>
    <t xml:space="preserve">Výstražné svítidlo červený nápis "NEVSTUPOVAT", včetně světelných zdrojů LED,  230V AC 50 Hz</t>
  </si>
  <si>
    <t>D14c020100</t>
  </si>
  <si>
    <t xml:space="preserve">Výstražné svítidlo červený nápis "NEVSTUPOVAT", žlutý nápis "KONTROLOVANÉ PÁSMO" včetně světelných, zdrojů LED,  230V AC 50 Hz</t>
  </si>
  <si>
    <t>D14c020101</t>
  </si>
  <si>
    <t>AT - Tlačítko nouzového vypnutí, hřibové, červené, žlutá skříňka, 2x rozpínací kontakt, odblokace, pootočením</t>
  </si>
  <si>
    <t>D14c020102</t>
  </si>
  <si>
    <t>Signalizační panel pro vizuální a akustickou signalizaci stavů zdravotnické izolované soustavy. S, alfanumerickým displejem pro hlášní provozních a poruchových stavů. Přenos signálů pomocí digitální</t>
  </si>
  <si>
    <t>Poznámka k položce:_x000d_
sběrnice. D.1.4c-136 až D.1.4c-157</t>
  </si>
  <si>
    <t>D14c020103</t>
  </si>
  <si>
    <t>Dvoukomorový parapetní žlab, 140x70mm, bezhalogenový, stínící přepážka, pro klasické přístroje,, včetně příslušenství (kryt spojovací, koncový, přístrojová krabice, podložka …)</t>
  </si>
  <si>
    <t>D14c020104</t>
  </si>
  <si>
    <t xml:space="preserve">Trubka tuhá 750N, bezhalogenová  PVC, D16 mm vč. příchytek a spojek</t>
  </si>
  <si>
    <t>D14c020105</t>
  </si>
  <si>
    <t xml:space="preserve">Trubka tuhá 750N, bezhalogenová  PVC, D20 mm vč. příchytek a spojek</t>
  </si>
  <si>
    <t>D14c020106</t>
  </si>
  <si>
    <t xml:space="preserve">Trubka tuhá 750N, bezhalogenová  PVC, D25 mm vč. příchytek a spojek</t>
  </si>
  <si>
    <t>D14c020107</t>
  </si>
  <si>
    <t>D14c020108</t>
  </si>
  <si>
    <t>Kabel silový bezhalogenový B2ca s1d1 Cu 3x2.5 (barevné značení J) , volně</t>
  </si>
  <si>
    <t>D14c020109</t>
  </si>
  <si>
    <t>Kabel bezhalogenový B2ca s1d1 Cu 5x4 (barevné značení J) volně</t>
  </si>
  <si>
    <t>D14c020110</t>
  </si>
  <si>
    <t>Kabel bezhalogenový B2ca s1d1 Cu 5x2,5 (barevné značení J) volně</t>
  </si>
  <si>
    <t>D14c020111</t>
  </si>
  <si>
    <t>Kabel bezhalogenový B2ca s1d1 Cu 5x1,5 (barevné značení J) volně</t>
  </si>
  <si>
    <t>D14c020112</t>
  </si>
  <si>
    <t>Kabel bezhalogenový B2ca s1d1 Cu 5x6 (barevné značení J) volně</t>
  </si>
  <si>
    <t>D14c020113</t>
  </si>
  <si>
    <t>Kabel bezhalogenový B2ca s1d1 Cu 5x16 (barevné značení J) volně</t>
  </si>
  <si>
    <t>D14c020114</t>
  </si>
  <si>
    <t>Kabel bezhalogenový B2ca s1d1 Cu 5x25 (barevné značení J) volně</t>
  </si>
  <si>
    <t>D14c020115</t>
  </si>
  <si>
    <t>D14c020116</t>
  </si>
  <si>
    <t>Kabel silový, bezhalogenový funkční při požáru B2ca s1d1, Cu 3x2,5, P60-R, (barevné značení J)</t>
  </si>
  <si>
    <t>D14c020117</t>
  </si>
  <si>
    <t>Kabel sdělovací bezhalogenový B2ca s1d1 Cu 4x2x0,8</t>
  </si>
  <si>
    <t>D14c020118</t>
  </si>
  <si>
    <t>HOP-B… Hlavní zemnící přípojnice v rozvodně, nástěnná, 40 svorek M8</t>
  </si>
  <si>
    <t>D14c020119</t>
  </si>
  <si>
    <t>EP-B… Ekvipotenciální přípojnice pro zdravotn. prostory 1 a 2</t>
  </si>
  <si>
    <t>D14c020120</t>
  </si>
  <si>
    <t>Krabice pro uzemnění antistatické podlahy, vestavná, vzduchotěsná, se šroubovou svorkou a víčkem</t>
  </si>
  <si>
    <t>D14c020121</t>
  </si>
  <si>
    <t>Krabice pro uzemnění kovových příček, vestavná, vzduchotěsná, se šroubovou svorkou a víčkem</t>
  </si>
  <si>
    <t>D14c020122</t>
  </si>
  <si>
    <t>Zemnicí svorka na potrubí</t>
  </si>
  <si>
    <t>D14c020123</t>
  </si>
  <si>
    <t>Pásek uzemňovací Cu, 0.5m</t>
  </si>
  <si>
    <t>D14c020124</t>
  </si>
  <si>
    <t>Svorka uzemňovací připojovací</t>
  </si>
  <si>
    <t>D14c020125</t>
  </si>
  <si>
    <t>Zemnicí svorka na baterie</t>
  </si>
  <si>
    <t>D14c020126</t>
  </si>
  <si>
    <t>HPS-6 (12-ti pólové provedení) Průchozí izolovaná svorka</t>
  </si>
  <si>
    <t>D14c020127</t>
  </si>
  <si>
    <t>HPS-16 (12-ti pólové provedení) Průchozí izolovaná svorka</t>
  </si>
  <si>
    <t>D14c020128</t>
  </si>
  <si>
    <t>Kabel bezhalogenový B2ca s1d1a1 Cu 1x4mm2, volně ZŽ</t>
  </si>
  <si>
    <t>D14c020129</t>
  </si>
  <si>
    <t>Kabel bezhalogenový B2ca s1d1a1 Cu 1x6mm2, volně ZŽ</t>
  </si>
  <si>
    <t>D14c020130</t>
  </si>
  <si>
    <t>Kabel bezhalogenový B2ca s1d1a1 Cu 1x25mm2, volně ZŽ</t>
  </si>
  <si>
    <t>D14c020131</t>
  </si>
  <si>
    <t>Kabel bezhalogenový B2ca s1d1a1 Cu 1x50mm2, volně ZŽ</t>
  </si>
  <si>
    <t>D14c020132</t>
  </si>
  <si>
    <t>Ukončení vodičů do 2,5 mm2</t>
  </si>
  <si>
    <t>D14c020133</t>
  </si>
  <si>
    <t xml:space="preserve">Ukončení vodičů do 4   mm2</t>
  </si>
  <si>
    <t>D14c020134</t>
  </si>
  <si>
    <t xml:space="preserve">Ukončení vodičů do 6   mm2</t>
  </si>
  <si>
    <t>D14c020135</t>
  </si>
  <si>
    <t xml:space="preserve">Ukončení vodičů do 25   mm2</t>
  </si>
  <si>
    <t>D14c020136</t>
  </si>
  <si>
    <t xml:space="preserve">Ukončení vodičů do 50   mm2</t>
  </si>
  <si>
    <t>D14c020137</t>
  </si>
  <si>
    <t>Trubka ohebná k ochraně kabelů, střední mechanická odolnost 750 N, DN 20 mm, bezhalogenová</t>
  </si>
  <si>
    <t>D14c020138</t>
  </si>
  <si>
    <t>Trubka ohebná k ochraně kabelů, střední mechanická odolnost 750 N, DN 25 mm, bezhalogenová</t>
  </si>
  <si>
    <t>D14c020139</t>
  </si>
  <si>
    <t>Trubka ohebná k ochraně kabelů, střední mechanická odolnost 750 N, DN 32 mm, bezhalogenová</t>
  </si>
  <si>
    <t>D14c020140</t>
  </si>
  <si>
    <t>Nosník pozink, svislý, stropní, délky 1200mm s kotvící patkou a kotvami do betonu a s příslušenstvím, (rozteč 1,2m)</t>
  </si>
  <si>
    <t>D14c020141</t>
  </si>
  <si>
    <t>Nosník pozink, svislý, stropní, délky 800mm s kotvící patkou a kotvami do betonu a s příslušenstvím,, normová nosná konstrukce s požární odolností P60-R (rozteč 1,2m max.10kg/m)vč. výložníku, spojek a</t>
  </si>
  <si>
    <t>Poznámka k položce:_x000d_
příslušenství D.1.4c-136 až D.1.4c-157</t>
  </si>
  <si>
    <t>D14c020142</t>
  </si>
  <si>
    <t>Nosník pozink, svislý, stropní, délky 700mm s kotvící patkou a kotvami do betonu a s příslušenstvím,, normová nosná konstrukce s požární odolností P60-R (rozteč 1,5m) vč. výložníku, spojek a</t>
  </si>
  <si>
    <t>D14c020143</t>
  </si>
  <si>
    <t>Nosník pozink, svislý, stropní, délky 400mm s kotvící patkou a kotvami do betonu a s příslušenstvím,, normová nosná konstrukce s požární odolností P60-R (rozteč 1,5m) vč. výložníku, spojek a</t>
  </si>
  <si>
    <t>D14c020144</t>
  </si>
  <si>
    <t>Žlab kabelový plechový s požární odolností P60-R,60x200, vč. spojek, nosných konstrukcí a, příslušenství, normová konstrukce</t>
  </si>
  <si>
    <t>D14c020145</t>
  </si>
  <si>
    <t>Žlab kabelový mřížový 60x100, G, délka 3m, vč.dílů a příslušenství, vč. kotvícího systémů (nosníků,, výložníků, příchytek, kotev apod.)</t>
  </si>
  <si>
    <t>D14c020146</t>
  </si>
  <si>
    <t>Žlab kabelový mřížový 110x300, délka 3m, vč.dílů a příslušenství, vč. kotvícího systémů (nosníků,, výložníků, příchytek, kotev apod.) VDO, DO, MDO</t>
  </si>
  <si>
    <t>D14c020147</t>
  </si>
  <si>
    <t xml:space="preserve">Žlab kabelový mřížový 60x200, G, délka 3m, vč.dílů a příslušenství, vč. kotvícího systémů (nosníků,, výložníků, příchytek, kotev apod.)  VDO, DO, MDO, uzemnění</t>
  </si>
  <si>
    <t>D14c020148</t>
  </si>
  <si>
    <t>Žlab kabelový mřížový 60x200, G, délka 3m, vč.dílů a příslušenství, vč. kotvícího systémů (nosníků,, výložníků, příchytek, kotev apod.) vedlejší kabelové trasy</t>
  </si>
  <si>
    <t>D14c020149</t>
  </si>
  <si>
    <t>D14c020150</t>
  </si>
  <si>
    <t>Skupinový držák do stropu případně stěny 89x55mm (pro cca 3 až 10ks kabelů)</t>
  </si>
  <si>
    <t>D14c020151</t>
  </si>
  <si>
    <t xml:space="preserve">Krabice rozvodná plastová, požárně odolná,  IP 54, vč. keramické svorkovnice, 1,5-6mm2</t>
  </si>
  <si>
    <t>D14c020152</t>
  </si>
  <si>
    <t>D14c020153</t>
  </si>
  <si>
    <t>D14c020154</t>
  </si>
  <si>
    <t>M2120007</t>
  </si>
  <si>
    <t>Hodinové sazby</t>
  </si>
  <si>
    <t>D14c020155</t>
  </si>
  <si>
    <t>Spolupráce s dodavateli při zapojovani a zkouskach</t>
  </si>
  <si>
    <t>D14c020156</t>
  </si>
  <si>
    <t>Koordinace postupu prací s ostatnimi profesemi</t>
  </si>
  <si>
    <t>D14c020157</t>
  </si>
  <si>
    <t>Naprogramování stanice CBS</t>
  </si>
  <si>
    <t>D14c020158</t>
  </si>
  <si>
    <t>Měření osvětlení po realizaci vč. vyhotovení protokolu o měření</t>
  </si>
  <si>
    <t>D14c020159</t>
  </si>
  <si>
    <t>Požární dohled dle vyhlášky č. 87/200 Sb. při svařování, broušení kovů, řezání kovů a tepelném, dělení kovů</t>
  </si>
  <si>
    <t>D14c020160</t>
  </si>
  <si>
    <t>Zabezpeceni pracoviste</t>
  </si>
  <si>
    <t>D14c020161</t>
  </si>
  <si>
    <t>Priprava ke komplexni zkousce</t>
  </si>
  <si>
    <t>D14c020162</t>
  </si>
  <si>
    <t>Zkusebni provoz</t>
  </si>
  <si>
    <t>D14c020163</t>
  </si>
  <si>
    <t>Zauceni obsluhy</t>
  </si>
  <si>
    <t>D14c020164</t>
  </si>
  <si>
    <t>Pomocné zednické práce</t>
  </si>
  <si>
    <t>D14c020165</t>
  </si>
  <si>
    <t>Vypracování dokumentace skutečného provedení stavby</t>
  </si>
  <si>
    <t>D14c020166</t>
  </si>
  <si>
    <t>Inženýrská činnost při legislativě vyhrazených elektrických zařízení dle Nařízení vlády NV 190/2022, a spoluzpráce s organizací státního odborného dozoru (TIČR)</t>
  </si>
  <si>
    <t>D14c020167</t>
  </si>
  <si>
    <t>Zajištění vydání odborného a závazného stanoviska dle Nařízení vlády NV 190/2022 od organizace, státního odborného dozoru (TIČR)</t>
  </si>
  <si>
    <t>334</t>
  </si>
  <si>
    <t>D14c020168</t>
  </si>
  <si>
    <t xml:space="preserve">Provedení revizních zkoušek dle ČSN 331500 -  Revizni technik</t>
  </si>
  <si>
    <t>336</t>
  </si>
  <si>
    <t>D14c020169</t>
  </si>
  <si>
    <t>Spoluprace s reviz.technikem</t>
  </si>
  <si>
    <t>338</t>
  </si>
  <si>
    <t>D14c020170</t>
  </si>
  <si>
    <t>Účast na kontrolních dnech</t>
  </si>
  <si>
    <t>340</t>
  </si>
  <si>
    <t>D14c020171</t>
  </si>
  <si>
    <t>Doprava 3,60%, Přesun 1,00%</t>
  </si>
  <si>
    <t>342</t>
  </si>
  <si>
    <t>D14c020172</t>
  </si>
  <si>
    <t>PPV 6,00% z montáže: materiál + práce</t>
  </si>
  <si>
    <t>344</t>
  </si>
  <si>
    <t>D14c020173</t>
  </si>
  <si>
    <t>GZS 3,25%</t>
  </si>
  <si>
    <t>346</t>
  </si>
  <si>
    <t>Úroveň 4:</t>
  </si>
  <si>
    <t>D.1.4d (19) - EK-CCTV</t>
  </si>
  <si>
    <t>M23.02 - CCTV - Kamerový systém</t>
  </si>
  <si>
    <t>M23.02</t>
  </si>
  <si>
    <t>CCTV - Kamerový systém</t>
  </si>
  <si>
    <t>Pol__0001</t>
  </si>
  <si>
    <t>Montáž - Vnitřní IP dome kamera,</t>
  </si>
  <si>
    <t>Pol__0002</t>
  </si>
  <si>
    <t>Dodávka - Vnitřní IP dome kamera,</t>
  </si>
  <si>
    <t xml:space="preserve">Poznámka k položce:_x000d_
IP dome kamera - 5 Mpx, interiérová, Smart IR, IR LED dosvit 30 m, rozlišení 2592 x 1944 px @ 24 fps, motor zoom objektiv 3,1–8,4 mm / F1.6, úhel záběru 35°–90°, BLC, AWB, Dual Exposure WDR 110 dB,  komprese H.264 HDSM SmartCodec / H.265 HDSM SmartCodec / MJPEG, ONVIF kompatibilní, multi-stream, Idle Scene mód, alarm I/O 1/1, audio I/O 1/1, slot na MicroSD kartu max. 256 GB, možnost přídavného WiFi adaptéru, napájení PoE_x000d_
Výměry dle výkresu: D.1.4d-102; 103; 104; 105 : _x000d_
1+0+0+0 : _x000d_
1</t>
  </si>
  <si>
    <t>Pol__0003</t>
  </si>
  <si>
    <t>Montáž - Montážní nástavec do podhledu pro dome kamery</t>
  </si>
  <si>
    <t>Pol__0004</t>
  </si>
  <si>
    <t>Dodávka - Montážní nástavec do podhledu pro dome kamery</t>
  </si>
  <si>
    <t>Poznámka k položce:_x000d_
Výměry dle výkresu: D.1.4d-102; 103; 104; 105 : _x000d_
1+0+0+0 : _x000d_
1</t>
  </si>
  <si>
    <t>Pol__0005</t>
  </si>
  <si>
    <t>Montáž - Venkovní bullet IP kamera</t>
  </si>
  <si>
    <t>Pol__0006</t>
  </si>
  <si>
    <t>Dodávka - Venkovní bullet IP kamera</t>
  </si>
  <si>
    <t>Poznámka k položce:_x000d_
IP bullet kamera - 4 Mpx, exteriérová, Day/Night s mechanickým IR filtrem, Smart IR, IR LED dosvit 50 m, 1/2.8" Progressive Scan CMOS, rozlišení 2560 x 1440 px @ 25 fps, poměr 16:9, motorzoom objektiv 3,3–9 mm, nová samoučící se analýza, BLC, AWB, WDR 126 dB, 3DNR, LightCatcher, slot na SD kartu max. 256 GB, napájení 12 V DC / 24 V AC, PoE, IP 67, IK 10_x000d_
Výměry dle výkresu: D.1.4d-102; 103; 104; 105 : _x000d_
1+0+0+0 : _x000d_
1</t>
  </si>
  <si>
    <t>Pol__0007</t>
  </si>
  <si>
    <t>Montáž - Instalační krabice pro montáž bullet kamer</t>
  </si>
  <si>
    <t>Pol__0008</t>
  </si>
  <si>
    <t>Dodávka - Instalační krabice pro montáž bullet kamer</t>
  </si>
  <si>
    <t>Pol__0009</t>
  </si>
  <si>
    <t>Průraz stěnou do 30cm, vč. zapravení</t>
  </si>
  <si>
    <t>Pol__0010</t>
  </si>
  <si>
    <t>Průraz stěnou do 60cm, vč. zapravení</t>
  </si>
  <si>
    <t>Poznámka k položce:_x000d_
Poznámka k položce: Kabelové a nosné trasy jsou řešeny v rámci Strukturované kabeláže_x000d_
Výměry dle výkresu: D.1.4d-102; 103; 104; 105 : _x000d_
1+0+0+0 : _x000d_
1</t>
  </si>
  <si>
    <t>Pol__0011</t>
  </si>
  <si>
    <t>Dodávka - Pomocný elektroinstalační materiál (kotvy, hmoždinky, svorky, stahovací pásky, spojky, atd.)</t>
  </si>
  <si>
    <t>Poznámka k položce:_x000d_
Výměry dle výkresu: D.1.4d-102; 103; 104; 105 : _x000d_
1 : _x000d_
1</t>
  </si>
  <si>
    <t>Pol__0012</t>
  </si>
  <si>
    <t>Programování a zprovoznění systému CCTV</t>
  </si>
  <si>
    <t>Poznámka k položce:_x000d_
Výměry dle výkresu: D.1.4d-102; 103; 104; 105 : _x000d_
2 : _x000d_
2</t>
  </si>
  <si>
    <t>Pol__0013</t>
  </si>
  <si>
    <t>Nastavení, úprava pohledu a vyladění kamery</t>
  </si>
  <si>
    <t>Pol__0014</t>
  </si>
  <si>
    <t>Funkční zkouška systému</t>
  </si>
  <si>
    <t>Pol__0015</t>
  </si>
  <si>
    <t>Měření, výchozí revize, spolupráce s revizním technikem</t>
  </si>
  <si>
    <t>Pol__0016</t>
  </si>
  <si>
    <t>Koordinační práce s ostatními profesemi</t>
  </si>
  <si>
    <t>Pol__0017</t>
  </si>
  <si>
    <t>Ekologická likvidace vzniklého odpadu</t>
  </si>
  <si>
    <t>Pol__0018</t>
  </si>
  <si>
    <t>Dokumentace skutečného provedení stavby</t>
  </si>
  <si>
    <t>D.1.4d (22) - EK-EKV</t>
  </si>
  <si>
    <t>M23.05 - EKV - Elektronická kontrola vstupu</t>
  </si>
  <si>
    <t>M23.05</t>
  </si>
  <si>
    <t>EKV - Elektronická kontrola vstupu</t>
  </si>
  <si>
    <t>Montáž - Bezkontaktní čtečka, (iClass, SEOS, SIO, CSN, PROX a BT); připojovací kabel (pigtail)</t>
  </si>
  <si>
    <t>Dodávka - Bezkontaktní čtečka, (iClass, SEOS, SIO, CSN, PROX a BT); připojovací kabel (pigtail)</t>
  </si>
  <si>
    <t>Poznámka k položce:_x000d_
Výměry dle výkresu: D.1.4d-110; 111; 112; 113 : _x000d_
4+7+3+2 : _x000d_
16</t>
  </si>
  <si>
    <t>Dodávka - Licence pro přístupový systém na jednu čtečku</t>
  </si>
  <si>
    <t>Montáž - Elektromechanický úzký samozamykací panikový zámek</t>
  </si>
  <si>
    <t>Dodávka - Elektromechanický úzký samozamykací panikový zámek</t>
  </si>
  <si>
    <t>Poznámka k položce:_x000d_
Výměry dle výkresu: D.1.4d-110; 111; 112; 113 : _x000d_
2+2+0+0 : _x000d_
4</t>
  </si>
  <si>
    <t>Montáž - Bezpečnostní kování klika x klika</t>
  </si>
  <si>
    <t>Dodávka - Bezpečnostní kování klika x klika</t>
  </si>
  <si>
    <t>Montáž - Universální protiplech</t>
  </si>
  <si>
    <t>Dodávka - Universální protiplech</t>
  </si>
  <si>
    <t>Montáž - Kabelová průchodka</t>
  </si>
  <si>
    <t>Dodávka - Kabelová průchodka</t>
  </si>
  <si>
    <t>Montáž - 6m propojovací kabel s konektorem pro el.zámky</t>
  </si>
  <si>
    <t>Dodávka - 6m propojovací kabel s konektorem pro el.zámky</t>
  </si>
  <si>
    <t>Montáž - Dělený čtyřhran 9 mm</t>
  </si>
  <si>
    <t>Dodávka - Dělený čtyřhran 9 mm</t>
  </si>
  <si>
    <t xml:space="preserve">Montáž - Elektromagnetický zámek požárně odolný s mikrospínačem, napájecí napětí  6 - 24 Vss / Vstř</t>
  </si>
  <si>
    <t xml:space="preserve">Dodávka -  Elektromagnetický zámek požárně odolný s mikrospínačem, napájecí napětí  6 - 24 Vss /, Vstř</t>
  </si>
  <si>
    <t>Poznámka k položce:_x000d_
Výměry dle výkresu: D.1.4d-110; 111; 112; 113 : _x000d_
0+4+1+0 : _x000d_
5</t>
  </si>
  <si>
    <t>Montáž - Kabel datový Cat. 6, UTP, B2ca-s1,d1,a1</t>
  </si>
  <si>
    <t>Pol__0019</t>
  </si>
  <si>
    <t>Dodávka - Kabel datový Cat. 5e, UTP, B2ca-s1,d1,a1</t>
  </si>
  <si>
    <t>Poznámka k položce:_x000d_
Výměry dle výkresu: D.1.4d-110; 111; 112; 113 : _x000d_
304+406+162+8 : _x000d_
676</t>
  </si>
  <si>
    <t>Pol__0020</t>
  </si>
  <si>
    <t>Montáž - Kabelová příchytka včetně kovového hřebu do betonu a stahovacího pásku</t>
  </si>
  <si>
    <t>Pol__0021</t>
  </si>
  <si>
    <t>Dodávka - Kabelová příchytka včetně kovového hřebu do betonu a stahovacího pásku</t>
  </si>
  <si>
    <t>Poznámka k položce:_x000d_
Výměry dle výkresu: D.1.4d-110; 111; 112; 113 : _x000d_
558+786+282+156 : _x000d_
1764</t>
  </si>
  <si>
    <t>Pol__0022</t>
  </si>
  <si>
    <t>Montáž - Trubka ohebná, o 25mm, bezhalogenová, SDK příčky</t>
  </si>
  <si>
    <t>Pol__0023</t>
  </si>
  <si>
    <t>Dodávka - Trubka ohebná, o 25mm, bezhalogenová, SDK příčky</t>
  </si>
  <si>
    <t>Poznámka k položce:_x000d_
Výměry dle výkresu: D.1.4d-110; 111; 112; 113 : _x000d_
108+156+75+42 : _x000d_
381</t>
  </si>
  <si>
    <t>Pol__0024</t>
  </si>
  <si>
    <t>Průraz stropem, vč. zapravení</t>
  </si>
  <si>
    <t>Poznámka k položce:_x000d_
Výměry dle výkresu: D.1.4d-110; 111; 112; 113 : _x000d_
1+1+1+1 : _x000d_
4</t>
  </si>
  <si>
    <t>Pol__0025</t>
  </si>
  <si>
    <t>Průraz stěnou do 20cm, vč. zapravení</t>
  </si>
  <si>
    <t>Poznámka k položce:_x000d_
Výměry dle výkresu: D.1.4d-110; 111; 112; 113 : _x000d_
1+5+0+0 : _x000d_
6</t>
  </si>
  <si>
    <t>Pol__0026</t>
  </si>
  <si>
    <t>Poznámka k položce:_x000d_
Výměry dle výkresu: D.1.4d-110; 111; 112; 113 : _x000d_
2+7+2+1 : _x000d_
12</t>
  </si>
  <si>
    <t>Pol__0027</t>
  </si>
  <si>
    <t>Poznámka k položce:_x000d_
Výměry dle výkresu: D.1.4d-110; 111; 112; 113 : _x000d_
0+1+1+1 : _x000d_
9</t>
  </si>
  <si>
    <t>Pol__0028</t>
  </si>
  <si>
    <t>Montáž - Protipožární ucpávka, EI 60 včetně označení - štítek</t>
  </si>
  <si>
    <t>Pol__0029</t>
  </si>
  <si>
    <t>Dodávka - Protipožární ucpávka, EI 60 včetně označení - štítek</t>
  </si>
  <si>
    <t>Poznámka k položce:_x000d_
Výměry dle výkresu: D.1.4d-110; 111; 112; 113 : _x000d_
1 : _x000d_
1</t>
  </si>
  <si>
    <t>Pol__0030</t>
  </si>
  <si>
    <t>Pol__0031</t>
  </si>
  <si>
    <t>Programování a zprovoznění systému EKV</t>
  </si>
  <si>
    <t>Poznámka k položce:_x000d_
Výměry dle výkresu: D.1.4d-110; 111; 112; 113 : _x000d_
14 : _x000d_
14</t>
  </si>
  <si>
    <t>Pol__0032</t>
  </si>
  <si>
    <t>Funkční zkouška systému EKV</t>
  </si>
  <si>
    <t>Poznámka k položce:_x000d_
Výměry dle výkresu: D.1.4d-110; 111; 112; 113 : _x000d_
12 : _x000d_
12</t>
  </si>
  <si>
    <t>Pol__0033</t>
  </si>
  <si>
    <t>Pol__0034</t>
  </si>
  <si>
    <t>Poznámka k položce:_x000d_
Výměry dle výkresu: D.1.4d-110; 111; 112; 113 : _x000d_
8 : _x000d_
8</t>
  </si>
  <si>
    <t>Pol__0035</t>
  </si>
  <si>
    <t>Pol__0036</t>
  </si>
  <si>
    <t>D.1.4d (21) - EK-JČ</t>
  </si>
  <si>
    <t>M23.04 - JČ - Jednotný čas</t>
  </si>
  <si>
    <t>M23.04</t>
  </si>
  <si>
    <t>JČ - Jednotný čas</t>
  </si>
  <si>
    <t xml:space="preserve">Montáž - Jednostranné interierové hodiny, vypouklé akrylátové krycí sklo,  o číselníku 28cm,, podružný strojek pro polarizované minutové impulsy 24 - 60 V= / 6mA, tiché provedení, bez</t>
  </si>
  <si>
    <t>Poznámka k položce:_x000d_
sekundových ručiček, číselník C2</t>
  </si>
  <si>
    <t xml:space="preserve">Dodávka - Jednostranné interierové hodiny, vypouklé akrylátové krycí sklo,  o číselníku 28cm,, podružný strojek pro polarizované minutové impulsy 24 - 60 V= / 6mA, tiché provedení, bez</t>
  </si>
  <si>
    <t>Poznámka k položce:_x000d_
sekundových ručiček, číselník C2_x000d_
Výměry dle výkresu: D.1.4d-102; 103; 104; 105 : _x000d_
0+4+4+0 : _x000d_
8</t>
  </si>
  <si>
    <t>Montáž - Kabel silový 2x2,5mm2, B2ca-s1d1a1</t>
  </si>
  <si>
    <t>Dodávka - Kabel silový 2x2,5mm2, B2ca-s1d1a1</t>
  </si>
  <si>
    <t>Poznámka k položce:_x000d_
Výměry dle výkresu: D.1.4d-102; 103; 104; 105 : _x000d_
0+116+112+0 : _x000d_
228</t>
  </si>
  <si>
    <t>Montáž - Krabice do dutých stěn s víčkem a svorkovnicí k odbočení linky k hodinám, vč. instalace</t>
  </si>
  <si>
    <t>Dodávka - Krabice do dutých stěn s víčkem a svorkovnicí k odbočení linky k hodinám, vč. instalace</t>
  </si>
  <si>
    <t>Poznámka k položce:_x000d_
Výměry dle výkresu: D.1.4d-102; 103; 104; 105 : _x000d_
0+4+4+0 : _x000d_
8</t>
  </si>
  <si>
    <t>Poznámka k položce:_x000d_
Výměry dle výkresu: D.1.4d-102; 103; 104; 105 : _x000d_
0+232+224+0 : _x000d_
456</t>
  </si>
  <si>
    <t>Poznámka k položce:_x000d_
Výměry dle výkresu: D.1.4d-102; 103; 104; 105 : _x000d_
0+24+24+0 : _x000d_
48</t>
  </si>
  <si>
    <t>Poznámka k položce:_x000d_
Výměry dle výkresu: D.1.4d-102; 103; 104; 105 : _x000d_
0+4+5+0 : _x000d_
9</t>
  </si>
  <si>
    <t>Programování a zprovoznění systému JČ</t>
  </si>
  <si>
    <t>Poznámka k položce:_x000d_
Výměry dle výkresu: D.1.4d-102; 103; 104; 105 : _x000d_
6 : _x000d_
6</t>
  </si>
  <si>
    <t>Poznámka k položce:_x000d_
Výměry dle výkresu: D.1.4d-102; 103; 104; 105 : _x000d_
4 : _x000d_
4</t>
  </si>
  <si>
    <t>D.1.4d (24) - EK-KS-SP</t>
  </si>
  <si>
    <t>M23.07 - KS-SP - Komunikační systém sestra-pacient</t>
  </si>
  <si>
    <t>M23.07</t>
  </si>
  <si>
    <t>KS-SP - Komunikační systém sestra-pacient</t>
  </si>
  <si>
    <t>Montáž - Svítidlo signalizační LED</t>
  </si>
  <si>
    <t>Dodávka - Svítidlo signalizační LED</t>
  </si>
  <si>
    <t>Poznámka k položce:_x000d_
Výměry dle výkresu: D.1.4d-118; 119; 120; 121 : _x000d_
0+0+2+0 : _x000d_
2</t>
  </si>
  <si>
    <t>Montáž - Pokojový terminál hovorový</t>
  </si>
  <si>
    <t>Dodávka - Pokojový terminál hovorový</t>
  </si>
  <si>
    <t>Montáž - Zásuvka pacienta s držákem a reproduktorem</t>
  </si>
  <si>
    <t>Dodávka - Zásuvka pacienta s držákem a reproduktorem</t>
  </si>
  <si>
    <t>Poznámka k položce:_x000d_
Výměry dle výkresu: D.1.4d-118; 119; 120; 121 : _x000d_
0+0+3+0 : _x000d_
3</t>
  </si>
  <si>
    <t>Montáž - Terminál pacienta s tlačítkem volání ošetřovatelky</t>
  </si>
  <si>
    <t>Dodávka - Terminál pacienta s tlačítkem volání ošetřovatelky</t>
  </si>
  <si>
    <t>Montáž - Táhlo a tlačítko nouzového volání</t>
  </si>
  <si>
    <t>Dodávka - Táhlo a tlačítko nouzového volání</t>
  </si>
  <si>
    <t>Poznámka k položce:_x000d_
Výměry dle výkresu: D.1.4d-118; 119; 120; 121 : _x000d_
0+0+1+0 : _x000d_
1</t>
  </si>
  <si>
    <t>Montáž - Tlačítko nouzového volání</t>
  </si>
  <si>
    <t>Dodávka - Tlačítko nouzového volání</t>
  </si>
  <si>
    <t>Montáž - IP Kamera spříslušenstvím</t>
  </si>
  <si>
    <t>Dodávka - IP Kamera spříslušenstvím</t>
  </si>
  <si>
    <t>Montáž - SW – licence pro IP kameru</t>
  </si>
  <si>
    <t>Dodávka - SW – licence pro IP kameru</t>
  </si>
  <si>
    <t>Poznámka k položce:_x000d_
Výměry dle výkresu: D.1.4d-118; 119; 120; 121 : _x000d_
2 : _x000d_
2</t>
  </si>
  <si>
    <t>Montáž - Patch kabel Cat. 5e</t>
  </si>
  <si>
    <t>Dodávka - Patch kabel Cat. 5e</t>
  </si>
  <si>
    <t>Poznámka k položce:_x000d_
Výměry dle výkresu: D.1.4d-118; 119; 120; 121 : _x000d_
4 : _x000d_
4</t>
  </si>
  <si>
    <t>Montáž - Konektor včetně ochrany a proměření RJ45, Cat 5e</t>
  </si>
  <si>
    <t>Dodávka - Konektor včetně ochrany a proměření RJ45, Cat 5e</t>
  </si>
  <si>
    <t>Montáž - Kabel datový UTP, Cat. 6, B2ca s1d1a1</t>
  </si>
  <si>
    <t>Dodávka - Kabel datový UTP, Cat. 6, B2ca s1d1a1</t>
  </si>
  <si>
    <t>Poznámka k položce:_x000d_
Výměry dle výkresu: D.1.4d-118; 119; 120; 121 : _x000d_
0+0+411+0 : _x000d_
411</t>
  </si>
  <si>
    <t>Montáž - Krabice elektroinstalační pod omítku (např. KU 68/2)</t>
  </si>
  <si>
    <t>Dodávka - Krabice elektroinstalační pod omítku (např. KU 68/2)</t>
  </si>
  <si>
    <t>Poznámka k položce:_x000d_
Výměry dle výkresu: D.1.4d-118; 119; 120; 121 : _x000d_
0+0+9+0 : _x000d_
9</t>
  </si>
  <si>
    <t>Montáž - Krabice elektroinstalační pod omítku (např. 2xKP 687/1)</t>
  </si>
  <si>
    <t>Dodávka - Krabice elektroinstalační pod omítku (např. 2xKP 687/1)</t>
  </si>
  <si>
    <t>Poznámka k položce:_x000d_
Výměry dle výkresu: D.1.4d-118; 119; 120; 121 : _x000d_
0+0+4+0 : _x000d_
4</t>
  </si>
  <si>
    <t>Poznámka k položce:_x000d_
Výměry dle výkresu: D.1.4d-118; 119; 120; 121 : _x000d_
0+0+72+0 : _x000d_
72</t>
  </si>
  <si>
    <t>Poznámka k položce:_x000d_
Výměry dle výkresu: D.1.4d-118; 119; 120; 121 : _x000d_
0+0+48+0 : _x000d_
48</t>
  </si>
  <si>
    <t>Poznámka k položce:_x000d_
Výměry dle výkresu: D.1.4d-118; 119; 120; 121 : _x000d_
1 : _x000d_
1</t>
  </si>
  <si>
    <t>Dodávka - Pomocný elektroinstalační materiál (kotvy, hmoždinky, wago svorky, stahovací pásky, atd.)</t>
  </si>
  <si>
    <t>Instalace a konfigurace systému</t>
  </si>
  <si>
    <t>Poznámka k položce:_x000d_
Výměry dle výkresu: D.1.4d-118; 119; 120; 121 : _x000d_
5 : _x000d_
5</t>
  </si>
  <si>
    <t>Kontrolní provoz, zaškolení, vedlejší výdaje</t>
  </si>
  <si>
    <t>Pol__0037</t>
  </si>
  <si>
    <t>Výchozí zkouška dorozumívacího systému</t>
  </si>
  <si>
    <t>Poznámka k položce:_x000d_
Výměry dle výkresu: D.1.4d-118; 119; 120; 121 : _x000d_
6 : _x000d_
6</t>
  </si>
  <si>
    <t>Pol__0038</t>
  </si>
  <si>
    <t>Pol__0039</t>
  </si>
  <si>
    <t>Pol__0040</t>
  </si>
  <si>
    <t>Ekologická likvidace odpadu</t>
  </si>
  <si>
    <t>Poznámka k položce:_x000d_
Výměry dle výkresu: D.1.4d-118; 119; 120; 121 : _x000d_
5 : _x000d_
1</t>
  </si>
  <si>
    <t>Pol__0041</t>
  </si>
  <si>
    <t>Úklid staveniště</t>
  </si>
  <si>
    <t>Pol__0042</t>
  </si>
  <si>
    <t>Doprava</t>
  </si>
  <si>
    <t>km</t>
  </si>
  <si>
    <t>Poznámka k položce:_x000d_
Výměry dle výkresu: D.1.4d-118; 119; 120; 121 : _x000d_
150 : _x000d_
150</t>
  </si>
  <si>
    <t>Pol__0043</t>
  </si>
  <si>
    <t>D.1.4d (23) - EK-MT</t>
  </si>
  <si>
    <t>M23.06 - MT - Monitorování teplot</t>
  </si>
  <si>
    <t>M23.06</t>
  </si>
  <si>
    <t>MT - Monitorování teplot</t>
  </si>
  <si>
    <t>Dodávka - Teplotní čidlo stopkové</t>
  </si>
  <si>
    <t>Poznámka k položce:_x000d_
Výměry dle výkresu: D.1.4d-102; 103; 104; 105 : _x000d_
0+0+1+0 : _x000d_
1</t>
  </si>
  <si>
    <t>Dodávka - Sdružené čidlo teplota + vlhkost</t>
  </si>
  <si>
    <t>Poznámka k položce:_x000d_
Výměry dle výkresu: D.1.4d-102; 103; 104; 105 : _x000d_
0+1+3+0 : _x000d_
4</t>
  </si>
  <si>
    <t>Dodávka - Komunikační modul</t>
  </si>
  <si>
    <t>Poznámka k položce:_x000d_
Výměry dle výkresu: D.1.4d-102; 103; 104; 105 : _x000d_
0+1+4+0 : _x000d_
5</t>
  </si>
  <si>
    <t xml:space="preserve">Montáž - Kabel sdělovací  stíněný 2x2x0,8, B2ca-s1d1a1</t>
  </si>
  <si>
    <t xml:space="preserve">Dodávka - Kabel sdělovací  stíněný 2x2x0,8, B2ca-s1d1a1</t>
  </si>
  <si>
    <t>Poznámka k položce:_x000d_
Výměry dle výkresu: D.1.4d-102; 103; 104; 105 : _x000d_
0+24+63+0 : _x000d_
87</t>
  </si>
  <si>
    <t xml:space="preserve">Montáž -  Krabice přístrojová dvojitá, do dutých stěn, vč. instalace</t>
  </si>
  <si>
    <t>Dodávka - Krabice přístrojová dvojitá, do dutých stěn, vč. instalace</t>
  </si>
  <si>
    <t>Poznámka k položce:_x000d_
Výměry dle výkresu: D.1.4d-102; 103; 104; 105 : _x000d_
0+60+158+0 : _x000d_
218</t>
  </si>
  <si>
    <t>Montáž - Trubka ohebná, o 20mm, bezhalogenová, SDK příčky</t>
  </si>
  <si>
    <t>Dodávka - Trubka ohebná, o 20mm, bezhalogenová, SDK příčky</t>
  </si>
  <si>
    <t>Poznámka k položce:_x000d_
Výměry dle výkresu: D.1.4d-102; 103; 104; 105 : _x000d_
0+12+36+0 : _x000d_
48</t>
  </si>
  <si>
    <t>Poznámka k položce:_x000d_
Výměry dle výkresu: D.1.4d-102; 103; 104; 105 : _x000d_
1</t>
  </si>
  <si>
    <t>Kompletní montáž prvků monitorovacího systému</t>
  </si>
  <si>
    <t>Poznámka k položce:_x000d_
Výměry dle výkresu: D.1.4d-102; 103; 104; 105 : _x000d_
12</t>
  </si>
  <si>
    <t>Programátorské práce</t>
  </si>
  <si>
    <t>Poznámka k položce:_x000d_
Výměry dle výkresu: D.1.4d-102; 103; 104; 105 : _x000d_
10 : _x000d_
10</t>
  </si>
  <si>
    <t>Inženýrská činnost, technický dozor stavby</t>
  </si>
  <si>
    <t>Poznámka k položce:_x000d_
Výměry dle výkresu: D.1.4d-102; 103; 104; 105 : _x000d_
3 : _x000d_
3</t>
  </si>
  <si>
    <t>Dokumentace skutečného provedení</t>
  </si>
  <si>
    <t>D.1.4d (18) - EK-SK</t>
  </si>
  <si>
    <t>M23.01 - SK - Strukturovaná kabeláž</t>
  </si>
  <si>
    <t>M23.01</t>
  </si>
  <si>
    <t>SK - Strukturovaná kabeláž</t>
  </si>
  <si>
    <t xml:space="preserve">Montáž -  Sestava IP dveřního komunikátoru, licence k TÚ</t>
  </si>
  <si>
    <t>Dodávka - Sestava IP dveřního komunikátoru, licence k TÚ</t>
  </si>
  <si>
    <t>Poznámka k položce:_x000d_
Sestava IP dveřního komunikátoru - základní jednotka s kamerou a 1tl., 5 tlačítko, čtečka, krabice pod omítku pro 3 moduly, rámeček 3 moduly černý, licence_x000d_
Výměry dle výkresu: D.1.4d-102; 103; 104; 105 : _x000d_
1+0+0+0 : _x000d_
1</t>
  </si>
  <si>
    <t>Poznámka k položce:_x000d_
Sestava IP dveřního komunikátoru - základní jednotka s kamerou a 1tl., čtečka, krabice pod omítku pro 2 moduly, rámeček pro 2 moduly černý, licence_x000d_
Výměry dle výkresu: D.1.4d-102; 103; 104; 105 : _x000d_
0+1+0+0 : _x000d_
1</t>
  </si>
  <si>
    <t>Montáž - Propojovací kabel UTP, Cat.6, 5m</t>
  </si>
  <si>
    <t>Dodávka - Propojovací kabel UTP, Cat.6, 5m</t>
  </si>
  <si>
    <t>Poznámka k položce:_x000d_
Výměry dle výkresu: D.1.4d-102; 103; 104; 105 : _x000d_
0+2+0+0 : _x000d_
2</t>
  </si>
  <si>
    <t>Montáž - Zásuvka komunikační 2xRJ, Cat.6, UTP - kompletní, SDK</t>
  </si>
  <si>
    <t xml:space="preserve">Dodávka - Zásuvka komunikační  2xRJ, Cat.6, UTP - kompletní, SDK</t>
  </si>
  <si>
    <t>Poznámka k položce:_x000d_
Výměry dle výkresu: D.1.4d-102; 103; 104; 105 : _x000d_
0+10+22+0 : _x000d_
32</t>
  </si>
  <si>
    <t xml:space="preserve">Montáž - Zásuvka komunikační  2xRJ, Cat.6, UTP - kompletní, podlahová krabice</t>
  </si>
  <si>
    <t xml:space="preserve">Dodávka - Zásuvka komunikační  2xRJ, Cat.6, UTP - kompletní, podlahová krabice</t>
  </si>
  <si>
    <t xml:space="preserve">Montáž - Zásuvka komunikační  2xRJ, Cat.6, UTP - kompletní, na povrch</t>
  </si>
  <si>
    <t xml:space="preserve">Dodávka - Zásuvka komunikační  2xRJ, Cat.6, UTP - kompletní, na povrch</t>
  </si>
  <si>
    <t>Poznámka k položce:_x000d_
Výměry dle výkresu: D.1.4d-102; 103; 104; 105 : _x000d_
1+1+1+0 : _x000d_
3</t>
  </si>
  <si>
    <t>Montáž - Zásuvka komunikační 2xRJ, Cat.6, UTP - kompletní na DIN lištu</t>
  </si>
  <si>
    <t>Dodávka - Zásuvka komunikační 2xRJ, Cat.6, UTP - kompletní na DIN lištu</t>
  </si>
  <si>
    <t>Poznámka k položce:_x000d_
Výměry dle výkresu: D.1.4d-102; 103; 104; 105 : _x000d_
0+1+0+0 : _x000d_
1</t>
  </si>
  <si>
    <t>Montáž - Zásuvka komunikační 1xRJ, Cat.6, UTP - kompletní, SDK</t>
  </si>
  <si>
    <t xml:space="preserve">Dodávka - Zásuvka komunikační  1xRJ, Cat.6, UTP - kompletní, SDK</t>
  </si>
  <si>
    <t>Poznámka k položce:_x000d_
Výměry dle výkresu: D.1.4d-102; 103; 104; 105 : _x000d_
0+4+3+0 : _x000d_
7</t>
  </si>
  <si>
    <t>Montáž - Konektor RJ45 Cat.6, UTP, nestíněný na drát ( CCTV, WiFi…)</t>
  </si>
  <si>
    <t>Dodávka - Konektor RJ45 Cat.6, UTP, nestíněný na drát ( CCTV, WiFi…)</t>
  </si>
  <si>
    <t>Poznámka k položce:_x000d_
Výměry dle výkresu: D.1.4d-102; 103; 104; 105 : _x000d_
2+3+2+0 : _x000d_
7</t>
  </si>
  <si>
    <t>Poznámka k položce:_x000d_
Výměry dle výkresu: D.1.4d-102; 103; 104; 105 : _x000d_
678+3358+4431 : _x000d_
8467</t>
  </si>
  <si>
    <t>Montáž - Kabelový žlab drátěný 500/100, kompletní, uchycení ke stropu, bez víka</t>
  </si>
  <si>
    <t>Dodávka - Kabelový žlab drátěný 500/100, kompletní, uchycení ke stropu, bez víka</t>
  </si>
  <si>
    <t>Poznámka k položce:_x000d_
Výměry dle výkresu: D.1.4d-102; 103; 104; 105 : _x000d_
0+27+3+0 : _x000d_
30</t>
  </si>
  <si>
    <t>Poznámka k položce:_x000d_
Výměry dle výkresu: D.1.4d-102; 103; 104; 105 : _x000d_
68+100+167+0 : _x000d_
299</t>
  </si>
  <si>
    <t xml:space="preserve">Montáž -  Krabice přístrojová do dutých stěn, vč. instalace</t>
  </si>
  <si>
    <t>Dodávka - Krabice přístrojová do dutých stěn, vč. instalace</t>
  </si>
  <si>
    <t>Poznámka k položce:_x000d_
Výměry dle výkresu: D.1.4d-102; 103; 104; 105 : _x000d_
0+14+25+0 : _x000d_
39</t>
  </si>
  <si>
    <t xml:space="preserve">Montáž -  Krabice univerzální na povrch 98x98x45mm</t>
  </si>
  <si>
    <t>Dodávka - Krabice univerzální na povrch 98x98x45mm</t>
  </si>
  <si>
    <t xml:space="preserve">Montáž -  Krabice univerzální do dutých stěn s víčkem, vč. instalace</t>
  </si>
  <si>
    <t>Dodávka - Krabice univerzální do dutých stěn s víčkem, vč. instalace</t>
  </si>
  <si>
    <t>Poznámka k položce:_x000d_
Výměry dle výkresu: D.1.4d-102; 103; 104; 105 : _x000d_
9+36+42+0 : _x000d_
87</t>
  </si>
  <si>
    <t>Poznámka k položce:_x000d_
Výměry dle výkresu: D.1.4d-102; 103; 104; 105 : _x000d_
0+78+225+0 : _x000d_
303</t>
  </si>
  <si>
    <t>Montáž - Trubka pevná, o 25mm, bezhalogenová, vč. příchytek</t>
  </si>
  <si>
    <t>Dodávka - Trubka pevná, o 25mm, bezhalogenová, vč. příchytek</t>
  </si>
  <si>
    <t>Poznámka k položce:_x000d_
Výměry dle výkresu: D.1.4d-102; 103; 104; 105 : _x000d_
32+14+42+4 : _x000d_
92</t>
  </si>
  <si>
    <t>Poznámka k položce:_x000d_
Výměry dle výkresu: D.1.4d-102; 103; 104; 105 : _x000d_
1+6+9+0 : _x000d_
16</t>
  </si>
  <si>
    <t>Poznámka k položce:_x000d_
Výměry dle výkresu: D.1.4d-102; 103; 104; 105 : _x000d_
2+0+0+0 : _x000d_
2</t>
  </si>
  <si>
    <t>Měření metalického kabelu, vč. vypracování měřícího protokolu</t>
  </si>
  <si>
    <t>Poznámka k položce:_x000d_
Výměry dle výkresu: D.1.4d-102; 103; 104; 105 : _x000d_
86 : _x000d_
86</t>
  </si>
  <si>
    <t>Oživení a zprovoznění systému Dveřního systému (Interkom)</t>
  </si>
  <si>
    <t>Pol__0044</t>
  </si>
  <si>
    <t>Pol__0045</t>
  </si>
  <si>
    <t>Poznámka k položce:_x000d_
Výměry dle výkresu: D.1.4d-102; 103; 104; 105 : _x000d_
11 : _x000d_
11</t>
  </si>
  <si>
    <t>Pol__0046</t>
  </si>
  <si>
    <t>Pol__0047</t>
  </si>
  <si>
    <t>D.1.4d (20) - EK-STA</t>
  </si>
  <si>
    <t>M23.03 - STA - Společná televizní anténa</t>
  </si>
  <si>
    <t>M23.03</t>
  </si>
  <si>
    <t>STA - Společná televizní anténa</t>
  </si>
  <si>
    <t>Montáž - TV zásuvka koncová (TV+R)</t>
  </si>
  <si>
    <t>Dodávka - TV zásuvka koncová (TV+R</t>
  </si>
  <si>
    <t>Poznámka k položce:_x000d_
Výměry dle výkresu: D.1.4d-102; 103; 104; 105 : _x000d_
0+3+3+0 : _x000d_
6</t>
  </si>
  <si>
    <t>Montáž - Kabel koaxiální vnitřní, B2ca-s1d1a1</t>
  </si>
  <si>
    <t>Dodávka - Kabel koaxiální vnitřní, B2ca-s1d1a1</t>
  </si>
  <si>
    <t>Poznámka k položce:_x000d_
Výměry dle výkresu: D.1.4d-102; 103; 104; 105 : _x000d_
0+306+288+0 : _x000d_
594</t>
  </si>
  <si>
    <t>Poznámka k položce:_x000d_
Výměry dle výkresu: D.1.4d-102; 103; 104; 105 : _x000d_
0+353+331+0 : _x000d_
684</t>
  </si>
  <si>
    <t>Poznámka k položce:_x000d_
Výměry dle výkresu: D.1.4d-102; 103; 104; 105 : _x000d_
0+18+18+0 : _x000d_
36</t>
  </si>
  <si>
    <t>Oživení a zprovoznění systému</t>
  </si>
  <si>
    <t>D.1.4e - Rozvody medicinálních plynů</t>
  </si>
  <si>
    <t>804 - Rozvody medicinálních plynů</t>
  </si>
  <si>
    <t>804</t>
  </si>
  <si>
    <t>1539</t>
  </si>
  <si>
    <t xml:space="preserve">D+M Trubka Cu průměr   8x1</t>
  </si>
  <si>
    <t>Poznámka k položce:_x000d_
viz.výkr.č. D.1.4e-103</t>
  </si>
  <si>
    <t>0157</t>
  </si>
  <si>
    <t>D+M Trubka Cu průměr 12x1</t>
  </si>
  <si>
    <t>0159</t>
  </si>
  <si>
    <t>D+M Trubka Cu průměr 18x1</t>
  </si>
  <si>
    <t>T0008</t>
  </si>
  <si>
    <t>D+M Tvarovky Cu pr. 8</t>
  </si>
  <si>
    <t>T0012</t>
  </si>
  <si>
    <t>D+M Tvarovky Cu pr. 12</t>
  </si>
  <si>
    <t>T0018</t>
  </si>
  <si>
    <t>D+M Tvarovky Cu pr. 18</t>
  </si>
  <si>
    <t>606 9.T</t>
  </si>
  <si>
    <t>D+M Objímka 1/8", (pr.8-12)</t>
  </si>
  <si>
    <t>0089.T</t>
  </si>
  <si>
    <t>D+M Objímka 3/8", (pr.17-19)</t>
  </si>
  <si>
    <t>PZR02</t>
  </si>
  <si>
    <t>Značení potrubních rozvodů (na bm potrubí)</t>
  </si>
  <si>
    <t>PPD02</t>
  </si>
  <si>
    <t>Propláchnutí rozvodu dusíkem (na bm potrubí)</t>
  </si>
  <si>
    <t>990001</t>
  </si>
  <si>
    <t>D+M ochranný plyn pro pájení Cu trubek</t>
  </si>
  <si>
    <t>1322</t>
  </si>
  <si>
    <t>Stříbro pr. 2 Ag45 obalené EN17672</t>
  </si>
  <si>
    <t>Poznámka k položce:_x000d_
viz.výkr.č. D.1.4e-103_x000d_
UL-Ag45Sn</t>
  </si>
  <si>
    <t>OFP 3100-A</t>
  </si>
  <si>
    <t>D+M Terminální jednotka-panel odběrný pod omítku</t>
  </si>
  <si>
    <t>OFO 3900</t>
  </si>
  <si>
    <t xml:space="preserve">D+M Panel odtahu vydechovaných plynů AGSS  pod omítku</t>
  </si>
  <si>
    <t>Poznámka k položce:_x000d_
viz.výkr.č. D.1.4e-103_x000d_
ZOB/130</t>
  </si>
  <si>
    <t>PTZ01</t>
  </si>
  <si>
    <t>Tlaková zkouška závěrečná</t>
  </si>
  <si>
    <t>PVM01</t>
  </si>
  <si>
    <t>Vedení montážních prací</t>
  </si>
  <si>
    <t>PSO01</t>
  </si>
  <si>
    <t>Předání, proškolení obsluhy</t>
  </si>
  <si>
    <t>PZS01</t>
  </si>
  <si>
    <t>Zakreslení skutečného stavu</t>
  </si>
  <si>
    <t>PVR01</t>
  </si>
  <si>
    <t>Výchozí revize rozvodů MP</t>
  </si>
  <si>
    <t xml:space="preserve">DOP      T00</t>
  </si>
  <si>
    <t>Dopravné</t>
  </si>
  <si>
    <t>D1.4f - Vzduchotechnika</t>
  </si>
  <si>
    <t>01 - 2.7 Sklady 2.PP</t>
  </si>
  <si>
    <t>02 - 3.5 Angiografie - vyšetřovny 1.PP</t>
  </si>
  <si>
    <t>03 - 4.12 JIP neurologie 1.NP</t>
  </si>
  <si>
    <t>04 - Technické izolace</t>
  </si>
  <si>
    <t>06 - Montáž VZT v čistých prostorech</t>
  </si>
  <si>
    <t>07 - Stavební výpomoc</t>
  </si>
  <si>
    <t>08 - Zaregulování, revize, kvalifikační měření, ostatní</t>
  </si>
  <si>
    <t>09 - Lešení</t>
  </si>
  <si>
    <t>10 - Doprava, vedlejší náklady, přesuny hmot</t>
  </si>
  <si>
    <t>01</t>
  </si>
  <si>
    <t>2.7 Sklady 2.PP</t>
  </si>
  <si>
    <t>2.7.50</t>
  </si>
  <si>
    <t xml:space="preserve">D+M Anemostat přívodní s vířivou vyústí o rozměru 400x400 mm; boční připojení  d=200 mm, V=200-300, m3/h; výška nástavce max.280 mm; čelní deska opatřena práškovým nátěrem RAL 9010 (jiný odstín nutno</t>
  </si>
  <si>
    <t>Poznámka k položce:_x000d_
zohlednit při objednávce); max.tlaková ztráta 25 Pa; při návrhu čelní desky nutno zohlednit tlakovou ztrátu, vlastní hluk a požadovaný průtok vzduchu_x000d_
Místnost č.B192-400_x000d_
Výkres D.1.4f-103</t>
  </si>
  <si>
    <t>2.7.51</t>
  </si>
  <si>
    <t>D+M Ruční regulační klapka s aretací polohy d=200 mm</t>
  </si>
  <si>
    <t>Poznámka k položce:_x000d_
Výkres D.1.4f-103</t>
  </si>
  <si>
    <t>2.7.52</t>
  </si>
  <si>
    <t>D+M Ohebná hadice hliníková jednovrstvá, d=200 mm</t>
  </si>
  <si>
    <t>bm</t>
  </si>
  <si>
    <t>2.7.53</t>
  </si>
  <si>
    <t>D+M Potrubí čtyřhranné-rovné trouby z pozinkovaného plechu skupiny I ve třídě těsnosti B;včetně, těsnícího; spojovacího a závěsového materiálu.</t>
  </si>
  <si>
    <t>2.7.54</t>
  </si>
  <si>
    <t>D+M Potrubí čtyřhranné-tvarovky trouby z pozinkovaného plechu skupiny I ve třídě těsnosti B;včetně, těsnícího; spojovacího a závěsového materiálu.</t>
  </si>
  <si>
    <t>2.7.55</t>
  </si>
  <si>
    <t>D+M Potrubí kruhové-rovné trouby z pozinkovaného plechu skupiny I ve třídě těsnosti B;včetně, těsnícího; spojovacího a závěsového materiálu.</t>
  </si>
  <si>
    <t>2.7.56</t>
  </si>
  <si>
    <t>D+M Potrubí kruhové-tvarovky trouby z pozinkovaného plechu skupiny I ve třídě těsnosti B;včetně, těsnícího; spojovacího a závěsového materiálu.</t>
  </si>
  <si>
    <t>02</t>
  </si>
  <si>
    <t>3.5 Angiografie - vyšetřovny 1.PP</t>
  </si>
  <si>
    <t>3.5.60</t>
  </si>
  <si>
    <t xml:space="preserve">D+M Přívodní čistý nástavec s vířivou vyústí 472; boční připojení  d=200 mm, s regulační klapkou;, V=200-250, m3/h; výška nástavce max.380 mm; pro osazení filtrační vložky 457x457x78 mm;</t>
  </si>
  <si>
    <t xml:space="preserve">Poznámka k položce:_x000d_
Nástavec osazen  sondou pro měření tlakové ztráty (zanesení filtrační vložky); těleso nástavce musí být opatřeno komaxitovým nátěrem v odstínu RAL a musí být vzduchotěsné; odolnost vůči běžným čistícím a desinfekčním prostředkům;_x000d_
Ovládání klapky zevnitř nástavce po sejmutí čelní desky; tlaková ztráta vyústi do 20 Pa; provedení nástavce musí umožňovat osazení do minerálního podhledu o rastru 600x600 mm._x000d_
Místnost č._x000d_
Výkres D.1.4f-104</t>
  </si>
  <si>
    <t>3.5.61</t>
  </si>
  <si>
    <t xml:space="preserve">D+M Přívodní čistý nástavec s vířivou vyústí 472; boční připojení  d=200 mm, s regulační klapkou;, V=400-435, m3/h; výška nástavce max.450 mm; pro osazení filtrační vložky 457x457x149 mm;</t>
  </si>
  <si>
    <t>3.5.62</t>
  </si>
  <si>
    <t>D+M Filtrační vložka tř.H13 pro osazení do přívodního čistého nástavce, vzd.průtok 200 m3/h při,, počáteční tlakové ztrátě do 90 Pa, rozměr filtru 457x457x78 mm, materiál rámu filtrační vložky - MDF</t>
  </si>
  <si>
    <t>Poznámka k položce:_x000d_
Místnost č._x000d_
Výkres D.1.4f-104</t>
  </si>
  <si>
    <t>3.5.63</t>
  </si>
  <si>
    <t>D+M Filtrační vložka tř.H13 pro osazení do přívodního čistého nástavce, vzd.průtok 300 m3/h při,, počáteční tlakové ztrátě do 100 Pa, rozměr filtru 457x457x149 mm, materiál rámu filtrační vložky -</t>
  </si>
  <si>
    <t>Poznámka k položce:_x000d_
MDF_x000d_
Místnost č._x000d_
Výkres D.1.4f-104</t>
  </si>
  <si>
    <t>3.5.64</t>
  </si>
  <si>
    <t xml:space="preserve">D+M Anemostat odvodní s vířivou vyústí o rozměru 500x500 mm; boční připojení  d=200 mm, V=250-300, m3/h; výška nástavce max.280 mm; čelní deska opatřena práškovým nátěrem RAL 9010 (jiný odstín nutno</t>
  </si>
  <si>
    <t>Poznámka k položce:_x000d_
zohlednit při objednávce); max.tlaková ztráta 25 Pa; při návrhu čelní desky nutno zohlednit tlakovou ztrátu, vlastní hluk a požadovaný průtok vzduchu_x000d_
Místnost č._x000d_
Výkres D.1.4f-104</t>
  </si>
  <si>
    <t>3.5.65</t>
  </si>
  <si>
    <t xml:space="preserve">D+M Anemostat odvodní s vířivou vyústí o rozměru 600x600 mm; boční připojení  d=250 mm, V=460-530, m3/h; výška nástavce max.330 mm; čelní deska opatřena práškovým nátěrem RAL 9010 (jiný odstín nutno</t>
  </si>
  <si>
    <t>3.5.66</t>
  </si>
  <si>
    <t>D+M Talířový ventil odtahový O100 mm vč.montážního rámečku, s možností fixace polohy pomocí, kontramatice</t>
  </si>
  <si>
    <t>Poznámka k položce:_x000d_
Výkres D.1.4f-104</t>
  </si>
  <si>
    <t>3.5.67</t>
  </si>
  <si>
    <t>D+M Talířový ventil odtahový O160 mm vč.montážního rámečku, s možností fixace polohy pomocí, kontramatice</t>
  </si>
  <si>
    <t>3.5.58</t>
  </si>
  <si>
    <t>D+M Talířový ventil odtahový O200 mm vč.montážního rámečku, s možností fixace polohy pomocí, kontramatice</t>
  </si>
  <si>
    <t>3.5.69</t>
  </si>
  <si>
    <t>3.5.70</t>
  </si>
  <si>
    <t>D+M Ruční regulační klapka s aretací polohy d=250 mm</t>
  </si>
  <si>
    <t>3.5.71</t>
  </si>
  <si>
    <t>D+M Ohebná hadice hliníková jednovrstvá, d=100mm</t>
  </si>
  <si>
    <t>3.5.72</t>
  </si>
  <si>
    <t>D+M Ohebná hadice hliníková jednovrstvá, d=160 mm</t>
  </si>
  <si>
    <t>3.5.73</t>
  </si>
  <si>
    <t>3.5.74</t>
  </si>
  <si>
    <t>D+M Ohebná hadice hliníková jednovrstvá, d=250 mm</t>
  </si>
  <si>
    <t>3.5.75</t>
  </si>
  <si>
    <t>D+M Potrubí čtyřhranné-rovné trouby z pozinkovaného plechu skupiny I ve třídě těsnosti C;včetně, těsnícího; spojovacího a závěsového materiálu.</t>
  </si>
  <si>
    <t>3.5.76</t>
  </si>
  <si>
    <t>D+M Potrubí čtyřhranné-tvarovky trouby z pozinkovaného plechu skupiny I ve třídě těsnosti C;včetně, těsnícího; spojovacího a závěsového materiálu.</t>
  </si>
  <si>
    <t>3.5.77</t>
  </si>
  <si>
    <t>D+M Potrubí kruhové-rovné trouby z pozinkovaného plechu skupiny I ve třídě těsnosti C;včetně, těsnícího; spojovacího a závěsového materiálu.</t>
  </si>
  <si>
    <t>3.5.78</t>
  </si>
  <si>
    <t>D+M Potrubí kruhové-tvarovky trouby z pozinkovaného plechu skupiny I ve třídě těsnosti C;včetně, těsnícího; spojovacího a závěsového materiálu.</t>
  </si>
  <si>
    <t>03</t>
  </si>
  <si>
    <t>4.12 JIP neurologie 1.NP</t>
  </si>
  <si>
    <t>4.12.80</t>
  </si>
  <si>
    <t xml:space="preserve">D+M Přívodní čistý nástavec s vířivou vyústí 320; boční připojení  d=160 mm, s regulační klapkou;, V=100 m3/h; výška nástavce max.380 mm; pro osazení filtrační vložky 305x305x78 mm;</t>
  </si>
  <si>
    <t xml:space="preserve">Poznámka k položce:_x000d_
Nástavec osazen  sondou pro měření tlakové ztráty (zanesení filtrační vložky); těleso nástavce musí být opatřeno komaxitovým nátěrem v odstínu RAL a musí být vzduchotěsné; odolnost vůči běžným čistícím a desinfekčním prostředkům;_x000d_
Ovládání klapky zevnitř nástavce po sejmutí čelní desky; tlaková ztráta vyústi do 20 Pa; provedení nástavce musí umožňovat osazení do minerálního podhledu o rastru 600x600 mm._x000d_
Místnost č._x000d_
Výkres D.1.4f-105</t>
  </si>
  <si>
    <t>4.12.81</t>
  </si>
  <si>
    <t xml:space="preserve">D+M Přívodní čistý nástavec s vířivou vyústí 320; boční připojení  d=160 mm, s regulační klapkou;, V=150-180 m3/h; výška nástavce max.380 mm; pro osazení filtrační vložky 305x305x149 mm;</t>
  </si>
  <si>
    <t>4.12.82</t>
  </si>
  <si>
    <t xml:space="preserve">D+M Přívodní čistý nástavec s vířivou vyústí 472; boční připojení  d=200 mm, s regulační klapkou;, V=250 m3/h; výška nástavce max.380 mm; pro osazení filtrační vložky 457x457x78 mm;</t>
  </si>
  <si>
    <t xml:space="preserve">Poznámka k položce:_x000d_
Nástavec osazen  sondou pro měření tlakové ztráty (zanesení filtrační vložky); těleso nástavce musí být opatřeno komaxitovým nátěrem v odstínu RAL a musí být vzduchotěsné; odolnost vůči běžným čistícím a desinfekčním prostředkům;_x000d_
Ovládání klapky zevnitř nástavce po sejmutí čelní desky; tlaková ztráta vyústi do 20 Pa; provedení nástavce musí umožňovat osazení do těsného minerálního  podhledu o rastru 600x600 mm._x000d_
Místnost č._x000d_
Výkres D.1.4f-105</t>
  </si>
  <si>
    <t>4.12.83</t>
  </si>
  <si>
    <t xml:space="preserve">D+M Přívodní čistý nástavec s vířivou vyústí 472; boční připojení  d=200 mm, s regulační klapkou;, V=300-400 m3/h; výška nástavce max.380 mm; pro osazení filtrační vložky 457x457x149 mm;</t>
  </si>
  <si>
    <t>4.12.84</t>
  </si>
  <si>
    <t>D+M Filtrační vložka tř.H13 pro osazení do přívodního čistého nástavce, vzd.průtok 60 m3/h při,, počáteční tlakové ztrátě do 100 Pa, rozměr filtru 305x305x78 mm, materiál rámu filtrační vložky -</t>
  </si>
  <si>
    <t>Poznámka k položce:_x000d_
MDF_x000d_
Místnost č._x000d_
Výkres D.1.4f-105</t>
  </si>
  <si>
    <t>4.12.85</t>
  </si>
  <si>
    <t>D+M Filtrační vložka tř.H13 pro osazení do přívodního čistého nástavce, vzd.průtok 110 m3/h při,, počáteční tlakové ztrátě do 100 Pa, rozměr filtru 305x305x78 mm, materiál rámu filtrační vložky -</t>
  </si>
  <si>
    <t>Poznámka k položce:_x000d_
MDF_x000d_
Místnost č. B101_x000d_
Výkres D.1.4f-105</t>
  </si>
  <si>
    <t>4.12.86</t>
  </si>
  <si>
    <t>D+M Filtrační vložka tř.H13 pro osazení do přívodního čistého nástavce, vzd.průtok 180 m3/h při,, počáteční tlakové ztrátě do 100 Pa, rozměr filtru 305x305x149 mm, materiál rámu filtrační vložky -</t>
  </si>
  <si>
    <t>4.12.87</t>
  </si>
  <si>
    <t>D+M Filtrační vložka tř.H13 pro osazení do přívodního čistého nástavce, vzd.průtok 250 m3/h při,, počáteční tlakové ztrátě do 100 Pa, rozměr filtru 457x457x78 mm, materiál rámu filtrační vložky -</t>
  </si>
  <si>
    <t>4.12.88</t>
  </si>
  <si>
    <t>D+M Filtrační vložka tř.H13 pro osazení do přívodního čistého nástavce, vzd.průtok 330 m3/h při,, počáteční tlakové ztrátě do 100 Pa, rozměr filtru 457x457x149 mm, materiál rámu filtrační vložky -</t>
  </si>
  <si>
    <t>4.12.89</t>
  </si>
  <si>
    <t>D+M Filtrační vložka tř.H13 pro osazení do přívodního čistého nástavce, vzd.průtok 400 m3/h při,, počáteční tlakové ztrátě do 100 Pa, rozměr filtru 457x457x149 mm, materiál rámu filtrační vložky -</t>
  </si>
  <si>
    <t>4.12.90</t>
  </si>
  <si>
    <t xml:space="preserve">D+M Anemostat odvodní s vířivou vyústí o rozměru 300x300 mm; boční připojení  d=160 mm, V=60-160, m3/h; výška nástavce max.240 mm; čelní deska opatřena práškovým nátěrem RAL 9010 (jiný odstín nutno</t>
  </si>
  <si>
    <t>Poznámka k položce:_x000d_
zohlednit při objednávce); max.tlaková ztráta 25 Pa; při návrhu čelní desky nutno zohlednit tlakovou ztrátu, vlastní hluk a požadovaný průtok vzduchu_x000d_
Místnost č._x000d_
Výkres D.1.4f-105</t>
  </si>
  <si>
    <t>4.12.91</t>
  </si>
  <si>
    <t xml:space="preserve">D+M Anemostat odvodní s vířivou vyústí o rozměru 500x500 mm; boční připojení  d=200 mm, V=70-300, m3/h; výška nástavce max.280 mm; čelní deska opatřena práškovým nátěrem RAL 9010 (jiný odstín nutno</t>
  </si>
  <si>
    <t>4.12.92</t>
  </si>
  <si>
    <t xml:space="preserve">D+M Anemostat odvodní s vířivou vyústí o rozměru 600x600 mm; boční připojení  d=250 mm, V=300-450, m3/h; výška nástavce max.330 mm; čelní deska opatřena práškovým nátěrem RAL 9010 (jiný odstín nutno</t>
  </si>
  <si>
    <t>4.12.93</t>
  </si>
  <si>
    <t>Poznámka k položce:_x000d_
Výkres D.1.4f-105</t>
  </si>
  <si>
    <t>4.12.94</t>
  </si>
  <si>
    <t>4.12.95</t>
  </si>
  <si>
    <t>D+M Ruční regulační klapka čtyřhranná s aretací polohy do obvodu 1050 mm</t>
  </si>
  <si>
    <t>4.12.96</t>
  </si>
  <si>
    <t>D+M Ruční regulační klapka čtyřhranná s aretací polohy do obvodu 2000 mm</t>
  </si>
  <si>
    <t>4.12.97</t>
  </si>
  <si>
    <t>D+M Ruční regulační klapka s aretací polohy d=160 mm</t>
  </si>
  <si>
    <t>4.12.98</t>
  </si>
  <si>
    <t>4.12.99</t>
  </si>
  <si>
    <t>4.12.100</t>
  </si>
  <si>
    <t>D+M Ohebná hadice hliníková jednovrstvá, d=100 mm</t>
  </si>
  <si>
    <t>4.12.101</t>
  </si>
  <si>
    <t>4.12.102</t>
  </si>
  <si>
    <t>4.12.103</t>
  </si>
  <si>
    <t>4.12.104</t>
  </si>
  <si>
    <t>4.12.105</t>
  </si>
  <si>
    <t>4.12.106</t>
  </si>
  <si>
    <t>4.12.107</t>
  </si>
  <si>
    <t>04</t>
  </si>
  <si>
    <t>Technické izolace</t>
  </si>
  <si>
    <t>100.1</t>
  </si>
  <si>
    <t>D+M Tepelná izolace z minerální vlny - tloušťka 40mm</t>
  </si>
  <si>
    <t>Poznámka k položce:_x000d_
s hliníkovým polepem; připevněná na samolepicí trny; izolaci řešit jako parotěsnou; spoje izolace přelepit Al páskou; minimální objemová hmotnost 65kg/m3;_x000d_
Rozsah izolace: přívodní a odvodní potrubí ve vnitřním provedení vedené ve strojovnách VZT, dále přívodní potrubí vedené mimo strojovny (šachty, hlavní přívodní potrubí)</t>
  </si>
  <si>
    <t>100.2</t>
  </si>
  <si>
    <t>D+M Atestovaný systém protipožární izolace z kamenné vlny čtyřhranného/kruhového vzduchotechnického, potrubíTyp protipožární izolace B dle ČSN EN 1366-1+A1Požární odolnost izolace EI 45 SSystém</t>
  </si>
  <si>
    <t>Poznámka k položce:_x000d_
včetně doplňkového a montážního materiálu_x000d_
Rozsah izolace: ---</t>
  </si>
  <si>
    <t>06</t>
  </si>
  <si>
    <t>Montáž VZT v čistých prostorech</t>
  </si>
  <si>
    <t>100.4</t>
  </si>
  <si>
    <t>Úprava vnitřního povrchu potrubí před montáží (mytí saponátem, vytření dosucha); materiál pro, zaslepení potrubí při montáži (PVC fólie, vázací drát, páska); čištění čistých prostor při montáži</t>
  </si>
  <si>
    <t>Poznámka k položce:_x000d_
VZT</t>
  </si>
  <si>
    <t>07</t>
  </si>
  <si>
    <t>Stavební výpomoc</t>
  </si>
  <si>
    <t>100.5</t>
  </si>
  <si>
    <t>Drobné stavební práce v rámci montáže VZT</t>
  </si>
  <si>
    <t>08</t>
  </si>
  <si>
    <t>Zaregulování, revize, kvalifikační měření, ostatní</t>
  </si>
  <si>
    <t>100.6</t>
  </si>
  <si>
    <t>Komplexní zkoušky ve spolupráci s navazujícími profesemi</t>
  </si>
  <si>
    <t>100.7</t>
  </si>
  <si>
    <t>Uvedení do provozu, start up</t>
  </si>
  <si>
    <t>100.8</t>
  </si>
  <si>
    <t>Zaregulování systému VZT</t>
  </si>
  <si>
    <t>100.9</t>
  </si>
  <si>
    <t>Zaškolení obsluhy</t>
  </si>
  <si>
    <t>100.10</t>
  </si>
  <si>
    <t>Kvalifikační měření; Zpravidla se jedná o test defektoskopie a těsnosti instalovaných HEPA filtrů,, tlakové poměry mezi místnostmi, množství vzduchu za HEPA filtry,</t>
  </si>
  <si>
    <t>Poznámka k položce:_x000d_
počet výměn vzduchu v místnostech, teplota a relativní vlhkost, koncentrace částic v prostoru, vypracování zprávy.</t>
  </si>
  <si>
    <t>100.11</t>
  </si>
  <si>
    <t>Zajištění požárního dohledu dle vyhlášky 87/2000 Sb. při svařování, broušení, řezání kovů a tepelném, dělení kovů</t>
  </si>
  <si>
    <t>100.12</t>
  </si>
  <si>
    <t>Přehledové schéma; přehledové schéma jednotlivých systémů vbarevném provedení ve formátu A2, v„zalaminátovaném“ provedení</t>
  </si>
  <si>
    <t>100.13</t>
  </si>
  <si>
    <t>Značení VZT potrubí; směr proudění vzduchu, výfuk, sání dle vyhl. 23/2008 Sb., schéma VZT lamino</t>
  </si>
  <si>
    <t>100.14</t>
  </si>
  <si>
    <t>Dodavatelská dokumentace staveb, dodací listy jednotlivých komponentů, prohlášení o shodě, návody na, obsluhu, provozní řády, revize;</t>
  </si>
  <si>
    <t>Poznámka k položce:_x000d_
certifikáty, technická dokumentace zařízení, záruční listy, protokol o zaškolení obsluhy, protokol o zkouškách, apod.</t>
  </si>
  <si>
    <t>100.15</t>
  </si>
  <si>
    <t>Dílenská dokumentace</t>
  </si>
  <si>
    <t>100.16</t>
  </si>
  <si>
    <t>Projektová dokumentace skutečného provedenív elektronické podobě bude provedena ve 3D modelu BIM, (ifc, doc, xls, dwg, pdf); v tištěné podobě</t>
  </si>
  <si>
    <t>09</t>
  </si>
  <si>
    <t>Lešení</t>
  </si>
  <si>
    <t>100.17</t>
  </si>
  <si>
    <t>Lešení pojízdné pomocné; výška podlahy do 1,9m</t>
  </si>
  <si>
    <t>100.18</t>
  </si>
  <si>
    <t>Lešení pojízdné pomocné; výška podlahy do 2,5m</t>
  </si>
  <si>
    <t>Doprava, vedlejší náklady, přesuny hmot</t>
  </si>
  <si>
    <t>100.19</t>
  </si>
  <si>
    <t>100.20</t>
  </si>
  <si>
    <t>100.21</t>
  </si>
  <si>
    <t>Přesuny hmot - příprava staveniště</t>
  </si>
  <si>
    <t>D.1.4g - Měření a regulace</t>
  </si>
  <si>
    <t>Ke správnému nacenění všech položek je nutno se seznámit s obsahem i všech ostatních částí PD. Veškeré změny oproti PD musí být schváleny projektantem. Pozn.: slovem "bezhalogenové" jsou zde myšleny kabely ve smyslu třídy reakce na oheň B2ca s1, d0.	</t>
  </si>
  <si>
    <t>Mar-01.c - Řídící systém</t>
  </si>
  <si>
    <t>MaR-02.c - Polní instrumentace, rozvaděče</t>
  </si>
  <si>
    <t>MaR-03.c - Montážní materiál</t>
  </si>
  <si>
    <t>MaR-04.c - Elektromontážní práce</t>
  </si>
  <si>
    <t>MaR-05.c - Služby</t>
  </si>
  <si>
    <t>Mar-01.c</t>
  </si>
  <si>
    <t>Řídící systém</t>
  </si>
  <si>
    <t>MaR-RS</t>
  </si>
  <si>
    <t xml:space="preserve">Kompaktní regulátor IRC s BACnet MSTP komunikací, volně programovatelný, 4 UI, 4 AO, 4x relé, 2x, triac, SYLK, napájení 230VAC, krátká verze,napájení 230VAC,  BACnet MS/TP, Modbus a SYLK-Bus</t>
  </si>
  <si>
    <t>Poznámka k položce:_x000d_
D.1.4g.001+002</t>
  </si>
  <si>
    <t>MaR-RS.1</t>
  </si>
  <si>
    <t>Převodník mezi protokoly, 2xEthernet port, 2xRS485, napájení 24V AC/DC,Panel-Bus, C-Bus, Modbus,, BACnet IP a MS/TP, Fox, LONWorks, KNX-IP, M-Bus, BACnet / IP, DALI, FOX a FOXS, LON KNX / IP FTT10A</t>
  </si>
  <si>
    <t>Poznámka k položce:_x000d_
a IP, M-Bus, Modbus všechny typy, oBIX, Open ADR, SNMP, OPC-DA D.1.4g.001+002</t>
  </si>
  <si>
    <t>MaR-RS.2</t>
  </si>
  <si>
    <t>Paměťová karta pro převodníky protokolů, SD, 4GB</t>
  </si>
  <si>
    <t>MaR-02.c</t>
  </si>
  <si>
    <t>Polní instrumentace, rozvaděče</t>
  </si>
  <si>
    <t>MaR-SnHr</t>
  </si>
  <si>
    <t>Termoelektrický pohon, 6,5 mm, 24Vdc/230Vac, M30x1,5, NC</t>
  </si>
  <si>
    <t>Poznámka k položce:_x000d_
D.1.4g.002</t>
  </si>
  <si>
    <t>MaR-VeRe</t>
  </si>
  <si>
    <t>Nástěnný ovladač pro IRC, komunikace, bez zobrazení aktuální teploty, možnost korekce, přepínání, režimu, měření teploty, ModBus RTU</t>
  </si>
  <si>
    <t>MaR-03.c</t>
  </si>
  <si>
    <t>Montážní materiál</t>
  </si>
  <si>
    <t>MaR-MoMat</t>
  </si>
  <si>
    <t>Kabel slaboproudý stíněný, bezhalogenový CU, 2x1</t>
  </si>
  <si>
    <t>MaR-MoMat.1</t>
  </si>
  <si>
    <t>Kabel slaboproudý stíněný, bezhalogenový CU, 2x2x0,8</t>
  </si>
  <si>
    <t>MaR-MoMat.2</t>
  </si>
  <si>
    <t>Kabel silnoproudý, bezhalogenový, CU, 3x1,5</t>
  </si>
  <si>
    <t>MaR-MoMat.3</t>
  </si>
  <si>
    <t>Kabel silnoproudý, bezhalogenový, CU, 5x1,5</t>
  </si>
  <si>
    <t>MaR-MoMat.4</t>
  </si>
  <si>
    <t>Krabice rozvodná plastová, elektroinstalační</t>
  </si>
  <si>
    <t>Poznámka k položce:_x000d_
D.1.4g.112-119</t>
  </si>
  <si>
    <t>MaR-MoMat.5</t>
  </si>
  <si>
    <t>Svorkovnice</t>
  </si>
  <si>
    <t>MaR-MoMat.6</t>
  </si>
  <si>
    <t>Příchytky na strop kovové, skupinový držák kabelů, požární odolnost</t>
  </si>
  <si>
    <t>MaR-MoMat.7</t>
  </si>
  <si>
    <t>Popisovací štítky na kabely</t>
  </si>
  <si>
    <t>MaR-04.c</t>
  </si>
  <si>
    <t>Elektromontážní práce</t>
  </si>
  <si>
    <t>MaR-Montaz</t>
  </si>
  <si>
    <t>MaR-Montaz.1</t>
  </si>
  <si>
    <t>MaR-Montaz.2</t>
  </si>
  <si>
    <t>Příchytky na strop kovové</t>
  </si>
  <si>
    <t>MaR-Montaz.3</t>
  </si>
  <si>
    <t>Montáž prvků MaR</t>
  </si>
  <si>
    <t>Poznámka k položce:_x000d_
D.1.4.D.02</t>
  </si>
  <si>
    <t>MaR-Montaz.4</t>
  </si>
  <si>
    <t>Kabely Cu slaboproudé bez ukončení 2 - 19x1,0 - položení</t>
  </si>
  <si>
    <t>MaR-Montaz.5</t>
  </si>
  <si>
    <t>Kabely Cu silnoproudé do 1kV bez ukončení 2-7x10 - položení</t>
  </si>
  <si>
    <t>MaR-Montaz.6</t>
  </si>
  <si>
    <t>Ukončení kabelů silnoproudých a sdělovacích na obou koncích</t>
  </si>
  <si>
    <t>MaR-Montaz.7</t>
  </si>
  <si>
    <t>Zhotovení prostupu vrtaného (mimo střechy), D 50mm vč. zapravení</t>
  </si>
  <si>
    <t>MaR-05.c</t>
  </si>
  <si>
    <t>Služby</t>
  </si>
  <si>
    <t>MaR-Sluzby</t>
  </si>
  <si>
    <t>Oživení a uvedení do provozu - ModBus RTU FCU</t>
  </si>
  <si>
    <t>Poznámka k položce:_x000d_
D.1.4g.001+002,101-111</t>
  </si>
  <si>
    <t>MaR-Sluzby.1</t>
  </si>
  <si>
    <t>Test 1:1 - datové body - ModBus RTU FCU</t>
  </si>
  <si>
    <t>DB</t>
  </si>
  <si>
    <t>MaR-Sluzby.2</t>
  </si>
  <si>
    <t>Oživení a uvedení do provozu - ModBus RTU regulátory IRC</t>
  </si>
  <si>
    <t>MaR-Sluzby.3</t>
  </si>
  <si>
    <t>Test 1:1 - datové body - ModBus RTU regulátory IRC</t>
  </si>
  <si>
    <t>MaR-Sluzby.4</t>
  </si>
  <si>
    <t>Oživení a uvedení do provozu - ModBus RTU ovladače IRC</t>
  </si>
  <si>
    <t>MaR-Sluzby.5</t>
  </si>
  <si>
    <t>Test 1:1 - datové body - ModBus RTU ovladače IRC</t>
  </si>
  <si>
    <t>MaR-Sluzby.6</t>
  </si>
  <si>
    <t>Test 1:1 - datové body - světla, senzory, Bacnet IP</t>
  </si>
  <si>
    <t>MaR-Sluzby.7</t>
  </si>
  <si>
    <t>Oživení a uvedení do provozu DALI - žaluzie, Bacnet IP</t>
  </si>
  <si>
    <t>MaR-Sluzby.8</t>
  </si>
  <si>
    <t>Test 1:1 - datové body - žaluzie, Bacnet IP</t>
  </si>
  <si>
    <t>MaR-Sluzby.9</t>
  </si>
  <si>
    <t xml:space="preserve">Vytvoření SW  - IRC (komplet)</t>
  </si>
  <si>
    <t>MaR-Sluzby.10</t>
  </si>
  <si>
    <t xml:space="preserve">Vytvoření SW  - DALI</t>
  </si>
  <si>
    <t>MaR-Sluzby.11</t>
  </si>
  <si>
    <t>Nastavení a prvotní konfigurace převodníků protokolů</t>
  </si>
  <si>
    <t>MaR-Sluzby.12</t>
  </si>
  <si>
    <t>Nastavení a prvotní konfigurace IRC regulátorů</t>
  </si>
  <si>
    <t>MaR-Sluzby.13</t>
  </si>
  <si>
    <t>Řídící systém - programování dispečinku (úprava, rozšíření a doplnění), datové body fyzické i, virtuální, vč. VRV, IRC apod.</t>
  </si>
  <si>
    <t>MaR-Sluzby.14</t>
  </si>
  <si>
    <t>Řídící systém - programování dispečinku, systém DALI</t>
  </si>
  <si>
    <t>MaR-Sluzby.15</t>
  </si>
  <si>
    <t>Řídící systém - programování dispečinku, parametrizace (popis viz TZ)</t>
  </si>
  <si>
    <t>MaR-Sluzby.16</t>
  </si>
  <si>
    <t>Řídící systém - zhotovení uživatelských ovládacích obrazovek/rozhraní, datové body fyzické i, virtuální, vč. VRV, IRC apod.</t>
  </si>
  <si>
    <t>MaR-Sluzby.17</t>
  </si>
  <si>
    <t>Řídící systém - zhotovení uživatelských ovládacích obrazovek/rozhraní, systém DALI</t>
  </si>
  <si>
    <t>MaR-Sluzby.18</t>
  </si>
  <si>
    <t>Realizační/dílenská dokumentace</t>
  </si>
  <si>
    <t>Poznámka k položce:_x000d_
D.1.4g.001</t>
  </si>
  <si>
    <t>MaR-Sluzby.19</t>
  </si>
  <si>
    <t>Tisk realizační/dílenské dokumentace</t>
  </si>
  <si>
    <t>MaR-Sluzby.20</t>
  </si>
  <si>
    <t>Dokumentace skutečného provedení (ne v provedení BIM)</t>
  </si>
  <si>
    <t>MaR-Sluzby.21</t>
  </si>
  <si>
    <t>Tisk dokumentace skutečného provedení</t>
  </si>
  <si>
    <t>MaR-Sluzby.22</t>
  </si>
  <si>
    <t>Zaučení obsluhy</t>
  </si>
  <si>
    <t>MaR-Sluzby.23</t>
  </si>
  <si>
    <t>Revize elektro</t>
  </si>
  <si>
    <t>MaR-Sluzby.24</t>
  </si>
  <si>
    <t>Spolupráce s revizním technikem</t>
  </si>
  <si>
    <t>MaR-Sluzby.25</t>
  </si>
  <si>
    <t>Koordinace s ostatními profesemi při realizaci</t>
  </si>
  <si>
    <t>MaR-Sluzby.26</t>
  </si>
  <si>
    <t>Vedení zakázky</t>
  </si>
  <si>
    <t>D.1.4h (4) - EPS</t>
  </si>
  <si>
    <t>M23.01 - EPS - Elektrická požární signalizace</t>
  </si>
  <si>
    <t>EPS - Elektrická požární signalizace</t>
  </si>
  <si>
    <t>Montáž - Optickokouřový hlásič s oddělovačem , max, instalační výška 12m; EN 54-7</t>
  </si>
  <si>
    <t>Dodávka - Optickokouřový hlásič s oddělovačem , max, instalační výška 12m; EN 54-7</t>
  </si>
  <si>
    <t>Poznámka k položce:_x000d_
Výměry dle výkresu: D.1.4h-102; 103; 104; 105 : _x000d_
8+39+28+5 : _x000d_
80</t>
  </si>
  <si>
    <t>Montáž - Patice pro hlásiče</t>
  </si>
  <si>
    <t>Dodávka - Patice pro hlásiče</t>
  </si>
  <si>
    <t>Montáž - Držák popisných štítků, balení 10 ks</t>
  </si>
  <si>
    <t>Dodávka - Držák popisných štítků, balení 10 ks</t>
  </si>
  <si>
    <t>Poznámka k položce:_x000d_
Výměry dle výkresu: D.1.4h-102; 103; 104; 105 : _x000d_
9 : _x000d_
9</t>
  </si>
  <si>
    <t>Montáž - Paralelní optická signalizace pro hlásiče</t>
  </si>
  <si>
    <t>Dodávka - Paralelní optická signalizace pro hlásiče</t>
  </si>
  <si>
    <t>Poznámka k položce:_x000d_
Výměry dle výkresu: D.1.4h-102; 103; 104; 105 : _x000d_
4+17+14+2 : _x000d_
37</t>
  </si>
  <si>
    <t xml:space="preserve">Montáž -  Modul elektroniky tlačítkového hlásiče s oddělovačem</t>
  </si>
  <si>
    <t>Dodávka - Modul elektroniky tlačítkového hlásiče s oddělovačem</t>
  </si>
  <si>
    <t>Poznámka k položce:_x000d_
Výměry dle výkresu: D.1.4h-102; 103; 104; 105 : _x000d_
3+1+3+1 : _x000d_
8</t>
  </si>
  <si>
    <t>Montáž - Skříň tlačítkového hlásiče, červená</t>
  </si>
  <si>
    <t>Dodávka - Skříň tlačítkového hlásiče, červená</t>
  </si>
  <si>
    <t>Montáž - Maják, červeno-červený</t>
  </si>
  <si>
    <t>Dodávka - Maják, červeno-červený</t>
  </si>
  <si>
    <t>Poznámka k položce:_x000d_
Výměry dle výkresu: D.1.4h-102; 103; 104; 105 : _x000d_
2+1+3+1 : _x000d_
7</t>
  </si>
  <si>
    <t>Montáž - Kabel sdělovací 1x2x0,8mm2, B2ca-s1d1a1</t>
  </si>
  <si>
    <t>Dodávka - Kabel sdělovací 1x2x0,8mm2, B2ca-s1d1a1</t>
  </si>
  <si>
    <t>Poznámka k položce:_x000d_
Výměry dle výkresu: D.1.4h-102; 103; 104; 105 : _x000d_
204+434+406+123 : _x000d_
1167</t>
  </si>
  <si>
    <t>Montáž - Kabel sdělovací 2x2x0,8mm2, B2ca-s1d1a1, P90</t>
  </si>
  <si>
    <t>Dodávka - Kabel sdělovací 2x2x0,8mm2, B2ca-s1d1a1, P90</t>
  </si>
  <si>
    <t>Poznámka k položce:_x000d_
Výměry dle výkresu: D.1.4h-102; 103; 104; 105 : _x000d_
48+285+318+164 : _x000d_
815</t>
  </si>
  <si>
    <t>Poznámka k položce:_x000d_
Výměry dle výkresu: D.1.4h-102; 103; 104; 105 : _x000d_
530+1128+1056+320 : _x000d_
3034</t>
  </si>
  <si>
    <t>Montáž - Příchytka kovová pro jeden kabel, vč. nastřelovacího kovového hrotu, požárně odolný</t>
  </si>
  <si>
    <t>Dodávka - Příchytka kovová pro jeden kabel, vč. nastřelovacího kovového hrotu, požárně odolný</t>
  </si>
  <si>
    <t>Poznámka k položce:_x000d_
Výměry dle výkresu: D.1.4h-102; 103; 104; 105 : _x000d_
132+792+786+492 : _x000d_
2202</t>
  </si>
  <si>
    <t>Montáž - Příchytka kovová pro dva kabely, vč. nastřelovacího kovového hrotu, požárně odolný</t>
  </si>
  <si>
    <t>Dodávka - Příchytka kovová pro dva kabely, vč. nastřelovacího kovového hrotu, požárně odolný</t>
  </si>
  <si>
    <t>Poznámka k položce:_x000d_
Výměry dle výkresu: D.1.4h-102; 103; 104; 105 : _x000d_
12+63+168+0 : _x000d_
243</t>
  </si>
  <si>
    <t>Poznámka k položce:_x000d_
Výměry dle výkresu: D.1.4h-102; 103; 104; 105 : _x000d_
16+7+15+6 : _x000d_
28</t>
  </si>
  <si>
    <t>Poznámka k položce:_x000d_
Výměry dle výkresu: D.1.4h-102; 103; 104; 105 : _x000d_
2+17+10+0 : _x000d_
27</t>
  </si>
  <si>
    <t>Poznámka k položce:_x000d_
Výměry dle výkresu: D.1.4h-102; 103; 104; 105 : _x000d_
0+2+3+0 : _x000d_
5</t>
  </si>
  <si>
    <t>Poznámka k položce:_x000d_
Výměry dle výkresu: D.1.4h-102; 103; 104; 105 : _x000d_
1 : _x000d_
1</t>
  </si>
  <si>
    <t>Programování a zprovoznění systému EPS</t>
  </si>
  <si>
    <t>Poznámka k položce:_x000d_
Výměry dle výkresu: D.1.4h-102; 103; 104; 105 : _x000d_
14 : _x000d_
14</t>
  </si>
  <si>
    <t>Funkční zkouška systému EPS</t>
  </si>
  <si>
    <t>Poznámka k položce:_x000d_
Výměry dle výkresu: D.1.4h-102; 103; 104; 105 : _x000d_
16 : _x000d_
16</t>
  </si>
  <si>
    <t>Tvorba mapy dle podkladů (půdorysu)</t>
  </si>
  <si>
    <t>Poznámka k položce:_x000d_
Výměry dle výkresu: D.1.4h-102; 103; 104; 105 : _x000d_
4 : _x000d_
4</t>
  </si>
  <si>
    <t>Konfigurace symbolu na půdorysu</t>
  </si>
  <si>
    <t>Poznámka k položce:_x000d_
Výměry dle výkresu: D.1.4h-102; 103; 104; 105 : _x000d_
88 : _x000d_
88</t>
  </si>
  <si>
    <t>Implementace systému a oživení</t>
  </si>
  <si>
    <t>Poznámka k položce:_x000d_
Výměry dle výkresu: D.1.4h-102; 103; 104; 105 : _x000d_
13 : _x000d_
13</t>
  </si>
  <si>
    <t>D.1.4h (5) - NZS</t>
  </si>
  <si>
    <t>M23.02 - NZS - Nouzový zvukový systém</t>
  </si>
  <si>
    <t>NZS - Nouzový zvukový systém</t>
  </si>
  <si>
    <t>Montáž - Reproduktor podhledový 6-3-1,5W/100V, kovový požární kryt, keram. svorkovnice, EN 54-24</t>
  </si>
  <si>
    <t>Dodávka - Reproduktor podhledový 6-3-1,5W/100V, kovový požární kryt, keram. svorkovnice, EN 54-24</t>
  </si>
  <si>
    <t>Poznámka k položce:_x000d_
Výměry dle výkresu: D.1.4h-110; 111; 112; 113 : _x000d_
5+22+16+2 : _x000d_
45</t>
  </si>
  <si>
    <t>Montáž - Reproduktor nástěnný, 6W/100V, MDF, bílý, EN 54-24</t>
  </si>
  <si>
    <t>Dodávka - Reproduktor nástěnný, 6W/100V, MDF, bílý, EN 54-24</t>
  </si>
  <si>
    <t>Poznámka k položce:_x000d_
Výměry dle výkresu: D.1.4h-110; 111; 112; 113 : _x000d_
0+1+0+0 : _x000d_
1</t>
  </si>
  <si>
    <t>Montáž - Kabel silový 2x2,5mm2, B2ca-s1d1a1, P60</t>
  </si>
  <si>
    <t>Dodávka - Kabel silový 2x2,5mm2, B2ca-s1d1a1, P60</t>
  </si>
  <si>
    <t>Poznámka k položce:_x000d_
Výměry dle výkresu: D.1.4h-110; 111; 112; 113 : _x000d_
60+253+176+24 : _x000d_
513</t>
  </si>
  <si>
    <t>Montáž - Příchytka kovová pro jeden kabel, včetně nastřelovacího kovového hrotu, požárně odolný</t>
  </si>
  <si>
    <t>Dodávka - Příchytka kovová pro jeden kabel, včetně nastřelovacího kovového hrotu, požárně odolný</t>
  </si>
  <si>
    <t>Poznámka k položce:_x000d_
Výměry dle výkresu: D.1.4h-110; 111; 112; 113 : _x000d_
180+759+528+72 : _x000d_
1539</t>
  </si>
  <si>
    <t>Průraz stěnou do 15cm, vč. zapravení</t>
  </si>
  <si>
    <t>Poznámka k položce:_x000d_
Výměry dle výkresu: D.1.4h-110; 111; 112; 113 : _x000d_
1+17+10+0 : _x000d_
28</t>
  </si>
  <si>
    <t>Poznámka k položce:_x000d_
Výměry dle výkresu: D.1.4h-110; 111; 112; 113 : _x000d_
1 : _x000d_
1</t>
  </si>
  <si>
    <t>Programování a zprovoznění systému NZS</t>
  </si>
  <si>
    <t>Poznámka k položce:_x000d_
Výměry dle výkresu: D.1.4h-110; 111; 112; 113 : _x000d_
6 : _x000d_
6</t>
  </si>
  <si>
    <t>Poznámka k položce:_x000d_
Výměry dle výkresu: D.1.4h-110; 111; 112; 113 : _x000d_
3 : _x000d_
3</t>
  </si>
  <si>
    <t>Poznámka k položce:_x000d_
Výměry dle výkresu: D.1.4h-110; 111; 112; 113 : _x000d_
4 : _x000d_
4</t>
  </si>
  <si>
    <t>Odborné měření srozumitelnosti vč. měřicího protokolu ( povinná náležitost dle ČSN EN 50849)</t>
  </si>
  <si>
    <t>Zaškolení a instruktáž osoby uživatele na zařízení NZS</t>
  </si>
  <si>
    <t>D.1.4j - Rozvody chladu</t>
  </si>
  <si>
    <t>D.A.1 - DISTRIBUCE CHLADICÍ VODY - Strojní a doplňkové zařízení zdroje chladu, koncová zařízení chlazení</t>
  </si>
  <si>
    <t>D.A.2 - DISTRIBUCE CHLADICÍ VODY - Potrubí</t>
  </si>
  <si>
    <t>D.A.3 - DISTRIBUCE CHLADICÍ VODY - Armatury a doplňkové prvky</t>
  </si>
  <si>
    <t>D.A.4 - ZDROJ CHLADICÍ VODY A - LEVÝ - DISTRIBUCE CHLADICÍ VODY - Izolace</t>
  </si>
  <si>
    <t>ON - Ostatní náklady</t>
  </si>
  <si>
    <t>D.A.1</t>
  </si>
  <si>
    <t>DISTRIBUCE CHLADICÍ VODY - Strojní a doplňkové zařízení zdroje chladu, koncová zařízení chlazení</t>
  </si>
  <si>
    <t>D.A.1.1</t>
  </si>
  <si>
    <t xml:space="preserve">D+M Teplovodní konvektor pro chlazení vzduchu pro instalaci do podhledu - kazetový fancoil pro, montáž do standardního  podhledového rastru 600x600mm, pro 2 trubkové systémy (1 tepelný výměník</t>
  </si>
  <si>
    <t>Poznámka k položce:_x000d_
chlazení) pro řízení pomocí externí MaR plynule signálem 0-10V (řízen bude plynule stupeň otáček ventilátoru i řídící ventili chladicí vody). Popis jednotky: čelní deska s lamealimi pro výdech vzduchu, nasávací mřížka, rámeček a nastavitelné výdechové lamely z plastu ABS, barva bílá RAL 9003. Opláštění z pozinkovaného ocelového plechu s vnitřní tepelnou izolací (polyetylen s uzavřenou buněčnou strukturou) a vnější protikondenzační povrchová úprava. Panel elektroinstalace a regulace na vnější straně, filtr vstupního vzduchu. Vetnilátor radiální s 3fázovým bezkontaktním synchronním motorem s permanentními magnety ovládaný spojitým řídícím signálem 0-10V (EC). Invertor řídící otáčky motoru napájen napětím 1x230V. Výměník tepla z tažených Cu trubek s nalisovanými hliníkovými lamelami, připojení 1/2", odvzdušnění 1/8", min PN10. Vanička kondenzátu, čerpadlo kondenzátu spínáno výškou hladiny ve vaničce kondenzátu s výtlačnou výškou 650mm. Příkon motoru 22W. Pracovní podmínky: voda 7/13°C, teplota vzduchu na vstupu 27°C, vlhkost 48%, otáčky střední (5V), výkon celkový 2,0kW, výkon citelný 1,5kW, dP=max.30kPa, akustický výkon Lw (prac) 39dB(A)-střední otáčky, Lw(max) 47dB(A)-maximální otáčky, průtok vzduchu pracovní 380m3/h-střední otáčky, průtok vzduchu maximální 535m3/h-maximální otáčky. Součást dodávky FCU ventilová sada obsahující TLAKOVĚ NEZÁVISLÝ 2cestný regulační a vyvažovací ventil s integrovaným regulátorem tlakové diference a omezovačem maximálního průtoku DN15LF, PN 25, rozsah nastavení omezovače maximálního průtoku 100-575 l/h, max. diferenční tlak min. 600kPa, minimální tlaková diference pro provoz ventilu max. 30kPa, rozsah pracovních teplot 0-120°C, závitový, pro přednastavení bez omezení zdvihu regulační kuželky-zdvih 2,5mm, včetně termoelektrického ovládacího pohonu 24V~/0-10V/NC, zatrubkování - všechny potřebné garnitury pro připojení FCU a šroubení. Označení v PD: Kazetový typ 12_x000d_
viz.výkres č.D.1.4j-123</t>
  </si>
  <si>
    <t>D.A.2</t>
  </si>
  <si>
    <t>DISTRIBUCE CHLADICÍ VODY - Potrubí</t>
  </si>
  <si>
    <t>733190217R00</t>
  </si>
  <si>
    <t>Tlakové zkoušky potrubí ocelových hladkých do D 51/2,6</t>
  </si>
  <si>
    <t>Poznámka k položce:_x000d_
Včetně dodávky vody, uzavření a zabezpečení konců potrubí._x000d_
viz.TZ č.D.1.4j-001</t>
  </si>
  <si>
    <t>230120043R00</t>
  </si>
  <si>
    <t>Čištění potrubí profukováním nebo proplach. DN 50</t>
  </si>
  <si>
    <t>Poznámka k položce:_x000d_
viz.TZ č.D.1.4j-001</t>
  </si>
  <si>
    <t>D.A.2.1a</t>
  </si>
  <si>
    <t>D+M Lisovací spojovací systém s lisovacími spojkami a trubkami DN20 (22x1,2 ) z ušlechtilé oceli, min. třídy č. 1.4520 (X2CrTi17 / AISI 430Ti), součinitel délkové roztažnosti max. 0,0108mm/(m*K)</t>
  </si>
  <si>
    <t>Poznámka k položce:_x000d_
včetně tvarovek, redukcí, přechodových kusů a lisovacích spojek s těsněním EPDM s dvojtým zalisováním. Tvarovky s bezpečnostní konturou pro detekci nezalisovaných spojů. Celý systém musí mít teplotní odolnost min.110°C, provozní tlak min. PN16._x000d_
viz.výkres č.D.1.4j-123</t>
  </si>
  <si>
    <t>D.A.2.1b</t>
  </si>
  <si>
    <t>D+M Lisovací spojovací systém s lisovacími spojkami a trubkami DN25 (28x1,2) z ušlechtilé oceli, min. třídy č. 1.4520 (X2CrTi17 / AISI 430Ti), součinitel délkové roztažnosti max. 0,0108mm/(m*K)</t>
  </si>
  <si>
    <t>D.A.3</t>
  </si>
  <si>
    <t>DISTRIBUCE CHLADICÍ VODY - Armatury a doplňkové prvky</t>
  </si>
  <si>
    <t>941955004R00</t>
  </si>
  <si>
    <t>Lešení lehké pracovní pomocné pomocné, o výšce lešeňové podlahy přes 2,5 do 3,5 m</t>
  </si>
  <si>
    <t>734235122R00</t>
  </si>
  <si>
    <t>Kohout kulový, mosazný, DN 20, PN 42, vnitřní-vnitřní, včetně dodávky materiálu</t>
  </si>
  <si>
    <t>Poznámka k položce:_x000d_
Připojení pomocí šroubení a těsnění, nebo kulový kohout s lisovacím přípojem z červeného nebo křemíkového bronzu pro připojení na rozvody z ušlechtilé oceli lisovacími přípojkami._x000d_
viz.výkres č.D.1.4j-123</t>
  </si>
  <si>
    <t>734235131R00</t>
  </si>
  <si>
    <t>Kohout kulový s odvodněním, mosazný, DN 15, PN 42, vnitřní-vnitřní, včetně dodávky materiálu</t>
  </si>
  <si>
    <t>Poznámka k položce:_x000d_
viz.výkres č.D.1.4j-123</t>
  </si>
  <si>
    <t>734265312R00</t>
  </si>
  <si>
    <t>Šroubení topenářské, přímé, mosazné, DN 15, PN 16, včetně dodávky materiálu</t>
  </si>
  <si>
    <t>734265313R00</t>
  </si>
  <si>
    <t>Šroubení topenářské, přímé, mosazné, DN 20, PN 16, včetně dodávky materiálu</t>
  </si>
  <si>
    <t>Poznámka k položce:_x000d_
viz.výkres č.D.1.4j-123_x000d_
D.A.3.1 : 2*2</t>
  </si>
  <si>
    <t>D.A.3.2</t>
  </si>
  <si>
    <t>D+M Kulový kohout závitový s integrovaným filtrem v kouli DN20 s možností čištění filtrační vložky, při uzavření, PN25 (mosazný s povrchovou úpravou chromováním, síto filtru nezezavějící ocel)</t>
  </si>
  <si>
    <t>Poznámka k položce:_x000d_
včetně šroubení a těsnění_x000d_
viz.výkres č.D.1.4j-123</t>
  </si>
  <si>
    <t>D.A.3.5</t>
  </si>
  <si>
    <t>D+M Automatický odvzdušňovací ventil G 3/4" s plovákem řízeným bezúkapovým odvzdušňovacím ventilem, (automatické odvzdušňování při provozu a plnění, automatické zavzdušňování při vypouštění)</t>
  </si>
  <si>
    <t>Poznámka k položce:_x000d_
Doplňkové konstrukce ocelové - stavebnicové prvky / atypické včetně protikorozního nátěru, nebo zinkované - ve venkovním prostředí žárový zinek (uložení potrubí a rozdělovačů, podpěry čerpadel)_x000d_
viz.TZ č.D.1.4j-001</t>
  </si>
  <si>
    <t xml:space="preserve">904      R01</t>
  </si>
  <si>
    <t>Hzs-zkousky v ramci montaz.praci, Komplexni vyzkouseni</t>
  </si>
  <si>
    <t>Poznámka k položce:_x000d_
Hydraulické vyvážení chladicího systému_x000d_
viz.TZ č.D.1.4j-001</t>
  </si>
  <si>
    <t>Poznámka k položce:_x000d_
Prvotní naplnění a odvzdušnění systému._x000d_
viz.TZ č.D.1.4j-001</t>
  </si>
  <si>
    <t>Poznámka k položce:_x000d_
Zprovoznění (v kooperaci s MaR)_x000d_
viz.TZ č.D.1.4j-001</t>
  </si>
  <si>
    <t>Poznámka k položce:_x000d_
Stavební přípomoci, včetně vrtání prostrupů a zapravení._x000d_
viz.TZ č.D.1.4j-001</t>
  </si>
  <si>
    <t>D.A.4</t>
  </si>
  <si>
    <t>ZDROJ CHLADICÍ VODY A - LEVÝ - DISTRIBUCE CHLADICÍ VODY - Izolace</t>
  </si>
  <si>
    <t>D.A.4.1a</t>
  </si>
  <si>
    <t>D+M Izolační trubice ze syntetického kaučuku DN20 se strukturou uzavřených buněk pro izolování, rozvodů chlazení zabraňující kondenzaci, teplotní rozsah min. -40 ~ +85°C, součinitel tepelné</t>
  </si>
  <si>
    <t xml:space="preserve">Poznámka k položce:_x000d_
vodivosti  při 0°C lambda=0,040W/mK, součinitel difuzního odporu difuze vodních par m=7000, stupeň hořlavosti B1-s1, d0, těžce hořlavý, samozhášivý, nešířící plamen, nekapající, nízká hustota kouře, jmenovitá tl. izolace min. 19mm (značení DN potrubí, nutno ověřit skutečný venkovní rozměr rozvodu) - není-li požadovaný rozměr izolace jako trubice, nutno zhotovit z plošné izolace, v této položce nutno počítat i s izolováním potrubních spojek a tvarovek - izolace spojek a tvarovek není zpočítána v položce D.A.4.2 Izolace plošná_x000d_
viz.TZ č.D.1.4j-001</t>
  </si>
  <si>
    <t>D.A.4.1b</t>
  </si>
  <si>
    <t>D+M Izolační trubice ze syntetického kaučuku DN25 se strukturou uzavřených buněk pro izolování, rozvodů chlazení zabraňující kondenzaci, teplotní rozsah min. -40 ~ +85°C, součinitel tepelné</t>
  </si>
  <si>
    <t>D.A.4.2</t>
  </si>
  <si>
    <t>D+M Izolace plošná ze syntetického kaučuku pro izolování těles (čerpadla, armatury, nádrže), parametry dle požadavků izolačních trubic, tloušťka min. 19mm</t>
  </si>
  <si>
    <t>D.A.4.3a</t>
  </si>
  <si>
    <t>D+M Izolační chladové objímky pro mechanické kotvení rozvodů DN20, jmenovitá tloušťka izolace 19 mm, (značení pro DN potrubí, nutno ověřit skutečný venkovní rozměr rozvodu)</t>
  </si>
  <si>
    <t>D.A.4.3b</t>
  </si>
  <si>
    <t>D+M Izolační chladové objímky pro mechanické kotvení rozvodů DN25, jmenovitá tloušťka izolace 19 mm, (značení pro DN potrubí, nutno ověřit skutečný venkovní rozměr rozvodu)</t>
  </si>
  <si>
    <t>D.A.4.4</t>
  </si>
  <si>
    <t>Neoprenové lepidlo 1l</t>
  </si>
  <si>
    <t>l</t>
  </si>
  <si>
    <t>D.A.4.5</t>
  </si>
  <si>
    <t>Čistič lepidla 1l</t>
  </si>
  <si>
    <t>D.A.4.6</t>
  </si>
  <si>
    <t>Samolepicí páska 3mm x 50mm x 15 m</t>
  </si>
  <si>
    <t>Dokumentace skutečného provedení stavby bude provedena ve 3D modelu programu Revit metodikou BIM, ve výstupním formátu ifc.</t>
  </si>
  <si>
    <t>ON</t>
  </si>
  <si>
    <t>Ostatní náklady</t>
  </si>
  <si>
    <t>ON-01</t>
  </si>
  <si>
    <t>Přesun hmot do v.36m</t>
  </si>
  <si>
    <t>D.1.6_2b - Zabudovaný</t>
  </si>
  <si>
    <t>I.1 - NÁBYTEK</t>
  </si>
  <si>
    <t xml:space="preserve">    I.1.3 - ÚLOŽNÝ NÁBYTEK</t>
  </si>
  <si>
    <t>I.2 - DOPLŇKY INTERIÉRU</t>
  </si>
  <si>
    <t>I.4 - SANITÁRNÍ DOPLŇKY</t>
  </si>
  <si>
    <t>I.5 - ORIENTAČNÍ SYSTÉM</t>
  </si>
  <si>
    <t>D1 - POVRCHY STĚN</t>
  </si>
  <si>
    <t xml:space="preserve">    I.2.3 - OSTATNÍ POVRCHY</t>
  </si>
  <si>
    <t>I.1</t>
  </si>
  <si>
    <t>NÁBYTEK</t>
  </si>
  <si>
    <t>I.1.3</t>
  </si>
  <si>
    <t>ÚLOŽNÝ NÁBYTEK</t>
  </si>
  <si>
    <t>SK3</t>
  </si>
  <si>
    <t>D+M, Skříň, 4-dveřová policová (dolní část dřevěné plné dveře, horní část bílé plné dveře) - 800x450x2150 mm</t>
  </si>
  <si>
    <t>SK10</t>
  </si>
  <si>
    <t>D+M, Skříň, 2-dveřová policová (dolní část dřevěná, horní část bílá) - 400x450x2150 mm</t>
  </si>
  <si>
    <t>SK16</t>
  </si>
  <si>
    <t>D+M, Skříň policová, zakrytí až ke stropu - 3050x600x2150 mm</t>
  </si>
  <si>
    <t>SK18</t>
  </si>
  <si>
    <t>D+M, Skříň policová (5x600) - 3175x450x2150 mm</t>
  </si>
  <si>
    <t>SKN3</t>
  </si>
  <si>
    <t>D+M, Skříň nástěnná, policová, uzamykatelná - 1200x300x650 mm</t>
  </si>
  <si>
    <t>SKN7</t>
  </si>
  <si>
    <t>D+M, Skříň nástěnná, policová, uzamykatelná - 3000x300x650 mm</t>
  </si>
  <si>
    <t>1663704017</t>
  </si>
  <si>
    <t>I.2</t>
  </si>
  <si>
    <t>DOPLŇKY INTERIÉRU</t>
  </si>
  <si>
    <t>VĚ1</t>
  </si>
  <si>
    <t>D+M, Věšák nástěnný, 3 háčky (1 háček x3) - _</t>
  </si>
  <si>
    <t>VĚ2</t>
  </si>
  <si>
    <t>D+M, Věšák nástěnný, 5 háčků (1 háček x5) - _</t>
  </si>
  <si>
    <t>ZR2</t>
  </si>
  <si>
    <t>D+M, Zrcadlo na stěnu sklopné (bezbariérové) - 800x600 mm</t>
  </si>
  <si>
    <t>I.4</t>
  </si>
  <si>
    <t>SANITÁRNÍ DOPLŇKY</t>
  </si>
  <si>
    <t>SD1</t>
  </si>
  <si>
    <t>D+M, Dávkovač mýdla + dezinfekce - _</t>
  </si>
  <si>
    <t>SD2</t>
  </si>
  <si>
    <t>D+M, Zásobník na papírové ručníky + odpadkový koš 50L - _</t>
  </si>
  <si>
    <t>SD3</t>
  </si>
  <si>
    <t>D+M, WC M (zás. na toaletní papír, zás. na papírové podložky, wc kartáč, háček) - _</t>
  </si>
  <si>
    <t>SD4</t>
  </si>
  <si>
    <t>WC Ž (zás. na toaletní papír, zás. na papírové podložky, zás. na hygienické sáčky, odpadkový koš 5L, wc kefa, háček) - _</t>
  </si>
  <si>
    <t>SD6</t>
  </si>
  <si>
    <t>D+M, WC IM. Ž (zás. na toaletní papír, zás. na papírové podložky, zás. na hygienické sáčky, odpadkový koš 5L, wc kartáč, háček, zás. na papírové ručníky) - _</t>
  </si>
  <si>
    <t>SD7</t>
  </si>
  <si>
    <t>D+M, Sprchy (polička, háček 2-itý, sprchový závěs) - _</t>
  </si>
  <si>
    <t>I.5</t>
  </si>
  <si>
    <t>ORIENTAČNÍ SYSTÉM</t>
  </si>
  <si>
    <t>OPV1</t>
  </si>
  <si>
    <t>D+M, Orientační panel výtahový, včetně grafických úprav - _</t>
  </si>
  <si>
    <t>OPP1</t>
  </si>
  <si>
    <t>D+M, Orientační panel patrový (nad plastovým obkladem), včetně grafických úprav - _</t>
  </si>
  <si>
    <t>OPP2</t>
  </si>
  <si>
    <t>D+M, Orientační panel patrový (na celou výšku místnosti), včetně grafických úprav - _</t>
  </si>
  <si>
    <t>NK2</t>
  </si>
  <si>
    <t>D+M, Název kliniky (na skleněném nadsvětlíku dveří), včetně grafických úprav - _</t>
  </si>
  <si>
    <t>OM1</t>
  </si>
  <si>
    <t>D+M, Označení místnosti bez jmenovky, včetně grafických úprav - _</t>
  </si>
  <si>
    <t>OM2</t>
  </si>
  <si>
    <t>D+M, Označení místnosti se jmenovkou, včetně grafických úprav - _</t>
  </si>
  <si>
    <t>OD1</t>
  </si>
  <si>
    <t>D+M, Označení dveří (vyšetřoven, rtg, operačních sálů), včetně grafických úprav - _</t>
  </si>
  <si>
    <t>OD2</t>
  </si>
  <si>
    <t>D+M, Označení dveří (svlékací box), včetně grafických úprav - _</t>
  </si>
  <si>
    <t>PIC1</t>
  </si>
  <si>
    <t>D+M, Piktogram místnosti, včetně grafických úprav - _</t>
  </si>
  <si>
    <t>PSV3</t>
  </si>
  <si>
    <t>D+M, Polepy skleněných výplní skleněných příček a dveří, včetně grafických úprav - _</t>
  </si>
  <si>
    <t>D1</t>
  </si>
  <si>
    <t>POVRCHY STĚN</t>
  </si>
  <si>
    <t>I.2.3</t>
  </si>
  <si>
    <t>OSTATNÍ POVRCHY</t>
  </si>
  <si>
    <t>S-M1</t>
  </si>
  <si>
    <t>D+M, Magnetická stěna, povrchový nátěr v odstínu RAL 7044 - pracoviště zaměstnanců - za pracovními stoly, za pracovními židlemi</t>
  </si>
  <si>
    <t>960</t>
  </si>
  <si>
    <t>SO03.01 - Spojovací koridor A-B pravý</t>
  </si>
  <si>
    <t>SO03.e1 - Architektonicko stavební a konstrukční část a PBŘ</t>
  </si>
  <si>
    <t>-394374628</t>
  </si>
  <si>
    <t>SO03</t>
  </si>
  <si>
    <t>řez 11-11</t>
  </si>
  <si>
    <t>plocha v řezu = 64 m2</t>
  </si>
  <si>
    <t>64*15</t>
  </si>
  <si>
    <t>-415430358</t>
  </si>
  <si>
    <t>1358184431</t>
  </si>
  <si>
    <t>vykopek pilot</t>
  </si>
  <si>
    <t>100,939</t>
  </si>
  <si>
    <t>1200025159</t>
  </si>
  <si>
    <t>-729452975</t>
  </si>
  <si>
    <t>960*10 'Přepočtené koeficientem množství</t>
  </si>
  <si>
    <t>-637163647</t>
  </si>
  <si>
    <t>9*10*0,45*0,45*pi</t>
  </si>
  <si>
    <t>13*2*0,45*0,45*pi</t>
  </si>
  <si>
    <t>12*2*0,6*0,6*pi</t>
  </si>
  <si>
    <t>1629435223</t>
  </si>
  <si>
    <t>1570389666</t>
  </si>
  <si>
    <t>34,4*(5,80*3,60*0,50)</t>
  </si>
  <si>
    <t>-668701071</t>
  </si>
  <si>
    <t>471,105*1,8 'Přepočtené koeficientem množství</t>
  </si>
  <si>
    <t>2101734719</t>
  </si>
  <si>
    <t>22,0*15,0</t>
  </si>
  <si>
    <t>698739350</t>
  </si>
  <si>
    <t>266,33*0,3</t>
  </si>
  <si>
    <t>461220529</t>
  </si>
  <si>
    <t>"2PP "75,41*0,15*1,1</t>
  </si>
  <si>
    <t>"1PP "183,83*0,15*1,1</t>
  </si>
  <si>
    <t>-1254451187</t>
  </si>
  <si>
    <t>205,91*0,25</t>
  </si>
  <si>
    <t>-1859180148</t>
  </si>
  <si>
    <t>76,7*0,3</t>
  </si>
  <si>
    <t>932874837</t>
  </si>
  <si>
    <t>(26*2+15*2)*0,5</t>
  </si>
  <si>
    <t>-1302848738</t>
  </si>
  <si>
    <t>1511852982</t>
  </si>
  <si>
    <t>8,926767</t>
  </si>
  <si>
    <t>-483302069</t>
  </si>
  <si>
    <t>6,114745</t>
  </si>
  <si>
    <t>-1610443023</t>
  </si>
  <si>
    <t>" - 2PP" 8,96*0,6</t>
  </si>
  <si>
    <t>242819260</t>
  </si>
  <si>
    <t>"ZP1-02 - 2PP" 19,12*0,4</t>
  </si>
  <si>
    <t>"ZP1-02 - 2PP" 19,63*0,4</t>
  </si>
  <si>
    <t>"ZP1-02 - 2PP" 8,41*0,4</t>
  </si>
  <si>
    <t>"ZP1-02 - 2PP" 9,64*0,4</t>
  </si>
  <si>
    <t>-1348029599</t>
  </si>
  <si>
    <t>" - 2PP" 8,96*2</t>
  </si>
  <si>
    <t>"ZP1-02 - 2PP" 19,12*2</t>
  </si>
  <si>
    <t>"ZP1-02 - 2PP" 19,63*2</t>
  </si>
  <si>
    <t>"ZP1-02 - 2PP" 8,41*2</t>
  </si>
  <si>
    <t>"ZP1-02 - 2PP" 9,64*2</t>
  </si>
  <si>
    <t>695347670</t>
  </si>
  <si>
    <t>-1078063381</t>
  </si>
  <si>
    <t>D.1.01.1-151</t>
  </si>
  <si>
    <t>ZP3</t>
  </si>
  <si>
    <t>2055/1000</t>
  </si>
  <si>
    <t>781760506</t>
  </si>
  <si>
    <t>-2066177817</t>
  </si>
  <si>
    <t>9*10</t>
  </si>
  <si>
    <t>-298307365</t>
  </si>
  <si>
    <t>13*2</t>
  </si>
  <si>
    <t>1721466441</t>
  </si>
  <si>
    <t>12*2</t>
  </si>
  <si>
    <t>1145943884</t>
  </si>
  <si>
    <t>231212114</t>
  </si>
  <si>
    <t>Zřízení pilot svislých zapažených D přes 1250 do 1500 mm hl od 0 do 10 m s vytažením pažnic z betonu železového</t>
  </si>
  <si>
    <t>169403401</t>
  </si>
  <si>
    <t xml:space="preserve">beton C 30/37 XC2 kamenivo frakce 0/22 </t>
  </si>
  <si>
    <t>-1005943852</t>
  </si>
  <si>
    <t>9*10*0,45*0,45*pi*1,1</t>
  </si>
  <si>
    <t>13*2*0,45*0,45*pi*1,1</t>
  </si>
  <si>
    <t>12*2*0,6*0,6*pi*1,1</t>
  </si>
  <si>
    <t>1112062814</t>
  </si>
  <si>
    <t>3,422842</t>
  </si>
  <si>
    <t>1761656992</t>
  </si>
  <si>
    <t>0,3*10</t>
  </si>
  <si>
    <t>0,3*2</t>
  </si>
  <si>
    <t>1358333932</t>
  </si>
  <si>
    <t>14,88</t>
  </si>
  <si>
    <t>311234211</t>
  </si>
  <si>
    <t>Zdivo jednovrstvé z cihel děrovaných přes P10 do P15 na maltu M10 tl 175 mm</t>
  </si>
  <si>
    <t>2021833657</t>
  </si>
  <si>
    <t xml:space="preserve">LT_PÁLENÉ CIHELNÉ BLOKY 175mm </t>
  </si>
  <si>
    <t>"2PP" 13,23</t>
  </si>
  <si>
    <t>"1NP" 8</t>
  </si>
  <si>
    <t>-1802673268</t>
  </si>
  <si>
    <t xml:space="preserve">LT_PŘÍČKY Z PÁLENÝCH CIHEL 150mm  </t>
  </si>
  <si>
    <t>"1PP" 64,93</t>
  </si>
  <si>
    <t>"1NP" 44,17</t>
  </si>
  <si>
    <t>"2NP" 12,7</t>
  </si>
  <si>
    <t>-243581250</t>
  </si>
  <si>
    <t>délka příček 150,175</t>
  </si>
  <si>
    <t>53,906</t>
  </si>
  <si>
    <t>834661723</t>
  </si>
  <si>
    <t>3171680X2</t>
  </si>
  <si>
    <t>Překlad keramický plochý š 175 mm dl 2000 mm, vč. dodávky</t>
  </si>
  <si>
    <t>1750395043</t>
  </si>
  <si>
    <t>"2PP - PŘEKLAD E" 1</t>
  </si>
  <si>
    <t>-1924417795</t>
  </si>
  <si>
    <t>"M47-01 - 1PP" 43,51*0,2</t>
  </si>
  <si>
    <t>"M4-01 - 1PP" 26,5*0,2</t>
  </si>
  <si>
    <t>"M4-11 - 1NP" 44,69*0,2</t>
  </si>
  <si>
    <t>"M47-11 - 1NP" 11,99*0,2</t>
  </si>
  <si>
    <t>"M4-12 - 2NP" 9,3*0,2</t>
  </si>
  <si>
    <t>"2NP" 14,72*0,25*0,25</t>
  </si>
  <si>
    <t>"1PP" 6,45*0,7*0,535</t>
  </si>
  <si>
    <t>930228168</t>
  </si>
  <si>
    <t>"M45-02 - 2PP" 60,87*0,3</t>
  </si>
  <si>
    <t>"M46-02 - 2PP" 57,86*0,3</t>
  </si>
  <si>
    <t>"M46-02 - 2PP" 3,08*0,3</t>
  </si>
  <si>
    <t>1343212367</t>
  </si>
  <si>
    <t>"M47-01 - 1PP" 43,51*2</t>
  </si>
  <si>
    <t>"M4-01 - 1PP" 26,5*2</t>
  </si>
  <si>
    <t>"M4-11 - 1NP" 44,69*2</t>
  </si>
  <si>
    <t>"M47-11 - 1NP" 11,99*2</t>
  </si>
  <si>
    <t>"M4-12 - 2NP" 9,3*2</t>
  </si>
  <si>
    <t>"M45-02 - 2PP" 60,87*2</t>
  </si>
  <si>
    <t>"M46-02 - 2PP" 57,86*2</t>
  </si>
  <si>
    <t>"M46-02 - 2PP" 3,08*2</t>
  </si>
  <si>
    <t>"O-27"(1,91*2+1,925)*0,5*1</t>
  </si>
  <si>
    <t>"O-28"(1,91*2+2,4)*0,5*1</t>
  </si>
  <si>
    <t>"O-29"(2,16*2+2,55)*0,5*5</t>
  </si>
  <si>
    <t>"O-30"(2,16*2+2,55)*0,5*1</t>
  </si>
  <si>
    <t>"O-33"(1,91*2+2,4)*0,5*1</t>
  </si>
  <si>
    <t>"O-36"(1,91*2+2,4)*0,5*1</t>
  </si>
  <si>
    <t>"766000D134P" (0,9+2,15*2)*0,5</t>
  </si>
  <si>
    <t>-720745161</t>
  </si>
  <si>
    <t>591807900</t>
  </si>
  <si>
    <t>"2NP" 14,72*(0,25+0,25)</t>
  </si>
  <si>
    <t>"1PP" 6,45*(0,7+0,535*2)</t>
  </si>
  <si>
    <t>-1473340881</t>
  </si>
  <si>
    <t>-112830391</t>
  </si>
  <si>
    <t>"2NP" 14,72*0,25</t>
  </si>
  <si>
    <t>"1PP" 6,45*0,7</t>
  </si>
  <si>
    <t>104561404</t>
  </si>
  <si>
    <t>-207744930</t>
  </si>
  <si>
    <t>0,968684</t>
  </si>
  <si>
    <t>23,81293</t>
  </si>
  <si>
    <t>968250085</t>
  </si>
  <si>
    <t>9,823644</t>
  </si>
  <si>
    <t>-673206665</t>
  </si>
  <si>
    <t>do 4m</t>
  </si>
  <si>
    <t>"S1-01 - Čtvercový ŽB monolitický sloup 450x450mm - 1PP" 0,45*0,45*3,895*1</t>
  </si>
  <si>
    <t>"S1-12 - Čtvercový ŽB monolitický sloup 450x450mm - 2NP" 0,45*0,45*3,22*1</t>
  </si>
  <si>
    <t>"S1-12 - Čtvercový ŽB monolitický sloup 450x450mm - 2NP" 0,45*0,45*3,58*1</t>
  </si>
  <si>
    <t>"S2-02 - Kulatý ŽB monolitický sloup průměru 550mm - 2PP" 0,275*0,275*pi*3,97*2</t>
  </si>
  <si>
    <t>nad 4m</t>
  </si>
  <si>
    <t>"S2-11 - Kulatý ŽB monolitický sloup průměru 550mm - 1NP" 0,275*0,275*pi*4,23*1</t>
  </si>
  <si>
    <t>240951736</t>
  </si>
  <si>
    <t>"S1-01 - Čtvercový ŽB monolitický sloup 450x450mm - 1PP" 4*0,45*3,895*1</t>
  </si>
  <si>
    <t>"S1-12 - Čtvercový ŽB monolitický sloup 450x450mm - 2NP" 4*0,45*3,22*1</t>
  </si>
  <si>
    <t>"S1-12 - Čtvercový ŽB monolitický sloup 450x450mm - 2NP" 4*0,45*3,58*1</t>
  </si>
  <si>
    <t>-1115564556</t>
  </si>
  <si>
    <t>1706928716</t>
  </si>
  <si>
    <t>"S2-02 - Kulatý ŽB monolitický sloup průměru 550mm - 2PP" 2*0,275*pi*3,97*2</t>
  </si>
  <si>
    <t>1090856136</t>
  </si>
  <si>
    <t>-848928449</t>
  </si>
  <si>
    <t>"S2-11 - Kulatý ŽB monolitický sloup průměru 550mm - 1NP" 2*0,275*pi*4,23*1</t>
  </si>
  <si>
    <t>-86177597</t>
  </si>
  <si>
    <t>-925056623</t>
  </si>
  <si>
    <t>"Delta nosník" 0,25*0,45*124</t>
  </si>
  <si>
    <t>"Styk delta nosníků" 0,25*0,25*0,8*2*(2995+2995+3200+3400+1600+1500+1000+605)*0,015</t>
  </si>
  <si>
    <t>"Styk delta žb stěna panel" 0,25*0,25*(220+235+235+225+365+370+150+235)*0,015</t>
  </si>
  <si>
    <t>"Styk stěna-panel" 0,25*0,25*0,8*(355+355+375+375+650+600+250+398)*0,015</t>
  </si>
  <si>
    <t>"Zálivková výztuž" 0,05*0,25*(7000+7000+7700+7500+4500+4250+2370+2000)*0,015</t>
  </si>
  <si>
    <t>"Vyrovnávací vrstva stropu" 7,838</t>
  </si>
  <si>
    <t>603408239</t>
  </si>
  <si>
    <t>143,79+34,95</t>
  </si>
  <si>
    <t>63,14</t>
  </si>
  <si>
    <t>1633027580</t>
  </si>
  <si>
    <t>281,62</t>
  </si>
  <si>
    <t>-382546215</t>
  </si>
  <si>
    <t>D1.2.104, D1.2.105</t>
  </si>
  <si>
    <t>nad 3PP</t>
  </si>
  <si>
    <t>2,89*0,3</t>
  </si>
  <si>
    <t>75,09*0,25</t>
  </si>
  <si>
    <t>ŽB konzolová deska - přístřešek nad vstupem</t>
  </si>
  <si>
    <t>16,18*0,15</t>
  </si>
  <si>
    <t>411351011</t>
  </si>
  <si>
    <t>Zřízení bednění stropů deskových tl přes 5 do 25 cm bez podpěrné kce</t>
  </si>
  <si>
    <t>1461927143</t>
  </si>
  <si>
    <t>ŽB konzolová deska - přístřešek nad vstupem + 4% čela</t>
  </si>
  <si>
    <t>16,18*1,4</t>
  </si>
  <si>
    <t>411351012</t>
  </si>
  <si>
    <t>Odstranění bednění stropů deskových tl přes 5 do 25 cm bez podpěrné kce</t>
  </si>
  <si>
    <t>602211342</t>
  </si>
  <si>
    <t>601419842</t>
  </si>
  <si>
    <t>ŽB stropní deska+ 4% čela</t>
  </si>
  <si>
    <t>2,89*1,4</t>
  </si>
  <si>
    <t>75,09*1,4</t>
  </si>
  <si>
    <t>-430430455</t>
  </si>
  <si>
    <t>411354311</t>
  </si>
  <si>
    <t>Zřízení podpěrné konstrukce stropů výšky do 4 m tl přes 5 do 15 cm</t>
  </si>
  <si>
    <t>1430314952</t>
  </si>
  <si>
    <t xml:space="preserve">ŽB konzolová deska - přístřešek nad vstupem  </t>
  </si>
  <si>
    <t xml:space="preserve">16,18 </t>
  </si>
  <si>
    <t>411354312</t>
  </si>
  <si>
    <t>Odstranění podpěrné konstrukce stropů výšky do 4 m tl přes 5 do 15 cm</t>
  </si>
  <si>
    <t>-127828660</t>
  </si>
  <si>
    <t>-1522565668</t>
  </si>
  <si>
    <t xml:space="preserve">2,89 </t>
  </si>
  <si>
    <t xml:space="preserve">75,09 </t>
  </si>
  <si>
    <t>1883293250</t>
  </si>
  <si>
    <t>1067166410</t>
  </si>
  <si>
    <t>4,806049</t>
  </si>
  <si>
    <t>D1.2.172</t>
  </si>
  <si>
    <t>3,105+0,2</t>
  </si>
  <si>
    <t>-1772029758</t>
  </si>
  <si>
    <t>2,22297</t>
  </si>
  <si>
    <t>2,5</t>
  </si>
  <si>
    <t>-1684575756</t>
  </si>
  <si>
    <t>-247301139</t>
  </si>
  <si>
    <t>922833389</t>
  </si>
  <si>
    <t>1042429641</t>
  </si>
  <si>
    <t>21,76</t>
  </si>
  <si>
    <t>-311830815</t>
  </si>
  <si>
    <t>557,173+18,777</t>
  </si>
  <si>
    <t>135983692</t>
  </si>
  <si>
    <t>1426084002</t>
  </si>
  <si>
    <t>1602688370</t>
  </si>
  <si>
    <t>(21,23+121,8)*2</t>
  </si>
  <si>
    <t>306647302</t>
  </si>
  <si>
    <t>1888846372</t>
  </si>
  <si>
    <t>1116162992</t>
  </si>
  <si>
    <t>26,154+20,406+7,309</t>
  </si>
  <si>
    <t>919547456</t>
  </si>
  <si>
    <t>-76042436</t>
  </si>
  <si>
    <t>-1246785902</t>
  </si>
  <si>
    <t>27,36</t>
  </si>
  <si>
    <t>48,3</t>
  </si>
  <si>
    <t>13,28</t>
  </si>
  <si>
    <t>-1174212984</t>
  </si>
  <si>
    <t>Základní stěna: LT_FASÁDA_KAMENNÝ OBKLAD ŽULA - SO 03</t>
  </si>
  <si>
    <t>10,39</t>
  </si>
  <si>
    <t>516634025</t>
  </si>
  <si>
    <t>Základní stěna: LT_FASÁDA_KAMENNÝ OBKLAD PÍSKOVEC - SO 03</t>
  </si>
  <si>
    <t>4,75</t>
  </si>
  <si>
    <t>-386743982</t>
  </si>
  <si>
    <t xml:space="preserve">I3a -  1PP</t>
  </si>
  <si>
    <t>41,71</t>
  </si>
  <si>
    <t xml:space="preserve">I3a -  1NP</t>
  </si>
  <si>
    <t>11,84</t>
  </si>
  <si>
    <t>10,26</t>
  </si>
  <si>
    <t>1809077186</t>
  </si>
  <si>
    <t>"2PP "75,41*0,05</t>
  </si>
  <si>
    <t>"1PP "183,83*0,05</t>
  </si>
  <si>
    <t>362781892</t>
  </si>
  <si>
    <t>66,91</t>
  </si>
  <si>
    <t>64,94</t>
  </si>
  <si>
    <t>426092364</t>
  </si>
  <si>
    <t>178,09</t>
  </si>
  <si>
    <t>-1200386487</t>
  </si>
  <si>
    <t>-604439699</t>
  </si>
  <si>
    <t>331,7</t>
  </si>
  <si>
    <t>-571120895</t>
  </si>
  <si>
    <t>1838750800</t>
  </si>
  <si>
    <t>2043008644</t>
  </si>
  <si>
    <t>(20+15+15)*(8,58+7,4)*1,15</t>
  </si>
  <si>
    <t>1551585156</t>
  </si>
  <si>
    <t>918,85*60 'Přepočtené koeficientem množství</t>
  </si>
  <si>
    <t>-947691121</t>
  </si>
  <si>
    <t>987317826</t>
  </si>
  <si>
    <t>665079286</t>
  </si>
  <si>
    <t>-604797546</t>
  </si>
  <si>
    <t>1536559753</t>
  </si>
  <si>
    <t>416089391</t>
  </si>
  <si>
    <t>-315969614</t>
  </si>
  <si>
    <t>7,136*14 'Přepočtené koeficientem množství</t>
  </si>
  <si>
    <t>1369997874</t>
  </si>
  <si>
    <t>-1632055676</t>
  </si>
  <si>
    <t>575949649</t>
  </si>
  <si>
    <t>1540174390</t>
  </si>
  <si>
    <t xml:space="preserve">"1.NP - B301-122"   3,69</t>
  </si>
  <si>
    <t>-71189228</t>
  </si>
  <si>
    <t>"2PP "75,41</t>
  </si>
  <si>
    <t>"1PP "183,83</t>
  </si>
  <si>
    <t>1645140669</t>
  </si>
  <si>
    <t>123,57+10,27</t>
  </si>
  <si>
    <t>-1888026947</t>
  </si>
  <si>
    <t>259,24*0,3/1000</t>
  </si>
  <si>
    <t>133,84*0,4/1000</t>
  </si>
  <si>
    <t>1358431263</t>
  </si>
  <si>
    <t>"2PP "75,41*2</t>
  </si>
  <si>
    <t>"1PP "183,83*2</t>
  </si>
  <si>
    <t>-405960670</t>
  </si>
  <si>
    <t>133,84*2</t>
  </si>
  <si>
    <t>-628917467</t>
  </si>
  <si>
    <t>259,24*1,15</t>
  </si>
  <si>
    <t>133,84*1,2</t>
  </si>
  <si>
    <t>458,734*1,15 'Přepočtené koeficientem množství</t>
  </si>
  <si>
    <t>619479655</t>
  </si>
  <si>
    <t>458,733913043478*1,15 'Přepočtené koeficientem množství</t>
  </si>
  <si>
    <t>1557769696</t>
  </si>
  <si>
    <t>108,47</t>
  </si>
  <si>
    <t>-487402184</t>
  </si>
  <si>
    <t>LT_TI XPS 100 - SO 03</t>
  </si>
  <si>
    <t>32368*0,001</t>
  </si>
  <si>
    <t>LT_TI XPS 140mm - SO 03</t>
  </si>
  <si>
    <t>15155*0,001</t>
  </si>
  <si>
    <t>1394408000</t>
  </si>
  <si>
    <t>-1292065933</t>
  </si>
  <si>
    <t>108,47*1,2 'Přepočtené koeficientem množství</t>
  </si>
  <si>
    <t>-969027364</t>
  </si>
  <si>
    <t>-736085263</t>
  </si>
  <si>
    <t>795954218</t>
  </si>
  <si>
    <t>S4 - 1NP</t>
  </si>
  <si>
    <t>84,57</t>
  </si>
  <si>
    <t>112,99</t>
  </si>
  <si>
    <t>63,79</t>
  </si>
  <si>
    <t>18,71</t>
  </si>
  <si>
    <t xml:space="preserve">S4 -  1NP</t>
  </si>
  <si>
    <t>19,74</t>
  </si>
  <si>
    <t>17,45</t>
  </si>
  <si>
    <t>-2094902717</t>
  </si>
  <si>
    <t>317,25*0,35 'Přepočtené koeficientem množství</t>
  </si>
  <si>
    <t>1470316810</t>
  </si>
  <si>
    <t>495171667</t>
  </si>
  <si>
    <t>317,25*1,1 'Přepočtené koeficientem množství</t>
  </si>
  <si>
    <t>-1128646064</t>
  </si>
  <si>
    <t>156026578</t>
  </si>
  <si>
    <t>Výkaz střech</t>
  </si>
  <si>
    <t>FNOL_S4 - SO 03</t>
  </si>
  <si>
    <t>FNOL_S6 - SO 03</t>
  </si>
  <si>
    <t>Výkaz stěn - atika, SO03</t>
  </si>
  <si>
    <t>(32,1)*(0,60+0,20)</t>
  </si>
  <si>
    <t>(30,5)*0,60</t>
  </si>
  <si>
    <t>220,76*1,1 'Přepočtené koeficientem množství</t>
  </si>
  <si>
    <t>-137090890</t>
  </si>
  <si>
    <t>782875165</t>
  </si>
  <si>
    <t>2130454591</t>
  </si>
  <si>
    <t>2*84,57</t>
  </si>
  <si>
    <t>2*112,99</t>
  </si>
  <si>
    <t>2*18,71</t>
  </si>
  <si>
    <t>2*19,74</t>
  </si>
  <si>
    <t>2*17,45</t>
  </si>
  <si>
    <t>570,71*1,1 'Přepočtené koeficientem množství</t>
  </si>
  <si>
    <t>968280624</t>
  </si>
  <si>
    <t>-891908724</t>
  </si>
  <si>
    <t>63,79*1,1 'Přepočtené koeficientem množství</t>
  </si>
  <si>
    <t>1281186059</t>
  </si>
  <si>
    <t>-333591736</t>
  </si>
  <si>
    <t>63,79*0,12</t>
  </si>
  <si>
    <t>7,655*1,1 'Přepočtené koeficientem množství</t>
  </si>
  <si>
    <t>-1981235772</t>
  </si>
  <si>
    <t>-1394469260</t>
  </si>
  <si>
    <t>63,79*1,2 'Přepočtené koeficientem množství</t>
  </si>
  <si>
    <t>884188760</t>
  </si>
  <si>
    <t>(32)*(0,50)</t>
  </si>
  <si>
    <t>-965306603</t>
  </si>
  <si>
    <t>36*1,6524 'Přepočtené koeficientem množství</t>
  </si>
  <si>
    <t>95389338</t>
  </si>
  <si>
    <t>(32)</t>
  </si>
  <si>
    <t>1172384214</t>
  </si>
  <si>
    <t>72*1,02 'Přepočtené koeficientem množství</t>
  </si>
  <si>
    <t>150064274</t>
  </si>
  <si>
    <t>1909875422</t>
  </si>
  <si>
    <t>-681026856</t>
  </si>
  <si>
    <t>-1328245810</t>
  </si>
  <si>
    <t>178,09*1,05 'Přepočtené koeficientem množství</t>
  </si>
  <si>
    <t>-568102001</t>
  </si>
  <si>
    <t>66,91*1,05 'Přepočtené koeficientem množství</t>
  </si>
  <si>
    <t>-1009773315</t>
  </si>
  <si>
    <t>64,94*0,1</t>
  </si>
  <si>
    <t>6,494*1,05 'Přepočtené koeficientem množství</t>
  </si>
  <si>
    <t>-1460802951</t>
  </si>
  <si>
    <t>-1043796886</t>
  </si>
  <si>
    <t>-1109521572</t>
  </si>
  <si>
    <t>1039034801</t>
  </si>
  <si>
    <t>108,47*1,1 'Přepočtené koeficientem množství</t>
  </si>
  <si>
    <t>1898784708</t>
  </si>
  <si>
    <t>868984865</t>
  </si>
  <si>
    <t>234,75*1,1 'Přepočtené koeficientem množství</t>
  </si>
  <si>
    <t>2086574594</t>
  </si>
  <si>
    <t>-1703527766</t>
  </si>
  <si>
    <t>1616436437</t>
  </si>
  <si>
    <t>-1299761948</t>
  </si>
  <si>
    <t>84,57*(0,020+0,070)</t>
  </si>
  <si>
    <t>112,99*(0,020+0,070)</t>
  </si>
  <si>
    <t>63,79*(0,020+0,090)</t>
  </si>
  <si>
    <t>19,74*(0,020+0,070)</t>
  </si>
  <si>
    <t>17,45*(0,020+0,070)</t>
  </si>
  <si>
    <t>28,145*1,1 'Přepočtené koeficientem množství</t>
  </si>
  <si>
    <t>1738021265</t>
  </si>
  <si>
    <t>787839905</t>
  </si>
  <si>
    <t>18,71*1,1 'Přepočtené koeficientem množství</t>
  </si>
  <si>
    <t>1204781674</t>
  </si>
  <si>
    <t>2091793162</t>
  </si>
  <si>
    <t>1021960928</t>
  </si>
  <si>
    <t>987206462</t>
  </si>
  <si>
    <t>-714347609</t>
  </si>
  <si>
    <t>-371918270</t>
  </si>
  <si>
    <t>LT_SDK KONSTRUKCE JEDNODUCHÁ 100mm - SO 03</t>
  </si>
  <si>
    <t>"1NP" 0,85</t>
  </si>
  <si>
    <t>1593474063</t>
  </si>
  <si>
    <t>LT_SDK KONSTRUKCE JEDNODUCHÁ 150mm - SO 03</t>
  </si>
  <si>
    <t>"1NP" 23,83</t>
  </si>
  <si>
    <t>1694690766</t>
  </si>
  <si>
    <t>LT_SDK KONSTRUKCE PŘEDSAZENÁ 100mm - SO 03</t>
  </si>
  <si>
    <t>"1NP" 8,46</t>
  </si>
  <si>
    <t>268894109</t>
  </si>
  <si>
    <t>LT_SDK KONSTRUKCE PŘEDSAZENÁ 125mm - SO 03</t>
  </si>
  <si>
    <t>"1PP" 0,85</t>
  </si>
  <si>
    <t>1640953277</t>
  </si>
  <si>
    <t>LT_SDK KONSTRUKCE INSTALAČNÍ 300mm - SO 03</t>
  </si>
  <si>
    <t>"1PP" 9,4</t>
  </si>
  <si>
    <t>396233875</t>
  </si>
  <si>
    <t>495667235</t>
  </si>
  <si>
    <t>1223667297</t>
  </si>
  <si>
    <t>1849821158</t>
  </si>
  <si>
    <t>"1.PP –" 2,85</t>
  </si>
  <si>
    <t>"1.NP –" 2,04</t>
  </si>
  <si>
    <t>237288582</t>
  </si>
  <si>
    <t xml:space="preserve"> D.1.01.1-404</t>
  </si>
  <si>
    <t xml:space="preserve">"1NP"  170,08</t>
  </si>
  <si>
    <t>7631314X2</t>
  </si>
  <si>
    <t>SDK 2 podhled deska 1x akustická perforovaná, tl. 12,5mm s izolací, dvouvrstvá spodní kce profil CD+UD, vč. dodávky, přesná specifiace viz PD, Poznámky k podhledům (D.1.01.401 - D.1.01.408 , D.1.01.1-001) - SDK 2</t>
  </si>
  <si>
    <t>172170209</t>
  </si>
  <si>
    <t>D.1.01.1-401</t>
  </si>
  <si>
    <t xml:space="preserve">"3PP"  107,02</t>
  </si>
  <si>
    <t>-370505811</t>
  </si>
  <si>
    <t>"3PP - "107,02</t>
  </si>
  <si>
    <t>1054073652</t>
  </si>
  <si>
    <t>"1NP - "170,08</t>
  </si>
  <si>
    <t>-1683893292</t>
  </si>
  <si>
    <t xml:space="preserve">  D.1.01.1-404 </t>
  </si>
  <si>
    <t>"1NP - "0,36</t>
  </si>
  <si>
    <t>"1NP - "0,2</t>
  </si>
  <si>
    <t>-1803067158</t>
  </si>
  <si>
    <t xml:space="preserve"> D.1.01.1-402 </t>
  </si>
  <si>
    <t>"2PP - "62,67</t>
  </si>
  <si>
    <t>532116482</t>
  </si>
  <si>
    <t>D.1.01.1-405</t>
  </si>
  <si>
    <t xml:space="preserve">"1NP"  0,6</t>
  </si>
  <si>
    <t xml:space="preserve">"1NP"  0,7</t>
  </si>
  <si>
    <t>-905598380</t>
  </si>
  <si>
    <t xml:space="preserve">"2NP"  66,03</t>
  </si>
  <si>
    <t>1182870098</t>
  </si>
  <si>
    <t xml:space="preserve">"1.NP - B301-051"   16,5</t>
  </si>
  <si>
    <t xml:space="preserve">"2.NP - B302-050"   9,28</t>
  </si>
  <si>
    <t xml:space="preserve">"2.NP - B302-050"   4,15</t>
  </si>
  <si>
    <t>451830695</t>
  </si>
  <si>
    <t>-1255421791</t>
  </si>
  <si>
    <t>-1051527825</t>
  </si>
  <si>
    <t>1090769109</t>
  </si>
  <si>
    <t>1361559881</t>
  </si>
  <si>
    <t>267781685</t>
  </si>
  <si>
    <t>766000Z051L</t>
  </si>
  <si>
    <t>D+M Z51 L Dveře jednokřídlé otočné 900x2150 mm, s PO EW 60/DP1-C, včetně příslušenství, doplňků, přesná specifikace dle PD</t>
  </si>
  <si>
    <t>-1778992141</t>
  </si>
  <si>
    <t>766000Z052L</t>
  </si>
  <si>
    <t>D+M Z52 L Dveře dvoukřídlé otočné 1600x2150 mm, s PO EI 45/DP1-C-S200, včetně příslušenství, doplňků, přesná specifikace dle PD</t>
  </si>
  <si>
    <t>909164360</t>
  </si>
  <si>
    <t>766000A129P</t>
  </si>
  <si>
    <t>D+M A129 P Vnější hliníková stěna, dveře jednokřídlé otočné 1400x2275 mm, včetně příslušenství, doplňků, přesná specifikace dle PD</t>
  </si>
  <si>
    <t>-673099064</t>
  </si>
  <si>
    <t>766000A130</t>
  </si>
  <si>
    <t>D+M A130 Vnější hliníková stěna, dveře dvoukřídlé posuvné 1500x2450 mm, včetně příslušenství, doplňků, přesná specifikace dle PD</t>
  </si>
  <si>
    <t>1856647252</t>
  </si>
  <si>
    <t>766000A131L</t>
  </si>
  <si>
    <t>D+M A131 L Vnitřní hliníková stěna, dveře dvoukřídlé otočné 1660x2180 mm, PO EW 45/DP1-C-S200, včetně příslušenství, doplňků, přesná specifikace dle PD</t>
  </si>
  <si>
    <t>1776409354</t>
  </si>
  <si>
    <t>766000A132L</t>
  </si>
  <si>
    <t>D+M A132 L Vnitřní hliníková stěna, dveře dvoukřídlé otočné 1660x2180 mm, PO EW 45/DP1-C-S200, včetně příslušenství, doplňků, přesná specifikace dle PD</t>
  </si>
  <si>
    <t>931904153</t>
  </si>
  <si>
    <t>766000O-27</t>
  </si>
  <si>
    <t>D+M O-27 Okno dvoukřídlé, symetrické, jedno křídlo fix, druhé otvíravě sklopné 1925x1910 mm, včetně příslušenství, doplňků, přesná specifikace dle PD</t>
  </si>
  <si>
    <t>-1217870895</t>
  </si>
  <si>
    <t>766000O-28</t>
  </si>
  <si>
    <t>D+M O-28 Okno dvoukřídlé, asymetrické, větší křídlo fix, menší otvíravě sklopné 2400x1910 mm, včetně příslušenství, doplňků, přesná specifikace dle PD</t>
  </si>
  <si>
    <t>-874544385</t>
  </si>
  <si>
    <t>766000O-29</t>
  </si>
  <si>
    <t>D+M O-29 Okno dvoukřídlé, asymetrické, větší křídlo otvíravé, menší křídlo otvíravě sklopné 2550x2160 mm, včetně příslušenství, doplňků, přesná specifikace dle PD</t>
  </si>
  <si>
    <t>1712975972</t>
  </si>
  <si>
    <t>766000O-30</t>
  </si>
  <si>
    <t>D+M O-30 Okno dvoukřídlé, asymetrické, obě křídla fixní 2550x2160 mm, s PO EI 30 DP1, včetně příslušenství, doplňků, přesná specifikace dle PD</t>
  </si>
  <si>
    <t>-423571874</t>
  </si>
  <si>
    <t>766000O-33</t>
  </si>
  <si>
    <t>D+M O-33 Okno dvoukřídlé, asymetrické, obě křídla fixní 2400x1910 mm, s PO EI 30 DP1, včetně příslušenství, doplňků, přesná specifikace dle PD</t>
  </si>
  <si>
    <t>-1322113653</t>
  </si>
  <si>
    <t>766000O-36</t>
  </si>
  <si>
    <t>D+M O-36 Okno dvoukřídlé, asymetrické, větší křídlo fix, menší otvíravě sklopné 2400x1910 mm, včetně příslušenství, doplňků, přesná specifikace dle PD</t>
  </si>
  <si>
    <t>-944505796</t>
  </si>
  <si>
    <t>767000ZO01</t>
  </si>
  <si>
    <t>D+M ZO1 obvodový skleněný plášť z Al profilů 15200x7300 mm, včetně PÚ, kotvení, doplňků, dle PD (přesná specifikace viz D.1.01.1-502 - Výpis prosklených stěn a fasád)</t>
  </si>
  <si>
    <t>1885586836</t>
  </si>
  <si>
    <t>767000ZO02</t>
  </si>
  <si>
    <t>D+M ZO2 obvodový skleněný plášť z Al profilů 15200x2800 mm, včetně PÚ, kotvení, doplňků, dle PD (přesná specifikace viz D.1.01.1-502 - Výpis prosklených stěn a fasád)</t>
  </si>
  <si>
    <t>1724873819</t>
  </si>
  <si>
    <t>767000ZO10</t>
  </si>
  <si>
    <t>D+M ZO10 vstupní skleněný portál do budovy, Al profily, 2x dvoukřídlé automaticky posuvné dveře 6200x3000 mm, včetně PÚ, kotvení, doplňků, dle PD (přesná specifikace viz D.1.01.1-502 - Výpis prosklených stěn a fasád)</t>
  </si>
  <si>
    <t>2141286550</t>
  </si>
  <si>
    <t>769000Z018.1</t>
  </si>
  <si>
    <t>250073648</t>
  </si>
  <si>
    <t>769000Z025.2</t>
  </si>
  <si>
    <t>-2051497922</t>
  </si>
  <si>
    <t>769000Z028.1</t>
  </si>
  <si>
    <t>2063205580</t>
  </si>
  <si>
    <t>769000Z043.1</t>
  </si>
  <si>
    <t>1579749161</t>
  </si>
  <si>
    <t>-265786350</t>
  </si>
  <si>
    <t>769000Z046.1</t>
  </si>
  <si>
    <t>1140520344</t>
  </si>
  <si>
    <t>233632431</t>
  </si>
  <si>
    <t>1176619282</t>
  </si>
  <si>
    <t>769000Z115.1</t>
  </si>
  <si>
    <t>-1073633033</t>
  </si>
  <si>
    <t>769000Z198.1</t>
  </si>
  <si>
    <t>1679151438</t>
  </si>
  <si>
    <t>-417294156</t>
  </si>
  <si>
    <t>1584217111</t>
  </si>
  <si>
    <t>-1008241583</t>
  </si>
  <si>
    <t>-559724834</t>
  </si>
  <si>
    <t>795026732</t>
  </si>
  <si>
    <t>-313477698</t>
  </si>
  <si>
    <t>-560361439</t>
  </si>
  <si>
    <t xml:space="preserve">"1NP: B301-051"  178,09</t>
  </si>
  <si>
    <t>-1869833916</t>
  </si>
  <si>
    <t>1822350115</t>
  </si>
  <si>
    <t>342618737</t>
  </si>
  <si>
    <t>178,09*1,1 'Přepočtené koeficientem množství</t>
  </si>
  <si>
    <t>279619160</t>
  </si>
  <si>
    <t>58,71</t>
  </si>
  <si>
    <t>952636588</t>
  </si>
  <si>
    <t>-1779487577</t>
  </si>
  <si>
    <t>436707217</t>
  </si>
  <si>
    <t xml:space="preserve">"2NP: B302-050"  33,99</t>
  </si>
  <si>
    <t xml:space="preserve">"2NP: B302-050"  24,29</t>
  </si>
  <si>
    <t xml:space="preserve">"2NP: B302-050"  8,63</t>
  </si>
  <si>
    <t xml:space="preserve">"2PP: B392-070"  10,5</t>
  </si>
  <si>
    <t xml:space="preserve">"2PP: B392-070"  26,69</t>
  </si>
  <si>
    <t xml:space="preserve">"2PP: B392-070"  27,75</t>
  </si>
  <si>
    <t>-2142482501</t>
  </si>
  <si>
    <t>-384999556</t>
  </si>
  <si>
    <t>-1695492923</t>
  </si>
  <si>
    <t>-825337450</t>
  </si>
  <si>
    <t>610019705</t>
  </si>
  <si>
    <t xml:space="preserve">"2NP: B302-050"  41,56</t>
  </si>
  <si>
    <t xml:space="preserve">"2NP: B302-050"  20,22</t>
  </si>
  <si>
    <t xml:space="preserve">"2NP: B302-050"  14,31</t>
  </si>
  <si>
    <t xml:space="preserve">"2PP: B392-070"  13,4</t>
  </si>
  <si>
    <t xml:space="preserve">"2PP: B392-070"  21,2</t>
  </si>
  <si>
    <t xml:space="preserve">"2PP: B392-070"  23,95</t>
  </si>
  <si>
    <t>1926310972</t>
  </si>
  <si>
    <t xml:space="preserve">"plocha"  131,85*1,1</t>
  </si>
  <si>
    <t>"vytažení" 134,64*0,1*1,1</t>
  </si>
  <si>
    <t>2056733437</t>
  </si>
  <si>
    <t>-142776344</t>
  </si>
  <si>
    <t>-1240285500</t>
  </si>
  <si>
    <t>3,8</t>
  </si>
  <si>
    <t>1957062982</t>
  </si>
  <si>
    <t>1188323304</t>
  </si>
  <si>
    <t xml:space="preserve">"1.NP - B301-120"   4,1</t>
  </si>
  <si>
    <t>451510095</t>
  </si>
  <si>
    <t>1565098904</t>
  </si>
  <si>
    <t>7,79*1,13 'Přepočtené koeficientem množství</t>
  </si>
  <si>
    <t>206707599</t>
  </si>
  <si>
    <t>2*4*2,15</t>
  </si>
  <si>
    <t>-963937790</t>
  </si>
  <si>
    <t>1156539041</t>
  </si>
  <si>
    <t>746141215</t>
  </si>
  <si>
    <t>-1787958835</t>
  </si>
  <si>
    <t>1584274057</t>
  </si>
  <si>
    <t>-1511922224</t>
  </si>
  <si>
    <t>-182634017</t>
  </si>
  <si>
    <t>"1NP - B301-051"53,67*4,11</t>
  </si>
  <si>
    <t>"2NP - B302-050"41,2*3,23</t>
  </si>
  <si>
    <t>"2PP - B392-070"40,23*3,515</t>
  </si>
  <si>
    <t>277,1</t>
  </si>
  <si>
    <t>53,869</t>
  </si>
  <si>
    <t>1623009900</t>
  </si>
  <si>
    <t>826,037*0,5 'Přepočtené koeficientem množství</t>
  </si>
  <si>
    <t>257967275</t>
  </si>
  <si>
    <t>"1PP - B391-460"19,75*3,715</t>
  </si>
  <si>
    <t>"1PP - B391-470"19,15*3,715</t>
  </si>
  <si>
    <t>"1PP - B391-480"21,1*3,715</t>
  </si>
  <si>
    <t>-1604014279</t>
  </si>
  <si>
    <t>"1PP - B391-020"((18,7+5*2)+(7,5+42,5+11,95))*3,715</t>
  </si>
  <si>
    <t>-964939748</t>
  </si>
  <si>
    <t>786000S13</t>
  </si>
  <si>
    <t>D+M S13 sestava venkovní předokenní žaluzie a boxu 2400x1850 mm, včetně zapuštěné Al vodící lišty, kotevního materiálu, tepelné izolace, napájecího kabelu, příslušenství, dle PD (přesná specifikace viz D.1.01.1-505 - Výpis stínící techniky)</t>
  </si>
  <si>
    <t>-1016778386</t>
  </si>
  <si>
    <t>786000S14</t>
  </si>
  <si>
    <t>D+M S14 sestava venkovní předokenní žaluzie a boxu 1925x1850 mm, včetně zapuštěné Al vodící lišty, kotevního materiálu, tepelné izolace, napájecího kabelu, příslušenství, dle PD (přesná specifikace viz D.1.01.1-505 - Výpis stínící techniky)</t>
  </si>
  <si>
    <t>1235145437</t>
  </si>
  <si>
    <t>D.1.4a - Zdravotně technické instalace</t>
  </si>
  <si>
    <t>721 - Vnitřní kanalizace</t>
  </si>
  <si>
    <t>Vnitřní kanalizace</t>
  </si>
  <si>
    <t>Potrubí plastové PE-HD (vč. tvarovek) spoje svařované D 110</t>
  </si>
  <si>
    <t>Poznámka k položce:_x000d_
viz. výkr.č. D.1.4a-104.C1, -105.C1, -106.C1, -107.C1</t>
  </si>
  <si>
    <t>D+M Izolace potrubí proti rosení samolepícími izolačními pásy, pás tl. 13 mm o šířce 1000 mm</t>
  </si>
  <si>
    <t>721234124R00</t>
  </si>
  <si>
    <t>Střešní vtoky z PP se svislým odtokem s pevnou izolační přírubou a izolační svorkou, s elektrickým ohřevem (10-30W, 230V), D 75, 110, 125 mm, včetně dodávky materiálu</t>
  </si>
  <si>
    <t>721239101R00</t>
  </si>
  <si>
    <t>Střešní vtoky Doplňky pro střešní vtoky nástavec 300mm / D 125mm s továrně připojeným živičným izolačním pásem pro napojení na tomu odpovídající hydroizolace, včetně dodávky materiálu</t>
  </si>
  <si>
    <t>D+M Šachta pro zelené střechy - perforované víko 400x400x130 mm</t>
  </si>
  <si>
    <t>Poznámka k položce:_x000d_
Montáž manžety ke stěně nebo stropu pomocí rozpěrné hmoždinky se šroubem. Cena obsahuje i dodávku manžety a spojovacích prostředků.viz. výkr.č. D.1.4a-104.C1, -105.C1, -106.C1, -107.C1</t>
  </si>
  <si>
    <t>C - C. Radiátorové vytápění</t>
  </si>
  <si>
    <t>C. Radiátorové vytápění</t>
  </si>
  <si>
    <t>Poznámka k položce:_x000d_
Otvor se utěsní minerální vlnou. Prostup i potrubí před a za prostupem je natřeno protipožární stěrkou. Cena obsahuje dodávku minerální vlny a požární stěrky._x000d_
Včetně pomocného lešení o výšce podlahy do 1900 mm a pro zatížení do 1,5 kPa._x000d_
vč. identifikačních štítků CZ, viz.výkr.č. D.1.4b-109-114</t>
  </si>
  <si>
    <t>Poznámka k položce:_x000d_
V položce je kalkulována dodávka izolační trubice, spon a lepicí pásky., viz. D.1.4b-001 TZ_x000d_
izolace potrubí vedeného v podlaze : 23,0</t>
  </si>
  <si>
    <t>Poznámka k položce:_x000d_
, viz. D.1.4b-001 TZ_x000d_
D15 : 65,0</t>
  </si>
  <si>
    <t>Poznámka k položce:_x000d_
Včetně dodávky vody, uzavření a zabezpečení konců potrubí., viz. D.1.4b-001 TZ_x000d_
Odkaz na mn. položky pořadí 6 : 88,00000</t>
  </si>
  <si>
    <t>Poznámka k položce:_x000d_
, viz.výkr.č. D.1.4b-109-114</t>
  </si>
  <si>
    <t>Poznámka k položce:_x000d_
kohout s hadicovou vývodkou a zátkou, viz.výkr.č. D.1.4b-109-114</t>
  </si>
  <si>
    <t>Poznámka k položce:_x000d_
, viz. D.1.4b-001 TZ_x000d_
3.1 : 3+7</t>
  </si>
  <si>
    <t>Poznámka k položce:_x000d_
, viz.výkr.č. D.1.4b-109-114_x000d_
3.1 : 3</t>
  </si>
  <si>
    <t>Poznámka k položce:_x000d_
, viz.výkr.č. D.1.4b-109-114_x000d_
3.1 : 7</t>
  </si>
  <si>
    <t>Poznámka k položce:_x000d_
Trubky z Cu potrubí, spojované pomocí lisovacích nátrubků PN16, vč. pressfitinek (nátrubky, redukce, oblouky, T-kusy,připojovací šroubení pro závitové armatury, přírubové spoje pro připojení přírubových armatur, atd.)_x000d_
, viz.výkr.č. D.1.4b-109-114</t>
  </si>
  <si>
    <t xml:space="preserve">Poznámka k položce:_x000d_
s hladkou čelní deskou bez přídavných ploch-středové spodní připojení bez ventilové vložky, rozteč 50mm. Připojovací závit 2 x G3/4" vnější závit. Nejvyšší přípustný provozní přetlak 1,0 MPa. Nejvyšší přípustná provozní teplota 90°C. Vícedesková tělesa jsou vybavena patentovaným principem sériového průtoku (přednostní nahřívání přední desky).     Dodávka vč. příslušenství (montážní sada)_x000d_
Značení těles: 20-počet desek(2) a přídavných ploch(0), 500(výška 50cm), 1000(délka 100cm), viz.výkr.č. D.1.4b-109-114_x000d_
3.1 : 3</t>
  </si>
  <si>
    <t xml:space="preserve">Poznámka k položce:_x000d_
s hladkou čelní deskou bez přídavných ploch-středové spodní připojení bez ventilové vložky, rozteč 50mm. Připojovací závit 2 x G3/4" vnější závit. Nejvyšší přípustný provozní přetlak 1,0 MPa. Nejvyšší přípustná provozní teplota 90°C. Vícedesková tělesa jsou vybavena patentovaným principem sériového průtoku (přednostní nahřívání přední desky).      Dodávka vč. příslušenství (montážní sada)_x000d_
Značení těles: 20-počet desek(2) a přídavných ploch(0), 500(výška 50cm), 1000(délka 100cm), viz.výkr.č. D.1.4b-109-114_x000d_
3.1 : 7</t>
  </si>
  <si>
    <t>735-3.2</t>
  </si>
  <si>
    <t xml:space="preserve">Poznámka k položce:_x000d_
boční připojení. Připojovací závit 2 x G1/2" vnitřní. Nejvyšší přípustný provozní přetlak 1,2 MPa. Nejvyšší přípustná provozní teplota 110°C. Max povrchová teplota 40°C.              standartní dodávka vč. : opláštění s raženou mřížkou z ocelového pozinkovaného_x000d_
plechu, Al/Cu výměník tepla pro univerzální připojení s nízkým obsahem_x000d_
vody, odvzdušňovacím ventilem a unikátně tvarovanými_x000d_
lamelami pro maximální tepelný výkon, magnetická boční krytka v barvě opláštění, prodlužovací kus od výšky tělesa 150 mm,  stojánkové konzoly na čistou podlahu                       dodávka bez termostatického ventilu_x000d_
Značení: 230(výška 23cm), 2200(délka 220cm), 180(hloubka 18cm), viz.výkr.č. D.1.4b-109-114_x000d_
3.2 : 3</t>
  </si>
  <si>
    <t xml:space="preserve">Poznámka k položce:_x000d_
nastavitelnou dle výkonu otopného tělesa. Za provozu nebude tento průtok nikdy překročen, zajištění správného vyvážení soustavy bez nadprůtoků, rohové provedení              těleso ventilu: koroziodolný bronz, PN10,_x000d_
Připojení pro termostatické hlavice a pohony: M30x1,5_x000d_
Tlakové diference (?pv):_x000d_
Max. tlaková diference: 60 kPa_x000d_
Min. tlaková diference:_x000d_
10 – 100 l/h = 10 kPa_x000d_
100 – 150 l/h = 15 kPa                                                                                    , viz.výkr.č. D.1.4b-109-114_x000d_
3.3 : 3</t>
  </si>
  <si>
    <t>735-3.5</t>
  </si>
  <si>
    <t xml:space="preserve">Poznámka k položce:_x000d_
nastavitelnou dle výkonu otopného tělesa(Za provozu nebude tento průtok nikdy překročen, zajištění správného vyvážení soustavy bez nadprůtoků), vč. uzavíracího a regulačního šroubení typu "H" s vypouštěním, pro OT bez ventilové vložky, rozteč připojení 50mm, rohové provedení_x000d_
Těleso ventilu: koroziodolný bronz, PN10,_x000d_
Připojení pro termostatické hlavice a pohony: M30x1,5_x000d_
Tlakové diference (?pv):_x000d_
Max. tlaková diference: 60 kPa_x000d_
Min. tlaková diference:_x000d_
10 – 100 l/h = 10 kPa_x000d_
100 – 150 l/h = 15 kPa_x000d_
Funkce ventilu:_x000d_
Regulace_x000d_
Omezení průtoku_x000d_
Uzavírání_x000d_
Vypouštění_x000d_
Napouštění       , viz.výkr.č. D.1.4b-109-114</t>
  </si>
  <si>
    <t>Poznámka k položce:_x000d_
, viz.výkr.č. D.1.4b-109-114_x000d_
3.2 : 3</t>
  </si>
  <si>
    <t>Poznámka k položce:_x000d_
, viz. D.1.4b-001 TZ_x000d_
Topná zkouška, vyvážení a zaregulování systému : 72,0_x000d_
Požární dohled po řezání a sváření kovů : 48,0</t>
  </si>
  <si>
    <t>M2130101 - Řídící systém DALI - osvětlení</t>
  </si>
  <si>
    <t>M2130102 - Řídící systém DALI - žaluzie</t>
  </si>
  <si>
    <t>M2130103 - Hlavní osvětlení</t>
  </si>
  <si>
    <t>M2130104 - Nouzové osvětlení</t>
  </si>
  <si>
    <t>M2130105 - Silnoproudá elektroinstalace</t>
  </si>
  <si>
    <t>M2130106 - Hodinové sazby</t>
  </si>
  <si>
    <t>M2130101</t>
  </si>
  <si>
    <t>D14c310001</t>
  </si>
  <si>
    <t>D14c310002</t>
  </si>
  <si>
    <t>436 DALI vestavný nízkoprofilový mikrovlný přítomnostní detektor vesavný 360°, záběr 12-16m z v.2,8m, , dodržení certifikace pro normy: DALI standard IEC62386, EMC emise dle EN61000.6-3, EMC imunita</t>
  </si>
  <si>
    <t>Poznámka k položce:_x000d_
dle EN61000.6-1, bezpečnost dle 60730-1, Enviromentální kompatibilita s WEEE a RoHS D.1.4c-111 až D.1.4c-114</t>
  </si>
  <si>
    <t>D14c310003</t>
  </si>
  <si>
    <t>D14c310004</t>
  </si>
  <si>
    <t>D14c310005</t>
  </si>
  <si>
    <t>M2130102</t>
  </si>
  <si>
    <t>D14c310006</t>
  </si>
  <si>
    <t>M2130103</t>
  </si>
  <si>
    <t>D14c310007</t>
  </si>
  <si>
    <t xml:space="preserve">"D3" Vestavné LED svítidlo, rozm. 595x595x41 mm, montáž do kazetového podhledu M600, optický systém, s indexem oslnění UGR&lt;19, 27W, 3000 lm,  4000K, index podání barev Ra&gt;90, IP40, stmívatelné</t>
  </si>
  <si>
    <t xml:space="preserve">Poznámka k položce:_x000d_
(1÷100%)  - předřadník DALI, barva bílá D.1.4c-111 až D.1.4c-114</t>
  </si>
  <si>
    <t>D14c310008</t>
  </si>
  <si>
    <t xml:space="preserve">"E1" Vestavné LED svítidlo, rozm. 595x595x41 mm, montáž do sádrokartonu,optický systém s indexem, oslnění UGR&lt;19, 27W, 3000 lm,  4000K, index podání barev Ra&gt;90, IP40, stmívatelné (1÷100%) -</t>
  </si>
  <si>
    <t>D14c310009</t>
  </si>
  <si>
    <t>D14c310010</t>
  </si>
  <si>
    <t>D14c310011</t>
  </si>
  <si>
    <t>D14c310012</t>
  </si>
  <si>
    <t>D14c310013</t>
  </si>
  <si>
    <t>D14c310014</t>
  </si>
  <si>
    <t>D14c310015</t>
  </si>
  <si>
    <t>D14c310016</t>
  </si>
  <si>
    <t>Trubka ohebná UV stabilní, 320N, DN 20</t>
  </si>
  <si>
    <t>D14c310017</t>
  </si>
  <si>
    <t xml:space="preserve">Žlab kabelový mřížový 55x50, G, délka 3m,  vč.dílů a příslušenství, vč. kotvícího systémů (nosníků,, výložníků, příchytek, kotev apod.)</t>
  </si>
  <si>
    <t>D14c310018</t>
  </si>
  <si>
    <t>D14c310019</t>
  </si>
  <si>
    <t>D14c310020</t>
  </si>
  <si>
    <t>D14c310021</t>
  </si>
  <si>
    <t>D14c310022</t>
  </si>
  <si>
    <t>D14c310023</t>
  </si>
  <si>
    <t>D14c310024</t>
  </si>
  <si>
    <t>D14c310025</t>
  </si>
  <si>
    <t>D14c310026</t>
  </si>
  <si>
    <t>M2130104</t>
  </si>
  <si>
    <t>D14c310027</t>
  </si>
  <si>
    <t>D14c310028</t>
  </si>
  <si>
    <t>D14c310029</t>
  </si>
  <si>
    <t>D14c310030</t>
  </si>
  <si>
    <t>D14c310031</t>
  </si>
  <si>
    <t>D14c310032</t>
  </si>
  <si>
    <t>D14c310033</t>
  </si>
  <si>
    <t>D14c310034</t>
  </si>
  <si>
    <t>D14c310035</t>
  </si>
  <si>
    <t>D14c310036</t>
  </si>
  <si>
    <t>Žlab kabelový plechový s požární odolností P60-R,60x100, vč. spojek, nosných konstrukcí a, příslušenství, normová konstrukce</t>
  </si>
  <si>
    <t>D14c310037</t>
  </si>
  <si>
    <t>D14c310038</t>
  </si>
  <si>
    <t>D14c310039</t>
  </si>
  <si>
    <t>D14c310040</t>
  </si>
  <si>
    <t>D14c310041</t>
  </si>
  <si>
    <t>M2130105</t>
  </si>
  <si>
    <t>D14c310042</t>
  </si>
  <si>
    <t>Kabel hezhalogenový B2ca s1d1 Cu 5x1,5 (barevné značení J) volně</t>
  </si>
  <si>
    <t>D14c310043</t>
  </si>
  <si>
    <t>D14c310044</t>
  </si>
  <si>
    <t>D14c310045</t>
  </si>
  <si>
    <t>D14c310046</t>
  </si>
  <si>
    <t>D14c310047</t>
  </si>
  <si>
    <t>D14c310048</t>
  </si>
  <si>
    <t>D14c310049</t>
  </si>
  <si>
    <t>M2130106</t>
  </si>
  <si>
    <t>D14c310050</t>
  </si>
  <si>
    <t>D14c310051</t>
  </si>
  <si>
    <t>D14c310052</t>
  </si>
  <si>
    <t>D14c310053</t>
  </si>
  <si>
    <t>D14c310054</t>
  </si>
  <si>
    <t>D14c310055</t>
  </si>
  <si>
    <t>D14c310056</t>
  </si>
  <si>
    <t>D14c310057</t>
  </si>
  <si>
    <t>D14c310058</t>
  </si>
  <si>
    <t>D14c310059</t>
  </si>
  <si>
    <t>D14c310060</t>
  </si>
  <si>
    <t>D14c310061</t>
  </si>
  <si>
    <t>D14c310062</t>
  </si>
  <si>
    <t>D14c310063</t>
  </si>
  <si>
    <t>D14c310064</t>
  </si>
  <si>
    <t>GZS 0,00%</t>
  </si>
  <si>
    <t>D.1.4d (26) - EK-CCTV</t>
  </si>
  <si>
    <t>D.1.4d (27) - EK-EKV</t>
  </si>
  <si>
    <t>M23.03 - EKV - Elektronická kontrola vstupu</t>
  </si>
  <si>
    <t>Poznámka k položce:_x000d_
Výměry dle výkresu: D.1.4d-110; 111; 112; 113 : _x000d_
2+0+1+2 : _x000d_
5</t>
  </si>
  <si>
    <t>Poznámka k položce:_x000d_
Výměry dle výkresu: D.1.4d-110; 111; 112; 113 : _x000d_
1+0+0+0 : _x000d_
1</t>
  </si>
  <si>
    <t>Montáž - Kabel datový Cat. 5e, FTP, B2ca-s1,d1,a1</t>
  </si>
  <si>
    <t>Dodávka - Kabel datový Cat. 5e, FTP, B2ca-s1,d1,a1</t>
  </si>
  <si>
    <t>Poznámka k položce:_x000d_
Výměry dle výkresu: D.1.4d-110; 111; 112; 113 : _x000d_
125+0+59+102 : _x000d_
286</t>
  </si>
  <si>
    <t>Poznámka k položce:_x000d_
Výměry dle výkresu: D.1.4d-110; 111; 112; 113 : _x000d_
125+0+59+122 : _x000d_
306</t>
  </si>
  <si>
    <t>Poznámka k položce:_x000d_
Výměry dle výkresu: D.1.4d-110; 111; 112; 113 : _x000d_
250+0+118+244 : _x000d_
612</t>
  </si>
  <si>
    <t>Poznámka k položce:_x000d_
Výměry dle výkresu: D.1.4d-110; 111; 112; 113 : _x000d_
28+0+20+38 : _x000d_
86</t>
  </si>
  <si>
    <t>Poznámka k položce:_x000d_
Výměry dle výkresu: D.1.4d-110; 111; 112; 113 : _x000d_
2+0+0+1 : _x000d_
3</t>
  </si>
  <si>
    <t>Poznámka k položce:_x000d_
Výměry dle výkresu: D.1.4d-110; 111; 112; 113 : _x000d_
0+0+1+1 : _x000d_
2</t>
  </si>
  <si>
    <t>Poznámka k položce:_x000d_
Výměry dle výkresu: D.1.4d-110; 111; 112; 113 : _x000d_
6 : _x000d_
6</t>
  </si>
  <si>
    <t>Poznámka k položce:_x000d_
Výměry dle výkresu: D.1.4d-110; 111; 112; 113 : _x000d_
4 : _x000d_
4</t>
  </si>
  <si>
    <t>D.1.4d (25) - EK-SK</t>
  </si>
  <si>
    <t>Poznámka k položce:_x000d_
Výměry dle výkresu: D.1.4d-102; 103; 104; 105 : _x000d_
89+0+0+0 : _x000d_
89</t>
  </si>
  <si>
    <t>Poznámka k položce:_x000d_
Výměry dle výkresu: D.1.4d-102; 103; 104; 105 : _x000d_
24+0+0+0 : _x000d_
24</t>
  </si>
  <si>
    <t>804-003</t>
  </si>
  <si>
    <t>D+M 1L nástěnná lůžková ramp viz. příloha č.3</t>
  </si>
  <si>
    <t>D.1.4f - Vzduchotechnika</t>
  </si>
  <si>
    <t>01 - 2.2 Neurologická klinika-vyšetřovny 2.PP</t>
  </si>
  <si>
    <t>02 - 4.15 Zázemí operačních sálů, dospávání 1.NP</t>
  </si>
  <si>
    <t>03 - Technické izolace</t>
  </si>
  <si>
    <t>05 - Stavební výpomoc</t>
  </si>
  <si>
    <t>06 - Zaregulování, revize, kvalifikační měření, ostatní</t>
  </si>
  <si>
    <t>07 - Lešení</t>
  </si>
  <si>
    <t>08 - Doprava, vedlejší náklady, přesuny hmot</t>
  </si>
  <si>
    <t>2.2 Neurologická klinika-vyšetřovny 2.PP</t>
  </si>
  <si>
    <t>2.2.60</t>
  </si>
  <si>
    <t xml:space="preserve">D+M Anemostat přívodní s vířivou vyústí o rozměru 300x300 mm; boční připojení  d=160 mm, V=50-100, m3/h; výška nástavce max.250 mm; čelní deska opatřena práškovým nátěrem RAL 9010 (jiný odstín nutno</t>
  </si>
  <si>
    <t>Poznámka k položce:_x000d_
zohlednit při objednávce); max.tlaková ztráta 25 Pa; při návrhu čelní desky nutno zohlednit tlakovou ztrátu, vlastní hluk a požadovaný průtok vzduchu_x000d_
Místnost č.B392-070_x000d_
Výkres D.1.4f-103</t>
  </si>
  <si>
    <t>2.2.61</t>
  </si>
  <si>
    <t>2.2.62</t>
  </si>
  <si>
    <t>2.2.63</t>
  </si>
  <si>
    <t>2.2.64</t>
  </si>
  <si>
    <t>2.2.65</t>
  </si>
  <si>
    <t>4.15 Zázemí operačních sálů, dospávání 1.NP</t>
  </si>
  <si>
    <t>4.15.70</t>
  </si>
  <si>
    <t xml:space="preserve">D+M Anemostat přívodní s vířivou vyústí o rozměru 600x600 mm; boční připojení  d=250 mm, V=367 m3/h;, výška nástavce max.330 mm; čelní deska opatřena práškovým nátěrem RAL 9010 (jiný odstín nutno</t>
  </si>
  <si>
    <t>Poznámka k položce:_x000d_
zohlednit při objednávce); max.tlaková ztráta 25 Pa; při návrhu čelní desky nutno zohlednit tlakovou ztrátu, vlastní hluk a požadovaný průtok vzduchu_x000d_
Místnost č. B301-050, B301-051_x000d_
Výkres D.1.4f-105</t>
  </si>
  <si>
    <t>4.15.71</t>
  </si>
  <si>
    <t>4.15.72</t>
  </si>
  <si>
    <t>4.15.73</t>
  </si>
  <si>
    <t>4.15.74</t>
  </si>
  <si>
    <t>4.15.75</t>
  </si>
  <si>
    <t>4.15.76</t>
  </si>
  <si>
    <t>05</t>
  </si>
  <si>
    <t>101.2</t>
  </si>
  <si>
    <t>101.3</t>
  </si>
  <si>
    <t>101.4</t>
  </si>
  <si>
    <t>101.5</t>
  </si>
  <si>
    <t>101.6</t>
  </si>
  <si>
    <t>101.7</t>
  </si>
  <si>
    <t>101.8</t>
  </si>
  <si>
    <t>101.9</t>
  </si>
  <si>
    <t>101.10</t>
  </si>
  <si>
    <t>101.11</t>
  </si>
  <si>
    <t>101.12</t>
  </si>
  <si>
    <t>101.13</t>
  </si>
  <si>
    <t>101.14</t>
  </si>
  <si>
    <t>101.15</t>
  </si>
  <si>
    <t>101.16</t>
  </si>
  <si>
    <t>101.17</t>
  </si>
  <si>
    <t>D.1.4h (6) - EPS</t>
  </si>
  <si>
    <t>Poznámka k položce:_x000d_
Výměry dle výkresu: D.1.4h-102; 103; 104; 105 : _x000d_
4+0+8+4 : _x000d_
16</t>
  </si>
  <si>
    <t>Poznámka k položce:_x000d_
Výměry dle výkresu: D.1.4h-102; 103; 104; 105 : _x000d_
3 : _x000d_
3</t>
  </si>
  <si>
    <t>Poznámka k položce:_x000d_
Výměry dle výkresu: D.1.4h-102; 103; 104; 105 : _x000d_
2+0+4+2 : _x000d_
8</t>
  </si>
  <si>
    <t>Poznámka k položce:_x000d_
Výměry dle výkresu: D.1.4h-102; 103; 104; 105 : _x000d_
2+0+2+1 : _x000d_
5</t>
  </si>
  <si>
    <t>Poznámka k položce:_x000d_
Výměry dle výkresu: D.1.4h-102; 103; 104; 105 : _x000d_
1+0+1+0 : _x000d_
2</t>
  </si>
  <si>
    <t>Poznámka k položce:_x000d_
Výměry dle výkresu: D.1.4h-102; 103; 104; 105 : _x000d_
110+0+140+104 : _x000d_
354</t>
  </si>
  <si>
    <t>Poznámka k položce:_x000d_
Výměry dle výkresu: D.1.4h-102; 103; 104; 105 : _x000d_
44+0+119+82 : _x000d_
245</t>
  </si>
  <si>
    <t>Poznámka k položce:_x000d_
Výměry dle výkresu: D.1.4h-102; 103; 104; 105 : _x000d_
286+0+364+270 : _x000d_
920</t>
  </si>
  <si>
    <t>Poznámka k položce:_x000d_
Výměry dle výkresu: D.1.4h-102; 103; 104; 105 : _x000d_
88+0+206+116 : _x000d_
410</t>
  </si>
  <si>
    <t>Poznámka k položce:_x000d_
Výměry dle výkresu: D.1.4h-102; 103; 104; 105 : _x000d_
0+0+32+48 : _x000d_
80</t>
  </si>
  <si>
    <t>Poznámka k položce:_x000d_
Výměry dle výkresu: D.1.4h-102; 103; 104; 105 : _x000d_
12+0+12+6 : _x000d_
30</t>
  </si>
  <si>
    <t>Poznámka k položce:_x000d_
Výměry dle výkresu: D.1.4h-102; 103; 104; 105 : _x000d_
2+0+0+0 : _x000d_
2</t>
  </si>
  <si>
    <t>Poznámka k položce:_x000d_
Výměry dle výkresu: D.1.4h-102; 103; 104; 105 : _x000d_
12 : _x000d_
12</t>
  </si>
  <si>
    <t>Poznámka k položce:_x000d_
Výměry dle výkresu: D.1.4h-102; 103; 104; 105 : _x000d_
21 : _x000d_
21</t>
  </si>
  <si>
    <t>Poznámka k položce:_x000d_
Výměry dle výkresu: D.1.4h-102; 103; 104; 105 : _x000d_
10 : _x000d_
10</t>
  </si>
  <si>
    <t>D.1.4h (7) - NZS</t>
  </si>
  <si>
    <t>Poznámka k položce:_x000d_
Výměry dle výkresu: D.1.4h-110; 111; 112; 113 : _x000d_
3+0+6+3 : _x000d_
12</t>
  </si>
  <si>
    <t>Poznámka k položce:_x000d_
Výměry dle výkresu: D.1.4h-110; 111; 112; 113 : _x000d_
33+0+36+78 : _x000d_
144</t>
  </si>
  <si>
    <t>Poznámka k položce:_x000d_
Výměry dle výkresu: D.1.4h-110; 111; 112; 113 : _x000d_
109+0+119+257 : _x000d_
476</t>
  </si>
  <si>
    <t>D.1.6_3.1b - Zabudovaný</t>
  </si>
  <si>
    <t>D+M, Orientační panel patrový (nad plastovým obkladem), včetně grafických úprav</t>
  </si>
  <si>
    <t>D+M, Orientační panel patrový (na celou výšku místnosti), včetně grafických úprav</t>
  </si>
  <si>
    <t>D+M, Označení dveří (svlékací box), včetně grafických úprav</t>
  </si>
  <si>
    <t>SO05 - Úpravy v budově A</t>
  </si>
  <si>
    <t>SO05 - Architektonicko-stavební řešení, stavebně konstrukční řešení, PBŘ</t>
  </si>
  <si>
    <t xml:space="preserve">    61 - Úprava povrchů vnitřních</t>
  </si>
  <si>
    <t xml:space="preserve">    63 - Podlahy a podlahové konstrukce</t>
  </si>
  <si>
    <t xml:space="preserve">    96 - Bourání konstrukcí</t>
  </si>
  <si>
    <t xml:space="preserve">    784 - Dokončovací práce - malby a tapety</t>
  </si>
  <si>
    <t>6199950X1</t>
  </si>
  <si>
    <t>Začištění omítek kolem oken, dveří, podlah nebo obkladů, zapravení vnějšího a vnitřního</t>
  </si>
  <si>
    <t>D-1-01-1-901 - PŮDORYS 2-PP - BOURACÍ PRÁCE</t>
  </si>
  <si>
    <t>D-1-01-1-902 - PŮDORYS 1-PP - BOURACÍ PRÁCE</t>
  </si>
  <si>
    <t>D-1-01-1-903 - PŮDORYS 1-NP - BOURACÍ PRÁCE</t>
  </si>
  <si>
    <t>D-1-01-1-904 - PŮDORYS 2-NP - BOURACÍ PRÁCE</t>
  </si>
  <si>
    <t>66*(1,1*2+2*2)</t>
  </si>
  <si>
    <t>631342132</t>
  </si>
  <si>
    <t>Mazanina tl přes 120 do 240 mm z betonu lehkého tepelně-izolačního polystyrenového 400 kg/m3</t>
  </si>
  <si>
    <t>A192-480</t>
  </si>
  <si>
    <t>0,185*25,24</t>
  </si>
  <si>
    <t>A192-220</t>
  </si>
  <si>
    <t>0,185*16,19</t>
  </si>
  <si>
    <t>A391-250</t>
  </si>
  <si>
    <t>0,185*14,09</t>
  </si>
  <si>
    <t>A391-251</t>
  </si>
  <si>
    <t>0,185*8,82</t>
  </si>
  <si>
    <t>0,06*25,24</t>
  </si>
  <si>
    <t>0,06*16,19</t>
  </si>
  <si>
    <t>0,06*14,09</t>
  </si>
  <si>
    <t>0,06*8,82</t>
  </si>
  <si>
    <t>3,5*0,001*25,24</t>
  </si>
  <si>
    <t>3,5*0,001*16,19</t>
  </si>
  <si>
    <t>3,5*0,001*14,09</t>
  </si>
  <si>
    <t>3,5*0,001*8,82</t>
  </si>
  <si>
    <t>632451101</t>
  </si>
  <si>
    <t>Cementový samonivelační potěr ze suchých směsí tl přes 2 do 5 mm</t>
  </si>
  <si>
    <t>25,24</t>
  </si>
  <si>
    <t>16,19</t>
  </si>
  <si>
    <t>A391-280</t>
  </si>
  <si>
    <t>24,49</t>
  </si>
  <si>
    <t>A491-260</t>
  </si>
  <si>
    <t>12,16</t>
  </si>
  <si>
    <t>A491-XXX</t>
  </si>
  <si>
    <t>30,32</t>
  </si>
  <si>
    <t>A491-250</t>
  </si>
  <si>
    <t>A491-310</t>
  </si>
  <si>
    <t>14,33</t>
  </si>
  <si>
    <t>A491-380</t>
  </si>
  <si>
    <t>23,78</t>
  </si>
  <si>
    <t>A391-290</t>
  </si>
  <si>
    <t>16,14</t>
  </si>
  <si>
    <t>14,09</t>
  </si>
  <si>
    <t>8,82</t>
  </si>
  <si>
    <t>A391-230</t>
  </si>
  <si>
    <t>19,57</t>
  </si>
  <si>
    <t>Krček E</t>
  </si>
  <si>
    <t>23,5</t>
  </si>
  <si>
    <t>A301-270</t>
  </si>
  <si>
    <t>13,13</t>
  </si>
  <si>
    <t>A301-240</t>
  </si>
  <si>
    <t>24,91</t>
  </si>
  <si>
    <t>A301-230</t>
  </si>
  <si>
    <t>19,56</t>
  </si>
  <si>
    <t>A401-291</t>
  </si>
  <si>
    <t>9,78</t>
  </si>
  <si>
    <t>A401-100</t>
  </si>
  <si>
    <t>27,41</t>
  </si>
  <si>
    <t>A401-300</t>
  </si>
  <si>
    <t>28,36</t>
  </si>
  <si>
    <t>A301-280</t>
  </si>
  <si>
    <t>14,01</t>
  </si>
  <si>
    <t>22,99</t>
  </si>
  <si>
    <t>A402-290</t>
  </si>
  <si>
    <t>10,09</t>
  </si>
  <si>
    <t>A402-230</t>
  </si>
  <si>
    <t>42,5</t>
  </si>
  <si>
    <t>A402-320</t>
  </si>
  <si>
    <t>4,47</t>
  </si>
  <si>
    <t>A302-440</t>
  </si>
  <si>
    <t>9,89</t>
  </si>
  <si>
    <t>A302-430</t>
  </si>
  <si>
    <t>2,09</t>
  </si>
  <si>
    <t>A302-080</t>
  </si>
  <si>
    <t>19,23</t>
  </si>
  <si>
    <t>6313X1</t>
  </si>
  <si>
    <t>D+M opravu stávajících betonových podlah, vč. prořezání, odbourání, penetrace, pomocných prací, doplňků, dle PD</t>
  </si>
  <si>
    <t>994-1</t>
  </si>
  <si>
    <t>D+M hasící přístroj s hasící schopností 21A, dle PBŘ</t>
  </si>
  <si>
    <t>994-T</t>
  </si>
  <si>
    <t>D+M Výstražné a bezpečnostní tabulky dle PBŘ</t>
  </si>
  <si>
    <t>994-X2D</t>
  </si>
  <si>
    <t>D+M Protipožární expandující pěna o obsahu 300ml dle PBŘ, certifikovaný systém</t>
  </si>
  <si>
    <t>994-X3</t>
  </si>
  <si>
    <t>D+M Protipožární vložky ve tvaru sáčků ze směsi interního plniva a zpěnitelného grafitu dle PBŘ, certifikovaný systém</t>
  </si>
  <si>
    <t xml:space="preserve">krčky </t>
  </si>
  <si>
    <t>Bourání konstrukcí</t>
  </si>
  <si>
    <t>962000x01</t>
  </si>
  <si>
    <t>D+M: zřízení podchycení nadpraží bouraného otvoru, dle PD - D1.2.177_PODCHYCENÍ OTVORU V OBJEKTU A, včetně vystojkování, svařování, spojování, povrchové úpravy, pomocných prací a zednických přípomocí</t>
  </si>
  <si>
    <t>D1.2.177_PODCHYCENÍ OTVORU V OBJEKTU A</t>
  </si>
  <si>
    <t>VÝKAZ OCELI S235 -1050 KG</t>
  </si>
  <si>
    <t>HEB 280 + 2xU200</t>
  </si>
  <si>
    <t>1*1050 'Přepočtené koeficientem množství</t>
  </si>
  <si>
    <t>962032240</t>
  </si>
  <si>
    <t>Bourání zdiva z cihel pálených nebo vápenopískových na MC do 1 m3</t>
  </si>
  <si>
    <t>19,36*0,3</t>
  </si>
  <si>
    <t>7,04*0,15</t>
  </si>
  <si>
    <t>11,61*0,3</t>
  </si>
  <si>
    <t>7,33*0,15</t>
  </si>
  <si>
    <t>3,17*0,075</t>
  </si>
  <si>
    <t>16,81*0,15</t>
  </si>
  <si>
    <t>2,72*0,2</t>
  </si>
  <si>
    <t>14,08*0,15</t>
  </si>
  <si>
    <t>7,08*0,15</t>
  </si>
  <si>
    <t>965042131</t>
  </si>
  <si>
    <t>Bourání podkladů pod dlažby nebo mazanin betonových nebo z litého asfaltu tl do 100 mm pl do 4 m2</t>
  </si>
  <si>
    <t>(14,09+8,82+26,48+19,64)*0,2</t>
  </si>
  <si>
    <t>965049111</t>
  </si>
  <si>
    <t>Příplatek k bourání betonových mazanin za bourání mazanin se svařovanou sítí tl do 100 mm</t>
  </si>
  <si>
    <t>776201812</t>
  </si>
  <si>
    <t>Demontáž lepených povlakových podlah s podložkou ručně</t>
  </si>
  <si>
    <t>763431801</t>
  </si>
  <si>
    <t>Demontáž minerálního podhledu zavěšeného na viditelném roštu</t>
  </si>
  <si>
    <t>9710426X1</t>
  </si>
  <si>
    <t>Zřízení otvorů v železobetonové stěně + demontáž stávající provětrávané fasády</t>
  </si>
  <si>
    <t>968062355</t>
  </si>
  <si>
    <t>Vybourání dřevěných rámů oken dvojitých včetně křídel pl do 2 m2</t>
  </si>
  <si>
    <t>B08</t>
  </si>
  <si>
    <t>27*1,1*2</t>
  </si>
  <si>
    <t>C93</t>
  </si>
  <si>
    <t>5*1,1*2</t>
  </si>
  <si>
    <t>25*1,1*2</t>
  </si>
  <si>
    <t>1*1,1*2</t>
  </si>
  <si>
    <t>8*1,1*2</t>
  </si>
  <si>
    <t>968062356</t>
  </si>
  <si>
    <t>Vybourání zárubní dveří včetně vyvěšení křídel</t>
  </si>
  <si>
    <t>B09</t>
  </si>
  <si>
    <t>1,00*2,02*1</t>
  </si>
  <si>
    <t>2,10*2,00*2</t>
  </si>
  <si>
    <t>1,90*2,00*2</t>
  </si>
  <si>
    <t>0,80*2,15*1</t>
  </si>
  <si>
    <t>CS ÚRS 2020 02</t>
  </si>
  <si>
    <t>95,56*14 "Přepočtené koeficientem množství</t>
  </si>
  <si>
    <t>76313510x01</t>
  </si>
  <si>
    <t>D+M kazetový podhled 600x600 mm, vč. roštu, pomocných prací, doplňků, napojení na jiný druh podhledu, specifikace viz PD</t>
  </si>
  <si>
    <t>763132X001</t>
  </si>
  <si>
    <t>Demontáž a zpětná montáž kazetového podhledu, vč. pomocných prací, doplňků, doplnění kazet, dle PD</t>
  </si>
  <si>
    <t>24,49*0,5</t>
  </si>
  <si>
    <t>12,16*0,5</t>
  </si>
  <si>
    <t>30,32*0,5</t>
  </si>
  <si>
    <t>19,74*0,5</t>
  </si>
  <si>
    <t>14,33*0,5</t>
  </si>
  <si>
    <t>23,78*0,5</t>
  </si>
  <si>
    <t>16,14*0,5</t>
  </si>
  <si>
    <t>19,57*0,5</t>
  </si>
  <si>
    <t>23,5*0,5</t>
  </si>
  <si>
    <t>13,13*0,5</t>
  </si>
  <si>
    <t>24,91*0,5</t>
  </si>
  <si>
    <t>19,56*0,5</t>
  </si>
  <si>
    <t>9,78*0,5</t>
  </si>
  <si>
    <t>27,41*0,5</t>
  </si>
  <si>
    <t>28,36*0,5</t>
  </si>
  <si>
    <t>14,01*0,5</t>
  </si>
  <si>
    <t>22,99*0,5</t>
  </si>
  <si>
    <t>10,09*0,5</t>
  </si>
  <si>
    <t>42,5*0,5</t>
  </si>
  <si>
    <t>4,47*0,5</t>
  </si>
  <si>
    <t>9,89*0,5</t>
  </si>
  <si>
    <t>2,09*0,5</t>
  </si>
  <si>
    <t>19,23*0,5</t>
  </si>
  <si>
    <t>766812840</t>
  </si>
  <si>
    <t>Demontáž kuchyňských linek dřevěných nebo kovových dl přes 1,8 do 2,1 m</t>
  </si>
  <si>
    <t>766811112</t>
  </si>
  <si>
    <t>Zpětná montáž kuchyňských skříněk spodních na stěnu š přes 600 do 1200 mm</t>
  </si>
  <si>
    <t>766000O-40a</t>
  </si>
  <si>
    <t>D+M O-40 Okno dvoukřídlé s poutcem, obě křídla fixní 1100x2000 mm, s PO EI 30 DP1, včetně příslušenství, doplňků, přesná specifikace dle PD</t>
  </si>
  <si>
    <t>-1621454644</t>
  </si>
  <si>
    <t>766000O-40b.1</t>
  </si>
  <si>
    <t>-1361525891</t>
  </si>
  <si>
    <t>766000O-40c.1</t>
  </si>
  <si>
    <t>461235115</t>
  </si>
  <si>
    <t>766000O-41</t>
  </si>
  <si>
    <t>D+M O-41 Okno dvoukřídlé s poutcem, otvírání křídel dle stávajících, 1100x2000 mm, s PO EI 30 DP1, zavření okna na signál EPS, včetně příslušenství, doplňků, přesná specifikace dle PD</t>
  </si>
  <si>
    <t>-989740804</t>
  </si>
  <si>
    <t>766000A501</t>
  </si>
  <si>
    <t>D+M A501 Dveře dvoukřídlé, z Al profilů, 2200x2400 mm, PO EI 45 DP1-C-S200, včetně příslušenství, doplňků, přesná specifikace dle PD</t>
  </si>
  <si>
    <t>2133099801</t>
  </si>
  <si>
    <t>766000A502</t>
  </si>
  <si>
    <t>D+M A502 Dveře dvoukřídlé, z Al profilů, 2000x2400 mm, PO EI 45/DP1-C-S200, včetně příslušenství, doplňků, přesná specifikace dle PD</t>
  </si>
  <si>
    <t>1397135995</t>
  </si>
  <si>
    <t>766000A503</t>
  </si>
  <si>
    <t>D+M A503 Dveře dvoukřídlé, z Al profilů, 2190x2395 mm, včetně příslušenství, doplňků, přesná specifikace dle PD</t>
  </si>
  <si>
    <t>-497580282</t>
  </si>
  <si>
    <t>766000A504</t>
  </si>
  <si>
    <t>D+M A504 Dveře dvoukřídlé, z Al profilů, 2010x2405 mm, včetně příslušenství, doplňků, přesná specifikace dle PD</t>
  </si>
  <si>
    <t>-1785781752</t>
  </si>
  <si>
    <t>766000D505</t>
  </si>
  <si>
    <t>D+M D505 Dveře plné hladké, 1000x2020 mm, včetně příslušenství, doplňků, přesná specifikace dle PD</t>
  </si>
  <si>
    <t>-844712325</t>
  </si>
  <si>
    <t>767000Z223</t>
  </si>
  <si>
    <t>D+M Z223 úpravy fasády stávající budovy A, včetně PÚ, kotvení, doplňků, dle PD (přesná specifikace viz D.1.01.1-501 - Výpis zámečnických výrobků)</t>
  </si>
  <si>
    <t>-415556300</t>
  </si>
  <si>
    <t>-484655312</t>
  </si>
  <si>
    <t>303329055</t>
  </si>
  <si>
    <t>767000Z319</t>
  </si>
  <si>
    <t>D+M Z319 revizní dvířka v SDK podhledu, 800x800 mm, včetně PÚ, kotvení, doplňků, dle PD (přesná specifikace viz D.1.01.1-501 - Výpis zámečnických výrobků)</t>
  </si>
  <si>
    <t>802178782</t>
  </si>
  <si>
    <t>767000Z320</t>
  </si>
  <si>
    <t>D+M Z320 atypická revizní dvířka v SDK podhledu, 1500x800 mm, včetně PÚ, kotvení, doplňků, dle PD (přesná specifikace viz D.1.01.1-501 - Výpis zámečnických výrobků)</t>
  </si>
  <si>
    <t>1415931775</t>
  </si>
  <si>
    <t>769000P08</t>
  </si>
  <si>
    <t>D+M P8 ochranné pásy stěn nárazuvzdorné - horní pás š. 200 mm, včetně PÚ, kotvení, doplňků, dle PD (přesná specifikace viz D.1.01.1-503 - Výpis plastových výrobků)</t>
  </si>
  <si>
    <t>1829966420</t>
  </si>
  <si>
    <t>769000P08.1</t>
  </si>
  <si>
    <t>D+M P8 ochranné pásy stěn nárazuvzdorné - spodní pás š. 150 mm, včetně PÚ, kotvení, doplňků, dle PD (přesná specifikace viz D.1.01.1-503 - Výpis plastových výrobků)</t>
  </si>
  <si>
    <t>-1362492004</t>
  </si>
  <si>
    <t>26,48</t>
  </si>
  <si>
    <t>19,64</t>
  </si>
  <si>
    <t>19,8</t>
  </si>
  <si>
    <t>15,19</t>
  </si>
  <si>
    <t>21,62</t>
  </si>
  <si>
    <t>16,03</t>
  </si>
  <si>
    <t>19,73</t>
  </si>
  <si>
    <t>17,2</t>
  </si>
  <si>
    <t>15,79</t>
  </si>
  <si>
    <t>12,3</t>
  </si>
  <si>
    <t>21,1</t>
  </si>
  <si>
    <t>23,22</t>
  </si>
  <si>
    <t>14,5</t>
  </si>
  <si>
    <t>22,8</t>
  </si>
  <si>
    <t>21,5</t>
  </si>
  <si>
    <t>13,31</t>
  </si>
  <si>
    <t>28,23</t>
  </si>
  <si>
    <t>23,05</t>
  </si>
  <si>
    <t>15,7</t>
  </si>
  <si>
    <t>22,72</t>
  </si>
  <si>
    <t>12,89</t>
  </si>
  <si>
    <t>40,61</t>
  </si>
  <si>
    <t>8,56</t>
  </si>
  <si>
    <t>14,85</t>
  </si>
  <si>
    <t>6,76</t>
  </si>
  <si>
    <t>21,15</t>
  </si>
  <si>
    <t>28412245M01</t>
  </si>
  <si>
    <t xml:space="preserve">plocha </t>
  </si>
  <si>
    <t>496,79*1,15</t>
  </si>
  <si>
    <t xml:space="preserve">obvod </t>
  </si>
  <si>
    <t>528,73*0,1*1,2</t>
  </si>
  <si>
    <t>634,757*1,15 "Přepočtené koeficientem množství</t>
  </si>
  <si>
    <t>Dokončovací práce - malby a tapety</t>
  </si>
  <si>
    <t>26,48*4</t>
  </si>
  <si>
    <t>19,64*4</t>
  </si>
  <si>
    <t>19,8*4</t>
  </si>
  <si>
    <t>15,19*4</t>
  </si>
  <si>
    <t>34*4</t>
  </si>
  <si>
    <t>21,62*4</t>
  </si>
  <si>
    <t>16,03*4</t>
  </si>
  <si>
    <t>19,73*4</t>
  </si>
  <si>
    <t>17,2*4</t>
  </si>
  <si>
    <t>15,79*4</t>
  </si>
  <si>
    <t>12,3*4</t>
  </si>
  <si>
    <t>21,1*4</t>
  </si>
  <si>
    <t>23,22*4</t>
  </si>
  <si>
    <t>14,5*4</t>
  </si>
  <si>
    <t>22,8*4</t>
  </si>
  <si>
    <t>21,5*4</t>
  </si>
  <si>
    <t>13,31*4</t>
  </si>
  <si>
    <t>28,23*4</t>
  </si>
  <si>
    <t>23,05*4</t>
  </si>
  <si>
    <t>15,7*4</t>
  </si>
  <si>
    <t>22,72*4</t>
  </si>
  <si>
    <t>12,89*4</t>
  </si>
  <si>
    <t>40,61*4</t>
  </si>
  <si>
    <t>8,56*4</t>
  </si>
  <si>
    <t>14,85*4</t>
  </si>
  <si>
    <t>6,76*4</t>
  </si>
  <si>
    <t>21,15*4</t>
  </si>
  <si>
    <t>Poznámka k položce:_x000d_
viz. technická zpráva D.1.4a - 001</t>
  </si>
  <si>
    <t>Poznámka k položce:_x000d_
včetně tvarovek, objímek. Bez zednických výpomocí._x000d_
viz. technická zpráva D.1.4a - 001</t>
  </si>
  <si>
    <t>721170962R00</t>
  </si>
  <si>
    <t>Opravy odpadního potrubí novodurového propojení dosavadního potrubí PVC, D 63 mm</t>
  </si>
  <si>
    <t>721170965R00</t>
  </si>
  <si>
    <t>Opravy odpadního potrubí novodurového propojení dosavadního potrubí PVC, D 110 mm</t>
  </si>
  <si>
    <t>721171808R00</t>
  </si>
  <si>
    <t>Demontáž potrubí z novodurových trub přes D 75 mm do D 114 mm</t>
  </si>
  <si>
    <t>Poznámka k položce:_x000d_
odpadního nebo připojovacího,_x000d_
viz. technická zpráva D.1.4a - 001</t>
  </si>
  <si>
    <t>722-01</t>
  </si>
  <si>
    <t>722-02</t>
  </si>
  <si>
    <t>722-03</t>
  </si>
  <si>
    <t>722-04</t>
  </si>
  <si>
    <t>722170801R00</t>
  </si>
  <si>
    <t>Demontáž potrubí z trubek z PH tlakových do D 32 mm</t>
  </si>
  <si>
    <t>722220872R00</t>
  </si>
  <si>
    <t>Demontáž armatur závitových se závitem a šroubením, G 3/4"</t>
  </si>
  <si>
    <t>722172912R00</t>
  </si>
  <si>
    <t>Opravy vodovodního potrubí z plastových trubek propojení plastového potrubí polyfuzí, D 20 mm</t>
  </si>
  <si>
    <t>722-05</t>
  </si>
  <si>
    <t>Stavební přípomoce</t>
  </si>
  <si>
    <t>Poznámka k položce:_x000d_
V položce je kalkulována dodávka izolační trubice, spon a lepicí pásky.viz. D.1.4b-001 TZ_x000d_
Odkaz na mn. položky pořadí 4 : 10,00000</t>
  </si>
  <si>
    <t>Poznámka k položce:_x000d_
Včetně dodávky vody, uzavření a zabezpečení konců potrubí.viz. D.1.4b-001 TZ_x000d_
Odkaz na mn. položky pořadí 2 : 10,00000</t>
  </si>
  <si>
    <t>Demontáž, přesun do 7m a opětná montáž otopného tělesa na nové místo</t>
  </si>
  <si>
    <t>Cena obsahuje dodávku a montáž</t>
  </si>
  <si>
    <t>M21005 - Elektromontáže</t>
  </si>
  <si>
    <t>M21005</t>
  </si>
  <si>
    <t>Elektromontáže</t>
  </si>
  <si>
    <t>D14c050001</t>
  </si>
  <si>
    <t>1.PP - Výměna umělého a nouzového osvětlení CHUC vč. ovládání a rozvodů B2ca s1d1, úprava ovládání, osvětlení v navazujících chodbách</t>
  </si>
  <si>
    <t>D14c050002</t>
  </si>
  <si>
    <t>1.NP - Výměna umělého osvětlení z důvodu zrušení oken, úprava ovládání osvětlení v navazujících, chodbách</t>
  </si>
  <si>
    <t>D14c050003</t>
  </si>
  <si>
    <t>1.PP - Napojení požárního větrání v CHUC</t>
  </si>
  <si>
    <t>D14c050004</t>
  </si>
  <si>
    <t>Zkoušky, revize, koordinace a zabezpečení stavby</t>
  </si>
  <si>
    <t>01 - CHUC 7 Požární větrání - Budova A</t>
  </si>
  <si>
    <t>02 - CHUC 8 Požární větrání - Budova A</t>
  </si>
  <si>
    <t>03 - Zařízení 1-Větrání bezokenních prostor - A</t>
  </si>
  <si>
    <t>06 - Podpůrné konstrukce pro vzduchotechniku na fasádě a střeše objektu</t>
  </si>
  <si>
    <t>08 - Nátěry</t>
  </si>
  <si>
    <t>09 - Stěhování vzduchotechniky</t>
  </si>
  <si>
    <t>10 - Zaregulování, revize, kvalifikační měření, ostatní</t>
  </si>
  <si>
    <t>11 - Lešení</t>
  </si>
  <si>
    <t>12 - Doprava, vedlejší náklady, přesuny hmot</t>
  </si>
  <si>
    <t>CHUC 7 Požární větrání - Budova A</t>
  </si>
  <si>
    <t>CH7.1</t>
  </si>
  <si>
    <t>D+M Přívodní ventilátor do čtyřhranného potrubí , V=1800 m3/h, ext.tlak 400 Pa; Pi=0,66 kW, 400/230V, , 50 Hz, EC motor; umístěno na střeše objektu</t>
  </si>
  <si>
    <t>Poznámka k položce:_x000d_
Příslušenství jednotky: tlumící vložky na výtlaku i sání, stříška proti vodě._x000d_
Výkres č. D.1.4f-108</t>
  </si>
  <si>
    <t>CH7.2</t>
  </si>
  <si>
    <t>D+M Uzavírací a regulační klapka 400x250 mm. Volná hřídel pro osazení servopohonu 230V.</t>
  </si>
  <si>
    <t>Poznámka k položce:_x000d_
Výkres č. D.1.4f-108</t>
  </si>
  <si>
    <t>CH7.3</t>
  </si>
  <si>
    <t>D+M Protidešťová žaluzie 600x300 mm se sítem, provedení pozink, nátěr komaxit, RAL bude upřesněn při, objednání po dohodě s architektem, max. tlaková ztráta 30 Pa</t>
  </si>
  <si>
    <t>CH7.4</t>
  </si>
  <si>
    <t>D+M Přívodní vyústka 600x400 mm, jednořadá, regulace R1, osazení na čtyřhranné potrubí, provedení Al</t>
  </si>
  <si>
    <t>Poznámka k položce:_x000d_
Výkres č. D.1.4f-104</t>
  </si>
  <si>
    <t>CH7.5</t>
  </si>
  <si>
    <t>CH7.6</t>
  </si>
  <si>
    <t>CH7.7</t>
  </si>
  <si>
    <t>D+M Rám pod ventilátor</t>
  </si>
  <si>
    <t>CH7.8</t>
  </si>
  <si>
    <t>Přemístění ventilátoru na střechu spojovacího koridoru</t>
  </si>
  <si>
    <t>22038264</t>
  </si>
  <si>
    <t xml:space="preserve">Poznámka k položce:_x000d_
Výkres č. D.1.4f-107				_x000d_
</t>
  </si>
  <si>
    <t>CH7.9</t>
  </si>
  <si>
    <t>D+M Protidešťová žaluzie 1000x300 mm se sítem, provedení pozink, nátěr komaxit, RAL bude upřesněn při, objednání po dohodě s architektem, max. tlaková ztráta 30 Pa</t>
  </si>
  <si>
    <t>613685287</t>
  </si>
  <si>
    <t xml:space="preserve">Poznámka k položce:_x000d_
Výkres č. D.1.4f-104				_x000d_
</t>
  </si>
  <si>
    <t>CH7.10</t>
  </si>
  <si>
    <t>D+M Uzavírací a regulační klapka 1000x300 mm. Volná hřídel pro osazení servopohonu 230V.</t>
  </si>
  <si>
    <t>1669878331</t>
  </si>
  <si>
    <t>CH7.11</t>
  </si>
  <si>
    <t xml:space="preserve">D+M Krycí mřížka z tahokovu 1000x300 mm,  velikost ok 15x15 mm, pozink; volná plocha min.90%., Mřížka, bude odsouhlasena architektem stavby.</t>
  </si>
  <si>
    <t>-1734397531</t>
  </si>
  <si>
    <t>CHUC 8 Požární větrání - Budova A</t>
  </si>
  <si>
    <t>CH8.1</t>
  </si>
  <si>
    <t>D+M Přívodní ventilátor do čtyřhranného potrubí , V=1500 m3/h, ext.tlak 400 Pa; Pi=0,66 kW, 400/230V, , 50 Hz, EC motor; umístěno na střeše objektu</t>
  </si>
  <si>
    <t>Poznámka k položce:_x000d_
Příslušenství jednotky: tlumící vložky na výtlaku i sání, stříška proti vodě._x000d_
Výkres č. D.1.4f-104_x000d_
Neobsazeno</t>
  </si>
  <si>
    <t>CH8.2</t>
  </si>
  <si>
    <t>CH8.3</t>
  </si>
  <si>
    <t>CH8.4</t>
  </si>
  <si>
    <t>CH8.5</t>
  </si>
  <si>
    <t>D+M Odvodní vyústka 600x400 mm, jednořadá, regulace R1, osazení na čtyřhranné potrubí, provedení Al</t>
  </si>
  <si>
    <t>CH8.6</t>
  </si>
  <si>
    <t>CH8.6.1</t>
  </si>
  <si>
    <t>CH8.7</t>
  </si>
  <si>
    <t>CH8.8</t>
  </si>
  <si>
    <t>D+M Protidešťová žaluzie 800x400 mm se sítem, provedení pozink, nátěr komaxit, RAL bude upřesněn při, objednání po dohodě s architektem, max. tlaková ztráta 30 Pa</t>
  </si>
  <si>
    <t>-932300398</t>
  </si>
  <si>
    <t>CH8.9</t>
  </si>
  <si>
    <t>D+M Uzavírací a regulační klapka 800x400 mm. Volná hřídel pro osazení servopohonu 230V.</t>
  </si>
  <si>
    <t>288475431</t>
  </si>
  <si>
    <t>CH8.10</t>
  </si>
  <si>
    <t xml:space="preserve">D+M Krycí mřížka z tahokovu 800x400 mm,  velikost ok 15x15 mm, pozink; volná plocha min.90%., Mřížka, bude odsouhlasena architektem stavby.</t>
  </si>
  <si>
    <t>1788483608</t>
  </si>
  <si>
    <t>Zařízení 1-Větrání bezokenních prostor - A</t>
  </si>
  <si>
    <t>1.1</t>
  </si>
  <si>
    <t>1.2</t>
  </si>
  <si>
    <t>1.3</t>
  </si>
  <si>
    <t>1.4</t>
  </si>
  <si>
    <t>1.5</t>
  </si>
  <si>
    <t>1.6</t>
  </si>
  <si>
    <t>1.7</t>
  </si>
  <si>
    <t>M Úprava stávajícího vzduchotechnického zařízení</t>
  </si>
  <si>
    <t>D+M Tepelná izolace z minerální vlny - tloušťka 80mms oplechováním z pozinkovaného plechu</t>
  </si>
  <si>
    <t>Poznámka k položce:_x000d_
minimální objemová hmotnost izolace 65kg/m3;_x000d_
s hliníkovým polepem; připevněná na samolepicí trny;_x000d_
izolaci řešit jako parotěsnou; spoje přelepit Al páskou;_x000d_
oplechování se spádovanou stříškou a okapničkou;_x000d_
Rozsah izolace:_x000d_
potrubí vedené ve venkovním prostředí, potrubí vedené ve venkovním prostoru od vnějšího líce střešní (obvodové stěny) konstrukce po ventilátor</t>
  </si>
  <si>
    <t>Podpůrné konstrukce pro vzduchotechniku na fasádě a střeše objektu</t>
  </si>
  <si>
    <t>Typový materiál pro podepření a zavětrování potrubí vedeného po střeše objektu</t>
  </si>
  <si>
    <t>Nátěry</t>
  </si>
  <si>
    <t>Nátěry pomocných ocelových konstrukcí, pokud tyto nejsou jinak povrchově upraveny; základ + 1 vrchní, nátěrAntikorozní nátěr odolný venkovnímu prostředí;</t>
  </si>
  <si>
    <t>Stěhování vzduchotechniky</t>
  </si>
  <si>
    <t>Stěhování ventilátorů na střechu objektu na úrovni ±0,0m</t>
  </si>
  <si>
    <t>101.18</t>
  </si>
  <si>
    <t>101.19</t>
  </si>
  <si>
    <t>D.1.4h - EPS</t>
  </si>
  <si>
    <t>Montáž - Koppler 12 relé (8 bit)</t>
  </si>
  <si>
    <t>Dodávka - Koppler 12 relé (8 bit)</t>
  </si>
  <si>
    <t>Poznámka k položce:_x000d_
Výměry dle výkresu: D.1.4h-104 : _x000d_
1 : _x000d_
1</t>
  </si>
  <si>
    <t>Montáž - Deska izolátoru pro koppler</t>
  </si>
  <si>
    <t>Dodávka - Deska izolátoru pro koppler</t>
  </si>
  <si>
    <t>Poznámka k položce:_x000d_
Výměry dle výkresu: D.1.4h-104 : _x000d_
378 : _x000d_
378</t>
  </si>
  <si>
    <t>Poznámka k položce:_x000d_
Výměry dle výkresu: D.1.4h-104 : _x000d_
1182 : _x000d_
1182</t>
  </si>
  <si>
    <t>Rozebrání a složení kazetového podhledu</t>
  </si>
  <si>
    <t>Poznámka k položce:_x000d_
Výměry dle výkresu: D.1.4h-104 : _x000d_
108 : _x000d_
108</t>
  </si>
  <si>
    <t>Poznámka k položce:_x000d_
Výměry dle výkresu: D.1.4h-104 : _x000d_
8 : _x000d_
8</t>
  </si>
  <si>
    <t>Funkční zkouška systému a navazností</t>
  </si>
  <si>
    <t>Poznámka k položce:_x000d_
Výměry dle výkresu: D.1.4h-104 : _x000d_
2 : _x000d_
2</t>
  </si>
  <si>
    <t>VON - Vedlejší a ostatní náklady</t>
  </si>
  <si>
    <t>Ostatní - Ostatní</t>
  </si>
  <si>
    <t xml:space="preserve">    ON. - Ostatní náklady</t>
  </si>
  <si>
    <t xml:space="preserve">    VN - Vedlejší náklady_x000d_
</t>
  </si>
  <si>
    <t>Ostatní</t>
  </si>
  <si>
    <t>ON.</t>
  </si>
  <si>
    <t>00511 R</t>
  </si>
  <si>
    <t>Geodetické vytyčení a zaměření stavby, přeložek a přípojek sítí</t>
  </si>
  <si>
    <t>Soubor</t>
  </si>
  <si>
    <t>262144</t>
  </si>
  <si>
    <t>-1970316014</t>
  </si>
  <si>
    <t>005211010R</t>
  </si>
  <si>
    <t>Předání a převzetí staveniště dle SoD</t>
  </si>
  <si>
    <t>-428139432</t>
  </si>
  <si>
    <t>005211020R</t>
  </si>
  <si>
    <t>Ochrana stávajících inženýrských sítí na staveništi, vytyčení inženýrských sítí, zajištění</t>
  </si>
  <si>
    <t>-1493053500</t>
  </si>
  <si>
    <t>005211080R</t>
  </si>
  <si>
    <t>Bezpečnostní, hygienická a protiprašná opatření na staveništi</t>
  </si>
  <si>
    <t>-1303444178</t>
  </si>
  <si>
    <t>005241010R</t>
  </si>
  <si>
    <t>Dokumentace skutečného provedení celé stavby 3 etapy</t>
  </si>
  <si>
    <t>1202903513</t>
  </si>
  <si>
    <t>005261010R</t>
  </si>
  <si>
    <t>Pojištění dodavatele a pojištění díla</t>
  </si>
  <si>
    <t>2021432860</t>
  </si>
  <si>
    <t>005261020R</t>
  </si>
  <si>
    <t>Bankovní záruky</t>
  </si>
  <si>
    <t>2082960138</t>
  </si>
  <si>
    <t>Provedení měření hluku k ověření hlukové studie (v denní a noční době)</t>
  </si>
  <si>
    <t>-865736308</t>
  </si>
  <si>
    <t>Projednání celého projektu na TIČR dle vyhl. č. 73/2010 Sb.</t>
  </si>
  <si>
    <t>765282913</t>
  </si>
  <si>
    <t>Provozní řády, návody k použití. Obeznámení obsluhy a investorem pověřených osob, zaškolení</t>
  </si>
  <si>
    <t>-1859696941</t>
  </si>
  <si>
    <t>Uvedení pozemků a všech povrchů dotčených stavbou do původního stavu , zapravení, úklidy</t>
  </si>
  <si>
    <t>-1615188722</t>
  </si>
  <si>
    <t>Fotodokumentace průběhu výstavby</t>
  </si>
  <si>
    <t>-928521035</t>
  </si>
  <si>
    <t>Pasportizace území stavby a jejího okolí</t>
  </si>
  <si>
    <t>1756769969</t>
  </si>
  <si>
    <t>Zpracování harmonogramu stavby a POV</t>
  </si>
  <si>
    <t>1234162938</t>
  </si>
  <si>
    <t>Náklady na provedení vzorků</t>
  </si>
  <si>
    <t>-1570521235</t>
  </si>
  <si>
    <t>Bezpečnostní opatření na ochranu osob a majetku</t>
  </si>
  <si>
    <t>1698434829</t>
  </si>
  <si>
    <t>Bezpečnostní hrazení a oplocení</t>
  </si>
  <si>
    <t>-1159937856</t>
  </si>
  <si>
    <t>Zajištění ostrahy majetku a osob v průběhu realizace stavby</t>
  </si>
  <si>
    <t>-2003855352</t>
  </si>
  <si>
    <t>Zabezpečení staveniště, vnější stavby a ploch dotčených stavbou</t>
  </si>
  <si>
    <t>240571013</t>
  </si>
  <si>
    <t>Pasportizace trhlin/poruch a geodetické sledování sousedních objektů</t>
  </si>
  <si>
    <t>-911706440</t>
  </si>
  <si>
    <t>Dokumentace zdolávání požáru a vypracování směrnice (provozního řádu) k požárnímu zabezpečení</t>
  </si>
  <si>
    <t>-1995018274</t>
  </si>
  <si>
    <t>Provedení veškerých měření a zkoušek, revizních zpráv apod. dle platné legislativy a dle SoD -, zkoušky v rámci montáže, topná zkouška, výchozí revize, uvedení do provozu, termovizní měření EL</t>
  </si>
  <si>
    <t>976439453</t>
  </si>
  <si>
    <t>ON_0101</t>
  </si>
  <si>
    <t>Zpracování dodavatelské výrobní dokumentace stavby jednotlivých částí stavby včetně výrobní dokumentace výztuže</t>
  </si>
  <si>
    <t>-953440414</t>
  </si>
  <si>
    <t>VON01</t>
  </si>
  <si>
    <t>Propagace</t>
  </si>
  <si>
    <t>1977914416</t>
  </si>
  <si>
    <t>VON02</t>
  </si>
  <si>
    <t>Zakrytí a zabezpečení pevně zabudované technologie, nábytku, přístrojů a vybaven budovy A</t>
  </si>
  <si>
    <t>-170194870</t>
  </si>
  <si>
    <t>VON03</t>
  </si>
  <si>
    <t>Příplatky za práci v noci, o sobotách a nedělích, ve státem uznaný svátek</t>
  </si>
  <si>
    <t>-102888753</t>
  </si>
  <si>
    <t>VON04</t>
  </si>
  <si>
    <t>Ztížené pracovní podmínky</t>
  </si>
  <si>
    <t>207483580</t>
  </si>
  <si>
    <t>VON05</t>
  </si>
  <si>
    <t>Rozbor pitné vody odebraného z prodlouženého vodovodního řadu, a to v rozsahu provedených vyšetření dle přílohy č. 5 k vyhlášce 252/2004 Sb., viz. KHSOC/37177/2022/OC/EPID</t>
  </si>
  <si>
    <t>1241028724</t>
  </si>
  <si>
    <t>VON06</t>
  </si>
  <si>
    <t>měření hluku z provozu instalovaných stacionárních zdrojů hluku v chráněném vnitřním prostoru stavby – viz. KHSOC/37177/2022/OC/EPID</t>
  </si>
  <si>
    <t>-1469536224</t>
  </si>
  <si>
    <t>VON07</t>
  </si>
  <si>
    <t>měření hluku z provozu všech stávajících a nově instalovaných zdrojů hluku v chráněném venkovním prostoru stavby – viz. KHSOC/37177/2022/OC/EPID</t>
  </si>
  <si>
    <t>-597599887</t>
  </si>
  <si>
    <t>VON08</t>
  </si>
  <si>
    <t>Rozbor teplé vody – viz. KHSOC/37177/2022/OC/EPID</t>
  </si>
  <si>
    <t>1790634560</t>
  </si>
  <si>
    <t>VON09</t>
  </si>
  <si>
    <t>Měření umělého osvětlení – viz. KHSOC/37177/2022/OC/EPID</t>
  </si>
  <si>
    <t>1993473900</t>
  </si>
  <si>
    <t>VON10</t>
  </si>
  <si>
    <t>Zajištění biologického dozoru včetně zpracování písemné zprávy – viz. SMOL/245759/2022/ODUR/UUP/Sin</t>
  </si>
  <si>
    <t>815602680</t>
  </si>
  <si>
    <t>VON16</t>
  </si>
  <si>
    <t>Výrobní dokumentace pro sdružené závěsy všech profesí</t>
  </si>
  <si>
    <t>-1402151580</t>
  </si>
  <si>
    <t>VON17</t>
  </si>
  <si>
    <t>Aktualizace dokumentace na základě vybraného dodavatele zdravotnické technologie lambulací, JIP a lůžkových jednotek</t>
  </si>
  <si>
    <t>-391937647</t>
  </si>
  <si>
    <t>VON18</t>
  </si>
  <si>
    <t>Zpracování harmonogramu stavby a ZOV</t>
  </si>
  <si>
    <t>-30157963</t>
  </si>
  <si>
    <t>VON19</t>
  </si>
  <si>
    <t>Stočné na čerpanou vodu</t>
  </si>
  <si>
    <t>-773619136</t>
  </si>
  <si>
    <t>BIM č.1</t>
  </si>
  <si>
    <t>Informační model stavby definovaný dokumenty v příloze č. 10 SOD (BIM protokol, BEP, EIR)</t>
  </si>
  <si>
    <t>-183818788</t>
  </si>
  <si>
    <t>BIM č.2</t>
  </si>
  <si>
    <t>Předání informací pro správu a údržbu budovy v CAFM systému dle požadavků definovaných dokumenty v příloze č. 10 SoD (BIM protokol, BEP, EIR)</t>
  </si>
  <si>
    <t>101363241</t>
  </si>
  <si>
    <t xml:space="preserve">Vedlejší náklady_x000d_
</t>
  </si>
  <si>
    <t>005111020R</t>
  </si>
  <si>
    <t>Vytyčení staveb</t>
  </si>
  <si>
    <t>-108932025</t>
  </si>
  <si>
    <t>005121010R</t>
  </si>
  <si>
    <t>Vybudování zařízení staveniště</t>
  </si>
  <si>
    <t>666846526</t>
  </si>
  <si>
    <t>00512101X1</t>
  </si>
  <si>
    <t>Montáž věžových jeřábů včetně pomocných konstrukcí, materilálů, doplňků a prací</t>
  </si>
  <si>
    <t>1680833325</t>
  </si>
  <si>
    <t>00512101X2</t>
  </si>
  <si>
    <t>Provoz věžových jeřábů</t>
  </si>
  <si>
    <t>-1891694772</t>
  </si>
  <si>
    <t>00512101X3</t>
  </si>
  <si>
    <t>Demontáž věžových jeřábů včetně pomocných konstrukcí, materilálů, doplňků a prací</t>
  </si>
  <si>
    <t>-34741064</t>
  </si>
  <si>
    <t>005121020R</t>
  </si>
  <si>
    <t>Provoz a pronájem zařízení staveniště</t>
  </si>
  <si>
    <t>-1307310519</t>
  </si>
  <si>
    <t>005121030R</t>
  </si>
  <si>
    <t>Odstranění zařízení staveniště</t>
  </si>
  <si>
    <t>638909982</t>
  </si>
  <si>
    <t>005121040X</t>
  </si>
  <si>
    <t>Příplatek ke zřízení, provozu a odstranění staveniště za etapizaci - úpravy, přesuny apod.</t>
  </si>
  <si>
    <t>1277832492</t>
  </si>
  <si>
    <t>005124010R</t>
  </si>
  <si>
    <t>Zajištění kompletační a koordinační činnosti spojených s realizací stavby a následným dáním do, užívání</t>
  </si>
  <si>
    <t>670704241</t>
  </si>
  <si>
    <t>005211030R</t>
  </si>
  <si>
    <t>Provozní vlivy, dočasná dopravní opatření</t>
  </si>
  <si>
    <t>-1017752567</t>
  </si>
  <si>
    <t>Provizorní komunikace a úpravy vjezdů na staveniště</t>
  </si>
  <si>
    <t>37375916</t>
  </si>
  <si>
    <t>Pol__2</t>
  </si>
  <si>
    <t>Zajištění a projednání všech nezbytných administrativních úkonů a povolení, spojených s realizací stavby</t>
  </si>
  <si>
    <t>1151880326</t>
  </si>
  <si>
    <t>SEZNAM FIGUR</t>
  </si>
  <si>
    <t>Výměra</t>
  </si>
  <si>
    <t xml:space="preserve"> E3/ SO02/ SO02</t>
  </si>
  <si>
    <t>_podl_sk_G2</t>
  </si>
  <si>
    <t>Skladba podlahy G2</t>
  </si>
  <si>
    <t>Použití figury:</t>
  </si>
  <si>
    <t xml:space="preserve"> E3/ SO03.01/ SO03.e1</t>
  </si>
</sst>
</file>

<file path=xl/styles.xml><?xml version="1.0" encoding="utf-8"?>
<styleSheet xmlns="http://schemas.openxmlformats.org/spreadsheetml/2006/main">
  <numFmts count="4">
    <numFmt numFmtId="164" formatCode="#,##0.00%"/>
    <numFmt numFmtId="165" formatCode="dd\.mm\.yyyy"/>
    <numFmt numFmtId="166" formatCode="#,##0.00000"/>
    <numFmt numFmtId="167" formatCode="#,##0.000"/>
  </numFmts>
  <fonts count="43">
    <font>
      <sz val="8"/>
      <name val="Arial CE"/>
      <family val="2"/>
    </font>
    <font>
      <sz val="10"/>
      <color rgb="FF969696"/>
      <name val="Arial CE"/>
    </font>
    <font>
      <sz val="10"/>
      <name val="Arial CE"/>
    </font>
    <font>
      <b/>
      <sz val="11"/>
      <name val="Arial CE"/>
    </font>
    <font>
      <b/>
      <sz val="12"/>
      <name val="Arial CE"/>
    </font>
    <font>
      <sz val="11"/>
      <name val="Arial CE"/>
    </font>
    <font>
      <sz val="12"/>
      <color rgb="FF003366"/>
      <name val="Arial CE"/>
    </font>
    <font>
      <sz val="10"/>
      <color rgb="FF003366"/>
      <name val="Arial CE"/>
    </font>
    <font>
      <sz val="8"/>
      <color rgb="FF003366"/>
      <name val="Arial CE"/>
    </font>
    <font>
      <sz val="8"/>
      <color rgb="FF800080"/>
      <name val="Arial CE"/>
    </font>
    <font>
      <sz val="8"/>
      <color rgb="FF505050"/>
      <name val="Arial CE"/>
    </font>
    <font>
      <sz val="8"/>
      <color rgb="FFFF0000"/>
      <name val="Arial CE"/>
    </font>
    <font>
      <sz val="8"/>
      <color rgb="FF0000A8"/>
      <name val="Arial CE"/>
    </font>
    <font>
      <sz val="8"/>
      <color rgb="FFFFFFFF"/>
      <name val="Arial CE"/>
    </font>
    <font>
      <sz val="8"/>
      <color rgb="FF3366FF"/>
      <name val="Arial CE"/>
    </font>
    <font>
      <b/>
      <sz val="14"/>
      <name val="Arial CE"/>
    </font>
    <font>
      <b/>
      <sz val="12"/>
      <color rgb="FF969696"/>
      <name val="Arial CE"/>
    </font>
    <font>
      <b/>
      <sz val="8"/>
      <color rgb="FF969696"/>
      <name val="Arial CE"/>
    </font>
    <font>
      <b/>
      <sz val="10"/>
      <name val="Arial CE"/>
    </font>
    <font>
      <b/>
      <sz val="10"/>
      <color rgb="FF969696"/>
      <name val="Arial CE"/>
    </font>
    <font>
      <b/>
      <sz val="10"/>
      <color rgb="FF464646"/>
      <name val="Arial CE"/>
    </font>
    <font>
      <sz val="12"/>
      <color rgb="FF969696"/>
      <name val="Arial CE"/>
    </font>
    <font>
      <sz val="8"/>
      <color rgb="FF969696"/>
      <name val="Arial CE"/>
    </font>
    <font>
      <sz val="9"/>
      <name val="Arial CE"/>
    </font>
    <font>
      <sz val="9"/>
      <color rgb="FF969696"/>
      <name val="Arial CE"/>
    </font>
    <font>
      <b/>
      <sz val="12"/>
      <color rgb="FF960000"/>
      <name val="Arial CE"/>
    </font>
    <font>
      <sz val="12"/>
      <name val="Arial CE"/>
    </font>
    <font>
      <b/>
      <sz val="11"/>
      <color rgb="FF003366"/>
      <name val="Arial CE"/>
    </font>
    <font>
      <sz val="11"/>
      <color rgb="FF003366"/>
      <name val="Arial CE"/>
    </font>
    <font>
      <sz val="11"/>
      <color rgb="FF969696"/>
      <name val="Arial CE"/>
    </font>
    <font>
      <b/>
      <sz val="10"/>
      <color rgb="FF003366"/>
      <name val="Arial CE"/>
    </font>
    <font>
      <sz val="18"/>
      <color theme="10"/>
      <name val="Wingdings 2"/>
    </font>
    <font>
      <sz val="8"/>
      <color rgb="FF000000"/>
      <name val="Arial CE"/>
    </font>
    <font>
      <sz val="10"/>
      <color rgb="FF3366FF"/>
      <name val="Arial CE"/>
    </font>
    <font>
      <b/>
      <sz val="12"/>
      <color rgb="FF800000"/>
      <name val="Arial CE"/>
    </font>
    <font>
      <sz val="8"/>
      <color rgb="FF960000"/>
      <name val="Arial CE"/>
    </font>
    <font>
      <b/>
      <sz val="8"/>
      <name val="Arial CE"/>
    </font>
    <font>
      <sz val="7"/>
      <color rgb="FF969696"/>
      <name val="Arial CE"/>
    </font>
    <font>
      <i/>
      <sz val="9"/>
      <color rgb="FF0000FF"/>
      <name val="Arial CE"/>
    </font>
    <font>
      <i/>
      <sz val="8"/>
      <color rgb="FF0000FF"/>
      <name val="Arial CE"/>
    </font>
    <font>
      <i/>
      <sz val="7"/>
      <color rgb="FF969696"/>
      <name val="Arial CE"/>
    </font>
    <font>
      <b/>
      <sz val="9"/>
      <name val="Arial CE"/>
    </font>
    <font>
      <u/>
      <sz val="11"/>
      <color theme="10"/>
      <name val="Calibri"/>
      <scheme val="minor"/>
    </font>
  </fonts>
  <fills count="6">
    <fill>
      <patternFill patternType="none"/>
    </fill>
    <fill>
      <patternFill patternType="gray125"/>
    </fill>
    <fill>
      <patternFill patternType="solid">
        <fgColor rgb="FFC0C0C0"/>
      </patternFill>
    </fill>
    <fill>
      <patternFill patternType="solid">
        <fgColor rgb="FFFFFFCC"/>
      </patternFill>
    </fill>
    <fill>
      <patternFill patternType="solid">
        <fgColor rgb="FFBEBEBE"/>
      </patternFill>
    </fill>
    <fill>
      <patternFill patternType="solid">
        <fgColor rgb="FFD2D2D2"/>
      </patternFill>
    </fill>
  </fills>
  <borders count="23">
    <border/>
    <border>
      <left style="thin">
        <color rgb="FF000000"/>
      </left>
      <top style="thin">
        <color rgb="FF000000"/>
      </top>
    </border>
    <border>
      <top style="thin">
        <color rgb="FF000000"/>
      </top>
    </border>
    <border>
      <left style="thin">
        <color rgb="FF000000"/>
      </left>
    </border>
    <border>
      <top style="hair">
        <color rgb="FF000000"/>
      </top>
    </border>
    <border>
      <bottom style="hair">
        <color rgb="FF000000"/>
      </bottom>
    </border>
    <border>
      <left style="hair">
        <color rgb="FF000000"/>
      </left>
      <top style="hair">
        <color rgb="FF000000"/>
      </top>
      <bottom style="hair">
        <color rgb="FF000000"/>
      </bottom>
    </border>
    <border>
      <top style="hair">
        <color rgb="FF000000"/>
      </top>
      <bottom style="hair">
        <color rgb="FF000000"/>
      </bottom>
    </border>
    <border>
      <right style="hair">
        <color rgb="FF000000"/>
      </right>
      <top style="hair">
        <color rgb="FF000000"/>
      </top>
      <bottom style="hair">
        <color rgb="FF000000"/>
      </bottom>
    </border>
    <border>
      <left style="thin">
        <color rgb="FF000000"/>
      </left>
      <bottom style="thin">
        <color rgb="FF000000"/>
      </bottom>
    </border>
    <border>
      <bottom style="thin">
        <color rgb="FF000000"/>
      </bottom>
    </border>
    <border>
      <left style="hair">
        <color rgb="FF969696"/>
      </left>
      <top style="hair">
        <color rgb="FF969696"/>
      </top>
    </border>
    <border>
      <top style="hair">
        <color rgb="FF969696"/>
      </top>
    </border>
    <border>
      <right style="hair">
        <color rgb="FF969696"/>
      </right>
      <top style="hair">
        <color rgb="FF969696"/>
      </top>
    </border>
    <border>
      <left style="hair">
        <color rgb="FF969696"/>
      </left>
    </border>
    <border>
      <right style="hair">
        <color rgb="FF969696"/>
      </right>
    </border>
    <border>
      <left style="hair">
        <color rgb="FF969696"/>
      </left>
      <top style="hair">
        <color rgb="FF969696"/>
      </top>
      <bottom style="hair">
        <color rgb="FF969696"/>
      </bottom>
    </border>
    <border>
      <top style="hair">
        <color rgb="FF969696"/>
      </top>
      <bottom style="hair">
        <color rgb="FF969696"/>
      </bottom>
    </border>
    <border>
      <right style="hair">
        <color rgb="FF969696"/>
      </right>
      <top style="hair">
        <color rgb="FF969696"/>
      </top>
      <bottom style="hair">
        <color rgb="FF969696"/>
      </bottom>
    </border>
    <border>
      <left style="hair">
        <color rgb="FF969696"/>
      </left>
      <bottom style="hair">
        <color rgb="FF969696"/>
      </bottom>
    </border>
    <border>
      <bottom style="hair">
        <color rgb="FF969696"/>
      </bottom>
    </border>
    <border>
      <right style="hair">
        <color rgb="FF969696"/>
      </right>
      <bottom style="hair">
        <color rgb="FF969696"/>
      </bottom>
    </border>
    <border>
      <left style="hair">
        <color rgb="FF969696"/>
      </left>
      <right style="hair">
        <color rgb="FF969696"/>
      </right>
      <top style="hair">
        <color rgb="FF969696"/>
      </top>
      <bottom style="hair">
        <color rgb="FF969696"/>
      </bottom>
    </border>
  </borders>
  <cellStyleXfs count="2">
    <xf numFmtId="0" fontId="0" fillId="0" borderId="0"/>
    <xf numFmtId="0" fontId="42" fillId="0" borderId="0" applyNumberFormat="0" applyFill="0" applyBorder="0" applyAlignment="0" applyProtection="0"/>
  </cellStyleXfs>
  <cellXfs count="261">
    <xf numFmtId="0" fontId="0" fillId="0" borderId="0" xfId="0"/>
    <xf numFmtId="0" fontId="0" fillId="0" borderId="0" xfId="0"/>
    <xf numFmtId="0" fontId="0" fillId="0" borderId="0" xfId="0" applyAlignment="1">
      <alignment vertical="center"/>
    </xf>
    <xf numFmtId="0" fontId="1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0" fillId="0" borderId="0" xfId="0" applyAlignment="1">
      <alignment vertical="center" wrapText="1"/>
    </xf>
    <xf numFmtId="0" fontId="6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0" fillId="0" borderId="0" xfId="0" applyAlignment="1">
      <alignment horizontal="center" vertical="center" wrapText="1"/>
    </xf>
    <xf numFmtId="0" fontId="8" fillId="0" borderId="0" xfId="0" applyFont="1" applyAlignment="1"/>
    <xf numFmtId="0" fontId="9" fillId="0" borderId="0" xfId="0" applyFont="1" applyAlignment="1">
      <alignment vertical="center"/>
    </xf>
    <xf numFmtId="0" fontId="10" fillId="0" borderId="0" xfId="0" applyFont="1" applyAlignment="1">
      <alignment vertical="center"/>
    </xf>
    <xf numFmtId="0" fontId="11" fillId="0" borderId="0" xfId="0" applyFont="1" applyAlignment="1">
      <alignment vertical="center"/>
    </xf>
    <xf numFmtId="0" fontId="12" fillId="0" borderId="0" xfId="0" applyFont="1" applyAlignment="1">
      <alignment vertical="center"/>
    </xf>
    <xf numFmtId="0" fontId="13" fillId="0" borderId="0" xfId="0" applyFont="1" applyAlignment="1">
      <alignment horizontal="left" vertical="center"/>
    </xf>
    <xf numFmtId="0" fontId="14" fillId="2" borderId="0" xfId="0" applyFont="1" applyFill="1" applyAlignment="1">
      <alignment horizontal="center" vertical="center"/>
    </xf>
    <xf numFmtId="0" fontId="0" fillId="0" borderId="0" xfId="0" applyFont="1" applyAlignment="1">
      <alignment horizontal="left" vertical="center"/>
    </xf>
    <xf numFmtId="0" fontId="0" fillId="0" borderId="1" xfId="0" applyBorder="1"/>
    <xf numFmtId="0" fontId="0" fillId="0" borderId="2" xfId="0" applyBorder="1"/>
    <xf numFmtId="0" fontId="0" fillId="0" borderId="3" xfId="0" applyBorder="1"/>
    <xf numFmtId="0" fontId="15" fillId="0" borderId="0" xfId="0" applyFont="1" applyAlignment="1">
      <alignment horizontal="left" vertical="center"/>
    </xf>
    <xf numFmtId="0" fontId="14" fillId="0" borderId="0" xfId="0" applyFont="1" applyAlignment="1">
      <alignment horizontal="left" vertical="center"/>
    </xf>
    <xf numFmtId="0" fontId="16" fillId="0" borderId="0" xfId="0" applyFont="1" applyAlignment="1">
      <alignment horizontal="left" vertical="center"/>
    </xf>
    <xf numFmtId="0" fontId="1" fillId="0" borderId="0" xfId="0" applyFont="1" applyAlignment="1">
      <alignment horizontal="left" vertical="top"/>
    </xf>
    <xf numFmtId="0" fontId="2" fillId="0" borderId="0" xfId="0" applyFont="1" applyAlignment="1">
      <alignment horizontal="left" vertical="center"/>
    </xf>
    <xf numFmtId="0" fontId="17" fillId="0" borderId="0" xfId="0" applyFont="1" applyAlignment="1">
      <alignment horizontal="left" vertical="top" wrapText="1"/>
    </xf>
    <xf numFmtId="0" fontId="3" fillId="0" borderId="0" xfId="0" applyFont="1" applyAlignment="1">
      <alignment horizontal="left" vertical="top"/>
    </xf>
    <xf numFmtId="0" fontId="3" fillId="0" borderId="0" xfId="0" applyFont="1" applyAlignment="1">
      <alignment horizontal="left" vertical="top" wrapText="1"/>
    </xf>
    <xf numFmtId="0" fontId="17" fillId="0" borderId="0" xfId="0" applyFont="1" applyAlignment="1">
      <alignment horizontal="left" vertical="center"/>
    </xf>
    <xf numFmtId="0" fontId="1" fillId="0" borderId="0" xfId="0" applyFont="1" applyAlignment="1">
      <alignment horizontal="left" vertical="center"/>
    </xf>
    <xf numFmtId="0" fontId="2" fillId="3" borderId="0" xfId="0" applyFont="1" applyFill="1" applyAlignment="1" applyProtection="1">
      <alignment horizontal="left" vertical="center"/>
      <protection locked="0"/>
    </xf>
    <xf numFmtId="49" fontId="2" fillId="3" borderId="0" xfId="0" applyNumberFormat="1" applyFont="1" applyFill="1" applyAlignment="1" applyProtection="1">
      <alignment horizontal="left" vertical="center"/>
      <protection locked="0"/>
    </xf>
    <xf numFmtId="49" fontId="2" fillId="0" borderId="0" xfId="0" applyNumberFormat="1" applyFont="1" applyAlignment="1">
      <alignment horizontal="left" vertical="center"/>
    </xf>
    <xf numFmtId="0" fontId="2" fillId="0" borderId="0" xfId="0" applyFont="1" applyAlignment="1">
      <alignment horizontal="left" vertical="center" wrapText="1"/>
    </xf>
    <xf numFmtId="0" fontId="0" fillId="0" borderId="4" xfId="0" applyBorder="1"/>
    <xf numFmtId="0" fontId="0" fillId="0" borderId="0" xfId="0" applyFont="1" applyAlignment="1">
      <alignment vertical="center"/>
    </xf>
    <xf numFmtId="0" fontId="0" fillId="0" borderId="3" xfId="0" applyFont="1" applyBorder="1" applyAlignment="1">
      <alignment vertical="center"/>
    </xf>
    <xf numFmtId="0" fontId="18" fillId="0" borderId="5" xfId="0" applyFont="1" applyBorder="1" applyAlignment="1">
      <alignment horizontal="left" vertical="center"/>
    </xf>
    <xf numFmtId="0" fontId="0" fillId="0" borderId="5" xfId="0" applyFont="1" applyBorder="1" applyAlignment="1">
      <alignment vertical="center"/>
    </xf>
    <xf numFmtId="4" fontId="18" fillId="0" borderId="5" xfId="0" applyNumberFormat="1" applyFont="1" applyBorder="1" applyAlignment="1">
      <alignment vertical="center"/>
    </xf>
    <xf numFmtId="0" fontId="1" fillId="0" borderId="0" xfId="0" applyFont="1" applyAlignment="1">
      <alignment horizontal="right" vertical="center"/>
    </xf>
    <xf numFmtId="0" fontId="1" fillId="0" borderId="3" xfId="0" applyFont="1" applyBorder="1" applyAlignment="1">
      <alignment vertical="center"/>
    </xf>
    <xf numFmtId="164" fontId="1" fillId="0" borderId="0" xfId="0" applyNumberFormat="1" applyFont="1" applyAlignment="1">
      <alignment horizontal="left" vertical="center"/>
    </xf>
    <xf numFmtId="4" fontId="19" fillId="0" borderId="0" xfId="0" applyNumberFormat="1" applyFont="1" applyAlignment="1">
      <alignment vertical="center"/>
    </xf>
    <xf numFmtId="0" fontId="19" fillId="0" borderId="0" xfId="0" applyFont="1" applyAlignment="1">
      <alignment horizontal="left" vertical="center"/>
    </xf>
    <xf numFmtId="0" fontId="0" fillId="4" borderId="0" xfId="0" applyFont="1" applyFill="1" applyAlignment="1">
      <alignment vertical="center"/>
    </xf>
    <xf numFmtId="0" fontId="4" fillId="4" borderId="6" xfId="0" applyFont="1" applyFill="1" applyBorder="1" applyAlignment="1">
      <alignment horizontal="left" vertical="center"/>
    </xf>
    <xf numFmtId="0" fontId="0" fillId="4" borderId="7" xfId="0" applyFont="1" applyFill="1" applyBorder="1" applyAlignment="1">
      <alignment vertical="center"/>
    </xf>
    <xf numFmtId="0" fontId="4" fillId="4" borderId="7" xfId="0" applyFont="1" applyFill="1" applyBorder="1" applyAlignment="1">
      <alignment horizontal="center" vertical="center"/>
    </xf>
    <xf numFmtId="0" fontId="4" fillId="4" borderId="7" xfId="0" applyFont="1" applyFill="1" applyBorder="1" applyAlignment="1">
      <alignment horizontal="left" vertical="center"/>
    </xf>
    <xf numFmtId="4" fontId="4" fillId="4" borderId="7" xfId="0" applyNumberFormat="1" applyFont="1" applyFill="1" applyBorder="1" applyAlignment="1">
      <alignment vertical="center"/>
    </xf>
    <xf numFmtId="0" fontId="0" fillId="4" borderId="8" xfId="0" applyFont="1" applyFill="1" applyBorder="1" applyAlignment="1">
      <alignment vertical="center"/>
    </xf>
    <xf numFmtId="0" fontId="0" fillId="0" borderId="3" xfId="0" applyBorder="1" applyAlignment="1">
      <alignment vertical="center"/>
    </xf>
    <xf numFmtId="0" fontId="20" fillId="0" borderId="4" xfId="0" applyFont="1" applyBorder="1" applyAlignment="1">
      <alignment horizontal="left" vertical="center"/>
    </xf>
    <xf numFmtId="0" fontId="0" fillId="0" borderId="4" xfId="0" applyBorder="1" applyAlignment="1">
      <alignment vertical="center"/>
    </xf>
    <xf numFmtId="0" fontId="1" fillId="0" borderId="5" xfId="0" applyFont="1" applyBorder="1" applyAlignment="1">
      <alignment horizontal="left" vertical="center"/>
    </xf>
    <xf numFmtId="0" fontId="0" fillId="0" borderId="4" xfId="0" applyFont="1" applyBorder="1" applyAlignment="1">
      <alignment vertical="center"/>
    </xf>
    <xf numFmtId="0" fontId="0" fillId="0" borderId="9" xfId="0" applyFont="1" applyBorder="1" applyAlignment="1">
      <alignment vertical="center"/>
    </xf>
    <xf numFmtId="0" fontId="0" fillId="0" borderId="10" xfId="0" applyFont="1" applyBorder="1" applyAlignment="1">
      <alignment vertical="center"/>
    </xf>
    <xf numFmtId="0" fontId="0" fillId="0" borderId="1" xfId="0" applyFont="1" applyBorder="1" applyAlignment="1">
      <alignment vertical="center"/>
    </xf>
    <xf numFmtId="0" fontId="0" fillId="0" borderId="2" xfId="0" applyFont="1" applyBorder="1" applyAlignment="1">
      <alignment vertical="center"/>
    </xf>
    <xf numFmtId="0" fontId="2" fillId="0" borderId="3" xfId="0" applyFont="1" applyBorder="1" applyAlignment="1">
      <alignment vertical="center"/>
    </xf>
    <xf numFmtId="0" fontId="3" fillId="0" borderId="3" xfId="0" applyFont="1" applyBorder="1" applyAlignment="1">
      <alignment vertical="center"/>
    </xf>
    <xf numFmtId="0" fontId="3" fillId="0" borderId="0" xfId="0" applyFont="1" applyAlignment="1">
      <alignment horizontal="left" vertical="center"/>
    </xf>
    <xf numFmtId="0" fontId="3" fillId="0" borderId="0" xfId="0" applyFont="1" applyAlignment="1">
      <alignment horizontal="left" vertical="center" wrapText="1"/>
    </xf>
    <xf numFmtId="0" fontId="18" fillId="0" borderId="0" xfId="0" applyFont="1" applyAlignment="1">
      <alignment vertical="center"/>
    </xf>
    <xf numFmtId="165" fontId="2" fillId="0" borderId="0" xfId="0" applyNumberFormat="1" applyFont="1" applyAlignment="1">
      <alignment horizontal="left" vertical="center"/>
    </xf>
    <xf numFmtId="0" fontId="2" fillId="0" borderId="0" xfId="0" applyFont="1" applyAlignment="1">
      <alignment vertical="center" wrapText="1"/>
    </xf>
    <xf numFmtId="0" fontId="21" fillId="0" borderId="11" xfId="0" applyFont="1" applyBorder="1" applyAlignment="1">
      <alignment horizontal="center" vertical="center"/>
    </xf>
    <xf numFmtId="0" fontId="21" fillId="0" borderId="12" xfId="0" applyFont="1" applyBorder="1" applyAlignment="1">
      <alignment horizontal="left" vertical="center"/>
    </xf>
    <xf numFmtId="0" fontId="0" fillId="0" borderId="12" xfId="0" applyBorder="1" applyAlignment="1">
      <alignment vertical="center"/>
    </xf>
    <xf numFmtId="0" fontId="0" fillId="0" borderId="13" xfId="0" applyBorder="1" applyAlignment="1">
      <alignment vertical="center"/>
    </xf>
    <xf numFmtId="0" fontId="22" fillId="0" borderId="14" xfId="0" applyFont="1" applyBorder="1" applyAlignment="1">
      <alignment horizontal="left" vertical="center"/>
    </xf>
    <xf numFmtId="0" fontId="22" fillId="0" borderId="0" xfId="0" applyFont="1" applyBorder="1" applyAlignment="1">
      <alignment horizontal="left" vertical="center"/>
    </xf>
    <xf numFmtId="0" fontId="0" fillId="0" borderId="0" xfId="0" applyFont="1" applyBorder="1" applyAlignment="1">
      <alignment vertical="center"/>
    </xf>
    <xf numFmtId="0" fontId="0" fillId="0" borderId="15" xfId="0" applyFont="1" applyBorder="1" applyAlignment="1">
      <alignment vertical="center"/>
    </xf>
    <xf numFmtId="0" fontId="23" fillId="5" borderId="6" xfId="0" applyFont="1" applyFill="1" applyBorder="1" applyAlignment="1">
      <alignment horizontal="center" vertical="center"/>
    </xf>
    <xf numFmtId="0" fontId="23" fillId="5" borderId="7" xfId="0" applyFont="1" applyFill="1" applyBorder="1" applyAlignment="1">
      <alignment horizontal="left" vertical="center"/>
    </xf>
    <xf numFmtId="0" fontId="0" fillId="5" borderId="7" xfId="0" applyFont="1" applyFill="1" applyBorder="1" applyAlignment="1">
      <alignment vertical="center"/>
    </xf>
    <xf numFmtId="0" fontId="23" fillId="5" borderId="7" xfId="0" applyFont="1" applyFill="1" applyBorder="1" applyAlignment="1">
      <alignment horizontal="center" vertical="center"/>
    </xf>
    <xf numFmtId="0" fontId="23" fillId="5" borderId="7" xfId="0" applyFont="1" applyFill="1" applyBorder="1" applyAlignment="1">
      <alignment horizontal="right" vertical="center"/>
    </xf>
    <xf numFmtId="0" fontId="23" fillId="5" borderId="8" xfId="0" applyFont="1" applyFill="1" applyBorder="1" applyAlignment="1">
      <alignment horizontal="left" vertical="center"/>
    </xf>
    <xf numFmtId="0" fontId="23" fillId="5" borderId="0" xfId="0" applyFont="1" applyFill="1" applyAlignment="1">
      <alignment horizontal="center" vertical="center"/>
    </xf>
    <xf numFmtId="0" fontId="24" fillId="0" borderId="16" xfId="0" applyFont="1" applyBorder="1" applyAlignment="1">
      <alignment horizontal="center" vertical="center" wrapText="1"/>
    </xf>
    <xf numFmtId="0" fontId="24" fillId="0" borderId="17" xfId="0" applyFont="1" applyBorder="1" applyAlignment="1">
      <alignment horizontal="center" vertical="center" wrapText="1"/>
    </xf>
    <xf numFmtId="0" fontId="24" fillId="0" borderId="18" xfId="0" applyFont="1" applyBorder="1" applyAlignment="1">
      <alignment horizontal="center" vertical="center" wrapText="1"/>
    </xf>
    <xf numFmtId="0" fontId="0" fillId="0" borderId="11" xfId="0" applyFont="1" applyBorder="1" applyAlignment="1">
      <alignment vertical="center"/>
    </xf>
    <xf numFmtId="0" fontId="0" fillId="0" borderId="12" xfId="0" applyFont="1" applyBorder="1" applyAlignment="1">
      <alignment vertical="center"/>
    </xf>
    <xf numFmtId="0" fontId="0" fillId="0" borderId="13" xfId="0" applyFont="1" applyBorder="1" applyAlignment="1">
      <alignment vertical="center"/>
    </xf>
    <xf numFmtId="0" fontId="4" fillId="0" borderId="3" xfId="0" applyFont="1" applyBorder="1" applyAlignment="1">
      <alignment vertical="center"/>
    </xf>
    <xf numFmtId="0" fontId="25" fillId="0" borderId="0" xfId="0" applyFont="1" applyAlignment="1">
      <alignment horizontal="left" vertical="center"/>
    </xf>
    <xf numFmtId="0" fontId="25" fillId="0" borderId="0" xfId="0" applyFont="1" applyAlignment="1">
      <alignment vertical="center"/>
    </xf>
    <xf numFmtId="4" fontId="25" fillId="0" borderId="0" xfId="0" applyNumberFormat="1" applyFont="1" applyAlignment="1">
      <alignment horizontal="right" vertical="center"/>
    </xf>
    <xf numFmtId="4" fontId="25" fillId="0" borderId="0" xfId="0" applyNumberFormat="1" applyFont="1" applyAlignment="1">
      <alignment vertical="center"/>
    </xf>
    <xf numFmtId="0" fontId="4" fillId="0" borderId="0" xfId="0" applyFont="1" applyAlignment="1">
      <alignment horizontal="center" vertical="center"/>
    </xf>
    <xf numFmtId="4" fontId="21" fillId="0" borderId="14" xfId="0" applyNumberFormat="1" applyFont="1" applyBorder="1" applyAlignment="1">
      <alignment vertical="center"/>
    </xf>
    <xf numFmtId="4" fontId="21" fillId="0" borderId="0" xfId="0" applyNumberFormat="1" applyFont="1" applyBorder="1" applyAlignment="1">
      <alignment vertical="center"/>
    </xf>
    <xf numFmtId="166" fontId="21" fillId="0" borderId="0" xfId="0" applyNumberFormat="1" applyFont="1" applyBorder="1" applyAlignment="1">
      <alignment vertical="center"/>
    </xf>
    <xf numFmtId="4" fontId="21" fillId="0" borderId="15" xfId="0" applyNumberFormat="1" applyFont="1" applyBorder="1" applyAlignment="1">
      <alignment vertical="center"/>
    </xf>
    <xf numFmtId="0" fontId="4" fillId="0" borderId="0" xfId="0" applyFont="1" applyAlignment="1">
      <alignment horizontal="left" vertical="center"/>
    </xf>
    <xf numFmtId="0" fontId="26" fillId="0" borderId="0" xfId="0" applyFont="1" applyAlignment="1">
      <alignment horizontal="left" vertical="center"/>
    </xf>
    <xf numFmtId="0" fontId="5" fillId="0" borderId="3" xfId="0" applyFont="1" applyBorder="1" applyAlignment="1">
      <alignment vertical="center"/>
    </xf>
    <xf numFmtId="0" fontId="27" fillId="0" borderId="0" xfId="0" applyFont="1" applyAlignment="1">
      <alignment vertical="center"/>
    </xf>
    <xf numFmtId="0" fontId="27" fillId="0" borderId="0" xfId="0" applyFont="1" applyAlignment="1">
      <alignment horizontal="left" vertical="center" wrapText="1"/>
    </xf>
    <xf numFmtId="0" fontId="28" fillId="0" borderId="0" xfId="0" applyFont="1" applyAlignment="1">
      <alignment vertical="center"/>
    </xf>
    <xf numFmtId="4" fontId="28" fillId="0" borderId="0" xfId="0" applyNumberFormat="1" applyFont="1" applyAlignment="1">
      <alignment horizontal="right" vertical="center"/>
    </xf>
    <xf numFmtId="4" fontId="28" fillId="0" borderId="0" xfId="0" applyNumberFormat="1" applyFont="1" applyAlignment="1">
      <alignment vertical="center"/>
    </xf>
    <xf numFmtId="0" fontId="3" fillId="0" borderId="0" xfId="0" applyFont="1" applyAlignment="1">
      <alignment horizontal="center" vertical="center"/>
    </xf>
    <xf numFmtId="4" fontId="29" fillId="0" borderId="14" xfId="0" applyNumberFormat="1" applyFont="1" applyBorder="1" applyAlignment="1">
      <alignment vertical="center"/>
    </xf>
    <xf numFmtId="4" fontId="29" fillId="0" borderId="0" xfId="0" applyNumberFormat="1" applyFont="1" applyBorder="1" applyAlignment="1">
      <alignment vertical="center"/>
    </xf>
    <xf numFmtId="166" fontId="29" fillId="0" borderId="0" xfId="0" applyNumberFormat="1" applyFont="1" applyBorder="1" applyAlignment="1">
      <alignment vertical="center"/>
    </xf>
    <xf numFmtId="4" fontId="29" fillId="0" borderId="15" xfId="0" applyNumberFormat="1" applyFont="1" applyBorder="1" applyAlignment="1">
      <alignment vertical="center"/>
    </xf>
    <xf numFmtId="0" fontId="5" fillId="0" borderId="0" xfId="0" applyFont="1" applyAlignment="1">
      <alignment horizontal="left" vertical="center"/>
    </xf>
    <xf numFmtId="0" fontId="30" fillId="0" borderId="0" xfId="0" applyFont="1" applyAlignment="1">
      <alignment horizontal="left" vertical="center" wrapText="1"/>
    </xf>
    <xf numFmtId="4" fontId="7" fillId="0" borderId="0" xfId="0" applyNumberFormat="1" applyFont="1" applyAlignment="1">
      <alignment horizontal="right" vertical="center"/>
    </xf>
    <xf numFmtId="4" fontId="7" fillId="0" borderId="0" xfId="0" applyNumberFormat="1" applyFont="1" applyAlignment="1">
      <alignment vertical="center"/>
    </xf>
    <xf numFmtId="0" fontId="2" fillId="0" borderId="0" xfId="0" applyFont="1" applyAlignment="1">
      <alignment horizontal="center" vertical="center"/>
    </xf>
    <xf numFmtId="4" fontId="1" fillId="0" borderId="14" xfId="0" applyNumberFormat="1" applyFont="1" applyBorder="1" applyAlignment="1">
      <alignment vertical="center"/>
    </xf>
    <xf numFmtId="4" fontId="1" fillId="0" borderId="0" xfId="0" applyNumberFormat="1" applyFont="1" applyBorder="1" applyAlignment="1">
      <alignment vertical="center"/>
    </xf>
    <xf numFmtId="166" fontId="1" fillId="0" borderId="0" xfId="0" applyNumberFormat="1" applyFont="1" applyBorder="1" applyAlignment="1">
      <alignment vertical="center"/>
    </xf>
    <xf numFmtId="4" fontId="1" fillId="0" borderId="15" xfId="0" applyNumberFormat="1" applyFont="1" applyBorder="1" applyAlignment="1">
      <alignment vertical="center"/>
    </xf>
    <xf numFmtId="0" fontId="31" fillId="0" borderId="0" xfId="1" applyFont="1" applyAlignment="1">
      <alignment horizontal="center" vertical="center"/>
    </xf>
    <xf numFmtId="4" fontId="1" fillId="0" borderId="19" xfId="0" applyNumberFormat="1" applyFont="1" applyBorder="1" applyAlignment="1">
      <alignment vertical="center"/>
    </xf>
    <xf numFmtId="4" fontId="1" fillId="0" borderId="20" xfId="0" applyNumberFormat="1" applyFont="1" applyBorder="1" applyAlignment="1">
      <alignment vertical="center"/>
    </xf>
    <xf numFmtId="166" fontId="1" fillId="0" borderId="20" xfId="0" applyNumberFormat="1" applyFont="1" applyBorder="1" applyAlignment="1">
      <alignment vertical="center"/>
    </xf>
    <xf numFmtId="4" fontId="1" fillId="0" borderId="21" xfId="0" applyNumberFormat="1" applyFont="1" applyBorder="1" applyAlignment="1">
      <alignment vertical="center"/>
    </xf>
    <xf numFmtId="0" fontId="32" fillId="0" borderId="0" xfId="0" applyFont="1" applyAlignment="1">
      <alignment horizontal="left" vertical="center"/>
    </xf>
    <xf numFmtId="0" fontId="33" fillId="0" borderId="0" xfId="0" applyFont="1" applyAlignment="1">
      <alignment horizontal="left" vertical="center"/>
    </xf>
    <xf numFmtId="0" fontId="1" fillId="0" borderId="0" xfId="0" applyFont="1" applyAlignment="1">
      <alignment horizontal="left" vertical="center" wrapText="1"/>
    </xf>
    <xf numFmtId="0" fontId="22" fillId="0" borderId="0" xfId="0" applyFont="1" applyAlignment="1">
      <alignment horizontal="left" vertical="center"/>
    </xf>
    <xf numFmtId="0" fontId="0" fillId="0" borderId="0" xfId="0" applyFont="1" applyAlignment="1">
      <alignment vertical="center" wrapText="1"/>
    </xf>
    <xf numFmtId="0" fontId="0" fillId="0" borderId="3" xfId="0" applyFont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18" fillId="0" borderId="0" xfId="0" applyFont="1" applyAlignment="1">
      <alignment horizontal="left" vertical="center"/>
    </xf>
    <xf numFmtId="4" fontId="1" fillId="0" borderId="0" xfId="0" applyNumberFormat="1" applyFont="1" applyAlignment="1">
      <alignment vertical="center"/>
    </xf>
    <xf numFmtId="164" fontId="1" fillId="0" borderId="0" xfId="0" applyNumberFormat="1" applyFont="1" applyAlignment="1">
      <alignment horizontal="right" vertical="center"/>
    </xf>
    <xf numFmtId="0" fontId="0" fillId="5" borderId="0" xfId="0" applyFont="1" applyFill="1" applyAlignment="1">
      <alignment vertical="center"/>
    </xf>
    <xf numFmtId="0" fontId="4" fillId="5" borderId="6" xfId="0" applyFont="1" applyFill="1" applyBorder="1" applyAlignment="1">
      <alignment horizontal="left" vertical="center"/>
    </xf>
    <xf numFmtId="0" fontId="4" fillId="5" borderId="7" xfId="0" applyFont="1" applyFill="1" applyBorder="1" applyAlignment="1">
      <alignment horizontal="right" vertical="center"/>
    </xf>
    <xf numFmtId="0" fontId="4" fillId="5" borderId="7" xfId="0" applyFont="1" applyFill="1" applyBorder="1" applyAlignment="1">
      <alignment horizontal="center" vertical="center"/>
    </xf>
    <xf numFmtId="4" fontId="4" fillId="5" borderId="7" xfId="0" applyNumberFormat="1" applyFont="1" applyFill="1" applyBorder="1" applyAlignment="1">
      <alignment vertical="center"/>
    </xf>
    <xf numFmtId="0" fontId="0" fillId="5" borderId="8" xfId="0" applyFont="1" applyFill="1" applyBorder="1" applyAlignment="1">
      <alignment vertical="center"/>
    </xf>
    <xf numFmtId="0" fontId="1" fillId="0" borderId="5" xfId="0" applyFont="1" applyBorder="1" applyAlignment="1">
      <alignment horizontal="center" vertical="center"/>
    </xf>
    <xf numFmtId="0" fontId="1" fillId="0" borderId="5" xfId="0" applyFont="1" applyBorder="1" applyAlignment="1">
      <alignment horizontal="right" vertical="center"/>
    </xf>
    <xf numFmtId="0" fontId="23" fillId="5" borderId="0" xfId="0" applyFont="1" applyFill="1" applyAlignment="1">
      <alignment horizontal="left" vertical="center"/>
    </xf>
    <xf numFmtId="0" fontId="23" fillId="5" borderId="0" xfId="0" applyFont="1" applyFill="1" applyAlignment="1">
      <alignment horizontal="right" vertical="center"/>
    </xf>
    <xf numFmtId="0" fontId="34" fillId="0" borderId="0" xfId="0" applyFont="1" applyAlignment="1">
      <alignment horizontal="left" vertical="center"/>
    </xf>
    <xf numFmtId="0" fontId="6" fillId="0" borderId="3" xfId="0" applyFont="1" applyBorder="1" applyAlignment="1">
      <alignment vertical="center"/>
    </xf>
    <xf numFmtId="0" fontId="6" fillId="0" borderId="20" xfId="0" applyFont="1" applyBorder="1" applyAlignment="1">
      <alignment horizontal="left" vertical="center"/>
    </xf>
    <xf numFmtId="0" fontId="6" fillId="0" borderId="20" xfId="0" applyFont="1" applyBorder="1" applyAlignment="1">
      <alignment vertical="center"/>
    </xf>
    <xf numFmtId="4" fontId="6" fillId="0" borderId="20" xfId="0" applyNumberFormat="1" applyFont="1" applyBorder="1" applyAlignment="1">
      <alignment vertical="center"/>
    </xf>
    <xf numFmtId="0" fontId="7" fillId="0" borderId="3" xfId="0" applyFont="1" applyBorder="1" applyAlignment="1">
      <alignment vertical="center"/>
    </xf>
    <xf numFmtId="0" fontId="7" fillId="0" borderId="20" xfId="0" applyFont="1" applyBorder="1" applyAlignment="1">
      <alignment horizontal="left" vertical="center"/>
    </xf>
    <xf numFmtId="0" fontId="7" fillId="0" borderId="20" xfId="0" applyFont="1" applyBorder="1" applyAlignment="1">
      <alignment vertical="center"/>
    </xf>
    <xf numFmtId="4" fontId="7" fillId="0" borderId="20" xfId="0" applyNumberFormat="1" applyFont="1" applyBorder="1" applyAlignment="1">
      <alignment vertical="center"/>
    </xf>
    <xf numFmtId="0" fontId="0" fillId="0" borderId="0" xfId="0" applyFont="1" applyAlignment="1">
      <alignment horizontal="center" vertical="center" wrapText="1"/>
    </xf>
    <xf numFmtId="0" fontId="0" fillId="0" borderId="3" xfId="0" applyFont="1" applyBorder="1" applyAlignment="1">
      <alignment horizontal="center" vertical="center" wrapText="1"/>
    </xf>
    <xf numFmtId="0" fontId="23" fillId="5" borderId="16" xfId="0" applyFont="1" applyFill="1" applyBorder="1" applyAlignment="1">
      <alignment horizontal="center" vertical="center" wrapText="1"/>
    </xf>
    <xf numFmtId="0" fontId="23" fillId="5" borderId="17" xfId="0" applyFont="1" applyFill="1" applyBorder="1" applyAlignment="1">
      <alignment horizontal="center" vertical="center" wrapText="1"/>
    </xf>
    <xf numFmtId="0" fontId="23" fillId="5" borderId="18" xfId="0" applyFont="1" applyFill="1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4" fontId="25" fillId="0" borderId="0" xfId="0" applyNumberFormat="1" applyFont="1" applyAlignment="1"/>
    <xf numFmtId="166" fontId="35" fillId="0" borderId="12" xfId="0" applyNumberFormat="1" applyFont="1" applyBorder="1" applyAlignment="1"/>
    <xf numFmtId="166" fontId="35" fillId="0" borderId="13" xfId="0" applyNumberFormat="1" applyFont="1" applyBorder="1" applyAlignment="1"/>
    <xf numFmtId="4" fontId="36" fillId="0" borderId="0" xfId="0" applyNumberFormat="1" applyFont="1" applyAlignment="1">
      <alignment vertical="center"/>
    </xf>
    <xf numFmtId="0" fontId="8" fillId="0" borderId="3" xfId="0" applyFont="1" applyBorder="1" applyAlignment="1"/>
    <xf numFmtId="0" fontId="8" fillId="0" borderId="0" xfId="0" applyFont="1" applyAlignment="1">
      <alignment horizontal="left"/>
    </xf>
    <xf numFmtId="0" fontId="6" fillId="0" borderId="0" xfId="0" applyFont="1" applyAlignment="1">
      <alignment horizontal="left"/>
    </xf>
    <xf numFmtId="0" fontId="8" fillId="0" borderId="0" xfId="0" applyFont="1" applyAlignment="1" applyProtection="1">
      <protection locked="0"/>
    </xf>
    <xf numFmtId="4" fontId="6" fillId="0" borderId="0" xfId="0" applyNumberFormat="1" applyFont="1" applyAlignment="1"/>
    <xf numFmtId="0" fontId="8" fillId="0" borderId="14" xfId="0" applyFont="1" applyBorder="1" applyAlignment="1"/>
    <xf numFmtId="0" fontId="8" fillId="0" borderId="0" xfId="0" applyFont="1" applyBorder="1" applyAlignment="1"/>
    <xf numFmtId="166" fontId="8" fillId="0" borderId="0" xfId="0" applyNumberFormat="1" applyFont="1" applyBorder="1" applyAlignment="1"/>
    <xf numFmtId="166" fontId="8" fillId="0" borderId="15" xfId="0" applyNumberFormat="1" applyFont="1" applyBorder="1" applyAlignment="1"/>
    <xf numFmtId="0" fontId="8" fillId="0" borderId="0" xfId="0" applyFont="1" applyAlignment="1">
      <alignment horizontal="center"/>
    </xf>
    <xf numFmtId="4" fontId="8" fillId="0" borderId="0" xfId="0" applyNumberFormat="1" applyFont="1" applyAlignment="1">
      <alignment vertical="center"/>
    </xf>
    <xf numFmtId="0" fontId="7" fillId="0" borderId="0" xfId="0" applyFont="1" applyAlignment="1">
      <alignment horizontal="left"/>
    </xf>
    <xf numFmtId="4" fontId="7" fillId="0" borderId="0" xfId="0" applyNumberFormat="1" applyFont="1" applyAlignment="1"/>
    <xf numFmtId="0" fontId="0" fillId="0" borderId="3" xfId="0" applyFont="1" applyBorder="1" applyAlignment="1" applyProtection="1">
      <alignment vertical="center"/>
      <protection locked="0"/>
    </xf>
    <xf numFmtId="0" fontId="23" fillId="0" borderId="22" xfId="0" applyFont="1" applyBorder="1" applyAlignment="1" applyProtection="1">
      <alignment horizontal="center" vertical="center"/>
      <protection locked="0"/>
    </xf>
    <xf numFmtId="49" fontId="23" fillId="0" borderId="22" xfId="0" applyNumberFormat="1" applyFont="1" applyBorder="1" applyAlignment="1" applyProtection="1">
      <alignment horizontal="left" vertical="center" wrapText="1"/>
      <protection locked="0"/>
    </xf>
    <xf numFmtId="0" fontId="23" fillId="0" borderId="22" xfId="0" applyFont="1" applyBorder="1" applyAlignment="1" applyProtection="1">
      <alignment horizontal="left" vertical="center" wrapText="1"/>
      <protection locked="0"/>
    </xf>
    <xf numFmtId="0" fontId="23" fillId="0" borderId="22" xfId="0" applyFont="1" applyBorder="1" applyAlignment="1" applyProtection="1">
      <alignment horizontal="center" vertical="center" wrapText="1"/>
      <protection locked="0"/>
    </xf>
    <xf numFmtId="167" fontId="23" fillId="0" borderId="22" xfId="0" applyNumberFormat="1" applyFont="1" applyBorder="1" applyAlignment="1" applyProtection="1">
      <alignment vertical="center"/>
      <protection locked="0"/>
    </xf>
    <xf numFmtId="4" fontId="23" fillId="3" borderId="22" xfId="0" applyNumberFormat="1" applyFont="1" applyFill="1" applyBorder="1" applyAlignment="1" applyProtection="1">
      <alignment vertical="center"/>
      <protection locked="0"/>
    </xf>
    <xf numFmtId="4" fontId="23" fillId="0" borderId="22" xfId="0" applyNumberFormat="1" applyFont="1" applyBorder="1" applyAlignment="1" applyProtection="1">
      <alignment vertical="center"/>
      <protection locked="0"/>
    </xf>
    <xf numFmtId="0" fontId="24" fillId="3" borderId="14" xfId="0" applyFont="1" applyFill="1" applyBorder="1" applyAlignment="1" applyProtection="1">
      <alignment horizontal="left" vertical="center"/>
      <protection locked="0"/>
    </xf>
    <xf numFmtId="0" fontId="24" fillId="0" borderId="0" xfId="0" applyFont="1" applyBorder="1" applyAlignment="1">
      <alignment horizontal="center" vertical="center"/>
    </xf>
    <xf numFmtId="166" fontId="24" fillId="0" borderId="0" xfId="0" applyNumberFormat="1" applyFont="1" applyBorder="1" applyAlignment="1">
      <alignment vertical="center"/>
    </xf>
    <xf numFmtId="166" fontId="24" fillId="0" borderId="15" xfId="0" applyNumberFormat="1" applyFont="1" applyBorder="1" applyAlignment="1">
      <alignment vertical="center"/>
    </xf>
    <xf numFmtId="0" fontId="23" fillId="0" borderId="0" xfId="0" applyFont="1" applyAlignment="1">
      <alignment horizontal="left" vertical="center"/>
    </xf>
    <xf numFmtId="4" fontId="0" fillId="0" borderId="0" xfId="0" applyNumberFormat="1" applyFont="1" applyAlignment="1">
      <alignment vertical="center"/>
    </xf>
    <xf numFmtId="0" fontId="9" fillId="0" borderId="3" xfId="0" applyFont="1" applyBorder="1" applyAlignment="1">
      <alignment vertical="center"/>
    </xf>
    <xf numFmtId="0" fontId="37" fillId="0" borderId="0" xfId="0" applyFont="1" applyAlignment="1">
      <alignment horizontal="left" vertical="center"/>
    </xf>
    <xf numFmtId="0" fontId="9" fillId="0" borderId="0" xfId="0" applyFont="1" applyAlignment="1">
      <alignment horizontal="left" vertical="center"/>
    </xf>
    <xf numFmtId="0" fontId="9" fillId="0" borderId="0" xfId="0" applyFont="1" applyAlignment="1">
      <alignment horizontal="left" vertical="center" wrapText="1"/>
    </xf>
    <xf numFmtId="0" fontId="9" fillId="0" borderId="0" xfId="0" applyFont="1" applyAlignment="1" applyProtection="1">
      <alignment vertical="center"/>
      <protection locked="0"/>
    </xf>
    <xf numFmtId="0" fontId="9" fillId="0" borderId="14" xfId="0" applyFont="1" applyBorder="1" applyAlignment="1">
      <alignment vertical="center"/>
    </xf>
    <xf numFmtId="0" fontId="9" fillId="0" borderId="0" xfId="0" applyFont="1" applyBorder="1" applyAlignment="1">
      <alignment vertical="center"/>
    </xf>
    <xf numFmtId="0" fontId="9" fillId="0" borderId="15" xfId="0" applyFont="1" applyBorder="1" applyAlignment="1">
      <alignment vertical="center"/>
    </xf>
    <xf numFmtId="0" fontId="10" fillId="0" borderId="3" xfId="0" applyFont="1" applyBorder="1" applyAlignment="1">
      <alignment vertical="center"/>
    </xf>
    <xf numFmtId="0" fontId="10" fillId="0" borderId="0" xfId="0" applyFont="1" applyAlignment="1">
      <alignment horizontal="left" vertical="center"/>
    </xf>
    <xf numFmtId="0" fontId="10" fillId="0" borderId="0" xfId="0" applyFont="1" applyAlignment="1">
      <alignment horizontal="left" vertical="center" wrapText="1"/>
    </xf>
    <xf numFmtId="167" fontId="10" fillId="0" borderId="0" xfId="0" applyNumberFormat="1" applyFont="1" applyAlignment="1">
      <alignment vertical="center"/>
    </xf>
    <xf numFmtId="0" fontId="10" fillId="0" borderId="0" xfId="0" applyFont="1" applyAlignment="1" applyProtection="1">
      <alignment vertical="center"/>
      <protection locked="0"/>
    </xf>
    <xf numFmtId="0" fontId="10" fillId="0" borderId="14" xfId="0" applyFont="1" applyBorder="1" applyAlignment="1">
      <alignment vertical="center"/>
    </xf>
    <xf numFmtId="0" fontId="10" fillId="0" borderId="0" xfId="0" applyFont="1" applyBorder="1" applyAlignment="1">
      <alignment vertical="center"/>
    </xf>
    <xf numFmtId="0" fontId="10" fillId="0" borderId="15" xfId="0" applyFont="1" applyBorder="1" applyAlignment="1">
      <alignment vertical="center"/>
    </xf>
    <xf numFmtId="0" fontId="11" fillId="0" borderId="3" xfId="0" applyFont="1" applyBorder="1" applyAlignment="1">
      <alignment vertical="center"/>
    </xf>
    <xf numFmtId="0" fontId="11" fillId="0" borderId="0" xfId="0" applyFont="1" applyAlignment="1">
      <alignment horizontal="left" vertical="center"/>
    </xf>
    <xf numFmtId="0" fontId="11" fillId="0" borderId="0" xfId="0" applyFont="1" applyAlignment="1">
      <alignment horizontal="left" vertical="center" wrapText="1"/>
    </xf>
    <xf numFmtId="167" fontId="11" fillId="0" borderId="0" xfId="0" applyNumberFormat="1" applyFont="1" applyAlignment="1">
      <alignment vertical="center"/>
    </xf>
    <xf numFmtId="0" fontId="11" fillId="0" borderId="0" xfId="0" applyFont="1" applyAlignment="1" applyProtection="1">
      <alignment vertical="center"/>
      <protection locked="0"/>
    </xf>
    <xf numFmtId="0" fontId="11" fillId="0" borderId="14" xfId="0" applyFont="1" applyBorder="1" applyAlignment="1">
      <alignment vertical="center"/>
    </xf>
    <xf numFmtId="0" fontId="11" fillId="0" borderId="0" xfId="0" applyFont="1" applyBorder="1" applyAlignment="1">
      <alignment vertical="center"/>
    </xf>
    <xf numFmtId="0" fontId="11" fillId="0" borderId="15" xfId="0" applyFont="1" applyBorder="1" applyAlignment="1">
      <alignment vertical="center"/>
    </xf>
    <xf numFmtId="0" fontId="12" fillId="0" borderId="3" xfId="0" applyFont="1" applyBorder="1" applyAlignment="1">
      <alignment vertical="center"/>
    </xf>
    <xf numFmtId="0" fontId="12" fillId="0" borderId="0" xfId="0" applyFont="1" applyAlignment="1">
      <alignment horizontal="left" vertical="center"/>
    </xf>
    <xf numFmtId="0" fontId="12" fillId="0" borderId="0" xfId="0" applyFont="1" applyAlignment="1">
      <alignment horizontal="left" vertical="center" wrapText="1"/>
    </xf>
    <xf numFmtId="167" fontId="12" fillId="0" borderId="0" xfId="0" applyNumberFormat="1" applyFont="1" applyAlignment="1">
      <alignment vertical="center"/>
    </xf>
    <xf numFmtId="0" fontId="12" fillId="0" borderId="0" xfId="0" applyFont="1" applyAlignment="1" applyProtection="1">
      <alignment vertical="center"/>
      <protection locked="0"/>
    </xf>
    <xf numFmtId="0" fontId="12" fillId="0" borderId="14" xfId="0" applyFont="1" applyBorder="1" applyAlignment="1">
      <alignment vertical="center"/>
    </xf>
    <xf numFmtId="0" fontId="12" fillId="0" borderId="0" xfId="0" applyFont="1" applyBorder="1" applyAlignment="1">
      <alignment vertical="center"/>
    </xf>
    <xf numFmtId="0" fontId="12" fillId="0" borderId="15" xfId="0" applyFont="1" applyBorder="1" applyAlignment="1">
      <alignment vertical="center"/>
    </xf>
    <xf numFmtId="0" fontId="38" fillId="0" borderId="22" xfId="0" applyFont="1" applyBorder="1" applyAlignment="1" applyProtection="1">
      <alignment horizontal="center" vertical="center"/>
      <protection locked="0"/>
    </xf>
    <xf numFmtId="49" fontId="38" fillId="0" borderId="22" xfId="0" applyNumberFormat="1" applyFont="1" applyBorder="1" applyAlignment="1" applyProtection="1">
      <alignment horizontal="left" vertical="center" wrapText="1"/>
      <protection locked="0"/>
    </xf>
    <xf numFmtId="0" fontId="38" fillId="0" borderId="22" xfId="0" applyFont="1" applyBorder="1" applyAlignment="1" applyProtection="1">
      <alignment horizontal="left" vertical="center" wrapText="1"/>
      <protection locked="0"/>
    </xf>
    <xf numFmtId="0" fontId="38" fillId="0" borderId="22" xfId="0" applyFont="1" applyBorder="1" applyAlignment="1" applyProtection="1">
      <alignment horizontal="center" vertical="center" wrapText="1"/>
      <protection locked="0"/>
    </xf>
    <xf numFmtId="167" fontId="38" fillId="0" borderId="22" xfId="0" applyNumberFormat="1" applyFont="1" applyBorder="1" applyAlignment="1" applyProtection="1">
      <alignment vertical="center"/>
      <protection locked="0"/>
    </xf>
    <xf numFmtId="4" fontId="38" fillId="3" borderId="22" xfId="0" applyNumberFormat="1" applyFont="1" applyFill="1" applyBorder="1" applyAlignment="1" applyProtection="1">
      <alignment vertical="center"/>
      <protection locked="0"/>
    </xf>
    <xf numFmtId="4" fontId="38" fillId="0" borderId="22" xfId="0" applyNumberFormat="1" applyFont="1" applyBorder="1" applyAlignment="1" applyProtection="1">
      <alignment vertical="center"/>
      <protection locked="0"/>
    </xf>
    <xf numFmtId="0" fontId="39" fillId="0" borderId="3" xfId="0" applyFont="1" applyBorder="1" applyAlignment="1">
      <alignment vertical="center"/>
    </xf>
    <xf numFmtId="0" fontId="38" fillId="3" borderId="14" xfId="0" applyFont="1" applyFill="1" applyBorder="1" applyAlignment="1" applyProtection="1">
      <alignment horizontal="left" vertical="center"/>
      <protection locked="0"/>
    </xf>
    <xf numFmtId="0" fontId="38" fillId="0" borderId="0" xfId="0" applyFont="1" applyBorder="1" applyAlignment="1">
      <alignment horizontal="center" vertical="center"/>
    </xf>
    <xf numFmtId="0" fontId="40" fillId="0" borderId="0" xfId="0" applyFont="1" applyAlignment="1">
      <alignment vertical="center" wrapText="1"/>
    </xf>
    <xf numFmtId="0" fontId="0" fillId="0" borderId="0" xfId="0" applyFont="1" applyAlignment="1" applyProtection="1">
      <alignment vertical="center"/>
      <protection locked="0"/>
    </xf>
    <xf numFmtId="0" fontId="0" fillId="0" borderId="14" xfId="0" applyFont="1" applyBorder="1" applyAlignment="1">
      <alignment vertical="center"/>
    </xf>
    <xf numFmtId="0" fontId="0" fillId="0" borderId="0" xfId="0" applyBorder="1" applyAlignment="1">
      <alignment vertical="center"/>
    </xf>
    <xf numFmtId="0" fontId="24" fillId="3" borderId="19" xfId="0" applyFont="1" applyFill="1" applyBorder="1" applyAlignment="1" applyProtection="1">
      <alignment horizontal="left" vertical="center"/>
      <protection locked="0"/>
    </xf>
    <xf numFmtId="0" fontId="24" fillId="0" borderId="20" xfId="0" applyFont="1" applyBorder="1" applyAlignment="1">
      <alignment horizontal="center" vertical="center"/>
    </xf>
    <xf numFmtId="0" fontId="0" fillId="0" borderId="20" xfId="0" applyFont="1" applyBorder="1" applyAlignment="1">
      <alignment vertical="center"/>
    </xf>
    <xf numFmtId="166" fontId="24" fillId="0" borderId="20" xfId="0" applyNumberFormat="1" applyFont="1" applyBorder="1" applyAlignment="1">
      <alignment vertical="center"/>
    </xf>
    <xf numFmtId="166" fontId="24" fillId="0" borderId="21" xfId="0" applyNumberFormat="1" applyFont="1" applyBorder="1" applyAlignment="1">
      <alignment vertical="center"/>
    </xf>
    <xf numFmtId="167" fontId="23" fillId="3" borderId="22" xfId="0" applyNumberFormat="1" applyFont="1" applyFill="1" applyBorder="1" applyAlignment="1" applyProtection="1">
      <alignment vertical="center"/>
      <protection locked="0"/>
    </xf>
    <xf numFmtId="0" fontId="0" fillId="0" borderId="19" xfId="0" applyFont="1" applyBorder="1" applyAlignment="1">
      <alignment vertical="center"/>
    </xf>
    <xf numFmtId="0" fontId="0" fillId="0" borderId="20" xfId="0" applyBorder="1" applyAlignment="1">
      <alignment vertical="center"/>
    </xf>
    <xf numFmtId="0" fontId="0" fillId="0" borderId="21" xfId="0" applyFont="1" applyBorder="1" applyAlignment="1">
      <alignment vertical="center"/>
    </xf>
    <xf numFmtId="0" fontId="11" fillId="0" borderId="19" xfId="0" applyFont="1" applyBorder="1" applyAlignment="1">
      <alignment vertical="center"/>
    </xf>
    <xf numFmtId="0" fontId="11" fillId="0" borderId="20" xfId="0" applyFont="1" applyBorder="1" applyAlignment="1">
      <alignment vertical="center"/>
    </xf>
    <xf numFmtId="0" fontId="11" fillId="0" borderId="21" xfId="0" applyFont="1" applyBorder="1" applyAlignment="1">
      <alignment vertical="center"/>
    </xf>
    <xf numFmtId="0" fontId="4" fillId="0" borderId="0" xfId="0" applyFont="1" applyAlignment="1">
      <alignment horizontal="left" vertical="center" wrapText="1"/>
    </xf>
    <xf numFmtId="0" fontId="41" fillId="0" borderId="16" xfId="0" applyFont="1" applyBorder="1" applyAlignment="1">
      <alignment horizontal="left" vertical="center" wrapText="1"/>
    </xf>
    <xf numFmtId="0" fontId="41" fillId="0" borderId="22" xfId="0" applyFont="1" applyBorder="1" applyAlignment="1">
      <alignment horizontal="left" vertical="center" wrapText="1"/>
    </xf>
    <xf numFmtId="0" fontId="41" fillId="0" borderId="22" xfId="0" applyFont="1" applyBorder="1" applyAlignment="1">
      <alignment horizontal="left" vertical="center"/>
    </xf>
    <xf numFmtId="167" fontId="41" fillId="0" borderId="18" xfId="0" applyNumberFormat="1" applyFont="1" applyBorder="1" applyAlignment="1">
      <alignment vertical="center"/>
    </xf>
    <xf numFmtId="0" fontId="0" fillId="0" borderId="0" xfId="0" applyFont="1" applyAlignment="1">
      <alignment horizontal="left" vertical="center" wrapText="1"/>
    </xf>
    <xf numFmtId="167" fontId="0" fillId="0" borderId="0" xfId="0" applyNumberFormat="1" applyFont="1" applyAlignment="1">
      <alignment vertical="center"/>
    </xf>
    <xf numFmtId="0" fontId="36" fillId="0" borderId="0" xfId="0" applyFont="1" applyAlignment="1">
      <alignment horizontal="left" vertical="center"/>
    </xf>
  </cellXfs>
  <cellStyles count="2">
    <cellStyle name="Normal" xfId="0" builtinId="0" customBuiltin="1"/>
    <cellStyle name="Hyperlink" xfId="1" builtinId="8"/>
  </cellStyles>
  <dxfs count="0"/>
  <tableStyles count="0"/>
</styleSheet>
</file>

<file path=xl/_rels/workbook.xml.rels>&#65279;<?xml version="1.0" encoding="utf-8"?><Relationships xmlns="http://schemas.openxmlformats.org/package/2006/relationships"><Relationship Id="rId1" Type="http://schemas.openxmlformats.org/officeDocument/2006/relationships/worksheet" Target="worksheets/sheet1.xml" /><Relationship Id="rId2" Type="http://schemas.openxmlformats.org/officeDocument/2006/relationships/worksheet" Target="worksheets/sheet2.xml" /><Relationship Id="rId3" Type="http://schemas.openxmlformats.org/officeDocument/2006/relationships/worksheet" Target="worksheets/sheet3.xml" /><Relationship Id="rId4" Type="http://schemas.openxmlformats.org/officeDocument/2006/relationships/worksheet" Target="worksheets/sheet4.xml" /><Relationship Id="rId5" Type="http://schemas.openxmlformats.org/officeDocument/2006/relationships/worksheet" Target="worksheets/sheet5.xml" /><Relationship Id="rId6" Type="http://schemas.openxmlformats.org/officeDocument/2006/relationships/worksheet" Target="worksheets/sheet6.xml" /><Relationship Id="rId7" Type="http://schemas.openxmlformats.org/officeDocument/2006/relationships/worksheet" Target="worksheets/sheet7.xml" /><Relationship Id="rId8" Type="http://schemas.openxmlformats.org/officeDocument/2006/relationships/worksheet" Target="worksheets/sheet8.xml" /><Relationship Id="rId9" Type="http://schemas.openxmlformats.org/officeDocument/2006/relationships/worksheet" Target="worksheets/sheet9.xml" /><Relationship Id="rId10" Type="http://schemas.openxmlformats.org/officeDocument/2006/relationships/worksheet" Target="worksheets/sheet10.xml" /><Relationship Id="rId11" Type="http://schemas.openxmlformats.org/officeDocument/2006/relationships/worksheet" Target="worksheets/sheet11.xml" /><Relationship Id="rId12" Type="http://schemas.openxmlformats.org/officeDocument/2006/relationships/worksheet" Target="worksheets/sheet12.xml" /><Relationship Id="rId13" Type="http://schemas.openxmlformats.org/officeDocument/2006/relationships/worksheet" Target="worksheets/sheet13.xml" /><Relationship Id="rId14" Type="http://schemas.openxmlformats.org/officeDocument/2006/relationships/worksheet" Target="worksheets/sheet14.xml" /><Relationship Id="rId15" Type="http://schemas.openxmlformats.org/officeDocument/2006/relationships/worksheet" Target="worksheets/sheet15.xml" /><Relationship Id="rId16" Type="http://schemas.openxmlformats.org/officeDocument/2006/relationships/worksheet" Target="worksheets/sheet16.xml" /><Relationship Id="rId17" Type="http://schemas.openxmlformats.org/officeDocument/2006/relationships/worksheet" Target="worksheets/sheet17.xml" /><Relationship Id="rId18" Type="http://schemas.openxmlformats.org/officeDocument/2006/relationships/worksheet" Target="worksheets/sheet18.xml" /><Relationship Id="rId19" Type="http://schemas.openxmlformats.org/officeDocument/2006/relationships/worksheet" Target="worksheets/sheet19.xml" /><Relationship Id="rId20" Type="http://schemas.openxmlformats.org/officeDocument/2006/relationships/worksheet" Target="worksheets/sheet20.xml" /><Relationship Id="rId21" Type="http://schemas.openxmlformats.org/officeDocument/2006/relationships/worksheet" Target="worksheets/sheet21.xml" /><Relationship Id="rId22" Type="http://schemas.openxmlformats.org/officeDocument/2006/relationships/worksheet" Target="worksheets/sheet22.xml" /><Relationship Id="rId23" Type="http://schemas.openxmlformats.org/officeDocument/2006/relationships/worksheet" Target="worksheets/sheet23.xml" /><Relationship Id="rId24" Type="http://schemas.openxmlformats.org/officeDocument/2006/relationships/worksheet" Target="worksheets/sheet24.xml" /><Relationship Id="rId25" Type="http://schemas.openxmlformats.org/officeDocument/2006/relationships/worksheet" Target="worksheets/sheet25.xml" /><Relationship Id="rId26" Type="http://schemas.openxmlformats.org/officeDocument/2006/relationships/worksheet" Target="worksheets/sheet26.xml" /><Relationship Id="rId27" Type="http://schemas.openxmlformats.org/officeDocument/2006/relationships/worksheet" Target="worksheets/sheet27.xml" /><Relationship Id="rId28" Type="http://schemas.openxmlformats.org/officeDocument/2006/relationships/worksheet" Target="worksheets/sheet28.xml" /><Relationship Id="rId29" Type="http://schemas.openxmlformats.org/officeDocument/2006/relationships/worksheet" Target="worksheets/sheet29.xml" /><Relationship Id="rId30" Type="http://schemas.openxmlformats.org/officeDocument/2006/relationships/worksheet" Target="worksheets/sheet30.xml" /><Relationship Id="rId31" Type="http://schemas.openxmlformats.org/officeDocument/2006/relationships/worksheet" Target="worksheets/sheet31.xml" /><Relationship Id="rId32" Type="http://schemas.openxmlformats.org/officeDocument/2006/relationships/worksheet" Target="worksheets/sheet32.xml" /><Relationship Id="rId33" Type="http://schemas.openxmlformats.org/officeDocument/2006/relationships/worksheet" Target="worksheets/sheet33.xml" /><Relationship Id="rId34" Type="http://schemas.openxmlformats.org/officeDocument/2006/relationships/worksheet" Target="worksheets/sheet34.xml" /><Relationship Id="rId35" Type="http://schemas.openxmlformats.org/officeDocument/2006/relationships/worksheet" Target="worksheets/sheet35.xml" /><Relationship Id="rId36" Type="http://schemas.openxmlformats.org/officeDocument/2006/relationships/worksheet" Target="worksheets/sheet36.xml" /><Relationship Id="rId37" Type="http://schemas.openxmlformats.org/officeDocument/2006/relationships/worksheet" Target="worksheets/sheet37.xml" /><Relationship Id="rId38" Type="http://schemas.openxmlformats.org/officeDocument/2006/relationships/worksheet" Target="worksheets/sheet38.xml" /><Relationship Id="rId39" Type="http://schemas.openxmlformats.org/officeDocument/2006/relationships/worksheet" Target="worksheets/sheet39.xml" /><Relationship Id="rId40" Type="http://schemas.openxmlformats.org/officeDocument/2006/relationships/styles" Target="styles.xml" /><Relationship Id="rId41" Type="http://schemas.openxmlformats.org/officeDocument/2006/relationships/theme" Target="theme/theme1.xml" /><Relationship Id="rId42" Type="http://schemas.openxmlformats.org/officeDocument/2006/relationships/calcChain" Target="calcChain.xml" /><Relationship Id="rId43" Type="http://schemas.openxmlformats.org/officeDocument/2006/relationships/sharedStrings" Target="sharedStrings.xml" /></Relationships>
</file>

<file path=xl/drawings/_rels/drawing1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10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11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12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13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14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15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16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17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18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19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2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20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21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22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23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24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25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26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27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28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29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3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30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31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32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33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34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35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36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37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38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39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4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5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6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7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8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9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0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2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4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6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7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8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9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20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21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22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23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24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25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26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27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28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29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30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31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32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33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34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35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36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37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38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39.xml><?xml version="1.0" encoding="utf-8"?>
<xdr:wsDr xmlns:xdr="http://schemas.openxmlformats.org/drawingml/2006/spreadsheetDrawing" xmlns:a="http://schemas.openxmlformats.org/drawingml/2006/main">
  <xdr:absoluteAnchor>
    <xdr:pos x="0" y="0"/>
    <xdr:ext cx="286385" cy="286385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6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8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/>
      </a:dk1>
      <a:lt1>
        <a:sysClr val="window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  <a:tileRect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  <a:tileRect/>
        </a:gradFill>
      </a:fillStyleLst>
      <a:lnStyleLst>
        <a:ln w="9525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mpd="sng" algn="ctr">
          <a:solidFill>
            <a:schemeClr val="phClr"/>
          </a:solidFill>
          <a:prstDash val="solid"/>
        </a:ln>
        <a:ln w="38100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  <a:tileRect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  <a:tileRect/>
        </a:gradFill>
      </a:bgFillStyleLst>
    </a:fmtScheme>
  </a:themeElements>
</a:theme>
</file>

<file path=xl/worksheets/_rels/sheet1.xml.rels>&#65279;<?xml version="1.0" encoding="utf-8"?><Relationships xmlns="http://schemas.openxmlformats.org/package/2006/relationships"><Relationship Id="rId1" Type="http://schemas.openxmlformats.org/officeDocument/2006/relationships/drawing" Target="../drawings/drawing1.xml" /></Relationships>
</file>

<file path=xl/worksheets/_rels/sheet10.xml.rels>&#65279;<?xml version="1.0" encoding="utf-8"?><Relationships xmlns="http://schemas.openxmlformats.org/package/2006/relationships"><Relationship Id="rId1" Type="http://schemas.openxmlformats.org/officeDocument/2006/relationships/drawing" Target="../drawings/drawing10.xml" /></Relationships>
</file>

<file path=xl/worksheets/_rels/sheet11.xml.rels>&#65279;<?xml version="1.0" encoding="utf-8"?><Relationships xmlns="http://schemas.openxmlformats.org/package/2006/relationships"><Relationship Id="rId1" Type="http://schemas.openxmlformats.org/officeDocument/2006/relationships/drawing" Target="../drawings/drawing11.xml" /></Relationships>
</file>

<file path=xl/worksheets/_rels/sheet12.xml.rels>&#65279;<?xml version="1.0" encoding="utf-8"?><Relationships xmlns="http://schemas.openxmlformats.org/package/2006/relationships"><Relationship Id="rId1" Type="http://schemas.openxmlformats.org/officeDocument/2006/relationships/drawing" Target="../drawings/drawing12.xml" /></Relationships>
</file>

<file path=xl/worksheets/_rels/sheet13.xml.rels>&#65279;<?xml version="1.0" encoding="utf-8"?><Relationships xmlns="http://schemas.openxmlformats.org/package/2006/relationships"><Relationship Id="rId1" Type="http://schemas.openxmlformats.org/officeDocument/2006/relationships/drawing" Target="../drawings/drawing13.xml" /></Relationships>
</file>

<file path=xl/worksheets/_rels/sheet14.xml.rels>&#65279;<?xml version="1.0" encoding="utf-8"?><Relationships xmlns="http://schemas.openxmlformats.org/package/2006/relationships"><Relationship Id="rId1" Type="http://schemas.openxmlformats.org/officeDocument/2006/relationships/drawing" Target="../drawings/drawing14.xml" /></Relationships>
</file>

<file path=xl/worksheets/_rels/sheet15.xml.rels>&#65279;<?xml version="1.0" encoding="utf-8"?><Relationships xmlns="http://schemas.openxmlformats.org/package/2006/relationships"><Relationship Id="rId1" Type="http://schemas.openxmlformats.org/officeDocument/2006/relationships/drawing" Target="../drawings/drawing15.xml" /></Relationships>
</file>

<file path=xl/worksheets/_rels/sheet16.xml.rels>&#65279;<?xml version="1.0" encoding="utf-8"?><Relationships xmlns="http://schemas.openxmlformats.org/package/2006/relationships"><Relationship Id="rId1" Type="http://schemas.openxmlformats.org/officeDocument/2006/relationships/drawing" Target="../drawings/drawing16.xml" /></Relationships>
</file>

<file path=xl/worksheets/_rels/sheet17.xml.rels>&#65279;<?xml version="1.0" encoding="utf-8"?><Relationships xmlns="http://schemas.openxmlformats.org/package/2006/relationships"><Relationship Id="rId1" Type="http://schemas.openxmlformats.org/officeDocument/2006/relationships/drawing" Target="../drawings/drawing17.xml" /></Relationships>
</file>

<file path=xl/worksheets/_rels/sheet18.xml.rels>&#65279;<?xml version="1.0" encoding="utf-8"?><Relationships xmlns="http://schemas.openxmlformats.org/package/2006/relationships"><Relationship Id="rId1" Type="http://schemas.openxmlformats.org/officeDocument/2006/relationships/drawing" Target="../drawings/drawing18.xml" /></Relationships>
</file>

<file path=xl/worksheets/_rels/sheet19.xml.rels>&#65279;<?xml version="1.0" encoding="utf-8"?><Relationships xmlns="http://schemas.openxmlformats.org/package/2006/relationships"><Relationship Id="rId1" Type="http://schemas.openxmlformats.org/officeDocument/2006/relationships/drawing" Target="../drawings/drawing19.xml" /></Relationships>
</file>

<file path=xl/worksheets/_rels/sheet2.xml.rels>&#65279;<?xml version="1.0" encoding="utf-8"?><Relationships xmlns="http://schemas.openxmlformats.org/package/2006/relationships"><Relationship Id="rId1" Type="http://schemas.openxmlformats.org/officeDocument/2006/relationships/drawing" Target="../drawings/drawing2.xml" /></Relationships>
</file>

<file path=xl/worksheets/_rels/sheet20.xml.rels>&#65279;<?xml version="1.0" encoding="utf-8"?><Relationships xmlns="http://schemas.openxmlformats.org/package/2006/relationships"><Relationship Id="rId1" Type="http://schemas.openxmlformats.org/officeDocument/2006/relationships/drawing" Target="../drawings/drawing20.xml" /></Relationships>
</file>

<file path=xl/worksheets/_rels/sheet21.xml.rels>&#65279;<?xml version="1.0" encoding="utf-8"?><Relationships xmlns="http://schemas.openxmlformats.org/package/2006/relationships"><Relationship Id="rId1" Type="http://schemas.openxmlformats.org/officeDocument/2006/relationships/drawing" Target="../drawings/drawing21.xml" /></Relationships>
</file>

<file path=xl/worksheets/_rels/sheet22.xml.rels>&#65279;<?xml version="1.0" encoding="utf-8"?><Relationships xmlns="http://schemas.openxmlformats.org/package/2006/relationships"><Relationship Id="rId1" Type="http://schemas.openxmlformats.org/officeDocument/2006/relationships/drawing" Target="../drawings/drawing22.xml" /></Relationships>
</file>

<file path=xl/worksheets/_rels/sheet23.xml.rels>&#65279;<?xml version="1.0" encoding="utf-8"?><Relationships xmlns="http://schemas.openxmlformats.org/package/2006/relationships"><Relationship Id="rId1" Type="http://schemas.openxmlformats.org/officeDocument/2006/relationships/drawing" Target="../drawings/drawing23.xml" /></Relationships>
</file>

<file path=xl/worksheets/_rels/sheet24.xml.rels>&#65279;<?xml version="1.0" encoding="utf-8"?><Relationships xmlns="http://schemas.openxmlformats.org/package/2006/relationships"><Relationship Id="rId1" Type="http://schemas.openxmlformats.org/officeDocument/2006/relationships/drawing" Target="../drawings/drawing24.xml" /></Relationships>
</file>

<file path=xl/worksheets/_rels/sheet25.xml.rels>&#65279;<?xml version="1.0" encoding="utf-8"?><Relationships xmlns="http://schemas.openxmlformats.org/package/2006/relationships"><Relationship Id="rId1" Type="http://schemas.openxmlformats.org/officeDocument/2006/relationships/drawing" Target="../drawings/drawing25.xml" /></Relationships>
</file>

<file path=xl/worksheets/_rels/sheet26.xml.rels>&#65279;<?xml version="1.0" encoding="utf-8"?><Relationships xmlns="http://schemas.openxmlformats.org/package/2006/relationships"><Relationship Id="rId1" Type="http://schemas.openxmlformats.org/officeDocument/2006/relationships/drawing" Target="../drawings/drawing26.xml" /></Relationships>
</file>

<file path=xl/worksheets/_rels/sheet27.xml.rels>&#65279;<?xml version="1.0" encoding="utf-8"?><Relationships xmlns="http://schemas.openxmlformats.org/package/2006/relationships"><Relationship Id="rId1" Type="http://schemas.openxmlformats.org/officeDocument/2006/relationships/drawing" Target="../drawings/drawing27.xml" /></Relationships>
</file>

<file path=xl/worksheets/_rels/sheet28.xml.rels>&#65279;<?xml version="1.0" encoding="utf-8"?><Relationships xmlns="http://schemas.openxmlformats.org/package/2006/relationships"><Relationship Id="rId1" Type="http://schemas.openxmlformats.org/officeDocument/2006/relationships/drawing" Target="../drawings/drawing28.xml" /></Relationships>
</file>

<file path=xl/worksheets/_rels/sheet29.xml.rels>&#65279;<?xml version="1.0" encoding="utf-8"?><Relationships xmlns="http://schemas.openxmlformats.org/package/2006/relationships"><Relationship Id="rId1" Type="http://schemas.openxmlformats.org/officeDocument/2006/relationships/drawing" Target="../drawings/drawing29.xml" /></Relationships>
</file>

<file path=xl/worksheets/_rels/sheet3.xml.rels>&#65279;<?xml version="1.0" encoding="utf-8"?><Relationships xmlns="http://schemas.openxmlformats.org/package/2006/relationships"><Relationship Id="rId1" Type="http://schemas.openxmlformats.org/officeDocument/2006/relationships/drawing" Target="../drawings/drawing3.xml" /></Relationships>
</file>

<file path=xl/worksheets/_rels/sheet30.xml.rels>&#65279;<?xml version="1.0" encoding="utf-8"?><Relationships xmlns="http://schemas.openxmlformats.org/package/2006/relationships"><Relationship Id="rId1" Type="http://schemas.openxmlformats.org/officeDocument/2006/relationships/drawing" Target="../drawings/drawing30.xml" /></Relationships>
</file>

<file path=xl/worksheets/_rels/sheet31.xml.rels>&#65279;<?xml version="1.0" encoding="utf-8"?><Relationships xmlns="http://schemas.openxmlformats.org/package/2006/relationships"><Relationship Id="rId1" Type="http://schemas.openxmlformats.org/officeDocument/2006/relationships/drawing" Target="../drawings/drawing31.xml" /></Relationships>
</file>

<file path=xl/worksheets/_rels/sheet32.xml.rels>&#65279;<?xml version="1.0" encoding="utf-8"?><Relationships xmlns="http://schemas.openxmlformats.org/package/2006/relationships"><Relationship Id="rId1" Type="http://schemas.openxmlformats.org/officeDocument/2006/relationships/drawing" Target="../drawings/drawing32.xml" /></Relationships>
</file>

<file path=xl/worksheets/_rels/sheet33.xml.rels>&#65279;<?xml version="1.0" encoding="utf-8"?><Relationships xmlns="http://schemas.openxmlformats.org/package/2006/relationships"><Relationship Id="rId1" Type="http://schemas.openxmlformats.org/officeDocument/2006/relationships/drawing" Target="../drawings/drawing33.xml" /></Relationships>
</file>

<file path=xl/worksheets/_rels/sheet34.xml.rels>&#65279;<?xml version="1.0" encoding="utf-8"?><Relationships xmlns="http://schemas.openxmlformats.org/package/2006/relationships"><Relationship Id="rId1" Type="http://schemas.openxmlformats.org/officeDocument/2006/relationships/drawing" Target="../drawings/drawing34.xml" /></Relationships>
</file>

<file path=xl/worksheets/_rels/sheet35.xml.rels>&#65279;<?xml version="1.0" encoding="utf-8"?><Relationships xmlns="http://schemas.openxmlformats.org/package/2006/relationships"><Relationship Id="rId1" Type="http://schemas.openxmlformats.org/officeDocument/2006/relationships/drawing" Target="../drawings/drawing35.xml" /></Relationships>
</file>

<file path=xl/worksheets/_rels/sheet36.xml.rels>&#65279;<?xml version="1.0" encoding="utf-8"?><Relationships xmlns="http://schemas.openxmlformats.org/package/2006/relationships"><Relationship Id="rId1" Type="http://schemas.openxmlformats.org/officeDocument/2006/relationships/drawing" Target="../drawings/drawing36.xml" /></Relationships>
</file>

<file path=xl/worksheets/_rels/sheet37.xml.rels>&#65279;<?xml version="1.0" encoding="utf-8"?><Relationships xmlns="http://schemas.openxmlformats.org/package/2006/relationships"><Relationship Id="rId1" Type="http://schemas.openxmlformats.org/officeDocument/2006/relationships/drawing" Target="../drawings/drawing37.xml" /></Relationships>
</file>

<file path=xl/worksheets/_rels/sheet38.xml.rels>&#65279;<?xml version="1.0" encoding="utf-8"?><Relationships xmlns="http://schemas.openxmlformats.org/package/2006/relationships"><Relationship Id="rId1" Type="http://schemas.openxmlformats.org/officeDocument/2006/relationships/drawing" Target="../drawings/drawing38.xml" /></Relationships>
</file>

<file path=xl/worksheets/_rels/sheet39.xml.rels>&#65279;<?xml version="1.0" encoding="utf-8"?><Relationships xmlns="http://schemas.openxmlformats.org/package/2006/relationships"><Relationship Id="rId1" Type="http://schemas.openxmlformats.org/officeDocument/2006/relationships/drawing" Target="../drawings/drawing39.xml" /></Relationships>
</file>

<file path=xl/worksheets/_rels/sheet4.xml.rels>&#65279;<?xml version="1.0" encoding="utf-8"?><Relationships xmlns="http://schemas.openxmlformats.org/package/2006/relationships"><Relationship Id="rId1" Type="http://schemas.openxmlformats.org/officeDocument/2006/relationships/drawing" Target="../drawings/drawing4.xml" /></Relationships>
</file>

<file path=xl/worksheets/_rels/sheet5.xml.rels>&#65279;<?xml version="1.0" encoding="utf-8"?><Relationships xmlns="http://schemas.openxmlformats.org/package/2006/relationships"><Relationship Id="rId1" Type="http://schemas.openxmlformats.org/officeDocument/2006/relationships/drawing" Target="../drawings/drawing5.xml" /></Relationships>
</file>

<file path=xl/worksheets/_rels/sheet6.xml.rels>&#65279;<?xml version="1.0" encoding="utf-8"?><Relationships xmlns="http://schemas.openxmlformats.org/package/2006/relationships"><Relationship Id="rId1" Type="http://schemas.openxmlformats.org/officeDocument/2006/relationships/drawing" Target="../drawings/drawing6.xml" /></Relationships>
</file>

<file path=xl/worksheets/_rels/sheet7.xml.rels>&#65279;<?xml version="1.0" encoding="utf-8"?><Relationships xmlns="http://schemas.openxmlformats.org/package/2006/relationships"><Relationship Id="rId1" Type="http://schemas.openxmlformats.org/officeDocument/2006/relationships/drawing" Target="../drawings/drawing7.xml" /></Relationships>
</file>

<file path=xl/worksheets/_rels/sheet8.xml.rels>&#65279;<?xml version="1.0" encoding="utf-8"?><Relationships xmlns="http://schemas.openxmlformats.org/package/2006/relationships"><Relationship Id="rId1" Type="http://schemas.openxmlformats.org/officeDocument/2006/relationships/drawing" Target="../drawings/drawing8.xml" /></Relationships>
</file>

<file path=xl/worksheets/_rels/sheet9.xml.rels>&#65279;<?xml version="1.0" encoding="utf-8"?><Relationships xmlns="http://schemas.openxmlformats.org/package/2006/relationships"><Relationship Id="rId1" Type="http://schemas.openxmlformats.org/officeDocument/2006/relationships/drawing" Target="../drawings/drawing9.xml" /></Relationships>
</file>

<file path=xl/worksheets/sheet1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tabSelected="1" showGridLines="0" workbookViewId="0"/>
  </sheetViews>
  <cols>
    <col min="1" max="1" width="8.332031" style="1" customWidth="1"/>
    <col min="2" max="2" width="1.667969" style="1" customWidth="1"/>
    <col min="3" max="3" width="4.160156" style="1" customWidth="1"/>
    <col min="4" max="4" width="2.660156" style="1" customWidth="1"/>
    <col min="5" max="5" width="2.660156" style="1" customWidth="1"/>
    <col min="6" max="6" width="2.660156" style="1" customWidth="1"/>
    <col min="7" max="7" width="2.660156" style="1" customWidth="1"/>
    <col min="8" max="8" width="2.660156" style="1" customWidth="1"/>
    <col min="9" max="9" width="2.660156" style="1" customWidth="1"/>
    <col min="10" max="10" width="2.660156" style="1" customWidth="1"/>
    <col min="11" max="11" width="2.660156" style="1" customWidth="1"/>
    <col min="12" max="12" width="2.660156" style="1" customWidth="1"/>
    <col min="13" max="13" width="2.660156" style="1" customWidth="1"/>
    <col min="14" max="14" width="2.660156" style="1" customWidth="1"/>
    <col min="15" max="15" width="2.660156" style="1" customWidth="1"/>
    <col min="16" max="16" width="2.660156" style="1" customWidth="1"/>
    <col min="17" max="17" width="2.660156" style="1" customWidth="1"/>
    <col min="18" max="18" width="2.660156" style="1" customWidth="1"/>
    <col min="19" max="19" width="2.660156" style="1" customWidth="1"/>
    <col min="20" max="20" width="2.660156" style="1" customWidth="1"/>
    <col min="21" max="21" width="2.660156" style="1" customWidth="1"/>
    <col min="22" max="22" width="2.660156" style="1" customWidth="1"/>
    <col min="23" max="23" width="2.660156" style="1" customWidth="1"/>
    <col min="24" max="24" width="2.660156" style="1" customWidth="1"/>
    <col min="25" max="25" width="2.660156" style="1" customWidth="1"/>
    <col min="26" max="26" width="2.660156" style="1" customWidth="1"/>
    <col min="27" max="27" width="2.660156" style="1" customWidth="1"/>
    <col min="28" max="28" width="2.660156" style="1" customWidth="1"/>
    <col min="29" max="29" width="2.660156" style="1" customWidth="1"/>
    <col min="30" max="30" width="2.660156" style="1" customWidth="1"/>
    <col min="31" max="31" width="2.660156" style="1" customWidth="1"/>
    <col min="32" max="32" width="2.660156" style="1" customWidth="1"/>
    <col min="33" max="33" width="2.660156" style="1" customWidth="1"/>
    <col min="34" max="34" width="3.332031" style="1" customWidth="1"/>
    <col min="35" max="35" width="31.66016" style="1" customWidth="1"/>
    <col min="36" max="36" width="2.5" style="1" customWidth="1"/>
    <col min="37" max="37" width="2.5" style="1" customWidth="1"/>
    <col min="38" max="38" width="8.332031" style="1" customWidth="1"/>
    <col min="39" max="39" width="3.332031" style="1" customWidth="1"/>
    <col min="40" max="40" width="13.33203" style="1" customWidth="1"/>
    <col min="41" max="41" width="7.5" style="1" customWidth="1"/>
    <col min="42" max="42" width="4.160156" style="1" customWidth="1"/>
    <col min="43" max="43" width="15.66016" style="1" hidden="1" customWidth="1"/>
    <col min="44" max="44" width="13.66016" style="1" customWidth="1"/>
    <col min="45" max="45" width="25.83203" style="1" hidden="1" customWidth="1"/>
    <col min="46" max="46" width="25.83203" style="1" hidden="1" customWidth="1"/>
    <col min="47" max="47" width="25.83203" style="1" hidden="1" customWidth="1"/>
    <col min="48" max="48" width="21.66016" style="1" hidden="1" customWidth="1"/>
    <col min="49" max="49" width="21.66016" style="1" hidden="1" customWidth="1"/>
    <col min="50" max="50" width="25" style="1" hidden="1" customWidth="1"/>
    <col min="51" max="51" width="25" style="1" hidden="1" customWidth="1"/>
    <col min="52" max="52" width="21.66016" style="1" hidden="1" customWidth="1"/>
    <col min="53" max="53" width="19.16016" style="1" hidden="1" customWidth="1"/>
    <col min="54" max="54" width="25" style="1" hidden="1" customWidth="1"/>
    <col min="55" max="55" width="21.66016" style="1" hidden="1" customWidth="1"/>
    <col min="56" max="56" width="19.16016" style="1" hidden="1" customWidth="1"/>
    <col min="57" max="57" width="66.5" style="1" customWidth="1"/>
    <col min="71" max="71" width="9.332031" style="1" hidden="1"/>
    <col min="72" max="72" width="9.332031" style="1" hidden="1"/>
    <col min="73" max="73" width="9.332031" style="1" hidden="1"/>
    <col min="74" max="74" width="9.332031" style="1" hidden="1"/>
    <col min="75" max="75" width="9.332031" style="1" hidden="1"/>
    <col min="76" max="76" width="9.332031" style="1" hidden="1"/>
    <col min="77" max="77" width="9.332031" style="1" hidden="1"/>
    <col min="78" max="78" width="9.332031" style="1" hidden="1"/>
    <col min="79" max="79" width="9.332031" style="1" hidden="1"/>
    <col min="80" max="80" width="9.332031" style="1" hidden="1"/>
    <col min="81" max="81" width="9.332031" style="1" hidden="1"/>
    <col min="82" max="82" width="9.332031" style="1" hidden="1"/>
    <col min="83" max="83" width="9.332031" style="1" hidden="1"/>
    <col min="84" max="84" width="9.332031" style="1" hidden="1"/>
    <col min="85" max="85" width="9.332031" style="1" hidden="1"/>
    <col min="86" max="86" width="9.332031" style="1" hidden="1"/>
    <col min="87" max="87" width="9.332031" style="1" hidden="1"/>
    <col min="88" max="88" width="9.332031" style="1" hidden="1"/>
    <col min="89" max="89" width="9.332031" style="1" hidden="1"/>
    <col min="90" max="90" width="9.332031" style="1" hidden="1"/>
    <col min="91" max="91" width="9.332031" style="1" hidden="1"/>
  </cols>
  <sheetData>
    <row r="1">
      <c r="A1" s="17" t="s">
        <v>0</v>
      </c>
      <c r="AZ1" s="17" t="s">
        <v>1</v>
      </c>
      <c r="BA1" s="17" t="s">
        <v>2</v>
      </c>
      <c r="BB1" s="17" t="s">
        <v>1</v>
      </c>
      <c r="BT1" s="17" t="s">
        <v>3</v>
      </c>
      <c r="BU1" s="17" t="s">
        <v>3</v>
      </c>
      <c r="BV1" s="17" t="s">
        <v>4</v>
      </c>
    </row>
    <row r="2" s="1" customFormat="1" ht="36.96" customHeight="1">
      <c r="AR2" s="18" t="s">
        <v>5</v>
      </c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S2" s="19" t="s">
        <v>6</v>
      </c>
      <c r="BT2" s="19" t="s">
        <v>7</v>
      </c>
    </row>
    <row r="3" s="1" customFormat="1" ht="6.96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1"/>
      <c r="AN3" s="21"/>
      <c r="AO3" s="21"/>
      <c r="AP3" s="21"/>
      <c r="AQ3" s="21"/>
      <c r="AR3" s="22"/>
      <c r="BS3" s="19" t="s">
        <v>6</v>
      </c>
      <c r="BT3" s="19" t="s">
        <v>8</v>
      </c>
    </row>
    <row r="4" s="1" customFormat="1" ht="24.96" customHeight="1">
      <c r="B4" s="22"/>
      <c r="D4" s="23" t="s">
        <v>9</v>
      </c>
      <c r="AR4" s="22"/>
      <c r="AS4" s="24" t="s">
        <v>10</v>
      </c>
      <c r="BE4" s="25" t="s">
        <v>11</v>
      </c>
      <c r="BS4" s="19" t="s">
        <v>12</v>
      </c>
    </row>
    <row r="5" s="1" customFormat="1" ht="12" customHeight="1">
      <c r="B5" s="22"/>
      <c r="D5" s="26" t="s">
        <v>13</v>
      </c>
      <c r="K5" s="27" t="s">
        <v>14</v>
      </c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R5" s="22"/>
      <c r="BE5" s="28" t="s">
        <v>15</v>
      </c>
      <c r="BS5" s="19" t="s">
        <v>6</v>
      </c>
    </row>
    <row r="6" s="1" customFormat="1" ht="36.96" customHeight="1">
      <c r="B6" s="22"/>
      <c r="D6" s="29" t="s">
        <v>16</v>
      </c>
      <c r="K6" s="30" t="s">
        <v>17</v>
      </c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R6" s="22"/>
      <c r="BE6" s="31"/>
      <c r="BS6" s="19" t="s">
        <v>6</v>
      </c>
    </row>
    <row r="7" s="1" customFormat="1" ht="12" customHeight="1">
      <c r="B7" s="22"/>
      <c r="D7" s="32" t="s">
        <v>18</v>
      </c>
      <c r="K7" s="27" t="s">
        <v>1</v>
      </c>
      <c r="AK7" s="32" t="s">
        <v>19</v>
      </c>
      <c r="AN7" s="27" t="s">
        <v>1</v>
      </c>
      <c r="AR7" s="22"/>
      <c r="BE7" s="31"/>
      <c r="BS7" s="19" t="s">
        <v>6</v>
      </c>
    </row>
    <row r="8" s="1" customFormat="1" ht="12" customHeight="1">
      <c r="B8" s="22"/>
      <c r="D8" s="32" t="s">
        <v>20</v>
      </c>
      <c r="K8" s="27" t="s">
        <v>21</v>
      </c>
      <c r="AK8" s="32" t="s">
        <v>22</v>
      </c>
      <c r="AN8" s="33" t="s">
        <v>23</v>
      </c>
      <c r="AR8" s="22"/>
      <c r="BE8" s="31"/>
      <c r="BS8" s="19" t="s">
        <v>6</v>
      </c>
    </row>
    <row r="9" s="1" customFormat="1" ht="14.4" customHeight="1">
      <c r="B9" s="22"/>
      <c r="AR9" s="22"/>
      <c r="BE9" s="31"/>
      <c r="BS9" s="19" t="s">
        <v>6</v>
      </c>
    </row>
    <row r="10" s="1" customFormat="1" ht="12" customHeight="1">
      <c r="B10" s="22"/>
      <c r="D10" s="32" t="s">
        <v>24</v>
      </c>
      <c r="AK10" s="32" t="s">
        <v>25</v>
      </c>
      <c r="AN10" s="27" t="s">
        <v>1</v>
      </c>
      <c r="AR10" s="22"/>
      <c r="BE10" s="31"/>
      <c r="BS10" s="19" t="s">
        <v>6</v>
      </c>
    </row>
    <row r="11" s="1" customFormat="1" ht="18.48" customHeight="1">
      <c r="B11" s="22"/>
      <c r="E11" s="27" t="s">
        <v>26</v>
      </c>
      <c r="AK11" s="32" t="s">
        <v>27</v>
      </c>
      <c r="AN11" s="27" t="s">
        <v>1</v>
      </c>
      <c r="AR11" s="22"/>
      <c r="BE11" s="31"/>
      <c r="BS11" s="19" t="s">
        <v>6</v>
      </c>
    </row>
    <row r="12" s="1" customFormat="1" ht="6.96" customHeight="1">
      <c r="B12" s="22"/>
      <c r="AR12" s="22"/>
      <c r="BE12" s="31"/>
      <c r="BS12" s="19" t="s">
        <v>6</v>
      </c>
    </row>
    <row r="13" s="1" customFormat="1" ht="12" customHeight="1">
      <c r="B13" s="22"/>
      <c r="D13" s="32" t="s">
        <v>28</v>
      </c>
      <c r="AK13" s="32" t="s">
        <v>25</v>
      </c>
      <c r="AN13" s="34" t="s">
        <v>29</v>
      </c>
      <c r="AR13" s="22"/>
      <c r="BE13" s="31"/>
      <c r="BS13" s="19" t="s">
        <v>6</v>
      </c>
    </row>
    <row r="14">
      <c r="B14" s="22"/>
      <c r="E14" s="34" t="s">
        <v>29</v>
      </c>
      <c r="F14" s="35"/>
      <c r="G14" s="35"/>
      <c r="H14" s="35"/>
      <c r="I14" s="35"/>
      <c r="J14" s="35"/>
      <c r="K14" s="35"/>
      <c r="L14" s="35"/>
      <c r="M14" s="35"/>
      <c r="N14" s="35"/>
      <c r="O14" s="35"/>
      <c r="P14" s="35"/>
      <c r="Q14" s="35"/>
      <c r="R14" s="35"/>
      <c r="S14" s="35"/>
      <c r="T14" s="35"/>
      <c r="U14" s="35"/>
      <c r="V14" s="35"/>
      <c r="W14" s="35"/>
      <c r="X14" s="35"/>
      <c r="Y14" s="35"/>
      <c r="Z14" s="35"/>
      <c r="AA14" s="35"/>
      <c r="AB14" s="35"/>
      <c r="AC14" s="35"/>
      <c r="AD14" s="35"/>
      <c r="AE14" s="35"/>
      <c r="AF14" s="35"/>
      <c r="AG14" s="35"/>
      <c r="AH14" s="35"/>
      <c r="AI14" s="35"/>
      <c r="AJ14" s="35"/>
      <c r="AK14" s="32" t="s">
        <v>27</v>
      </c>
      <c r="AN14" s="34" t="s">
        <v>29</v>
      </c>
      <c r="AR14" s="22"/>
      <c r="BE14" s="31"/>
      <c r="BS14" s="19" t="s">
        <v>6</v>
      </c>
    </row>
    <row r="15" s="1" customFormat="1" ht="6.96" customHeight="1">
      <c r="B15" s="22"/>
      <c r="AR15" s="22"/>
      <c r="BE15" s="31"/>
      <c r="BS15" s="19" t="s">
        <v>3</v>
      </c>
    </row>
    <row r="16" s="1" customFormat="1" ht="12" customHeight="1">
      <c r="B16" s="22"/>
      <c r="D16" s="32" t="s">
        <v>30</v>
      </c>
      <c r="AK16" s="32" t="s">
        <v>25</v>
      </c>
      <c r="AN16" s="27" t="s">
        <v>1</v>
      </c>
      <c r="AR16" s="22"/>
      <c r="BE16" s="31"/>
      <c r="BS16" s="19" t="s">
        <v>3</v>
      </c>
    </row>
    <row r="17" s="1" customFormat="1" ht="18.48" customHeight="1">
      <c r="B17" s="22"/>
      <c r="E17" s="27" t="s">
        <v>31</v>
      </c>
      <c r="AK17" s="32" t="s">
        <v>27</v>
      </c>
      <c r="AN17" s="27" t="s">
        <v>1</v>
      </c>
      <c r="AR17" s="22"/>
      <c r="BE17" s="31"/>
      <c r="BS17" s="19" t="s">
        <v>32</v>
      </c>
    </row>
    <row r="18" s="1" customFormat="1" ht="6.96" customHeight="1">
      <c r="B18" s="22"/>
      <c r="AR18" s="22"/>
      <c r="BE18" s="31"/>
      <c r="BS18" s="19" t="s">
        <v>6</v>
      </c>
    </row>
    <row r="19" s="1" customFormat="1" ht="12" customHeight="1">
      <c r="B19" s="22"/>
      <c r="D19" s="32" t="s">
        <v>33</v>
      </c>
      <c r="AK19" s="32" t="s">
        <v>25</v>
      </c>
      <c r="AN19" s="27" t="s">
        <v>1</v>
      </c>
      <c r="AR19" s="22"/>
      <c r="BE19" s="31"/>
      <c r="BS19" s="19" t="s">
        <v>6</v>
      </c>
    </row>
    <row r="20" s="1" customFormat="1" ht="18.48" customHeight="1">
      <c r="B20" s="22"/>
      <c r="E20" s="27" t="s">
        <v>21</v>
      </c>
      <c r="AK20" s="32" t="s">
        <v>27</v>
      </c>
      <c r="AN20" s="27" t="s">
        <v>1</v>
      </c>
      <c r="AR20" s="22"/>
      <c r="BE20" s="31"/>
      <c r="BS20" s="19" t="s">
        <v>32</v>
      </c>
    </row>
    <row r="21" s="1" customFormat="1" ht="6.96" customHeight="1">
      <c r="B21" s="22"/>
      <c r="AR21" s="22"/>
      <c r="BE21" s="31"/>
    </row>
    <row r="22" s="1" customFormat="1" ht="12" customHeight="1">
      <c r="B22" s="22"/>
      <c r="D22" s="32" t="s">
        <v>34</v>
      </c>
      <c r="AR22" s="22"/>
      <c r="BE22" s="31"/>
    </row>
    <row r="23" s="1" customFormat="1" ht="16.5" customHeight="1">
      <c r="B23" s="22"/>
      <c r="E23" s="36" t="s">
        <v>1</v>
      </c>
      <c r="F23" s="36"/>
      <c r="G23" s="36"/>
      <c r="H23" s="36"/>
      <c r="I23" s="36"/>
      <c r="J23" s="36"/>
      <c r="K23" s="36"/>
      <c r="L23" s="36"/>
      <c r="M23" s="36"/>
      <c r="N23" s="36"/>
      <c r="O23" s="36"/>
      <c r="P23" s="36"/>
      <c r="Q23" s="36"/>
      <c r="R23" s="36"/>
      <c r="S23" s="36"/>
      <c r="T23" s="36"/>
      <c r="U23" s="36"/>
      <c r="V23" s="36"/>
      <c r="W23" s="36"/>
      <c r="X23" s="36"/>
      <c r="Y23" s="36"/>
      <c r="Z23" s="36"/>
      <c r="AA23" s="36"/>
      <c r="AB23" s="36"/>
      <c r="AC23" s="36"/>
      <c r="AD23" s="36"/>
      <c r="AE23" s="36"/>
      <c r="AF23" s="36"/>
      <c r="AG23" s="36"/>
      <c r="AH23" s="36"/>
      <c r="AI23" s="36"/>
      <c r="AJ23" s="36"/>
      <c r="AK23" s="36"/>
      <c r="AL23" s="36"/>
      <c r="AM23" s="36"/>
      <c r="AN23" s="36"/>
      <c r="AR23" s="22"/>
      <c r="BE23" s="31"/>
    </row>
    <row r="24" s="1" customFormat="1" ht="6.96" customHeight="1">
      <c r="B24" s="22"/>
      <c r="AR24" s="22"/>
      <c r="BE24" s="31"/>
    </row>
    <row r="25" s="1" customFormat="1" ht="6.96" customHeight="1">
      <c r="B25" s="22"/>
      <c r="D25" s="37"/>
      <c r="E25" s="37"/>
      <c r="F25" s="37"/>
      <c r="G25" s="37"/>
      <c r="H25" s="37"/>
      <c r="I25" s="37"/>
      <c r="J25" s="37"/>
      <c r="K25" s="37"/>
      <c r="L25" s="37"/>
      <c r="M25" s="37"/>
      <c r="N25" s="37"/>
      <c r="O25" s="37"/>
      <c r="P25" s="37"/>
      <c r="Q25" s="37"/>
      <c r="R25" s="37"/>
      <c r="S25" s="37"/>
      <c r="T25" s="37"/>
      <c r="U25" s="37"/>
      <c r="V25" s="37"/>
      <c r="W25" s="37"/>
      <c r="X25" s="37"/>
      <c r="Y25" s="37"/>
      <c r="Z25" s="37"/>
      <c r="AA25" s="37"/>
      <c r="AB25" s="37"/>
      <c r="AC25" s="37"/>
      <c r="AD25" s="37"/>
      <c r="AE25" s="37"/>
      <c r="AF25" s="37"/>
      <c r="AG25" s="37"/>
      <c r="AH25" s="37"/>
      <c r="AI25" s="37"/>
      <c r="AJ25" s="37"/>
      <c r="AK25" s="37"/>
      <c r="AL25" s="37"/>
      <c r="AM25" s="37"/>
      <c r="AN25" s="37"/>
      <c r="AO25" s="37"/>
      <c r="AR25" s="22"/>
      <c r="BE25" s="31"/>
    </row>
    <row r="26" s="2" customFormat="1" ht="25.92" customHeight="1">
      <c r="A26" s="38"/>
      <c r="B26" s="39"/>
      <c r="C26" s="38"/>
      <c r="D26" s="40" t="s">
        <v>35</v>
      </c>
      <c r="E26" s="41"/>
      <c r="F26" s="41"/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  <c r="AF26" s="41"/>
      <c r="AG26" s="41"/>
      <c r="AH26" s="41"/>
      <c r="AI26" s="41"/>
      <c r="AJ26" s="41"/>
      <c r="AK26" s="42">
        <f>ROUND(AG94,2)</f>
        <v>0</v>
      </c>
      <c r="AL26" s="41"/>
      <c r="AM26" s="41"/>
      <c r="AN26" s="41"/>
      <c r="AO26" s="41"/>
      <c r="AP26" s="38"/>
      <c r="AQ26" s="38"/>
      <c r="AR26" s="39"/>
      <c r="BE26" s="31"/>
    </row>
    <row r="27" s="2" customFormat="1" ht="6.96" customHeight="1">
      <c r="A27" s="38"/>
      <c r="B27" s="39"/>
      <c r="C27" s="38"/>
      <c r="D27" s="38"/>
      <c r="E27" s="38"/>
      <c r="F27" s="38"/>
      <c r="G27" s="38"/>
      <c r="H27" s="38"/>
      <c r="I27" s="38"/>
      <c r="J27" s="38"/>
      <c r="K27" s="38"/>
      <c r="L27" s="38"/>
      <c r="M27" s="38"/>
      <c r="N27" s="38"/>
      <c r="O27" s="38"/>
      <c r="P27" s="38"/>
      <c r="Q27" s="38"/>
      <c r="R27" s="38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  <c r="AF27" s="38"/>
      <c r="AG27" s="38"/>
      <c r="AH27" s="38"/>
      <c r="AI27" s="38"/>
      <c r="AJ27" s="38"/>
      <c r="AK27" s="38"/>
      <c r="AL27" s="38"/>
      <c r="AM27" s="38"/>
      <c r="AN27" s="38"/>
      <c r="AO27" s="38"/>
      <c r="AP27" s="38"/>
      <c r="AQ27" s="38"/>
      <c r="AR27" s="39"/>
      <c r="BE27" s="31"/>
    </row>
    <row r="28" s="2" customFormat="1">
      <c r="A28" s="38"/>
      <c r="B28" s="39"/>
      <c r="C28" s="38"/>
      <c r="D28" s="38"/>
      <c r="E28" s="38"/>
      <c r="F28" s="38"/>
      <c r="G28" s="38"/>
      <c r="H28" s="38"/>
      <c r="I28" s="38"/>
      <c r="J28" s="38"/>
      <c r="K28" s="38"/>
      <c r="L28" s="43" t="s">
        <v>36</v>
      </c>
      <c r="M28" s="43"/>
      <c r="N28" s="43"/>
      <c r="O28" s="43"/>
      <c r="P28" s="43"/>
      <c r="Q28" s="38"/>
      <c r="R28" s="38"/>
      <c r="S28" s="38"/>
      <c r="T28" s="38"/>
      <c r="U28" s="38"/>
      <c r="V28" s="38"/>
      <c r="W28" s="43" t="s">
        <v>37</v>
      </c>
      <c r="X28" s="43"/>
      <c r="Y28" s="43"/>
      <c r="Z28" s="43"/>
      <c r="AA28" s="43"/>
      <c r="AB28" s="43"/>
      <c r="AC28" s="43"/>
      <c r="AD28" s="43"/>
      <c r="AE28" s="43"/>
      <c r="AF28" s="38"/>
      <c r="AG28" s="38"/>
      <c r="AH28" s="38"/>
      <c r="AI28" s="38"/>
      <c r="AJ28" s="38"/>
      <c r="AK28" s="43" t="s">
        <v>38</v>
      </c>
      <c r="AL28" s="43"/>
      <c r="AM28" s="43"/>
      <c r="AN28" s="43"/>
      <c r="AO28" s="43"/>
      <c r="AP28" s="38"/>
      <c r="AQ28" s="38"/>
      <c r="AR28" s="39"/>
      <c r="BE28" s="31"/>
    </row>
    <row r="29" s="3" customFormat="1" ht="14.4" customHeight="1">
      <c r="A29" s="3"/>
      <c r="B29" s="44"/>
      <c r="C29" s="3"/>
      <c r="D29" s="32" t="s">
        <v>39</v>
      </c>
      <c r="E29" s="3"/>
      <c r="F29" s="32" t="s">
        <v>40</v>
      </c>
      <c r="G29" s="3"/>
      <c r="H29" s="3"/>
      <c r="I29" s="3"/>
      <c r="J29" s="3"/>
      <c r="K29" s="3"/>
      <c r="L29" s="45">
        <v>0.20999999999999999</v>
      </c>
      <c r="M29" s="3"/>
      <c r="N29" s="3"/>
      <c r="O29" s="3"/>
      <c r="P29" s="3"/>
      <c r="Q29" s="3"/>
      <c r="R29" s="3"/>
      <c r="S29" s="3"/>
      <c r="T29" s="3"/>
      <c r="U29" s="3"/>
      <c r="V29" s="3"/>
      <c r="W29" s="46">
        <f>ROUND(AZ94, 2)</f>
        <v>0</v>
      </c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46">
        <f>ROUND(AV94, 2)</f>
        <v>0</v>
      </c>
      <c r="AL29" s="3"/>
      <c r="AM29" s="3"/>
      <c r="AN29" s="3"/>
      <c r="AO29" s="3"/>
      <c r="AP29" s="3"/>
      <c r="AQ29" s="3"/>
      <c r="AR29" s="44"/>
      <c r="BE29" s="47"/>
    </row>
    <row r="30" s="3" customFormat="1" ht="14.4" customHeight="1">
      <c r="A30" s="3"/>
      <c r="B30" s="44"/>
      <c r="C30" s="3"/>
      <c r="D30" s="3"/>
      <c r="E30" s="3"/>
      <c r="F30" s="32" t="s">
        <v>41</v>
      </c>
      <c r="G30" s="3"/>
      <c r="H30" s="3"/>
      <c r="I30" s="3"/>
      <c r="J30" s="3"/>
      <c r="K30" s="3"/>
      <c r="L30" s="45">
        <v>0.14999999999999999</v>
      </c>
      <c r="M30" s="3"/>
      <c r="N30" s="3"/>
      <c r="O30" s="3"/>
      <c r="P30" s="3"/>
      <c r="Q30" s="3"/>
      <c r="R30" s="3"/>
      <c r="S30" s="3"/>
      <c r="T30" s="3"/>
      <c r="U30" s="3"/>
      <c r="V30" s="3"/>
      <c r="W30" s="46">
        <f>ROUND(BA94, 2)</f>
        <v>0</v>
      </c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46">
        <f>ROUND(AW94, 2)</f>
        <v>0</v>
      </c>
      <c r="AL30" s="3"/>
      <c r="AM30" s="3"/>
      <c r="AN30" s="3"/>
      <c r="AO30" s="3"/>
      <c r="AP30" s="3"/>
      <c r="AQ30" s="3"/>
      <c r="AR30" s="44"/>
      <c r="BE30" s="47"/>
    </row>
    <row r="31" hidden="1" s="3" customFormat="1" ht="14.4" customHeight="1">
      <c r="A31" s="3"/>
      <c r="B31" s="44"/>
      <c r="C31" s="3"/>
      <c r="D31" s="3"/>
      <c r="E31" s="3"/>
      <c r="F31" s="32" t="s">
        <v>42</v>
      </c>
      <c r="G31" s="3"/>
      <c r="H31" s="3"/>
      <c r="I31" s="3"/>
      <c r="J31" s="3"/>
      <c r="K31" s="3"/>
      <c r="L31" s="45">
        <v>0.20999999999999999</v>
      </c>
      <c r="M31" s="3"/>
      <c r="N31" s="3"/>
      <c r="O31" s="3"/>
      <c r="P31" s="3"/>
      <c r="Q31" s="3"/>
      <c r="R31" s="3"/>
      <c r="S31" s="3"/>
      <c r="T31" s="3"/>
      <c r="U31" s="3"/>
      <c r="V31" s="3"/>
      <c r="W31" s="46">
        <f>ROUND(BB94, 2)</f>
        <v>0</v>
      </c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46">
        <v>0</v>
      </c>
      <c r="AL31" s="3"/>
      <c r="AM31" s="3"/>
      <c r="AN31" s="3"/>
      <c r="AO31" s="3"/>
      <c r="AP31" s="3"/>
      <c r="AQ31" s="3"/>
      <c r="AR31" s="44"/>
      <c r="BE31" s="47"/>
    </row>
    <row r="32" hidden="1" s="3" customFormat="1" ht="14.4" customHeight="1">
      <c r="A32" s="3"/>
      <c r="B32" s="44"/>
      <c r="C32" s="3"/>
      <c r="D32" s="3"/>
      <c r="E32" s="3"/>
      <c r="F32" s="32" t="s">
        <v>43</v>
      </c>
      <c r="G32" s="3"/>
      <c r="H32" s="3"/>
      <c r="I32" s="3"/>
      <c r="J32" s="3"/>
      <c r="K32" s="3"/>
      <c r="L32" s="45">
        <v>0.14999999999999999</v>
      </c>
      <c r="M32" s="3"/>
      <c r="N32" s="3"/>
      <c r="O32" s="3"/>
      <c r="P32" s="3"/>
      <c r="Q32" s="3"/>
      <c r="R32" s="3"/>
      <c r="S32" s="3"/>
      <c r="T32" s="3"/>
      <c r="U32" s="3"/>
      <c r="V32" s="3"/>
      <c r="W32" s="46">
        <f>ROUND(BC94, 2)</f>
        <v>0</v>
      </c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46">
        <v>0</v>
      </c>
      <c r="AL32" s="3"/>
      <c r="AM32" s="3"/>
      <c r="AN32" s="3"/>
      <c r="AO32" s="3"/>
      <c r="AP32" s="3"/>
      <c r="AQ32" s="3"/>
      <c r="AR32" s="44"/>
      <c r="BE32" s="47"/>
    </row>
    <row r="33" hidden="1" s="3" customFormat="1" ht="14.4" customHeight="1">
      <c r="A33" s="3"/>
      <c r="B33" s="44"/>
      <c r="C33" s="3"/>
      <c r="D33" s="3"/>
      <c r="E33" s="3"/>
      <c r="F33" s="32" t="s">
        <v>44</v>
      </c>
      <c r="G33" s="3"/>
      <c r="H33" s="3"/>
      <c r="I33" s="3"/>
      <c r="J33" s="3"/>
      <c r="K33" s="3"/>
      <c r="L33" s="45">
        <v>0</v>
      </c>
      <c r="M33" s="3"/>
      <c r="N33" s="3"/>
      <c r="O33" s="3"/>
      <c r="P33" s="3"/>
      <c r="Q33" s="3"/>
      <c r="R33" s="3"/>
      <c r="S33" s="3"/>
      <c r="T33" s="3"/>
      <c r="U33" s="3"/>
      <c r="V33" s="3"/>
      <c r="W33" s="46">
        <f>ROUND(BD94, 2)</f>
        <v>0</v>
      </c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46">
        <v>0</v>
      </c>
      <c r="AL33" s="3"/>
      <c r="AM33" s="3"/>
      <c r="AN33" s="3"/>
      <c r="AO33" s="3"/>
      <c r="AP33" s="3"/>
      <c r="AQ33" s="3"/>
      <c r="AR33" s="44"/>
      <c r="BE33" s="47"/>
    </row>
    <row r="34" s="2" customFormat="1" ht="6.96" customHeight="1">
      <c r="A34" s="38"/>
      <c r="B34" s="39"/>
      <c r="C34" s="38"/>
      <c r="D34" s="38"/>
      <c r="E34" s="38"/>
      <c r="F34" s="38"/>
      <c r="G34" s="38"/>
      <c r="H34" s="38"/>
      <c r="I34" s="38"/>
      <c r="J34" s="38"/>
      <c r="K34" s="38"/>
      <c r="L34" s="38"/>
      <c r="M34" s="38"/>
      <c r="N34" s="38"/>
      <c r="O34" s="38"/>
      <c r="P34" s="38"/>
      <c r="Q34" s="38"/>
      <c r="R34" s="38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  <c r="AF34" s="38"/>
      <c r="AG34" s="38"/>
      <c r="AH34" s="38"/>
      <c r="AI34" s="38"/>
      <c r="AJ34" s="38"/>
      <c r="AK34" s="38"/>
      <c r="AL34" s="38"/>
      <c r="AM34" s="38"/>
      <c r="AN34" s="38"/>
      <c r="AO34" s="38"/>
      <c r="AP34" s="38"/>
      <c r="AQ34" s="38"/>
      <c r="AR34" s="39"/>
      <c r="BE34" s="31"/>
    </row>
    <row r="35" s="2" customFormat="1" ht="25.92" customHeight="1">
      <c r="A35" s="38"/>
      <c r="B35" s="39"/>
      <c r="C35" s="48"/>
      <c r="D35" s="49" t="s">
        <v>45</v>
      </c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1" t="s">
        <v>46</v>
      </c>
      <c r="U35" s="50"/>
      <c r="V35" s="50"/>
      <c r="W35" s="50"/>
      <c r="X35" s="52" t="s">
        <v>47</v>
      </c>
      <c r="Y35" s="50"/>
      <c r="Z35" s="50"/>
      <c r="AA35" s="50"/>
      <c r="AB35" s="50"/>
      <c r="AC35" s="50"/>
      <c r="AD35" s="50"/>
      <c r="AE35" s="50"/>
      <c r="AF35" s="50"/>
      <c r="AG35" s="50"/>
      <c r="AH35" s="50"/>
      <c r="AI35" s="50"/>
      <c r="AJ35" s="50"/>
      <c r="AK35" s="53">
        <f>SUM(AK26:AK33)</f>
        <v>0</v>
      </c>
      <c r="AL35" s="50"/>
      <c r="AM35" s="50"/>
      <c r="AN35" s="50"/>
      <c r="AO35" s="54"/>
      <c r="AP35" s="48"/>
      <c r="AQ35" s="48"/>
      <c r="AR35" s="39"/>
      <c r="BE35" s="38"/>
    </row>
    <row r="36" s="2" customFormat="1" ht="6.96" customHeight="1">
      <c r="A36" s="38"/>
      <c r="B36" s="39"/>
      <c r="C36" s="38"/>
      <c r="D36" s="38"/>
      <c r="E36" s="38"/>
      <c r="F36" s="38"/>
      <c r="G36" s="38"/>
      <c r="H36" s="38"/>
      <c r="I36" s="38"/>
      <c r="J36" s="38"/>
      <c r="K36" s="38"/>
      <c r="L36" s="38"/>
      <c r="M36" s="38"/>
      <c r="N36" s="38"/>
      <c r="O36" s="38"/>
      <c r="P36" s="38"/>
      <c r="Q36" s="38"/>
      <c r="R36" s="38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  <c r="AF36" s="38"/>
      <c r="AG36" s="38"/>
      <c r="AH36" s="38"/>
      <c r="AI36" s="38"/>
      <c r="AJ36" s="38"/>
      <c r="AK36" s="38"/>
      <c r="AL36" s="38"/>
      <c r="AM36" s="38"/>
      <c r="AN36" s="38"/>
      <c r="AO36" s="38"/>
      <c r="AP36" s="38"/>
      <c r="AQ36" s="38"/>
      <c r="AR36" s="39"/>
      <c r="BE36" s="38"/>
    </row>
    <row r="37" s="2" customFormat="1" ht="14.4" customHeight="1">
      <c r="A37" s="38"/>
      <c r="B37" s="39"/>
      <c r="C37" s="38"/>
      <c r="D37" s="38"/>
      <c r="E37" s="38"/>
      <c r="F37" s="38"/>
      <c r="G37" s="38"/>
      <c r="H37" s="38"/>
      <c r="I37" s="38"/>
      <c r="J37" s="38"/>
      <c r="K37" s="38"/>
      <c r="L37" s="38"/>
      <c r="M37" s="38"/>
      <c r="N37" s="38"/>
      <c r="O37" s="38"/>
      <c r="P37" s="38"/>
      <c r="Q37" s="38"/>
      <c r="R37" s="38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  <c r="AF37" s="38"/>
      <c r="AG37" s="38"/>
      <c r="AH37" s="38"/>
      <c r="AI37" s="38"/>
      <c r="AJ37" s="38"/>
      <c r="AK37" s="38"/>
      <c r="AL37" s="38"/>
      <c r="AM37" s="38"/>
      <c r="AN37" s="38"/>
      <c r="AO37" s="38"/>
      <c r="AP37" s="38"/>
      <c r="AQ37" s="38"/>
      <c r="AR37" s="39"/>
      <c r="BE37" s="38"/>
    </row>
    <row r="38" s="1" customFormat="1" ht="14.4" customHeight="1">
      <c r="B38" s="22"/>
      <c r="AR38" s="22"/>
    </row>
    <row r="39" s="1" customFormat="1" ht="14.4" customHeight="1">
      <c r="B39" s="22"/>
      <c r="AR39" s="22"/>
    </row>
    <row r="40" s="1" customFormat="1" ht="14.4" customHeight="1">
      <c r="B40" s="22"/>
      <c r="AR40" s="22"/>
    </row>
    <row r="41" s="1" customFormat="1" ht="14.4" customHeight="1">
      <c r="B41" s="22"/>
      <c r="AR41" s="22"/>
    </row>
    <row r="42" s="1" customFormat="1" ht="14.4" customHeight="1">
      <c r="B42" s="22"/>
      <c r="AR42" s="22"/>
    </row>
    <row r="43" s="1" customFormat="1" ht="14.4" customHeight="1">
      <c r="B43" s="22"/>
      <c r="AR43" s="22"/>
    </row>
    <row r="44" s="1" customFormat="1" ht="14.4" customHeight="1">
      <c r="B44" s="22"/>
      <c r="AR44" s="22"/>
    </row>
    <row r="45" s="1" customFormat="1" ht="14.4" customHeight="1">
      <c r="B45" s="22"/>
      <c r="AR45" s="22"/>
    </row>
    <row r="46" s="1" customFormat="1" ht="14.4" customHeight="1">
      <c r="B46" s="22"/>
      <c r="AR46" s="22"/>
    </row>
    <row r="47" s="1" customFormat="1" ht="14.4" customHeight="1">
      <c r="B47" s="22"/>
      <c r="AR47" s="22"/>
    </row>
    <row r="48" s="1" customFormat="1" ht="14.4" customHeight="1">
      <c r="B48" s="22"/>
      <c r="AR48" s="22"/>
    </row>
    <row r="49" s="2" customFormat="1" ht="14.4" customHeight="1">
      <c r="B49" s="55"/>
      <c r="D49" s="56" t="s">
        <v>48</v>
      </c>
      <c r="E49" s="57"/>
      <c r="F49" s="57"/>
      <c r="G49" s="57"/>
      <c r="H49" s="57"/>
      <c r="I49" s="57"/>
      <c r="J49" s="57"/>
      <c r="K49" s="57"/>
      <c r="L49" s="57"/>
      <c r="M49" s="57"/>
      <c r="N49" s="57"/>
      <c r="O49" s="57"/>
      <c r="P49" s="57"/>
      <c r="Q49" s="57"/>
      <c r="R49" s="57"/>
      <c r="S49" s="57"/>
      <c r="T49" s="57"/>
      <c r="U49" s="57"/>
      <c r="V49" s="57"/>
      <c r="W49" s="57"/>
      <c r="X49" s="57"/>
      <c r="Y49" s="57"/>
      <c r="Z49" s="57"/>
      <c r="AA49" s="57"/>
      <c r="AB49" s="57"/>
      <c r="AC49" s="57"/>
      <c r="AD49" s="57"/>
      <c r="AE49" s="57"/>
      <c r="AF49" s="57"/>
      <c r="AG49" s="57"/>
      <c r="AH49" s="56" t="s">
        <v>49</v>
      </c>
      <c r="AI49" s="57"/>
      <c r="AJ49" s="57"/>
      <c r="AK49" s="57"/>
      <c r="AL49" s="57"/>
      <c r="AM49" s="57"/>
      <c r="AN49" s="57"/>
      <c r="AO49" s="57"/>
      <c r="AR49" s="55"/>
    </row>
    <row r="50">
      <c r="B50" s="22"/>
      <c r="AR50" s="22"/>
    </row>
    <row r="51">
      <c r="B51" s="22"/>
      <c r="AR51" s="22"/>
    </row>
    <row r="52">
      <c r="B52" s="22"/>
      <c r="AR52" s="22"/>
    </row>
    <row r="53">
      <c r="B53" s="22"/>
      <c r="AR53" s="22"/>
    </row>
    <row r="54">
      <c r="B54" s="22"/>
      <c r="AR54" s="22"/>
    </row>
    <row r="55">
      <c r="B55" s="22"/>
      <c r="AR55" s="22"/>
    </row>
    <row r="56">
      <c r="B56" s="22"/>
      <c r="AR56" s="22"/>
    </row>
    <row r="57">
      <c r="B57" s="22"/>
      <c r="AR57" s="22"/>
    </row>
    <row r="58">
      <c r="B58" s="22"/>
      <c r="AR58" s="22"/>
    </row>
    <row r="59">
      <c r="B59" s="22"/>
      <c r="AR59" s="22"/>
    </row>
    <row r="60" s="2" customFormat="1">
      <c r="A60" s="38"/>
      <c r="B60" s="39"/>
      <c r="C60" s="38"/>
      <c r="D60" s="58" t="s">
        <v>50</v>
      </c>
      <c r="E60" s="41"/>
      <c r="F60" s="41"/>
      <c r="G60" s="41"/>
      <c r="H60" s="41"/>
      <c r="I60" s="41"/>
      <c r="J60" s="41"/>
      <c r="K60" s="41"/>
      <c r="L60" s="41"/>
      <c r="M60" s="41"/>
      <c r="N60" s="41"/>
      <c r="O60" s="41"/>
      <c r="P60" s="41"/>
      <c r="Q60" s="41"/>
      <c r="R60" s="41"/>
      <c r="S60" s="41"/>
      <c r="T60" s="41"/>
      <c r="U60" s="41"/>
      <c r="V60" s="58" t="s">
        <v>51</v>
      </c>
      <c r="W60" s="41"/>
      <c r="X60" s="41"/>
      <c r="Y60" s="41"/>
      <c r="Z60" s="41"/>
      <c r="AA60" s="41"/>
      <c r="AB60" s="41"/>
      <c r="AC60" s="41"/>
      <c r="AD60" s="41"/>
      <c r="AE60" s="41"/>
      <c r="AF60" s="41"/>
      <c r="AG60" s="41"/>
      <c r="AH60" s="58" t="s">
        <v>50</v>
      </c>
      <c r="AI60" s="41"/>
      <c r="AJ60" s="41"/>
      <c r="AK60" s="41"/>
      <c r="AL60" s="41"/>
      <c r="AM60" s="58" t="s">
        <v>51</v>
      </c>
      <c r="AN60" s="41"/>
      <c r="AO60" s="41"/>
      <c r="AP60" s="38"/>
      <c r="AQ60" s="38"/>
      <c r="AR60" s="39"/>
      <c r="BE60" s="38"/>
    </row>
    <row r="61">
      <c r="B61" s="22"/>
      <c r="AR61" s="22"/>
    </row>
    <row r="62">
      <c r="B62" s="22"/>
      <c r="AR62" s="22"/>
    </row>
    <row r="63">
      <c r="B63" s="22"/>
      <c r="AR63" s="22"/>
    </row>
    <row r="64" s="2" customFormat="1">
      <c r="A64" s="38"/>
      <c r="B64" s="39"/>
      <c r="C64" s="38"/>
      <c r="D64" s="56" t="s">
        <v>52</v>
      </c>
      <c r="E64" s="59"/>
      <c r="F64" s="59"/>
      <c r="G64" s="59"/>
      <c r="H64" s="59"/>
      <c r="I64" s="59"/>
      <c r="J64" s="59"/>
      <c r="K64" s="59"/>
      <c r="L64" s="59"/>
      <c r="M64" s="59"/>
      <c r="N64" s="59"/>
      <c r="O64" s="59"/>
      <c r="P64" s="59"/>
      <c r="Q64" s="59"/>
      <c r="R64" s="59"/>
      <c r="S64" s="59"/>
      <c r="T64" s="59"/>
      <c r="U64" s="59"/>
      <c r="V64" s="59"/>
      <c r="W64" s="59"/>
      <c r="X64" s="59"/>
      <c r="Y64" s="59"/>
      <c r="Z64" s="59"/>
      <c r="AA64" s="59"/>
      <c r="AB64" s="59"/>
      <c r="AC64" s="59"/>
      <c r="AD64" s="59"/>
      <c r="AE64" s="59"/>
      <c r="AF64" s="59"/>
      <c r="AG64" s="59"/>
      <c r="AH64" s="56" t="s">
        <v>53</v>
      </c>
      <c r="AI64" s="59"/>
      <c r="AJ64" s="59"/>
      <c r="AK64" s="59"/>
      <c r="AL64" s="59"/>
      <c r="AM64" s="59"/>
      <c r="AN64" s="59"/>
      <c r="AO64" s="59"/>
      <c r="AP64" s="38"/>
      <c r="AQ64" s="38"/>
      <c r="AR64" s="39"/>
      <c r="BE64" s="38"/>
    </row>
    <row r="65">
      <c r="B65" s="22"/>
      <c r="AR65" s="22"/>
    </row>
    <row r="66">
      <c r="B66" s="22"/>
      <c r="AR66" s="22"/>
    </row>
    <row r="67">
      <c r="B67" s="22"/>
      <c r="AR67" s="22"/>
    </row>
    <row r="68">
      <c r="B68" s="22"/>
      <c r="AR68" s="22"/>
    </row>
    <row r="69">
      <c r="B69" s="22"/>
      <c r="AR69" s="22"/>
    </row>
    <row r="70">
      <c r="B70" s="22"/>
      <c r="AR70" s="22"/>
    </row>
    <row r="71">
      <c r="B71" s="22"/>
      <c r="AR71" s="22"/>
    </row>
    <row r="72">
      <c r="B72" s="22"/>
      <c r="AR72" s="22"/>
    </row>
    <row r="73">
      <c r="B73" s="22"/>
      <c r="AR73" s="22"/>
    </row>
    <row r="74">
      <c r="B74" s="22"/>
      <c r="AR74" s="22"/>
    </row>
    <row r="75" s="2" customFormat="1">
      <c r="A75" s="38"/>
      <c r="B75" s="39"/>
      <c r="C75" s="38"/>
      <c r="D75" s="58" t="s">
        <v>50</v>
      </c>
      <c r="E75" s="41"/>
      <c r="F75" s="41"/>
      <c r="G75" s="41"/>
      <c r="H75" s="41"/>
      <c r="I75" s="41"/>
      <c r="J75" s="41"/>
      <c r="K75" s="41"/>
      <c r="L75" s="41"/>
      <c r="M75" s="41"/>
      <c r="N75" s="41"/>
      <c r="O75" s="41"/>
      <c r="P75" s="41"/>
      <c r="Q75" s="41"/>
      <c r="R75" s="41"/>
      <c r="S75" s="41"/>
      <c r="T75" s="41"/>
      <c r="U75" s="41"/>
      <c r="V75" s="58" t="s">
        <v>51</v>
      </c>
      <c r="W75" s="41"/>
      <c r="X75" s="41"/>
      <c r="Y75" s="41"/>
      <c r="Z75" s="41"/>
      <c r="AA75" s="41"/>
      <c r="AB75" s="41"/>
      <c r="AC75" s="41"/>
      <c r="AD75" s="41"/>
      <c r="AE75" s="41"/>
      <c r="AF75" s="41"/>
      <c r="AG75" s="41"/>
      <c r="AH75" s="58" t="s">
        <v>50</v>
      </c>
      <c r="AI75" s="41"/>
      <c r="AJ75" s="41"/>
      <c r="AK75" s="41"/>
      <c r="AL75" s="41"/>
      <c r="AM75" s="58" t="s">
        <v>51</v>
      </c>
      <c r="AN75" s="41"/>
      <c r="AO75" s="41"/>
      <c r="AP75" s="38"/>
      <c r="AQ75" s="38"/>
      <c r="AR75" s="39"/>
      <c r="BE75" s="38"/>
    </row>
    <row r="76" s="2" customFormat="1">
      <c r="A76" s="38"/>
      <c r="B76" s="39"/>
      <c r="C76" s="38"/>
      <c r="D76" s="38"/>
      <c r="E76" s="38"/>
      <c r="F76" s="38"/>
      <c r="G76" s="38"/>
      <c r="H76" s="38"/>
      <c r="I76" s="38"/>
      <c r="J76" s="38"/>
      <c r="K76" s="38"/>
      <c r="L76" s="38"/>
      <c r="M76" s="38"/>
      <c r="N76" s="38"/>
      <c r="O76" s="38"/>
      <c r="P76" s="38"/>
      <c r="Q76" s="38"/>
      <c r="R76" s="38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  <c r="AF76" s="38"/>
      <c r="AG76" s="38"/>
      <c r="AH76" s="38"/>
      <c r="AI76" s="38"/>
      <c r="AJ76" s="38"/>
      <c r="AK76" s="38"/>
      <c r="AL76" s="38"/>
      <c r="AM76" s="38"/>
      <c r="AN76" s="38"/>
      <c r="AO76" s="38"/>
      <c r="AP76" s="38"/>
      <c r="AQ76" s="38"/>
      <c r="AR76" s="39"/>
      <c r="BE76" s="38"/>
    </row>
    <row r="77" s="2" customFormat="1" ht="6.96" customHeight="1">
      <c r="A77" s="38"/>
      <c r="B77" s="60"/>
      <c r="C77" s="61"/>
      <c r="D77" s="61"/>
      <c r="E77" s="61"/>
      <c r="F77" s="61"/>
      <c r="G77" s="61"/>
      <c r="H77" s="61"/>
      <c r="I77" s="61"/>
      <c r="J77" s="61"/>
      <c r="K77" s="61"/>
      <c r="L77" s="61"/>
      <c r="M77" s="61"/>
      <c r="N77" s="61"/>
      <c r="O77" s="61"/>
      <c r="P77" s="61"/>
      <c r="Q77" s="61"/>
      <c r="R77" s="61"/>
      <c r="S77" s="61"/>
      <c r="T77" s="61"/>
      <c r="U77" s="61"/>
      <c r="V77" s="61"/>
      <c r="W77" s="61"/>
      <c r="X77" s="61"/>
      <c r="Y77" s="61"/>
      <c r="Z77" s="61"/>
      <c r="AA77" s="61"/>
      <c r="AB77" s="61"/>
      <c r="AC77" s="61"/>
      <c r="AD77" s="61"/>
      <c r="AE77" s="61"/>
      <c r="AF77" s="61"/>
      <c r="AG77" s="61"/>
      <c r="AH77" s="61"/>
      <c r="AI77" s="61"/>
      <c r="AJ77" s="61"/>
      <c r="AK77" s="61"/>
      <c r="AL77" s="61"/>
      <c r="AM77" s="61"/>
      <c r="AN77" s="61"/>
      <c r="AO77" s="61"/>
      <c r="AP77" s="61"/>
      <c r="AQ77" s="61"/>
      <c r="AR77" s="39"/>
      <c r="BE77" s="38"/>
    </row>
    <row r="81" s="2" customFormat="1" ht="6.96" customHeight="1">
      <c r="A81" s="38"/>
      <c r="B81" s="62"/>
      <c r="C81" s="63"/>
      <c r="D81" s="63"/>
      <c r="E81" s="63"/>
      <c r="F81" s="63"/>
      <c r="G81" s="63"/>
      <c r="H81" s="63"/>
      <c r="I81" s="63"/>
      <c r="J81" s="63"/>
      <c r="K81" s="63"/>
      <c r="L81" s="63"/>
      <c r="M81" s="63"/>
      <c r="N81" s="63"/>
      <c r="O81" s="63"/>
      <c r="P81" s="63"/>
      <c r="Q81" s="63"/>
      <c r="R81" s="63"/>
      <c r="S81" s="63"/>
      <c r="T81" s="63"/>
      <c r="U81" s="63"/>
      <c r="V81" s="63"/>
      <c r="W81" s="63"/>
      <c r="X81" s="63"/>
      <c r="Y81" s="63"/>
      <c r="Z81" s="63"/>
      <c r="AA81" s="63"/>
      <c r="AB81" s="63"/>
      <c r="AC81" s="63"/>
      <c r="AD81" s="63"/>
      <c r="AE81" s="63"/>
      <c r="AF81" s="63"/>
      <c r="AG81" s="63"/>
      <c r="AH81" s="63"/>
      <c r="AI81" s="63"/>
      <c r="AJ81" s="63"/>
      <c r="AK81" s="63"/>
      <c r="AL81" s="63"/>
      <c r="AM81" s="63"/>
      <c r="AN81" s="63"/>
      <c r="AO81" s="63"/>
      <c r="AP81" s="63"/>
      <c r="AQ81" s="63"/>
      <c r="AR81" s="39"/>
      <c r="BE81" s="38"/>
    </row>
    <row r="82" s="2" customFormat="1" ht="24.96" customHeight="1">
      <c r="A82" s="38"/>
      <c r="B82" s="39"/>
      <c r="C82" s="23" t="s">
        <v>54</v>
      </c>
      <c r="D82" s="38"/>
      <c r="E82" s="38"/>
      <c r="F82" s="38"/>
      <c r="G82" s="38"/>
      <c r="H82" s="38"/>
      <c r="I82" s="38"/>
      <c r="J82" s="38"/>
      <c r="K82" s="38"/>
      <c r="L82" s="38"/>
      <c r="M82" s="38"/>
      <c r="N82" s="38"/>
      <c r="O82" s="38"/>
      <c r="P82" s="38"/>
      <c r="Q82" s="38"/>
      <c r="R82" s="38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  <c r="AF82" s="38"/>
      <c r="AG82" s="38"/>
      <c r="AH82" s="38"/>
      <c r="AI82" s="38"/>
      <c r="AJ82" s="38"/>
      <c r="AK82" s="38"/>
      <c r="AL82" s="38"/>
      <c r="AM82" s="38"/>
      <c r="AN82" s="38"/>
      <c r="AO82" s="38"/>
      <c r="AP82" s="38"/>
      <c r="AQ82" s="38"/>
      <c r="AR82" s="39"/>
      <c r="BE82" s="38"/>
    </row>
    <row r="83" s="2" customFormat="1" ht="6.96" customHeight="1">
      <c r="A83" s="38"/>
      <c r="B83" s="39"/>
      <c r="C83" s="38"/>
      <c r="D83" s="38"/>
      <c r="E83" s="38"/>
      <c r="F83" s="38"/>
      <c r="G83" s="38"/>
      <c r="H83" s="38"/>
      <c r="I83" s="38"/>
      <c r="J83" s="38"/>
      <c r="K83" s="38"/>
      <c r="L83" s="38"/>
      <c r="M83" s="38"/>
      <c r="N83" s="38"/>
      <c r="O83" s="38"/>
      <c r="P83" s="38"/>
      <c r="Q83" s="38"/>
      <c r="R83" s="38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  <c r="AF83" s="38"/>
      <c r="AG83" s="38"/>
      <c r="AH83" s="38"/>
      <c r="AI83" s="38"/>
      <c r="AJ83" s="38"/>
      <c r="AK83" s="38"/>
      <c r="AL83" s="38"/>
      <c r="AM83" s="38"/>
      <c r="AN83" s="38"/>
      <c r="AO83" s="38"/>
      <c r="AP83" s="38"/>
      <c r="AQ83" s="38"/>
      <c r="AR83" s="39"/>
      <c r="BE83" s="38"/>
    </row>
    <row r="84" s="4" customFormat="1" ht="12" customHeight="1">
      <c r="A84" s="4"/>
      <c r="B84" s="64"/>
      <c r="C84" s="32" t="s">
        <v>13</v>
      </c>
      <c r="D84" s="4"/>
      <c r="E84" s="4"/>
      <c r="F84" s="4"/>
      <c r="G84" s="4"/>
      <c r="H84" s="4"/>
      <c r="I84" s="4"/>
      <c r="J84" s="4"/>
      <c r="K84" s="4"/>
      <c r="L84" s="4" t="str">
        <f>K5</f>
        <v>LT14</v>
      </c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64"/>
      <c r="BE84" s="4"/>
    </row>
    <row r="85" s="5" customFormat="1" ht="36.96" customHeight="1">
      <c r="A85" s="5"/>
      <c r="B85" s="65"/>
      <c r="C85" s="66" t="s">
        <v>16</v>
      </c>
      <c r="D85" s="5"/>
      <c r="E85" s="5"/>
      <c r="F85" s="5"/>
      <c r="G85" s="5"/>
      <c r="H85" s="5"/>
      <c r="I85" s="5"/>
      <c r="J85" s="5"/>
      <c r="K85" s="5"/>
      <c r="L85" s="67" t="str">
        <f>K6</f>
        <v>FNOL Novostavba Pavilonu B</v>
      </c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65"/>
      <c r="BE85" s="5"/>
    </row>
    <row r="86" s="2" customFormat="1" ht="6.96" customHeight="1">
      <c r="A86" s="38"/>
      <c r="B86" s="39"/>
      <c r="C86" s="38"/>
      <c r="D86" s="38"/>
      <c r="E86" s="38"/>
      <c r="F86" s="38"/>
      <c r="G86" s="38"/>
      <c r="H86" s="38"/>
      <c r="I86" s="38"/>
      <c r="J86" s="38"/>
      <c r="K86" s="38"/>
      <c r="L86" s="38"/>
      <c r="M86" s="38"/>
      <c r="N86" s="38"/>
      <c r="O86" s="38"/>
      <c r="P86" s="38"/>
      <c r="Q86" s="38"/>
      <c r="R86" s="38"/>
      <c r="S86" s="38"/>
      <c r="T86" s="38"/>
      <c r="U86" s="38"/>
      <c r="V86" s="38"/>
      <c r="W86" s="38"/>
      <c r="X86" s="38"/>
      <c r="Y86" s="38"/>
      <c r="Z86" s="38"/>
      <c r="AA86" s="38"/>
      <c r="AB86" s="38"/>
      <c r="AC86" s="38"/>
      <c r="AD86" s="38"/>
      <c r="AE86" s="38"/>
      <c r="AF86" s="38"/>
      <c r="AG86" s="38"/>
      <c r="AH86" s="38"/>
      <c r="AI86" s="38"/>
      <c r="AJ86" s="38"/>
      <c r="AK86" s="38"/>
      <c r="AL86" s="38"/>
      <c r="AM86" s="38"/>
      <c r="AN86" s="38"/>
      <c r="AO86" s="38"/>
      <c r="AP86" s="38"/>
      <c r="AQ86" s="38"/>
      <c r="AR86" s="39"/>
      <c r="BE86" s="38"/>
    </row>
    <row r="87" s="2" customFormat="1" ht="12" customHeight="1">
      <c r="A87" s="38"/>
      <c r="B87" s="39"/>
      <c r="C87" s="32" t="s">
        <v>20</v>
      </c>
      <c r="D87" s="38"/>
      <c r="E87" s="38"/>
      <c r="F87" s="38"/>
      <c r="G87" s="38"/>
      <c r="H87" s="38"/>
      <c r="I87" s="38"/>
      <c r="J87" s="38"/>
      <c r="K87" s="38"/>
      <c r="L87" s="68" t="str">
        <f>IF(K8="","",K8)</f>
        <v xml:space="preserve"> </v>
      </c>
      <c r="M87" s="38"/>
      <c r="N87" s="38"/>
      <c r="O87" s="38"/>
      <c r="P87" s="38"/>
      <c r="Q87" s="38"/>
      <c r="R87" s="38"/>
      <c r="S87" s="38"/>
      <c r="T87" s="38"/>
      <c r="U87" s="38"/>
      <c r="V87" s="38"/>
      <c r="W87" s="38"/>
      <c r="X87" s="38"/>
      <c r="Y87" s="38"/>
      <c r="Z87" s="38"/>
      <c r="AA87" s="38"/>
      <c r="AB87" s="38"/>
      <c r="AC87" s="38"/>
      <c r="AD87" s="38"/>
      <c r="AE87" s="38"/>
      <c r="AF87" s="38"/>
      <c r="AG87" s="38"/>
      <c r="AH87" s="38"/>
      <c r="AI87" s="32" t="s">
        <v>22</v>
      </c>
      <c r="AJ87" s="38"/>
      <c r="AK87" s="38"/>
      <c r="AL87" s="38"/>
      <c r="AM87" s="69" t="str">
        <f>IF(AN8= "","",AN8)</f>
        <v>8. 4. 2023</v>
      </c>
      <c r="AN87" s="69"/>
      <c r="AO87" s="38"/>
      <c r="AP87" s="38"/>
      <c r="AQ87" s="38"/>
      <c r="AR87" s="39"/>
      <c r="BE87" s="38"/>
    </row>
    <row r="88" s="2" customFormat="1" ht="6.96" customHeight="1">
      <c r="A88" s="38"/>
      <c r="B88" s="39"/>
      <c r="C88" s="38"/>
      <c r="D88" s="38"/>
      <c r="E88" s="38"/>
      <c r="F88" s="38"/>
      <c r="G88" s="38"/>
      <c r="H88" s="38"/>
      <c r="I88" s="38"/>
      <c r="J88" s="38"/>
      <c r="K88" s="38"/>
      <c r="L88" s="38"/>
      <c r="M88" s="38"/>
      <c r="N88" s="38"/>
      <c r="O88" s="38"/>
      <c r="P88" s="38"/>
      <c r="Q88" s="38"/>
      <c r="R88" s="38"/>
      <c r="S88" s="38"/>
      <c r="T88" s="38"/>
      <c r="U88" s="38"/>
      <c r="V88" s="38"/>
      <c r="W88" s="38"/>
      <c r="X88" s="38"/>
      <c r="Y88" s="38"/>
      <c r="Z88" s="38"/>
      <c r="AA88" s="38"/>
      <c r="AB88" s="38"/>
      <c r="AC88" s="38"/>
      <c r="AD88" s="38"/>
      <c r="AE88" s="38"/>
      <c r="AF88" s="38"/>
      <c r="AG88" s="38"/>
      <c r="AH88" s="38"/>
      <c r="AI88" s="38"/>
      <c r="AJ88" s="38"/>
      <c r="AK88" s="38"/>
      <c r="AL88" s="38"/>
      <c r="AM88" s="38"/>
      <c r="AN88" s="38"/>
      <c r="AO88" s="38"/>
      <c r="AP88" s="38"/>
      <c r="AQ88" s="38"/>
      <c r="AR88" s="39"/>
      <c r="BE88" s="38"/>
    </row>
    <row r="89" s="2" customFormat="1" ht="15.15" customHeight="1">
      <c r="A89" s="38"/>
      <c r="B89" s="39"/>
      <c r="C89" s="32" t="s">
        <v>24</v>
      </c>
      <c r="D89" s="38"/>
      <c r="E89" s="38"/>
      <c r="F89" s="38"/>
      <c r="G89" s="38"/>
      <c r="H89" s="38"/>
      <c r="I89" s="38"/>
      <c r="J89" s="38"/>
      <c r="K89" s="38"/>
      <c r="L89" s="4" t="str">
        <f>IF(E11= "","",E11)</f>
        <v>Fakultní nemocnice Olomouc</v>
      </c>
      <c r="M89" s="38"/>
      <c r="N89" s="38"/>
      <c r="O89" s="38"/>
      <c r="P89" s="38"/>
      <c r="Q89" s="38"/>
      <c r="R89" s="38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  <c r="AF89" s="38"/>
      <c r="AG89" s="38"/>
      <c r="AH89" s="38"/>
      <c r="AI89" s="32" t="s">
        <v>30</v>
      </c>
      <c r="AJ89" s="38"/>
      <c r="AK89" s="38"/>
      <c r="AL89" s="38"/>
      <c r="AM89" s="70" t="str">
        <f>IF(E17="","",E17)</f>
        <v>LTProjekt, EP Rožnov</v>
      </c>
      <c r="AN89" s="4"/>
      <c r="AO89" s="4"/>
      <c r="AP89" s="4"/>
      <c r="AQ89" s="38"/>
      <c r="AR89" s="39"/>
      <c r="AS89" s="71" t="s">
        <v>55</v>
      </c>
      <c r="AT89" s="72"/>
      <c r="AU89" s="73"/>
      <c r="AV89" s="73"/>
      <c r="AW89" s="73"/>
      <c r="AX89" s="73"/>
      <c r="AY89" s="73"/>
      <c r="AZ89" s="73"/>
      <c r="BA89" s="73"/>
      <c r="BB89" s="73"/>
      <c r="BC89" s="73"/>
      <c r="BD89" s="74"/>
      <c r="BE89" s="38"/>
    </row>
    <row r="90" s="2" customFormat="1" ht="15.15" customHeight="1">
      <c r="A90" s="38"/>
      <c r="B90" s="39"/>
      <c r="C90" s="32" t="s">
        <v>28</v>
      </c>
      <c r="D90" s="38"/>
      <c r="E90" s="38"/>
      <c r="F90" s="38"/>
      <c r="G90" s="38"/>
      <c r="H90" s="38"/>
      <c r="I90" s="38"/>
      <c r="J90" s="38"/>
      <c r="K90" s="38"/>
      <c r="L90" s="4" t="str">
        <f>IF(E14= "Vyplň údaj","",E14)</f>
        <v/>
      </c>
      <c r="M90" s="38"/>
      <c r="N90" s="38"/>
      <c r="O90" s="38"/>
      <c r="P90" s="38"/>
      <c r="Q90" s="38"/>
      <c r="R90" s="38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  <c r="AF90" s="38"/>
      <c r="AG90" s="38"/>
      <c r="AH90" s="38"/>
      <c r="AI90" s="32" t="s">
        <v>33</v>
      </c>
      <c r="AJ90" s="38"/>
      <c r="AK90" s="38"/>
      <c r="AL90" s="38"/>
      <c r="AM90" s="70" t="str">
        <f>IF(E20="","",E20)</f>
        <v xml:space="preserve"> </v>
      </c>
      <c r="AN90" s="4"/>
      <c r="AO90" s="4"/>
      <c r="AP90" s="4"/>
      <c r="AQ90" s="38"/>
      <c r="AR90" s="39"/>
      <c r="AS90" s="75"/>
      <c r="AT90" s="76"/>
      <c r="AU90" s="77"/>
      <c r="AV90" s="77"/>
      <c r="AW90" s="77"/>
      <c r="AX90" s="77"/>
      <c r="AY90" s="77"/>
      <c r="AZ90" s="77"/>
      <c r="BA90" s="77"/>
      <c r="BB90" s="77"/>
      <c r="BC90" s="77"/>
      <c r="BD90" s="78"/>
      <c r="BE90" s="38"/>
    </row>
    <row r="91" s="2" customFormat="1" ht="10.8" customHeight="1">
      <c r="A91" s="38"/>
      <c r="B91" s="39"/>
      <c r="C91" s="38"/>
      <c r="D91" s="38"/>
      <c r="E91" s="38"/>
      <c r="F91" s="38"/>
      <c r="G91" s="38"/>
      <c r="H91" s="38"/>
      <c r="I91" s="38"/>
      <c r="J91" s="38"/>
      <c r="K91" s="38"/>
      <c r="L91" s="38"/>
      <c r="M91" s="38"/>
      <c r="N91" s="38"/>
      <c r="O91" s="38"/>
      <c r="P91" s="38"/>
      <c r="Q91" s="38"/>
      <c r="R91" s="38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  <c r="AF91" s="38"/>
      <c r="AG91" s="38"/>
      <c r="AH91" s="38"/>
      <c r="AI91" s="38"/>
      <c r="AJ91" s="38"/>
      <c r="AK91" s="38"/>
      <c r="AL91" s="38"/>
      <c r="AM91" s="38"/>
      <c r="AN91" s="38"/>
      <c r="AO91" s="38"/>
      <c r="AP91" s="38"/>
      <c r="AQ91" s="38"/>
      <c r="AR91" s="39"/>
      <c r="AS91" s="75"/>
      <c r="AT91" s="76"/>
      <c r="AU91" s="77"/>
      <c r="AV91" s="77"/>
      <c r="AW91" s="77"/>
      <c r="AX91" s="77"/>
      <c r="AY91" s="77"/>
      <c r="AZ91" s="77"/>
      <c r="BA91" s="77"/>
      <c r="BB91" s="77"/>
      <c r="BC91" s="77"/>
      <c r="BD91" s="78"/>
      <c r="BE91" s="38"/>
    </row>
    <row r="92" s="2" customFormat="1" ht="29.28" customHeight="1">
      <c r="A92" s="38"/>
      <c r="B92" s="39"/>
      <c r="C92" s="79" t="s">
        <v>56</v>
      </c>
      <c r="D92" s="80"/>
      <c r="E92" s="80"/>
      <c r="F92" s="80"/>
      <c r="G92" s="80"/>
      <c r="H92" s="81"/>
      <c r="I92" s="82" t="s">
        <v>57</v>
      </c>
      <c r="J92" s="80"/>
      <c r="K92" s="80"/>
      <c r="L92" s="80"/>
      <c r="M92" s="80"/>
      <c r="N92" s="80"/>
      <c r="O92" s="80"/>
      <c r="P92" s="80"/>
      <c r="Q92" s="80"/>
      <c r="R92" s="80"/>
      <c r="S92" s="80"/>
      <c r="T92" s="80"/>
      <c r="U92" s="80"/>
      <c r="V92" s="80"/>
      <c r="W92" s="80"/>
      <c r="X92" s="80"/>
      <c r="Y92" s="80"/>
      <c r="Z92" s="80"/>
      <c r="AA92" s="80"/>
      <c r="AB92" s="80"/>
      <c r="AC92" s="80"/>
      <c r="AD92" s="80"/>
      <c r="AE92" s="80"/>
      <c r="AF92" s="80"/>
      <c r="AG92" s="83" t="s">
        <v>58</v>
      </c>
      <c r="AH92" s="80"/>
      <c r="AI92" s="80"/>
      <c r="AJ92" s="80"/>
      <c r="AK92" s="80"/>
      <c r="AL92" s="80"/>
      <c r="AM92" s="80"/>
      <c r="AN92" s="82" t="s">
        <v>59</v>
      </c>
      <c r="AO92" s="80"/>
      <c r="AP92" s="84"/>
      <c r="AQ92" s="85" t="s">
        <v>60</v>
      </c>
      <c r="AR92" s="39"/>
      <c r="AS92" s="86" t="s">
        <v>61</v>
      </c>
      <c r="AT92" s="87" t="s">
        <v>62</v>
      </c>
      <c r="AU92" s="87" t="s">
        <v>63</v>
      </c>
      <c r="AV92" s="87" t="s">
        <v>64</v>
      </c>
      <c r="AW92" s="87" t="s">
        <v>65</v>
      </c>
      <c r="AX92" s="87" t="s">
        <v>66</v>
      </c>
      <c r="AY92" s="87" t="s">
        <v>67</v>
      </c>
      <c r="AZ92" s="87" t="s">
        <v>68</v>
      </c>
      <c r="BA92" s="87" t="s">
        <v>69</v>
      </c>
      <c r="BB92" s="87" t="s">
        <v>70</v>
      </c>
      <c r="BC92" s="87" t="s">
        <v>71</v>
      </c>
      <c r="BD92" s="88" t="s">
        <v>72</v>
      </c>
      <c r="BE92" s="38"/>
    </row>
    <row r="93" s="2" customFormat="1" ht="10.8" customHeight="1">
      <c r="A93" s="38"/>
      <c r="B93" s="39"/>
      <c r="C93" s="38"/>
      <c r="D93" s="38"/>
      <c r="E93" s="38"/>
      <c r="F93" s="38"/>
      <c r="G93" s="38"/>
      <c r="H93" s="38"/>
      <c r="I93" s="38"/>
      <c r="J93" s="38"/>
      <c r="K93" s="38"/>
      <c r="L93" s="38"/>
      <c r="M93" s="38"/>
      <c r="N93" s="38"/>
      <c r="O93" s="38"/>
      <c r="P93" s="38"/>
      <c r="Q93" s="38"/>
      <c r="R93" s="38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  <c r="AF93" s="38"/>
      <c r="AG93" s="38"/>
      <c r="AH93" s="38"/>
      <c r="AI93" s="38"/>
      <c r="AJ93" s="38"/>
      <c r="AK93" s="38"/>
      <c r="AL93" s="38"/>
      <c r="AM93" s="38"/>
      <c r="AN93" s="38"/>
      <c r="AO93" s="38"/>
      <c r="AP93" s="38"/>
      <c r="AQ93" s="38"/>
      <c r="AR93" s="39"/>
      <c r="AS93" s="89"/>
      <c r="AT93" s="90"/>
      <c r="AU93" s="90"/>
      <c r="AV93" s="90"/>
      <c r="AW93" s="90"/>
      <c r="AX93" s="90"/>
      <c r="AY93" s="90"/>
      <c r="AZ93" s="90"/>
      <c r="BA93" s="90"/>
      <c r="BB93" s="90"/>
      <c r="BC93" s="90"/>
      <c r="BD93" s="91"/>
      <c r="BE93" s="38"/>
    </row>
    <row r="94" s="6" customFormat="1" ht="32.4" customHeight="1">
      <c r="A94" s="6"/>
      <c r="B94" s="92"/>
      <c r="C94" s="93" t="s">
        <v>73</v>
      </c>
      <c r="D94" s="94"/>
      <c r="E94" s="94"/>
      <c r="F94" s="94"/>
      <c r="G94" s="94"/>
      <c r="H94" s="94"/>
      <c r="I94" s="94"/>
      <c r="J94" s="94"/>
      <c r="K94" s="94"/>
      <c r="L94" s="94"/>
      <c r="M94" s="94"/>
      <c r="N94" s="94"/>
      <c r="O94" s="94"/>
      <c r="P94" s="94"/>
      <c r="Q94" s="94"/>
      <c r="R94" s="94"/>
      <c r="S94" s="94"/>
      <c r="T94" s="94"/>
      <c r="U94" s="94"/>
      <c r="V94" s="94"/>
      <c r="W94" s="94"/>
      <c r="X94" s="94"/>
      <c r="Y94" s="94"/>
      <c r="Z94" s="94"/>
      <c r="AA94" s="94"/>
      <c r="AB94" s="94"/>
      <c r="AC94" s="94"/>
      <c r="AD94" s="94"/>
      <c r="AE94" s="94"/>
      <c r="AF94" s="94"/>
      <c r="AG94" s="95">
        <f>ROUND(AG95,2)</f>
        <v>0</v>
      </c>
      <c r="AH94" s="95"/>
      <c r="AI94" s="95"/>
      <c r="AJ94" s="95"/>
      <c r="AK94" s="95"/>
      <c r="AL94" s="95"/>
      <c r="AM94" s="95"/>
      <c r="AN94" s="96">
        <f>SUM(AG94,AT94)</f>
        <v>0</v>
      </c>
      <c r="AO94" s="96"/>
      <c r="AP94" s="96"/>
      <c r="AQ94" s="97" t="s">
        <v>1</v>
      </c>
      <c r="AR94" s="92"/>
      <c r="AS94" s="98">
        <f>ROUND(AS95,2)</f>
        <v>0</v>
      </c>
      <c r="AT94" s="99">
        <f>ROUND(SUM(AV94:AW94),2)</f>
        <v>0</v>
      </c>
      <c r="AU94" s="100">
        <f>ROUND(AU95,5)</f>
        <v>0</v>
      </c>
      <c r="AV94" s="99">
        <f>ROUND(AZ94*L29,2)</f>
        <v>0</v>
      </c>
      <c r="AW94" s="99">
        <f>ROUND(BA94*L30,2)</f>
        <v>0</v>
      </c>
      <c r="AX94" s="99">
        <f>ROUND(BB94*L29,2)</f>
        <v>0</v>
      </c>
      <c r="AY94" s="99">
        <f>ROUND(BC94*L30,2)</f>
        <v>0</v>
      </c>
      <c r="AZ94" s="99">
        <f>ROUND(AZ95,2)</f>
        <v>0</v>
      </c>
      <c r="BA94" s="99">
        <f>ROUND(BA95,2)</f>
        <v>0</v>
      </c>
      <c r="BB94" s="99">
        <f>ROUND(BB95,2)</f>
        <v>0</v>
      </c>
      <c r="BC94" s="99">
        <f>ROUND(BC95,2)</f>
        <v>0</v>
      </c>
      <c r="BD94" s="101">
        <f>ROUND(BD95,2)</f>
        <v>0</v>
      </c>
      <c r="BE94" s="6"/>
      <c r="BS94" s="102" t="s">
        <v>74</v>
      </c>
      <c r="BT94" s="102" t="s">
        <v>75</v>
      </c>
      <c r="BU94" s="103" t="s">
        <v>76</v>
      </c>
      <c r="BV94" s="102" t="s">
        <v>77</v>
      </c>
      <c r="BW94" s="102" t="s">
        <v>4</v>
      </c>
      <c r="BX94" s="102" t="s">
        <v>78</v>
      </c>
      <c r="CL94" s="102" t="s">
        <v>1</v>
      </c>
    </row>
    <row r="95" s="7" customFormat="1" ht="16.5" customHeight="1">
      <c r="A95" s="7"/>
      <c r="B95" s="104"/>
      <c r="C95" s="105"/>
      <c r="D95" s="106" t="s">
        <v>79</v>
      </c>
      <c r="E95" s="106"/>
      <c r="F95" s="106"/>
      <c r="G95" s="106"/>
      <c r="H95" s="106"/>
      <c r="I95" s="107"/>
      <c r="J95" s="106" t="s">
        <v>80</v>
      </c>
      <c r="K95" s="106"/>
      <c r="L95" s="106"/>
      <c r="M95" s="106"/>
      <c r="N95" s="106"/>
      <c r="O95" s="106"/>
      <c r="P95" s="106"/>
      <c r="Q95" s="106"/>
      <c r="R95" s="106"/>
      <c r="S95" s="106"/>
      <c r="T95" s="106"/>
      <c r="U95" s="106"/>
      <c r="V95" s="106"/>
      <c r="W95" s="106"/>
      <c r="X95" s="106"/>
      <c r="Y95" s="106"/>
      <c r="Z95" s="106"/>
      <c r="AA95" s="106"/>
      <c r="AB95" s="106"/>
      <c r="AC95" s="106"/>
      <c r="AD95" s="106"/>
      <c r="AE95" s="106"/>
      <c r="AF95" s="106"/>
      <c r="AG95" s="108">
        <f>ROUND(AG96+AG118+AG134+AG141,2)</f>
        <v>0</v>
      </c>
      <c r="AH95" s="107"/>
      <c r="AI95" s="107"/>
      <c r="AJ95" s="107"/>
      <c r="AK95" s="107"/>
      <c r="AL95" s="107"/>
      <c r="AM95" s="107"/>
      <c r="AN95" s="109">
        <f>SUM(AG95,AT95)</f>
        <v>0</v>
      </c>
      <c r="AO95" s="107"/>
      <c r="AP95" s="107"/>
      <c r="AQ95" s="110" t="s">
        <v>81</v>
      </c>
      <c r="AR95" s="104"/>
      <c r="AS95" s="111">
        <f>ROUND(AS96+AS118+AS134+AS141,2)</f>
        <v>0</v>
      </c>
      <c r="AT95" s="112">
        <f>ROUND(SUM(AV95:AW95),2)</f>
        <v>0</v>
      </c>
      <c r="AU95" s="113">
        <f>ROUND(AU96+AU118+AU134+AU141,5)</f>
        <v>0</v>
      </c>
      <c r="AV95" s="112">
        <f>ROUND(AZ95*L29,2)</f>
        <v>0</v>
      </c>
      <c r="AW95" s="112">
        <f>ROUND(BA95*L30,2)</f>
        <v>0</v>
      </c>
      <c r="AX95" s="112">
        <f>ROUND(BB95*L29,2)</f>
        <v>0</v>
      </c>
      <c r="AY95" s="112">
        <f>ROUND(BC95*L30,2)</f>
        <v>0</v>
      </c>
      <c r="AZ95" s="112">
        <f>ROUND(AZ96+AZ118+AZ134+AZ141,2)</f>
        <v>0</v>
      </c>
      <c r="BA95" s="112">
        <f>ROUND(BA96+BA118+BA134+BA141,2)</f>
        <v>0</v>
      </c>
      <c r="BB95" s="112">
        <f>ROUND(BB96+BB118+BB134+BB141,2)</f>
        <v>0</v>
      </c>
      <c r="BC95" s="112">
        <f>ROUND(BC96+BC118+BC134+BC141,2)</f>
        <v>0</v>
      </c>
      <c r="BD95" s="114">
        <f>ROUND(BD96+BD118+BD134+BD141,2)</f>
        <v>0</v>
      </c>
      <c r="BE95" s="7"/>
      <c r="BS95" s="115" t="s">
        <v>74</v>
      </c>
      <c r="BT95" s="115" t="s">
        <v>82</v>
      </c>
      <c r="BU95" s="115" t="s">
        <v>76</v>
      </c>
      <c r="BV95" s="115" t="s">
        <v>77</v>
      </c>
      <c r="BW95" s="115" t="s">
        <v>83</v>
      </c>
      <c r="BX95" s="115" t="s">
        <v>4</v>
      </c>
      <c r="CL95" s="115" t="s">
        <v>84</v>
      </c>
      <c r="CM95" s="115" t="s">
        <v>85</v>
      </c>
    </row>
    <row r="96" s="4" customFormat="1" ht="16.5" customHeight="1">
      <c r="A96" s="4"/>
      <c r="B96" s="64"/>
      <c r="C96" s="10"/>
      <c r="D96" s="10"/>
      <c r="E96" s="116" t="s">
        <v>86</v>
      </c>
      <c r="F96" s="116"/>
      <c r="G96" s="116"/>
      <c r="H96" s="116"/>
      <c r="I96" s="116"/>
      <c r="J96" s="10"/>
      <c r="K96" s="116" t="s">
        <v>87</v>
      </c>
      <c r="L96" s="116"/>
      <c r="M96" s="116"/>
      <c r="N96" s="116"/>
      <c r="O96" s="116"/>
      <c r="P96" s="116"/>
      <c r="Q96" s="116"/>
      <c r="R96" s="116"/>
      <c r="S96" s="116"/>
      <c r="T96" s="116"/>
      <c r="U96" s="116"/>
      <c r="V96" s="116"/>
      <c r="W96" s="116"/>
      <c r="X96" s="116"/>
      <c r="Y96" s="116"/>
      <c r="Z96" s="116"/>
      <c r="AA96" s="116"/>
      <c r="AB96" s="116"/>
      <c r="AC96" s="116"/>
      <c r="AD96" s="116"/>
      <c r="AE96" s="116"/>
      <c r="AF96" s="116"/>
      <c r="AG96" s="117">
        <f>ROUND(AG97+SUM(AG98:AG101)+SUM(AG109:AG112)+AG115+AG116,2)</f>
        <v>0</v>
      </c>
      <c r="AH96" s="10"/>
      <c r="AI96" s="10"/>
      <c r="AJ96" s="10"/>
      <c r="AK96" s="10"/>
      <c r="AL96" s="10"/>
      <c r="AM96" s="10"/>
      <c r="AN96" s="118">
        <f>SUM(AG96,AT96)</f>
        <v>0</v>
      </c>
      <c r="AO96" s="10"/>
      <c r="AP96" s="10"/>
      <c r="AQ96" s="119" t="s">
        <v>88</v>
      </c>
      <c r="AR96" s="64"/>
      <c r="AS96" s="120">
        <f>ROUND(AS97+SUM(AS98:AS101)+SUM(AS109:AS112)+AS115+AS116,2)</f>
        <v>0</v>
      </c>
      <c r="AT96" s="121">
        <f>ROUND(SUM(AV96:AW96),2)</f>
        <v>0</v>
      </c>
      <c r="AU96" s="122">
        <f>ROUND(AU97+SUM(AU98:AU101)+SUM(AU109:AU112)+AU115+AU116,5)</f>
        <v>0</v>
      </c>
      <c r="AV96" s="121">
        <f>ROUND(AZ96*L29,2)</f>
        <v>0</v>
      </c>
      <c r="AW96" s="121">
        <f>ROUND(BA96*L30,2)</f>
        <v>0</v>
      </c>
      <c r="AX96" s="121">
        <f>ROUND(BB96*L29,2)</f>
        <v>0</v>
      </c>
      <c r="AY96" s="121">
        <f>ROUND(BC96*L30,2)</f>
        <v>0</v>
      </c>
      <c r="AZ96" s="121">
        <f>ROUND(AZ97+SUM(AZ98:AZ101)+SUM(AZ109:AZ112)+AZ115+AZ116,2)</f>
        <v>0</v>
      </c>
      <c r="BA96" s="121">
        <f>ROUND(BA97+SUM(BA98:BA101)+SUM(BA109:BA112)+BA115+BA116,2)</f>
        <v>0</v>
      </c>
      <c r="BB96" s="121">
        <f>ROUND(BB97+SUM(BB98:BB101)+SUM(BB109:BB112)+BB115+BB116,2)</f>
        <v>0</v>
      </c>
      <c r="BC96" s="121">
        <f>ROUND(BC97+SUM(BC98:BC101)+SUM(BC109:BC112)+BC115+BC116,2)</f>
        <v>0</v>
      </c>
      <c r="BD96" s="123">
        <f>ROUND(BD97+SUM(BD98:BD101)+SUM(BD109:BD112)+BD115+BD116,2)</f>
        <v>0</v>
      </c>
      <c r="BE96" s="4"/>
      <c r="BS96" s="27" t="s">
        <v>74</v>
      </c>
      <c r="BT96" s="27" t="s">
        <v>85</v>
      </c>
      <c r="BU96" s="27" t="s">
        <v>76</v>
      </c>
      <c r="BV96" s="27" t="s">
        <v>77</v>
      </c>
      <c r="BW96" s="27" t="s">
        <v>89</v>
      </c>
      <c r="BX96" s="27" t="s">
        <v>83</v>
      </c>
      <c r="CL96" s="27" t="s">
        <v>1</v>
      </c>
    </row>
    <row r="97" s="4" customFormat="1" ht="23.25" customHeight="1">
      <c r="A97" s="124" t="s">
        <v>90</v>
      </c>
      <c r="B97" s="64"/>
      <c r="C97" s="10"/>
      <c r="D97" s="10"/>
      <c r="E97" s="10"/>
      <c r="F97" s="116" t="s">
        <v>86</v>
      </c>
      <c r="G97" s="116"/>
      <c r="H97" s="116"/>
      <c r="I97" s="116"/>
      <c r="J97" s="116"/>
      <c r="K97" s="10"/>
      <c r="L97" s="116" t="s">
        <v>91</v>
      </c>
      <c r="M97" s="116"/>
      <c r="N97" s="116"/>
      <c r="O97" s="116"/>
      <c r="P97" s="116"/>
      <c r="Q97" s="116"/>
      <c r="R97" s="116"/>
      <c r="S97" s="116"/>
      <c r="T97" s="116"/>
      <c r="U97" s="116"/>
      <c r="V97" s="116"/>
      <c r="W97" s="116"/>
      <c r="X97" s="116"/>
      <c r="Y97" s="116"/>
      <c r="Z97" s="116"/>
      <c r="AA97" s="116"/>
      <c r="AB97" s="116"/>
      <c r="AC97" s="116"/>
      <c r="AD97" s="116"/>
      <c r="AE97" s="116"/>
      <c r="AF97" s="116"/>
      <c r="AG97" s="118">
        <f>'SO02 - Architektonicko st...'!J34</f>
        <v>0</v>
      </c>
      <c r="AH97" s="10"/>
      <c r="AI97" s="10"/>
      <c r="AJ97" s="10"/>
      <c r="AK97" s="10"/>
      <c r="AL97" s="10"/>
      <c r="AM97" s="10"/>
      <c r="AN97" s="118">
        <f>SUM(AG97,AT97)</f>
        <v>0</v>
      </c>
      <c r="AO97" s="10"/>
      <c r="AP97" s="10"/>
      <c r="AQ97" s="119" t="s">
        <v>88</v>
      </c>
      <c r="AR97" s="64"/>
      <c r="AS97" s="120">
        <v>0</v>
      </c>
      <c r="AT97" s="121">
        <f>ROUND(SUM(AV97:AW97),2)</f>
        <v>0</v>
      </c>
      <c r="AU97" s="122">
        <f>'SO02 - Architektonicko st...'!P155</f>
        <v>0</v>
      </c>
      <c r="AV97" s="121">
        <f>'SO02 - Architektonicko st...'!J37</f>
        <v>0</v>
      </c>
      <c r="AW97" s="121">
        <f>'SO02 - Architektonicko st...'!J38</f>
        <v>0</v>
      </c>
      <c r="AX97" s="121">
        <f>'SO02 - Architektonicko st...'!J39</f>
        <v>0</v>
      </c>
      <c r="AY97" s="121">
        <f>'SO02 - Architektonicko st...'!J40</f>
        <v>0</v>
      </c>
      <c r="AZ97" s="121">
        <f>'SO02 - Architektonicko st...'!F37</f>
        <v>0</v>
      </c>
      <c r="BA97" s="121">
        <f>'SO02 - Architektonicko st...'!F38</f>
        <v>0</v>
      </c>
      <c r="BB97" s="121">
        <f>'SO02 - Architektonicko st...'!F39</f>
        <v>0</v>
      </c>
      <c r="BC97" s="121">
        <f>'SO02 - Architektonicko st...'!F40</f>
        <v>0</v>
      </c>
      <c r="BD97" s="123">
        <f>'SO02 - Architektonicko st...'!F41</f>
        <v>0</v>
      </c>
      <c r="BE97" s="4"/>
      <c r="BT97" s="27" t="s">
        <v>92</v>
      </c>
      <c r="BV97" s="27" t="s">
        <v>77</v>
      </c>
      <c r="BW97" s="27" t="s">
        <v>93</v>
      </c>
      <c r="BX97" s="27" t="s">
        <v>89</v>
      </c>
      <c r="CL97" s="27" t="s">
        <v>1</v>
      </c>
    </row>
    <row r="98" s="4" customFormat="1" ht="16.5" customHeight="1">
      <c r="A98" s="124" t="s">
        <v>90</v>
      </c>
      <c r="B98" s="64"/>
      <c r="C98" s="10"/>
      <c r="D98" s="10"/>
      <c r="E98" s="10"/>
      <c r="F98" s="116" t="s">
        <v>94</v>
      </c>
      <c r="G98" s="116"/>
      <c r="H98" s="116"/>
      <c r="I98" s="116"/>
      <c r="J98" s="116"/>
      <c r="K98" s="10"/>
      <c r="L98" s="116" t="s">
        <v>95</v>
      </c>
      <c r="M98" s="116"/>
      <c r="N98" s="116"/>
      <c r="O98" s="116"/>
      <c r="P98" s="116"/>
      <c r="Q98" s="116"/>
      <c r="R98" s="116"/>
      <c r="S98" s="116"/>
      <c r="T98" s="116"/>
      <c r="U98" s="116"/>
      <c r="V98" s="116"/>
      <c r="W98" s="116"/>
      <c r="X98" s="116"/>
      <c r="Y98" s="116"/>
      <c r="Z98" s="116"/>
      <c r="AA98" s="116"/>
      <c r="AB98" s="116"/>
      <c r="AC98" s="116"/>
      <c r="AD98" s="116"/>
      <c r="AE98" s="116"/>
      <c r="AF98" s="116"/>
      <c r="AG98" s="118">
        <f>'D.1.4a - Zdravotně techni...'!J34</f>
        <v>0</v>
      </c>
      <c r="AH98" s="10"/>
      <c r="AI98" s="10"/>
      <c r="AJ98" s="10"/>
      <c r="AK98" s="10"/>
      <c r="AL98" s="10"/>
      <c r="AM98" s="10"/>
      <c r="AN98" s="118">
        <f>SUM(AG98,AT98)</f>
        <v>0</v>
      </c>
      <c r="AO98" s="10"/>
      <c r="AP98" s="10"/>
      <c r="AQ98" s="119" t="s">
        <v>88</v>
      </c>
      <c r="AR98" s="64"/>
      <c r="AS98" s="120">
        <v>0</v>
      </c>
      <c r="AT98" s="121">
        <f>ROUND(SUM(AV98:AW98),2)</f>
        <v>0</v>
      </c>
      <c r="AU98" s="122">
        <f>'D.1.4a - Zdravotně techni...'!P128</f>
        <v>0</v>
      </c>
      <c r="AV98" s="121">
        <f>'D.1.4a - Zdravotně techni...'!J37</f>
        <v>0</v>
      </c>
      <c r="AW98" s="121">
        <f>'D.1.4a - Zdravotně techni...'!J38</f>
        <v>0</v>
      </c>
      <c r="AX98" s="121">
        <f>'D.1.4a - Zdravotně techni...'!J39</f>
        <v>0</v>
      </c>
      <c r="AY98" s="121">
        <f>'D.1.4a - Zdravotně techni...'!J40</f>
        <v>0</v>
      </c>
      <c r="AZ98" s="121">
        <f>'D.1.4a - Zdravotně techni...'!F37</f>
        <v>0</v>
      </c>
      <c r="BA98" s="121">
        <f>'D.1.4a - Zdravotně techni...'!F38</f>
        <v>0</v>
      </c>
      <c r="BB98" s="121">
        <f>'D.1.4a - Zdravotně techni...'!F39</f>
        <v>0</v>
      </c>
      <c r="BC98" s="121">
        <f>'D.1.4a - Zdravotně techni...'!F40</f>
        <v>0</v>
      </c>
      <c r="BD98" s="123">
        <f>'D.1.4a - Zdravotně techni...'!F41</f>
        <v>0</v>
      </c>
      <c r="BE98" s="4"/>
      <c r="BT98" s="27" t="s">
        <v>92</v>
      </c>
      <c r="BV98" s="27" t="s">
        <v>77</v>
      </c>
      <c r="BW98" s="27" t="s">
        <v>96</v>
      </c>
      <c r="BX98" s="27" t="s">
        <v>89</v>
      </c>
      <c r="CL98" s="27" t="s">
        <v>1</v>
      </c>
    </row>
    <row r="99" s="4" customFormat="1" ht="16.5" customHeight="1">
      <c r="A99" s="124" t="s">
        <v>90</v>
      </c>
      <c r="B99" s="64"/>
      <c r="C99" s="10"/>
      <c r="D99" s="10"/>
      <c r="E99" s="10"/>
      <c r="F99" s="116" t="s">
        <v>97</v>
      </c>
      <c r="G99" s="116"/>
      <c r="H99" s="116"/>
      <c r="I99" s="116"/>
      <c r="J99" s="116"/>
      <c r="K99" s="10"/>
      <c r="L99" s="116" t="s">
        <v>98</v>
      </c>
      <c r="M99" s="116"/>
      <c r="N99" s="116"/>
      <c r="O99" s="116"/>
      <c r="P99" s="116"/>
      <c r="Q99" s="116"/>
      <c r="R99" s="116"/>
      <c r="S99" s="116"/>
      <c r="T99" s="116"/>
      <c r="U99" s="116"/>
      <c r="V99" s="116"/>
      <c r="W99" s="116"/>
      <c r="X99" s="116"/>
      <c r="Y99" s="116"/>
      <c r="Z99" s="116"/>
      <c r="AA99" s="116"/>
      <c r="AB99" s="116"/>
      <c r="AC99" s="116"/>
      <c r="AD99" s="116"/>
      <c r="AE99" s="116"/>
      <c r="AF99" s="116"/>
      <c r="AG99" s="118">
        <f>'D.1.4b - Vytápění'!J34</f>
        <v>0</v>
      </c>
      <c r="AH99" s="10"/>
      <c r="AI99" s="10"/>
      <c r="AJ99" s="10"/>
      <c r="AK99" s="10"/>
      <c r="AL99" s="10"/>
      <c r="AM99" s="10"/>
      <c r="AN99" s="118">
        <f>SUM(AG99,AT99)</f>
        <v>0</v>
      </c>
      <c r="AO99" s="10"/>
      <c r="AP99" s="10"/>
      <c r="AQ99" s="119" t="s">
        <v>88</v>
      </c>
      <c r="AR99" s="64"/>
      <c r="AS99" s="120">
        <v>0</v>
      </c>
      <c r="AT99" s="121">
        <f>ROUND(SUM(AV99:AW99),2)</f>
        <v>0</v>
      </c>
      <c r="AU99" s="122">
        <f>'D.1.4b - Vytápění'!P126</f>
        <v>0</v>
      </c>
      <c r="AV99" s="121">
        <f>'D.1.4b - Vytápění'!J37</f>
        <v>0</v>
      </c>
      <c r="AW99" s="121">
        <f>'D.1.4b - Vytápění'!J38</f>
        <v>0</v>
      </c>
      <c r="AX99" s="121">
        <f>'D.1.4b - Vytápění'!J39</f>
        <v>0</v>
      </c>
      <c r="AY99" s="121">
        <f>'D.1.4b - Vytápění'!J40</f>
        <v>0</v>
      </c>
      <c r="AZ99" s="121">
        <f>'D.1.4b - Vytápění'!F37</f>
        <v>0</v>
      </c>
      <c r="BA99" s="121">
        <f>'D.1.4b - Vytápění'!F38</f>
        <v>0</v>
      </c>
      <c r="BB99" s="121">
        <f>'D.1.4b - Vytápění'!F39</f>
        <v>0</v>
      </c>
      <c r="BC99" s="121">
        <f>'D.1.4b - Vytápění'!F40</f>
        <v>0</v>
      </c>
      <c r="BD99" s="123">
        <f>'D.1.4b - Vytápění'!F41</f>
        <v>0</v>
      </c>
      <c r="BE99" s="4"/>
      <c r="BT99" s="27" t="s">
        <v>92</v>
      </c>
      <c r="BV99" s="27" t="s">
        <v>77</v>
      </c>
      <c r="BW99" s="27" t="s">
        <v>99</v>
      </c>
      <c r="BX99" s="27" t="s">
        <v>89</v>
      </c>
      <c r="CL99" s="27" t="s">
        <v>1</v>
      </c>
    </row>
    <row r="100" s="4" customFormat="1" ht="16.5" customHeight="1">
      <c r="A100" s="124" t="s">
        <v>90</v>
      </c>
      <c r="B100" s="64"/>
      <c r="C100" s="10"/>
      <c r="D100" s="10"/>
      <c r="E100" s="10"/>
      <c r="F100" s="116" t="s">
        <v>100</v>
      </c>
      <c r="G100" s="116"/>
      <c r="H100" s="116"/>
      <c r="I100" s="116"/>
      <c r="J100" s="116"/>
      <c r="K100" s="10"/>
      <c r="L100" s="116" t="s">
        <v>101</v>
      </c>
      <c r="M100" s="116"/>
      <c r="N100" s="116"/>
      <c r="O100" s="116"/>
      <c r="P100" s="116"/>
      <c r="Q100" s="116"/>
      <c r="R100" s="116"/>
      <c r="S100" s="116"/>
      <c r="T100" s="116"/>
      <c r="U100" s="116"/>
      <c r="V100" s="116"/>
      <c r="W100" s="116"/>
      <c r="X100" s="116"/>
      <c r="Y100" s="116"/>
      <c r="Z100" s="116"/>
      <c r="AA100" s="116"/>
      <c r="AB100" s="116"/>
      <c r="AC100" s="116"/>
      <c r="AD100" s="116"/>
      <c r="AE100" s="116"/>
      <c r="AF100" s="116"/>
      <c r="AG100" s="118">
        <f>'D.1.4c - Silnoproudá elek...'!J34</f>
        <v>0</v>
      </c>
      <c r="AH100" s="10"/>
      <c r="AI100" s="10"/>
      <c r="AJ100" s="10"/>
      <c r="AK100" s="10"/>
      <c r="AL100" s="10"/>
      <c r="AM100" s="10"/>
      <c r="AN100" s="118">
        <f>SUM(AG100,AT100)</f>
        <v>0</v>
      </c>
      <c r="AO100" s="10"/>
      <c r="AP100" s="10"/>
      <c r="AQ100" s="119" t="s">
        <v>88</v>
      </c>
      <c r="AR100" s="64"/>
      <c r="AS100" s="120">
        <v>0</v>
      </c>
      <c r="AT100" s="121">
        <f>ROUND(SUM(AV100:AW100),2)</f>
        <v>0</v>
      </c>
      <c r="AU100" s="122">
        <f>'D.1.4c - Silnoproudá elek...'!P131</f>
        <v>0</v>
      </c>
      <c r="AV100" s="121">
        <f>'D.1.4c - Silnoproudá elek...'!J37</f>
        <v>0</v>
      </c>
      <c r="AW100" s="121">
        <f>'D.1.4c - Silnoproudá elek...'!J38</f>
        <v>0</v>
      </c>
      <c r="AX100" s="121">
        <f>'D.1.4c - Silnoproudá elek...'!J39</f>
        <v>0</v>
      </c>
      <c r="AY100" s="121">
        <f>'D.1.4c - Silnoproudá elek...'!J40</f>
        <v>0</v>
      </c>
      <c r="AZ100" s="121">
        <f>'D.1.4c - Silnoproudá elek...'!F37</f>
        <v>0</v>
      </c>
      <c r="BA100" s="121">
        <f>'D.1.4c - Silnoproudá elek...'!F38</f>
        <v>0</v>
      </c>
      <c r="BB100" s="121">
        <f>'D.1.4c - Silnoproudá elek...'!F39</f>
        <v>0</v>
      </c>
      <c r="BC100" s="121">
        <f>'D.1.4c - Silnoproudá elek...'!F40</f>
        <v>0</v>
      </c>
      <c r="BD100" s="123">
        <f>'D.1.4c - Silnoproudá elek...'!F41</f>
        <v>0</v>
      </c>
      <c r="BE100" s="4"/>
      <c r="BT100" s="27" t="s">
        <v>92</v>
      </c>
      <c r="BV100" s="27" t="s">
        <v>77</v>
      </c>
      <c r="BW100" s="27" t="s">
        <v>102</v>
      </c>
      <c r="BX100" s="27" t="s">
        <v>89</v>
      </c>
      <c r="CL100" s="27" t="s">
        <v>1</v>
      </c>
    </row>
    <row r="101" s="4" customFormat="1" ht="16.5" customHeight="1">
      <c r="A101" s="4"/>
      <c r="B101" s="64"/>
      <c r="C101" s="10"/>
      <c r="D101" s="10"/>
      <c r="E101" s="10"/>
      <c r="F101" s="116" t="s">
        <v>103</v>
      </c>
      <c r="G101" s="116"/>
      <c r="H101" s="116"/>
      <c r="I101" s="116"/>
      <c r="J101" s="116"/>
      <c r="K101" s="10"/>
      <c r="L101" s="116" t="s">
        <v>104</v>
      </c>
      <c r="M101" s="116"/>
      <c r="N101" s="116"/>
      <c r="O101" s="116"/>
      <c r="P101" s="116"/>
      <c r="Q101" s="116"/>
      <c r="R101" s="116"/>
      <c r="S101" s="116"/>
      <c r="T101" s="116"/>
      <c r="U101" s="116"/>
      <c r="V101" s="116"/>
      <c r="W101" s="116"/>
      <c r="X101" s="116"/>
      <c r="Y101" s="116"/>
      <c r="Z101" s="116"/>
      <c r="AA101" s="116"/>
      <c r="AB101" s="116"/>
      <c r="AC101" s="116"/>
      <c r="AD101" s="116"/>
      <c r="AE101" s="116"/>
      <c r="AF101" s="116"/>
      <c r="AG101" s="117">
        <f>ROUND(SUM(AG102:AG108),2)</f>
        <v>0</v>
      </c>
      <c r="AH101" s="10"/>
      <c r="AI101" s="10"/>
      <c r="AJ101" s="10"/>
      <c r="AK101" s="10"/>
      <c r="AL101" s="10"/>
      <c r="AM101" s="10"/>
      <c r="AN101" s="118">
        <f>SUM(AG101,AT101)</f>
        <v>0</v>
      </c>
      <c r="AO101" s="10"/>
      <c r="AP101" s="10"/>
      <c r="AQ101" s="119" t="s">
        <v>88</v>
      </c>
      <c r="AR101" s="64"/>
      <c r="AS101" s="120">
        <f>ROUND(SUM(AS102:AS108),2)</f>
        <v>0</v>
      </c>
      <c r="AT101" s="121">
        <f>ROUND(SUM(AV101:AW101),2)</f>
        <v>0</v>
      </c>
      <c r="AU101" s="122">
        <f>ROUND(SUM(AU102:AU108),5)</f>
        <v>0</v>
      </c>
      <c r="AV101" s="121">
        <f>ROUND(AZ101*L29,2)</f>
        <v>0</v>
      </c>
      <c r="AW101" s="121">
        <f>ROUND(BA101*L30,2)</f>
        <v>0</v>
      </c>
      <c r="AX101" s="121">
        <f>ROUND(BB101*L29,2)</f>
        <v>0</v>
      </c>
      <c r="AY101" s="121">
        <f>ROUND(BC101*L30,2)</f>
        <v>0</v>
      </c>
      <c r="AZ101" s="121">
        <f>ROUND(SUM(AZ102:AZ108),2)</f>
        <v>0</v>
      </c>
      <c r="BA101" s="121">
        <f>ROUND(SUM(BA102:BA108),2)</f>
        <v>0</v>
      </c>
      <c r="BB101" s="121">
        <f>ROUND(SUM(BB102:BB108),2)</f>
        <v>0</v>
      </c>
      <c r="BC101" s="121">
        <f>ROUND(SUM(BC102:BC108),2)</f>
        <v>0</v>
      </c>
      <c r="BD101" s="123">
        <f>ROUND(SUM(BD102:BD108),2)</f>
        <v>0</v>
      </c>
      <c r="BE101" s="4"/>
      <c r="BS101" s="27" t="s">
        <v>74</v>
      </c>
      <c r="BT101" s="27" t="s">
        <v>92</v>
      </c>
      <c r="BU101" s="27" t="s">
        <v>76</v>
      </c>
      <c r="BV101" s="27" t="s">
        <v>77</v>
      </c>
      <c r="BW101" s="27" t="s">
        <v>105</v>
      </c>
      <c r="BX101" s="27" t="s">
        <v>89</v>
      </c>
      <c r="CL101" s="27" t="s">
        <v>1</v>
      </c>
    </row>
    <row r="102" s="4" customFormat="1" ht="23.25" customHeight="1">
      <c r="A102" s="124" t="s">
        <v>90</v>
      </c>
      <c r="B102" s="64"/>
      <c r="C102" s="10"/>
      <c r="D102" s="10"/>
      <c r="E102" s="10"/>
      <c r="F102" s="10"/>
      <c r="G102" s="116" t="s">
        <v>106</v>
      </c>
      <c r="H102" s="116"/>
      <c r="I102" s="116"/>
      <c r="J102" s="116"/>
      <c r="K102" s="116"/>
      <c r="L102" s="10"/>
      <c r="M102" s="116" t="s">
        <v>107</v>
      </c>
      <c r="N102" s="116"/>
      <c r="O102" s="116"/>
      <c r="P102" s="116"/>
      <c r="Q102" s="116"/>
      <c r="R102" s="116"/>
      <c r="S102" s="116"/>
      <c r="T102" s="116"/>
      <c r="U102" s="116"/>
      <c r="V102" s="116"/>
      <c r="W102" s="116"/>
      <c r="X102" s="116"/>
      <c r="Y102" s="116"/>
      <c r="Z102" s="116"/>
      <c r="AA102" s="116"/>
      <c r="AB102" s="116"/>
      <c r="AC102" s="116"/>
      <c r="AD102" s="116"/>
      <c r="AE102" s="116"/>
      <c r="AF102" s="116"/>
      <c r="AG102" s="118">
        <f>'D.1.4d (19) - EK-CCTV'!J34</f>
        <v>0</v>
      </c>
      <c r="AH102" s="10"/>
      <c r="AI102" s="10"/>
      <c r="AJ102" s="10"/>
      <c r="AK102" s="10"/>
      <c r="AL102" s="10"/>
      <c r="AM102" s="10"/>
      <c r="AN102" s="118">
        <f>SUM(AG102,AT102)</f>
        <v>0</v>
      </c>
      <c r="AO102" s="10"/>
      <c r="AP102" s="10"/>
      <c r="AQ102" s="119" t="s">
        <v>88</v>
      </c>
      <c r="AR102" s="64"/>
      <c r="AS102" s="120">
        <v>0</v>
      </c>
      <c r="AT102" s="121">
        <f>ROUND(SUM(AV102:AW102),2)</f>
        <v>0</v>
      </c>
      <c r="AU102" s="122">
        <f>'D.1.4d (19) - EK-CCTV'!P125</f>
        <v>0</v>
      </c>
      <c r="AV102" s="121">
        <f>'D.1.4d (19) - EK-CCTV'!J37</f>
        <v>0</v>
      </c>
      <c r="AW102" s="121">
        <f>'D.1.4d (19) - EK-CCTV'!J38</f>
        <v>0</v>
      </c>
      <c r="AX102" s="121">
        <f>'D.1.4d (19) - EK-CCTV'!J39</f>
        <v>0</v>
      </c>
      <c r="AY102" s="121">
        <f>'D.1.4d (19) - EK-CCTV'!J40</f>
        <v>0</v>
      </c>
      <c r="AZ102" s="121">
        <f>'D.1.4d (19) - EK-CCTV'!F37</f>
        <v>0</v>
      </c>
      <c r="BA102" s="121">
        <f>'D.1.4d (19) - EK-CCTV'!F38</f>
        <v>0</v>
      </c>
      <c r="BB102" s="121">
        <f>'D.1.4d (19) - EK-CCTV'!F39</f>
        <v>0</v>
      </c>
      <c r="BC102" s="121">
        <f>'D.1.4d (19) - EK-CCTV'!F40</f>
        <v>0</v>
      </c>
      <c r="BD102" s="123">
        <f>'D.1.4d (19) - EK-CCTV'!F41</f>
        <v>0</v>
      </c>
      <c r="BE102" s="4"/>
      <c r="BT102" s="27" t="s">
        <v>108</v>
      </c>
      <c r="BV102" s="27" t="s">
        <v>77</v>
      </c>
      <c r="BW102" s="27" t="s">
        <v>109</v>
      </c>
      <c r="BX102" s="27" t="s">
        <v>105</v>
      </c>
      <c r="CL102" s="27" t="s">
        <v>1</v>
      </c>
    </row>
    <row r="103" s="4" customFormat="1" ht="23.25" customHeight="1">
      <c r="A103" s="124" t="s">
        <v>90</v>
      </c>
      <c r="B103" s="64"/>
      <c r="C103" s="10"/>
      <c r="D103" s="10"/>
      <c r="E103" s="10"/>
      <c r="F103" s="10"/>
      <c r="G103" s="116" t="s">
        <v>110</v>
      </c>
      <c r="H103" s="116"/>
      <c r="I103" s="116"/>
      <c r="J103" s="116"/>
      <c r="K103" s="116"/>
      <c r="L103" s="10"/>
      <c r="M103" s="116" t="s">
        <v>111</v>
      </c>
      <c r="N103" s="116"/>
      <c r="O103" s="116"/>
      <c r="P103" s="116"/>
      <c r="Q103" s="116"/>
      <c r="R103" s="116"/>
      <c r="S103" s="116"/>
      <c r="T103" s="116"/>
      <c r="U103" s="116"/>
      <c r="V103" s="116"/>
      <c r="W103" s="116"/>
      <c r="X103" s="116"/>
      <c r="Y103" s="116"/>
      <c r="Z103" s="116"/>
      <c r="AA103" s="116"/>
      <c r="AB103" s="116"/>
      <c r="AC103" s="116"/>
      <c r="AD103" s="116"/>
      <c r="AE103" s="116"/>
      <c r="AF103" s="116"/>
      <c r="AG103" s="118">
        <f>'D.1.4d (22) - EK-EKV'!J34</f>
        <v>0</v>
      </c>
      <c r="AH103" s="10"/>
      <c r="AI103" s="10"/>
      <c r="AJ103" s="10"/>
      <c r="AK103" s="10"/>
      <c r="AL103" s="10"/>
      <c r="AM103" s="10"/>
      <c r="AN103" s="118">
        <f>SUM(AG103,AT103)</f>
        <v>0</v>
      </c>
      <c r="AO103" s="10"/>
      <c r="AP103" s="10"/>
      <c r="AQ103" s="119" t="s">
        <v>88</v>
      </c>
      <c r="AR103" s="64"/>
      <c r="AS103" s="120">
        <v>0</v>
      </c>
      <c r="AT103" s="121">
        <f>ROUND(SUM(AV103:AW103),2)</f>
        <v>0</v>
      </c>
      <c r="AU103" s="122">
        <f>'D.1.4d (22) - EK-EKV'!P125</f>
        <v>0</v>
      </c>
      <c r="AV103" s="121">
        <f>'D.1.4d (22) - EK-EKV'!J37</f>
        <v>0</v>
      </c>
      <c r="AW103" s="121">
        <f>'D.1.4d (22) - EK-EKV'!J38</f>
        <v>0</v>
      </c>
      <c r="AX103" s="121">
        <f>'D.1.4d (22) - EK-EKV'!J39</f>
        <v>0</v>
      </c>
      <c r="AY103" s="121">
        <f>'D.1.4d (22) - EK-EKV'!J40</f>
        <v>0</v>
      </c>
      <c r="AZ103" s="121">
        <f>'D.1.4d (22) - EK-EKV'!F37</f>
        <v>0</v>
      </c>
      <c r="BA103" s="121">
        <f>'D.1.4d (22) - EK-EKV'!F38</f>
        <v>0</v>
      </c>
      <c r="BB103" s="121">
        <f>'D.1.4d (22) - EK-EKV'!F39</f>
        <v>0</v>
      </c>
      <c r="BC103" s="121">
        <f>'D.1.4d (22) - EK-EKV'!F40</f>
        <v>0</v>
      </c>
      <c r="BD103" s="123">
        <f>'D.1.4d (22) - EK-EKV'!F41</f>
        <v>0</v>
      </c>
      <c r="BE103" s="4"/>
      <c r="BT103" s="27" t="s">
        <v>108</v>
      </c>
      <c r="BV103" s="27" t="s">
        <v>77</v>
      </c>
      <c r="BW103" s="27" t="s">
        <v>112</v>
      </c>
      <c r="BX103" s="27" t="s">
        <v>105</v>
      </c>
      <c r="CL103" s="27" t="s">
        <v>1</v>
      </c>
    </row>
    <row r="104" s="4" customFormat="1" ht="23.25" customHeight="1">
      <c r="A104" s="124" t="s">
        <v>90</v>
      </c>
      <c r="B104" s="64"/>
      <c r="C104" s="10"/>
      <c r="D104" s="10"/>
      <c r="E104" s="10"/>
      <c r="F104" s="10"/>
      <c r="G104" s="116" t="s">
        <v>113</v>
      </c>
      <c r="H104" s="116"/>
      <c r="I104" s="116"/>
      <c r="J104" s="116"/>
      <c r="K104" s="116"/>
      <c r="L104" s="10"/>
      <c r="M104" s="116" t="s">
        <v>114</v>
      </c>
      <c r="N104" s="116"/>
      <c r="O104" s="116"/>
      <c r="P104" s="116"/>
      <c r="Q104" s="116"/>
      <c r="R104" s="116"/>
      <c r="S104" s="116"/>
      <c r="T104" s="116"/>
      <c r="U104" s="116"/>
      <c r="V104" s="116"/>
      <c r="W104" s="116"/>
      <c r="X104" s="116"/>
      <c r="Y104" s="116"/>
      <c r="Z104" s="116"/>
      <c r="AA104" s="116"/>
      <c r="AB104" s="116"/>
      <c r="AC104" s="116"/>
      <c r="AD104" s="116"/>
      <c r="AE104" s="116"/>
      <c r="AF104" s="116"/>
      <c r="AG104" s="118">
        <f>'D.1.4d (21) - EK-JČ'!J34</f>
        <v>0</v>
      </c>
      <c r="AH104" s="10"/>
      <c r="AI104" s="10"/>
      <c r="AJ104" s="10"/>
      <c r="AK104" s="10"/>
      <c r="AL104" s="10"/>
      <c r="AM104" s="10"/>
      <c r="AN104" s="118">
        <f>SUM(AG104,AT104)</f>
        <v>0</v>
      </c>
      <c r="AO104" s="10"/>
      <c r="AP104" s="10"/>
      <c r="AQ104" s="119" t="s">
        <v>88</v>
      </c>
      <c r="AR104" s="64"/>
      <c r="AS104" s="120">
        <v>0</v>
      </c>
      <c r="AT104" s="121">
        <f>ROUND(SUM(AV104:AW104),2)</f>
        <v>0</v>
      </c>
      <c r="AU104" s="122">
        <f>'D.1.4d (21) - EK-JČ'!P125</f>
        <v>0</v>
      </c>
      <c r="AV104" s="121">
        <f>'D.1.4d (21) - EK-JČ'!J37</f>
        <v>0</v>
      </c>
      <c r="AW104" s="121">
        <f>'D.1.4d (21) - EK-JČ'!J38</f>
        <v>0</v>
      </c>
      <c r="AX104" s="121">
        <f>'D.1.4d (21) - EK-JČ'!J39</f>
        <v>0</v>
      </c>
      <c r="AY104" s="121">
        <f>'D.1.4d (21) - EK-JČ'!J40</f>
        <v>0</v>
      </c>
      <c r="AZ104" s="121">
        <f>'D.1.4d (21) - EK-JČ'!F37</f>
        <v>0</v>
      </c>
      <c r="BA104" s="121">
        <f>'D.1.4d (21) - EK-JČ'!F38</f>
        <v>0</v>
      </c>
      <c r="BB104" s="121">
        <f>'D.1.4d (21) - EK-JČ'!F39</f>
        <v>0</v>
      </c>
      <c r="BC104" s="121">
        <f>'D.1.4d (21) - EK-JČ'!F40</f>
        <v>0</v>
      </c>
      <c r="BD104" s="123">
        <f>'D.1.4d (21) - EK-JČ'!F41</f>
        <v>0</v>
      </c>
      <c r="BE104" s="4"/>
      <c r="BT104" s="27" t="s">
        <v>108</v>
      </c>
      <c r="BV104" s="27" t="s">
        <v>77</v>
      </c>
      <c r="BW104" s="27" t="s">
        <v>115</v>
      </c>
      <c r="BX104" s="27" t="s">
        <v>105</v>
      </c>
      <c r="CL104" s="27" t="s">
        <v>1</v>
      </c>
    </row>
    <row r="105" s="4" customFormat="1" ht="23.25" customHeight="1">
      <c r="A105" s="124" t="s">
        <v>90</v>
      </c>
      <c r="B105" s="64"/>
      <c r="C105" s="10"/>
      <c r="D105" s="10"/>
      <c r="E105" s="10"/>
      <c r="F105" s="10"/>
      <c r="G105" s="116" t="s">
        <v>116</v>
      </c>
      <c r="H105" s="116"/>
      <c r="I105" s="116"/>
      <c r="J105" s="116"/>
      <c r="K105" s="116"/>
      <c r="L105" s="10"/>
      <c r="M105" s="116" t="s">
        <v>117</v>
      </c>
      <c r="N105" s="116"/>
      <c r="O105" s="116"/>
      <c r="P105" s="116"/>
      <c r="Q105" s="116"/>
      <c r="R105" s="116"/>
      <c r="S105" s="116"/>
      <c r="T105" s="116"/>
      <c r="U105" s="116"/>
      <c r="V105" s="116"/>
      <c r="W105" s="116"/>
      <c r="X105" s="116"/>
      <c r="Y105" s="116"/>
      <c r="Z105" s="116"/>
      <c r="AA105" s="116"/>
      <c r="AB105" s="116"/>
      <c r="AC105" s="116"/>
      <c r="AD105" s="116"/>
      <c r="AE105" s="116"/>
      <c r="AF105" s="116"/>
      <c r="AG105" s="118">
        <f>'D.1.4d (24) - EK-KS-SP'!J34</f>
        <v>0</v>
      </c>
      <c r="AH105" s="10"/>
      <c r="AI105" s="10"/>
      <c r="AJ105" s="10"/>
      <c r="AK105" s="10"/>
      <c r="AL105" s="10"/>
      <c r="AM105" s="10"/>
      <c r="AN105" s="118">
        <f>SUM(AG105,AT105)</f>
        <v>0</v>
      </c>
      <c r="AO105" s="10"/>
      <c r="AP105" s="10"/>
      <c r="AQ105" s="119" t="s">
        <v>88</v>
      </c>
      <c r="AR105" s="64"/>
      <c r="AS105" s="120">
        <v>0</v>
      </c>
      <c r="AT105" s="121">
        <f>ROUND(SUM(AV105:AW105),2)</f>
        <v>0</v>
      </c>
      <c r="AU105" s="122">
        <f>'D.1.4d (24) - EK-KS-SP'!P125</f>
        <v>0</v>
      </c>
      <c r="AV105" s="121">
        <f>'D.1.4d (24) - EK-KS-SP'!J37</f>
        <v>0</v>
      </c>
      <c r="AW105" s="121">
        <f>'D.1.4d (24) - EK-KS-SP'!J38</f>
        <v>0</v>
      </c>
      <c r="AX105" s="121">
        <f>'D.1.4d (24) - EK-KS-SP'!J39</f>
        <v>0</v>
      </c>
      <c r="AY105" s="121">
        <f>'D.1.4d (24) - EK-KS-SP'!J40</f>
        <v>0</v>
      </c>
      <c r="AZ105" s="121">
        <f>'D.1.4d (24) - EK-KS-SP'!F37</f>
        <v>0</v>
      </c>
      <c r="BA105" s="121">
        <f>'D.1.4d (24) - EK-KS-SP'!F38</f>
        <v>0</v>
      </c>
      <c r="BB105" s="121">
        <f>'D.1.4d (24) - EK-KS-SP'!F39</f>
        <v>0</v>
      </c>
      <c r="BC105" s="121">
        <f>'D.1.4d (24) - EK-KS-SP'!F40</f>
        <v>0</v>
      </c>
      <c r="BD105" s="123">
        <f>'D.1.4d (24) - EK-KS-SP'!F41</f>
        <v>0</v>
      </c>
      <c r="BE105" s="4"/>
      <c r="BT105" s="27" t="s">
        <v>108</v>
      </c>
      <c r="BV105" s="27" t="s">
        <v>77</v>
      </c>
      <c r="BW105" s="27" t="s">
        <v>118</v>
      </c>
      <c r="BX105" s="27" t="s">
        <v>105</v>
      </c>
      <c r="CL105" s="27" t="s">
        <v>1</v>
      </c>
    </row>
    <row r="106" s="4" customFormat="1" ht="23.25" customHeight="1">
      <c r="A106" s="124" t="s">
        <v>90</v>
      </c>
      <c r="B106" s="64"/>
      <c r="C106" s="10"/>
      <c r="D106" s="10"/>
      <c r="E106" s="10"/>
      <c r="F106" s="10"/>
      <c r="G106" s="116" t="s">
        <v>119</v>
      </c>
      <c r="H106" s="116"/>
      <c r="I106" s="116"/>
      <c r="J106" s="116"/>
      <c r="K106" s="116"/>
      <c r="L106" s="10"/>
      <c r="M106" s="116" t="s">
        <v>120</v>
      </c>
      <c r="N106" s="116"/>
      <c r="O106" s="116"/>
      <c r="P106" s="116"/>
      <c r="Q106" s="116"/>
      <c r="R106" s="116"/>
      <c r="S106" s="116"/>
      <c r="T106" s="116"/>
      <c r="U106" s="116"/>
      <c r="V106" s="116"/>
      <c r="W106" s="116"/>
      <c r="X106" s="116"/>
      <c r="Y106" s="116"/>
      <c r="Z106" s="116"/>
      <c r="AA106" s="116"/>
      <c r="AB106" s="116"/>
      <c r="AC106" s="116"/>
      <c r="AD106" s="116"/>
      <c r="AE106" s="116"/>
      <c r="AF106" s="116"/>
      <c r="AG106" s="118">
        <f>'D.1.4d (23) - EK-MT'!J34</f>
        <v>0</v>
      </c>
      <c r="AH106" s="10"/>
      <c r="AI106" s="10"/>
      <c r="AJ106" s="10"/>
      <c r="AK106" s="10"/>
      <c r="AL106" s="10"/>
      <c r="AM106" s="10"/>
      <c r="AN106" s="118">
        <f>SUM(AG106,AT106)</f>
        <v>0</v>
      </c>
      <c r="AO106" s="10"/>
      <c r="AP106" s="10"/>
      <c r="AQ106" s="119" t="s">
        <v>88</v>
      </c>
      <c r="AR106" s="64"/>
      <c r="AS106" s="120">
        <v>0</v>
      </c>
      <c r="AT106" s="121">
        <f>ROUND(SUM(AV106:AW106),2)</f>
        <v>0</v>
      </c>
      <c r="AU106" s="122">
        <f>'D.1.4d (23) - EK-MT'!P125</f>
        <v>0</v>
      </c>
      <c r="AV106" s="121">
        <f>'D.1.4d (23) - EK-MT'!J37</f>
        <v>0</v>
      </c>
      <c r="AW106" s="121">
        <f>'D.1.4d (23) - EK-MT'!J38</f>
        <v>0</v>
      </c>
      <c r="AX106" s="121">
        <f>'D.1.4d (23) - EK-MT'!J39</f>
        <v>0</v>
      </c>
      <c r="AY106" s="121">
        <f>'D.1.4d (23) - EK-MT'!J40</f>
        <v>0</v>
      </c>
      <c r="AZ106" s="121">
        <f>'D.1.4d (23) - EK-MT'!F37</f>
        <v>0</v>
      </c>
      <c r="BA106" s="121">
        <f>'D.1.4d (23) - EK-MT'!F38</f>
        <v>0</v>
      </c>
      <c r="BB106" s="121">
        <f>'D.1.4d (23) - EK-MT'!F39</f>
        <v>0</v>
      </c>
      <c r="BC106" s="121">
        <f>'D.1.4d (23) - EK-MT'!F40</f>
        <v>0</v>
      </c>
      <c r="BD106" s="123">
        <f>'D.1.4d (23) - EK-MT'!F41</f>
        <v>0</v>
      </c>
      <c r="BE106" s="4"/>
      <c r="BT106" s="27" t="s">
        <v>108</v>
      </c>
      <c r="BV106" s="27" t="s">
        <v>77</v>
      </c>
      <c r="BW106" s="27" t="s">
        <v>121</v>
      </c>
      <c r="BX106" s="27" t="s">
        <v>105</v>
      </c>
      <c r="CL106" s="27" t="s">
        <v>1</v>
      </c>
    </row>
    <row r="107" s="4" customFormat="1" ht="23.25" customHeight="1">
      <c r="A107" s="124" t="s">
        <v>90</v>
      </c>
      <c r="B107" s="64"/>
      <c r="C107" s="10"/>
      <c r="D107" s="10"/>
      <c r="E107" s="10"/>
      <c r="F107" s="10"/>
      <c r="G107" s="116" t="s">
        <v>122</v>
      </c>
      <c r="H107" s="116"/>
      <c r="I107" s="116"/>
      <c r="J107" s="116"/>
      <c r="K107" s="116"/>
      <c r="L107" s="10"/>
      <c r="M107" s="116" t="s">
        <v>123</v>
      </c>
      <c r="N107" s="116"/>
      <c r="O107" s="116"/>
      <c r="P107" s="116"/>
      <c r="Q107" s="116"/>
      <c r="R107" s="116"/>
      <c r="S107" s="116"/>
      <c r="T107" s="116"/>
      <c r="U107" s="116"/>
      <c r="V107" s="116"/>
      <c r="W107" s="116"/>
      <c r="X107" s="116"/>
      <c r="Y107" s="116"/>
      <c r="Z107" s="116"/>
      <c r="AA107" s="116"/>
      <c r="AB107" s="116"/>
      <c r="AC107" s="116"/>
      <c r="AD107" s="116"/>
      <c r="AE107" s="116"/>
      <c r="AF107" s="116"/>
      <c r="AG107" s="118">
        <f>'D.1.4d (18) - EK-SK'!J34</f>
        <v>0</v>
      </c>
      <c r="AH107" s="10"/>
      <c r="AI107" s="10"/>
      <c r="AJ107" s="10"/>
      <c r="AK107" s="10"/>
      <c r="AL107" s="10"/>
      <c r="AM107" s="10"/>
      <c r="AN107" s="118">
        <f>SUM(AG107,AT107)</f>
        <v>0</v>
      </c>
      <c r="AO107" s="10"/>
      <c r="AP107" s="10"/>
      <c r="AQ107" s="119" t="s">
        <v>88</v>
      </c>
      <c r="AR107" s="64"/>
      <c r="AS107" s="120">
        <v>0</v>
      </c>
      <c r="AT107" s="121">
        <f>ROUND(SUM(AV107:AW107),2)</f>
        <v>0</v>
      </c>
      <c r="AU107" s="122">
        <f>'D.1.4d (18) - EK-SK'!P125</f>
        <v>0</v>
      </c>
      <c r="AV107" s="121">
        <f>'D.1.4d (18) - EK-SK'!J37</f>
        <v>0</v>
      </c>
      <c r="AW107" s="121">
        <f>'D.1.4d (18) - EK-SK'!J38</f>
        <v>0</v>
      </c>
      <c r="AX107" s="121">
        <f>'D.1.4d (18) - EK-SK'!J39</f>
        <v>0</v>
      </c>
      <c r="AY107" s="121">
        <f>'D.1.4d (18) - EK-SK'!J40</f>
        <v>0</v>
      </c>
      <c r="AZ107" s="121">
        <f>'D.1.4d (18) - EK-SK'!F37</f>
        <v>0</v>
      </c>
      <c r="BA107" s="121">
        <f>'D.1.4d (18) - EK-SK'!F38</f>
        <v>0</v>
      </c>
      <c r="BB107" s="121">
        <f>'D.1.4d (18) - EK-SK'!F39</f>
        <v>0</v>
      </c>
      <c r="BC107" s="121">
        <f>'D.1.4d (18) - EK-SK'!F40</f>
        <v>0</v>
      </c>
      <c r="BD107" s="123">
        <f>'D.1.4d (18) - EK-SK'!F41</f>
        <v>0</v>
      </c>
      <c r="BE107" s="4"/>
      <c r="BT107" s="27" t="s">
        <v>108</v>
      </c>
      <c r="BV107" s="27" t="s">
        <v>77</v>
      </c>
      <c r="BW107" s="27" t="s">
        <v>124</v>
      </c>
      <c r="BX107" s="27" t="s">
        <v>105</v>
      </c>
      <c r="CL107" s="27" t="s">
        <v>1</v>
      </c>
    </row>
    <row r="108" s="4" customFormat="1" ht="23.25" customHeight="1">
      <c r="A108" s="124" t="s">
        <v>90</v>
      </c>
      <c r="B108" s="64"/>
      <c r="C108" s="10"/>
      <c r="D108" s="10"/>
      <c r="E108" s="10"/>
      <c r="F108" s="10"/>
      <c r="G108" s="116" t="s">
        <v>125</v>
      </c>
      <c r="H108" s="116"/>
      <c r="I108" s="116"/>
      <c r="J108" s="116"/>
      <c r="K108" s="116"/>
      <c r="L108" s="10"/>
      <c r="M108" s="116" t="s">
        <v>126</v>
      </c>
      <c r="N108" s="116"/>
      <c r="O108" s="116"/>
      <c r="P108" s="116"/>
      <c r="Q108" s="116"/>
      <c r="R108" s="116"/>
      <c r="S108" s="116"/>
      <c r="T108" s="116"/>
      <c r="U108" s="116"/>
      <c r="V108" s="116"/>
      <c r="W108" s="116"/>
      <c r="X108" s="116"/>
      <c r="Y108" s="116"/>
      <c r="Z108" s="116"/>
      <c r="AA108" s="116"/>
      <c r="AB108" s="116"/>
      <c r="AC108" s="116"/>
      <c r="AD108" s="116"/>
      <c r="AE108" s="116"/>
      <c r="AF108" s="116"/>
      <c r="AG108" s="118">
        <f>'D.1.4d (20) - EK-STA'!J34</f>
        <v>0</v>
      </c>
      <c r="AH108" s="10"/>
      <c r="AI108" s="10"/>
      <c r="AJ108" s="10"/>
      <c r="AK108" s="10"/>
      <c r="AL108" s="10"/>
      <c r="AM108" s="10"/>
      <c r="AN108" s="118">
        <f>SUM(AG108,AT108)</f>
        <v>0</v>
      </c>
      <c r="AO108" s="10"/>
      <c r="AP108" s="10"/>
      <c r="AQ108" s="119" t="s">
        <v>88</v>
      </c>
      <c r="AR108" s="64"/>
      <c r="AS108" s="120">
        <v>0</v>
      </c>
      <c r="AT108" s="121">
        <f>ROUND(SUM(AV108:AW108),2)</f>
        <v>0</v>
      </c>
      <c r="AU108" s="122">
        <f>'D.1.4d (20) - EK-STA'!P125</f>
        <v>0</v>
      </c>
      <c r="AV108" s="121">
        <f>'D.1.4d (20) - EK-STA'!J37</f>
        <v>0</v>
      </c>
      <c r="AW108" s="121">
        <f>'D.1.4d (20) - EK-STA'!J38</f>
        <v>0</v>
      </c>
      <c r="AX108" s="121">
        <f>'D.1.4d (20) - EK-STA'!J39</f>
        <v>0</v>
      </c>
      <c r="AY108" s="121">
        <f>'D.1.4d (20) - EK-STA'!J40</f>
        <v>0</v>
      </c>
      <c r="AZ108" s="121">
        <f>'D.1.4d (20) - EK-STA'!F37</f>
        <v>0</v>
      </c>
      <c r="BA108" s="121">
        <f>'D.1.4d (20) - EK-STA'!F38</f>
        <v>0</v>
      </c>
      <c r="BB108" s="121">
        <f>'D.1.4d (20) - EK-STA'!F39</f>
        <v>0</v>
      </c>
      <c r="BC108" s="121">
        <f>'D.1.4d (20) - EK-STA'!F40</f>
        <v>0</v>
      </c>
      <c r="BD108" s="123">
        <f>'D.1.4d (20) - EK-STA'!F41</f>
        <v>0</v>
      </c>
      <c r="BE108" s="4"/>
      <c r="BT108" s="27" t="s">
        <v>108</v>
      </c>
      <c r="BV108" s="27" t="s">
        <v>77</v>
      </c>
      <c r="BW108" s="27" t="s">
        <v>127</v>
      </c>
      <c r="BX108" s="27" t="s">
        <v>105</v>
      </c>
      <c r="CL108" s="27" t="s">
        <v>1</v>
      </c>
    </row>
    <row r="109" s="4" customFormat="1" ht="16.5" customHeight="1">
      <c r="A109" s="124" t="s">
        <v>90</v>
      </c>
      <c r="B109" s="64"/>
      <c r="C109" s="10"/>
      <c r="D109" s="10"/>
      <c r="E109" s="10"/>
      <c r="F109" s="116" t="s">
        <v>128</v>
      </c>
      <c r="G109" s="116"/>
      <c r="H109" s="116"/>
      <c r="I109" s="116"/>
      <c r="J109" s="116"/>
      <c r="K109" s="10"/>
      <c r="L109" s="116" t="s">
        <v>129</v>
      </c>
      <c r="M109" s="116"/>
      <c r="N109" s="116"/>
      <c r="O109" s="116"/>
      <c r="P109" s="116"/>
      <c r="Q109" s="116"/>
      <c r="R109" s="116"/>
      <c r="S109" s="116"/>
      <c r="T109" s="116"/>
      <c r="U109" s="116"/>
      <c r="V109" s="116"/>
      <c r="W109" s="116"/>
      <c r="X109" s="116"/>
      <c r="Y109" s="116"/>
      <c r="Z109" s="116"/>
      <c r="AA109" s="116"/>
      <c r="AB109" s="116"/>
      <c r="AC109" s="116"/>
      <c r="AD109" s="116"/>
      <c r="AE109" s="116"/>
      <c r="AF109" s="116"/>
      <c r="AG109" s="118">
        <f>'D.1.4e - Rozvody mediciná...'!J34</f>
        <v>0</v>
      </c>
      <c r="AH109" s="10"/>
      <c r="AI109" s="10"/>
      <c r="AJ109" s="10"/>
      <c r="AK109" s="10"/>
      <c r="AL109" s="10"/>
      <c r="AM109" s="10"/>
      <c r="AN109" s="118">
        <f>SUM(AG109,AT109)</f>
        <v>0</v>
      </c>
      <c r="AO109" s="10"/>
      <c r="AP109" s="10"/>
      <c r="AQ109" s="119" t="s">
        <v>88</v>
      </c>
      <c r="AR109" s="64"/>
      <c r="AS109" s="120">
        <v>0</v>
      </c>
      <c r="AT109" s="121">
        <f>ROUND(SUM(AV109:AW109),2)</f>
        <v>0</v>
      </c>
      <c r="AU109" s="122">
        <f>'D.1.4e - Rozvody mediciná...'!P125</f>
        <v>0</v>
      </c>
      <c r="AV109" s="121">
        <f>'D.1.4e - Rozvody mediciná...'!J37</f>
        <v>0</v>
      </c>
      <c r="AW109" s="121">
        <f>'D.1.4e - Rozvody mediciná...'!J38</f>
        <v>0</v>
      </c>
      <c r="AX109" s="121">
        <f>'D.1.4e - Rozvody mediciná...'!J39</f>
        <v>0</v>
      </c>
      <c r="AY109" s="121">
        <f>'D.1.4e - Rozvody mediciná...'!J40</f>
        <v>0</v>
      </c>
      <c r="AZ109" s="121">
        <f>'D.1.4e - Rozvody mediciná...'!F37</f>
        <v>0</v>
      </c>
      <c r="BA109" s="121">
        <f>'D.1.4e - Rozvody mediciná...'!F38</f>
        <v>0</v>
      </c>
      <c r="BB109" s="121">
        <f>'D.1.4e - Rozvody mediciná...'!F39</f>
        <v>0</v>
      </c>
      <c r="BC109" s="121">
        <f>'D.1.4e - Rozvody mediciná...'!F40</f>
        <v>0</v>
      </c>
      <c r="BD109" s="123">
        <f>'D.1.4e - Rozvody mediciná...'!F41</f>
        <v>0</v>
      </c>
      <c r="BE109" s="4"/>
      <c r="BT109" s="27" t="s">
        <v>92</v>
      </c>
      <c r="BV109" s="27" t="s">
        <v>77</v>
      </c>
      <c r="BW109" s="27" t="s">
        <v>130</v>
      </c>
      <c r="BX109" s="27" t="s">
        <v>89</v>
      </c>
      <c r="CL109" s="27" t="s">
        <v>1</v>
      </c>
    </row>
    <row r="110" s="4" customFormat="1" ht="16.5" customHeight="1">
      <c r="A110" s="124" t="s">
        <v>90</v>
      </c>
      <c r="B110" s="64"/>
      <c r="C110" s="10"/>
      <c r="D110" s="10"/>
      <c r="E110" s="10"/>
      <c r="F110" s="116" t="s">
        <v>131</v>
      </c>
      <c r="G110" s="116"/>
      <c r="H110" s="116"/>
      <c r="I110" s="116"/>
      <c r="J110" s="116"/>
      <c r="K110" s="10"/>
      <c r="L110" s="116" t="s">
        <v>132</v>
      </c>
      <c r="M110" s="116"/>
      <c r="N110" s="116"/>
      <c r="O110" s="116"/>
      <c r="P110" s="116"/>
      <c r="Q110" s="116"/>
      <c r="R110" s="116"/>
      <c r="S110" s="116"/>
      <c r="T110" s="116"/>
      <c r="U110" s="116"/>
      <c r="V110" s="116"/>
      <c r="W110" s="116"/>
      <c r="X110" s="116"/>
      <c r="Y110" s="116"/>
      <c r="Z110" s="116"/>
      <c r="AA110" s="116"/>
      <c r="AB110" s="116"/>
      <c r="AC110" s="116"/>
      <c r="AD110" s="116"/>
      <c r="AE110" s="116"/>
      <c r="AF110" s="116"/>
      <c r="AG110" s="118">
        <f>'D1.4f - Vzduchotechnika'!J34</f>
        <v>0</v>
      </c>
      <c r="AH110" s="10"/>
      <c r="AI110" s="10"/>
      <c r="AJ110" s="10"/>
      <c r="AK110" s="10"/>
      <c r="AL110" s="10"/>
      <c r="AM110" s="10"/>
      <c r="AN110" s="118">
        <f>SUM(AG110,AT110)</f>
        <v>0</v>
      </c>
      <c r="AO110" s="10"/>
      <c r="AP110" s="10"/>
      <c r="AQ110" s="119" t="s">
        <v>88</v>
      </c>
      <c r="AR110" s="64"/>
      <c r="AS110" s="120">
        <v>0</v>
      </c>
      <c r="AT110" s="121">
        <f>ROUND(SUM(AV110:AW110),2)</f>
        <v>0</v>
      </c>
      <c r="AU110" s="122">
        <f>'D1.4f - Vzduchotechnika'!P133</f>
        <v>0</v>
      </c>
      <c r="AV110" s="121">
        <f>'D1.4f - Vzduchotechnika'!J37</f>
        <v>0</v>
      </c>
      <c r="AW110" s="121">
        <f>'D1.4f - Vzduchotechnika'!J38</f>
        <v>0</v>
      </c>
      <c r="AX110" s="121">
        <f>'D1.4f - Vzduchotechnika'!J39</f>
        <v>0</v>
      </c>
      <c r="AY110" s="121">
        <f>'D1.4f - Vzduchotechnika'!J40</f>
        <v>0</v>
      </c>
      <c r="AZ110" s="121">
        <f>'D1.4f - Vzduchotechnika'!F37</f>
        <v>0</v>
      </c>
      <c r="BA110" s="121">
        <f>'D1.4f - Vzduchotechnika'!F38</f>
        <v>0</v>
      </c>
      <c r="BB110" s="121">
        <f>'D1.4f - Vzduchotechnika'!F39</f>
        <v>0</v>
      </c>
      <c r="BC110" s="121">
        <f>'D1.4f - Vzduchotechnika'!F40</f>
        <v>0</v>
      </c>
      <c r="BD110" s="123">
        <f>'D1.4f - Vzduchotechnika'!F41</f>
        <v>0</v>
      </c>
      <c r="BE110" s="4"/>
      <c r="BT110" s="27" t="s">
        <v>92</v>
      </c>
      <c r="BV110" s="27" t="s">
        <v>77</v>
      </c>
      <c r="BW110" s="27" t="s">
        <v>133</v>
      </c>
      <c r="BX110" s="27" t="s">
        <v>89</v>
      </c>
      <c r="CL110" s="27" t="s">
        <v>1</v>
      </c>
    </row>
    <row r="111" s="4" customFormat="1" ht="16.5" customHeight="1">
      <c r="A111" s="124" t="s">
        <v>90</v>
      </c>
      <c r="B111" s="64"/>
      <c r="C111" s="10"/>
      <c r="D111" s="10"/>
      <c r="E111" s="10"/>
      <c r="F111" s="116" t="s">
        <v>134</v>
      </c>
      <c r="G111" s="116"/>
      <c r="H111" s="116"/>
      <c r="I111" s="116"/>
      <c r="J111" s="116"/>
      <c r="K111" s="10"/>
      <c r="L111" s="116" t="s">
        <v>135</v>
      </c>
      <c r="M111" s="116"/>
      <c r="N111" s="116"/>
      <c r="O111" s="116"/>
      <c r="P111" s="116"/>
      <c r="Q111" s="116"/>
      <c r="R111" s="116"/>
      <c r="S111" s="116"/>
      <c r="T111" s="116"/>
      <c r="U111" s="116"/>
      <c r="V111" s="116"/>
      <c r="W111" s="116"/>
      <c r="X111" s="116"/>
      <c r="Y111" s="116"/>
      <c r="Z111" s="116"/>
      <c r="AA111" s="116"/>
      <c r="AB111" s="116"/>
      <c r="AC111" s="116"/>
      <c r="AD111" s="116"/>
      <c r="AE111" s="116"/>
      <c r="AF111" s="116"/>
      <c r="AG111" s="118">
        <f>'D.1.4g - Měření a regulace'!J34</f>
        <v>0</v>
      </c>
      <c r="AH111" s="10"/>
      <c r="AI111" s="10"/>
      <c r="AJ111" s="10"/>
      <c r="AK111" s="10"/>
      <c r="AL111" s="10"/>
      <c r="AM111" s="10"/>
      <c r="AN111" s="118">
        <f>SUM(AG111,AT111)</f>
        <v>0</v>
      </c>
      <c r="AO111" s="10"/>
      <c r="AP111" s="10"/>
      <c r="AQ111" s="119" t="s">
        <v>88</v>
      </c>
      <c r="AR111" s="64"/>
      <c r="AS111" s="120">
        <v>0</v>
      </c>
      <c r="AT111" s="121">
        <f>ROUND(SUM(AV111:AW111),2)</f>
        <v>0</v>
      </c>
      <c r="AU111" s="122">
        <f>'D.1.4g - Měření a regulace'!P129</f>
        <v>0</v>
      </c>
      <c r="AV111" s="121">
        <f>'D.1.4g - Měření a regulace'!J37</f>
        <v>0</v>
      </c>
      <c r="AW111" s="121">
        <f>'D.1.4g - Měření a regulace'!J38</f>
        <v>0</v>
      </c>
      <c r="AX111" s="121">
        <f>'D.1.4g - Měření a regulace'!J39</f>
        <v>0</v>
      </c>
      <c r="AY111" s="121">
        <f>'D.1.4g - Měření a regulace'!J40</f>
        <v>0</v>
      </c>
      <c r="AZ111" s="121">
        <f>'D.1.4g - Měření a regulace'!F37</f>
        <v>0</v>
      </c>
      <c r="BA111" s="121">
        <f>'D.1.4g - Měření a regulace'!F38</f>
        <v>0</v>
      </c>
      <c r="BB111" s="121">
        <f>'D.1.4g - Měření a regulace'!F39</f>
        <v>0</v>
      </c>
      <c r="BC111" s="121">
        <f>'D.1.4g - Měření a regulace'!F40</f>
        <v>0</v>
      </c>
      <c r="BD111" s="123">
        <f>'D.1.4g - Měření a regulace'!F41</f>
        <v>0</v>
      </c>
      <c r="BE111" s="4"/>
      <c r="BT111" s="27" t="s">
        <v>92</v>
      </c>
      <c r="BV111" s="27" t="s">
        <v>77</v>
      </c>
      <c r="BW111" s="27" t="s">
        <v>136</v>
      </c>
      <c r="BX111" s="27" t="s">
        <v>89</v>
      </c>
      <c r="CL111" s="27" t="s">
        <v>1</v>
      </c>
    </row>
    <row r="112" s="4" customFormat="1" ht="16.5" customHeight="1">
      <c r="A112" s="4"/>
      <c r="B112" s="64"/>
      <c r="C112" s="10"/>
      <c r="D112" s="10"/>
      <c r="E112" s="10"/>
      <c r="F112" s="116" t="s">
        <v>137</v>
      </c>
      <c r="G112" s="116"/>
      <c r="H112" s="116"/>
      <c r="I112" s="116"/>
      <c r="J112" s="116"/>
      <c r="K112" s="10"/>
      <c r="L112" s="116" t="s">
        <v>138</v>
      </c>
      <c r="M112" s="116"/>
      <c r="N112" s="116"/>
      <c r="O112" s="116"/>
      <c r="P112" s="116"/>
      <c r="Q112" s="116"/>
      <c r="R112" s="116"/>
      <c r="S112" s="116"/>
      <c r="T112" s="116"/>
      <c r="U112" s="116"/>
      <c r="V112" s="116"/>
      <c r="W112" s="116"/>
      <c r="X112" s="116"/>
      <c r="Y112" s="116"/>
      <c r="Z112" s="116"/>
      <c r="AA112" s="116"/>
      <c r="AB112" s="116"/>
      <c r="AC112" s="116"/>
      <c r="AD112" s="116"/>
      <c r="AE112" s="116"/>
      <c r="AF112" s="116"/>
      <c r="AG112" s="117">
        <f>ROUND(SUM(AG113:AG114),2)</f>
        <v>0</v>
      </c>
      <c r="AH112" s="10"/>
      <c r="AI112" s="10"/>
      <c r="AJ112" s="10"/>
      <c r="AK112" s="10"/>
      <c r="AL112" s="10"/>
      <c r="AM112" s="10"/>
      <c r="AN112" s="118">
        <f>SUM(AG112,AT112)</f>
        <v>0</v>
      </c>
      <c r="AO112" s="10"/>
      <c r="AP112" s="10"/>
      <c r="AQ112" s="119" t="s">
        <v>88</v>
      </c>
      <c r="AR112" s="64"/>
      <c r="AS112" s="120">
        <f>ROUND(SUM(AS113:AS114),2)</f>
        <v>0</v>
      </c>
      <c r="AT112" s="121">
        <f>ROUND(SUM(AV112:AW112),2)</f>
        <v>0</v>
      </c>
      <c r="AU112" s="122">
        <f>ROUND(SUM(AU113:AU114),5)</f>
        <v>0</v>
      </c>
      <c r="AV112" s="121">
        <f>ROUND(AZ112*L29,2)</f>
        <v>0</v>
      </c>
      <c r="AW112" s="121">
        <f>ROUND(BA112*L30,2)</f>
        <v>0</v>
      </c>
      <c r="AX112" s="121">
        <f>ROUND(BB112*L29,2)</f>
        <v>0</v>
      </c>
      <c r="AY112" s="121">
        <f>ROUND(BC112*L30,2)</f>
        <v>0</v>
      </c>
      <c r="AZ112" s="121">
        <f>ROUND(SUM(AZ113:AZ114),2)</f>
        <v>0</v>
      </c>
      <c r="BA112" s="121">
        <f>ROUND(SUM(BA113:BA114),2)</f>
        <v>0</v>
      </c>
      <c r="BB112" s="121">
        <f>ROUND(SUM(BB113:BB114),2)</f>
        <v>0</v>
      </c>
      <c r="BC112" s="121">
        <f>ROUND(SUM(BC113:BC114),2)</f>
        <v>0</v>
      </c>
      <c r="BD112" s="123">
        <f>ROUND(SUM(BD113:BD114),2)</f>
        <v>0</v>
      </c>
      <c r="BE112" s="4"/>
      <c r="BS112" s="27" t="s">
        <v>74</v>
      </c>
      <c r="BT112" s="27" t="s">
        <v>92</v>
      </c>
      <c r="BU112" s="27" t="s">
        <v>76</v>
      </c>
      <c r="BV112" s="27" t="s">
        <v>77</v>
      </c>
      <c r="BW112" s="27" t="s">
        <v>139</v>
      </c>
      <c r="BX112" s="27" t="s">
        <v>89</v>
      </c>
      <c r="CL112" s="27" t="s">
        <v>1</v>
      </c>
    </row>
    <row r="113" s="4" customFormat="1" ht="23.25" customHeight="1">
      <c r="A113" s="124" t="s">
        <v>90</v>
      </c>
      <c r="B113" s="64"/>
      <c r="C113" s="10"/>
      <c r="D113" s="10"/>
      <c r="E113" s="10"/>
      <c r="F113" s="10"/>
      <c r="G113" s="116" t="s">
        <v>140</v>
      </c>
      <c r="H113" s="116"/>
      <c r="I113" s="116"/>
      <c r="J113" s="116"/>
      <c r="K113" s="116"/>
      <c r="L113" s="10"/>
      <c r="M113" s="116" t="s">
        <v>141</v>
      </c>
      <c r="N113" s="116"/>
      <c r="O113" s="116"/>
      <c r="P113" s="116"/>
      <c r="Q113" s="116"/>
      <c r="R113" s="116"/>
      <c r="S113" s="116"/>
      <c r="T113" s="116"/>
      <c r="U113" s="116"/>
      <c r="V113" s="116"/>
      <c r="W113" s="116"/>
      <c r="X113" s="116"/>
      <c r="Y113" s="116"/>
      <c r="Z113" s="116"/>
      <c r="AA113" s="116"/>
      <c r="AB113" s="116"/>
      <c r="AC113" s="116"/>
      <c r="AD113" s="116"/>
      <c r="AE113" s="116"/>
      <c r="AF113" s="116"/>
      <c r="AG113" s="118">
        <f>'D.1.4h (4) - EPS'!J34</f>
        <v>0</v>
      </c>
      <c r="AH113" s="10"/>
      <c r="AI113" s="10"/>
      <c r="AJ113" s="10"/>
      <c r="AK113" s="10"/>
      <c r="AL113" s="10"/>
      <c r="AM113" s="10"/>
      <c r="AN113" s="118">
        <f>SUM(AG113,AT113)</f>
        <v>0</v>
      </c>
      <c r="AO113" s="10"/>
      <c r="AP113" s="10"/>
      <c r="AQ113" s="119" t="s">
        <v>88</v>
      </c>
      <c r="AR113" s="64"/>
      <c r="AS113" s="120">
        <v>0</v>
      </c>
      <c r="AT113" s="121">
        <f>ROUND(SUM(AV113:AW113),2)</f>
        <v>0</v>
      </c>
      <c r="AU113" s="122">
        <f>'D.1.4h (4) - EPS'!P125</f>
        <v>0</v>
      </c>
      <c r="AV113" s="121">
        <f>'D.1.4h (4) - EPS'!J37</f>
        <v>0</v>
      </c>
      <c r="AW113" s="121">
        <f>'D.1.4h (4) - EPS'!J38</f>
        <v>0</v>
      </c>
      <c r="AX113" s="121">
        <f>'D.1.4h (4) - EPS'!J39</f>
        <v>0</v>
      </c>
      <c r="AY113" s="121">
        <f>'D.1.4h (4) - EPS'!J40</f>
        <v>0</v>
      </c>
      <c r="AZ113" s="121">
        <f>'D.1.4h (4) - EPS'!F37</f>
        <v>0</v>
      </c>
      <c r="BA113" s="121">
        <f>'D.1.4h (4) - EPS'!F38</f>
        <v>0</v>
      </c>
      <c r="BB113" s="121">
        <f>'D.1.4h (4) - EPS'!F39</f>
        <v>0</v>
      </c>
      <c r="BC113" s="121">
        <f>'D.1.4h (4) - EPS'!F40</f>
        <v>0</v>
      </c>
      <c r="BD113" s="123">
        <f>'D.1.4h (4) - EPS'!F41</f>
        <v>0</v>
      </c>
      <c r="BE113" s="4"/>
      <c r="BT113" s="27" t="s">
        <v>108</v>
      </c>
      <c r="BV113" s="27" t="s">
        <v>77</v>
      </c>
      <c r="BW113" s="27" t="s">
        <v>142</v>
      </c>
      <c r="BX113" s="27" t="s">
        <v>139</v>
      </c>
      <c r="CL113" s="27" t="s">
        <v>1</v>
      </c>
    </row>
    <row r="114" s="4" customFormat="1" ht="23.25" customHeight="1">
      <c r="A114" s="124" t="s">
        <v>90</v>
      </c>
      <c r="B114" s="64"/>
      <c r="C114" s="10"/>
      <c r="D114" s="10"/>
      <c r="E114" s="10"/>
      <c r="F114" s="10"/>
      <c r="G114" s="116" t="s">
        <v>143</v>
      </c>
      <c r="H114" s="116"/>
      <c r="I114" s="116"/>
      <c r="J114" s="116"/>
      <c r="K114" s="116"/>
      <c r="L114" s="10"/>
      <c r="M114" s="116" t="s">
        <v>144</v>
      </c>
      <c r="N114" s="116"/>
      <c r="O114" s="116"/>
      <c r="P114" s="116"/>
      <c r="Q114" s="116"/>
      <c r="R114" s="116"/>
      <c r="S114" s="116"/>
      <c r="T114" s="116"/>
      <c r="U114" s="116"/>
      <c r="V114" s="116"/>
      <c r="W114" s="116"/>
      <c r="X114" s="116"/>
      <c r="Y114" s="116"/>
      <c r="Z114" s="116"/>
      <c r="AA114" s="116"/>
      <c r="AB114" s="116"/>
      <c r="AC114" s="116"/>
      <c r="AD114" s="116"/>
      <c r="AE114" s="116"/>
      <c r="AF114" s="116"/>
      <c r="AG114" s="118">
        <f>'D.1.4h (5) - NZS'!J34</f>
        <v>0</v>
      </c>
      <c r="AH114" s="10"/>
      <c r="AI114" s="10"/>
      <c r="AJ114" s="10"/>
      <c r="AK114" s="10"/>
      <c r="AL114" s="10"/>
      <c r="AM114" s="10"/>
      <c r="AN114" s="118">
        <f>SUM(AG114,AT114)</f>
        <v>0</v>
      </c>
      <c r="AO114" s="10"/>
      <c r="AP114" s="10"/>
      <c r="AQ114" s="119" t="s">
        <v>88</v>
      </c>
      <c r="AR114" s="64"/>
      <c r="AS114" s="120">
        <v>0</v>
      </c>
      <c r="AT114" s="121">
        <f>ROUND(SUM(AV114:AW114),2)</f>
        <v>0</v>
      </c>
      <c r="AU114" s="122">
        <f>'D.1.4h (5) - NZS'!P125</f>
        <v>0</v>
      </c>
      <c r="AV114" s="121">
        <f>'D.1.4h (5) - NZS'!J37</f>
        <v>0</v>
      </c>
      <c r="AW114" s="121">
        <f>'D.1.4h (5) - NZS'!J38</f>
        <v>0</v>
      </c>
      <c r="AX114" s="121">
        <f>'D.1.4h (5) - NZS'!J39</f>
        <v>0</v>
      </c>
      <c r="AY114" s="121">
        <f>'D.1.4h (5) - NZS'!J40</f>
        <v>0</v>
      </c>
      <c r="AZ114" s="121">
        <f>'D.1.4h (5) - NZS'!F37</f>
        <v>0</v>
      </c>
      <c r="BA114" s="121">
        <f>'D.1.4h (5) - NZS'!F38</f>
        <v>0</v>
      </c>
      <c r="BB114" s="121">
        <f>'D.1.4h (5) - NZS'!F39</f>
        <v>0</v>
      </c>
      <c r="BC114" s="121">
        <f>'D.1.4h (5) - NZS'!F40</f>
        <v>0</v>
      </c>
      <c r="BD114" s="123">
        <f>'D.1.4h (5) - NZS'!F41</f>
        <v>0</v>
      </c>
      <c r="BE114" s="4"/>
      <c r="BT114" s="27" t="s">
        <v>108</v>
      </c>
      <c r="BV114" s="27" t="s">
        <v>77</v>
      </c>
      <c r="BW114" s="27" t="s">
        <v>145</v>
      </c>
      <c r="BX114" s="27" t="s">
        <v>139</v>
      </c>
      <c r="CL114" s="27" t="s">
        <v>1</v>
      </c>
    </row>
    <row r="115" s="4" customFormat="1" ht="16.5" customHeight="1">
      <c r="A115" s="124" t="s">
        <v>90</v>
      </c>
      <c r="B115" s="64"/>
      <c r="C115" s="10"/>
      <c r="D115" s="10"/>
      <c r="E115" s="10"/>
      <c r="F115" s="116" t="s">
        <v>146</v>
      </c>
      <c r="G115" s="116"/>
      <c r="H115" s="116"/>
      <c r="I115" s="116"/>
      <c r="J115" s="116"/>
      <c r="K115" s="10"/>
      <c r="L115" s="116" t="s">
        <v>147</v>
      </c>
      <c r="M115" s="116"/>
      <c r="N115" s="116"/>
      <c r="O115" s="116"/>
      <c r="P115" s="116"/>
      <c r="Q115" s="116"/>
      <c r="R115" s="116"/>
      <c r="S115" s="116"/>
      <c r="T115" s="116"/>
      <c r="U115" s="116"/>
      <c r="V115" s="116"/>
      <c r="W115" s="116"/>
      <c r="X115" s="116"/>
      <c r="Y115" s="116"/>
      <c r="Z115" s="116"/>
      <c r="AA115" s="116"/>
      <c r="AB115" s="116"/>
      <c r="AC115" s="116"/>
      <c r="AD115" s="116"/>
      <c r="AE115" s="116"/>
      <c r="AF115" s="116"/>
      <c r="AG115" s="118">
        <f>'D.1.4j - Rozvody chladu'!J34</f>
        <v>0</v>
      </c>
      <c r="AH115" s="10"/>
      <c r="AI115" s="10"/>
      <c r="AJ115" s="10"/>
      <c r="AK115" s="10"/>
      <c r="AL115" s="10"/>
      <c r="AM115" s="10"/>
      <c r="AN115" s="118">
        <f>SUM(AG115,AT115)</f>
        <v>0</v>
      </c>
      <c r="AO115" s="10"/>
      <c r="AP115" s="10"/>
      <c r="AQ115" s="119" t="s">
        <v>88</v>
      </c>
      <c r="AR115" s="64"/>
      <c r="AS115" s="120">
        <v>0</v>
      </c>
      <c r="AT115" s="121">
        <f>ROUND(SUM(AV115:AW115),2)</f>
        <v>0</v>
      </c>
      <c r="AU115" s="122">
        <f>'D.1.4j - Rozvody chladu'!P130</f>
        <v>0</v>
      </c>
      <c r="AV115" s="121">
        <f>'D.1.4j - Rozvody chladu'!J37</f>
        <v>0</v>
      </c>
      <c r="AW115" s="121">
        <f>'D.1.4j - Rozvody chladu'!J38</f>
        <v>0</v>
      </c>
      <c r="AX115" s="121">
        <f>'D.1.4j - Rozvody chladu'!J39</f>
        <v>0</v>
      </c>
      <c r="AY115" s="121">
        <f>'D.1.4j - Rozvody chladu'!J40</f>
        <v>0</v>
      </c>
      <c r="AZ115" s="121">
        <f>'D.1.4j - Rozvody chladu'!F37</f>
        <v>0</v>
      </c>
      <c r="BA115" s="121">
        <f>'D.1.4j - Rozvody chladu'!F38</f>
        <v>0</v>
      </c>
      <c r="BB115" s="121">
        <f>'D.1.4j - Rozvody chladu'!F39</f>
        <v>0</v>
      </c>
      <c r="BC115" s="121">
        <f>'D.1.4j - Rozvody chladu'!F40</f>
        <v>0</v>
      </c>
      <c r="BD115" s="123">
        <f>'D.1.4j - Rozvody chladu'!F41</f>
        <v>0</v>
      </c>
      <c r="BE115" s="4"/>
      <c r="BT115" s="27" t="s">
        <v>92</v>
      </c>
      <c r="BV115" s="27" t="s">
        <v>77</v>
      </c>
      <c r="BW115" s="27" t="s">
        <v>148</v>
      </c>
      <c r="BX115" s="27" t="s">
        <v>89</v>
      </c>
      <c r="CL115" s="27" t="s">
        <v>1</v>
      </c>
    </row>
    <row r="116" s="4" customFormat="1" ht="16.5" customHeight="1">
      <c r="A116" s="4"/>
      <c r="B116" s="64"/>
      <c r="C116" s="10"/>
      <c r="D116" s="10"/>
      <c r="E116" s="10"/>
      <c r="F116" s="116" t="s">
        <v>149</v>
      </c>
      <c r="G116" s="116"/>
      <c r="H116" s="116"/>
      <c r="I116" s="116"/>
      <c r="J116" s="116"/>
      <c r="K116" s="10"/>
      <c r="L116" s="116" t="s">
        <v>150</v>
      </c>
      <c r="M116" s="116"/>
      <c r="N116" s="116"/>
      <c r="O116" s="116"/>
      <c r="P116" s="116"/>
      <c r="Q116" s="116"/>
      <c r="R116" s="116"/>
      <c r="S116" s="116"/>
      <c r="T116" s="116"/>
      <c r="U116" s="116"/>
      <c r="V116" s="116"/>
      <c r="W116" s="116"/>
      <c r="X116" s="116"/>
      <c r="Y116" s="116"/>
      <c r="Z116" s="116"/>
      <c r="AA116" s="116"/>
      <c r="AB116" s="116"/>
      <c r="AC116" s="116"/>
      <c r="AD116" s="116"/>
      <c r="AE116" s="116"/>
      <c r="AF116" s="116"/>
      <c r="AG116" s="117">
        <f>ROUND(AG117,2)</f>
        <v>0</v>
      </c>
      <c r="AH116" s="10"/>
      <c r="AI116" s="10"/>
      <c r="AJ116" s="10"/>
      <c r="AK116" s="10"/>
      <c r="AL116" s="10"/>
      <c r="AM116" s="10"/>
      <c r="AN116" s="118">
        <f>SUM(AG116,AT116)</f>
        <v>0</v>
      </c>
      <c r="AO116" s="10"/>
      <c r="AP116" s="10"/>
      <c r="AQ116" s="119" t="s">
        <v>88</v>
      </c>
      <c r="AR116" s="64"/>
      <c r="AS116" s="120">
        <f>ROUND(AS117,2)</f>
        <v>0</v>
      </c>
      <c r="AT116" s="121">
        <f>ROUND(SUM(AV116:AW116),2)</f>
        <v>0</v>
      </c>
      <c r="AU116" s="122">
        <f>ROUND(AU117,5)</f>
        <v>0</v>
      </c>
      <c r="AV116" s="121">
        <f>ROUND(AZ116*L29,2)</f>
        <v>0</v>
      </c>
      <c r="AW116" s="121">
        <f>ROUND(BA116*L30,2)</f>
        <v>0</v>
      </c>
      <c r="AX116" s="121">
        <f>ROUND(BB116*L29,2)</f>
        <v>0</v>
      </c>
      <c r="AY116" s="121">
        <f>ROUND(BC116*L30,2)</f>
        <v>0</v>
      </c>
      <c r="AZ116" s="121">
        <f>ROUND(AZ117,2)</f>
        <v>0</v>
      </c>
      <c r="BA116" s="121">
        <f>ROUND(BA117,2)</f>
        <v>0</v>
      </c>
      <c r="BB116" s="121">
        <f>ROUND(BB117,2)</f>
        <v>0</v>
      </c>
      <c r="BC116" s="121">
        <f>ROUND(BC117,2)</f>
        <v>0</v>
      </c>
      <c r="BD116" s="123">
        <f>ROUND(BD117,2)</f>
        <v>0</v>
      </c>
      <c r="BE116" s="4"/>
      <c r="BS116" s="27" t="s">
        <v>74</v>
      </c>
      <c r="BT116" s="27" t="s">
        <v>92</v>
      </c>
      <c r="BU116" s="27" t="s">
        <v>76</v>
      </c>
      <c r="BV116" s="27" t="s">
        <v>77</v>
      </c>
      <c r="BW116" s="27" t="s">
        <v>151</v>
      </c>
      <c r="BX116" s="27" t="s">
        <v>89</v>
      </c>
      <c r="CL116" s="27" t="s">
        <v>1</v>
      </c>
    </row>
    <row r="117" s="4" customFormat="1" ht="16.5" customHeight="1">
      <c r="A117" s="124" t="s">
        <v>90</v>
      </c>
      <c r="B117" s="64"/>
      <c r="C117" s="10"/>
      <c r="D117" s="10"/>
      <c r="E117" s="10"/>
      <c r="F117" s="10"/>
      <c r="G117" s="116" t="s">
        <v>152</v>
      </c>
      <c r="H117" s="116"/>
      <c r="I117" s="116"/>
      <c r="J117" s="116"/>
      <c r="K117" s="116"/>
      <c r="L117" s="10"/>
      <c r="M117" s="116" t="s">
        <v>153</v>
      </c>
      <c r="N117" s="116"/>
      <c r="O117" s="116"/>
      <c r="P117" s="116"/>
      <c r="Q117" s="116"/>
      <c r="R117" s="116"/>
      <c r="S117" s="116"/>
      <c r="T117" s="116"/>
      <c r="U117" s="116"/>
      <c r="V117" s="116"/>
      <c r="W117" s="116"/>
      <c r="X117" s="116"/>
      <c r="Y117" s="116"/>
      <c r="Z117" s="116"/>
      <c r="AA117" s="116"/>
      <c r="AB117" s="116"/>
      <c r="AC117" s="116"/>
      <c r="AD117" s="116"/>
      <c r="AE117" s="116"/>
      <c r="AF117" s="116"/>
      <c r="AG117" s="118">
        <f>'D.1.6_2b - Zabudovaný'!J34</f>
        <v>0</v>
      </c>
      <c r="AH117" s="10"/>
      <c r="AI117" s="10"/>
      <c r="AJ117" s="10"/>
      <c r="AK117" s="10"/>
      <c r="AL117" s="10"/>
      <c r="AM117" s="10"/>
      <c r="AN117" s="118">
        <f>SUM(AG117,AT117)</f>
        <v>0</v>
      </c>
      <c r="AO117" s="10"/>
      <c r="AP117" s="10"/>
      <c r="AQ117" s="119" t="s">
        <v>88</v>
      </c>
      <c r="AR117" s="64"/>
      <c r="AS117" s="120">
        <v>0</v>
      </c>
      <c r="AT117" s="121">
        <f>ROUND(SUM(AV117:AW117),2)</f>
        <v>0</v>
      </c>
      <c r="AU117" s="122">
        <f>'D.1.6_2b - Zabudovaný'!P131</f>
        <v>0</v>
      </c>
      <c r="AV117" s="121">
        <f>'D.1.6_2b - Zabudovaný'!J37</f>
        <v>0</v>
      </c>
      <c r="AW117" s="121">
        <f>'D.1.6_2b - Zabudovaný'!J38</f>
        <v>0</v>
      </c>
      <c r="AX117" s="121">
        <f>'D.1.6_2b - Zabudovaný'!J39</f>
        <v>0</v>
      </c>
      <c r="AY117" s="121">
        <f>'D.1.6_2b - Zabudovaný'!J40</f>
        <v>0</v>
      </c>
      <c r="AZ117" s="121">
        <f>'D.1.6_2b - Zabudovaný'!F37</f>
        <v>0</v>
      </c>
      <c r="BA117" s="121">
        <f>'D.1.6_2b - Zabudovaný'!F38</f>
        <v>0</v>
      </c>
      <c r="BB117" s="121">
        <f>'D.1.6_2b - Zabudovaný'!F39</f>
        <v>0</v>
      </c>
      <c r="BC117" s="121">
        <f>'D.1.6_2b - Zabudovaný'!F40</f>
        <v>0</v>
      </c>
      <c r="BD117" s="123">
        <f>'D.1.6_2b - Zabudovaný'!F41</f>
        <v>0</v>
      </c>
      <c r="BE117" s="4"/>
      <c r="BT117" s="27" t="s">
        <v>108</v>
      </c>
      <c r="BV117" s="27" t="s">
        <v>77</v>
      </c>
      <c r="BW117" s="27" t="s">
        <v>154</v>
      </c>
      <c r="BX117" s="27" t="s">
        <v>151</v>
      </c>
      <c r="CL117" s="27" t="s">
        <v>1</v>
      </c>
    </row>
    <row r="118" s="4" customFormat="1" ht="16.5" customHeight="1">
      <c r="A118" s="4"/>
      <c r="B118" s="64"/>
      <c r="C118" s="10"/>
      <c r="D118" s="10"/>
      <c r="E118" s="116" t="s">
        <v>155</v>
      </c>
      <c r="F118" s="116"/>
      <c r="G118" s="116"/>
      <c r="H118" s="116"/>
      <c r="I118" s="116"/>
      <c r="J118" s="10"/>
      <c r="K118" s="116" t="s">
        <v>156</v>
      </c>
      <c r="L118" s="116"/>
      <c r="M118" s="116"/>
      <c r="N118" s="116"/>
      <c r="O118" s="116"/>
      <c r="P118" s="116"/>
      <c r="Q118" s="116"/>
      <c r="R118" s="116"/>
      <c r="S118" s="116"/>
      <c r="T118" s="116"/>
      <c r="U118" s="116"/>
      <c r="V118" s="116"/>
      <c r="W118" s="116"/>
      <c r="X118" s="116"/>
      <c r="Y118" s="116"/>
      <c r="Z118" s="116"/>
      <c r="AA118" s="116"/>
      <c r="AB118" s="116"/>
      <c r="AC118" s="116"/>
      <c r="AD118" s="116"/>
      <c r="AE118" s="116"/>
      <c r="AF118" s="116"/>
      <c r="AG118" s="117">
        <f>ROUND(AG119+SUM(AG120:AG123)+SUM(AG127:AG129)+AG132,2)</f>
        <v>0</v>
      </c>
      <c r="AH118" s="10"/>
      <c r="AI118" s="10"/>
      <c r="AJ118" s="10"/>
      <c r="AK118" s="10"/>
      <c r="AL118" s="10"/>
      <c r="AM118" s="10"/>
      <c r="AN118" s="118">
        <f>SUM(AG118,AT118)</f>
        <v>0</v>
      </c>
      <c r="AO118" s="10"/>
      <c r="AP118" s="10"/>
      <c r="AQ118" s="119" t="s">
        <v>88</v>
      </c>
      <c r="AR118" s="64"/>
      <c r="AS118" s="120">
        <f>ROUND(AS119+SUM(AS120:AS123)+SUM(AS127:AS129)+AS132,2)</f>
        <v>0</v>
      </c>
      <c r="AT118" s="121">
        <f>ROUND(SUM(AV118:AW118),2)</f>
        <v>0</v>
      </c>
      <c r="AU118" s="122">
        <f>ROUND(AU119+SUM(AU120:AU123)+SUM(AU127:AU129)+AU132,5)</f>
        <v>0</v>
      </c>
      <c r="AV118" s="121">
        <f>ROUND(AZ118*L29,2)</f>
        <v>0</v>
      </c>
      <c r="AW118" s="121">
        <f>ROUND(BA118*L30,2)</f>
        <v>0</v>
      </c>
      <c r="AX118" s="121">
        <f>ROUND(BB118*L29,2)</f>
        <v>0</v>
      </c>
      <c r="AY118" s="121">
        <f>ROUND(BC118*L30,2)</f>
        <v>0</v>
      </c>
      <c r="AZ118" s="121">
        <f>ROUND(AZ119+SUM(AZ120:AZ123)+SUM(AZ127:AZ129)+AZ132,2)</f>
        <v>0</v>
      </c>
      <c r="BA118" s="121">
        <f>ROUND(BA119+SUM(BA120:BA123)+SUM(BA127:BA129)+BA132,2)</f>
        <v>0</v>
      </c>
      <c r="BB118" s="121">
        <f>ROUND(BB119+SUM(BB120:BB123)+SUM(BB127:BB129)+BB132,2)</f>
        <v>0</v>
      </c>
      <c r="BC118" s="121">
        <f>ROUND(BC119+SUM(BC120:BC123)+SUM(BC127:BC129)+BC132,2)</f>
        <v>0</v>
      </c>
      <c r="BD118" s="123">
        <f>ROUND(BD119+SUM(BD120:BD123)+SUM(BD127:BD129)+BD132,2)</f>
        <v>0</v>
      </c>
      <c r="BE118" s="4"/>
      <c r="BS118" s="27" t="s">
        <v>74</v>
      </c>
      <c r="BT118" s="27" t="s">
        <v>85</v>
      </c>
      <c r="BU118" s="27" t="s">
        <v>76</v>
      </c>
      <c r="BV118" s="27" t="s">
        <v>77</v>
      </c>
      <c r="BW118" s="27" t="s">
        <v>157</v>
      </c>
      <c r="BX118" s="27" t="s">
        <v>83</v>
      </c>
      <c r="CL118" s="27" t="s">
        <v>1</v>
      </c>
    </row>
    <row r="119" s="4" customFormat="1" ht="23.25" customHeight="1">
      <c r="A119" s="124" t="s">
        <v>90</v>
      </c>
      <c r="B119" s="64"/>
      <c r="C119" s="10"/>
      <c r="D119" s="10"/>
      <c r="E119" s="10"/>
      <c r="F119" s="116" t="s">
        <v>158</v>
      </c>
      <c r="G119" s="116"/>
      <c r="H119" s="116"/>
      <c r="I119" s="116"/>
      <c r="J119" s="116"/>
      <c r="K119" s="10"/>
      <c r="L119" s="116" t="s">
        <v>91</v>
      </c>
      <c r="M119" s="116"/>
      <c r="N119" s="116"/>
      <c r="O119" s="116"/>
      <c r="P119" s="116"/>
      <c r="Q119" s="116"/>
      <c r="R119" s="116"/>
      <c r="S119" s="116"/>
      <c r="T119" s="116"/>
      <c r="U119" s="116"/>
      <c r="V119" s="116"/>
      <c r="W119" s="116"/>
      <c r="X119" s="116"/>
      <c r="Y119" s="116"/>
      <c r="Z119" s="116"/>
      <c r="AA119" s="116"/>
      <c r="AB119" s="116"/>
      <c r="AC119" s="116"/>
      <c r="AD119" s="116"/>
      <c r="AE119" s="116"/>
      <c r="AF119" s="116"/>
      <c r="AG119" s="118">
        <f>'SO03.e1 - Architektonicko...'!J34</f>
        <v>0</v>
      </c>
      <c r="AH119" s="10"/>
      <c r="AI119" s="10"/>
      <c r="AJ119" s="10"/>
      <c r="AK119" s="10"/>
      <c r="AL119" s="10"/>
      <c r="AM119" s="10"/>
      <c r="AN119" s="118">
        <f>SUM(AG119,AT119)</f>
        <v>0</v>
      </c>
      <c r="AO119" s="10"/>
      <c r="AP119" s="10"/>
      <c r="AQ119" s="119" t="s">
        <v>88</v>
      </c>
      <c r="AR119" s="64"/>
      <c r="AS119" s="120">
        <v>0</v>
      </c>
      <c r="AT119" s="121">
        <f>ROUND(SUM(AV119:AW119),2)</f>
        <v>0</v>
      </c>
      <c r="AU119" s="122">
        <f>'SO03.e1 - Architektonicko...'!P155</f>
        <v>0</v>
      </c>
      <c r="AV119" s="121">
        <f>'SO03.e1 - Architektonicko...'!J37</f>
        <v>0</v>
      </c>
      <c r="AW119" s="121">
        <f>'SO03.e1 - Architektonicko...'!J38</f>
        <v>0</v>
      </c>
      <c r="AX119" s="121">
        <f>'SO03.e1 - Architektonicko...'!J39</f>
        <v>0</v>
      </c>
      <c r="AY119" s="121">
        <f>'SO03.e1 - Architektonicko...'!J40</f>
        <v>0</v>
      </c>
      <c r="AZ119" s="121">
        <f>'SO03.e1 - Architektonicko...'!F37</f>
        <v>0</v>
      </c>
      <c r="BA119" s="121">
        <f>'SO03.e1 - Architektonicko...'!F38</f>
        <v>0</v>
      </c>
      <c r="BB119" s="121">
        <f>'SO03.e1 - Architektonicko...'!F39</f>
        <v>0</v>
      </c>
      <c r="BC119" s="121">
        <f>'SO03.e1 - Architektonicko...'!F40</f>
        <v>0</v>
      </c>
      <c r="BD119" s="123">
        <f>'SO03.e1 - Architektonicko...'!F41</f>
        <v>0</v>
      </c>
      <c r="BE119" s="4"/>
      <c r="BT119" s="27" t="s">
        <v>92</v>
      </c>
      <c r="BV119" s="27" t="s">
        <v>77</v>
      </c>
      <c r="BW119" s="27" t="s">
        <v>159</v>
      </c>
      <c r="BX119" s="27" t="s">
        <v>157</v>
      </c>
      <c r="CL119" s="27" t="s">
        <v>1</v>
      </c>
    </row>
    <row r="120" s="4" customFormat="1" ht="16.5" customHeight="1">
      <c r="A120" s="124" t="s">
        <v>90</v>
      </c>
      <c r="B120" s="64"/>
      <c r="C120" s="10"/>
      <c r="D120" s="10"/>
      <c r="E120" s="10"/>
      <c r="F120" s="116" t="s">
        <v>94</v>
      </c>
      <c r="G120" s="116"/>
      <c r="H120" s="116"/>
      <c r="I120" s="116"/>
      <c r="J120" s="116"/>
      <c r="K120" s="10"/>
      <c r="L120" s="116" t="s">
        <v>160</v>
      </c>
      <c r="M120" s="116"/>
      <c r="N120" s="116"/>
      <c r="O120" s="116"/>
      <c r="P120" s="116"/>
      <c r="Q120" s="116"/>
      <c r="R120" s="116"/>
      <c r="S120" s="116"/>
      <c r="T120" s="116"/>
      <c r="U120" s="116"/>
      <c r="V120" s="116"/>
      <c r="W120" s="116"/>
      <c r="X120" s="116"/>
      <c r="Y120" s="116"/>
      <c r="Z120" s="116"/>
      <c r="AA120" s="116"/>
      <c r="AB120" s="116"/>
      <c r="AC120" s="116"/>
      <c r="AD120" s="116"/>
      <c r="AE120" s="116"/>
      <c r="AF120" s="116"/>
      <c r="AG120" s="118">
        <f>'D.1.4a - Zdravotně techni..._01'!J34</f>
        <v>0</v>
      </c>
      <c r="AH120" s="10"/>
      <c r="AI120" s="10"/>
      <c r="AJ120" s="10"/>
      <c r="AK120" s="10"/>
      <c r="AL120" s="10"/>
      <c r="AM120" s="10"/>
      <c r="AN120" s="118">
        <f>SUM(AG120,AT120)</f>
        <v>0</v>
      </c>
      <c r="AO120" s="10"/>
      <c r="AP120" s="10"/>
      <c r="AQ120" s="119" t="s">
        <v>88</v>
      </c>
      <c r="AR120" s="64"/>
      <c r="AS120" s="120">
        <v>0</v>
      </c>
      <c r="AT120" s="121">
        <f>ROUND(SUM(AV120:AW120),2)</f>
        <v>0</v>
      </c>
      <c r="AU120" s="122">
        <f>'D.1.4a - Zdravotně techni..._01'!P126</f>
        <v>0</v>
      </c>
      <c r="AV120" s="121">
        <f>'D.1.4a - Zdravotně techni..._01'!J37</f>
        <v>0</v>
      </c>
      <c r="AW120" s="121">
        <f>'D.1.4a - Zdravotně techni..._01'!J38</f>
        <v>0</v>
      </c>
      <c r="AX120" s="121">
        <f>'D.1.4a - Zdravotně techni..._01'!J39</f>
        <v>0</v>
      </c>
      <c r="AY120" s="121">
        <f>'D.1.4a - Zdravotně techni..._01'!J40</f>
        <v>0</v>
      </c>
      <c r="AZ120" s="121">
        <f>'D.1.4a - Zdravotně techni..._01'!F37</f>
        <v>0</v>
      </c>
      <c r="BA120" s="121">
        <f>'D.1.4a - Zdravotně techni..._01'!F38</f>
        <v>0</v>
      </c>
      <c r="BB120" s="121">
        <f>'D.1.4a - Zdravotně techni..._01'!F39</f>
        <v>0</v>
      </c>
      <c r="BC120" s="121">
        <f>'D.1.4a - Zdravotně techni..._01'!F40</f>
        <v>0</v>
      </c>
      <c r="BD120" s="123">
        <f>'D.1.4a - Zdravotně techni..._01'!F41</f>
        <v>0</v>
      </c>
      <c r="BE120" s="4"/>
      <c r="BT120" s="27" t="s">
        <v>92</v>
      </c>
      <c r="BV120" s="27" t="s">
        <v>77</v>
      </c>
      <c r="BW120" s="27" t="s">
        <v>161</v>
      </c>
      <c r="BX120" s="27" t="s">
        <v>157</v>
      </c>
      <c r="CL120" s="27" t="s">
        <v>1</v>
      </c>
    </row>
    <row r="121" s="4" customFormat="1" ht="16.5" customHeight="1">
      <c r="A121" s="124" t="s">
        <v>90</v>
      </c>
      <c r="B121" s="64"/>
      <c r="C121" s="10"/>
      <c r="D121" s="10"/>
      <c r="E121" s="10"/>
      <c r="F121" s="116" t="s">
        <v>97</v>
      </c>
      <c r="G121" s="116"/>
      <c r="H121" s="116"/>
      <c r="I121" s="116"/>
      <c r="J121" s="116"/>
      <c r="K121" s="10"/>
      <c r="L121" s="116" t="s">
        <v>98</v>
      </c>
      <c r="M121" s="116"/>
      <c r="N121" s="116"/>
      <c r="O121" s="116"/>
      <c r="P121" s="116"/>
      <c r="Q121" s="116"/>
      <c r="R121" s="116"/>
      <c r="S121" s="116"/>
      <c r="T121" s="116"/>
      <c r="U121" s="116"/>
      <c r="V121" s="116"/>
      <c r="W121" s="116"/>
      <c r="X121" s="116"/>
      <c r="Y121" s="116"/>
      <c r="Z121" s="116"/>
      <c r="AA121" s="116"/>
      <c r="AB121" s="116"/>
      <c r="AC121" s="116"/>
      <c r="AD121" s="116"/>
      <c r="AE121" s="116"/>
      <c r="AF121" s="116"/>
      <c r="AG121" s="118">
        <f>'D.1.4b - Vytápění_01'!J34</f>
        <v>0</v>
      </c>
      <c r="AH121" s="10"/>
      <c r="AI121" s="10"/>
      <c r="AJ121" s="10"/>
      <c r="AK121" s="10"/>
      <c r="AL121" s="10"/>
      <c r="AM121" s="10"/>
      <c r="AN121" s="118">
        <f>SUM(AG121,AT121)</f>
        <v>0</v>
      </c>
      <c r="AO121" s="10"/>
      <c r="AP121" s="10"/>
      <c r="AQ121" s="119" t="s">
        <v>88</v>
      </c>
      <c r="AR121" s="64"/>
      <c r="AS121" s="120">
        <v>0</v>
      </c>
      <c r="AT121" s="121">
        <f>ROUND(SUM(AV121:AW121),2)</f>
        <v>0</v>
      </c>
      <c r="AU121" s="122">
        <f>'D.1.4b - Vytápění_01'!P126</f>
        <v>0</v>
      </c>
      <c r="AV121" s="121">
        <f>'D.1.4b - Vytápění_01'!J37</f>
        <v>0</v>
      </c>
      <c r="AW121" s="121">
        <f>'D.1.4b - Vytápění_01'!J38</f>
        <v>0</v>
      </c>
      <c r="AX121" s="121">
        <f>'D.1.4b - Vytápění_01'!J39</f>
        <v>0</v>
      </c>
      <c r="AY121" s="121">
        <f>'D.1.4b - Vytápění_01'!J40</f>
        <v>0</v>
      </c>
      <c r="AZ121" s="121">
        <f>'D.1.4b - Vytápění_01'!F37</f>
        <v>0</v>
      </c>
      <c r="BA121" s="121">
        <f>'D.1.4b - Vytápění_01'!F38</f>
        <v>0</v>
      </c>
      <c r="BB121" s="121">
        <f>'D.1.4b - Vytápění_01'!F39</f>
        <v>0</v>
      </c>
      <c r="BC121" s="121">
        <f>'D.1.4b - Vytápění_01'!F40</f>
        <v>0</v>
      </c>
      <c r="BD121" s="123">
        <f>'D.1.4b - Vytápění_01'!F41</f>
        <v>0</v>
      </c>
      <c r="BE121" s="4"/>
      <c r="BT121" s="27" t="s">
        <v>92</v>
      </c>
      <c r="BV121" s="27" t="s">
        <v>77</v>
      </c>
      <c r="BW121" s="27" t="s">
        <v>162</v>
      </c>
      <c r="BX121" s="27" t="s">
        <v>157</v>
      </c>
      <c r="CL121" s="27" t="s">
        <v>1</v>
      </c>
    </row>
    <row r="122" s="4" customFormat="1" ht="16.5" customHeight="1">
      <c r="A122" s="124" t="s">
        <v>90</v>
      </c>
      <c r="B122" s="64"/>
      <c r="C122" s="10"/>
      <c r="D122" s="10"/>
      <c r="E122" s="10"/>
      <c r="F122" s="116" t="s">
        <v>100</v>
      </c>
      <c r="G122" s="116"/>
      <c r="H122" s="116"/>
      <c r="I122" s="116"/>
      <c r="J122" s="116"/>
      <c r="K122" s="10"/>
      <c r="L122" s="116" t="s">
        <v>101</v>
      </c>
      <c r="M122" s="116"/>
      <c r="N122" s="116"/>
      <c r="O122" s="116"/>
      <c r="P122" s="116"/>
      <c r="Q122" s="116"/>
      <c r="R122" s="116"/>
      <c r="S122" s="116"/>
      <c r="T122" s="116"/>
      <c r="U122" s="116"/>
      <c r="V122" s="116"/>
      <c r="W122" s="116"/>
      <c r="X122" s="116"/>
      <c r="Y122" s="116"/>
      <c r="Z122" s="116"/>
      <c r="AA122" s="116"/>
      <c r="AB122" s="116"/>
      <c r="AC122" s="116"/>
      <c r="AD122" s="116"/>
      <c r="AE122" s="116"/>
      <c r="AF122" s="116"/>
      <c r="AG122" s="118">
        <f>'D.1.4c - Silnoproudá elek..._01'!J34</f>
        <v>0</v>
      </c>
      <c r="AH122" s="10"/>
      <c r="AI122" s="10"/>
      <c r="AJ122" s="10"/>
      <c r="AK122" s="10"/>
      <c r="AL122" s="10"/>
      <c r="AM122" s="10"/>
      <c r="AN122" s="118">
        <f>SUM(AG122,AT122)</f>
        <v>0</v>
      </c>
      <c r="AO122" s="10"/>
      <c r="AP122" s="10"/>
      <c r="AQ122" s="119" t="s">
        <v>88</v>
      </c>
      <c r="AR122" s="64"/>
      <c r="AS122" s="120">
        <v>0</v>
      </c>
      <c r="AT122" s="121">
        <f>ROUND(SUM(AV122:AW122),2)</f>
        <v>0</v>
      </c>
      <c r="AU122" s="122">
        <f>'D.1.4c - Silnoproudá elek..._01'!P130</f>
        <v>0</v>
      </c>
      <c r="AV122" s="121">
        <f>'D.1.4c - Silnoproudá elek..._01'!J37</f>
        <v>0</v>
      </c>
      <c r="AW122" s="121">
        <f>'D.1.4c - Silnoproudá elek..._01'!J38</f>
        <v>0</v>
      </c>
      <c r="AX122" s="121">
        <f>'D.1.4c - Silnoproudá elek..._01'!J39</f>
        <v>0</v>
      </c>
      <c r="AY122" s="121">
        <f>'D.1.4c - Silnoproudá elek..._01'!J40</f>
        <v>0</v>
      </c>
      <c r="AZ122" s="121">
        <f>'D.1.4c - Silnoproudá elek..._01'!F37</f>
        <v>0</v>
      </c>
      <c r="BA122" s="121">
        <f>'D.1.4c - Silnoproudá elek..._01'!F38</f>
        <v>0</v>
      </c>
      <c r="BB122" s="121">
        <f>'D.1.4c - Silnoproudá elek..._01'!F39</f>
        <v>0</v>
      </c>
      <c r="BC122" s="121">
        <f>'D.1.4c - Silnoproudá elek..._01'!F40</f>
        <v>0</v>
      </c>
      <c r="BD122" s="123">
        <f>'D.1.4c - Silnoproudá elek..._01'!F41</f>
        <v>0</v>
      </c>
      <c r="BE122" s="4"/>
      <c r="BT122" s="27" t="s">
        <v>92</v>
      </c>
      <c r="BV122" s="27" t="s">
        <v>77</v>
      </c>
      <c r="BW122" s="27" t="s">
        <v>163</v>
      </c>
      <c r="BX122" s="27" t="s">
        <v>157</v>
      </c>
      <c r="CL122" s="27" t="s">
        <v>1</v>
      </c>
    </row>
    <row r="123" s="4" customFormat="1" ht="16.5" customHeight="1">
      <c r="A123" s="4"/>
      <c r="B123" s="64"/>
      <c r="C123" s="10"/>
      <c r="D123" s="10"/>
      <c r="E123" s="10"/>
      <c r="F123" s="116" t="s">
        <v>103</v>
      </c>
      <c r="G123" s="116"/>
      <c r="H123" s="116"/>
      <c r="I123" s="116"/>
      <c r="J123" s="116"/>
      <c r="K123" s="10"/>
      <c r="L123" s="116" t="s">
        <v>104</v>
      </c>
      <c r="M123" s="116"/>
      <c r="N123" s="116"/>
      <c r="O123" s="116"/>
      <c r="P123" s="116"/>
      <c r="Q123" s="116"/>
      <c r="R123" s="116"/>
      <c r="S123" s="116"/>
      <c r="T123" s="116"/>
      <c r="U123" s="116"/>
      <c r="V123" s="116"/>
      <c r="W123" s="116"/>
      <c r="X123" s="116"/>
      <c r="Y123" s="116"/>
      <c r="Z123" s="116"/>
      <c r="AA123" s="116"/>
      <c r="AB123" s="116"/>
      <c r="AC123" s="116"/>
      <c r="AD123" s="116"/>
      <c r="AE123" s="116"/>
      <c r="AF123" s="116"/>
      <c r="AG123" s="117">
        <f>ROUND(SUM(AG124:AG126),2)</f>
        <v>0</v>
      </c>
      <c r="AH123" s="10"/>
      <c r="AI123" s="10"/>
      <c r="AJ123" s="10"/>
      <c r="AK123" s="10"/>
      <c r="AL123" s="10"/>
      <c r="AM123" s="10"/>
      <c r="AN123" s="118">
        <f>SUM(AG123,AT123)</f>
        <v>0</v>
      </c>
      <c r="AO123" s="10"/>
      <c r="AP123" s="10"/>
      <c r="AQ123" s="119" t="s">
        <v>88</v>
      </c>
      <c r="AR123" s="64"/>
      <c r="AS123" s="120">
        <f>ROUND(SUM(AS124:AS126),2)</f>
        <v>0</v>
      </c>
      <c r="AT123" s="121">
        <f>ROUND(SUM(AV123:AW123),2)</f>
        <v>0</v>
      </c>
      <c r="AU123" s="122">
        <f>ROUND(SUM(AU124:AU126),5)</f>
        <v>0</v>
      </c>
      <c r="AV123" s="121">
        <f>ROUND(AZ123*L29,2)</f>
        <v>0</v>
      </c>
      <c r="AW123" s="121">
        <f>ROUND(BA123*L30,2)</f>
        <v>0</v>
      </c>
      <c r="AX123" s="121">
        <f>ROUND(BB123*L29,2)</f>
        <v>0</v>
      </c>
      <c r="AY123" s="121">
        <f>ROUND(BC123*L30,2)</f>
        <v>0</v>
      </c>
      <c r="AZ123" s="121">
        <f>ROUND(SUM(AZ124:AZ126),2)</f>
        <v>0</v>
      </c>
      <c r="BA123" s="121">
        <f>ROUND(SUM(BA124:BA126),2)</f>
        <v>0</v>
      </c>
      <c r="BB123" s="121">
        <f>ROUND(SUM(BB124:BB126),2)</f>
        <v>0</v>
      </c>
      <c r="BC123" s="121">
        <f>ROUND(SUM(BC124:BC126),2)</f>
        <v>0</v>
      </c>
      <c r="BD123" s="123">
        <f>ROUND(SUM(BD124:BD126),2)</f>
        <v>0</v>
      </c>
      <c r="BE123" s="4"/>
      <c r="BS123" s="27" t="s">
        <v>74</v>
      </c>
      <c r="BT123" s="27" t="s">
        <v>92</v>
      </c>
      <c r="BU123" s="27" t="s">
        <v>76</v>
      </c>
      <c r="BV123" s="27" t="s">
        <v>77</v>
      </c>
      <c r="BW123" s="27" t="s">
        <v>164</v>
      </c>
      <c r="BX123" s="27" t="s">
        <v>157</v>
      </c>
      <c r="CL123" s="27" t="s">
        <v>1</v>
      </c>
    </row>
    <row r="124" s="4" customFormat="1" ht="23.25" customHeight="1">
      <c r="A124" s="124" t="s">
        <v>90</v>
      </c>
      <c r="B124" s="64"/>
      <c r="C124" s="10"/>
      <c r="D124" s="10"/>
      <c r="E124" s="10"/>
      <c r="F124" s="10"/>
      <c r="G124" s="116" t="s">
        <v>165</v>
      </c>
      <c r="H124" s="116"/>
      <c r="I124" s="116"/>
      <c r="J124" s="116"/>
      <c r="K124" s="116"/>
      <c r="L124" s="10"/>
      <c r="M124" s="116" t="s">
        <v>107</v>
      </c>
      <c r="N124" s="116"/>
      <c r="O124" s="116"/>
      <c r="P124" s="116"/>
      <c r="Q124" s="116"/>
      <c r="R124" s="116"/>
      <c r="S124" s="116"/>
      <c r="T124" s="116"/>
      <c r="U124" s="116"/>
      <c r="V124" s="116"/>
      <c r="W124" s="116"/>
      <c r="X124" s="116"/>
      <c r="Y124" s="116"/>
      <c r="Z124" s="116"/>
      <c r="AA124" s="116"/>
      <c r="AB124" s="116"/>
      <c r="AC124" s="116"/>
      <c r="AD124" s="116"/>
      <c r="AE124" s="116"/>
      <c r="AF124" s="116"/>
      <c r="AG124" s="118">
        <f>'D.1.4d (26) - EK-CCTV'!J34</f>
        <v>0</v>
      </c>
      <c r="AH124" s="10"/>
      <c r="AI124" s="10"/>
      <c r="AJ124" s="10"/>
      <c r="AK124" s="10"/>
      <c r="AL124" s="10"/>
      <c r="AM124" s="10"/>
      <c r="AN124" s="118">
        <f>SUM(AG124,AT124)</f>
        <v>0</v>
      </c>
      <c r="AO124" s="10"/>
      <c r="AP124" s="10"/>
      <c r="AQ124" s="119" t="s">
        <v>88</v>
      </c>
      <c r="AR124" s="64"/>
      <c r="AS124" s="120">
        <v>0</v>
      </c>
      <c r="AT124" s="121">
        <f>ROUND(SUM(AV124:AW124),2)</f>
        <v>0</v>
      </c>
      <c r="AU124" s="122">
        <f>'D.1.4d (26) - EK-CCTV'!P125</f>
        <v>0</v>
      </c>
      <c r="AV124" s="121">
        <f>'D.1.4d (26) - EK-CCTV'!J37</f>
        <v>0</v>
      </c>
      <c r="AW124" s="121">
        <f>'D.1.4d (26) - EK-CCTV'!J38</f>
        <v>0</v>
      </c>
      <c r="AX124" s="121">
        <f>'D.1.4d (26) - EK-CCTV'!J39</f>
        <v>0</v>
      </c>
      <c r="AY124" s="121">
        <f>'D.1.4d (26) - EK-CCTV'!J40</f>
        <v>0</v>
      </c>
      <c r="AZ124" s="121">
        <f>'D.1.4d (26) - EK-CCTV'!F37</f>
        <v>0</v>
      </c>
      <c r="BA124" s="121">
        <f>'D.1.4d (26) - EK-CCTV'!F38</f>
        <v>0</v>
      </c>
      <c r="BB124" s="121">
        <f>'D.1.4d (26) - EK-CCTV'!F39</f>
        <v>0</v>
      </c>
      <c r="BC124" s="121">
        <f>'D.1.4d (26) - EK-CCTV'!F40</f>
        <v>0</v>
      </c>
      <c r="BD124" s="123">
        <f>'D.1.4d (26) - EK-CCTV'!F41</f>
        <v>0</v>
      </c>
      <c r="BE124" s="4"/>
      <c r="BT124" s="27" t="s">
        <v>108</v>
      </c>
      <c r="BV124" s="27" t="s">
        <v>77</v>
      </c>
      <c r="BW124" s="27" t="s">
        <v>166</v>
      </c>
      <c r="BX124" s="27" t="s">
        <v>164</v>
      </c>
      <c r="CL124" s="27" t="s">
        <v>1</v>
      </c>
    </row>
    <row r="125" s="4" customFormat="1" ht="23.25" customHeight="1">
      <c r="A125" s="124" t="s">
        <v>90</v>
      </c>
      <c r="B125" s="64"/>
      <c r="C125" s="10"/>
      <c r="D125" s="10"/>
      <c r="E125" s="10"/>
      <c r="F125" s="10"/>
      <c r="G125" s="116" t="s">
        <v>167</v>
      </c>
      <c r="H125" s="116"/>
      <c r="I125" s="116"/>
      <c r="J125" s="116"/>
      <c r="K125" s="116"/>
      <c r="L125" s="10"/>
      <c r="M125" s="116" t="s">
        <v>111</v>
      </c>
      <c r="N125" s="116"/>
      <c r="O125" s="116"/>
      <c r="P125" s="116"/>
      <c r="Q125" s="116"/>
      <c r="R125" s="116"/>
      <c r="S125" s="116"/>
      <c r="T125" s="116"/>
      <c r="U125" s="116"/>
      <c r="V125" s="116"/>
      <c r="W125" s="116"/>
      <c r="X125" s="116"/>
      <c r="Y125" s="116"/>
      <c r="Z125" s="116"/>
      <c r="AA125" s="116"/>
      <c r="AB125" s="116"/>
      <c r="AC125" s="116"/>
      <c r="AD125" s="116"/>
      <c r="AE125" s="116"/>
      <c r="AF125" s="116"/>
      <c r="AG125" s="118">
        <f>'D.1.4d (27) - EK-EKV'!J34</f>
        <v>0</v>
      </c>
      <c r="AH125" s="10"/>
      <c r="AI125" s="10"/>
      <c r="AJ125" s="10"/>
      <c r="AK125" s="10"/>
      <c r="AL125" s="10"/>
      <c r="AM125" s="10"/>
      <c r="AN125" s="118">
        <f>SUM(AG125,AT125)</f>
        <v>0</v>
      </c>
      <c r="AO125" s="10"/>
      <c r="AP125" s="10"/>
      <c r="AQ125" s="119" t="s">
        <v>88</v>
      </c>
      <c r="AR125" s="64"/>
      <c r="AS125" s="120">
        <v>0</v>
      </c>
      <c r="AT125" s="121">
        <f>ROUND(SUM(AV125:AW125),2)</f>
        <v>0</v>
      </c>
      <c r="AU125" s="122">
        <f>'D.1.4d (27) - EK-EKV'!P125</f>
        <v>0</v>
      </c>
      <c r="AV125" s="121">
        <f>'D.1.4d (27) - EK-EKV'!J37</f>
        <v>0</v>
      </c>
      <c r="AW125" s="121">
        <f>'D.1.4d (27) - EK-EKV'!J38</f>
        <v>0</v>
      </c>
      <c r="AX125" s="121">
        <f>'D.1.4d (27) - EK-EKV'!J39</f>
        <v>0</v>
      </c>
      <c r="AY125" s="121">
        <f>'D.1.4d (27) - EK-EKV'!J40</f>
        <v>0</v>
      </c>
      <c r="AZ125" s="121">
        <f>'D.1.4d (27) - EK-EKV'!F37</f>
        <v>0</v>
      </c>
      <c r="BA125" s="121">
        <f>'D.1.4d (27) - EK-EKV'!F38</f>
        <v>0</v>
      </c>
      <c r="BB125" s="121">
        <f>'D.1.4d (27) - EK-EKV'!F39</f>
        <v>0</v>
      </c>
      <c r="BC125" s="121">
        <f>'D.1.4d (27) - EK-EKV'!F40</f>
        <v>0</v>
      </c>
      <c r="BD125" s="123">
        <f>'D.1.4d (27) - EK-EKV'!F41</f>
        <v>0</v>
      </c>
      <c r="BE125" s="4"/>
      <c r="BT125" s="27" t="s">
        <v>108</v>
      </c>
      <c r="BV125" s="27" t="s">
        <v>77</v>
      </c>
      <c r="BW125" s="27" t="s">
        <v>168</v>
      </c>
      <c r="BX125" s="27" t="s">
        <v>164</v>
      </c>
      <c r="CL125" s="27" t="s">
        <v>1</v>
      </c>
    </row>
    <row r="126" s="4" customFormat="1" ht="23.25" customHeight="1">
      <c r="A126" s="124" t="s">
        <v>90</v>
      </c>
      <c r="B126" s="64"/>
      <c r="C126" s="10"/>
      <c r="D126" s="10"/>
      <c r="E126" s="10"/>
      <c r="F126" s="10"/>
      <c r="G126" s="116" t="s">
        <v>169</v>
      </c>
      <c r="H126" s="116"/>
      <c r="I126" s="116"/>
      <c r="J126" s="116"/>
      <c r="K126" s="116"/>
      <c r="L126" s="10"/>
      <c r="M126" s="116" t="s">
        <v>123</v>
      </c>
      <c r="N126" s="116"/>
      <c r="O126" s="116"/>
      <c r="P126" s="116"/>
      <c r="Q126" s="116"/>
      <c r="R126" s="116"/>
      <c r="S126" s="116"/>
      <c r="T126" s="116"/>
      <c r="U126" s="116"/>
      <c r="V126" s="116"/>
      <c r="W126" s="116"/>
      <c r="X126" s="116"/>
      <c r="Y126" s="116"/>
      <c r="Z126" s="116"/>
      <c r="AA126" s="116"/>
      <c r="AB126" s="116"/>
      <c r="AC126" s="116"/>
      <c r="AD126" s="116"/>
      <c r="AE126" s="116"/>
      <c r="AF126" s="116"/>
      <c r="AG126" s="118">
        <f>'D.1.4d (25) - EK-SK'!J34</f>
        <v>0</v>
      </c>
      <c r="AH126" s="10"/>
      <c r="AI126" s="10"/>
      <c r="AJ126" s="10"/>
      <c r="AK126" s="10"/>
      <c r="AL126" s="10"/>
      <c r="AM126" s="10"/>
      <c r="AN126" s="118">
        <f>SUM(AG126,AT126)</f>
        <v>0</v>
      </c>
      <c r="AO126" s="10"/>
      <c r="AP126" s="10"/>
      <c r="AQ126" s="119" t="s">
        <v>88</v>
      </c>
      <c r="AR126" s="64"/>
      <c r="AS126" s="120">
        <v>0</v>
      </c>
      <c r="AT126" s="121">
        <f>ROUND(SUM(AV126:AW126),2)</f>
        <v>0</v>
      </c>
      <c r="AU126" s="122">
        <f>'D.1.4d (25) - EK-SK'!P125</f>
        <v>0</v>
      </c>
      <c r="AV126" s="121">
        <f>'D.1.4d (25) - EK-SK'!J37</f>
        <v>0</v>
      </c>
      <c r="AW126" s="121">
        <f>'D.1.4d (25) - EK-SK'!J38</f>
        <v>0</v>
      </c>
      <c r="AX126" s="121">
        <f>'D.1.4d (25) - EK-SK'!J39</f>
        <v>0</v>
      </c>
      <c r="AY126" s="121">
        <f>'D.1.4d (25) - EK-SK'!J40</f>
        <v>0</v>
      </c>
      <c r="AZ126" s="121">
        <f>'D.1.4d (25) - EK-SK'!F37</f>
        <v>0</v>
      </c>
      <c r="BA126" s="121">
        <f>'D.1.4d (25) - EK-SK'!F38</f>
        <v>0</v>
      </c>
      <c r="BB126" s="121">
        <f>'D.1.4d (25) - EK-SK'!F39</f>
        <v>0</v>
      </c>
      <c r="BC126" s="121">
        <f>'D.1.4d (25) - EK-SK'!F40</f>
        <v>0</v>
      </c>
      <c r="BD126" s="123">
        <f>'D.1.4d (25) - EK-SK'!F41</f>
        <v>0</v>
      </c>
      <c r="BE126" s="4"/>
      <c r="BT126" s="27" t="s">
        <v>108</v>
      </c>
      <c r="BV126" s="27" t="s">
        <v>77</v>
      </c>
      <c r="BW126" s="27" t="s">
        <v>170</v>
      </c>
      <c r="BX126" s="27" t="s">
        <v>164</v>
      </c>
      <c r="CL126" s="27" t="s">
        <v>1</v>
      </c>
    </row>
    <row r="127" s="4" customFormat="1" ht="16.5" customHeight="1">
      <c r="A127" s="124" t="s">
        <v>90</v>
      </c>
      <c r="B127" s="64"/>
      <c r="C127" s="10"/>
      <c r="D127" s="10"/>
      <c r="E127" s="10"/>
      <c r="F127" s="116" t="s">
        <v>128</v>
      </c>
      <c r="G127" s="116"/>
      <c r="H127" s="116"/>
      <c r="I127" s="116"/>
      <c r="J127" s="116"/>
      <c r="K127" s="10"/>
      <c r="L127" s="116" t="s">
        <v>129</v>
      </c>
      <c r="M127" s="116"/>
      <c r="N127" s="116"/>
      <c r="O127" s="116"/>
      <c r="P127" s="116"/>
      <c r="Q127" s="116"/>
      <c r="R127" s="116"/>
      <c r="S127" s="116"/>
      <c r="T127" s="116"/>
      <c r="U127" s="116"/>
      <c r="V127" s="116"/>
      <c r="W127" s="116"/>
      <c r="X127" s="116"/>
      <c r="Y127" s="116"/>
      <c r="Z127" s="116"/>
      <c r="AA127" s="116"/>
      <c r="AB127" s="116"/>
      <c r="AC127" s="116"/>
      <c r="AD127" s="116"/>
      <c r="AE127" s="116"/>
      <c r="AF127" s="116"/>
      <c r="AG127" s="118">
        <f>'D.1.4e - Rozvody mediciná..._01'!J34</f>
        <v>0</v>
      </c>
      <c r="AH127" s="10"/>
      <c r="AI127" s="10"/>
      <c r="AJ127" s="10"/>
      <c r="AK127" s="10"/>
      <c r="AL127" s="10"/>
      <c r="AM127" s="10"/>
      <c r="AN127" s="118">
        <f>SUM(AG127,AT127)</f>
        <v>0</v>
      </c>
      <c r="AO127" s="10"/>
      <c r="AP127" s="10"/>
      <c r="AQ127" s="119" t="s">
        <v>88</v>
      </c>
      <c r="AR127" s="64"/>
      <c r="AS127" s="120">
        <v>0</v>
      </c>
      <c r="AT127" s="121">
        <f>ROUND(SUM(AV127:AW127),2)</f>
        <v>0</v>
      </c>
      <c r="AU127" s="122">
        <f>'D.1.4e - Rozvody mediciná..._01'!P125</f>
        <v>0</v>
      </c>
      <c r="AV127" s="121">
        <f>'D.1.4e - Rozvody mediciná..._01'!J37</f>
        <v>0</v>
      </c>
      <c r="AW127" s="121">
        <f>'D.1.4e - Rozvody mediciná..._01'!J38</f>
        <v>0</v>
      </c>
      <c r="AX127" s="121">
        <f>'D.1.4e - Rozvody mediciná..._01'!J39</f>
        <v>0</v>
      </c>
      <c r="AY127" s="121">
        <f>'D.1.4e - Rozvody mediciná..._01'!J40</f>
        <v>0</v>
      </c>
      <c r="AZ127" s="121">
        <f>'D.1.4e - Rozvody mediciná..._01'!F37</f>
        <v>0</v>
      </c>
      <c r="BA127" s="121">
        <f>'D.1.4e - Rozvody mediciná..._01'!F38</f>
        <v>0</v>
      </c>
      <c r="BB127" s="121">
        <f>'D.1.4e - Rozvody mediciná..._01'!F39</f>
        <v>0</v>
      </c>
      <c r="BC127" s="121">
        <f>'D.1.4e - Rozvody mediciná..._01'!F40</f>
        <v>0</v>
      </c>
      <c r="BD127" s="123">
        <f>'D.1.4e - Rozvody mediciná..._01'!F41</f>
        <v>0</v>
      </c>
      <c r="BE127" s="4"/>
      <c r="BT127" s="27" t="s">
        <v>92</v>
      </c>
      <c r="BV127" s="27" t="s">
        <v>77</v>
      </c>
      <c r="BW127" s="27" t="s">
        <v>171</v>
      </c>
      <c r="BX127" s="27" t="s">
        <v>157</v>
      </c>
      <c r="CL127" s="27" t="s">
        <v>1</v>
      </c>
    </row>
    <row r="128" s="4" customFormat="1" ht="16.5" customHeight="1">
      <c r="A128" s="124" t="s">
        <v>90</v>
      </c>
      <c r="B128" s="64"/>
      <c r="C128" s="10"/>
      <c r="D128" s="10"/>
      <c r="E128" s="10"/>
      <c r="F128" s="116" t="s">
        <v>172</v>
      </c>
      <c r="G128" s="116"/>
      <c r="H128" s="116"/>
      <c r="I128" s="116"/>
      <c r="J128" s="116"/>
      <c r="K128" s="10"/>
      <c r="L128" s="116" t="s">
        <v>132</v>
      </c>
      <c r="M128" s="116"/>
      <c r="N128" s="116"/>
      <c r="O128" s="116"/>
      <c r="P128" s="116"/>
      <c r="Q128" s="116"/>
      <c r="R128" s="116"/>
      <c r="S128" s="116"/>
      <c r="T128" s="116"/>
      <c r="U128" s="116"/>
      <c r="V128" s="116"/>
      <c r="W128" s="116"/>
      <c r="X128" s="116"/>
      <c r="Y128" s="116"/>
      <c r="Z128" s="116"/>
      <c r="AA128" s="116"/>
      <c r="AB128" s="116"/>
      <c r="AC128" s="116"/>
      <c r="AD128" s="116"/>
      <c r="AE128" s="116"/>
      <c r="AF128" s="116"/>
      <c r="AG128" s="118">
        <f>'D.1.4f - Vzduchotechnika'!J34</f>
        <v>0</v>
      </c>
      <c r="AH128" s="10"/>
      <c r="AI128" s="10"/>
      <c r="AJ128" s="10"/>
      <c r="AK128" s="10"/>
      <c r="AL128" s="10"/>
      <c r="AM128" s="10"/>
      <c r="AN128" s="118">
        <f>SUM(AG128,AT128)</f>
        <v>0</v>
      </c>
      <c r="AO128" s="10"/>
      <c r="AP128" s="10"/>
      <c r="AQ128" s="119" t="s">
        <v>88</v>
      </c>
      <c r="AR128" s="64"/>
      <c r="AS128" s="120">
        <v>0</v>
      </c>
      <c r="AT128" s="121">
        <f>ROUND(SUM(AV128:AW128),2)</f>
        <v>0</v>
      </c>
      <c r="AU128" s="122">
        <f>'D.1.4f - Vzduchotechnika'!P131</f>
        <v>0</v>
      </c>
      <c r="AV128" s="121">
        <f>'D.1.4f - Vzduchotechnika'!J37</f>
        <v>0</v>
      </c>
      <c r="AW128" s="121">
        <f>'D.1.4f - Vzduchotechnika'!J38</f>
        <v>0</v>
      </c>
      <c r="AX128" s="121">
        <f>'D.1.4f - Vzduchotechnika'!J39</f>
        <v>0</v>
      </c>
      <c r="AY128" s="121">
        <f>'D.1.4f - Vzduchotechnika'!J40</f>
        <v>0</v>
      </c>
      <c r="AZ128" s="121">
        <f>'D.1.4f - Vzduchotechnika'!F37</f>
        <v>0</v>
      </c>
      <c r="BA128" s="121">
        <f>'D.1.4f - Vzduchotechnika'!F38</f>
        <v>0</v>
      </c>
      <c r="BB128" s="121">
        <f>'D.1.4f - Vzduchotechnika'!F39</f>
        <v>0</v>
      </c>
      <c r="BC128" s="121">
        <f>'D.1.4f - Vzduchotechnika'!F40</f>
        <v>0</v>
      </c>
      <c r="BD128" s="123">
        <f>'D.1.4f - Vzduchotechnika'!F41</f>
        <v>0</v>
      </c>
      <c r="BE128" s="4"/>
      <c r="BT128" s="27" t="s">
        <v>92</v>
      </c>
      <c r="BV128" s="27" t="s">
        <v>77</v>
      </c>
      <c r="BW128" s="27" t="s">
        <v>173</v>
      </c>
      <c r="BX128" s="27" t="s">
        <v>157</v>
      </c>
      <c r="CL128" s="27" t="s">
        <v>1</v>
      </c>
    </row>
    <row r="129" s="4" customFormat="1" ht="16.5" customHeight="1">
      <c r="A129" s="4"/>
      <c r="B129" s="64"/>
      <c r="C129" s="10"/>
      <c r="D129" s="10"/>
      <c r="E129" s="10"/>
      <c r="F129" s="116" t="s">
        <v>137</v>
      </c>
      <c r="G129" s="116"/>
      <c r="H129" s="116"/>
      <c r="I129" s="116"/>
      <c r="J129" s="116"/>
      <c r="K129" s="10"/>
      <c r="L129" s="116" t="s">
        <v>138</v>
      </c>
      <c r="M129" s="116"/>
      <c r="N129" s="116"/>
      <c r="O129" s="116"/>
      <c r="P129" s="116"/>
      <c r="Q129" s="116"/>
      <c r="R129" s="116"/>
      <c r="S129" s="116"/>
      <c r="T129" s="116"/>
      <c r="U129" s="116"/>
      <c r="V129" s="116"/>
      <c r="W129" s="116"/>
      <c r="X129" s="116"/>
      <c r="Y129" s="116"/>
      <c r="Z129" s="116"/>
      <c r="AA129" s="116"/>
      <c r="AB129" s="116"/>
      <c r="AC129" s="116"/>
      <c r="AD129" s="116"/>
      <c r="AE129" s="116"/>
      <c r="AF129" s="116"/>
      <c r="AG129" s="117">
        <f>ROUND(SUM(AG130:AG131),2)</f>
        <v>0</v>
      </c>
      <c r="AH129" s="10"/>
      <c r="AI129" s="10"/>
      <c r="AJ129" s="10"/>
      <c r="AK129" s="10"/>
      <c r="AL129" s="10"/>
      <c r="AM129" s="10"/>
      <c r="AN129" s="118">
        <f>SUM(AG129,AT129)</f>
        <v>0</v>
      </c>
      <c r="AO129" s="10"/>
      <c r="AP129" s="10"/>
      <c r="AQ129" s="119" t="s">
        <v>88</v>
      </c>
      <c r="AR129" s="64"/>
      <c r="AS129" s="120">
        <f>ROUND(SUM(AS130:AS131),2)</f>
        <v>0</v>
      </c>
      <c r="AT129" s="121">
        <f>ROUND(SUM(AV129:AW129),2)</f>
        <v>0</v>
      </c>
      <c r="AU129" s="122">
        <f>ROUND(SUM(AU130:AU131),5)</f>
        <v>0</v>
      </c>
      <c r="AV129" s="121">
        <f>ROUND(AZ129*L29,2)</f>
        <v>0</v>
      </c>
      <c r="AW129" s="121">
        <f>ROUND(BA129*L30,2)</f>
        <v>0</v>
      </c>
      <c r="AX129" s="121">
        <f>ROUND(BB129*L29,2)</f>
        <v>0</v>
      </c>
      <c r="AY129" s="121">
        <f>ROUND(BC129*L30,2)</f>
        <v>0</v>
      </c>
      <c r="AZ129" s="121">
        <f>ROUND(SUM(AZ130:AZ131),2)</f>
        <v>0</v>
      </c>
      <c r="BA129" s="121">
        <f>ROUND(SUM(BA130:BA131),2)</f>
        <v>0</v>
      </c>
      <c r="BB129" s="121">
        <f>ROUND(SUM(BB130:BB131),2)</f>
        <v>0</v>
      </c>
      <c r="BC129" s="121">
        <f>ROUND(SUM(BC130:BC131),2)</f>
        <v>0</v>
      </c>
      <c r="BD129" s="123">
        <f>ROUND(SUM(BD130:BD131),2)</f>
        <v>0</v>
      </c>
      <c r="BE129" s="4"/>
      <c r="BS129" s="27" t="s">
        <v>74</v>
      </c>
      <c r="BT129" s="27" t="s">
        <v>92</v>
      </c>
      <c r="BU129" s="27" t="s">
        <v>76</v>
      </c>
      <c r="BV129" s="27" t="s">
        <v>77</v>
      </c>
      <c r="BW129" s="27" t="s">
        <v>174</v>
      </c>
      <c r="BX129" s="27" t="s">
        <v>157</v>
      </c>
      <c r="CL129" s="27" t="s">
        <v>1</v>
      </c>
    </row>
    <row r="130" s="4" customFormat="1" ht="23.25" customHeight="1">
      <c r="A130" s="124" t="s">
        <v>90</v>
      </c>
      <c r="B130" s="64"/>
      <c r="C130" s="10"/>
      <c r="D130" s="10"/>
      <c r="E130" s="10"/>
      <c r="F130" s="10"/>
      <c r="G130" s="116" t="s">
        <v>175</v>
      </c>
      <c r="H130" s="116"/>
      <c r="I130" s="116"/>
      <c r="J130" s="116"/>
      <c r="K130" s="116"/>
      <c r="L130" s="10"/>
      <c r="M130" s="116" t="s">
        <v>141</v>
      </c>
      <c r="N130" s="116"/>
      <c r="O130" s="116"/>
      <c r="P130" s="116"/>
      <c r="Q130" s="116"/>
      <c r="R130" s="116"/>
      <c r="S130" s="116"/>
      <c r="T130" s="116"/>
      <c r="U130" s="116"/>
      <c r="V130" s="116"/>
      <c r="W130" s="116"/>
      <c r="X130" s="116"/>
      <c r="Y130" s="116"/>
      <c r="Z130" s="116"/>
      <c r="AA130" s="116"/>
      <c r="AB130" s="116"/>
      <c r="AC130" s="116"/>
      <c r="AD130" s="116"/>
      <c r="AE130" s="116"/>
      <c r="AF130" s="116"/>
      <c r="AG130" s="118">
        <f>'D.1.4h (6) - EPS'!J34</f>
        <v>0</v>
      </c>
      <c r="AH130" s="10"/>
      <c r="AI130" s="10"/>
      <c r="AJ130" s="10"/>
      <c r="AK130" s="10"/>
      <c r="AL130" s="10"/>
      <c r="AM130" s="10"/>
      <c r="AN130" s="118">
        <f>SUM(AG130,AT130)</f>
        <v>0</v>
      </c>
      <c r="AO130" s="10"/>
      <c r="AP130" s="10"/>
      <c r="AQ130" s="119" t="s">
        <v>88</v>
      </c>
      <c r="AR130" s="64"/>
      <c r="AS130" s="120">
        <v>0</v>
      </c>
      <c r="AT130" s="121">
        <f>ROUND(SUM(AV130:AW130),2)</f>
        <v>0</v>
      </c>
      <c r="AU130" s="122">
        <f>'D.1.4h (6) - EPS'!P125</f>
        <v>0</v>
      </c>
      <c r="AV130" s="121">
        <f>'D.1.4h (6) - EPS'!J37</f>
        <v>0</v>
      </c>
      <c r="AW130" s="121">
        <f>'D.1.4h (6) - EPS'!J38</f>
        <v>0</v>
      </c>
      <c r="AX130" s="121">
        <f>'D.1.4h (6) - EPS'!J39</f>
        <v>0</v>
      </c>
      <c r="AY130" s="121">
        <f>'D.1.4h (6) - EPS'!J40</f>
        <v>0</v>
      </c>
      <c r="AZ130" s="121">
        <f>'D.1.4h (6) - EPS'!F37</f>
        <v>0</v>
      </c>
      <c r="BA130" s="121">
        <f>'D.1.4h (6) - EPS'!F38</f>
        <v>0</v>
      </c>
      <c r="BB130" s="121">
        <f>'D.1.4h (6) - EPS'!F39</f>
        <v>0</v>
      </c>
      <c r="BC130" s="121">
        <f>'D.1.4h (6) - EPS'!F40</f>
        <v>0</v>
      </c>
      <c r="BD130" s="123">
        <f>'D.1.4h (6) - EPS'!F41</f>
        <v>0</v>
      </c>
      <c r="BE130" s="4"/>
      <c r="BT130" s="27" t="s">
        <v>108</v>
      </c>
      <c r="BV130" s="27" t="s">
        <v>77</v>
      </c>
      <c r="BW130" s="27" t="s">
        <v>176</v>
      </c>
      <c r="BX130" s="27" t="s">
        <v>174</v>
      </c>
      <c r="CL130" s="27" t="s">
        <v>1</v>
      </c>
    </row>
    <row r="131" s="4" customFormat="1" ht="23.25" customHeight="1">
      <c r="A131" s="124" t="s">
        <v>90</v>
      </c>
      <c r="B131" s="64"/>
      <c r="C131" s="10"/>
      <c r="D131" s="10"/>
      <c r="E131" s="10"/>
      <c r="F131" s="10"/>
      <c r="G131" s="116" t="s">
        <v>177</v>
      </c>
      <c r="H131" s="116"/>
      <c r="I131" s="116"/>
      <c r="J131" s="116"/>
      <c r="K131" s="116"/>
      <c r="L131" s="10"/>
      <c r="M131" s="116" t="s">
        <v>144</v>
      </c>
      <c r="N131" s="116"/>
      <c r="O131" s="116"/>
      <c r="P131" s="116"/>
      <c r="Q131" s="116"/>
      <c r="R131" s="116"/>
      <c r="S131" s="116"/>
      <c r="T131" s="116"/>
      <c r="U131" s="116"/>
      <c r="V131" s="116"/>
      <c r="W131" s="116"/>
      <c r="X131" s="116"/>
      <c r="Y131" s="116"/>
      <c r="Z131" s="116"/>
      <c r="AA131" s="116"/>
      <c r="AB131" s="116"/>
      <c r="AC131" s="116"/>
      <c r="AD131" s="116"/>
      <c r="AE131" s="116"/>
      <c r="AF131" s="116"/>
      <c r="AG131" s="118">
        <f>'D.1.4h (7) - NZS'!J34</f>
        <v>0</v>
      </c>
      <c r="AH131" s="10"/>
      <c r="AI131" s="10"/>
      <c r="AJ131" s="10"/>
      <c r="AK131" s="10"/>
      <c r="AL131" s="10"/>
      <c r="AM131" s="10"/>
      <c r="AN131" s="118">
        <f>SUM(AG131,AT131)</f>
        <v>0</v>
      </c>
      <c r="AO131" s="10"/>
      <c r="AP131" s="10"/>
      <c r="AQ131" s="119" t="s">
        <v>88</v>
      </c>
      <c r="AR131" s="64"/>
      <c r="AS131" s="120">
        <v>0</v>
      </c>
      <c r="AT131" s="121">
        <f>ROUND(SUM(AV131:AW131),2)</f>
        <v>0</v>
      </c>
      <c r="AU131" s="122">
        <f>'D.1.4h (7) - NZS'!P125</f>
        <v>0</v>
      </c>
      <c r="AV131" s="121">
        <f>'D.1.4h (7) - NZS'!J37</f>
        <v>0</v>
      </c>
      <c r="AW131" s="121">
        <f>'D.1.4h (7) - NZS'!J38</f>
        <v>0</v>
      </c>
      <c r="AX131" s="121">
        <f>'D.1.4h (7) - NZS'!J39</f>
        <v>0</v>
      </c>
      <c r="AY131" s="121">
        <f>'D.1.4h (7) - NZS'!J40</f>
        <v>0</v>
      </c>
      <c r="AZ131" s="121">
        <f>'D.1.4h (7) - NZS'!F37</f>
        <v>0</v>
      </c>
      <c r="BA131" s="121">
        <f>'D.1.4h (7) - NZS'!F38</f>
        <v>0</v>
      </c>
      <c r="BB131" s="121">
        <f>'D.1.4h (7) - NZS'!F39</f>
        <v>0</v>
      </c>
      <c r="BC131" s="121">
        <f>'D.1.4h (7) - NZS'!F40</f>
        <v>0</v>
      </c>
      <c r="BD131" s="123">
        <f>'D.1.4h (7) - NZS'!F41</f>
        <v>0</v>
      </c>
      <c r="BE131" s="4"/>
      <c r="BT131" s="27" t="s">
        <v>108</v>
      </c>
      <c r="BV131" s="27" t="s">
        <v>77</v>
      </c>
      <c r="BW131" s="27" t="s">
        <v>178</v>
      </c>
      <c r="BX131" s="27" t="s">
        <v>174</v>
      </c>
      <c r="CL131" s="27" t="s">
        <v>1</v>
      </c>
    </row>
    <row r="132" s="4" customFormat="1" ht="16.5" customHeight="1">
      <c r="A132" s="4"/>
      <c r="B132" s="64"/>
      <c r="C132" s="10"/>
      <c r="D132" s="10"/>
      <c r="E132" s="10"/>
      <c r="F132" s="116" t="s">
        <v>149</v>
      </c>
      <c r="G132" s="116"/>
      <c r="H132" s="116"/>
      <c r="I132" s="116"/>
      <c r="J132" s="116"/>
      <c r="K132" s="10"/>
      <c r="L132" s="116" t="s">
        <v>150</v>
      </c>
      <c r="M132" s="116"/>
      <c r="N132" s="116"/>
      <c r="O132" s="116"/>
      <c r="P132" s="116"/>
      <c r="Q132" s="116"/>
      <c r="R132" s="116"/>
      <c r="S132" s="116"/>
      <c r="T132" s="116"/>
      <c r="U132" s="116"/>
      <c r="V132" s="116"/>
      <c r="W132" s="116"/>
      <c r="X132" s="116"/>
      <c r="Y132" s="116"/>
      <c r="Z132" s="116"/>
      <c r="AA132" s="116"/>
      <c r="AB132" s="116"/>
      <c r="AC132" s="116"/>
      <c r="AD132" s="116"/>
      <c r="AE132" s="116"/>
      <c r="AF132" s="116"/>
      <c r="AG132" s="117">
        <f>ROUND(AG133,2)</f>
        <v>0</v>
      </c>
      <c r="AH132" s="10"/>
      <c r="AI132" s="10"/>
      <c r="AJ132" s="10"/>
      <c r="AK132" s="10"/>
      <c r="AL132" s="10"/>
      <c r="AM132" s="10"/>
      <c r="AN132" s="118">
        <f>SUM(AG132,AT132)</f>
        <v>0</v>
      </c>
      <c r="AO132" s="10"/>
      <c r="AP132" s="10"/>
      <c r="AQ132" s="119" t="s">
        <v>88</v>
      </c>
      <c r="AR132" s="64"/>
      <c r="AS132" s="120">
        <f>ROUND(AS133,2)</f>
        <v>0</v>
      </c>
      <c r="AT132" s="121">
        <f>ROUND(SUM(AV132:AW132),2)</f>
        <v>0</v>
      </c>
      <c r="AU132" s="122">
        <f>ROUND(AU133,5)</f>
        <v>0</v>
      </c>
      <c r="AV132" s="121">
        <f>ROUND(AZ132*L29,2)</f>
        <v>0</v>
      </c>
      <c r="AW132" s="121">
        <f>ROUND(BA132*L30,2)</f>
        <v>0</v>
      </c>
      <c r="AX132" s="121">
        <f>ROUND(BB132*L29,2)</f>
        <v>0</v>
      </c>
      <c r="AY132" s="121">
        <f>ROUND(BC132*L30,2)</f>
        <v>0</v>
      </c>
      <c r="AZ132" s="121">
        <f>ROUND(AZ133,2)</f>
        <v>0</v>
      </c>
      <c r="BA132" s="121">
        <f>ROUND(BA133,2)</f>
        <v>0</v>
      </c>
      <c r="BB132" s="121">
        <f>ROUND(BB133,2)</f>
        <v>0</v>
      </c>
      <c r="BC132" s="121">
        <f>ROUND(BC133,2)</f>
        <v>0</v>
      </c>
      <c r="BD132" s="123">
        <f>ROUND(BD133,2)</f>
        <v>0</v>
      </c>
      <c r="BE132" s="4"/>
      <c r="BS132" s="27" t="s">
        <v>74</v>
      </c>
      <c r="BT132" s="27" t="s">
        <v>92</v>
      </c>
      <c r="BU132" s="27" t="s">
        <v>76</v>
      </c>
      <c r="BV132" s="27" t="s">
        <v>77</v>
      </c>
      <c r="BW132" s="27" t="s">
        <v>179</v>
      </c>
      <c r="BX132" s="27" t="s">
        <v>157</v>
      </c>
      <c r="CL132" s="27" t="s">
        <v>1</v>
      </c>
    </row>
    <row r="133" s="4" customFormat="1" ht="23.25" customHeight="1">
      <c r="A133" s="124" t="s">
        <v>90</v>
      </c>
      <c r="B133" s="64"/>
      <c r="C133" s="10"/>
      <c r="D133" s="10"/>
      <c r="E133" s="10"/>
      <c r="F133" s="10"/>
      <c r="G133" s="116" t="s">
        <v>180</v>
      </c>
      <c r="H133" s="116"/>
      <c r="I133" s="116"/>
      <c r="J133" s="116"/>
      <c r="K133" s="116"/>
      <c r="L133" s="10"/>
      <c r="M133" s="116" t="s">
        <v>153</v>
      </c>
      <c r="N133" s="116"/>
      <c r="O133" s="116"/>
      <c r="P133" s="116"/>
      <c r="Q133" s="116"/>
      <c r="R133" s="116"/>
      <c r="S133" s="116"/>
      <c r="T133" s="116"/>
      <c r="U133" s="116"/>
      <c r="V133" s="116"/>
      <c r="W133" s="116"/>
      <c r="X133" s="116"/>
      <c r="Y133" s="116"/>
      <c r="Z133" s="116"/>
      <c r="AA133" s="116"/>
      <c r="AB133" s="116"/>
      <c r="AC133" s="116"/>
      <c r="AD133" s="116"/>
      <c r="AE133" s="116"/>
      <c r="AF133" s="116"/>
      <c r="AG133" s="118">
        <f>'D.1.6_3.1b - Zabudovaný'!J34</f>
        <v>0</v>
      </c>
      <c r="AH133" s="10"/>
      <c r="AI133" s="10"/>
      <c r="AJ133" s="10"/>
      <c r="AK133" s="10"/>
      <c r="AL133" s="10"/>
      <c r="AM133" s="10"/>
      <c r="AN133" s="118">
        <f>SUM(AG133,AT133)</f>
        <v>0</v>
      </c>
      <c r="AO133" s="10"/>
      <c r="AP133" s="10"/>
      <c r="AQ133" s="119" t="s">
        <v>88</v>
      </c>
      <c r="AR133" s="64"/>
      <c r="AS133" s="120">
        <v>0</v>
      </c>
      <c r="AT133" s="121">
        <f>ROUND(SUM(AV133:AW133),2)</f>
        <v>0</v>
      </c>
      <c r="AU133" s="122">
        <f>'D.1.6_3.1b - Zabudovaný'!P125</f>
        <v>0</v>
      </c>
      <c r="AV133" s="121">
        <f>'D.1.6_3.1b - Zabudovaný'!J37</f>
        <v>0</v>
      </c>
      <c r="AW133" s="121">
        <f>'D.1.6_3.1b - Zabudovaný'!J38</f>
        <v>0</v>
      </c>
      <c r="AX133" s="121">
        <f>'D.1.6_3.1b - Zabudovaný'!J39</f>
        <v>0</v>
      </c>
      <c r="AY133" s="121">
        <f>'D.1.6_3.1b - Zabudovaný'!J40</f>
        <v>0</v>
      </c>
      <c r="AZ133" s="121">
        <f>'D.1.6_3.1b - Zabudovaný'!F37</f>
        <v>0</v>
      </c>
      <c r="BA133" s="121">
        <f>'D.1.6_3.1b - Zabudovaný'!F38</f>
        <v>0</v>
      </c>
      <c r="BB133" s="121">
        <f>'D.1.6_3.1b - Zabudovaný'!F39</f>
        <v>0</v>
      </c>
      <c r="BC133" s="121">
        <f>'D.1.6_3.1b - Zabudovaný'!F40</f>
        <v>0</v>
      </c>
      <c r="BD133" s="123">
        <f>'D.1.6_3.1b - Zabudovaný'!F41</f>
        <v>0</v>
      </c>
      <c r="BE133" s="4"/>
      <c r="BT133" s="27" t="s">
        <v>108</v>
      </c>
      <c r="BV133" s="27" t="s">
        <v>77</v>
      </c>
      <c r="BW133" s="27" t="s">
        <v>181</v>
      </c>
      <c r="BX133" s="27" t="s">
        <v>179</v>
      </c>
      <c r="CL133" s="27" t="s">
        <v>1</v>
      </c>
    </row>
    <row r="134" s="4" customFormat="1" ht="16.5" customHeight="1">
      <c r="A134" s="4"/>
      <c r="B134" s="64"/>
      <c r="C134" s="10"/>
      <c r="D134" s="10"/>
      <c r="E134" s="116" t="s">
        <v>182</v>
      </c>
      <c r="F134" s="116"/>
      <c r="G134" s="116"/>
      <c r="H134" s="116"/>
      <c r="I134" s="116"/>
      <c r="J134" s="10"/>
      <c r="K134" s="116" t="s">
        <v>183</v>
      </c>
      <c r="L134" s="116"/>
      <c r="M134" s="116"/>
      <c r="N134" s="116"/>
      <c r="O134" s="116"/>
      <c r="P134" s="116"/>
      <c r="Q134" s="116"/>
      <c r="R134" s="116"/>
      <c r="S134" s="116"/>
      <c r="T134" s="116"/>
      <c r="U134" s="116"/>
      <c r="V134" s="116"/>
      <c r="W134" s="116"/>
      <c r="X134" s="116"/>
      <c r="Y134" s="116"/>
      <c r="Z134" s="116"/>
      <c r="AA134" s="116"/>
      <c r="AB134" s="116"/>
      <c r="AC134" s="116"/>
      <c r="AD134" s="116"/>
      <c r="AE134" s="116"/>
      <c r="AF134" s="116"/>
      <c r="AG134" s="117">
        <f>ROUND(SUM(AG135:AG140),2)</f>
        <v>0</v>
      </c>
      <c r="AH134" s="10"/>
      <c r="AI134" s="10"/>
      <c r="AJ134" s="10"/>
      <c r="AK134" s="10"/>
      <c r="AL134" s="10"/>
      <c r="AM134" s="10"/>
      <c r="AN134" s="118">
        <f>SUM(AG134,AT134)</f>
        <v>0</v>
      </c>
      <c r="AO134" s="10"/>
      <c r="AP134" s="10"/>
      <c r="AQ134" s="119" t="s">
        <v>88</v>
      </c>
      <c r="AR134" s="64"/>
      <c r="AS134" s="120">
        <f>ROUND(SUM(AS135:AS140),2)</f>
        <v>0</v>
      </c>
      <c r="AT134" s="121">
        <f>ROUND(SUM(AV134:AW134),2)</f>
        <v>0</v>
      </c>
      <c r="AU134" s="122">
        <f>ROUND(SUM(AU135:AU140),5)</f>
        <v>0</v>
      </c>
      <c r="AV134" s="121">
        <f>ROUND(AZ134*L29,2)</f>
        <v>0</v>
      </c>
      <c r="AW134" s="121">
        <f>ROUND(BA134*L30,2)</f>
        <v>0</v>
      </c>
      <c r="AX134" s="121">
        <f>ROUND(BB134*L29,2)</f>
        <v>0</v>
      </c>
      <c r="AY134" s="121">
        <f>ROUND(BC134*L30,2)</f>
        <v>0</v>
      </c>
      <c r="AZ134" s="121">
        <f>ROUND(SUM(AZ135:AZ140),2)</f>
        <v>0</v>
      </c>
      <c r="BA134" s="121">
        <f>ROUND(SUM(BA135:BA140),2)</f>
        <v>0</v>
      </c>
      <c r="BB134" s="121">
        <f>ROUND(SUM(BB135:BB140),2)</f>
        <v>0</v>
      </c>
      <c r="BC134" s="121">
        <f>ROUND(SUM(BC135:BC140),2)</f>
        <v>0</v>
      </c>
      <c r="BD134" s="123">
        <f>ROUND(SUM(BD135:BD140),2)</f>
        <v>0</v>
      </c>
      <c r="BE134" s="4"/>
      <c r="BS134" s="27" t="s">
        <v>74</v>
      </c>
      <c r="BT134" s="27" t="s">
        <v>85</v>
      </c>
      <c r="BU134" s="27" t="s">
        <v>76</v>
      </c>
      <c r="BV134" s="27" t="s">
        <v>77</v>
      </c>
      <c r="BW134" s="27" t="s">
        <v>184</v>
      </c>
      <c r="BX134" s="27" t="s">
        <v>83</v>
      </c>
      <c r="CL134" s="27" t="s">
        <v>84</v>
      </c>
    </row>
    <row r="135" s="4" customFormat="1" ht="23.25" customHeight="1">
      <c r="A135" s="124" t="s">
        <v>90</v>
      </c>
      <c r="B135" s="64"/>
      <c r="C135" s="10"/>
      <c r="D135" s="10"/>
      <c r="E135" s="10"/>
      <c r="F135" s="116" t="s">
        <v>182</v>
      </c>
      <c r="G135" s="116"/>
      <c r="H135" s="116"/>
      <c r="I135" s="116"/>
      <c r="J135" s="116"/>
      <c r="K135" s="10"/>
      <c r="L135" s="116" t="s">
        <v>185</v>
      </c>
      <c r="M135" s="116"/>
      <c r="N135" s="116"/>
      <c r="O135" s="116"/>
      <c r="P135" s="116"/>
      <c r="Q135" s="116"/>
      <c r="R135" s="116"/>
      <c r="S135" s="116"/>
      <c r="T135" s="116"/>
      <c r="U135" s="116"/>
      <c r="V135" s="116"/>
      <c r="W135" s="116"/>
      <c r="X135" s="116"/>
      <c r="Y135" s="116"/>
      <c r="Z135" s="116"/>
      <c r="AA135" s="116"/>
      <c r="AB135" s="116"/>
      <c r="AC135" s="116"/>
      <c r="AD135" s="116"/>
      <c r="AE135" s="116"/>
      <c r="AF135" s="116"/>
      <c r="AG135" s="118">
        <f>'SO05 - Architektonicko-st...'!J34</f>
        <v>0</v>
      </c>
      <c r="AH135" s="10"/>
      <c r="AI135" s="10"/>
      <c r="AJ135" s="10"/>
      <c r="AK135" s="10"/>
      <c r="AL135" s="10"/>
      <c r="AM135" s="10"/>
      <c r="AN135" s="118">
        <f>SUM(AG135,AT135)</f>
        <v>0</v>
      </c>
      <c r="AO135" s="10"/>
      <c r="AP135" s="10"/>
      <c r="AQ135" s="119" t="s">
        <v>88</v>
      </c>
      <c r="AR135" s="64"/>
      <c r="AS135" s="120">
        <v>0</v>
      </c>
      <c r="AT135" s="121">
        <f>ROUND(SUM(AV135:AW135),2)</f>
        <v>0</v>
      </c>
      <c r="AU135" s="122">
        <f>'SO05 - Architektonicko-st...'!P140</f>
        <v>0</v>
      </c>
      <c r="AV135" s="121">
        <f>'SO05 - Architektonicko-st...'!J37</f>
        <v>0</v>
      </c>
      <c r="AW135" s="121">
        <f>'SO05 - Architektonicko-st...'!J38</f>
        <v>0</v>
      </c>
      <c r="AX135" s="121">
        <f>'SO05 - Architektonicko-st...'!J39</f>
        <v>0</v>
      </c>
      <c r="AY135" s="121">
        <f>'SO05 - Architektonicko-st...'!J40</f>
        <v>0</v>
      </c>
      <c r="AZ135" s="121">
        <f>'SO05 - Architektonicko-st...'!F37</f>
        <v>0</v>
      </c>
      <c r="BA135" s="121">
        <f>'SO05 - Architektonicko-st...'!F38</f>
        <v>0</v>
      </c>
      <c r="BB135" s="121">
        <f>'SO05 - Architektonicko-st...'!F39</f>
        <v>0</v>
      </c>
      <c r="BC135" s="121">
        <f>'SO05 - Architektonicko-st...'!F40</f>
        <v>0</v>
      </c>
      <c r="BD135" s="123">
        <f>'SO05 - Architektonicko-st...'!F41</f>
        <v>0</v>
      </c>
      <c r="BE135" s="4"/>
      <c r="BT135" s="27" t="s">
        <v>92</v>
      </c>
      <c r="BV135" s="27" t="s">
        <v>77</v>
      </c>
      <c r="BW135" s="27" t="s">
        <v>186</v>
      </c>
      <c r="BX135" s="27" t="s">
        <v>184</v>
      </c>
      <c r="CL135" s="27" t="s">
        <v>1</v>
      </c>
    </row>
    <row r="136" s="4" customFormat="1" ht="16.5" customHeight="1">
      <c r="A136" s="124" t="s">
        <v>90</v>
      </c>
      <c r="B136" s="64"/>
      <c r="C136" s="10"/>
      <c r="D136" s="10"/>
      <c r="E136" s="10"/>
      <c r="F136" s="116" t="s">
        <v>94</v>
      </c>
      <c r="G136" s="116"/>
      <c r="H136" s="116"/>
      <c r="I136" s="116"/>
      <c r="J136" s="116"/>
      <c r="K136" s="10"/>
      <c r="L136" s="116" t="s">
        <v>95</v>
      </c>
      <c r="M136" s="116"/>
      <c r="N136" s="116"/>
      <c r="O136" s="116"/>
      <c r="P136" s="116"/>
      <c r="Q136" s="116"/>
      <c r="R136" s="116"/>
      <c r="S136" s="116"/>
      <c r="T136" s="116"/>
      <c r="U136" s="116"/>
      <c r="V136" s="116"/>
      <c r="W136" s="116"/>
      <c r="X136" s="116"/>
      <c r="Y136" s="116"/>
      <c r="Z136" s="116"/>
      <c r="AA136" s="116"/>
      <c r="AB136" s="116"/>
      <c r="AC136" s="116"/>
      <c r="AD136" s="116"/>
      <c r="AE136" s="116"/>
      <c r="AF136" s="116"/>
      <c r="AG136" s="118">
        <f>'D.1.4a - Zdravotně techni..._02'!J34</f>
        <v>0</v>
      </c>
      <c r="AH136" s="10"/>
      <c r="AI136" s="10"/>
      <c r="AJ136" s="10"/>
      <c r="AK136" s="10"/>
      <c r="AL136" s="10"/>
      <c r="AM136" s="10"/>
      <c r="AN136" s="118">
        <f>SUM(AG136,AT136)</f>
        <v>0</v>
      </c>
      <c r="AO136" s="10"/>
      <c r="AP136" s="10"/>
      <c r="AQ136" s="119" t="s">
        <v>88</v>
      </c>
      <c r="AR136" s="64"/>
      <c r="AS136" s="120">
        <v>0</v>
      </c>
      <c r="AT136" s="121">
        <f>ROUND(SUM(AV136:AW136),2)</f>
        <v>0</v>
      </c>
      <c r="AU136" s="122">
        <f>'D.1.4a - Zdravotně techni..._02'!P127</f>
        <v>0</v>
      </c>
      <c r="AV136" s="121">
        <f>'D.1.4a - Zdravotně techni..._02'!J37</f>
        <v>0</v>
      </c>
      <c r="AW136" s="121">
        <f>'D.1.4a - Zdravotně techni..._02'!J38</f>
        <v>0</v>
      </c>
      <c r="AX136" s="121">
        <f>'D.1.4a - Zdravotně techni..._02'!J39</f>
        <v>0</v>
      </c>
      <c r="AY136" s="121">
        <f>'D.1.4a - Zdravotně techni..._02'!J40</f>
        <v>0</v>
      </c>
      <c r="AZ136" s="121">
        <f>'D.1.4a - Zdravotně techni..._02'!F37</f>
        <v>0</v>
      </c>
      <c r="BA136" s="121">
        <f>'D.1.4a - Zdravotně techni..._02'!F38</f>
        <v>0</v>
      </c>
      <c r="BB136" s="121">
        <f>'D.1.4a - Zdravotně techni..._02'!F39</f>
        <v>0</v>
      </c>
      <c r="BC136" s="121">
        <f>'D.1.4a - Zdravotně techni..._02'!F40</f>
        <v>0</v>
      </c>
      <c r="BD136" s="123">
        <f>'D.1.4a - Zdravotně techni..._02'!F41</f>
        <v>0</v>
      </c>
      <c r="BE136" s="4"/>
      <c r="BT136" s="27" t="s">
        <v>92</v>
      </c>
      <c r="BV136" s="27" t="s">
        <v>77</v>
      </c>
      <c r="BW136" s="27" t="s">
        <v>187</v>
      </c>
      <c r="BX136" s="27" t="s">
        <v>184</v>
      </c>
      <c r="CL136" s="27" t="s">
        <v>1</v>
      </c>
    </row>
    <row r="137" s="4" customFormat="1" ht="16.5" customHeight="1">
      <c r="A137" s="124" t="s">
        <v>90</v>
      </c>
      <c r="B137" s="64"/>
      <c r="C137" s="10"/>
      <c r="D137" s="10"/>
      <c r="E137" s="10"/>
      <c r="F137" s="116" t="s">
        <v>97</v>
      </c>
      <c r="G137" s="116"/>
      <c r="H137" s="116"/>
      <c r="I137" s="116"/>
      <c r="J137" s="116"/>
      <c r="K137" s="10"/>
      <c r="L137" s="116" t="s">
        <v>98</v>
      </c>
      <c r="M137" s="116"/>
      <c r="N137" s="116"/>
      <c r="O137" s="116"/>
      <c r="P137" s="116"/>
      <c r="Q137" s="116"/>
      <c r="R137" s="116"/>
      <c r="S137" s="116"/>
      <c r="T137" s="116"/>
      <c r="U137" s="116"/>
      <c r="V137" s="116"/>
      <c r="W137" s="116"/>
      <c r="X137" s="116"/>
      <c r="Y137" s="116"/>
      <c r="Z137" s="116"/>
      <c r="AA137" s="116"/>
      <c r="AB137" s="116"/>
      <c r="AC137" s="116"/>
      <c r="AD137" s="116"/>
      <c r="AE137" s="116"/>
      <c r="AF137" s="116"/>
      <c r="AG137" s="118">
        <f>'D.1.4b - Vytápění_02'!J34</f>
        <v>0</v>
      </c>
      <c r="AH137" s="10"/>
      <c r="AI137" s="10"/>
      <c r="AJ137" s="10"/>
      <c r="AK137" s="10"/>
      <c r="AL137" s="10"/>
      <c r="AM137" s="10"/>
      <c r="AN137" s="118">
        <f>SUM(AG137,AT137)</f>
        <v>0</v>
      </c>
      <c r="AO137" s="10"/>
      <c r="AP137" s="10"/>
      <c r="AQ137" s="119" t="s">
        <v>88</v>
      </c>
      <c r="AR137" s="64"/>
      <c r="AS137" s="120">
        <v>0</v>
      </c>
      <c r="AT137" s="121">
        <f>ROUND(SUM(AV137:AW137),2)</f>
        <v>0</v>
      </c>
      <c r="AU137" s="122">
        <f>'D.1.4b - Vytápění_02'!P126</f>
        <v>0</v>
      </c>
      <c r="AV137" s="121">
        <f>'D.1.4b - Vytápění_02'!J37</f>
        <v>0</v>
      </c>
      <c r="AW137" s="121">
        <f>'D.1.4b - Vytápění_02'!J38</f>
        <v>0</v>
      </c>
      <c r="AX137" s="121">
        <f>'D.1.4b - Vytápění_02'!J39</f>
        <v>0</v>
      </c>
      <c r="AY137" s="121">
        <f>'D.1.4b - Vytápění_02'!J40</f>
        <v>0</v>
      </c>
      <c r="AZ137" s="121">
        <f>'D.1.4b - Vytápění_02'!F37</f>
        <v>0</v>
      </c>
      <c r="BA137" s="121">
        <f>'D.1.4b - Vytápění_02'!F38</f>
        <v>0</v>
      </c>
      <c r="BB137" s="121">
        <f>'D.1.4b - Vytápění_02'!F39</f>
        <v>0</v>
      </c>
      <c r="BC137" s="121">
        <f>'D.1.4b - Vytápění_02'!F40</f>
        <v>0</v>
      </c>
      <c r="BD137" s="123">
        <f>'D.1.4b - Vytápění_02'!F41</f>
        <v>0</v>
      </c>
      <c r="BE137" s="4"/>
      <c r="BT137" s="27" t="s">
        <v>92</v>
      </c>
      <c r="BV137" s="27" t="s">
        <v>77</v>
      </c>
      <c r="BW137" s="27" t="s">
        <v>188</v>
      </c>
      <c r="BX137" s="27" t="s">
        <v>184</v>
      </c>
      <c r="CL137" s="27" t="s">
        <v>1</v>
      </c>
    </row>
    <row r="138" s="4" customFormat="1" ht="16.5" customHeight="1">
      <c r="A138" s="124" t="s">
        <v>90</v>
      </c>
      <c r="B138" s="64"/>
      <c r="C138" s="10"/>
      <c r="D138" s="10"/>
      <c r="E138" s="10"/>
      <c r="F138" s="116" t="s">
        <v>100</v>
      </c>
      <c r="G138" s="116"/>
      <c r="H138" s="116"/>
      <c r="I138" s="116"/>
      <c r="J138" s="116"/>
      <c r="K138" s="10"/>
      <c r="L138" s="116" t="s">
        <v>101</v>
      </c>
      <c r="M138" s="116"/>
      <c r="N138" s="116"/>
      <c r="O138" s="116"/>
      <c r="P138" s="116"/>
      <c r="Q138" s="116"/>
      <c r="R138" s="116"/>
      <c r="S138" s="116"/>
      <c r="T138" s="116"/>
      <c r="U138" s="116"/>
      <c r="V138" s="116"/>
      <c r="W138" s="116"/>
      <c r="X138" s="116"/>
      <c r="Y138" s="116"/>
      <c r="Z138" s="116"/>
      <c r="AA138" s="116"/>
      <c r="AB138" s="116"/>
      <c r="AC138" s="116"/>
      <c r="AD138" s="116"/>
      <c r="AE138" s="116"/>
      <c r="AF138" s="116"/>
      <c r="AG138" s="118">
        <f>'D.1.4c - Silnoproudá elek..._02'!J34</f>
        <v>0</v>
      </c>
      <c r="AH138" s="10"/>
      <c r="AI138" s="10"/>
      <c r="AJ138" s="10"/>
      <c r="AK138" s="10"/>
      <c r="AL138" s="10"/>
      <c r="AM138" s="10"/>
      <c r="AN138" s="118">
        <f>SUM(AG138,AT138)</f>
        <v>0</v>
      </c>
      <c r="AO138" s="10"/>
      <c r="AP138" s="10"/>
      <c r="AQ138" s="119" t="s">
        <v>88</v>
      </c>
      <c r="AR138" s="64"/>
      <c r="AS138" s="120">
        <v>0</v>
      </c>
      <c r="AT138" s="121">
        <f>ROUND(SUM(AV138:AW138),2)</f>
        <v>0</v>
      </c>
      <c r="AU138" s="122">
        <f>'D.1.4c - Silnoproudá elek..._02'!P125</f>
        <v>0</v>
      </c>
      <c r="AV138" s="121">
        <f>'D.1.4c - Silnoproudá elek..._02'!J37</f>
        <v>0</v>
      </c>
      <c r="AW138" s="121">
        <f>'D.1.4c - Silnoproudá elek..._02'!J38</f>
        <v>0</v>
      </c>
      <c r="AX138" s="121">
        <f>'D.1.4c - Silnoproudá elek..._02'!J39</f>
        <v>0</v>
      </c>
      <c r="AY138" s="121">
        <f>'D.1.4c - Silnoproudá elek..._02'!J40</f>
        <v>0</v>
      </c>
      <c r="AZ138" s="121">
        <f>'D.1.4c - Silnoproudá elek..._02'!F37</f>
        <v>0</v>
      </c>
      <c r="BA138" s="121">
        <f>'D.1.4c - Silnoproudá elek..._02'!F38</f>
        <v>0</v>
      </c>
      <c r="BB138" s="121">
        <f>'D.1.4c - Silnoproudá elek..._02'!F39</f>
        <v>0</v>
      </c>
      <c r="BC138" s="121">
        <f>'D.1.4c - Silnoproudá elek..._02'!F40</f>
        <v>0</v>
      </c>
      <c r="BD138" s="123">
        <f>'D.1.4c - Silnoproudá elek..._02'!F41</f>
        <v>0</v>
      </c>
      <c r="BE138" s="4"/>
      <c r="BT138" s="27" t="s">
        <v>92</v>
      </c>
      <c r="BV138" s="27" t="s">
        <v>77</v>
      </c>
      <c r="BW138" s="27" t="s">
        <v>189</v>
      </c>
      <c r="BX138" s="27" t="s">
        <v>184</v>
      </c>
      <c r="CL138" s="27" t="s">
        <v>1</v>
      </c>
    </row>
    <row r="139" s="4" customFormat="1" ht="16.5" customHeight="1">
      <c r="A139" s="124" t="s">
        <v>90</v>
      </c>
      <c r="B139" s="64"/>
      <c r="C139" s="10"/>
      <c r="D139" s="10"/>
      <c r="E139" s="10"/>
      <c r="F139" s="116" t="s">
        <v>172</v>
      </c>
      <c r="G139" s="116"/>
      <c r="H139" s="116"/>
      <c r="I139" s="116"/>
      <c r="J139" s="116"/>
      <c r="K139" s="10"/>
      <c r="L139" s="116" t="s">
        <v>132</v>
      </c>
      <c r="M139" s="116"/>
      <c r="N139" s="116"/>
      <c r="O139" s="116"/>
      <c r="P139" s="116"/>
      <c r="Q139" s="116"/>
      <c r="R139" s="116"/>
      <c r="S139" s="116"/>
      <c r="T139" s="116"/>
      <c r="U139" s="116"/>
      <c r="V139" s="116"/>
      <c r="W139" s="116"/>
      <c r="X139" s="116"/>
      <c r="Y139" s="116"/>
      <c r="Z139" s="116"/>
      <c r="AA139" s="116"/>
      <c r="AB139" s="116"/>
      <c r="AC139" s="116"/>
      <c r="AD139" s="116"/>
      <c r="AE139" s="116"/>
      <c r="AF139" s="116"/>
      <c r="AG139" s="118">
        <f>'D.1.4f - Vzduchotechnika_01'!J34</f>
        <v>0</v>
      </c>
      <c r="AH139" s="10"/>
      <c r="AI139" s="10"/>
      <c r="AJ139" s="10"/>
      <c r="AK139" s="10"/>
      <c r="AL139" s="10"/>
      <c r="AM139" s="10"/>
      <c r="AN139" s="118">
        <f>SUM(AG139,AT139)</f>
        <v>0</v>
      </c>
      <c r="AO139" s="10"/>
      <c r="AP139" s="10"/>
      <c r="AQ139" s="119" t="s">
        <v>88</v>
      </c>
      <c r="AR139" s="64"/>
      <c r="AS139" s="120">
        <v>0</v>
      </c>
      <c r="AT139" s="121">
        <f>ROUND(SUM(AV139:AW139),2)</f>
        <v>0</v>
      </c>
      <c r="AU139" s="122">
        <f>'D.1.4f - Vzduchotechnika_01'!P135</f>
        <v>0</v>
      </c>
      <c r="AV139" s="121">
        <f>'D.1.4f - Vzduchotechnika_01'!J37</f>
        <v>0</v>
      </c>
      <c r="AW139" s="121">
        <f>'D.1.4f - Vzduchotechnika_01'!J38</f>
        <v>0</v>
      </c>
      <c r="AX139" s="121">
        <f>'D.1.4f - Vzduchotechnika_01'!J39</f>
        <v>0</v>
      </c>
      <c r="AY139" s="121">
        <f>'D.1.4f - Vzduchotechnika_01'!J40</f>
        <v>0</v>
      </c>
      <c r="AZ139" s="121">
        <f>'D.1.4f - Vzduchotechnika_01'!F37</f>
        <v>0</v>
      </c>
      <c r="BA139" s="121">
        <f>'D.1.4f - Vzduchotechnika_01'!F38</f>
        <v>0</v>
      </c>
      <c r="BB139" s="121">
        <f>'D.1.4f - Vzduchotechnika_01'!F39</f>
        <v>0</v>
      </c>
      <c r="BC139" s="121">
        <f>'D.1.4f - Vzduchotechnika_01'!F40</f>
        <v>0</v>
      </c>
      <c r="BD139" s="123">
        <f>'D.1.4f - Vzduchotechnika_01'!F41</f>
        <v>0</v>
      </c>
      <c r="BE139" s="4"/>
      <c r="BT139" s="27" t="s">
        <v>92</v>
      </c>
      <c r="BV139" s="27" t="s">
        <v>77</v>
      </c>
      <c r="BW139" s="27" t="s">
        <v>190</v>
      </c>
      <c r="BX139" s="27" t="s">
        <v>184</v>
      </c>
      <c r="CL139" s="27" t="s">
        <v>1</v>
      </c>
    </row>
    <row r="140" s="4" customFormat="1" ht="16.5" customHeight="1">
      <c r="A140" s="124" t="s">
        <v>90</v>
      </c>
      <c r="B140" s="64"/>
      <c r="C140" s="10"/>
      <c r="D140" s="10"/>
      <c r="E140" s="10"/>
      <c r="F140" s="116" t="s">
        <v>137</v>
      </c>
      <c r="G140" s="116"/>
      <c r="H140" s="116"/>
      <c r="I140" s="116"/>
      <c r="J140" s="116"/>
      <c r="K140" s="10"/>
      <c r="L140" s="116" t="s">
        <v>141</v>
      </c>
      <c r="M140" s="116"/>
      <c r="N140" s="116"/>
      <c r="O140" s="116"/>
      <c r="P140" s="116"/>
      <c r="Q140" s="116"/>
      <c r="R140" s="116"/>
      <c r="S140" s="116"/>
      <c r="T140" s="116"/>
      <c r="U140" s="116"/>
      <c r="V140" s="116"/>
      <c r="W140" s="116"/>
      <c r="X140" s="116"/>
      <c r="Y140" s="116"/>
      <c r="Z140" s="116"/>
      <c r="AA140" s="116"/>
      <c r="AB140" s="116"/>
      <c r="AC140" s="116"/>
      <c r="AD140" s="116"/>
      <c r="AE140" s="116"/>
      <c r="AF140" s="116"/>
      <c r="AG140" s="118">
        <f>'D.1.4h - EPS'!J34</f>
        <v>0</v>
      </c>
      <c r="AH140" s="10"/>
      <c r="AI140" s="10"/>
      <c r="AJ140" s="10"/>
      <c r="AK140" s="10"/>
      <c r="AL140" s="10"/>
      <c r="AM140" s="10"/>
      <c r="AN140" s="118">
        <f>SUM(AG140,AT140)</f>
        <v>0</v>
      </c>
      <c r="AO140" s="10"/>
      <c r="AP140" s="10"/>
      <c r="AQ140" s="119" t="s">
        <v>88</v>
      </c>
      <c r="AR140" s="64"/>
      <c r="AS140" s="120">
        <v>0</v>
      </c>
      <c r="AT140" s="121">
        <f>ROUND(SUM(AV140:AW140),2)</f>
        <v>0</v>
      </c>
      <c r="AU140" s="122">
        <f>'D.1.4h - EPS'!P125</f>
        <v>0</v>
      </c>
      <c r="AV140" s="121">
        <f>'D.1.4h - EPS'!J37</f>
        <v>0</v>
      </c>
      <c r="AW140" s="121">
        <f>'D.1.4h - EPS'!J38</f>
        <v>0</v>
      </c>
      <c r="AX140" s="121">
        <f>'D.1.4h - EPS'!J39</f>
        <v>0</v>
      </c>
      <c r="AY140" s="121">
        <f>'D.1.4h - EPS'!J40</f>
        <v>0</v>
      </c>
      <c r="AZ140" s="121">
        <f>'D.1.4h - EPS'!F37</f>
        <v>0</v>
      </c>
      <c r="BA140" s="121">
        <f>'D.1.4h - EPS'!F38</f>
        <v>0</v>
      </c>
      <c r="BB140" s="121">
        <f>'D.1.4h - EPS'!F39</f>
        <v>0</v>
      </c>
      <c r="BC140" s="121">
        <f>'D.1.4h - EPS'!F40</f>
        <v>0</v>
      </c>
      <c r="BD140" s="123">
        <f>'D.1.4h - EPS'!F41</f>
        <v>0</v>
      </c>
      <c r="BE140" s="4"/>
      <c r="BT140" s="27" t="s">
        <v>92</v>
      </c>
      <c r="BV140" s="27" t="s">
        <v>77</v>
      </c>
      <c r="BW140" s="27" t="s">
        <v>191</v>
      </c>
      <c r="BX140" s="27" t="s">
        <v>184</v>
      </c>
      <c r="CL140" s="27" t="s">
        <v>1</v>
      </c>
    </row>
    <row r="141" s="4" customFormat="1" ht="16.5" customHeight="1">
      <c r="A141" s="124" t="s">
        <v>90</v>
      </c>
      <c r="B141" s="64"/>
      <c r="C141" s="10"/>
      <c r="D141" s="10"/>
      <c r="E141" s="116" t="s">
        <v>192</v>
      </c>
      <c r="F141" s="116"/>
      <c r="G141" s="116"/>
      <c r="H141" s="116"/>
      <c r="I141" s="116"/>
      <c r="J141" s="10"/>
      <c r="K141" s="116" t="s">
        <v>193</v>
      </c>
      <c r="L141" s="116"/>
      <c r="M141" s="116"/>
      <c r="N141" s="116"/>
      <c r="O141" s="116"/>
      <c r="P141" s="116"/>
      <c r="Q141" s="116"/>
      <c r="R141" s="116"/>
      <c r="S141" s="116"/>
      <c r="T141" s="116"/>
      <c r="U141" s="116"/>
      <c r="V141" s="116"/>
      <c r="W141" s="116"/>
      <c r="X141" s="116"/>
      <c r="Y141" s="116"/>
      <c r="Z141" s="116"/>
      <c r="AA141" s="116"/>
      <c r="AB141" s="116"/>
      <c r="AC141" s="116"/>
      <c r="AD141" s="116"/>
      <c r="AE141" s="116"/>
      <c r="AF141" s="116"/>
      <c r="AG141" s="118">
        <f>'VON - Vedlejší a ostatní ...'!J32</f>
        <v>0</v>
      </c>
      <c r="AH141" s="10"/>
      <c r="AI141" s="10"/>
      <c r="AJ141" s="10"/>
      <c r="AK141" s="10"/>
      <c r="AL141" s="10"/>
      <c r="AM141" s="10"/>
      <c r="AN141" s="118">
        <f>SUM(AG141,AT141)</f>
        <v>0</v>
      </c>
      <c r="AO141" s="10"/>
      <c r="AP141" s="10"/>
      <c r="AQ141" s="119" t="s">
        <v>88</v>
      </c>
      <c r="AR141" s="64"/>
      <c r="AS141" s="125">
        <v>0</v>
      </c>
      <c r="AT141" s="126">
        <f>ROUND(SUM(AV141:AW141),2)</f>
        <v>0</v>
      </c>
      <c r="AU141" s="127">
        <f>'VON - Vedlejší a ostatní ...'!P123</f>
        <v>0</v>
      </c>
      <c r="AV141" s="126">
        <f>'VON - Vedlejší a ostatní ...'!J35</f>
        <v>0</v>
      </c>
      <c r="AW141" s="126">
        <f>'VON - Vedlejší a ostatní ...'!J36</f>
        <v>0</v>
      </c>
      <c r="AX141" s="126">
        <f>'VON - Vedlejší a ostatní ...'!J37</f>
        <v>0</v>
      </c>
      <c r="AY141" s="126">
        <f>'VON - Vedlejší a ostatní ...'!J38</f>
        <v>0</v>
      </c>
      <c r="AZ141" s="126">
        <f>'VON - Vedlejší a ostatní ...'!F35</f>
        <v>0</v>
      </c>
      <c r="BA141" s="126">
        <f>'VON - Vedlejší a ostatní ...'!F36</f>
        <v>0</v>
      </c>
      <c r="BB141" s="126">
        <f>'VON - Vedlejší a ostatní ...'!F37</f>
        <v>0</v>
      </c>
      <c r="BC141" s="126">
        <f>'VON - Vedlejší a ostatní ...'!F38</f>
        <v>0</v>
      </c>
      <c r="BD141" s="128">
        <f>'VON - Vedlejší a ostatní ...'!F39</f>
        <v>0</v>
      </c>
      <c r="BE141" s="4"/>
      <c r="BT141" s="27" t="s">
        <v>85</v>
      </c>
      <c r="BV141" s="27" t="s">
        <v>77</v>
      </c>
      <c r="BW141" s="27" t="s">
        <v>194</v>
      </c>
      <c r="BX141" s="27" t="s">
        <v>83</v>
      </c>
      <c r="CL141" s="27" t="s">
        <v>1</v>
      </c>
    </row>
    <row r="142" s="2" customFormat="1" ht="30" customHeight="1">
      <c r="A142" s="38"/>
      <c r="B142" s="39"/>
      <c r="C142" s="38"/>
      <c r="D142" s="38"/>
      <c r="E142" s="38"/>
      <c r="F142" s="38"/>
      <c r="G142" s="38"/>
      <c r="H142" s="38"/>
      <c r="I142" s="38"/>
      <c r="J142" s="38"/>
      <c r="K142" s="38"/>
      <c r="L142" s="38"/>
      <c r="M142" s="38"/>
      <c r="N142" s="38"/>
      <c r="O142" s="38"/>
      <c r="P142" s="38"/>
      <c r="Q142" s="38"/>
      <c r="R142" s="38"/>
      <c r="S142" s="38"/>
      <c r="T142" s="38"/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F142" s="38"/>
      <c r="AG142" s="38"/>
      <c r="AH142" s="38"/>
      <c r="AI142" s="38"/>
      <c r="AJ142" s="38"/>
      <c r="AK142" s="38"/>
      <c r="AL142" s="38"/>
      <c r="AM142" s="38"/>
      <c r="AN142" s="38"/>
      <c r="AO142" s="38"/>
      <c r="AP142" s="38"/>
      <c r="AQ142" s="38"/>
      <c r="AR142" s="39"/>
      <c r="AS142" s="38"/>
      <c r="AT142" s="38"/>
      <c r="AU142" s="38"/>
      <c r="AV142" s="38"/>
      <c r="AW142" s="38"/>
      <c r="AX142" s="38"/>
      <c r="AY142" s="38"/>
      <c r="AZ142" s="38"/>
      <c r="BA142" s="38"/>
      <c r="BB142" s="38"/>
      <c r="BC142" s="38"/>
      <c r="BD142" s="38"/>
      <c r="BE142" s="38"/>
    </row>
    <row r="143" s="2" customFormat="1" ht="6.96" customHeight="1">
      <c r="A143" s="38"/>
      <c r="B143" s="60"/>
      <c r="C143" s="61"/>
      <c r="D143" s="61"/>
      <c r="E143" s="61"/>
      <c r="F143" s="61"/>
      <c r="G143" s="61"/>
      <c r="H143" s="61"/>
      <c r="I143" s="61"/>
      <c r="J143" s="61"/>
      <c r="K143" s="61"/>
      <c r="L143" s="61"/>
      <c r="M143" s="61"/>
      <c r="N143" s="61"/>
      <c r="O143" s="61"/>
      <c r="P143" s="61"/>
      <c r="Q143" s="61"/>
      <c r="R143" s="61"/>
      <c r="S143" s="61"/>
      <c r="T143" s="61"/>
      <c r="U143" s="61"/>
      <c r="V143" s="61"/>
      <c r="W143" s="61"/>
      <c r="X143" s="61"/>
      <c r="Y143" s="61"/>
      <c r="Z143" s="61"/>
      <c r="AA143" s="61"/>
      <c r="AB143" s="61"/>
      <c r="AC143" s="61"/>
      <c r="AD143" s="61"/>
      <c r="AE143" s="61"/>
      <c r="AF143" s="61"/>
      <c r="AG143" s="61"/>
      <c r="AH143" s="61"/>
      <c r="AI143" s="61"/>
      <c r="AJ143" s="61"/>
      <c r="AK143" s="61"/>
      <c r="AL143" s="61"/>
      <c r="AM143" s="61"/>
      <c r="AN143" s="61"/>
      <c r="AO143" s="61"/>
      <c r="AP143" s="61"/>
      <c r="AQ143" s="61"/>
      <c r="AR143" s="39"/>
      <c r="AS143" s="38"/>
      <c r="AT143" s="38"/>
      <c r="AU143" s="38"/>
      <c r="AV143" s="38"/>
      <c r="AW143" s="38"/>
      <c r="AX143" s="38"/>
      <c r="AY143" s="38"/>
      <c r="AZ143" s="38"/>
      <c r="BA143" s="38"/>
      <c r="BB143" s="38"/>
      <c r="BC143" s="38"/>
      <c r="BD143" s="38"/>
      <c r="BE143" s="38"/>
    </row>
  </sheetData>
  <mergeCells count="226">
    <mergeCell ref="BE5:BE34"/>
    <mergeCell ref="K5:AO5"/>
    <mergeCell ref="K6:AO6"/>
    <mergeCell ref="E14:AJ14"/>
    <mergeCell ref="E23:AN23"/>
    <mergeCell ref="AK26:AO26"/>
    <mergeCell ref="L28:P28"/>
    <mergeCell ref="W28:AE28"/>
    <mergeCell ref="AK28:AO28"/>
    <mergeCell ref="AK29:AO29"/>
    <mergeCell ref="L29:P29"/>
    <mergeCell ref="W29:AE29"/>
    <mergeCell ref="AK30:AO30"/>
    <mergeCell ref="W30:AE30"/>
    <mergeCell ref="L30:P30"/>
    <mergeCell ref="AK31:AO31"/>
    <mergeCell ref="L31:P31"/>
    <mergeCell ref="W31:AE31"/>
    <mergeCell ref="L32:P32"/>
    <mergeCell ref="W32:AE32"/>
    <mergeCell ref="AK32:AO32"/>
    <mergeCell ref="L33:P33"/>
    <mergeCell ref="W33:AE33"/>
    <mergeCell ref="AK33:AO33"/>
    <mergeCell ref="AK35:AO35"/>
    <mergeCell ref="X35:AB35"/>
    <mergeCell ref="AR2:BE2"/>
    <mergeCell ref="AN101:AP101"/>
    <mergeCell ref="AG101:AM101"/>
    <mergeCell ref="AN102:AP102"/>
    <mergeCell ref="AG102:AM102"/>
    <mergeCell ref="AG103:AM103"/>
    <mergeCell ref="AN103:AP103"/>
    <mergeCell ref="AG104:AM104"/>
    <mergeCell ref="AN104:AP104"/>
    <mergeCell ref="AG105:AM105"/>
    <mergeCell ref="AN105:AP105"/>
    <mergeCell ref="AN106:AP106"/>
    <mergeCell ref="AG106:AM106"/>
    <mergeCell ref="AN107:AP107"/>
    <mergeCell ref="AG107:AM107"/>
    <mergeCell ref="AN108:AP108"/>
    <mergeCell ref="AG108:AM108"/>
    <mergeCell ref="AG109:AM109"/>
    <mergeCell ref="AN109:AP109"/>
    <mergeCell ref="AG110:AM110"/>
    <mergeCell ref="AN110:AP110"/>
    <mergeCell ref="AN111:AP111"/>
    <mergeCell ref="AG111:AM111"/>
    <mergeCell ref="AN112:AP112"/>
    <mergeCell ref="AG112:AM112"/>
    <mergeCell ref="AG113:AM113"/>
    <mergeCell ref="AN113:AP113"/>
    <mergeCell ref="AG114:AM114"/>
    <mergeCell ref="AN114:AP114"/>
    <mergeCell ref="AG115:AM115"/>
    <mergeCell ref="AN115:AP115"/>
    <mergeCell ref="AN116:AP116"/>
    <mergeCell ref="AG116:AM116"/>
    <mergeCell ref="AN117:AP117"/>
    <mergeCell ref="AG117:AM117"/>
    <mergeCell ref="AN118:AP118"/>
    <mergeCell ref="AG118:AM118"/>
    <mergeCell ref="AN119:AP119"/>
    <mergeCell ref="AG119:AM119"/>
    <mergeCell ref="AG120:AM120"/>
    <mergeCell ref="AN120:AP120"/>
    <mergeCell ref="AN121:AP121"/>
    <mergeCell ref="AG121:AM121"/>
    <mergeCell ref="AG122:AM122"/>
    <mergeCell ref="AN122:AP122"/>
    <mergeCell ref="AG123:AM123"/>
    <mergeCell ref="AN123:AP123"/>
    <mergeCell ref="AG124:AM124"/>
    <mergeCell ref="AN124:AP124"/>
    <mergeCell ref="AG125:AM125"/>
    <mergeCell ref="AN125:AP125"/>
    <mergeCell ref="AN126:AP126"/>
    <mergeCell ref="AG126:AM126"/>
    <mergeCell ref="AG127:AM127"/>
    <mergeCell ref="AN127:AP127"/>
    <mergeCell ref="AG128:AM128"/>
    <mergeCell ref="AN128:AP128"/>
    <mergeCell ref="AN129:AP129"/>
    <mergeCell ref="AG129:AM129"/>
    <mergeCell ref="AG130:AM130"/>
    <mergeCell ref="AN130:AP130"/>
    <mergeCell ref="AN131:AP131"/>
    <mergeCell ref="AG131:AM131"/>
    <mergeCell ref="AN132:AP132"/>
    <mergeCell ref="AG132:AM132"/>
    <mergeCell ref="AG133:AM133"/>
    <mergeCell ref="AN133:AP133"/>
    <mergeCell ref="AN134:AP134"/>
    <mergeCell ref="AG134:AM134"/>
    <mergeCell ref="AN135:AP135"/>
    <mergeCell ref="AG135:AM135"/>
    <mergeCell ref="AN136:AP136"/>
    <mergeCell ref="AG136:AM136"/>
    <mergeCell ref="AN137:AP137"/>
    <mergeCell ref="AG137:AM137"/>
    <mergeCell ref="AN138:AP138"/>
    <mergeCell ref="AG138:AM138"/>
    <mergeCell ref="AN139:AP139"/>
    <mergeCell ref="AG139:AM139"/>
    <mergeCell ref="AN140:AP140"/>
    <mergeCell ref="AG140:AM140"/>
    <mergeCell ref="AN141:AP141"/>
    <mergeCell ref="AG141:AM141"/>
    <mergeCell ref="L85:AO85"/>
    <mergeCell ref="C92:G92"/>
    <mergeCell ref="I92:AF92"/>
    <mergeCell ref="J95:AF95"/>
    <mergeCell ref="D95:H95"/>
    <mergeCell ref="K96:AF96"/>
    <mergeCell ref="E96:I96"/>
    <mergeCell ref="L97:AF97"/>
    <mergeCell ref="F97:J97"/>
    <mergeCell ref="L98:AF98"/>
    <mergeCell ref="F98:J98"/>
    <mergeCell ref="L99:AF99"/>
    <mergeCell ref="F99:J99"/>
    <mergeCell ref="L100:AF100"/>
    <mergeCell ref="F100:J100"/>
    <mergeCell ref="L101:AF101"/>
    <mergeCell ref="F101:J101"/>
    <mergeCell ref="G102:K102"/>
    <mergeCell ref="M102:AF102"/>
    <mergeCell ref="M103:AF103"/>
    <mergeCell ref="G103:K103"/>
    <mergeCell ref="AM87:AN87"/>
    <mergeCell ref="AM89:AP89"/>
    <mergeCell ref="AS89:AT91"/>
    <mergeCell ref="AM90:AP90"/>
    <mergeCell ref="AG92:AM92"/>
    <mergeCell ref="AN92:AP92"/>
    <mergeCell ref="AG95:AM95"/>
    <mergeCell ref="AN95:AP95"/>
    <mergeCell ref="AN96:AP96"/>
    <mergeCell ref="AG96:AM96"/>
    <mergeCell ref="AG97:AM97"/>
    <mergeCell ref="AN97:AP97"/>
    <mergeCell ref="AN98:AP98"/>
    <mergeCell ref="AG98:AM98"/>
    <mergeCell ref="AG99:AM99"/>
    <mergeCell ref="AN99:AP99"/>
    <mergeCell ref="AN100:AP100"/>
    <mergeCell ref="AG100:AM100"/>
    <mergeCell ref="AG94:AM94"/>
    <mergeCell ref="AN94:AP94"/>
    <mergeCell ref="G104:K104"/>
    <mergeCell ref="M104:AF104"/>
    <mergeCell ref="M105:AF105"/>
    <mergeCell ref="G105:K105"/>
    <mergeCell ref="M106:AF106"/>
    <mergeCell ref="G106:K106"/>
    <mergeCell ref="M107:AF107"/>
    <mergeCell ref="G107:K107"/>
    <mergeCell ref="G108:K108"/>
    <mergeCell ref="M108:AF108"/>
    <mergeCell ref="L109:AF109"/>
    <mergeCell ref="F109:J109"/>
    <mergeCell ref="F110:J110"/>
    <mergeCell ref="L110:AF110"/>
    <mergeCell ref="F111:J111"/>
    <mergeCell ref="L111:AF111"/>
    <mergeCell ref="F112:J112"/>
    <mergeCell ref="L112:AF112"/>
    <mergeCell ref="G113:K113"/>
    <mergeCell ref="M113:AF113"/>
    <mergeCell ref="M114:AF114"/>
    <mergeCell ref="G114:K114"/>
    <mergeCell ref="L115:AF115"/>
    <mergeCell ref="F115:J115"/>
    <mergeCell ref="F116:J116"/>
    <mergeCell ref="L116:AF116"/>
    <mergeCell ref="G117:K117"/>
    <mergeCell ref="M117:AF117"/>
    <mergeCell ref="E118:I118"/>
    <mergeCell ref="K118:AF118"/>
    <mergeCell ref="F119:J119"/>
    <mergeCell ref="L119:AF119"/>
    <mergeCell ref="L120:AF120"/>
    <mergeCell ref="F120:J120"/>
    <mergeCell ref="F121:J121"/>
    <mergeCell ref="L121:AF121"/>
    <mergeCell ref="F122:J122"/>
    <mergeCell ref="L122:AF122"/>
    <mergeCell ref="F123:J123"/>
    <mergeCell ref="L123:AF123"/>
    <mergeCell ref="G124:K124"/>
    <mergeCell ref="M124:AF124"/>
    <mergeCell ref="G125:K125"/>
    <mergeCell ref="M125:AF125"/>
    <mergeCell ref="M126:AF126"/>
    <mergeCell ref="G126:K126"/>
    <mergeCell ref="F127:J127"/>
    <mergeCell ref="L127:AF127"/>
    <mergeCell ref="F128:J128"/>
    <mergeCell ref="L128:AF128"/>
    <mergeCell ref="F129:J129"/>
    <mergeCell ref="L129:AF129"/>
    <mergeCell ref="G130:K130"/>
    <mergeCell ref="M130:AF130"/>
    <mergeCell ref="G131:K131"/>
    <mergeCell ref="M131:AF131"/>
    <mergeCell ref="F132:J132"/>
    <mergeCell ref="L132:AF132"/>
    <mergeCell ref="G133:K133"/>
    <mergeCell ref="M133:AF133"/>
    <mergeCell ref="E134:I134"/>
    <mergeCell ref="K134:AF134"/>
    <mergeCell ref="F135:J135"/>
    <mergeCell ref="L135:AF135"/>
    <mergeCell ref="F136:J136"/>
    <mergeCell ref="L136:AF136"/>
    <mergeCell ref="F137:J137"/>
    <mergeCell ref="L137:AF137"/>
    <mergeCell ref="F138:J138"/>
    <mergeCell ref="L138:AF138"/>
    <mergeCell ref="F139:J139"/>
    <mergeCell ref="L139:AF139"/>
    <mergeCell ref="F140:J140"/>
    <mergeCell ref="L140:AF140"/>
    <mergeCell ref="E141:I141"/>
    <mergeCell ref="K141:AF141"/>
  </mergeCells>
  <hyperlinks>
    <hyperlink ref="A97" location="'SO02 - Architektonicko st...'!C2" display="/"/>
    <hyperlink ref="A98" location="'D.1.4a - Zdravotně techni...'!C2" display="/"/>
    <hyperlink ref="A99" location="'D.1.4b - Vytápění'!C2" display="/"/>
    <hyperlink ref="A100" location="'D.1.4c - Silnoproudá elek...'!C2" display="/"/>
    <hyperlink ref="A102" location="'D.1.4d (19) - EK-CCTV'!C2" display="/"/>
    <hyperlink ref="A103" location="'D.1.4d (22) - EK-EKV'!C2" display="/"/>
    <hyperlink ref="A104" location="'D.1.4d (21) - EK-JČ'!C2" display="/"/>
    <hyperlink ref="A105" location="'D.1.4d (24) - EK-KS-SP'!C2" display="/"/>
    <hyperlink ref="A106" location="'D.1.4d (23) - EK-MT'!C2" display="/"/>
    <hyperlink ref="A107" location="'D.1.4d (18) - EK-SK'!C2" display="/"/>
    <hyperlink ref="A108" location="'D.1.4d (20) - EK-STA'!C2" display="/"/>
    <hyperlink ref="A109" location="'D.1.4e - Rozvody mediciná...'!C2" display="/"/>
    <hyperlink ref="A110" location="'D1.4f - Vzduchotechnika'!C2" display="/"/>
    <hyperlink ref="A111" location="'D.1.4g - Měření a regulace'!C2" display="/"/>
    <hyperlink ref="A113" location="'D.1.4h (4) - EPS'!C2" display="/"/>
    <hyperlink ref="A114" location="'D.1.4h (5) - NZS'!C2" display="/"/>
    <hyperlink ref="A115" location="'D.1.4j - Rozvody chladu'!C2" display="/"/>
    <hyperlink ref="A117" location="'D.1.6_2b - Zabudovaný'!C2" display="/"/>
    <hyperlink ref="A119" location="'SO03.e1 - Architektonicko...'!C2" display="/"/>
    <hyperlink ref="A120" location="'D.1.4a - Zdravotně techni..._01'!C2" display="/"/>
    <hyperlink ref="A121" location="'D.1.4b - Vytápění_01'!C2" display="/"/>
    <hyperlink ref="A122" location="'D.1.4c - Silnoproudá elek..._01'!C2" display="/"/>
    <hyperlink ref="A124" location="'D.1.4d (26) - EK-CCTV'!C2" display="/"/>
    <hyperlink ref="A125" location="'D.1.4d (27) - EK-EKV'!C2" display="/"/>
    <hyperlink ref="A126" location="'D.1.4d (25) - EK-SK'!C2" display="/"/>
    <hyperlink ref="A127" location="'D.1.4e - Rozvody mediciná..._01'!C2" display="/"/>
    <hyperlink ref="A128" location="'D.1.4f - Vzduchotechnika'!C2" display="/"/>
    <hyperlink ref="A130" location="'D.1.4h (6) - EPS'!C2" display="/"/>
    <hyperlink ref="A131" location="'D.1.4h (7) - NZS'!C2" display="/"/>
    <hyperlink ref="A133" location="'D.1.6_3.1b - Zabudovaný'!C2" display="/"/>
    <hyperlink ref="A135" location="'SO05 - Architektonicko-st...'!C2" display="/"/>
    <hyperlink ref="A136" location="'D.1.4a - Zdravotně techni..._02'!C2" display="/"/>
    <hyperlink ref="A137" location="'D.1.4b - Vytápění_02'!C2" display="/"/>
    <hyperlink ref="A138" location="'D.1.4c - Silnoproudá elek..._02'!C2" display="/"/>
    <hyperlink ref="A139" location="'D.1.4f - Vzduchotechnika_01'!C2" display="/"/>
    <hyperlink ref="A140" location="'D.1.4h - EPS'!C2" display="/"/>
    <hyperlink ref="A141" location="'VON - Vedlejší a ostatní ...'!C2" display="/"/>
  </hyperlink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10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8" t="s">
        <v>5</v>
      </c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121</v>
      </c>
    </row>
    <row r="3" s="1" customFormat="1" ht="6.96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2"/>
      <c r="AT3" s="19" t="s">
        <v>85</v>
      </c>
    </row>
    <row r="4" s="1" customFormat="1" ht="24.96" customHeight="1">
      <c r="B4" s="22"/>
      <c r="D4" s="23" t="s">
        <v>198</v>
      </c>
      <c r="L4" s="22"/>
      <c r="M4" s="130" t="s">
        <v>10</v>
      </c>
      <c r="AT4" s="19" t="s">
        <v>3</v>
      </c>
    </row>
    <row r="5" s="1" customFormat="1" ht="6.96" customHeight="1">
      <c r="B5" s="22"/>
      <c r="L5" s="22"/>
    </row>
    <row r="6" s="1" customFormat="1" ht="12" customHeight="1">
      <c r="B6" s="22"/>
      <c r="D6" s="32" t="s">
        <v>16</v>
      </c>
      <c r="L6" s="22"/>
    </row>
    <row r="7" s="1" customFormat="1" ht="16.5" customHeight="1">
      <c r="B7" s="22"/>
      <c r="E7" s="131" t="str">
        <f>'Rekapitulace stavby'!K6</f>
        <v>FNOL Novostavba Pavilonu B</v>
      </c>
      <c r="F7" s="32"/>
      <c r="G7" s="32"/>
      <c r="H7" s="32"/>
      <c r="L7" s="22"/>
    </row>
    <row r="8">
      <c r="B8" s="22"/>
      <c r="D8" s="32" t="s">
        <v>199</v>
      </c>
      <c r="L8" s="22"/>
    </row>
    <row r="9" s="1" customFormat="1" ht="16.5" customHeight="1">
      <c r="B9" s="22"/>
      <c r="E9" s="131" t="s">
        <v>200</v>
      </c>
      <c r="F9" s="1"/>
      <c r="G9" s="1"/>
      <c r="H9" s="1"/>
      <c r="L9" s="22"/>
    </row>
    <row r="10" s="1" customFormat="1" ht="12" customHeight="1">
      <c r="B10" s="22"/>
      <c r="D10" s="32" t="s">
        <v>201</v>
      </c>
      <c r="L10" s="22"/>
    </row>
    <row r="11" s="2" customFormat="1" ht="16.5" customHeight="1">
      <c r="A11" s="38"/>
      <c r="B11" s="39"/>
      <c r="C11" s="38"/>
      <c r="D11" s="38"/>
      <c r="E11" s="132" t="s">
        <v>202</v>
      </c>
      <c r="F11" s="38"/>
      <c r="G11" s="38"/>
      <c r="H11" s="38"/>
      <c r="I11" s="38"/>
      <c r="J11" s="38"/>
      <c r="K11" s="38"/>
      <c r="L11" s="55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</row>
    <row r="12" s="2" customFormat="1" ht="12" customHeight="1">
      <c r="A12" s="38"/>
      <c r="B12" s="39"/>
      <c r="C12" s="38"/>
      <c r="D12" s="32" t="s">
        <v>2982</v>
      </c>
      <c r="E12" s="38"/>
      <c r="F12" s="38"/>
      <c r="G12" s="38"/>
      <c r="H12" s="38"/>
      <c r="I12" s="38"/>
      <c r="J12" s="38"/>
      <c r="K12" s="38"/>
      <c r="L12" s="55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</row>
    <row r="13" s="2" customFormat="1" ht="16.5" customHeight="1">
      <c r="A13" s="38"/>
      <c r="B13" s="39"/>
      <c r="C13" s="38"/>
      <c r="D13" s="38"/>
      <c r="E13" s="67" t="s">
        <v>3174</v>
      </c>
      <c r="F13" s="38"/>
      <c r="G13" s="38"/>
      <c r="H13" s="38"/>
      <c r="I13" s="38"/>
      <c r="J13" s="38"/>
      <c r="K13" s="38"/>
      <c r="L13" s="55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="2" customFormat="1">
      <c r="A14" s="38"/>
      <c r="B14" s="39"/>
      <c r="C14" s="38"/>
      <c r="D14" s="38"/>
      <c r="E14" s="38"/>
      <c r="F14" s="38"/>
      <c r="G14" s="38"/>
      <c r="H14" s="38"/>
      <c r="I14" s="38"/>
      <c r="J14" s="38"/>
      <c r="K14" s="38"/>
      <c r="L14" s="55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="2" customFormat="1" ht="12" customHeight="1">
      <c r="A15" s="38"/>
      <c r="B15" s="39"/>
      <c r="C15" s="38"/>
      <c r="D15" s="32" t="s">
        <v>18</v>
      </c>
      <c r="E15" s="38"/>
      <c r="F15" s="27" t="s">
        <v>1</v>
      </c>
      <c r="G15" s="38"/>
      <c r="H15" s="38"/>
      <c r="I15" s="32" t="s">
        <v>19</v>
      </c>
      <c r="J15" s="27" t="s">
        <v>1</v>
      </c>
      <c r="K15" s="38"/>
      <c r="L15" s="55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6" s="2" customFormat="1" ht="12" customHeight="1">
      <c r="A16" s="38"/>
      <c r="B16" s="39"/>
      <c r="C16" s="38"/>
      <c r="D16" s="32" t="s">
        <v>20</v>
      </c>
      <c r="E16" s="38"/>
      <c r="F16" s="27" t="s">
        <v>21</v>
      </c>
      <c r="G16" s="38"/>
      <c r="H16" s="38"/>
      <c r="I16" s="32" t="s">
        <v>22</v>
      </c>
      <c r="J16" s="69" t="str">
        <f>'Rekapitulace stavby'!AN8</f>
        <v>8. 4. 2023</v>
      </c>
      <c r="K16" s="38"/>
      <c r="L16" s="55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</row>
    <row r="17" s="2" customFormat="1" ht="10.8" customHeight="1">
      <c r="A17" s="38"/>
      <c r="B17" s="39"/>
      <c r="C17" s="38"/>
      <c r="D17" s="38"/>
      <c r="E17" s="38"/>
      <c r="F17" s="38"/>
      <c r="G17" s="38"/>
      <c r="H17" s="38"/>
      <c r="I17" s="38"/>
      <c r="J17" s="38"/>
      <c r="K17" s="38"/>
      <c r="L17" s="55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</row>
    <row r="18" s="2" customFormat="1" ht="12" customHeight="1">
      <c r="A18" s="38"/>
      <c r="B18" s="39"/>
      <c r="C18" s="38"/>
      <c r="D18" s="32" t="s">
        <v>24</v>
      </c>
      <c r="E18" s="38"/>
      <c r="F18" s="38"/>
      <c r="G18" s="38"/>
      <c r="H18" s="38"/>
      <c r="I18" s="32" t="s">
        <v>25</v>
      </c>
      <c r="J18" s="27" t="s">
        <v>1</v>
      </c>
      <c r="K18" s="38"/>
      <c r="L18" s="55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</row>
    <row r="19" s="2" customFormat="1" ht="18" customHeight="1">
      <c r="A19" s="38"/>
      <c r="B19" s="39"/>
      <c r="C19" s="38"/>
      <c r="D19" s="38"/>
      <c r="E19" s="27" t="s">
        <v>26</v>
      </c>
      <c r="F19" s="38"/>
      <c r="G19" s="38"/>
      <c r="H19" s="38"/>
      <c r="I19" s="32" t="s">
        <v>27</v>
      </c>
      <c r="J19" s="27" t="s">
        <v>1</v>
      </c>
      <c r="K19" s="38"/>
      <c r="L19" s="55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</row>
    <row r="20" s="2" customFormat="1" ht="6.96" customHeight="1">
      <c r="A20" s="38"/>
      <c r="B20" s="39"/>
      <c r="C20" s="38"/>
      <c r="D20" s="38"/>
      <c r="E20" s="38"/>
      <c r="F20" s="38"/>
      <c r="G20" s="38"/>
      <c r="H20" s="38"/>
      <c r="I20" s="38"/>
      <c r="J20" s="38"/>
      <c r="K20" s="38"/>
      <c r="L20" s="55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</row>
    <row r="21" s="2" customFormat="1" ht="12" customHeight="1">
      <c r="A21" s="38"/>
      <c r="B21" s="39"/>
      <c r="C21" s="38"/>
      <c r="D21" s="32" t="s">
        <v>28</v>
      </c>
      <c r="E21" s="38"/>
      <c r="F21" s="38"/>
      <c r="G21" s="38"/>
      <c r="H21" s="38"/>
      <c r="I21" s="32" t="s">
        <v>25</v>
      </c>
      <c r="J21" s="33" t="str">
        <f>'Rekapitulace stavby'!AN13</f>
        <v>Vyplň údaj</v>
      </c>
      <c r="K21" s="38"/>
      <c r="L21" s="55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</row>
    <row r="22" s="2" customFormat="1" ht="18" customHeight="1">
      <c r="A22" s="38"/>
      <c r="B22" s="39"/>
      <c r="C22" s="38"/>
      <c r="D22" s="38"/>
      <c r="E22" s="33" t="str">
        <f>'Rekapitulace stavby'!E14</f>
        <v>Vyplň údaj</v>
      </c>
      <c r="F22" s="27"/>
      <c r="G22" s="27"/>
      <c r="H22" s="27"/>
      <c r="I22" s="32" t="s">
        <v>27</v>
      </c>
      <c r="J22" s="33" t="str">
        <f>'Rekapitulace stavby'!AN14</f>
        <v>Vyplň údaj</v>
      </c>
      <c r="K22" s="38"/>
      <c r="L22" s="55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</row>
    <row r="23" s="2" customFormat="1" ht="6.96" customHeight="1">
      <c r="A23" s="38"/>
      <c r="B23" s="39"/>
      <c r="C23" s="38"/>
      <c r="D23" s="38"/>
      <c r="E23" s="38"/>
      <c r="F23" s="38"/>
      <c r="G23" s="38"/>
      <c r="H23" s="38"/>
      <c r="I23" s="38"/>
      <c r="J23" s="38"/>
      <c r="K23" s="38"/>
      <c r="L23" s="55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</row>
    <row r="24" s="2" customFormat="1" ht="12" customHeight="1">
      <c r="A24" s="38"/>
      <c r="B24" s="39"/>
      <c r="C24" s="38"/>
      <c r="D24" s="32" t="s">
        <v>30</v>
      </c>
      <c r="E24" s="38"/>
      <c r="F24" s="38"/>
      <c r="G24" s="38"/>
      <c r="H24" s="38"/>
      <c r="I24" s="32" t="s">
        <v>25</v>
      </c>
      <c r="J24" s="27" t="s">
        <v>1</v>
      </c>
      <c r="K24" s="38"/>
      <c r="L24" s="55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</row>
    <row r="25" s="2" customFormat="1" ht="18" customHeight="1">
      <c r="A25" s="38"/>
      <c r="B25" s="39"/>
      <c r="C25" s="38"/>
      <c r="D25" s="38"/>
      <c r="E25" s="27" t="s">
        <v>31</v>
      </c>
      <c r="F25" s="38"/>
      <c r="G25" s="38"/>
      <c r="H25" s="38"/>
      <c r="I25" s="32" t="s">
        <v>27</v>
      </c>
      <c r="J25" s="27" t="s">
        <v>1</v>
      </c>
      <c r="K25" s="38"/>
      <c r="L25" s="55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</row>
    <row r="26" s="2" customFormat="1" ht="6.96" customHeight="1">
      <c r="A26" s="38"/>
      <c r="B26" s="39"/>
      <c r="C26" s="38"/>
      <c r="D26" s="38"/>
      <c r="E26" s="38"/>
      <c r="F26" s="38"/>
      <c r="G26" s="38"/>
      <c r="H26" s="38"/>
      <c r="I26" s="38"/>
      <c r="J26" s="38"/>
      <c r="K26" s="38"/>
      <c r="L26" s="55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="2" customFormat="1" ht="12" customHeight="1">
      <c r="A27" s="38"/>
      <c r="B27" s="39"/>
      <c r="C27" s="38"/>
      <c r="D27" s="32" t="s">
        <v>33</v>
      </c>
      <c r="E27" s="38"/>
      <c r="F27" s="38"/>
      <c r="G27" s="38"/>
      <c r="H27" s="38"/>
      <c r="I27" s="32" t="s">
        <v>25</v>
      </c>
      <c r="J27" s="27" t="str">
        <f>IF('Rekapitulace stavby'!AN19="","",'Rekapitulace stavby'!AN19)</f>
        <v/>
      </c>
      <c r="K27" s="38"/>
      <c r="L27" s="55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</row>
    <row r="28" s="2" customFormat="1" ht="18" customHeight="1">
      <c r="A28" s="38"/>
      <c r="B28" s="39"/>
      <c r="C28" s="38"/>
      <c r="D28" s="38"/>
      <c r="E28" s="27" t="str">
        <f>IF('Rekapitulace stavby'!E20="","",'Rekapitulace stavby'!E20)</f>
        <v xml:space="preserve"> </v>
      </c>
      <c r="F28" s="38"/>
      <c r="G28" s="38"/>
      <c r="H28" s="38"/>
      <c r="I28" s="32" t="s">
        <v>27</v>
      </c>
      <c r="J28" s="27" t="str">
        <f>IF('Rekapitulace stavby'!AN20="","",'Rekapitulace stavby'!AN20)</f>
        <v/>
      </c>
      <c r="K28" s="38"/>
      <c r="L28" s="55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="2" customFormat="1" ht="6.96" customHeight="1">
      <c r="A29" s="38"/>
      <c r="B29" s="39"/>
      <c r="C29" s="38"/>
      <c r="D29" s="38"/>
      <c r="E29" s="38"/>
      <c r="F29" s="38"/>
      <c r="G29" s="38"/>
      <c r="H29" s="38"/>
      <c r="I29" s="38"/>
      <c r="J29" s="38"/>
      <c r="K29" s="38"/>
      <c r="L29" s="55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</row>
    <row r="30" s="2" customFormat="1" ht="12" customHeight="1">
      <c r="A30" s="38"/>
      <c r="B30" s="39"/>
      <c r="C30" s="38"/>
      <c r="D30" s="32" t="s">
        <v>34</v>
      </c>
      <c r="E30" s="38"/>
      <c r="F30" s="38"/>
      <c r="G30" s="38"/>
      <c r="H30" s="38"/>
      <c r="I30" s="38"/>
      <c r="J30" s="38"/>
      <c r="K30" s="38"/>
      <c r="L30" s="55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="8" customFormat="1" ht="16.5" customHeight="1">
      <c r="A31" s="133"/>
      <c r="B31" s="134"/>
      <c r="C31" s="133"/>
      <c r="D31" s="133"/>
      <c r="E31" s="36" t="s">
        <v>1</v>
      </c>
      <c r="F31" s="36"/>
      <c r="G31" s="36"/>
      <c r="H31" s="36"/>
      <c r="I31" s="133"/>
      <c r="J31" s="133"/>
      <c r="K31" s="133"/>
      <c r="L31" s="135"/>
      <c r="S31" s="133"/>
      <c r="T31" s="133"/>
      <c r="U31" s="133"/>
      <c r="V31" s="133"/>
      <c r="W31" s="133"/>
      <c r="X31" s="133"/>
      <c r="Y31" s="133"/>
      <c r="Z31" s="133"/>
      <c r="AA31" s="133"/>
      <c r="AB31" s="133"/>
      <c r="AC31" s="133"/>
      <c r="AD31" s="133"/>
      <c r="AE31" s="133"/>
    </row>
    <row r="32" s="2" customFormat="1" ht="6.96" customHeight="1">
      <c r="A32" s="38"/>
      <c r="B32" s="39"/>
      <c r="C32" s="38"/>
      <c r="D32" s="38"/>
      <c r="E32" s="38"/>
      <c r="F32" s="38"/>
      <c r="G32" s="38"/>
      <c r="H32" s="38"/>
      <c r="I32" s="38"/>
      <c r="J32" s="38"/>
      <c r="K32" s="38"/>
      <c r="L32" s="55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="2" customFormat="1" ht="6.96" customHeight="1">
      <c r="A33" s="38"/>
      <c r="B33" s="39"/>
      <c r="C33" s="38"/>
      <c r="D33" s="90"/>
      <c r="E33" s="90"/>
      <c r="F33" s="90"/>
      <c r="G33" s="90"/>
      <c r="H33" s="90"/>
      <c r="I33" s="90"/>
      <c r="J33" s="90"/>
      <c r="K33" s="90"/>
      <c r="L33" s="55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="2" customFormat="1" ht="25.44" customHeight="1">
      <c r="A34" s="38"/>
      <c r="B34" s="39"/>
      <c r="C34" s="38"/>
      <c r="D34" s="136" t="s">
        <v>35</v>
      </c>
      <c r="E34" s="38"/>
      <c r="F34" s="38"/>
      <c r="G34" s="38"/>
      <c r="H34" s="38"/>
      <c r="I34" s="38"/>
      <c r="J34" s="96">
        <f>ROUND(J125, 2)</f>
        <v>0</v>
      </c>
      <c r="K34" s="38"/>
      <c r="L34" s="55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s="2" customFormat="1" ht="6.96" customHeight="1">
      <c r="A35" s="38"/>
      <c r="B35" s="39"/>
      <c r="C35" s="38"/>
      <c r="D35" s="90"/>
      <c r="E35" s="90"/>
      <c r="F35" s="90"/>
      <c r="G35" s="90"/>
      <c r="H35" s="90"/>
      <c r="I35" s="90"/>
      <c r="J35" s="90"/>
      <c r="K35" s="90"/>
      <c r="L35" s="55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s="2" customFormat="1" ht="14.4" customHeight="1">
      <c r="A36" s="38"/>
      <c r="B36" s="39"/>
      <c r="C36" s="38"/>
      <c r="D36" s="38"/>
      <c r="E36" s="38"/>
      <c r="F36" s="43" t="s">
        <v>37</v>
      </c>
      <c r="G36" s="38"/>
      <c r="H36" s="38"/>
      <c r="I36" s="43" t="s">
        <v>36</v>
      </c>
      <c r="J36" s="43" t="s">
        <v>38</v>
      </c>
      <c r="K36" s="38"/>
      <c r="L36" s="55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s="2" customFormat="1" ht="14.4" customHeight="1">
      <c r="A37" s="38"/>
      <c r="B37" s="39"/>
      <c r="C37" s="38"/>
      <c r="D37" s="132" t="s">
        <v>39</v>
      </c>
      <c r="E37" s="32" t="s">
        <v>40</v>
      </c>
      <c r="F37" s="137">
        <f>ROUND((SUM(BE125:BE161)),  2)</f>
        <v>0</v>
      </c>
      <c r="G37" s="38"/>
      <c r="H37" s="38"/>
      <c r="I37" s="138">
        <v>0.20999999999999999</v>
      </c>
      <c r="J37" s="137">
        <f>ROUND(((SUM(BE125:BE161))*I37),  2)</f>
        <v>0</v>
      </c>
      <c r="K37" s="38"/>
      <c r="L37" s="55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s="2" customFormat="1" ht="14.4" customHeight="1">
      <c r="A38" s="38"/>
      <c r="B38" s="39"/>
      <c r="C38" s="38"/>
      <c r="D38" s="38"/>
      <c r="E38" s="32" t="s">
        <v>41</v>
      </c>
      <c r="F38" s="137">
        <f>ROUND((SUM(BF125:BF161)),  2)</f>
        <v>0</v>
      </c>
      <c r="G38" s="38"/>
      <c r="H38" s="38"/>
      <c r="I38" s="138">
        <v>0.14999999999999999</v>
      </c>
      <c r="J38" s="137">
        <f>ROUND(((SUM(BF125:BF161))*I38),  2)</f>
        <v>0</v>
      </c>
      <c r="K38" s="38"/>
      <c r="L38" s="55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hidden="1" s="2" customFormat="1" ht="14.4" customHeight="1">
      <c r="A39" s="38"/>
      <c r="B39" s="39"/>
      <c r="C39" s="38"/>
      <c r="D39" s="38"/>
      <c r="E39" s="32" t="s">
        <v>42</v>
      </c>
      <c r="F39" s="137">
        <f>ROUND((SUM(BG125:BG161)),  2)</f>
        <v>0</v>
      </c>
      <c r="G39" s="38"/>
      <c r="H39" s="38"/>
      <c r="I39" s="138">
        <v>0.20999999999999999</v>
      </c>
      <c r="J39" s="137">
        <f>0</f>
        <v>0</v>
      </c>
      <c r="K39" s="38"/>
      <c r="L39" s="55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hidden="1" s="2" customFormat="1" ht="14.4" customHeight="1">
      <c r="A40" s="38"/>
      <c r="B40" s="39"/>
      <c r="C40" s="38"/>
      <c r="D40" s="38"/>
      <c r="E40" s="32" t="s">
        <v>43</v>
      </c>
      <c r="F40" s="137">
        <f>ROUND((SUM(BH125:BH161)),  2)</f>
        <v>0</v>
      </c>
      <c r="G40" s="38"/>
      <c r="H40" s="38"/>
      <c r="I40" s="138">
        <v>0.14999999999999999</v>
      </c>
      <c r="J40" s="137">
        <f>0</f>
        <v>0</v>
      </c>
      <c r="K40" s="38"/>
      <c r="L40" s="55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hidden="1" s="2" customFormat="1" ht="14.4" customHeight="1">
      <c r="A41" s="38"/>
      <c r="B41" s="39"/>
      <c r="C41" s="38"/>
      <c r="D41" s="38"/>
      <c r="E41" s="32" t="s">
        <v>44</v>
      </c>
      <c r="F41" s="137">
        <f>ROUND((SUM(BI125:BI161)),  2)</f>
        <v>0</v>
      </c>
      <c r="G41" s="38"/>
      <c r="H41" s="38"/>
      <c r="I41" s="138">
        <v>0</v>
      </c>
      <c r="J41" s="137">
        <f>0</f>
        <v>0</v>
      </c>
      <c r="K41" s="38"/>
      <c r="L41" s="55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</row>
    <row r="42" s="2" customFormat="1" ht="6.96" customHeight="1">
      <c r="A42" s="38"/>
      <c r="B42" s="39"/>
      <c r="C42" s="38"/>
      <c r="D42" s="38"/>
      <c r="E42" s="38"/>
      <c r="F42" s="38"/>
      <c r="G42" s="38"/>
      <c r="H42" s="38"/>
      <c r="I42" s="38"/>
      <c r="J42" s="38"/>
      <c r="K42" s="38"/>
      <c r="L42" s="55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</row>
    <row r="43" s="2" customFormat="1" ht="25.44" customHeight="1">
      <c r="A43" s="38"/>
      <c r="B43" s="39"/>
      <c r="C43" s="139"/>
      <c r="D43" s="140" t="s">
        <v>45</v>
      </c>
      <c r="E43" s="81"/>
      <c r="F43" s="81"/>
      <c r="G43" s="141" t="s">
        <v>46</v>
      </c>
      <c r="H43" s="142" t="s">
        <v>47</v>
      </c>
      <c r="I43" s="81"/>
      <c r="J43" s="143">
        <f>SUM(J34:J41)</f>
        <v>0</v>
      </c>
      <c r="K43" s="144"/>
      <c r="L43" s="55"/>
      <c r="S43" s="38"/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</row>
    <row r="44" s="2" customFormat="1" ht="14.4" customHeight="1">
      <c r="A44" s="38"/>
      <c r="B44" s="39"/>
      <c r="C44" s="38"/>
      <c r="D44" s="38"/>
      <c r="E44" s="38"/>
      <c r="F44" s="38"/>
      <c r="G44" s="38"/>
      <c r="H44" s="38"/>
      <c r="I44" s="38"/>
      <c r="J44" s="38"/>
      <c r="K44" s="38"/>
      <c r="L44" s="55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</row>
    <row r="45" s="1" customFormat="1" ht="14.4" customHeight="1">
      <c r="B45" s="22"/>
      <c r="L45" s="22"/>
    </row>
    <row r="46" s="1" customFormat="1" ht="14.4" customHeight="1">
      <c r="B46" s="22"/>
      <c r="L46" s="22"/>
    </row>
    <row r="47" s="1" customFormat="1" ht="14.4" customHeight="1">
      <c r="B47" s="22"/>
      <c r="L47" s="22"/>
    </row>
    <row r="48" s="1" customFormat="1" ht="14.4" customHeight="1">
      <c r="B48" s="22"/>
      <c r="L48" s="22"/>
    </row>
    <row r="49" s="1" customFormat="1" ht="14.4" customHeight="1">
      <c r="B49" s="22"/>
      <c r="L49" s="22"/>
    </row>
    <row r="50" s="2" customFormat="1" ht="14.4" customHeight="1">
      <c r="B50" s="55"/>
      <c r="D50" s="56" t="s">
        <v>48</v>
      </c>
      <c r="E50" s="57"/>
      <c r="F50" s="57"/>
      <c r="G50" s="56" t="s">
        <v>49</v>
      </c>
      <c r="H50" s="57"/>
      <c r="I50" s="57"/>
      <c r="J50" s="57"/>
      <c r="K50" s="57"/>
      <c r="L50" s="55"/>
    </row>
    <row r="51">
      <c r="B51" s="22"/>
      <c r="L51" s="22"/>
    </row>
    <row r="52">
      <c r="B52" s="22"/>
      <c r="L52" s="22"/>
    </row>
    <row r="53">
      <c r="B53" s="22"/>
      <c r="L53" s="22"/>
    </row>
    <row r="54">
      <c r="B54" s="22"/>
      <c r="L54" s="22"/>
    </row>
    <row r="55">
      <c r="B55" s="22"/>
      <c r="L55" s="22"/>
    </row>
    <row r="56">
      <c r="B56" s="22"/>
      <c r="L56" s="22"/>
    </row>
    <row r="57">
      <c r="B57" s="22"/>
      <c r="L57" s="22"/>
    </row>
    <row r="58">
      <c r="B58" s="22"/>
      <c r="L58" s="22"/>
    </row>
    <row r="59">
      <c r="B59" s="22"/>
      <c r="L59" s="22"/>
    </row>
    <row r="60">
      <c r="B60" s="22"/>
      <c r="L60" s="22"/>
    </row>
    <row r="61" s="2" customFormat="1">
      <c r="A61" s="38"/>
      <c r="B61" s="39"/>
      <c r="C61" s="38"/>
      <c r="D61" s="58" t="s">
        <v>50</v>
      </c>
      <c r="E61" s="41"/>
      <c r="F61" s="145" t="s">
        <v>51</v>
      </c>
      <c r="G61" s="58" t="s">
        <v>50</v>
      </c>
      <c r="H61" s="41"/>
      <c r="I61" s="41"/>
      <c r="J61" s="146" t="s">
        <v>51</v>
      </c>
      <c r="K61" s="41"/>
      <c r="L61" s="55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</row>
    <row r="62">
      <c r="B62" s="22"/>
      <c r="L62" s="22"/>
    </row>
    <row r="63">
      <c r="B63" s="22"/>
      <c r="L63" s="22"/>
    </row>
    <row r="64">
      <c r="B64" s="22"/>
      <c r="L64" s="22"/>
    </row>
    <row r="65" s="2" customFormat="1">
      <c r="A65" s="38"/>
      <c r="B65" s="39"/>
      <c r="C65" s="38"/>
      <c r="D65" s="56" t="s">
        <v>52</v>
      </c>
      <c r="E65" s="59"/>
      <c r="F65" s="59"/>
      <c r="G65" s="56" t="s">
        <v>53</v>
      </c>
      <c r="H65" s="59"/>
      <c r="I65" s="59"/>
      <c r="J65" s="59"/>
      <c r="K65" s="59"/>
      <c r="L65" s="55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</row>
    <row r="66">
      <c r="B66" s="22"/>
      <c r="L66" s="22"/>
    </row>
    <row r="67">
      <c r="B67" s="22"/>
      <c r="L67" s="22"/>
    </row>
    <row r="68">
      <c r="B68" s="22"/>
      <c r="L68" s="22"/>
    </row>
    <row r="69">
      <c r="B69" s="22"/>
      <c r="L69" s="22"/>
    </row>
    <row r="70">
      <c r="B70" s="22"/>
      <c r="L70" s="22"/>
    </row>
    <row r="71">
      <c r="B71" s="22"/>
      <c r="L71" s="22"/>
    </row>
    <row r="72">
      <c r="B72" s="22"/>
      <c r="L72" s="22"/>
    </row>
    <row r="73">
      <c r="B73" s="22"/>
      <c r="L73" s="22"/>
    </row>
    <row r="74">
      <c r="B74" s="22"/>
      <c r="L74" s="22"/>
    </row>
    <row r="75">
      <c r="B75" s="22"/>
      <c r="L75" s="22"/>
    </row>
    <row r="76" s="2" customFormat="1">
      <c r="A76" s="38"/>
      <c r="B76" s="39"/>
      <c r="C76" s="38"/>
      <c r="D76" s="58" t="s">
        <v>50</v>
      </c>
      <c r="E76" s="41"/>
      <c r="F76" s="145" t="s">
        <v>51</v>
      </c>
      <c r="G76" s="58" t="s">
        <v>50</v>
      </c>
      <c r="H76" s="41"/>
      <c r="I76" s="41"/>
      <c r="J76" s="146" t="s">
        <v>51</v>
      </c>
      <c r="K76" s="41"/>
      <c r="L76" s="55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</row>
    <row r="77" s="2" customFormat="1" ht="14.4" customHeight="1">
      <c r="A77" s="38"/>
      <c r="B77" s="60"/>
      <c r="C77" s="61"/>
      <c r="D77" s="61"/>
      <c r="E77" s="61"/>
      <c r="F77" s="61"/>
      <c r="G77" s="61"/>
      <c r="H77" s="61"/>
      <c r="I77" s="61"/>
      <c r="J77" s="61"/>
      <c r="K77" s="61"/>
      <c r="L77" s="55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</row>
    <row r="81" s="2" customFormat="1" ht="6.96" customHeight="1">
      <c r="A81" s="38"/>
      <c r="B81" s="62"/>
      <c r="C81" s="63"/>
      <c r="D81" s="63"/>
      <c r="E81" s="63"/>
      <c r="F81" s="63"/>
      <c r="G81" s="63"/>
      <c r="H81" s="63"/>
      <c r="I81" s="63"/>
      <c r="J81" s="63"/>
      <c r="K81" s="63"/>
      <c r="L81" s="55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</row>
    <row r="82" s="2" customFormat="1" ht="24.96" customHeight="1">
      <c r="A82" s="38"/>
      <c r="B82" s="39"/>
      <c r="C82" s="23" t="s">
        <v>206</v>
      </c>
      <c r="D82" s="38"/>
      <c r="E82" s="38"/>
      <c r="F82" s="38"/>
      <c r="G82" s="38"/>
      <c r="H82" s="38"/>
      <c r="I82" s="38"/>
      <c r="J82" s="38"/>
      <c r="K82" s="38"/>
      <c r="L82" s="55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</row>
    <row r="83" s="2" customFormat="1" ht="6.96" customHeight="1">
      <c r="A83" s="38"/>
      <c r="B83" s="39"/>
      <c r="C83" s="38"/>
      <c r="D83" s="38"/>
      <c r="E83" s="38"/>
      <c r="F83" s="38"/>
      <c r="G83" s="38"/>
      <c r="H83" s="38"/>
      <c r="I83" s="38"/>
      <c r="J83" s="38"/>
      <c r="K83" s="38"/>
      <c r="L83" s="55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</row>
    <row r="84" s="2" customFormat="1" ht="12" customHeight="1">
      <c r="A84" s="38"/>
      <c r="B84" s="39"/>
      <c r="C84" s="32" t="s">
        <v>16</v>
      </c>
      <c r="D84" s="38"/>
      <c r="E84" s="38"/>
      <c r="F84" s="38"/>
      <c r="G84" s="38"/>
      <c r="H84" s="38"/>
      <c r="I84" s="38"/>
      <c r="J84" s="38"/>
      <c r="K84" s="38"/>
      <c r="L84" s="55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</row>
    <row r="85" s="2" customFormat="1" ht="16.5" customHeight="1">
      <c r="A85" s="38"/>
      <c r="B85" s="39"/>
      <c r="C85" s="38"/>
      <c r="D85" s="38"/>
      <c r="E85" s="131" t="str">
        <f>E7</f>
        <v>FNOL Novostavba Pavilonu B</v>
      </c>
      <c r="F85" s="32"/>
      <c r="G85" s="32"/>
      <c r="H85" s="32"/>
      <c r="I85" s="38"/>
      <c r="J85" s="38"/>
      <c r="K85" s="38"/>
      <c r="L85" s="55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</row>
    <row r="86" s="1" customFormat="1" ht="12" customHeight="1">
      <c r="B86" s="22"/>
      <c r="C86" s="32" t="s">
        <v>199</v>
      </c>
      <c r="L86" s="22"/>
    </row>
    <row r="87" s="1" customFormat="1" ht="16.5" customHeight="1">
      <c r="B87" s="22"/>
      <c r="E87" s="131" t="s">
        <v>200</v>
      </c>
      <c r="F87" s="1"/>
      <c r="G87" s="1"/>
      <c r="H87" s="1"/>
      <c r="L87" s="22"/>
    </row>
    <row r="88" s="1" customFormat="1" ht="12" customHeight="1">
      <c r="B88" s="22"/>
      <c r="C88" s="32" t="s">
        <v>201</v>
      </c>
      <c r="L88" s="22"/>
    </row>
    <row r="89" s="2" customFormat="1" ht="16.5" customHeight="1">
      <c r="A89" s="38"/>
      <c r="B89" s="39"/>
      <c r="C89" s="38"/>
      <c r="D89" s="38"/>
      <c r="E89" s="132" t="s">
        <v>202</v>
      </c>
      <c r="F89" s="38"/>
      <c r="G89" s="38"/>
      <c r="H89" s="38"/>
      <c r="I89" s="38"/>
      <c r="J89" s="38"/>
      <c r="K89" s="38"/>
      <c r="L89" s="55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</row>
    <row r="90" s="2" customFormat="1" ht="12" customHeight="1">
      <c r="A90" s="38"/>
      <c r="B90" s="39"/>
      <c r="C90" s="32" t="s">
        <v>2982</v>
      </c>
      <c r="D90" s="38"/>
      <c r="E90" s="38"/>
      <c r="F90" s="38"/>
      <c r="G90" s="38"/>
      <c r="H90" s="38"/>
      <c r="I90" s="38"/>
      <c r="J90" s="38"/>
      <c r="K90" s="38"/>
      <c r="L90" s="55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</row>
    <row r="91" s="2" customFormat="1" ht="16.5" customHeight="1">
      <c r="A91" s="38"/>
      <c r="B91" s="39"/>
      <c r="C91" s="38"/>
      <c r="D91" s="38"/>
      <c r="E91" s="67" t="str">
        <f>E13</f>
        <v>D.1.4d (23) - EK-MT</v>
      </c>
      <c r="F91" s="38"/>
      <c r="G91" s="38"/>
      <c r="H91" s="38"/>
      <c r="I91" s="38"/>
      <c r="J91" s="38"/>
      <c r="K91" s="38"/>
      <c r="L91" s="55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</row>
    <row r="92" s="2" customFormat="1" ht="6.96" customHeight="1">
      <c r="A92" s="38"/>
      <c r="B92" s="39"/>
      <c r="C92" s="38"/>
      <c r="D92" s="38"/>
      <c r="E92" s="38"/>
      <c r="F92" s="38"/>
      <c r="G92" s="38"/>
      <c r="H92" s="38"/>
      <c r="I92" s="38"/>
      <c r="J92" s="38"/>
      <c r="K92" s="38"/>
      <c r="L92" s="55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</row>
    <row r="93" s="2" customFormat="1" ht="12" customHeight="1">
      <c r="A93" s="38"/>
      <c r="B93" s="39"/>
      <c r="C93" s="32" t="s">
        <v>20</v>
      </c>
      <c r="D93" s="38"/>
      <c r="E93" s="38"/>
      <c r="F93" s="27" t="str">
        <f>F16</f>
        <v xml:space="preserve"> </v>
      </c>
      <c r="G93" s="38"/>
      <c r="H93" s="38"/>
      <c r="I93" s="32" t="s">
        <v>22</v>
      </c>
      <c r="J93" s="69" t="str">
        <f>IF(J16="","",J16)</f>
        <v>8. 4. 2023</v>
      </c>
      <c r="K93" s="38"/>
      <c r="L93" s="55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</row>
    <row r="94" s="2" customFormat="1" ht="6.96" customHeight="1">
      <c r="A94" s="38"/>
      <c r="B94" s="39"/>
      <c r="C94" s="38"/>
      <c r="D94" s="38"/>
      <c r="E94" s="38"/>
      <c r="F94" s="38"/>
      <c r="G94" s="38"/>
      <c r="H94" s="38"/>
      <c r="I94" s="38"/>
      <c r="J94" s="38"/>
      <c r="K94" s="38"/>
      <c r="L94" s="55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</row>
    <row r="95" s="2" customFormat="1" ht="15.15" customHeight="1">
      <c r="A95" s="38"/>
      <c r="B95" s="39"/>
      <c r="C95" s="32" t="s">
        <v>24</v>
      </c>
      <c r="D95" s="38"/>
      <c r="E95" s="38"/>
      <c r="F95" s="27" t="str">
        <f>E19</f>
        <v>Fakultní nemocnice Olomouc</v>
      </c>
      <c r="G95" s="38"/>
      <c r="H95" s="38"/>
      <c r="I95" s="32" t="s">
        <v>30</v>
      </c>
      <c r="J95" s="36" t="str">
        <f>E25</f>
        <v>LTProjekt, EP Rožnov</v>
      </c>
      <c r="K95" s="38"/>
      <c r="L95" s="55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</row>
    <row r="96" s="2" customFormat="1" ht="15.15" customHeight="1">
      <c r="A96" s="38"/>
      <c r="B96" s="39"/>
      <c r="C96" s="32" t="s">
        <v>28</v>
      </c>
      <c r="D96" s="38"/>
      <c r="E96" s="38"/>
      <c r="F96" s="27" t="str">
        <f>IF(E22="","",E22)</f>
        <v>Vyplň údaj</v>
      </c>
      <c r="G96" s="38"/>
      <c r="H96" s="38"/>
      <c r="I96" s="32" t="s">
        <v>33</v>
      </c>
      <c r="J96" s="36" t="str">
        <f>E28</f>
        <v xml:space="preserve"> </v>
      </c>
      <c r="K96" s="38"/>
      <c r="L96" s="55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</row>
    <row r="97" s="2" customFormat="1" ht="10.32" customHeight="1">
      <c r="A97" s="38"/>
      <c r="B97" s="39"/>
      <c r="C97" s="38"/>
      <c r="D97" s="38"/>
      <c r="E97" s="38"/>
      <c r="F97" s="38"/>
      <c r="G97" s="38"/>
      <c r="H97" s="38"/>
      <c r="I97" s="38"/>
      <c r="J97" s="38"/>
      <c r="K97" s="38"/>
      <c r="L97" s="55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</row>
    <row r="98" s="2" customFormat="1" ht="29.28" customHeight="1">
      <c r="A98" s="38"/>
      <c r="B98" s="39"/>
      <c r="C98" s="147" t="s">
        <v>207</v>
      </c>
      <c r="D98" s="139"/>
      <c r="E98" s="139"/>
      <c r="F98" s="139"/>
      <c r="G98" s="139"/>
      <c r="H98" s="139"/>
      <c r="I98" s="139"/>
      <c r="J98" s="148" t="s">
        <v>208</v>
      </c>
      <c r="K98" s="139"/>
      <c r="L98" s="55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</row>
    <row r="99" s="2" customFormat="1" ht="10.32" customHeight="1">
      <c r="A99" s="38"/>
      <c r="B99" s="39"/>
      <c r="C99" s="38"/>
      <c r="D99" s="38"/>
      <c r="E99" s="38"/>
      <c r="F99" s="38"/>
      <c r="G99" s="38"/>
      <c r="H99" s="38"/>
      <c r="I99" s="38"/>
      <c r="J99" s="38"/>
      <c r="K99" s="38"/>
      <c r="L99" s="55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</row>
    <row r="100" s="2" customFormat="1" ht="22.8" customHeight="1">
      <c r="A100" s="38"/>
      <c r="B100" s="39"/>
      <c r="C100" s="149" t="s">
        <v>209</v>
      </c>
      <c r="D100" s="38"/>
      <c r="E100" s="38"/>
      <c r="F100" s="38"/>
      <c r="G100" s="38"/>
      <c r="H100" s="38"/>
      <c r="I100" s="38"/>
      <c r="J100" s="96">
        <f>J125</f>
        <v>0</v>
      </c>
      <c r="K100" s="38"/>
      <c r="L100" s="55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  <c r="AU100" s="19" t="s">
        <v>210</v>
      </c>
    </row>
    <row r="101" s="9" customFormat="1" ht="24.96" customHeight="1">
      <c r="A101" s="9"/>
      <c r="B101" s="150"/>
      <c r="C101" s="9"/>
      <c r="D101" s="151" t="s">
        <v>3175</v>
      </c>
      <c r="E101" s="152"/>
      <c r="F101" s="152"/>
      <c r="G101" s="152"/>
      <c r="H101" s="152"/>
      <c r="I101" s="152"/>
      <c r="J101" s="153">
        <f>J126</f>
        <v>0</v>
      </c>
      <c r="K101" s="9"/>
      <c r="L101" s="150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</row>
    <row r="102" s="2" customFormat="1" ht="21.84" customHeight="1">
      <c r="A102" s="38"/>
      <c r="B102" s="39"/>
      <c r="C102" s="38"/>
      <c r="D102" s="38"/>
      <c r="E102" s="38"/>
      <c r="F102" s="38"/>
      <c r="G102" s="38"/>
      <c r="H102" s="38"/>
      <c r="I102" s="38"/>
      <c r="J102" s="38"/>
      <c r="K102" s="38"/>
      <c r="L102" s="55"/>
      <c r="S102" s="38"/>
      <c r="T102" s="38"/>
      <c r="U102" s="38"/>
      <c r="V102" s="38"/>
      <c r="W102" s="38"/>
      <c r="X102" s="38"/>
      <c r="Y102" s="38"/>
      <c r="Z102" s="38"/>
      <c r="AA102" s="38"/>
      <c r="AB102" s="38"/>
      <c r="AC102" s="38"/>
      <c r="AD102" s="38"/>
      <c r="AE102" s="38"/>
    </row>
    <row r="103" s="2" customFormat="1" ht="6.96" customHeight="1">
      <c r="A103" s="38"/>
      <c r="B103" s="60"/>
      <c r="C103" s="61"/>
      <c r="D103" s="61"/>
      <c r="E103" s="61"/>
      <c r="F103" s="61"/>
      <c r="G103" s="61"/>
      <c r="H103" s="61"/>
      <c r="I103" s="61"/>
      <c r="J103" s="61"/>
      <c r="K103" s="61"/>
      <c r="L103" s="55"/>
      <c r="S103" s="38"/>
      <c r="T103" s="38"/>
      <c r="U103" s="38"/>
      <c r="V103" s="38"/>
      <c r="W103" s="38"/>
      <c r="X103" s="38"/>
      <c r="Y103" s="38"/>
      <c r="Z103" s="38"/>
      <c r="AA103" s="38"/>
      <c r="AB103" s="38"/>
      <c r="AC103" s="38"/>
      <c r="AD103" s="38"/>
      <c r="AE103" s="38"/>
    </row>
    <row r="107" s="2" customFormat="1" ht="6.96" customHeight="1">
      <c r="A107" s="38"/>
      <c r="B107" s="62"/>
      <c r="C107" s="63"/>
      <c r="D107" s="63"/>
      <c r="E107" s="63"/>
      <c r="F107" s="63"/>
      <c r="G107" s="63"/>
      <c r="H107" s="63"/>
      <c r="I107" s="63"/>
      <c r="J107" s="63"/>
      <c r="K107" s="63"/>
      <c r="L107" s="55"/>
      <c r="S107" s="38"/>
      <c r="T107" s="38"/>
      <c r="U107" s="38"/>
      <c r="V107" s="38"/>
      <c r="W107" s="38"/>
      <c r="X107" s="38"/>
      <c r="Y107" s="38"/>
      <c r="Z107" s="38"/>
      <c r="AA107" s="38"/>
      <c r="AB107" s="38"/>
      <c r="AC107" s="38"/>
      <c r="AD107" s="38"/>
      <c r="AE107" s="38"/>
    </row>
    <row r="108" s="2" customFormat="1" ht="24.96" customHeight="1">
      <c r="A108" s="38"/>
      <c r="B108" s="39"/>
      <c r="C108" s="23" t="s">
        <v>242</v>
      </c>
      <c r="D108" s="38"/>
      <c r="E108" s="38"/>
      <c r="F108" s="38"/>
      <c r="G108" s="38"/>
      <c r="H108" s="38"/>
      <c r="I108" s="38"/>
      <c r="J108" s="38"/>
      <c r="K108" s="38"/>
      <c r="L108" s="55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</row>
    <row r="109" s="2" customFormat="1" ht="6.96" customHeight="1">
      <c r="A109" s="38"/>
      <c r="B109" s="39"/>
      <c r="C109" s="38"/>
      <c r="D109" s="38"/>
      <c r="E109" s="38"/>
      <c r="F109" s="38"/>
      <c r="G109" s="38"/>
      <c r="H109" s="38"/>
      <c r="I109" s="38"/>
      <c r="J109" s="38"/>
      <c r="K109" s="38"/>
      <c r="L109" s="55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</row>
    <row r="110" s="2" customFormat="1" ht="12" customHeight="1">
      <c r="A110" s="38"/>
      <c r="B110" s="39"/>
      <c r="C110" s="32" t="s">
        <v>16</v>
      </c>
      <c r="D110" s="38"/>
      <c r="E110" s="38"/>
      <c r="F110" s="38"/>
      <c r="G110" s="38"/>
      <c r="H110" s="38"/>
      <c r="I110" s="38"/>
      <c r="J110" s="38"/>
      <c r="K110" s="38"/>
      <c r="L110" s="55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</row>
    <row r="111" s="2" customFormat="1" ht="16.5" customHeight="1">
      <c r="A111" s="38"/>
      <c r="B111" s="39"/>
      <c r="C111" s="38"/>
      <c r="D111" s="38"/>
      <c r="E111" s="131" t="str">
        <f>E7</f>
        <v>FNOL Novostavba Pavilonu B</v>
      </c>
      <c r="F111" s="32"/>
      <c r="G111" s="32"/>
      <c r="H111" s="32"/>
      <c r="I111" s="38"/>
      <c r="J111" s="38"/>
      <c r="K111" s="38"/>
      <c r="L111" s="55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</row>
    <row r="112" s="1" customFormat="1" ht="12" customHeight="1">
      <c r="B112" s="22"/>
      <c r="C112" s="32" t="s">
        <v>199</v>
      </c>
      <c r="L112" s="22"/>
    </row>
    <row r="113" s="1" customFormat="1" ht="16.5" customHeight="1">
      <c r="B113" s="22"/>
      <c r="E113" s="131" t="s">
        <v>200</v>
      </c>
      <c r="F113" s="1"/>
      <c r="G113" s="1"/>
      <c r="H113" s="1"/>
      <c r="L113" s="22"/>
    </row>
    <row r="114" s="1" customFormat="1" ht="12" customHeight="1">
      <c r="B114" s="22"/>
      <c r="C114" s="32" t="s">
        <v>201</v>
      </c>
      <c r="L114" s="22"/>
    </row>
    <row r="115" s="2" customFormat="1" ht="16.5" customHeight="1">
      <c r="A115" s="38"/>
      <c r="B115" s="39"/>
      <c r="C115" s="38"/>
      <c r="D115" s="38"/>
      <c r="E115" s="132" t="s">
        <v>202</v>
      </c>
      <c r="F115" s="38"/>
      <c r="G115" s="38"/>
      <c r="H115" s="38"/>
      <c r="I115" s="38"/>
      <c r="J115" s="38"/>
      <c r="K115" s="38"/>
      <c r="L115" s="55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</row>
    <row r="116" s="2" customFormat="1" ht="12" customHeight="1">
      <c r="A116" s="38"/>
      <c r="B116" s="39"/>
      <c r="C116" s="32" t="s">
        <v>2982</v>
      </c>
      <c r="D116" s="38"/>
      <c r="E116" s="38"/>
      <c r="F116" s="38"/>
      <c r="G116" s="38"/>
      <c r="H116" s="38"/>
      <c r="I116" s="38"/>
      <c r="J116" s="38"/>
      <c r="K116" s="38"/>
      <c r="L116" s="55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</row>
    <row r="117" s="2" customFormat="1" ht="16.5" customHeight="1">
      <c r="A117" s="38"/>
      <c r="B117" s="39"/>
      <c r="C117" s="38"/>
      <c r="D117" s="38"/>
      <c r="E117" s="67" t="str">
        <f>E13</f>
        <v>D.1.4d (23) - EK-MT</v>
      </c>
      <c r="F117" s="38"/>
      <c r="G117" s="38"/>
      <c r="H117" s="38"/>
      <c r="I117" s="38"/>
      <c r="J117" s="38"/>
      <c r="K117" s="38"/>
      <c r="L117" s="55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</row>
    <row r="118" s="2" customFormat="1" ht="6.96" customHeight="1">
      <c r="A118" s="38"/>
      <c r="B118" s="39"/>
      <c r="C118" s="38"/>
      <c r="D118" s="38"/>
      <c r="E118" s="38"/>
      <c r="F118" s="38"/>
      <c r="G118" s="38"/>
      <c r="H118" s="38"/>
      <c r="I118" s="38"/>
      <c r="J118" s="38"/>
      <c r="K118" s="38"/>
      <c r="L118" s="55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</row>
    <row r="119" s="2" customFormat="1" ht="12" customHeight="1">
      <c r="A119" s="38"/>
      <c r="B119" s="39"/>
      <c r="C119" s="32" t="s">
        <v>20</v>
      </c>
      <c r="D119" s="38"/>
      <c r="E119" s="38"/>
      <c r="F119" s="27" t="str">
        <f>F16</f>
        <v xml:space="preserve"> </v>
      </c>
      <c r="G119" s="38"/>
      <c r="H119" s="38"/>
      <c r="I119" s="32" t="s">
        <v>22</v>
      </c>
      <c r="J119" s="69" t="str">
        <f>IF(J16="","",J16)</f>
        <v>8. 4. 2023</v>
      </c>
      <c r="K119" s="38"/>
      <c r="L119" s="55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</row>
    <row r="120" s="2" customFormat="1" ht="6.96" customHeight="1">
      <c r="A120" s="38"/>
      <c r="B120" s="39"/>
      <c r="C120" s="38"/>
      <c r="D120" s="38"/>
      <c r="E120" s="38"/>
      <c r="F120" s="38"/>
      <c r="G120" s="38"/>
      <c r="H120" s="38"/>
      <c r="I120" s="38"/>
      <c r="J120" s="38"/>
      <c r="K120" s="38"/>
      <c r="L120" s="55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</row>
    <row r="121" s="2" customFormat="1" ht="15.15" customHeight="1">
      <c r="A121" s="38"/>
      <c r="B121" s="39"/>
      <c r="C121" s="32" t="s">
        <v>24</v>
      </c>
      <c r="D121" s="38"/>
      <c r="E121" s="38"/>
      <c r="F121" s="27" t="str">
        <f>E19</f>
        <v>Fakultní nemocnice Olomouc</v>
      </c>
      <c r="G121" s="38"/>
      <c r="H121" s="38"/>
      <c r="I121" s="32" t="s">
        <v>30</v>
      </c>
      <c r="J121" s="36" t="str">
        <f>E25</f>
        <v>LTProjekt, EP Rožnov</v>
      </c>
      <c r="K121" s="38"/>
      <c r="L121" s="55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</row>
    <row r="122" s="2" customFormat="1" ht="15.15" customHeight="1">
      <c r="A122" s="38"/>
      <c r="B122" s="39"/>
      <c r="C122" s="32" t="s">
        <v>28</v>
      </c>
      <c r="D122" s="38"/>
      <c r="E122" s="38"/>
      <c r="F122" s="27" t="str">
        <f>IF(E22="","",E22)</f>
        <v>Vyplň údaj</v>
      </c>
      <c r="G122" s="38"/>
      <c r="H122" s="38"/>
      <c r="I122" s="32" t="s">
        <v>33</v>
      </c>
      <c r="J122" s="36" t="str">
        <f>E28</f>
        <v xml:space="preserve"> </v>
      </c>
      <c r="K122" s="38"/>
      <c r="L122" s="55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</row>
    <row r="123" s="2" customFormat="1" ht="10.32" customHeight="1">
      <c r="A123" s="38"/>
      <c r="B123" s="39"/>
      <c r="C123" s="38"/>
      <c r="D123" s="38"/>
      <c r="E123" s="38"/>
      <c r="F123" s="38"/>
      <c r="G123" s="38"/>
      <c r="H123" s="38"/>
      <c r="I123" s="38"/>
      <c r="J123" s="38"/>
      <c r="K123" s="38"/>
      <c r="L123" s="55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</row>
    <row r="124" s="11" customFormat="1" ht="29.28" customHeight="1">
      <c r="A124" s="158"/>
      <c r="B124" s="159"/>
      <c r="C124" s="160" t="s">
        <v>243</v>
      </c>
      <c r="D124" s="161" t="s">
        <v>60</v>
      </c>
      <c r="E124" s="161" t="s">
        <v>56</v>
      </c>
      <c r="F124" s="161" t="s">
        <v>57</v>
      </c>
      <c r="G124" s="161" t="s">
        <v>244</v>
      </c>
      <c r="H124" s="161" t="s">
        <v>245</v>
      </c>
      <c r="I124" s="161" t="s">
        <v>246</v>
      </c>
      <c r="J124" s="161" t="s">
        <v>208</v>
      </c>
      <c r="K124" s="162" t="s">
        <v>247</v>
      </c>
      <c r="L124" s="163"/>
      <c r="M124" s="86" t="s">
        <v>1</v>
      </c>
      <c r="N124" s="87" t="s">
        <v>39</v>
      </c>
      <c r="O124" s="87" t="s">
        <v>248</v>
      </c>
      <c r="P124" s="87" t="s">
        <v>249</v>
      </c>
      <c r="Q124" s="87" t="s">
        <v>250</v>
      </c>
      <c r="R124" s="87" t="s">
        <v>251</v>
      </c>
      <c r="S124" s="87" t="s">
        <v>252</v>
      </c>
      <c r="T124" s="88" t="s">
        <v>253</v>
      </c>
      <c r="U124" s="158"/>
      <c r="V124" s="158"/>
      <c r="W124" s="158"/>
      <c r="X124" s="158"/>
      <c r="Y124" s="158"/>
      <c r="Z124" s="158"/>
      <c r="AA124" s="158"/>
      <c r="AB124" s="158"/>
      <c r="AC124" s="158"/>
      <c r="AD124" s="158"/>
      <c r="AE124" s="158"/>
    </row>
    <row r="125" s="2" customFormat="1" ht="22.8" customHeight="1">
      <c r="A125" s="38"/>
      <c r="B125" s="39"/>
      <c r="C125" s="93" t="s">
        <v>254</v>
      </c>
      <c r="D125" s="38"/>
      <c r="E125" s="38"/>
      <c r="F125" s="38"/>
      <c r="G125" s="38"/>
      <c r="H125" s="38"/>
      <c r="I125" s="38"/>
      <c r="J125" s="164">
        <f>BK125</f>
        <v>0</v>
      </c>
      <c r="K125" s="38"/>
      <c r="L125" s="39"/>
      <c r="M125" s="89"/>
      <c r="N125" s="73"/>
      <c r="O125" s="90"/>
      <c r="P125" s="165">
        <f>P126</f>
        <v>0</v>
      </c>
      <c r="Q125" s="90"/>
      <c r="R125" s="165">
        <f>R126</f>
        <v>0</v>
      </c>
      <c r="S125" s="90"/>
      <c r="T125" s="166">
        <f>T126</f>
        <v>0</v>
      </c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  <c r="AT125" s="19" t="s">
        <v>74</v>
      </c>
      <c r="AU125" s="19" t="s">
        <v>210</v>
      </c>
      <c r="BK125" s="167">
        <f>BK126</f>
        <v>0</v>
      </c>
    </row>
    <row r="126" s="12" customFormat="1" ht="25.92" customHeight="1">
      <c r="A126" s="12"/>
      <c r="B126" s="168"/>
      <c r="C126" s="12"/>
      <c r="D126" s="169" t="s">
        <v>74</v>
      </c>
      <c r="E126" s="170" t="s">
        <v>3176</v>
      </c>
      <c r="F126" s="170" t="s">
        <v>3177</v>
      </c>
      <c r="G126" s="12"/>
      <c r="H126" s="12"/>
      <c r="I126" s="171"/>
      <c r="J126" s="172">
        <f>BK126</f>
        <v>0</v>
      </c>
      <c r="K126" s="12"/>
      <c r="L126" s="168"/>
      <c r="M126" s="173"/>
      <c r="N126" s="174"/>
      <c r="O126" s="174"/>
      <c r="P126" s="175">
        <f>SUM(P127:P161)</f>
        <v>0</v>
      </c>
      <c r="Q126" s="174"/>
      <c r="R126" s="175">
        <f>SUM(R127:R161)</f>
        <v>0</v>
      </c>
      <c r="S126" s="174"/>
      <c r="T126" s="176">
        <f>SUM(T127:T161)</f>
        <v>0</v>
      </c>
      <c r="U126" s="12"/>
      <c r="V126" s="12"/>
      <c r="W126" s="12"/>
      <c r="X126" s="12"/>
      <c r="Y126" s="12"/>
      <c r="Z126" s="12"/>
      <c r="AA126" s="12"/>
      <c r="AB126" s="12"/>
      <c r="AC126" s="12"/>
      <c r="AD126" s="12"/>
      <c r="AE126" s="12"/>
      <c r="AR126" s="169" t="s">
        <v>82</v>
      </c>
      <c r="AT126" s="177" t="s">
        <v>74</v>
      </c>
      <c r="AU126" s="177" t="s">
        <v>75</v>
      </c>
      <c r="AY126" s="169" t="s">
        <v>257</v>
      </c>
      <c r="BK126" s="178">
        <f>SUM(BK127:BK161)</f>
        <v>0</v>
      </c>
    </row>
    <row r="127" s="2" customFormat="1" ht="16.5" customHeight="1">
      <c r="A127" s="38"/>
      <c r="B127" s="181"/>
      <c r="C127" s="182" t="s">
        <v>82</v>
      </c>
      <c r="D127" s="182" t="s">
        <v>259</v>
      </c>
      <c r="E127" s="183" t="s">
        <v>2987</v>
      </c>
      <c r="F127" s="184" t="s">
        <v>3178</v>
      </c>
      <c r="G127" s="185" t="s">
        <v>2365</v>
      </c>
      <c r="H127" s="186">
        <v>1</v>
      </c>
      <c r="I127" s="187"/>
      <c r="J127" s="188">
        <f>ROUND(I127*H127,2)</f>
        <v>0</v>
      </c>
      <c r="K127" s="184" t="s">
        <v>2351</v>
      </c>
      <c r="L127" s="39"/>
      <c r="M127" s="189" t="s">
        <v>1</v>
      </c>
      <c r="N127" s="190" t="s">
        <v>40</v>
      </c>
      <c r="O127" s="77"/>
      <c r="P127" s="191">
        <f>O127*H127</f>
        <v>0</v>
      </c>
      <c r="Q127" s="191">
        <v>0</v>
      </c>
      <c r="R127" s="191">
        <f>Q127*H127</f>
        <v>0</v>
      </c>
      <c r="S127" s="191">
        <v>0</v>
      </c>
      <c r="T127" s="192">
        <f>S127*H127</f>
        <v>0</v>
      </c>
      <c r="U127" s="38"/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  <c r="AR127" s="193" t="s">
        <v>108</v>
      </c>
      <c r="AT127" s="193" t="s">
        <v>259</v>
      </c>
      <c r="AU127" s="193" t="s">
        <v>82</v>
      </c>
      <c r="AY127" s="19" t="s">
        <v>257</v>
      </c>
      <c r="BE127" s="194">
        <f>IF(N127="základní",J127,0)</f>
        <v>0</v>
      </c>
      <c r="BF127" s="194">
        <f>IF(N127="snížená",J127,0)</f>
        <v>0</v>
      </c>
      <c r="BG127" s="194">
        <f>IF(N127="zákl. přenesená",J127,0)</f>
        <v>0</v>
      </c>
      <c r="BH127" s="194">
        <f>IF(N127="sníž. přenesená",J127,0)</f>
        <v>0</v>
      </c>
      <c r="BI127" s="194">
        <f>IF(N127="nulová",J127,0)</f>
        <v>0</v>
      </c>
      <c r="BJ127" s="19" t="s">
        <v>82</v>
      </c>
      <c r="BK127" s="194">
        <f>ROUND(I127*H127,2)</f>
        <v>0</v>
      </c>
      <c r="BL127" s="19" t="s">
        <v>108</v>
      </c>
      <c r="BM127" s="193" t="s">
        <v>85</v>
      </c>
    </row>
    <row r="128" s="2" customFormat="1">
      <c r="A128" s="38"/>
      <c r="B128" s="39"/>
      <c r="C128" s="38"/>
      <c r="D128" s="196" t="s">
        <v>1062</v>
      </c>
      <c r="E128" s="38"/>
      <c r="F128" s="237" t="s">
        <v>3179</v>
      </c>
      <c r="G128" s="38"/>
      <c r="H128" s="38"/>
      <c r="I128" s="238"/>
      <c r="J128" s="38"/>
      <c r="K128" s="38"/>
      <c r="L128" s="39"/>
      <c r="M128" s="239"/>
      <c r="N128" s="240"/>
      <c r="O128" s="77"/>
      <c r="P128" s="77"/>
      <c r="Q128" s="77"/>
      <c r="R128" s="77"/>
      <c r="S128" s="77"/>
      <c r="T128" s="78"/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  <c r="AT128" s="19" t="s">
        <v>1062</v>
      </c>
      <c r="AU128" s="19" t="s">
        <v>82</v>
      </c>
    </row>
    <row r="129" s="2" customFormat="1" ht="16.5" customHeight="1">
      <c r="A129" s="38"/>
      <c r="B129" s="181"/>
      <c r="C129" s="182" t="s">
        <v>85</v>
      </c>
      <c r="D129" s="182" t="s">
        <v>259</v>
      </c>
      <c r="E129" s="183" t="s">
        <v>2989</v>
      </c>
      <c r="F129" s="184" t="s">
        <v>3180</v>
      </c>
      <c r="G129" s="185" t="s">
        <v>2365</v>
      </c>
      <c r="H129" s="186">
        <v>4</v>
      </c>
      <c r="I129" s="187"/>
      <c r="J129" s="188">
        <f>ROUND(I129*H129,2)</f>
        <v>0</v>
      </c>
      <c r="K129" s="184" t="s">
        <v>2351</v>
      </c>
      <c r="L129" s="39"/>
      <c r="M129" s="189" t="s">
        <v>1</v>
      </c>
      <c r="N129" s="190" t="s">
        <v>40</v>
      </c>
      <c r="O129" s="77"/>
      <c r="P129" s="191">
        <f>O129*H129</f>
        <v>0</v>
      </c>
      <c r="Q129" s="191">
        <v>0</v>
      </c>
      <c r="R129" s="191">
        <f>Q129*H129</f>
        <v>0</v>
      </c>
      <c r="S129" s="191">
        <v>0</v>
      </c>
      <c r="T129" s="192">
        <f>S129*H129</f>
        <v>0</v>
      </c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  <c r="AR129" s="193" t="s">
        <v>108</v>
      </c>
      <c r="AT129" s="193" t="s">
        <v>259</v>
      </c>
      <c r="AU129" s="193" t="s">
        <v>82</v>
      </c>
      <c r="AY129" s="19" t="s">
        <v>257</v>
      </c>
      <c r="BE129" s="194">
        <f>IF(N129="základní",J129,0)</f>
        <v>0</v>
      </c>
      <c r="BF129" s="194">
        <f>IF(N129="snížená",J129,0)</f>
        <v>0</v>
      </c>
      <c r="BG129" s="194">
        <f>IF(N129="zákl. přenesená",J129,0)</f>
        <v>0</v>
      </c>
      <c r="BH129" s="194">
        <f>IF(N129="sníž. přenesená",J129,0)</f>
        <v>0</v>
      </c>
      <c r="BI129" s="194">
        <f>IF(N129="nulová",J129,0)</f>
        <v>0</v>
      </c>
      <c r="BJ129" s="19" t="s">
        <v>82</v>
      </c>
      <c r="BK129" s="194">
        <f>ROUND(I129*H129,2)</f>
        <v>0</v>
      </c>
      <c r="BL129" s="19" t="s">
        <v>108</v>
      </c>
      <c r="BM129" s="193" t="s">
        <v>108</v>
      </c>
    </row>
    <row r="130" s="2" customFormat="1">
      <c r="A130" s="38"/>
      <c r="B130" s="39"/>
      <c r="C130" s="38"/>
      <c r="D130" s="196" t="s">
        <v>1062</v>
      </c>
      <c r="E130" s="38"/>
      <c r="F130" s="237" t="s">
        <v>3181</v>
      </c>
      <c r="G130" s="38"/>
      <c r="H130" s="38"/>
      <c r="I130" s="238"/>
      <c r="J130" s="38"/>
      <c r="K130" s="38"/>
      <c r="L130" s="39"/>
      <c r="M130" s="239"/>
      <c r="N130" s="240"/>
      <c r="O130" s="77"/>
      <c r="P130" s="77"/>
      <c r="Q130" s="77"/>
      <c r="R130" s="77"/>
      <c r="S130" s="77"/>
      <c r="T130" s="78"/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  <c r="AT130" s="19" t="s">
        <v>1062</v>
      </c>
      <c r="AU130" s="19" t="s">
        <v>82</v>
      </c>
    </row>
    <row r="131" s="2" customFormat="1" ht="16.5" customHeight="1">
      <c r="A131" s="38"/>
      <c r="B131" s="181"/>
      <c r="C131" s="182" t="s">
        <v>92</v>
      </c>
      <c r="D131" s="182" t="s">
        <v>259</v>
      </c>
      <c r="E131" s="183" t="s">
        <v>2992</v>
      </c>
      <c r="F131" s="184" t="s">
        <v>3182</v>
      </c>
      <c r="G131" s="185" t="s">
        <v>2365</v>
      </c>
      <c r="H131" s="186">
        <v>5</v>
      </c>
      <c r="I131" s="187"/>
      <c r="J131" s="188">
        <f>ROUND(I131*H131,2)</f>
        <v>0</v>
      </c>
      <c r="K131" s="184" t="s">
        <v>2351</v>
      </c>
      <c r="L131" s="39"/>
      <c r="M131" s="189" t="s">
        <v>1</v>
      </c>
      <c r="N131" s="190" t="s">
        <v>40</v>
      </c>
      <c r="O131" s="77"/>
      <c r="P131" s="191">
        <f>O131*H131</f>
        <v>0</v>
      </c>
      <c r="Q131" s="191">
        <v>0</v>
      </c>
      <c r="R131" s="191">
        <f>Q131*H131</f>
        <v>0</v>
      </c>
      <c r="S131" s="191">
        <v>0</v>
      </c>
      <c r="T131" s="192">
        <f>S131*H131</f>
        <v>0</v>
      </c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R131" s="193" t="s">
        <v>108</v>
      </c>
      <c r="AT131" s="193" t="s">
        <v>259</v>
      </c>
      <c r="AU131" s="193" t="s">
        <v>82</v>
      </c>
      <c r="AY131" s="19" t="s">
        <v>257</v>
      </c>
      <c r="BE131" s="194">
        <f>IF(N131="základní",J131,0)</f>
        <v>0</v>
      </c>
      <c r="BF131" s="194">
        <f>IF(N131="snížená",J131,0)</f>
        <v>0</v>
      </c>
      <c r="BG131" s="194">
        <f>IF(N131="zákl. přenesená",J131,0)</f>
        <v>0</v>
      </c>
      <c r="BH131" s="194">
        <f>IF(N131="sníž. přenesená",J131,0)</f>
        <v>0</v>
      </c>
      <c r="BI131" s="194">
        <f>IF(N131="nulová",J131,0)</f>
        <v>0</v>
      </c>
      <c r="BJ131" s="19" t="s">
        <v>82</v>
      </c>
      <c r="BK131" s="194">
        <f>ROUND(I131*H131,2)</f>
        <v>0</v>
      </c>
      <c r="BL131" s="19" t="s">
        <v>108</v>
      </c>
      <c r="BM131" s="193" t="s">
        <v>290</v>
      </c>
    </row>
    <row r="132" s="2" customFormat="1">
      <c r="A132" s="38"/>
      <c r="B132" s="39"/>
      <c r="C132" s="38"/>
      <c r="D132" s="196" t="s">
        <v>1062</v>
      </c>
      <c r="E132" s="38"/>
      <c r="F132" s="237" t="s">
        <v>3183</v>
      </c>
      <c r="G132" s="38"/>
      <c r="H132" s="38"/>
      <c r="I132" s="238"/>
      <c r="J132" s="38"/>
      <c r="K132" s="38"/>
      <c r="L132" s="39"/>
      <c r="M132" s="239"/>
      <c r="N132" s="240"/>
      <c r="O132" s="77"/>
      <c r="P132" s="77"/>
      <c r="Q132" s="77"/>
      <c r="R132" s="77"/>
      <c r="S132" s="77"/>
      <c r="T132" s="78"/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  <c r="AT132" s="19" t="s">
        <v>1062</v>
      </c>
      <c r="AU132" s="19" t="s">
        <v>82</v>
      </c>
    </row>
    <row r="133" s="2" customFormat="1" ht="24.15" customHeight="1">
      <c r="A133" s="38"/>
      <c r="B133" s="181"/>
      <c r="C133" s="182" t="s">
        <v>108</v>
      </c>
      <c r="D133" s="182" t="s">
        <v>259</v>
      </c>
      <c r="E133" s="183" t="s">
        <v>2994</v>
      </c>
      <c r="F133" s="184" t="s">
        <v>3184</v>
      </c>
      <c r="G133" s="185" t="s">
        <v>422</v>
      </c>
      <c r="H133" s="186">
        <v>87</v>
      </c>
      <c r="I133" s="187"/>
      <c r="J133" s="188">
        <f>ROUND(I133*H133,2)</f>
        <v>0</v>
      </c>
      <c r="K133" s="184" t="s">
        <v>2351</v>
      </c>
      <c r="L133" s="39"/>
      <c r="M133" s="189" t="s">
        <v>1</v>
      </c>
      <c r="N133" s="190" t="s">
        <v>40</v>
      </c>
      <c r="O133" s="77"/>
      <c r="P133" s="191">
        <f>O133*H133</f>
        <v>0</v>
      </c>
      <c r="Q133" s="191">
        <v>0</v>
      </c>
      <c r="R133" s="191">
        <f>Q133*H133</f>
        <v>0</v>
      </c>
      <c r="S133" s="191">
        <v>0</v>
      </c>
      <c r="T133" s="192">
        <f>S133*H133</f>
        <v>0</v>
      </c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  <c r="AR133" s="193" t="s">
        <v>108</v>
      </c>
      <c r="AT133" s="193" t="s">
        <v>259</v>
      </c>
      <c r="AU133" s="193" t="s">
        <v>82</v>
      </c>
      <c r="AY133" s="19" t="s">
        <v>257</v>
      </c>
      <c r="BE133" s="194">
        <f>IF(N133="základní",J133,0)</f>
        <v>0</v>
      </c>
      <c r="BF133" s="194">
        <f>IF(N133="snížená",J133,0)</f>
        <v>0</v>
      </c>
      <c r="BG133" s="194">
        <f>IF(N133="zákl. přenesená",J133,0)</f>
        <v>0</v>
      </c>
      <c r="BH133" s="194">
        <f>IF(N133="sníž. přenesená",J133,0)</f>
        <v>0</v>
      </c>
      <c r="BI133" s="194">
        <f>IF(N133="nulová",J133,0)</f>
        <v>0</v>
      </c>
      <c r="BJ133" s="19" t="s">
        <v>82</v>
      </c>
      <c r="BK133" s="194">
        <f>ROUND(I133*H133,2)</f>
        <v>0</v>
      </c>
      <c r="BL133" s="19" t="s">
        <v>108</v>
      </c>
      <c r="BM133" s="193" t="s">
        <v>307</v>
      </c>
    </row>
    <row r="134" s="2" customFormat="1" ht="24.15" customHeight="1">
      <c r="A134" s="38"/>
      <c r="B134" s="181"/>
      <c r="C134" s="182" t="s">
        <v>285</v>
      </c>
      <c r="D134" s="182" t="s">
        <v>259</v>
      </c>
      <c r="E134" s="183" t="s">
        <v>2997</v>
      </c>
      <c r="F134" s="184" t="s">
        <v>3185</v>
      </c>
      <c r="G134" s="185" t="s">
        <v>422</v>
      </c>
      <c r="H134" s="186">
        <v>87</v>
      </c>
      <c r="I134" s="187"/>
      <c r="J134" s="188">
        <f>ROUND(I134*H134,2)</f>
        <v>0</v>
      </c>
      <c r="K134" s="184" t="s">
        <v>2351</v>
      </c>
      <c r="L134" s="39"/>
      <c r="M134" s="189" t="s">
        <v>1</v>
      </c>
      <c r="N134" s="190" t="s">
        <v>40</v>
      </c>
      <c r="O134" s="77"/>
      <c r="P134" s="191">
        <f>O134*H134</f>
        <v>0</v>
      </c>
      <c r="Q134" s="191">
        <v>0</v>
      </c>
      <c r="R134" s="191">
        <f>Q134*H134</f>
        <v>0</v>
      </c>
      <c r="S134" s="191">
        <v>0</v>
      </c>
      <c r="T134" s="192">
        <f>S134*H134</f>
        <v>0</v>
      </c>
      <c r="U134" s="38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  <c r="AR134" s="193" t="s">
        <v>108</v>
      </c>
      <c r="AT134" s="193" t="s">
        <v>259</v>
      </c>
      <c r="AU134" s="193" t="s">
        <v>82</v>
      </c>
      <c r="AY134" s="19" t="s">
        <v>257</v>
      </c>
      <c r="BE134" s="194">
        <f>IF(N134="základní",J134,0)</f>
        <v>0</v>
      </c>
      <c r="BF134" s="194">
        <f>IF(N134="snížená",J134,0)</f>
        <v>0</v>
      </c>
      <c r="BG134" s="194">
        <f>IF(N134="zákl. přenesená",J134,0)</f>
        <v>0</v>
      </c>
      <c r="BH134" s="194">
        <f>IF(N134="sníž. přenesená",J134,0)</f>
        <v>0</v>
      </c>
      <c r="BI134" s="194">
        <f>IF(N134="nulová",J134,0)</f>
        <v>0</v>
      </c>
      <c r="BJ134" s="19" t="s">
        <v>82</v>
      </c>
      <c r="BK134" s="194">
        <f>ROUND(I134*H134,2)</f>
        <v>0</v>
      </c>
      <c r="BL134" s="19" t="s">
        <v>108</v>
      </c>
      <c r="BM134" s="193" t="s">
        <v>320</v>
      </c>
    </row>
    <row r="135" s="2" customFormat="1">
      <c r="A135" s="38"/>
      <c r="B135" s="39"/>
      <c r="C135" s="38"/>
      <c r="D135" s="196" t="s">
        <v>1062</v>
      </c>
      <c r="E135" s="38"/>
      <c r="F135" s="237" t="s">
        <v>3186</v>
      </c>
      <c r="G135" s="38"/>
      <c r="H135" s="38"/>
      <c r="I135" s="238"/>
      <c r="J135" s="38"/>
      <c r="K135" s="38"/>
      <c r="L135" s="39"/>
      <c r="M135" s="239"/>
      <c r="N135" s="240"/>
      <c r="O135" s="77"/>
      <c r="P135" s="77"/>
      <c r="Q135" s="77"/>
      <c r="R135" s="77"/>
      <c r="S135" s="77"/>
      <c r="T135" s="78"/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T135" s="19" t="s">
        <v>1062</v>
      </c>
      <c r="AU135" s="19" t="s">
        <v>82</v>
      </c>
    </row>
    <row r="136" s="2" customFormat="1" ht="24.15" customHeight="1">
      <c r="A136" s="38"/>
      <c r="B136" s="181"/>
      <c r="C136" s="182" t="s">
        <v>290</v>
      </c>
      <c r="D136" s="182" t="s">
        <v>259</v>
      </c>
      <c r="E136" s="183" t="s">
        <v>2999</v>
      </c>
      <c r="F136" s="184" t="s">
        <v>3187</v>
      </c>
      <c r="G136" s="185" t="s">
        <v>2365</v>
      </c>
      <c r="H136" s="186">
        <v>4</v>
      </c>
      <c r="I136" s="187"/>
      <c r="J136" s="188">
        <f>ROUND(I136*H136,2)</f>
        <v>0</v>
      </c>
      <c r="K136" s="184" t="s">
        <v>2351</v>
      </c>
      <c r="L136" s="39"/>
      <c r="M136" s="189" t="s">
        <v>1</v>
      </c>
      <c r="N136" s="190" t="s">
        <v>40</v>
      </c>
      <c r="O136" s="77"/>
      <c r="P136" s="191">
        <f>O136*H136</f>
        <v>0</v>
      </c>
      <c r="Q136" s="191">
        <v>0</v>
      </c>
      <c r="R136" s="191">
        <f>Q136*H136</f>
        <v>0</v>
      </c>
      <c r="S136" s="191">
        <v>0</v>
      </c>
      <c r="T136" s="192">
        <f>S136*H136</f>
        <v>0</v>
      </c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R136" s="193" t="s">
        <v>108</v>
      </c>
      <c r="AT136" s="193" t="s">
        <v>259</v>
      </c>
      <c r="AU136" s="193" t="s">
        <v>82</v>
      </c>
      <c r="AY136" s="19" t="s">
        <v>257</v>
      </c>
      <c r="BE136" s="194">
        <f>IF(N136="základní",J136,0)</f>
        <v>0</v>
      </c>
      <c r="BF136" s="194">
        <f>IF(N136="snížená",J136,0)</f>
        <v>0</v>
      </c>
      <c r="BG136" s="194">
        <f>IF(N136="zákl. přenesená",J136,0)</f>
        <v>0</v>
      </c>
      <c r="BH136" s="194">
        <f>IF(N136="sníž. přenesená",J136,0)</f>
        <v>0</v>
      </c>
      <c r="BI136" s="194">
        <f>IF(N136="nulová",J136,0)</f>
        <v>0</v>
      </c>
      <c r="BJ136" s="19" t="s">
        <v>82</v>
      </c>
      <c r="BK136" s="194">
        <f>ROUND(I136*H136,2)</f>
        <v>0</v>
      </c>
      <c r="BL136" s="19" t="s">
        <v>108</v>
      </c>
      <c r="BM136" s="193" t="s">
        <v>334</v>
      </c>
    </row>
    <row r="137" s="2" customFormat="1" ht="24.15" customHeight="1">
      <c r="A137" s="38"/>
      <c r="B137" s="181"/>
      <c r="C137" s="182" t="s">
        <v>301</v>
      </c>
      <c r="D137" s="182" t="s">
        <v>259</v>
      </c>
      <c r="E137" s="183" t="s">
        <v>3002</v>
      </c>
      <c r="F137" s="184" t="s">
        <v>3188</v>
      </c>
      <c r="G137" s="185" t="s">
        <v>2365</v>
      </c>
      <c r="H137" s="186">
        <v>4</v>
      </c>
      <c r="I137" s="187"/>
      <c r="J137" s="188">
        <f>ROUND(I137*H137,2)</f>
        <v>0</v>
      </c>
      <c r="K137" s="184" t="s">
        <v>2351</v>
      </c>
      <c r="L137" s="39"/>
      <c r="M137" s="189" t="s">
        <v>1</v>
      </c>
      <c r="N137" s="190" t="s">
        <v>40</v>
      </c>
      <c r="O137" s="77"/>
      <c r="P137" s="191">
        <f>O137*H137</f>
        <v>0</v>
      </c>
      <c r="Q137" s="191">
        <v>0</v>
      </c>
      <c r="R137" s="191">
        <f>Q137*H137</f>
        <v>0</v>
      </c>
      <c r="S137" s="191">
        <v>0</v>
      </c>
      <c r="T137" s="192">
        <f>S137*H137</f>
        <v>0</v>
      </c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R137" s="193" t="s">
        <v>108</v>
      </c>
      <c r="AT137" s="193" t="s">
        <v>259</v>
      </c>
      <c r="AU137" s="193" t="s">
        <v>82</v>
      </c>
      <c r="AY137" s="19" t="s">
        <v>257</v>
      </c>
      <c r="BE137" s="194">
        <f>IF(N137="základní",J137,0)</f>
        <v>0</v>
      </c>
      <c r="BF137" s="194">
        <f>IF(N137="snížená",J137,0)</f>
        <v>0</v>
      </c>
      <c r="BG137" s="194">
        <f>IF(N137="zákl. přenesená",J137,0)</f>
        <v>0</v>
      </c>
      <c r="BH137" s="194">
        <f>IF(N137="sníž. přenesená",J137,0)</f>
        <v>0</v>
      </c>
      <c r="BI137" s="194">
        <f>IF(N137="nulová",J137,0)</f>
        <v>0</v>
      </c>
      <c r="BJ137" s="19" t="s">
        <v>82</v>
      </c>
      <c r="BK137" s="194">
        <f>ROUND(I137*H137,2)</f>
        <v>0</v>
      </c>
      <c r="BL137" s="19" t="s">
        <v>108</v>
      </c>
      <c r="BM137" s="193" t="s">
        <v>350</v>
      </c>
    </row>
    <row r="138" s="2" customFormat="1">
      <c r="A138" s="38"/>
      <c r="B138" s="39"/>
      <c r="C138" s="38"/>
      <c r="D138" s="196" t="s">
        <v>1062</v>
      </c>
      <c r="E138" s="38"/>
      <c r="F138" s="237" t="s">
        <v>3181</v>
      </c>
      <c r="G138" s="38"/>
      <c r="H138" s="38"/>
      <c r="I138" s="238"/>
      <c r="J138" s="38"/>
      <c r="K138" s="38"/>
      <c r="L138" s="39"/>
      <c r="M138" s="239"/>
      <c r="N138" s="240"/>
      <c r="O138" s="77"/>
      <c r="P138" s="77"/>
      <c r="Q138" s="77"/>
      <c r="R138" s="77"/>
      <c r="S138" s="77"/>
      <c r="T138" s="78"/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T138" s="19" t="s">
        <v>1062</v>
      </c>
      <c r="AU138" s="19" t="s">
        <v>82</v>
      </c>
    </row>
    <row r="139" s="2" customFormat="1" ht="24.15" customHeight="1">
      <c r="A139" s="38"/>
      <c r="B139" s="181"/>
      <c r="C139" s="182" t="s">
        <v>307</v>
      </c>
      <c r="D139" s="182" t="s">
        <v>259</v>
      </c>
      <c r="E139" s="183" t="s">
        <v>3004</v>
      </c>
      <c r="F139" s="184" t="s">
        <v>3058</v>
      </c>
      <c r="G139" s="185" t="s">
        <v>2365</v>
      </c>
      <c r="H139" s="186">
        <v>218</v>
      </c>
      <c r="I139" s="187"/>
      <c r="J139" s="188">
        <f>ROUND(I139*H139,2)</f>
        <v>0</v>
      </c>
      <c r="K139" s="184" t="s">
        <v>2351</v>
      </c>
      <c r="L139" s="39"/>
      <c r="M139" s="189" t="s">
        <v>1</v>
      </c>
      <c r="N139" s="190" t="s">
        <v>40</v>
      </c>
      <c r="O139" s="77"/>
      <c r="P139" s="191">
        <f>O139*H139</f>
        <v>0</v>
      </c>
      <c r="Q139" s="191">
        <v>0</v>
      </c>
      <c r="R139" s="191">
        <f>Q139*H139</f>
        <v>0</v>
      </c>
      <c r="S139" s="191">
        <v>0</v>
      </c>
      <c r="T139" s="192">
        <f>S139*H139</f>
        <v>0</v>
      </c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R139" s="193" t="s">
        <v>108</v>
      </c>
      <c r="AT139" s="193" t="s">
        <v>259</v>
      </c>
      <c r="AU139" s="193" t="s">
        <v>82</v>
      </c>
      <c r="AY139" s="19" t="s">
        <v>257</v>
      </c>
      <c r="BE139" s="194">
        <f>IF(N139="základní",J139,0)</f>
        <v>0</v>
      </c>
      <c r="BF139" s="194">
        <f>IF(N139="snížená",J139,0)</f>
        <v>0</v>
      </c>
      <c r="BG139" s="194">
        <f>IF(N139="zákl. přenesená",J139,0)</f>
        <v>0</v>
      </c>
      <c r="BH139" s="194">
        <f>IF(N139="sníž. přenesená",J139,0)</f>
        <v>0</v>
      </c>
      <c r="BI139" s="194">
        <f>IF(N139="nulová",J139,0)</f>
        <v>0</v>
      </c>
      <c r="BJ139" s="19" t="s">
        <v>82</v>
      </c>
      <c r="BK139" s="194">
        <f>ROUND(I139*H139,2)</f>
        <v>0</v>
      </c>
      <c r="BL139" s="19" t="s">
        <v>108</v>
      </c>
      <c r="BM139" s="193" t="s">
        <v>364</v>
      </c>
    </row>
    <row r="140" s="2" customFormat="1" ht="24.15" customHeight="1">
      <c r="A140" s="38"/>
      <c r="B140" s="181"/>
      <c r="C140" s="182" t="s">
        <v>314</v>
      </c>
      <c r="D140" s="182" t="s">
        <v>259</v>
      </c>
      <c r="E140" s="183" t="s">
        <v>3006</v>
      </c>
      <c r="F140" s="184" t="s">
        <v>3060</v>
      </c>
      <c r="G140" s="185" t="s">
        <v>2365</v>
      </c>
      <c r="H140" s="186">
        <v>218</v>
      </c>
      <c r="I140" s="187"/>
      <c r="J140" s="188">
        <f>ROUND(I140*H140,2)</f>
        <v>0</v>
      </c>
      <c r="K140" s="184" t="s">
        <v>2351</v>
      </c>
      <c r="L140" s="39"/>
      <c r="M140" s="189" t="s">
        <v>1</v>
      </c>
      <c r="N140" s="190" t="s">
        <v>40</v>
      </c>
      <c r="O140" s="77"/>
      <c r="P140" s="191">
        <f>O140*H140</f>
        <v>0</v>
      </c>
      <c r="Q140" s="191">
        <v>0</v>
      </c>
      <c r="R140" s="191">
        <f>Q140*H140</f>
        <v>0</v>
      </c>
      <c r="S140" s="191">
        <v>0</v>
      </c>
      <c r="T140" s="192">
        <f>S140*H140</f>
        <v>0</v>
      </c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R140" s="193" t="s">
        <v>108</v>
      </c>
      <c r="AT140" s="193" t="s">
        <v>259</v>
      </c>
      <c r="AU140" s="193" t="s">
        <v>82</v>
      </c>
      <c r="AY140" s="19" t="s">
        <v>257</v>
      </c>
      <c r="BE140" s="194">
        <f>IF(N140="základní",J140,0)</f>
        <v>0</v>
      </c>
      <c r="BF140" s="194">
        <f>IF(N140="snížená",J140,0)</f>
        <v>0</v>
      </c>
      <c r="BG140" s="194">
        <f>IF(N140="zákl. přenesená",J140,0)</f>
        <v>0</v>
      </c>
      <c r="BH140" s="194">
        <f>IF(N140="sníž. přenesená",J140,0)</f>
        <v>0</v>
      </c>
      <c r="BI140" s="194">
        <f>IF(N140="nulová",J140,0)</f>
        <v>0</v>
      </c>
      <c r="BJ140" s="19" t="s">
        <v>82</v>
      </c>
      <c r="BK140" s="194">
        <f>ROUND(I140*H140,2)</f>
        <v>0</v>
      </c>
      <c r="BL140" s="19" t="s">
        <v>108</v>
      </c>
      <c r="BM140" s="193" t="s">
        <v>374</v>
      </c>
    </row>
    <row r="141" s="2" customFormat="1">
      <c r="A141" s="38"/>
      <c r="B141" s="39"/>
      <c r="C141" s="38"/>
      <c r="D141" s="196" t="s">
        <v>1062</v>
      </c>
      <c r="E141" s="38"/>
      <c r="F141" s="237" t="s">
        <v>3189</v>
      </c>
      <c r="G141" s="38"/>
      <c r="H141" s="38"/>
      <c r="I141" s="238"/>
      <c r="J141" s="38"/>
      <c r="K141" s="38"/>
      <c r="L141" s="39"/>
      <c r="M141" s="239"/>
      <c r="N141" s="240"/>
      <c r="O141" s="77"/>
      <c r="P141" s="77"/>
      <c r="Q141" s="77"/>
      <c r="R141" s="77"/>
      <c r="S141" s="77"/>
      <c r="T141" s="78"/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T141" s="19" t="s">
        <v>1062</v>
      </c>
      <c r="AU141" s="19" t="s">
        <v>82</v>
      </c>
    </row>
    <row r="142" s="2" customFormat="1" ht="24.15" customHeight="1">
      <c r="A142" s="38"/>
      <c r="B142" s="181"/>
      <c r="C142" s="182" t="s">
        <v>320</v>
      </c>
      <c r="D142" s="182" t="s">
        <v>259</v>
      </c>
      <c r="E142" s="183" t="s">
        <v>3008</v>
      </c>
      <c r="F142" s="184" t="s">
        <v>3190</v>
      </c>
      <c r="G142" s="185" t="s">
        <v>422</v>
      </c>
      <c r="H142" s="186">
        <v>48</v>
      </c>
      <c r="I142" s="187"/>
      <c r="J142" s="188">
        <f>ROUND(I142*H142,2)</f>
        <v>0</v>
      </c>
      <c r="K142" s="184" t="s">
        <v>2351</v>
      </c>
      <c r="L142" s="39"/>
      <c r="M142" s="189" t="s">
        <v>1</v>
      </c>
      <c r="N142" s="190" t="s">
        <v>40</v>
      </c>
      <c r="O142" s="77"/>
      <c r="P142" s="191">
        <f>O142*H142</f>
        <v>0</v>
      </c>
      <c r="Q142" s="191">
        <v>0</v>
      </c>
      <c r="R142" s="191">
        <f>Q142*H142</f>
        <v>0</v>
      </c>
      <c r="S142" s="191">
        <v>0</v>
      </c>
      <c r="T142" s="192">
        <f>S142*H142</f>
        <v>0</v>
      </c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R142" s="193" t="s">
        <v>108</v>
      </c>
      <c r="AT142" s="193" t="s">
        <v>259</v>
      </c>
      <c r="AU142" s="193" t="s">
        <v>82</v>
      </c>
      <c r="AY142" s="19" t="s">
        <v>257</v>
      </c>
      <c r="BE142" s="194">
        <f>IF(N142="základní",J142,0)</f>
        <v>0</v>
      </c>
      <c r="BF142" s="194">
        <f>IF(N142="snížená",J142,0)</f>
        <v>0</v>
      </c>
      <c r="BG142" s="194">
        <f>IF(N142="zákl. přenesená",J142,0)</f>
        <v>0</v>
      </c>
      <c r="BH142" s="194">
        <f>IF(N142="sníž. přenesená",J142,0)</f>
        <v>0</v>
      </c>
      <c r="BI142" s="194">
        <f>IF(N142="nulová",J142,0)</f>
        <v>0</v>
      </c>
      <c r="BJ142" s="19" t="s">
        <v>82</v>
      </c>
      <c r="BK142" s="194">
        <f>ROUND(I142*H142,2)</f>
        <v>0</v>
      </c>
      <c r="BL142" s="19" t="s">
        <v>108</v>
      </c>
      <c r="BM142" s="193" t="s">
        <v>388</v>
      </c>
    </row>
    <row r="143" s="2" customFormat="1" ht="24.15" customHeight="1">
      <c r="A143" s="38"/>
      <c r="B143" s="181"/>
      <c r="C143" s="182" t="s">
        <v>327</v>
      </c>
      <c r="D143" s="182" t="s">
        <v>259</v>
      </c>
      <c r="E143" s="183" t="s">
        <v>3011</v>
      </c>
      <c r="F143" s="184" t="s">
        <v>3191</v>
      </c>
      <c r="G143" s="185" t="s">
        <v>422</v>
      </c>
      <c r="H143" s="186">
        <v>48</v>
      </c>
      <c r="I143" s="187"/>
      <c r="J143" s="188">
        <f>ROUND(I143*H143,2)</f>
        <v>0</v>
      </c>
      <c r="K143" s="184" t="s">
        <v>2351</v>
      </c>
      <c r="L143" s="39"/>
      <c r="M143" s="189" t="s">
        <v>1</v>
      </c>
      <c r="N143" s="190" t="s">
        <v>40</v>
      </c>
      <c r="O143" s="77"/>
      <c r="P143" s="191">
        <f>O143*H143</f>
        <v>0</v>
      </c>
      <c r="Q143" s="191">
        <v>0</v>
      </c>
      <c r="R143" s="191">
        <f>Q143*H143</f>
        <v>0</v>
      </c>
      <c r="S143" s="191">
        <v>0</v>
      </c>
      <c r="T143" s="192">
        <f>S143*H143</f>
        <v>0</v>
      </c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R143" s="193" t="s">
        <v>108</v>
      </c>
      <c r="AT143" s="193" t="s">
        <v>259</v>
      </c>
      <c r="AU143" s="193" t="s">
        <v>82</v>
      </c>
      <c r="AY143" s="19" t="s">
        <v>257</v>
      </c>
      <c r="BE143" s="194">
        <f>IF(N143="základní",J143,0)</f>
        <v>0</v>
      </c>
      <c r="BF143" s="194">
        <f>IF(N143="snížená",J143,0)</f>
        <v>0</v>
      </c>
      <c r="BG143" s="194">
        <f>IF(N143="zákl. přenesená",J143,0)</f>
        <v>0</v>
      </c>
      <c r="BH143" s="194">
        <f>IF(N143="sníž. přenesená",J143,0)</f>
        <v>0</v>
      </c>
      <c r="BI143" s="194">
        <f>IF(N143="nulová",J143,0)</f>
        <v>0</v>
      </c>
      <c r="BJ143" s="19" t="s">
        <v>82</v>
      </c>
      <c r="BK143" s="194">
        <f>ROUND(I143*H143,2)</f>
        <v>0</v>
      </c>
      <c r="BL143" s="19" t="s">
        <v>108</v>
      </c>
      <c r="BM143" s="193" t="s">
        <v>402</v>
      </c>
    </row>
    <row r="144" s="2" customFormat="1">
      <c r="A144" s="38"/>
      <c r="B144" s="39"/>
      <c r="C144" s="38"/>
      <c r="D144" s="196" t="s">
        <v>1062</v>
      </c>
      <c r="E144" s="38"/>
      <c r="F144" s="237" t="s">
        <v>3192</v>
      </c>
      <c r="G144" s="38"/>
      <c r="H144" s="38"/>
      <c r="I144" s="238"/>
      <c r="J144" s="38"/>
      <c r="K144" s="38"/>
      <c r="L144" s="39"/>
      <c r="M144" s="239"/>
      <c r="N144" s="240"/>
      <c r="O144" s="77"/>
      <c r="P144" s="77"/>
      <c r="Q144" s="77"/>
      <c r="R144" s="77"/>
      <c r="S144" s="77"/>
      <c r="T144" s="78"/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T144" s="19" t="s">
        <v>1062</v>
      </c>
      <c r="AU144" s="19" t="s">
        <v>82</v>
      </c>
    </row>
    <row r="145" s="2" customFormat="1" ht="16.5" customHeight="1">
      <c r="A145" s="38"/>
      <c r="B145" s="181"/>
      <c r="C145" s="182" t="s">
        <v>334</v>
      </c>
      <c r="D145" s="182" t="s">
        <v>259</v>
      </c>
      <c r="E145" s="183" t="s">
        <v>3014</v>
      </c>
      <c r="F145" s="184" t="s">
        <v>3071</v>
      </c>
      <c r="G145" s="185" t="s">
        <v>2365</v>
      </c>
      <c r="H145" s="186">
        <v>4</v>
      </c>
      <c r="I145" s="187"/>
      <c r="J145" s="188">
        <f>ROUND(I145*H145,2)</f>
        <v>0</v>
      </c>
      <c r="K145" s="184" t="s">
        <v>2351</v>
      </c>
      <c r="L145" s="39"/>
      <c r="M145" s="189" t="s">
        <v>1</v>
      </c>
      <c r="N145" s="190" t="s">
        <v>40</v>
      </c>
      <c r="O145" s="77"/>
      <c r="P145" s="191">
        <f>O145*H145</f>
        <v>0</v>
      </c>
      <c r="Q145" s="191">
        <v>0</v>
      </c>
      <c r="R145" s="191">
        <f>Q145*H145</f>
        <v>0</v>
      </c>
      <c r="S145" s="191">
        <v>0</v>
      </c>
      <c r="T145" s="192">
        <f>S145*H145</f>
        <v>0</v>
      </c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  <c r="AR145" s="193" t="s">
        <v>108</v>
      </c>
      <c r="AT145" s="193" t="s">
        <v>259</v>
      </c>
      <c r="AU145" s="193" t="s">
        <v>82</v>
      </c>
      <c r="AY145" s="19" t="s">
        <v>257</v>
      </c>
      <c r="BE145" s="194">
        <f>IF(N145="základní",J145,0)</f>
        <v>0</v>
      </c>
      <c r="BF145" s="194">
        <f>IF(N145="snížená",J145,0)</f>
        <v>0</v>
      </c>
      <c r="BG145" s="194">
        <f>IF(N145="zákl. přenesená",J145,0)</f>
        <v>0</v>
      </c>
      <c r="BH145" s="194">
        <f>IF(N145="sníž. přenesená",J145,0)</f>
        <v>0</v>
      </c>
      <c r="BI145" s="194">
        <f>IF(N145="nulová",J145,0)</f>
        <v>0</v>
      </c>
      <c r="BJ145" s="19" t="s">
        <v>82</v>
      </c>
      <c r="BK145" s="194">
        <f>ROUND(I145*H145,2)</f>
        <v>0</v>
      </c>
      <c r="BL145" s="19" t="s">
        <v>108</v>
      </c>
      <c r="BM145" s="193" t="s">
        <v>413</v>
      </c>
    </row>
    <row r="146" s="2" customFormat="1">
      <c r="A146" s="38"/>
      <c r="B146" s="39"/>
      <c r="C146" s="38"/>
      <c r="D146" s="196" t="s">
        <v>1062</v>
      </c>
      <c r="E146" s="38"/>
      <c r="F146" s="237" t="s">
        <v>3181</v>
      </c>
      <c r="G146" s="38"/>
      <c r="H146" s="38"/>
      <c r="I146" s="238"/>
      <c r="J146" s="38"/>
      <c r="K146" s="38"/>
      <c r="L146" s="39"/>
      <c r="M146" s="239"/>
      <c r="N146" s="240"/>
      <c r="O146" s="77"/>
      <c r="P146" s="77"/>
      <c r="Q146" s="77"/>
      <c r="R146" s="77"/>
      <c r="S146" s="77"/>
      <c r="T146" s="78"/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  <c r="AT146" s="19" t="s">
        <v>1062</v>
      </c>
      <c r="AU146" s="19" t="s">
        <v>82</v>
      </c>
    </row>
    <row r="147" s="2" customFormat="1" ht="24.15" customHeight="1">
      <c r="A147" s="38"/>
      <c r="B147" s="181"/>
      <c r="C147" s="182" t="s">
        <v>343</v>
      </c>
      <c r="D147" s="182" t="s">
        <v>259</v>
      </c>
      <c r="E147" s="183" t="s">
        <v>3017</v>
      </c>
      <c r="F147" s="184" t="s">
        <v>3078</v>
      </c>
      <c r="G147" s="185" t="s">
        <v>416</v>
      </c>
      <c r="H147" s="186">
        <v>1</v>
      </c>
      <c r="I147" s="187"/>
      <c r="J147" s="188">
        <f>ROUND(I147*H147,2)</f>
        <v>0</v>
      </c>
      <c r="K147" s="184" t="s">
        <v>2351</v>
      </c>
      <c r="L147" s="39"/>
      <c r="M147" s="189" t="s">
        <v>1</v>
      </c>
      <c r="N147" s="190" t="s">
        <v>40</v>
      </c>
      <c r="O147" s="77"/>
      <c r="P147" s="191">
        <f>O147*H147</f>
        <v>0</v>
      </c>
      <c r="Q147" s="191">
        <v>0</v>
      </c>
      <c r="R147" s="191">
        <f>Q147*H147</f>
        <v>0</v>
      </c>
      <c r="S147" s="191">
        <v>0</v>
      </c>
      <c r="T147" s="192">
        <f>S147*H147</f>
        <v>0</v>
      </c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  <c r="AR147" s="193" t="s">
        <v>108</v>
      </c>
      <c r="AT147" s="193" t="s">
        <v>259</v>
      </c>
      <c r="AU147" s="193" t="s">
        <v>82</v>
      </c>
      <c r="AY147" s="19" t="s">
        <v>257</v>
      </c>
      <c r="BE147" s="194">
        <f>IF(N147="základní",J147,0)</f>
        <v>0</v>
      </c>
      <c r="BF147" s="194">
        <f>IF(N147="snížená",J147,0)</f>
        <v>0</v>
      </c>
      <c r="BG147" s="194">
        <f>IF(N147="zákl. přenesená",J147,0)</f>
        <v>0</v>
      </c>
      <c r="BH147" s="194">
        <f>IF(N147="sníž. přenesená",J147,0)</f>
        <v>0</v>
      </c>
      <c r="BI147" s="194">
        <f>IF(N147="nulová",J147,0)</f>
        <v>0</v>
      </c>
      <c r="BJ147" s="19" t="s">
        <v>82</v>
      </c>
      <c r="BK147" s="194">
        <f>ROUND(I147*H147,2)</f>
        <v>0</v>
      </c>
      <c r="BL147" s="19" t="s">
        <v>108</v>
      </c>
      <c r="BM147" s="193" t="s">
        <v>427</v>
      </c>
    </row>
    <row r="148" s="2" customFormat="1" ht="24.15" customHeight="1">
      <c r="A148" s="38"/>
      <c r="B148" s="181"/>
      <c r="C148" s="182" t="s">
        <v>350</v>
      </c>
      <c r="D148" s="182" t="s">
        <v>259</v>
      </c>
      <c r="E148" s="183" t="s">
        <v>3019</v>
      </c>
      <c r="F148" s="184" t="s">
        <v>3080</v>
      </c>
      <c r="G148" s="185" t="s">
        <v>416</v>
      </c>
      <c r="H148" s="186">
        <v>1</v>
      </c>
      <c r="I148" s="187"/>
      <c r="J148" s="188">
        <f>ROUND(I148*H148,2)</f>
        <v>0</v>
      </c>
      <c r="K148" s="184" t="s">
        <v>2351</v>
      </c>
      <c r="L148" s="39"/>
      <c r="M148" s="189" t="s">
        <v>1</v>
      </c>
      <c r="N148" s="190" t="s">
        <v>40</v>
      </c>
      <c r="O148" s="77"/>
      <c r="P148" s="191">
        <f>O148*H148</f>
        <v>0</v>
      </c>
      <c r="Q148" s="191">
        <v>0</v>
      </c>
      <c r="R148" s="191">
        <f>Q148*H148</f>
        <v>0</v>
      </c>
      <c r="S148" s="191">
        <v>0</v>
      </c>
      <c r="T148" s="192">
        <f>S148*H148</f>
        <v>0</v>
      </c>
      <c r="U148" s="38"/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  <c r="AR148" s="193" t="s">
        <v>108</v>
      </c>
      <c r="AT148" s="193" t="s">
        <v>259</v>
      </c>
      <c r="AU148" s="193" t="s">
        <v>82</v>
      </c>
      <c r="AY148" s="19" t="s">
        <v>257</v>
      </c>
      <c r="BE148" s="194">
        <f>IF(N148="základní",J148,0)</f>
        <v>0</v>
      </c>
      <c r="BF148" s="194">
        <f>IF(N148="snížená",J148,0)</f>
        <v>0</v>
      </c>
      <c r="BG148" s="194">
        <f>IF(N148="zákl. přenesená",J148,0)</f>
        <v>0</v>
      </c>
      <c r="BH148" s="194">
        <f>IF(N148="sníž. přenesená",J148,0)</f>
        <v>0</v>
      </c>
      <c r="BI148" s="194">
        <f>IF(N148="nulová",J148,0)</f>
        <v>0</v>
      </c>
      <c r="BJ148" s="19" t="s">
        <v>82</v>
      </c>
      <c r="BK148" s="194">
        <f>ROUND(I148*H148,2)</f>
        <v>0</v>
      </c>
      <c r="BL148" s="19" t="s">
        <v>108</v>
      </c>
      <c r="BM148" s="193" t="s">
        <v>439</v>
      </c>
    </row>
    <row r="149" s="2" customFormat="1">
      <c r="A149" s="38"/>
      <c r="B149" s="39"/>
      <c r="C149" s="38"/>
      <c r="D149" s="196" t="s">
        <v>1062</v>
      </c>
      <c r="E149" s="38"/>
      <c r="F149" s="237" t="s">
        <v>3013</v>
      </c>
      <c r="G149" s="38"/>
      <c r="H149" s="38"/>
      <c r="I149" s="238"/>
      <c r="J149" s="38"/>
      <c r="K149" s="38"/>
      <c r="L149" s="39"/>
      <c r="M149" s="239"/>
      <c r="N149" s="240"/>
      <c r="O149" s="77"/>
      <c r="P149" s="77"/>
      <c r="Q149" s="77"/>
      <c r="R149" s="77"/>
      <c r="S149" s="77"/>
      <c r="T149" s="78"/>
      <c r="U149" s="38"/>
      <c r="V149" s="38"/>
      <c r="W149" s="38"/>
      <c r="X149" s="38"/>
      <c r="Y149" s="38"/>
      <c r="Z149" s="38"/>
      <c r="AA149" s="38"/>
      <c r="AB149" s="38"/>
      <c r="AC149" s="38"/>
      <c r="AD149" s="38"/>
      <c r="AE149" s="38"/>
      <c r="AT149" s="19" t="s">
        <v>1062</v>
      </c>
      <c r="AU149" s="19" t="s">
        <v>82</v>
      </c>
    </row>
    <row r="150" s="2" customFormat="1" ht="33" customHeight="1">
      <c r="A150" s="38"/>
      <c r="B150" s="181"/>
      <c r="C150" s="182" t="s">
        <v>8</v>
      </c>
      <c r="D150" s="182" t="s">
        <v>259</v>
      </c>
      <c r="E150" s="183" t="s">
        <v>3021</v>
      </c>
      <c r="F150" s="184" t="s">
        <v>3012</v>
      </c>
      <c r="G150" s="185" t="s">
        <v>416</v>
      </c>
      <c r="H150" s="186">
        <v>1</v>
      </c>
      <c r="I150" s="187"/>
      <c r="J150" s="188">
        <f>ROUND(I150*H150,2)</f>
        <v>0</v>
      </c>
      <c r="K150" s="184" t="s">
        <v>2351</v>
      </c>
      <c r="L150" s="39"/>
      <c r="M150" s="189" t="s">
        <v>1</v>
      </c>
      <c r="N150" s="190" t="s">
        <v>40</v>
      </c>
      <c r="O150" s="77"/>
      <c r="P150" s="191">
        <f>O150*H150</f>
        <v>0</v>
      </c>
      <c r="Q150" s="191">
        <v>0</v>
      </c>
      <c r="R150" s="191">
        <f>Q150*H150</f>
        <v>0</v>
      </c>
      <c r="S150" s="191">
        <v>0</v>
      </c>
      <c r="T150" s="192">
        <f>S150*H150</f>
        <v>0</v>
      </c>
      <c r="U150" s="38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  <c r="AR150" s="193" t="s">
        <v>108</v>
      </c>
      <c r="AT150" s="193" t="s">
        <v>259</v>
      </c>
      <c r="AU150" s="193" t="s">
        <v>82</v>
      </c>
      <c r="AY150" s="19" t="s">
        <v>257</v>
      </c>
      <c r="BE150" s="194">
        <f>IF(N150="základní",J150,0)</f>
        <v>0</v>
      </c>
      <c r="BF150" s="194">
        <f>IF(N150="snížená",J150,0)</f>
        <v>0</v>
      </c>
      <c r="BG150" s="194">
        <f>IF(N150="zákl. přenesená",J150,0)</f>
        <v>0</v>
      </c>
      <c r="BH150" s="194">
        <f>IF(N150="sníž. přenesená",J150,0)</f>
        <v>0</v>
      </c>
      <c r="BI150" s="194">
        <f>IF(N150="nulová",J150,0)</f>
        <v>0</v>
      </c>
      <c r="BJ150" s="19" t="s">
        <v>82</v>
      </c>
      <c r="BK150" s="194">
        <f>ROUND(I150*H150,2)</f>
        <v>0</v>
      </c>
      <c r="BL150" s="19" t="s">
        <v>108</v>
      </c>
      <c r="BM150" s="193" t="s">
        <v>450</v>
      </c>
    </row>
    <row r="151" s="2" customFormat="1">
      <c r="A151" s="38"/>
      <c r="B151" s="39"/>
      <c r="C151" s="38"/>
      <c r="D151" s="196" t="s">
        <v>1062</v>
      </c>
      <c r="E151" s="38"/>
      <c r="F151" s="237" t="s">
        <v>3193</v>
      </c>
      <c r="G151" s="38"/>
      <c r="H151" s="38"/>
      <c r="I151" s="238"/>
      <c r="J151" s="38"/>
      <c r="K151" s="38"/>
      <c r="L151" s="39"/>
      <c r="M151" s="239"/>
      <c r="N151" s="240"/>
      <c r="O151" s="77"/>
      <c r="P151" s="77"/>
      <c r="Q151" s="77"/>
      <c r="R151" s="77"/>
      <c r="S151" s="77"/>
      <c r="T151" s="78"/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  <c r="AT151" s="19" t="s">
        <v>1062</v>
      </c>
      <c r="AU151" s="19" t="s">
        <v>82</v>
      </c>
    </row>
    <row r="152" s="2" customFormat="1" ht="16.5" customHeight="1">
      <c r="A152" s="38"/>
      <c r="B152" s="181"/>
      <c r="C152" s="182" t="s">
        <v>364</v>
      </c>
      <c r="D152" s="182" t="s">
        <v>259</v>
      </c>
      <c r="E152" s="183" t="s">
        <v>3023</v>
      </c>
      <c r="F152" s="184" t="s">
        <v>3194</v>
      </c>
      <c r="G152" s="185" t="s">
        <v>2505</v>
      </c>
      <c r="H152" s="186">
        <v>12</v>
      </c>
      <c r="I152" s="187"/>
      <c r="J152" s="188">
        <f>ROUND(I152*H152,2)</f>
        <v>0</v>
      </c>
      <c r="K152" s="184" t="s">
        <v>2351</v>
      </c>
      <c r="L152" s="39"/>
      <c r="M152" s="189" t="s">
        <v>1</v>
      </c>
      <c r="N152" s="190" t="s">
        <v>40</v>
      </c>
      <c r="O152" s="77"/>
      <c r="P152" s="191">
        <f>O152*H152</f>
        <v>0</v>
      </c>
      <c r="Q152" s="191">
        <v>0</v>
      </c>
      <c r="R152" s="191">
        <f>Q152*H152</f>
        <v>0</v>
      </c>
      <c r="S152" s="191">
        <v>0</v>
      </c>
      <c r="T152" s="192">
        <f>S152*H152</f>
        <v>0</v>
      </c>
      <c r="U152" s="38"/>
      <c r="V152" s="38"/>
      <c r="W152" s="38"/>
      <c r="X152" s="38"/>
      <c r="Y152" s="38"/>
      <c r="Z152" s="38"/>
      <c r="AA152" s="38"/>
      <c r="AB152" s="38"/>
      <c r="AC152" s="38"/>
      <c r="AD152" s="38"/>
      <c r="AE152" s="38"/>
      <c r="AR152" s="193" t="s">
        <v>108</v>
      </c>
      <c r="AT152" s="193" t="s">
        <v>259</v>
      </c>
      <c r="AU152" s="193" t="s">
        <v>82</v>
      </c>
      <c r="AY152" s="19" t="s">
        <v>257</v>
      </c>
      <c r="BE152" s="194">
        <f>IF(N152="základní",J152,0)</f>
        <v>0</v>
      </c>
      <c r="BF152" s="194">
        <f>IF(N152="snížená",J152,0)</f>
        <v>0</v>
      </c>
      <c r="BG152" s="194">
        <f>IF(N152="zákl. přenesená",J152,0)</f>
        <v>0</v>
      </c>
      <c r="BH152" s="194">
        <f>IF(N152="sníž. přenesená",J152,0)</f>
        <v>0</v>
      </c>
      <c r="BI152" s="194">
        <f>IF(N152="nulová",J152,0)</f>
        <v>0</v>
      </c>
      <c r="BJ152" s="19" t="s">
        <v>82</v>
      </c>
      <c r="BK152" s="194">
        <f>ROUND(I152*H152,2)</f>
        <v>0</v>
      </c>
      <c r="BL152" s="19" t="s">
        <v>108</v>
      </c>
      <c r="BM152" s="193" t="s">
        <v>462</v>
      </c>
    </row>
    <row r="153" s="2" customFormat="1">
      <c r="A153" s="38"/>
      <c r="B153" s="39"/>
      <c r="C153" s="38"/>
      <c r="D153" s="196" t="s">
        <v>1062</v>
      </c>
      <c r="E153" s="38"/>
      <c r="F153" s="237" t="s">
        <v>3195</v>
      </c>
      <c r="G153" s="38"/>
      <c r="H153" s="38"/>
      <c r="I153" s="238"/>
      <c r="J153" s="38"/>
      <c r="K153" s="38"/>
      <c r="L153" s="39"/>
      <c r="M153" s="239"/>
      <c r="N153" s="240"/>
      <c r="O153" s="77"/>
      <c r="P153" s="77"/>
      <c r="Q153" s="77"/>
      <c r="R153" s="77"/>
      <c r="S153" s="77"/>
      <c r="T153" s="78"/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  <c r="AT153" s="19" t="s">
        <v>1062</v>
      </c>
      <c r="AU153" s="19" t="s">
        <v>82</v>
      </c>
    </row>
    <row r="154" s="2" customFormat="1" ht="16.5" customHeight="1">
      <c r="A154" s="38"/>
      <c r="B154" s="181"/>
      <c r="C154" s="182" t="s">
        <v>368</v>
      </c>
      <c r="D154" s="182" t="s">
        <v>259</v>
      </c>
      <c r="E154" s="183" t="s">
        <v>3025</v>
      </c>
      <c r="F154" s="184" t="s">
        <v>3196</v>
      </c>
      <c r="G154" s="185" t="s">
        <v>2505</v>
      </c>
      <c r="H154" s="186">
        <v>10</v>
      </c>
      <c r="I154" s="187"/>
      <c r="J154" s="188">
        <f>ROUND(I154*H154,2)</f>
        <v>0</v>
      </c>
      <c r="K154" s="184" t="s">
        <v>2351</v>
      </c>
      <c r="L154" s="39"/>
      <c r="M154" s="189" t="s">
        <v>1</v>
      </c>
      <c r="N154" s="190" t="s">
        <v>40</v>
      </c>
      <c r="O154" s="77"/>
      <c r="P154" s="191">
        <f>O154*H154</f>
        <v>0</v>
      </c>
      <c r="Q154" s="191">
        <v>0</v>
      </c>
      <c r="R154" s="191">
        <f>Q154*H154</f>
        <v>0</v>
      </c>
      <c r="S154" s="191">
        <v>0</v>
      </c>
      <c r="T154" s="192">
        <f>S154*H154</f>
        <v>0</v>
      </c>
      <c r="U154" s="38"/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  <c r="AR154" s="193" t="s">
        <v>108</v>
      </c>
      <c r="AT154" s="193" t="s">
        <v>259</v>
      </c>
      <c r="AU154" s="193" t="s">
        <v>82</v>
      </c>
      <c r="AY154" s="19" t="s">
        <v>257</v>
      </c>
      <c r="BE154" s="194">
        <f>IF(N154="základní",J154,0)</f>
        <v>0</v>
      </c>
      <c r="BF154" s="194">
        <f>IF(N154="snížená",J154,0)</f>
        <v>0</v>
      </c>
      <c r="BG154" s="194">
        <f>IF(N154="zákl. přenesená",J154,0)</f>
        <v>0</v>
      </c>
      <c r="BH154" s="194">
        <f>IF(N154="sníž. přenesená",J154,0)</f>
        <v>0</v>
      </c>
      <c r="BI154" s="194">
        <f>IF(N154="nulová",J154,0)</f>
        <v>0</v>
      </c>
      <c r="BJ154" s="19" t="s">
        <v>82</v>
      </c>
      <c r="BK154" s="194">
        <f>ROUND(I154*H154,2)</f>
        <v>0</v>
      </c>
      <c r="BL154" s="19" t="s">
        <v>108</v>
      </c>
      <c r="BM154" s="193" t="s">
        <v>476</v>
      </c>
    </row>
    <row r="155" s="2" customFormat="1">
      <c r="A155" s="38"/>
      <c r="B155" s="39"/>
      <c r="C155" s="38"/>
      <c r="D155" s="196" t="s">
        <v>1062</v>
      </c>
      <c r="E155" s="38"/>
      <c r="F155" s="237" t="s">
        <v>3197</v>
      </c>
      <c r="G155" s="38"/>
      <c r="H155" s="38"/>
      <c r="I155" s="238"/>
      <c r="J155" s="38"/>
      <c r="K155" s="38"/>
      <c r="L155" s="39"/>
      <c r="M155" s="239"/>
      <c r="N155" s="240"/>
      <c r="O155" s="77"/>
      <c r="P155" s="77"/>
      <c r="Q155" s="77"/>
      <c r="R155" s="77"/>
      <c r="S155" s="77"/>
      <c r="T155" s="78"/>
      <c r="U155" s="38"/>
      <c r="V155" s="38"/>
      <c r="W155" s="38"/>
      <c r="X155" s="38"/>
      <c r="Y155" s="38"/>
      <c r="Z155" s="38"/>
      <c r="AA155" s="38"/>
      <c r="AB155" s="38"/>
      <c r="AC155" s="38"/>
      <c r="AD155" s="38"/>
      <c r="AE155" s="38"/>
      <c r="AT155" s="19" t="s">
        <v>1062</v>
      </c>
      <c r="AU155" s="19" t="s">
        <v>82</v>
      </c>
    </row>
    <row r="156" s="2" customFormat="1" ht="16.5" customHeight="1">
      <c r="A156" s="38"/>
      <c r="B156" s="181"/>
      <c r="C156" s="182" t="s">
        <v>374</v>
      </c>
      <c r="D156" s="182" t="s">
        <v>259</v>
      </c>
      <c r="E156" s="183" t="s">
        <v>3027</v>
      </c>
      <c r="F156" s="184" t="s">
        <v>3198</v>
      </c>
      <c r="G156" s="185" t="s">
        <v>2505</v>
      </c>
      <c r="H156" s="186">
        <v>4</v>
      </c>
      <c r="I156" s="187"/>
      <c r="J156" s="188">
        <f>ROUND(I156*H156,2)</f>
        <v>0</v>
      </c>
      <c r="K156" s="184" t="s">
        <v>2351</v>
      </c>
      <c r="L156" s="39"/>
      <c r="M156" s="189" t="s">
        <v>1</v>
      </c>
      <c r="N156" s="190" t="s">
        <v>40</v>
      </c>
      <c r="O156" s="77"/>
      <c r="P156" s="191">
        <f>O156*H156</f>
        <v>0</v>
      </c>
      <c r="Q156" s="191">
        <v>0</v>
      </c>
      <c r="R156" s="191">
        <f>Q156*H156</f>
        <v>0</v>
      </c>
      <c r="S156" s="191">
        <v>0</v>
      </c>
      <c r="T156" s="192">
        <f>S156*H156</f>
        <v>0</v>
      </c>
      <c r="U156" s="38"/>
      <c r="V156" s="38"/>
      <c r="W156" s="38"/>
      <c r="X156" s="38"/>
      <c r="Y156" s="38"/>
      <c r="Z156" s="38"/>
      <c r="AA156" s="38"/>
      <c r="AB156" s="38"/>
      <c r="AC156" s="38"/>
      <c r="AD156" s="38"/>
      <c r="AE156" s="38"/>
      <c r="AR156" s="193" t="s">
        <v>108</v>
      </c>
      <c r="AT156" s="193" t="s">
        <v>259</v>
      </c>
      <c r="AU156" s="193" t="s">
        <v>82</v>
      </c>
      <c r="AY156" s="19" t="s">
        <v>257</v>
      </c>
      <c r="BE156" s="194">
        <f>IF(N156="základní",J156,0)</f>
        <v>0</v>
      </c>
      <c r="BF156" s="194">
        <f>IF(N156="snížená",J156,0)</f>
        <v>0</v>
      </c>
      <c r="BG156" s="194">
        <f>IF(N156="zákl. přenesená",J156,0)</f>
        <v>0</v>
      </c>
      <c r="BH156" s="194">
        <f>IF(N156="sníž. přenesená",J156,0)</f>
        <v>0</v>
      </c>
      <c r="BI156" s="194">
        <f>IF(N156="nulová",J156,0)</f>
        <v>0</v>
      </c>
      <c r="BJ156" s="19" t="s">
        <v>82</v>
      </c>
      <c r="BK156" s="194">
        <f>ROUND(I156*H156,2)</f>
        <v>0</v>
      </c>
      <c r="BL156" s="19" t="s">
        <v>108</v>
      </c>
      <c r="BM156" s="193" t="s">
        <v>490</v>
      </c>
    </row>
    <row r="157" s="2" customFormat="1">
      <c r="A157" s="38"/>
      <c r="B157" s="39"/>
      <c r="C157" s="38"/>
      <c r="D157" s="196" t="s">
        <v>1062</v>
      </c>
      <c r="E157" s="38"/>
      <c r="F157" s="237" t="s">
        <v>3113</v>
      </c>
      <c r="G157" s="38"/>
      <c r="H157" s="38"/>
      <c r="I157" s="238"/>
      <c r="J157" s="38"/>
      <c r="K157" s="38"/>
      <c r="L157" s="39"/>
      <c r="M157" s="239"/>
      <c r="N157" s="240"/>
      <c r="O157" s="77"/>
      <c r="P157" s="77"/>
      <c r="Q157" s="77"/>
      <c r="R157" s="77"/>
      <c r="S157" s="77"/>
      <c r="T157" s="78"/>
      <c r="U157" s="38"/>
      <c r="V157" s="38"/>
      <c r="W157" s="38"/>
      <c r="X157" s="38"/>
      <c r="Y157" s="38"/>
      <c r="Z157" s="38"/>
      <c r="AA157" s="38"/>
      <c r="AB157" s="38"/>
      <c r="AC157" s="38"/>
      <c r="AD157" s="38"/>
      <c r="AE157" s="38"/>
      <c r="AT157" s="19" t="s">
        <v>1062</v>
      </c>
      <c r="AU157" s="19" t="s">
        <v>82</v>
      </c>
    </row>
    <row r="158" s="2" customFormat="1" ht="16.5" customHeight="1">
      <c r="A158" s="38"/>
      <c r="B158" s="181"/>
      <c r="C158" s="182" t="s">
        <v>379</v>
      </c>
      <c r="D158" s="182" t="s">
        <v>259</v>
      </c>
      <c r="E158" s="183" t="s">
        <v>3054</v>
      </c>
      <c r="F158" s="184" t="s">
        <v>3024</v>
      </c>
      <c r="G158" s="185" t="s">
        <v>2505</v>
      </c>
      <c r="H158" s="186">
        <v>3</v>
      </c>
      <c r="I158" s="187"/>
      <c r="J158" s="188">
        <f>ROUND(I158*H158,2)</f>
        <v>0</v>
      </c>
      <c r="K158" s="184" t="s">
        <v>2351</v>
      </c>
      <c r="L158" s="39"/>
      <c r="M158" s="189" t="s">
        <v>1</v>
      </c>
      <c r="N158" s="190" t="s">
        <v>40</v>
      </c>
      <c r="O158" s="77"/>
      <c r="P158" s="191">
        <f>O158*H158</f>
        <v>0</v>
      </c>
      <c r="Q158" s="191">
        <v>0</v>
      </c>
      <c r="R158" s="191">
        <f>Q158*H158</f>
        <v>0</v>
      </c>
      <c r="S158" s="191">
        <v>0</v>
      </c>
      <c r="T158" s="192">
        <f>S158*H158</f>
        <v>0</v>
      </c>
      <c r="U158" s="38"/>
      <c r="V158" s="38"/>
      <c r="W158" s="38"/>
      <c r="X158" s="38"/>
      <c r="Y158" s="38"/>
      <c r="Z158" s="38"/>
      <c r="AA158" s="38"/>
      <c r="AB158" s="38"/>
      <c r="AC158" s="38"/>
      <c r="AD158" s="38"/>
      <c r="AE158" s="38"/>
      <c r="AR158" s="193" t="s">
        <v>108</v>
      </c>
      <c r="AT158" s="193" t="s">
        <v>259</v>
      </c>
      <c r="AU158" s="193" t="s">
        <v>82</v>
      </c>
      <c r="AY158" s="19" t="s">
        <v>257</v>
      </c>
      <c r="BE158" s="194">
        <f>IF(N158="základní",J158,0)</f>
        <v>0</v>
      </c>
      <c r="BF158" s="194">
        <f>IF(N158="snížená",J158,0)</f>
        <v>0</v>
      </c>
      <c r="BG158" s="194">
        <f>IF(N158="zákl. přenesená",J158,0)</f>
        <v>0</v>
      </c>
      <c r="BH158" s="194">
        <f>IF(N158="sníž. přenesená",J158,0)</f>
        <v>0</v>
      </c>
      <c r="BI158" s="194">
        <f>IF(N158="nulová",J158,0)</f>
        <v>0</v>
      </c>
      <c r="BJ158" s="19" t="s">
        <v>82</v>
      </c>
      <c r="BK158" s="194">
        <f>ROUND(I158*H158,2)</f>
        <v>0</v>
      </c>
      <c r="BL158" s="19" t="s">
        <v>108</v>
      </c>
      <c r="BM158" s="193" t="s">
        <v>530</v>
      </c>
    </row>
    <row r="159" s="2" customFormat="1">
      <c r="A159" s="38"/>
      <c r="B159" s="39"/>
      <c r="C159" s="38"/>
      <c r="D159" s="196" t="s">
        <v>1062</v>
      </c>
      <c r="E159" s="38"/>
      <c r="F159" s="237" t="s">
        <v>3199</v>
      </c>
      <c r="G159" s="38"/>
      <c r="H159" s="38"/>
      <c r="I159" s="238"/>
      <c r="J159" s="38"/>
      <c r="K159" s="38"/>
      <c r="L159" s="39"/>
      <c r="M159" s="239"/>
      <c r="N159" s="240"/>
      <c r="O159" s="77"/>
      <c r="P159" s="77"/>
      <c r="Q159" s="77"/>
      <c r="R159" s="77"/>
      <c r="S159" s="77"/>
      <c r="T159" s="78"/>
      <c r="U159" s="38"/>
      <c r="V159" s="38"/>
      <c r="W159" s="38"/>
      <c r="X159" s="38"/>
      <c r="Y159" s="38"/>
      <c r="Z159" s="38"/>
      <c r="AA159" s="38"/>
      <c r="AB159" s="38"/>
      <c r="AC159" s="38"/>
      <c r="AD159" s="38"/>
      <c r="AE159" s="38"/>
      <c r="AT159" s="19" t="s">
        <v>1062</v>
      </c>
      <c r="AU159" s="19" t="s">
        <v>82</v>
      </c>
    </row>
    <row r="160" s="2" customFormat="1" ht="16.5" customHeight="1">
      <c r="A160" s="38"/>
      <c r="B160" s="181"/>
      <c r="C160" s="182" t="s">
        <v>388</v>
      </c>
      <c r="D160" s="182" t="s">
        <v>259</v>
      </c>
      <c r="E160" s="183" t="s">
        <v>3057</v>
      </c>
      <c r="F160" s="184" t="s">
        <v>3200</v>
      </c>
      <c r="G160" s="185" t="s">
        <v>416</v>
      </c>
      <c r="H160" s="186">
        <v>1</v>
      </c>
      <c r="I160" s="187"/>
      <c r="J160" s="188">
        <f>ROUND(I160*H160,2)</f>
        <v>0</v>
      </c>
      <c r="K160" s="184" t="s">
        <v>2351</v>
      </c>
      <c r="L160" s="39"/>
      <c r="M160" s="189" t="s">
        <v>1</v>
      </c>
      <c r="N160" s="190" t="s">
        <v>40</v>
      </c>
      <c r="O160" s="77"/>
      <c r="P160" s="191">
        <f>O160*H160</f>
        <v>0</v>
      </c>
      <c r="Q160" s="191">
        <v>0</v>
      </c>
      <c r="R160" s="191">
        <f>Q160*H160</f>
        <v>0</v>
      </c>
      <c r="S160" s="191">
        <v>0</v>
      </c>
      <c r="T160" s="192">
        <f>S160*H160</f>
        <v>0</v>
      </c>
      <c r="U160" s="38"/>
      <c r="V160" s="38"/>
      <c r="W160" s="38"/>
      <c r="X160" s="38"/>
      <c r="Y160" s="38"/>
      <c r="Z160" s="38"/>
      <c r="AA160" s="38"/>
      <c r="AB160" s="38"/>
      <c r="AC160" s="38"/>
      <c r="AD160" s="38"/>
      <c r="AE160" s="38"/>
      <c r="AR160" s="193" t="s">
        <v>108</v>
      </c>
      <c r="AT160" s="193" t="s">
        <v>259</v>
      </c>
      <c r="AU160" s="193" t="s">
        <v>82</v>
      </c>
      <c r="AY160" s="19" t="s">
        <v>257</v>
      </c>
      <c r="BE160" s="194">
        <f>IF(N160="základní",J160,0)</f>
        <v>0</v>
      </c>
      <c r="BF160" s="194">
        <f>IF(N160="snížená",J160,0)</f>
        <v>0</v>
      </c>
      <c r="BG160" s="194">
        <f>IF(N160="zákl. přenesená",J160,0)</f>
        <v>0</v>
      </c>
      <c r="BH160" s="194">
        <f>IF(N160="sníž. přenesená",J160,0)</f>
        <v>0</v>
      </c>
      <c r="BI160" s="194">
        <f>IF(N160="nulová",J160,0)</f>
        <v>0</v>
      </c>
      <c r="BJ160" s="19" t="s">
        <v>82</v>
      </c>
      <c r="BK160" s="194">
        <f>ROUND(I160*H160,2)</f>
        <v>0</v>
      </c>
      <c r="BL160" s="19" t="s">
        <v>108</v>
      </c>
      <c r="BM160" s="193" t="s">
        <v>589</v>
      </c>
    </row>
    <row r="161" s="2" customFormat="1">
      <c r="A161" s="38"/>
      <c r="B161" s="39"/>
      <c r="C161" s="38"/>
      <c r="D161" s="196" t="s">
        <v>1062</v>
      </c>
      <c r="E161" s="38"/>
      <c r="F161" s="237" t="s">
        <v>3013</v>
      </c>
      <c r="G161" s="38"/>
      <c r="H161" s="38"/>
      <c r="I161" s="238"/>
      <c r="J161" s="38"/>
      <c r="K161" s="38"/>
      <c r="L161" s="39"/>
      <c r="M161" s="247"/>
      <c r="N161" s="248"/>
      <c r="O161" s="243"/>
      <c r="P161" s="243"/>
      <c r="Q161" s="243"/>
      <c r="R161" s="243"/>
      <c r="S161" s="243"/>
      <c r="T161" s="249"/>
      <c r="U161" s="38"/>
      <c r="V161" s="38"/>
      <c r="W161" s="38"/>
      <c r="X161" s="38"/>
      <c r="Y161" s="38"/>
      <c r="Z161" s="38"/>
      <c r="AA161" s="38"/>
      <c r="AB161" s="38"/>
      <c r="AC161" s="38"/>
      <c r="AD161" s="38"/>
      <c r="AE161" s="38"/>
      <c r="AT161" s="19" t="s">
        <v>1062</v>
      </c>
      <c r="AU161" s="19" t="s">
        <v>82</v>
      </c>
    </row>
    <row r="162" s="2" customFormat="1" ht="6.96" customHeight="1">
      <c r="A162" s="38"/>
      <c r="B162" s="60"/>
      <c r="C162" s="61"/>
      <c r="D162" s="61"/>
      <c r="E162" s="61"/>
      <c r="F162" s="61"/>
      <c r="G162" s="61"/>
      <c r="H162" s="61"/>
      <c r="I162" s="61"/>
      <c r="J162" s="61"/>
      <c r="K162" s="61"/>
      <c r="L162" s="39"/>
      <c r="M162" s="38"/>
      <c r="O162" s="38"/>
      <c r="P162" s="38"/>
      <c r="Q162" s="38"/>
      <c r="R162" s="38"/>
      <c r="S162" s="38"/>
      <c r="T162" s="38"/>
      <c r="U162" s="38"/>
      <c r="V162" s="38"/>
      <c r="W162" s="38"/>
      <c r="X162" s="38"/>
      <c r="Y162" s="38"/>
      <c r="Z162" s="38"/>
      <c r="AA162" s="38"/>
      <c r="AB162" s="38"/>
      <c r="AC162" s="38"/>
      <c r="AD162" s="38"/>
      <c r="AE162" s="38"/>
    </row>
  </sheetData>
  <autoFilter ref="C124:K161"/>
  <mergeCells count="15">
    <mergeCell ref="E7:H7"/>
    <mergeCell ref="E11:H11"/>
    <mergeCell ref="E9:H9"/>
    <mergeCell ref="E13:H13"/>
    <mergeCell ref="E22:H22"/>
    <mergeCell ref="E31:H31"/>
    <mergeCell ref="E85:H85"/>
    <mergeCell ref="E89:H89"/>
    <mergeCell ref="E87:H87"/>
    <mergeCell ref="E91:H91"/>
    <mergeCell ref="E111:H111"/>
    <mergeCell ref="E115:H115"/>
    <mergeCell ref="E113:H113"/>
    <mergeCell ref="E117:H117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11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8" t="s">
        <v>5</v>
      </c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124</v>
      </c>
    </row>
    <row r="3" s="1" customFormat="1" ht="6.96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2"/>
      <c r="AT3" s="19" t="s">
        <v>85</v>
      </c>
    </row>
    <row r="4" s="1" customFormat="1" ht="24.96" customHeight="1">
      <c r="B4" s="22"/>
      <c r="D4" s="23" t="s">
        <v>198</v>
      </c>
      <c r="L4" s="22"/>
      <c r="M4" s="130" t="s">
        <v>10</v>
      </c>
      <c r="AT4" s="19" t="s">
        <v>3</v>
      </c>
    </row>
    <row r="5" s="1" customFormat="1" ht="6.96" customHeight="1">
      <c r="B5" s="22"/>
      <c r="L5" s="22"/>
    </row>
    <row r="6" s="1" customFormat="1" ht="12" customHeight="1">
      <c r="B6" s="22"/>
      <c r="D6" s="32" t="s">
        <v>16</v>
      </c>
      <c r="L6" s="22"/>
    </row>
    <row r="7" s="1" customFormat="1" ht="16.5" customHeight="1">
      <c r="B7" s="22"/>
      <c r="E7" s="131" t="str">
        <f>'Rekapitulace stavby'!K6</f>
        <v>FNOL Novostavba Pavilonu B</v>
      </c>
      <c r="F7" s="32"/>
      <c r="G7" s="32"/>
      <c r="H7" s="32"/>
      <c r="L7" s="22"/>
    </row>
    <row r="8">
      <c r="B8" s="22"/>
      <c r="D8" s="32" t="s">
        <v>199</v>
      </c>
      <c r="L8" s="22"/>
    </row>
    <row r="9" s="1" customFormat="1" ht="16.5" customHeight="1">
      <c r="B9" s="22"/>
      <c r="E9" s="131" t="s">
        <v>200</v>
      </c>
      <c r="F9" s="1"/>
      <c r="G9" s="1"/>
      <c r="H9" s="1"/>
      <c r="L9" s="22"/>
    </row>
    <row r="10" s="1" customFormat="1" ht="12" customHeight="1">
      <c r="B10" s="22"/>
      <c r="D10" s="32" t="s">
        <v>201</v>
      </c>
      <c r="L10" s="22"/>
    </row>
    <row r="11" s="2" customFormat="1" ht="16.5" customHeight="1">
      <c r="A11" s="38"/>
      <c r="B11" s="39"/>
      <c r="C11" s="38"/>
      <c r="D11" s="38"/>
      <c r="E11" s="132" t="s">
        <v>202</v>
      </c>
      <c r="F11" s="38"/>
      <c r="G11" s="38"/>
      <c r="H11" s="38"/>
      <c r="I11" s="38"/>
      <c r="J11" s="38"/>
      <c r="K11" s="38"/>
      <c r="L11" s="55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</row>
    <row r="12" s="2" customFormat="1" ht="12" customHeight="1">
      <c r="A12" s="38"/>
      <c r="B12" s="39"/>
      <c r="C12" s="38"/>
      <c r="D12" s="32" t="s">
        <v>2982</v>
      </c>
      <c r="E12" s="38"/>
      <c r="F12" s="38"/>
      <c r="G12" s="38"/>
      <c r="H12" s="38"/>
      <c r="I12" s="38"/>
      <c r="J12" s="38"/>
      <c r="K12" s="38"/>
      <c r="L12" s="55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</row>
    <row r="13" s="2" customFormat="1" ht="16.5" customHeight="1">
      <c r="A13" s="38"/>
      <c r="B13" s="39"/>
      <c r="C13" s="38"/>
      <c r="D13" s="38"/>
      <c r="E13" s="67" t="s">
        <v>3201</v>
      </c>
      <c r="F13" s="38"/>
      <c r="G13" s="38"/>
      <c r="H13" s="38"/>
      <c r="I13" s="38"/>
      <c r="J13" s="38"/>
      <c r="K13" s="38"/>
      <c r="L13" s="55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="2" customFormat="1">
      <c r="A14" s="38"/>
      <c r="B14" s="39"/>
      <c r="C14" s="38"/>
      <c r="D14" s="38"/>
      <c r="E14" s="38"/>
      <c r="F14" s="38"/>
      <c r="G14" s="38"/>
      <c r="H14" s="38"/>
      <c r="I14" s="38"/>
      <c r="J14" s="38"/>
      <c r="K14" s="38"/>
      <c r="L14" s="55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="2" customFormat="1" ht="12" customHeight="1">
      <c r="A15" s="38"/>
      <c r="B15" s="39"/>
      <c r="C15" s="38"/>
      <c r="D15" s="32" t="s">
        <v>18</v>
      </c>
      <c r="E15" s="38"/>
      <c r="F15" s="27" t="s">
        <v>1</v>
      </c>
      <c r="G15" s="38"/>
      <c r="H15" s="38"/>
      <c r="I15" s="32" t="s">
        <v>19</v>
      </c>
      <c r="J15" s="27" t="s">
        <v>1</v>
      </c>
      <c r="K15" s="38"/>
      <c r="L15" s="55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6" s="2" customFormat="1" ht="12" customHeight="1">
      <c r="A16" s="38"/>
      <c r="B16" s="39"/>
      <c r="C16" s="38"/>
      <c r="D16" s="32" t="s">
        <v>20</v>
      </c>
      <c r="E16" s="38"/>
      <c r="F16" s="27" t="s">
        <v>21</v>
      </c>
      <c r="G16" s="38"/>
      <c r="H16" s="38"/>
      <c r="I16" s="32" t="s">
        <v>22</v>
      </c>
      <c r="J16" s="69" t="str">
        <f>'Rekapitulace stavby'!AN8</f>
        <v>8. 4. 2023</v>
      </c>
      <c r="K16" s="38"/>
      <c r="L16" s="55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</row>
    <row r="17" s="2" customFormat="1" ht="10.8" customHeight="1">
      <c r="A17" s="38"/>
      <c r="B17" s="39"/>
      <c r="C17" s="38"/>
      <c r="D17" s="38"/>
      <c r="E17" s="38"/>
      <c r="F17" s="38"/>
      <c r="G17" s="38"/>
      <c r="H17" s="38"/>
      <c r="I17" s="38"/>
      <c r="J17" s="38"/>
      <c r="K17" s="38"/>
      <c r="L17" s="55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</row>
    <row r="18" s="2" customFormat="1" ht="12" customHeight="1">
      <c r="A18" s="38"/>
      <c r="B18" s="39"/>
      <c r="C18" s="38"/>
      <c r="D18" s="32" t="s">
        <v>24</v>
      </c>
      <c r="E18" s="38"/>
      <c r="F18" s="38"/>
      <c r="G18" s="38"/>
      <c r="H18" s="38"/>
      <c r="I18" s="32" t="s">
        <v>25</v>
      </c>
      <c r="J18" s="27" t="s">
        <v>1</v>
      </c>
      <c r="K18" s="38"/>
      <c r="L18" s="55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</row>
    <row r="19" s="2" customFormat="1" ht="18" customHeight="1">
      <c r="A19" s="38"/>
      <c r="B19" s="39"/>
      <c r="C19" s="38"/>
      <c r="D19" s="38"/>
      <c r="E19" s="27" t="s">
        <v>26</v>
      </c>
      <c r="F19" s="38"/>
      <c r="G19" s="38"/>
      <c r="H19" s="38"/>
      <c r="I19" s="32" t="s">
        <v>27</v>
      </c>
      <c r="J19" s="27" t="s">
        <v>1</v>
      </c>
      <c r="K19" s="38"/>
      <c r="L19" s="55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</row>
    <row r="20" s="2" customFormat="1" ht="6.96" customHeight="1">
      <c r="A20" s="38"/>
      <c r="B20" s="39"/>
      <c r="C20" s="38"/>
      <c r="D20" s="38"/>
      <c r="E20" s="38"/>
      <c r="F20" s="38"/>
      <c r="G20" s="38"/>
      <c r="H20" s="38"/>
      <c r="I20" s="38"/>
      <c r="J20" s="38"/>
      <c r="K20" s="38"/>
      <c r="L20" s="55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</row>
    <row r="21" s="2" customFormat="1" ht="12" customHeight="1">
      <c r="A21" s="38"/>
      <c r="B21" s="39"/>
      <c r="C21" s="38"/>
      <c r="D21" s="32" t="s">
        <v>28</v>
      </c>
      <c r="E21" s="38"/>
      <c r="F21" s="38"/>
      <c r="G21" s="38"/>
      <c r="H21" s="38"/>
      <c r="I21" s="32" t="s">
        <v>25</v>
      </c>
      <c r="J21" s="33" t="str">
        <f>'Rekapitulace stavby'!AN13</f>
        <v>Vyplň údaj</v>
      </c>
      <c r="K21" s="38"/>
      <c r="L21" s="55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</row>
    <row r="22" s="2" customFormat="1" ht="18" customHeight="1">
      <c r="A22" s="38"/>
      <c r="B22" s="39"/>
      <c r="C22" s="38"/>
      <c r="D22" s="38"/>
      <c r="E22" s="33" t="str">
        <f>'Rekapitulace stavby'!E14</f>
        <v>Vyplň údaj</v>
      </c>
      <c r="F22" s="27"/>
      <c r="G22" s="27"/>
      <c r="H22" s="27"/>
      <c r="I22" s="32" t="s">
        <v>27</v>
      </c>
      <c r="J22" s="33" t="str">
        <f>'Rekapitulace stavby'!AN14</f>
        <v>Vyplň údaj</v>
      </c>
      <c r="K22" s="38"/>
      <c r="L22" s="55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</row>
    <row r="23" s="2" customFormat="1" ht="6.96" customHeight="1">
      <c r="A23" s="38"/>
      <c r="B23" s="39"/>
      <c r="C23" s="38"/>
      <c r="D23" s="38"/>
      <c r="E23" s="38"/>
      <c r="F23" s="38"/>
      <c r="G23" s="38"/>
      <c r="H23" s="38"/>
      <c r="I23" s="38"/>
      <c r="J23" s="38"/>
      <c r="K23" s="38"/>
      <c r="L23" s="55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</row>
    <row r="24" s="2" customFormat="1" ht="12" customHeight="1">
      <c r="A24" s="38"/>
      <c r="B24" s="39"/>
      <c r="C24" s="38"/>
      <c r="D24" s="32" t="s">
        <v>30</v>
      </c>
      <c r="E24" s="38"/>
      <c r="F24" s="38"/>
      <c r="G24" s="38"/>
      <c r="H24" s="38"/>
      <c r="I24" s="32" t="s">
        <v>25</v>
      </c>
      <c r="J24" s="27" t="s">
        <v>1</v>
      </c>
      <c r="K24" s="38"/>
      <c r="L24" s="55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</row>
    <row r="25" s="2" customFormat="1" ht="18" customHeight="1">
      <c r="A25" s="38"/>
      <c r="B25" s="39"/>
      <c r="C25" s="38"/>
      <c r="D25" s="38"/>
      <c r="E25" s="27" t="s">
        <v>31</v>
      </c>
      <c r="F25" s="38"/>
      <c r="G25" s="38"/>
      <c r="H25" s="38"/>
      <c r="I25" s="32" t="s">
        <v>27</v>
      </c>
      <c r="J25" s="27" t="s">
        <v>1</v>
      </c>
      <c r="K25" s="38"/>
      <c r="L25" s="55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</row>
    <row r="26" s="2" customFormat="1" ht="6.96" customHeight="1">
      <c r="A26" s="38"/>
      <c r="B26" s="39"/>
      <c r="C26" s="38"/>
      <c r="D26" s="38"/>
      <c r="E26" s="38"/>
      <c r="F26" s="38"/>
      <c r="G26" s="38"/>
      <c r="H26" s="38"/>
      <c r="I26" s="38"/>
      <c r="J26" s="38"/>
      <c r="K26" s="38"/>
      <c r="L26" s="55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="2" customFormat="1" ht="12" customHeight="1">
      <c r="A27" s="38"/>
      <c r="B27" s="39"/>
      <c r="C27" s="38"/>
      <c r="D27" s="32" t="s">
        <v>33</v>
      </c>
      <c r="E27" s="38"/>
      <c r="F27" s="38"/>
      <c r="G27" s="38"/>
      <c r="H27" s="38"/>
      <c r="I27" s="32" t="s">
        <v>25</v>
      </c>
      <c r="J27" s="27" t="str">
        <f>IF('Rekapitulace stavby'!AN19="","",'Rekapitulace stavby'!AN19)</f>
        <v/>
      </c>
      <c r="K27" s="38"/>
      <c r="L27" s="55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</row>
    <row r="28" s="2" customFormat="1" ht="18" customHeight="1">
      <c r="A28" s="38"/>
      <c r="B28" s="39"/>
      <c r="C28" s="38"/>
      <c r="D28" s="38"/>
      <c r="E28" s="27" t="str">
        <f>IF('Rekapitulace stavby'!E20="","",'Rekapitulace stavby'!E20)</f>
        <v xml:space="preserve"> </v>
      </c>
      <c r="F28" s="38"/>
      <c r="G28" s="38"/>
      <c r="H28" s="38"/>
      <c r="I28" s="32" t="s">
        <v>27</v>
      </c>
      <c r="J28" s="27" t="str">
        <f>IF('Rekapitulace stavby'!AN20="","",'Rekapitulace stavby'!AN20)</f>
        <v/>
      </c>
      <c r="K28" s="38"/>
      <c r="L28" s="55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="2" customFormat="1" ht="6.96" customHeight="1">
      <c r="A29" s="38"/>
      <c r="B29" s="39"/>
      <c r="C29" s="38"/>
      <c r="D29" s="38"/>
      <c r="E29" s="38"/>
      <c r="F29" s="38"/>
      <c r="G29" s="38"/>
      <c r="H29" s="38"/>
      <c r="I29" s="38"/>
      <c r="J29" s="38"/>
      <c r="K29" s="38"/>
      <c r="L29" s="55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</row>
    <row r="30" s="2" customFormat="1" ht="12" customHeight="1">
      <c r="A30" s="38"/>
      <c r="B30" s="39"/>
      <c r="C30" s="38"/>
      <c r="D30" s="32" t="s">
        <v>34</v>
      </c>
      <c r="E30" s="38"/>
      <c r="F30" s="38"/>
      <c r="G30" s="38"/>
      <c r="H30" s="38"/>
      <c r="I30" s="38"/>
      <c r="J30" s="38"/>
      <c r="K30" s="38"/>
      <c r="L30" s="55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="8" customFormat="1" ht="16.5" customHeight="1">
      <c r="A31" s="133"/>
      <c r="B31" s="134"/>
      <c r="C31" s="133"/>
      <c r="D31" s="133"/>
      <c r="E31" s="36" t="s">
        <v>1</v>
      </c>
      <c r="F31" s="36"/>
      <c r="G31" s="36"/>
      <c r="H31" s="36"/>
      <c r="I31" s="133"/>
      <c r="J31" s="133"/>
      <c r="K31" s="133"/>
      <c r="L31" s="135"/>
      <c r="S31" s="133"/>
      <c r="T31" s="133"/>
      <c r="U31" s="133"/>
      <c r="V31" s="133"/>
      <c r="W31" s="133"/>
      <c r="X31" s="133"/>
      <c r="Y31" s="133"/>
      <c r="Z31" s="133"/>
      <c r="AA31" s="133"/>
      <c r="AB31" s="133"/>
      <c r="AC31" s="133"/>
      <c r="AD31" s="133"/>
      <c r="AE31" s="133"/>
    </row>
    <row r="32" s="2" customFormat="1" ht="6.96" customHeight="1">
      <c r="A32" s="38"/>
      <c r="B32" s="39"/>
      <c r="C32" s="38"/>
      <c r="D32" s="38"/>
      <c r="E32" s="38"/>
      <c r="F32" s="38"/>
      <c r="G32" s="38"/>
      <c r="H32" s="38"/>
      <c r="I32" s="38"/>
      <c r="J32" s="38"/>
      <c r="K32" s="38"/>
      <c r="L32" s="55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="2" customFormat="1" ht="6.96" customHeight="1">
      <c r="A33" s="38"/>
      <c r="B33" s="39"/>
      <c r="C33" s="38"/>
      <c r="D33" s="90"/>
      <c r="E33" s="90"/>
      <c r="F33" s="90"/>
      <c r="G33" s="90"/>
      <c r="H33" s="90"/>
      <c r="I33" s="90"/>
      <c r="J33" s="90"/>
      <c r="K33" s="90"/>
      <c r="L33" s="55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="2" customFormat="1" ht="25.44" customHeight="1">
      <c r="A34" s="38"/>
      <c r="B34" s="39"/>
      <c r="C34" s="38"/>
      <c r="D34" s="136" t="s">
        <v>35</v>
      </c>
      <c r="E34" s="38"/>
      <c r="F34" s="38"/>
      <c r="G34" s="38"/>
      <c r="H34" s="38"/>
      <c r="I34" s="38"/>
      <c r="J34" s="96">
        <f>ROUND(J125, 2)</f>
        <v>0</v>
      </c>
      <c r="K34" s="38"/>
      <c r="L34" s="55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s="2" customFormat="1" ht="6.96" customHeight="1">
      <c r="A35" s="38"/>
      <c r="B35" s="39"/>
      <c r="C35" s="38"/>
      <c r="D35" s="90"/>
      <c r="E35" s="90"/>
      <c r="F35" s="90"/>
      <c r="G35" s="90"/>
      <c r="H35" s="90"/>
      <c r="I35" s="90"/>
      <c r="J35" s="90"/>
      <c r="K35" s="90"/>
      <c r="L35" s="55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s="2" customFormat="1" ht="14.4" customHeight="1">
      <c r="A36" s="38"/>
      <c r="B36" s="39"/>
      <c r="C36" s="38"/>
      <c r="D36" s="38"/>
      <c r="E36" s="38"/>
      <c r="F36" s="43" t="s">
        <v>37</v>
      </c>
      <c r="G36" s="38"/>
      <c r="H36" s="38"/>
      <c r="I36" s="43" t="s">
        <v>36</v>
      </c>
      <c r="J36" s="43" t="s">
        <v>38</v>
      </c>
      <c r="K36" s="38"/>
      <c r="L36" s="55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s="2" customFormat="1" ht="14.4" customHeight="1">
      <c r="A37" s="38"/>
      <c r="B37" s="39"/>
      <c r="C37" s="38"/>
      <c r="D37" s="132" t="s">
        <v>39</v>
      </c>
      <c r="E37" s="32" t="s">
        <v>40</v>
      </c>
      <c r="F37" s="137">
        <f>ROUND((SUM(BE125:BE201)),  2)</f>
        <v>0</v>
      </c>
      <c r="G37" s="38"/>
      <c r="H37" s="38"/>
      <c r="I37" s="138">
        <v>0.20999999999999999</v>
      </c>
      <c r="J37" s="137">
        <f>ROUND(((SUM(BE125:BE201))*I37),  2)</f>
        <v>0</v>
      </c>
      <c r="K37" s="38"/>
      <c r="L37" s="55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s="2" customFormat="1" ht="14.4" customHeight="1">
      <c r="A38" s="38"/>
      <c r="B38" s="39"/>
      <c r="C38" s="38"/>
      <c r="D38" s="38"/>
      <c r="E38" s="32" t="s">
        <v>41</v>
      </c>
      <c r="F38" s="137">
        <f>ROUND((SUM(BF125:BF201)),  2)</f>
        <v>0</v>
      </c>
      <c r="G38" s="38"/>
      <c r="H38" s="38"/>
      <c r="I38" s="138">
        <v>0.14999999999999999</v>
      </c>
      <c r="J38" s="137">
        <f>ROUND(((SUM(BF125:BF201))*I38),  2)</f>
        <v>0</v>
      </c>
      <c r="K38" s="38"/>
      <c r="L38" s="55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hidden="1" s="2" customFormat="1" ht="14.4" customHeight="1">
      <c r="A39" s="38"/>
      <c r="B39" s="39"/>
      <c r="C39" s="38"/>
      <c r="D39" s="38"/>
      <c r="E39" s="32" t="s">
        <v>42</v>
      </c>
      <c r="F39" s="137">
        <f>ROUND((SUM(BG125:BG201)),  2)</f>
        <v>0</v>
      </c>
      <c r="G39" s="38"/>
      <c r="H39" s="38"/>
      <c r="I39" s="138">
        <v>0.20999999999999999</v>
      </c>
      <c r="J39" s="137">
        <f>0</f>
        <v>0</v>
      </c>
      <c r="K39" s="38"/>
      <c r="L39" s="55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hidden="1" s="2" customFormat="1" ht="14.4" customHeight="1">
      <c r="A40" s="38"/>
      <c r="B40" s="39"/>
      <c r="C40" s="38"/>
      <c r="D40" s="38"/>
      <c r="E40" s="32" t="s">
        <v>43</v>
      </c>
      <c r="F40" s="137">
        <f>ROUND((SUM(BH125:BH201)),  2)</f>
        <v>0</v>
      </c>
      <c r="G40" s="38"/>
      <c r="H40" s="38"/>
      <c r="I40" s="138">
        <v>0.14999999999999999</v>
      </c>
      <c r="J40" s="137">
        <f>0</f>
        <v>0</v>
      </c>
      <c r="K40" s="38"/>
      <c r="L40" s="55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hidden="1" s="2" customFormat="1" ht="14.4" customHeight="1">
      <c r="A41" s="38"/>
      <c r="B41" s="39"/>
      <c r="C41" s="38"/>
      <c r="D41" s="38"/>
      <c r="E41" s="32" t="s">
        <v>44</v>
      </c>
      <c r="F41" s="137">
        <f>ROUND((SUM(BI125:BI201)),  2)</f>
        <v>0</v>
      </c>
      <c r="G41" s="38"/>
      <c r="H41" s="38"/>
      <c r="I41" s="138">
        <v>0</v>
      </c>
      <c r="J41" s="137">
        <f>0</f>
        <v>0</v>
      </c>
      <c r="K41" s="38"/>
      <c r="L41" s="55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</row>
    <row r="42" s="2" customFormat="1" ht="6.96" customHeight="1">
      <c r="A42" s="38"/>
      <c r="B42" s="39"/>
      <c r="C42" s="38"/>
      <c r="D42" s="38"/>
      <c r="E42" s="38"/>
      <c r="F42" s="38"/>
      <c r="G42" s="38"/>
      <c r="H42" s="38"/>
      <c r="I42" s="38"/>
      <c r="J42" s="38"/>
      <c r="K42" s="38"/>
      <c r="L42" s="55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</row>
    <row r="43" s="2" customFormat="1" ht="25.44" customHeight="1">
      <c r="A43" s="38"/>
      <c r="B43" s="39"/>
      <c r="C43" s="139"/>
      <c r="D43" s="140" t="s">
        <v>45</v>
      </c>
      <c r="E43" s="81"/>
      <c r="F43" s="81"/>
      <c r="G43" s="141" t="s">
        <v>46</v>
      </c>
      <c r="H43" s="142" t="s">
        <v>47</v>
      </c>
      <c r="I43" s="81"/>
      <c r="J43" s="143">
        <f>SUM(J34:J41)</f>
        <v>0</v>
      </c>
      <c r="K43" s="144"/>
      <c r="L43" s="55"/>
      <c r="S43" s="38"/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</row>
    <row r="44" s="2" customFormat="1" ht="14.4" customHeight="1">
      <c r="A44" s="38"/>
      <c r="B44" s="39"/>
      <c r="C44" s="38"/>
      <c r="D44" s="38"/>
      <c r="E44" s="38"/>
      <c r="F44" s="38"/>
      <c r="G44" s="38"/>
      <c r="H44" s="38"/>
      <c r="I44" s="38"/>
      <c r="J44" s="38"/>
      <c r="K44" s="38"/>
      <c r="L44" s="55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</row>
    <row r="45" s="1" customFormat="1" ht="14.4" customHeight="1">
      <c r="B45" s="22"/>
      <c r="L45" s="22"/>
    </row>
    <row r="46" s="1" customFormat="1" ht="14.4" customHeight="1">
      <c r="B46" s="22"/>
      <c r="L46" s="22"/>
    </row>
    <row r="47" s="1" customFormat="1" ht="14.4" customHeight="1">
      <c r="B47" s="22"/>
      <c r="L47" s="22"/>
    </row>
    <row r="48" s="1" customFormat="1" ht="14.4" customHeight="1">
      <c r="B48" s="22"/>
      <c r="L48" s="22"/>
    </row>
    <row r="49" s="1" customFormat="1" ht="14.4" customHeight="1">
      <c r="B49" s="22"/>
      <c r="L49" s="22"/>
    </row>
    <row r="50" s="2" customFormat="1" ht="14.4" customHeight="1">
      <c r="B50" s="55"/>
      <c r="D50" s="56" t="s">
        <v>48</v>
      </c>
      <c r="E50" s="57"/>
      <c r="F50" s="57"/>
      <c r="G50" s="56" t="s">
        <v>49</v>
      </c>
      <c r="H50" s="57"/>
      <c r="I50" s="57"/>
      <c r="J50" s="57"/>
      <c r="K50" s="57"/>
      <c r="L50" s="55"/>
    </row>
    <row r="51">
      <c r="B51" s="22"/>
      <c r="L51" s="22"/>
    </row>
    <row r="52">
      <c r="B52" s="22"/>
      <c r="L52" s="22"/>
    </row>
    <row r="53">
      <c r="B53" s="22"/>
      <c r="L53" s="22"/>
    </row>
    <row r="54">
      <c r="B54" s="22"/>
      <c r="L54" s="22"/>
    </row>
    <row r="55">
      <c r="B55" s="22"/>
      <c r="L55" s="22"/>
    </row>
    <row r="56">
      <c r="B56" s="22"/>
      <c r="L56" s="22"/>
    </row>
    <row r="57">
      <c r="B57" s="22"/>
      <c r="L57" s="22"/>
    </row>
    <row r="58">
      <c r="B58" s="22"/>
      <c r="L58" s="22"/>
    </row>
    <row r="59">
      <c r="B59" s="22"/>
      <c r="L59" s="22"/>
    </row>
    <row r="60">
      <c r="B60" s="22"/>
      <c r="L60" s="22"/>
    </row>
    <row r="61" s="2" customFormat="1">
      <c r="A61" s="38"/>
      <c r="B61" s="39"/>
      <c r="C61" s="38"/>
      <c r="D61" s="58" t="s">
        <v>50</v>
      </c>
      <c r="E61" s="41"/>
      <c r="F61" s="145" t="s">
        <v>51</v>
      </c>
      <c r="G61" s="58" t="s">
        <v>50</v>
      </c>
      <c r="H61" s="41"/>
      <c r="I61" s="41"/>
      <c r="J61" s="146" t="s">
        <v>51</v>
      </c>
      <c r="K61" s="41"/>
      <c r="L61" s="55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</row>
    <row r="62">
      <c r="B62" s="22"/>
      <c r="L62" s="22"/>
    </row>
    <row r="63">
      <c r="B63" s="22"/>
      <c r="L63" s="22"/>
    </row>
    <row r="64">
      <c r="B64" s="22"/>
      <c r="L64" s="22"/>
    </row>
    <row r="65" s="2" customFormat="1">
      <c r="A65" s="38"/>
      <c r="B65" s="39"/>
      <c r="C65" s="38"/>
      <c r="D65" s="56" t="s">
        <v>52</v>
      </c>
      <c r="E65" s="59"/>
      <c r="F65" s="59"/>
      <c r="G65" s="56" t="s">
        <v>53</v>
      </c>
      <c r="H65" s="59"/>
      <c r="I65" s="59"/>
      <c r="J65" s="59"/>
      <c r="K65" s="59"/>
      <c r="L65" s="55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</row>
    <row r="66">
      <c r="B66" s="22"/>
      <c r="L66" s="22"/>
    </row>
    <row r="67">
      <c r="B67" s="22"/>
      <c r="L67" s="22"/>
    </row>
    <row r="68">
      <c r="B68" s="22"/>
      <c r="L68" s="22"/>
    </row>
    <row r="69">
      <c r="B69" s="22"/>
      <c r="L69" s="22"/>
    </row>
    <row r="70">
      <c r="B70" s="22"/>
      <c r="L70" s="22"/>
    </row>
    <row r="71">
      <c r="B71" s="22"/>
      <c r="L71" s="22"/>
    </row>
    <row r="72">
      <c r="B72" s="22"/>
      <c r="L72" s="22"/>
    </row>
    <row r="73">
      <c r="B73" s="22"/>
      <c r="L73" s="22"/>
    </row>
    <row r="74">
      <c r="B74" s="22"/>
      <c r="L74" s="22"/>
    </row>
    <row r="75">
      <c r="B75" s="22"/>
      <c r="L75" s="22"/>
    </row>
    <row r="76" s="2" customFormat="1">
      <c r="A76" s="38"/>
      <c r="B76" s="39"/>
      <c r="C76" s="38"/>
      <c r="D76" s="58" t="s">
        <v>50</v>
      </c>
      <c r="E76" s="41"/>
      <c r="F76" s="145" t="s">
        <v>51</v>
      </c>
      <c r="G76" s="58" t="s">
        <v>50</v>
      </c>
      <c r="H76" s="41"/>
      <c r="I76" s="41"/>
      <c r="J76" s="146" t="s">
        <v>51</v>
      </c>
      <c r="K76" s="41"/>
      <c r="L76" s="55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</row>
    <row r="77" s="2" customFormat="1" ht="14.4" customHeight="1">
      <c r="A77" s="38"/>
      <c r="B77" s="60"/>
      <c r="C77" s="61"/>
      <c r="D77" s="61"/>
      <c r="E77" s="61"/>
      <c r="F77" s="61"/>
      <c r="G77" s="61"/>
      <c r="H77" s="61"/>
      <c r="I77" s="61"/>
      <c r="J77" s="61"/>
      <c r="K77" s="61"/>
      <c r="L77" s="55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</row>
    <row r="81" s="2" customFormat="1" ht="6.96" customHeight="1">
      <c r="A81" s="38"/>
      <c r="B81" s="62"/>
      <c r="C81" s="63"/>
      <c r="D81" s="63"/>
      <c r="E81" s="63"/>
      <c r="F81" s="63"/>
      <c r="G81" s="63"/>
      <c r="H81" s="63"/>
      <c r="I81" s="63"/>
      <c r="J81" s="63"/>
      <c r="K81" s="63"/>
      <c r="L81" s="55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</row>
    <row r="82" s="2" customFormat="1" ht="24.96" customHeight="1">
      <c r="A82" s="38"/>
      <c r="B82" s="39"/>
      <c r="C82" s="23" t="s">
        <v>206</v>
      </c>
      <c r="D82" s="38"/>
      <c r="E82" s="38"/>
      <c r="F82" s="38"/>
      <c r="G82" s="38"/>
      <c r="H82" s="38"/>
      <c r="I82" s="38"/>
      <c r="J82" s="38"/>
      <c r="K82" s="38"/>
      <c r="L82" s="55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</row>
    <row r="83" s="2" customFormat="1" ht="6.96" customHeight="1">
      <c r="A83" s="38"/>
      <c r="B83" s="39"/>
      <c r="C83" s="38"/>
      <c r="D83" s="38"/>
      <c r="E83" s="38"/>
      <c r="F83" s="38"/>
      <c r="G83" s="38"/>
      <c r="H83" s="38"/>
      <c r="I83" s="38"/>
      <c r="J83" s="38"/>
      <c r="K83" s="38"/>
      <c r="L83" s="55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</row>
    <row r="84" s="2" customFormat="1" ht="12" customHeight="1">
      <c r="A84" s="38"/>
      <c r="B84" s="39"/>
      <c r="C84" s="32" t="s">
        <v>16</v>
      </c>
      <c r="D84" s="38"/>
      <c r="E84" s="38"/>
      <c r="F84" s="38"/>
      <c r="G84" s="38"/>
      <c r="H84" s="38"/>
      <c r="I84" s="38"/>
      <c r="J84" s="38"/>
      <c r="K84" s="38"/>
      <c r="L84" s="55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</row>
    <row r="85" s="2" customFormat="1" ht="16.5" customHeight="1">
      <c r="A85" s="38"/>
      <c r="B85" s="39"/>
      <c r="C85" s="38"/>
      <c r="D85" s="38"/>
      <c r="E85" s="131" t="str">
        <f>E7</f>
        <v>FNOL Novostavba Pavilonu B</v>
      </c>
      <c r="F85" s="32"/>
      <c r="G85" s="32"/>
      <c r="H85" s="32"/>
      <c r="I85" s="38"/>
      <c r="J85" s="38"/>
      <c r="K85" s="38"/>
      <c r="L85" s="55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</row>
    <row r="86" s="1" customFormat="1" ht="12" customHeight="1">
      <c r="B86" s="22"/>
      <c r="C86" s="32" t="s">
        <v>199</v>
      </c>
      <c r="L86" s="22"/>
    </row>
    <row r="87" s="1" customFormat="1" ht="16.5" customHeight="1">
      <c r="B87" s="22"/>
      <c r="E87" s="131" t="s">
        <v>200</v>
      </c>
      <c r="F87" s="1"/>
      <c r="G87" s="1"/>
      <c r="H87" s="1"/>
      <c r="L87" s="22"/>
    </row>
    <row r="88" s="1" customFormat="1" ht="12" customHeight="1">
      <c r="B88" s="22"/>
      <c r="C88" s="32" t="s">
        <v>201</v>
      </c>
      <c r="L88" s="22"/>
    </row>
    <row r="89" s="2" customFormat="1" ht="16.5" customHeight="1">
      <c r="A89" s="38"/>
      <c r="B89" s="39"/>
      <c r="C89" s="38"/>
      <c r="D89" s="38"/>
      <c r="E89" s="132" t="s">
        <v>202</v>
      </c>
      <c r="F89" s="38"/>
      <c r="G89" s="38"/>
      <c r="H89" s="38"/>
      <c r="I89" s="38"/>
      <c r="J89" s="38"/>
      <c r="K89" s="38"/>
      <c r="L89" s="55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</row>
    <row r="90" s="2" customFormat="1" ht="12" customHeight="1">
      <c r="A90" s="38"/>
      <c r="B90" s="39"/>
      <c r="C90" s="32" t="s">
        <v>2982</v>
      </c>
      <c r="D90" s="38"/>
      <c r="E90" s="38"/>
      <c r="F90" s="38"/>
      <c r="G90" s="38"/>
      <c r="H90" s="38"/>
      <c r="I90" s="38"/>
      <c r="J90" s="38"/>
      <c r="K90" s="38"/>
      <c r="L90" s="55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</row>
    <row r="91" s="2" customFormat="1" ht="16.5" customHeight="1">
      <c r="A91" s="38"/>
      <c r="B91" s="39"/>
      <c r="C91" s="38"/>
      <c r="D91" s="38"/>
      <c r="E91" s="67" t="str">
        <f>E13</f>
        <v>D.1.4d (18) - EK-SK</v>
      </c>
      <c r="F91" s="38"/>
      <c r="G91" s="38"/>
      <c r="H91" s="38"/>
      <c r="I91" s="38"/>
      <c r="J91" s="38"/>
      <c r="K91" s="38"/>
      <c r="L91" s="55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</row>
    <row r="92" s="2" customFormat="1" ht="6.96" customHeight="1">
      <c r="A92" s="38"/>
      <c r="B92" s="39"/>
      <c r="C92" s="38"/>
      <c r="D92" s="38"/>
      <c r="E92" s="38"/>
      <c r="F92" s="38"/>
      <c r="G92" s="38"/>
      <c r="H92" s="38"/>
      <c r="I92" s="38"/>
      <c r="J92" s="38"/>
      <c r="K92" s="38"/>
      <c r="L92" s="55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</row>
    <row r="93" s="2" customFormat="1" ht="12" customHeight="1">
      <c r="A93" s="38"/>
      <c r="B93" s="39"/>
      <c r="C93" s="32" t="s">
        <v>20</v>
      </c>
      <c r="D93" s="38"/>
      <c r="E93" s="38"/>
      <c r="F93" s="27" t="str">
        <f>F16</f>
        <v xml:space="preserve"> </v>
      </c>
      <c r="G93" s="38"/>
      <c r="H93" s="38"/>
      <c r="I93" s="32" t="s">
        <v>22</v>
      </c>
      <c r="J93" s="69" t="str">
        <f>IF(J16="","",J16)</f>
        <v>8. 4. 2023</v>
      </c>
      <c r="K93" s="38"/>
      <c r="L93" s="55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</row>
    <row r="94" s="2" customFormat="1" ht="6.96" customHeight="1">
      <c r="A94" s="38"/>
      <c r="B94" s="39"/>
      <c r="C94" s="38"/>
      <c r="D94" s="38"/>
      <c r="E94" s="38"/>
      <c r="F94" s="38"/>
      <c r="G94" s="38"/>
      <c r="H94" s="38"/>
      <c r="I94" s="38"/>
      <c r="J94" s="38"/>
      <c r="K94" s="38"/>
      <c r="L94" s="55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</row>
    <row r="95" s="2" customFormat="1" ht="15.15" customHeight="1">
      <c r="A95" s="38"/>
      <c r="B95" s="39"/>
      <c r="C95" s="32" t="s">
        <v>24</v>
      </c>
      <c r="D95" s="38"/>
      <c r="E95" s="38"/>
      <c r="F95" s="27" t="str">
        <f>E19</f>
        <v>Fakultní nemocnice Olomouc</v>
      </c>
      <c r="G95" s="38"/>
      <c r="H95" s="38"/>
      <c r="I95" s="32" t="s">
        <v>30</v>
      </c>
      <c r="J95" s="36" t="str">
        <f>E25</f>
        <v>LTProjekt, EP Rožnov</v>
      </c>
      <c r="K95" s="38"/>
      <c r="L95" s="55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</row>
    <row r="96" s="2" customFormat="1" ht="15.15" customHeight="1">
      <c r="A96" s="38"/>
      <c r="B96" s="39"/>
      <c r="C96" s="32" t="s">
        <v>28</v>
      </c>
      <c r="D96" s="38"/>
      <c r="E96" s="38"/>
      <c r="F96" s="27" t="str">
        <f>IF(E22="","",E22)</f>
        <v>Vyplň údaj</v>
      </c>
      <c r="G96" s="38"/>
      <c r="H96" s="38"/>
      <c r="I96" s="32" t="s">
        <v>33</v>
      </c>
      <c r="J96" s="36" t="str">
        <f>E28</f>
        <v xml:space="preserve"> </v>
      </c>
      <c r="K96" s="38"/>
      <c r="L96" s="55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</row>
    <row r="97" s="2" customFormat="1" ht="10.32" customHeight="1">
      <c r="A97" s="38"/>
      <c r="B97" s="39"/>
      <c r="C97" s="38"/>
      <c r="D97" s="38"/>
      <c r="E97" s="38"/>
      <c r="F97" s="38"/>
      <c r="G97" s="38"/>
      <c r="H97" s="38"/>
      <c r="I97" s="38"/>
      <c r="J97" s="38"/>
      <c r="K97" s="38"/>
      <c r="L97" s="55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</row>
    <row r="98" s="2" customFormat="1" ht="29.28" customHeight="1">
      <c r="A98" s="38"/>
      <c r="B98" s="39"/>
      <c r="C98" s="147" t="s">
        <v>207</v>
      </c>
      <c r="D98" s="139"/>
      <c r="E98" s="139"/>
      <c r="F98" s="139"/>
      <c r="G98" s="139"/>
      <c r="H98" s="139"/>
      <c r="I98" s="139"/>
      <c r="J98" s="148" t="s">
        <v>208</v>
      </c>
      <c r="K98" s="139"/>
      <c r="L98" s="55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</row>
    <row r="99" s="2" customFormat="1" ht="10.32" customHeight="1">
      <c r="A99" s="38"/>
      <c r="B99" s="39"/>
      <c r="C99" s="38"/>
      <c r="D99" s="38"/>
      <c r="E99" s="38"/>
      <c r="F99" s="38"/>
      <c r="G99" s="38"/>
      <c r="H99" s="38"/>
      <c r="I99" s="38"/>
      <c r="J99" s="38"/>
      <c r="K99" s="38"/>
      <c r="L99" s="55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</row>
    <row r="100" s="2" customFormat="1" ht="22.8" customHeight="1">
      <c r="A100" s="38"/>
      <c r="B100" s="39"/>
      <c r="C100" s="149" t="s">
        <v>209</v>
      </c>
      <c r="D100" s="38"/>
      <c r="E100" s="38"/>
      <c r="F100" s="38"/>
      <c r="G100" s="38"/>
      <c r="H100" s="38"/>
      <c r="I100" s="38"/>
      <c r="J100" s="96">
        <f>J125</f>
        <v>0</v>
      </c>
      <c r="K100" s="38"/>
      <c r="L100" s="55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  <c r="AU100" s="19" t="s">
        <v>210</v>
      </c>
    </row>
    <row r="101" s="9" customFormat="1" ht="24.96" customHeight="1">
      <c r="A101" s="9"/>
      <c r="B101" s="150"/>
      <c r="C101" s="9"/>
      <c r="D101" s="151" t="s">
        <v>3202</v>
      </c>
      <c r="E101" s="152"/>
      <c r="F101" s="152"/>
      <c r="G101" s="152"/>
      <c r="H101" s="152"/>
      <c r="I101" s="152"/>
      <c r="J101" s="153">
        <f>J126</f>
        <v>0</v>
      </c>
      <c r="K101" s="9"/>
      <c r="L101" s="150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</row>
    <row r="102" s="2" customFormat="1" ht="21.84" customHeight="1">
      <c r="A102" s="38"/>
      <c r="B102" s="39"/>
      <c r="C102" s="38"/>
      <c r="D102" s="38"/>
      <c r="E102" s="38"/>
      <c r="F102" s="38"/>
      <c r="G102" s="38"/>
      <c r="H102" s="38"/>
      <c r="I102" s="38"/>
      <c r="J102" s="38"/>
      <c r="K102" s="38"/>
      <c r="L102" s="55"/>
      <c r="S102" s="38"/>
      <c r="T102" s="38"/>
      <c r="U102" s="38"/>
      <c r="V102" s="38"/>
      <c r="W102" s="38"/>
      <c r="X102" s="38"/>
      <c r="Y102" s="38"/>
      <c r="Z102" s="38"/>
      <c r="AA102" s="38"/>
      <c r="AB102" s="38"/>
      <c r="AC102" s="38"/>
      <c r="AD102" s="38"/>
      <c r="AE102" s="38"/>
    </row>
    <row r="103" s="2" customFormat="1" ht="6.96" customHeight="1">
      <c r="A103" s="38"/>
      <c r="B103" s="60"/>
      <c r="C103" s="61"/>
      <c r="D103" s="61"/>
      <c r="E103" s="61"/>
      <c r="F103" s="61"/>
      <c r="G103" s="61"/>
      <c r="H103" s="61"/>
      <c r="I103" s="61"/>
      <c r="J103" s="61"/>
      <c r="K103" s="61"/>
      <c r="L103" s="55"/>
      <c r="S103" s="38"/>
      <c r="T103" s="38"/>
      <c r="U103" s="38"/>
      <c r="V103" s="38"/>
      <c r="W103" s="38"/>
      <c r="X103" s="38"/>
      <c r="Y103" s="38"/>
      <c r="Z103" s="38"/>
      <c r="AA103" s="38"/>
      <c r="AB103" s="38"/>
      <c r="AC103" s="38"/>
      <c r="AD103" s="38"/>
      <c r="AE103" s="38"/>
    </row>
    <row r="107" s="2" customFormat="1" ht="6.96" customHeight="1">
      <c r="A107" s="38"/>
      <c r="B107" s="62"/>
      <c r="C107" s="63"/>
      <c r="D107" s="63"/>
      <c r="E107" s="63"/>
      <c r="F107" s="63"/>
      <c r="G107" s="63"/>
      <c r="H107" s="63"/>
      <c r="I107" s="63"/>
      <c r="J107" s="63"/>
      <c r="K107" s="63"/>
      <c r="L107" s="55"/>
      <c r="S107" s="38"/>
      <c r="T107" s="38"/>
      <c r="U107" s="38"/>
      <c r="V107" s="38"/>
      <c r="W107" s="38"/>
      <c r="X107" s="38"/>
      <c r="Y107" s="38"/>
      <c r="Z107" s="38"/>
      <c r="AA107" s="38"/>
      <c r="AB107" s="38"/>
      <c r="AC107" s="38"/>
      <c r="AD107" s="38"/>
      <c r="AE107" s="38"/>
    </row>
    <row r="108" s="2" customFormat="1" ht="24.96" customHeight="1">
      <c r="A108" s="38"/>
      <c r="B108" s="39"/>
      <c r="C108" s="23" t="s">
        <v>242</v>
      </c>
      <c r="D108" s="38"/>
      <c r="E108" s="38"/>
      <c r="F108" s="38"/>
      <c r="G108" s="38"/>
      <c r="H108" s="38"/>
      <c r="I108" s="38"/>
      <c r="J108" s="38"/>
      <c r="K108" s="38"/>
      <c r="L108" s="55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</row>
    <row r="109" s="2" customFormat="1" ht="6.96" customHeight="1">
      <c r="A109" s="38"/>
      <c r="B109" s="39"/>
      <c r="C109" s="38"/>
      <c r="D109" s="38"/>
      <c r="E109" s="38"/>
      <c r="F109" s="38"/>
      <c r="G109" s="38"/>
      <c r="H109" s="38"/>
      <c r="I109" s="38"/>
      <c r="J109" s="38"/>
      <c r="K109" s="38"/>
      <c r="L109" s="55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</row>
    <row r="110" s="2" customFormat="1" ht="12" customHeight="1">
      <c r="A110" s="38"/>
      <c r="B110" s="39"/>
      <c r="C110" s="32" t="s">
        <v>16</v>
      </c>
      <c r="D110" s="38"/>
      <c r="E110" s="38"/>
      <c r="F110" s="38"/>
      <c r="G110" s="38"/>
      <c r="H110" s="38"/>
      <c r="I110" s="38"/>
      <c r="J110" s="38"/>
      <c r="K110" s="38"/>
      <c r="L110" s="55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</row>
    <row r="111" s="2" customFormat="1" ht="16.5" customHeight="1">
      <c r="A111" s="38"/>
      <c r="B111" s="39"/>
      <c r="C111" s="38"/>
      <c r="D111" s="38"/>
      <c r="E111" s="131" t="str">
        <f>E7</f>
        <v>FNOL Novostavba Pavilonu B</v>
      </c>
      <c r="F111" s="32"/>
      <c r="G111" s="32"/>
      <c r="H111" s="32"/>
      <c r="I111" s="38"/>
      <c r="J111" s="38"/>
      <c r="K111" s="38"/>
      <c r="L111" s="55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</row>
    <row r="112" s="1" customFormat="1" ht="12" customHeight="1">
      <c r="B112" s="22"/>
      <c r="C112" s="32" t="s">
        <v>199</v>
      </c>
      <c r="L112" s="22"/>
    </row>
    <row r="113" s="1" customFormat="1" ht="16.5" customHeight="1">
      <c r="B113" s="22"/>
      <c r="E113" s="131" t="s">
        <v>200</v>
      </c>
      <c r="F113" s="1"/>
      <c r="G113" s="1"/>
      <c r="H113" s="1"/>
      <c r="L113" s="22"/>
    </row>
    <row r="114" s="1" customFormat="1" ht="12" customHeight="1">
      <c r="B114" s="22"/>
      <c r="C114" s="32" t="s">
        <v>201</v>
      </c>
      <c r="L114" s="22"/>
    </row>
    <row r="115" s="2" customFormat="1" ht="16.5" customHeight="1">
      <c r="A115" s="38"/>
      <c r="B115" s="39"/>
      <c r="C115" s="38"/>
      <c r="D115" s="38"/>
      <c r="E115" s="132" t="s">
        <v>202</v>
      </c>
      <c r="F115" s="38"/>
      <c r="G115" s="38"/>
      <c r="H115" s="38"/>
      <c r="I115" s="38"/>
      <c r="J115" s="38"/>
      <c r="K115" s="38"/>
      <c r="L115" s="55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</row>
    <row r="116" s="2" customFormat="1" ht="12" customHeight="1">
      <c r="A116" s="38"/>
      <c r="B116" s="39"/>
      <c r="C116" s="32" t="s">
        <v>2982</v>
      </c>
      <c r="D116" s="38"/>
      <c r="E116" s="38"/>
      <c r="F116" s="38"/>
      <c r="G116" s="38"/>
      <c r="H116" s="38"/>
      <c r="I116" s="38"/>
      <c r="J116" s="38"/>
      <c r="K116" s="38"/>
      <c r="L116" s="55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</row>
    <row r="117" s="2" customFormat="1" ht="16.5" customHeight="1">
      <c r="A117" s="38"/>
      <c r="B117" s="39"/>
      <c r="C117" s="38"/>
      <c r="D117" s="38"/>
      <c r="E117" s="67" t="str">
        <f>E13</f>
        <v>D.1.4d (18) - EK-SK</v>
      </c>
      <c r="F117" s="38"/>
      <c r="G117" s="38"/>
      <c r="H117" s="38"/>
      <c r="I117" s="38"/>
      <c r="J117" s="38"/>
      <c r="K117" s="38"/>
      <c r="L117" s="55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</row>
    <row r="118" s="2" customFormat="1" ht="6.96" customHeight="1">
      <c r="A118" s="38"/>
      <c r="B118" s="39"/>
      <c r="C118" s="38"/>
      <c r="D118" s="38"/>
      <c r="E118" s="38"/>
      <c r="F118" s="38"/>
      <c r="G118" s="38"/>
      <c r="H118" s="38"/>
      <c r="I118" s="38"/>
      <c r="J118" s="38"/>
      <c r="K118" s="38"/>
      <c r="L118" s="55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</row>
    <row r="119" s="2" customFormat="1" ht="12" customHeight="1">
      <c r="A119" s="38"/>
      <c r="B119" s="39"/>
      <c r="C119" s="32" t="s">
        <v>20</v>
      </c>
      <c r="D119" s="38"/>
      <c r="E119" s="38"/>
      <c r="F119" s="27" t="str">
        <f>F16</f>
        <v xml:space="preserve"> </v>
      </c>
      <c r="G119" s="38"/>
      <c r="H119" s="38"/>
      <c r="I119" s="32" t="s">
        <v>22</v>
      </c>
      <c r="J119" s="69" t="str">
        <f>IF(J16="","",J16)</f>
        <v>8. 4. 2023</v>
      </c>
      <c r="K119" s="38"/>
      <c r="L119" s="55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</row>
    <row r="120" s="2" customFormat="1" ht="6.96" customHeight="1">
      <c r="A120" s="38"/>
      <c r="B120" s="39"/>
      <c r="C120" s="38"/>
      <c r="D120" s="38"/>
      <c r="E120" s="38"/>
      <c r="F120" s="38"/>
      <c r="G120" s="38"/>
      <c r="H120" s="38"/>
      <c r="I120" s="38"/>
      <c r="J120" s="38"/>
      <c r="K120" s="38"/>
      <c r="L120" s="55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</row>
    <row r="121" s="2" customFormat="1" ht="15.15" customHeight="1">
      <c r="A121" s="38"/>
      <c r="B121" s="39"/>
      <c r="C121" s="32" t="s">
        <v>24</v>
      </c>
      <c r="D121" s="38"/>
      <c r="E121" s="38"/>
      <c r="F121" s="27" t="str">
        <f>E19</f>
        <v>Fakultní nemocnice Olomouc</v>
      </c>
      <c r="G121" s="38"/>
      <c r="H121" s="38"/>
      <c r="I121" s="32" t="s">
        <v>30</v>
      </c>
      <c r="J121" s="36" t="str">
        <f>E25</f>
        <v>LTProjekt, EP Rožnov</v>
      </c>
      <c r="K121" s="38"/>
      <c r="L121" s="55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</row>
    <row r="122" s="2" customFormat="1" ht="15.15" customHeight="1">
      <c r="A122" s="38"/>
      <c r="B122" s="39"/>
      <c r="C122" s="32" t="s">
        <v>28</v>
      </c>
      <c r="D122" s="38"/>
      <c r="E122" s="38"/>
      <c r="F122" s="27" t="str">
        <f>IF(E22="","",E22)</f>
        <v>Vyplň údaj</v>
      </c>
      <c r="G122" s="38"/>
      <c r="H122" s="38"/>
      <c r="I122" s="32" t="s">
        <v>33</v>
      </c>
      <c r="J122" s="36" t="str">
        <f>E28</f>
        <v xml:space="preserve"> </v>
      </c>
      <c r="K122" s="38"/>
      <c r="L122" s="55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</row>
    <row r="123" s="2" customFormat="1" ht="10.32" customHeight="1">
      <c r="A123" s="38"/>
      <c r="B123" s="39"/>
      <c r="C123" s="38"/>
      <c r="D123" s="38"/>
      <c r="E123" s="38"/>
      <c r="F123" s="38"/>
      <c r="G123" s="38"/>
      <c r="H123" s="38"/>
      <c r="I123" s="38"/>
      <c r="J123" s="38"/>
      <c r="K123" s="38"/>
      <c r="L123" s="55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</row>
    <row r="124" s="11" customFormat="1" ht="29.28" customHeight="1">
      <c r="A124" s="158"/>
      <c r="B124" s="159"/>
      <c r="C124" s="160" t="s">
        <v>243</v>
      </c>
      <c r="D124" s="161" t="s">
        <v>60</v>
      </c>
      <c r="E124" s="161" t="s">
        <v>56</v>
      </c>
      <c r="F124" s="161" t="s">
        <v>57</v>
      </c>
      <c r="G124" s="161" t="s">
        <v>244</v>
      </c>
      <c r="H124" s="161" t="s">
        <v>245</v>
      </c>
      <c r="I124" s="161" t="s">
        <v>246</v>
      </c>
      <c r="J124" s="161" t="s">
        <v>208</v>
      </c>
      <c r="K124" s="162" t="s">
        <v>247</v>
      </c>
      <c r="L124" s="163"/>
      <c r="M124" s="86" t="s">
        <v>1</v>
      </c>
      <c r="N124" s="87" t="s">
        <v>39</v>
      </c>
      <c r="O124" s="87" t="s">
        <v>248</v>
      </c>
      <c r="P124" s="87" t="s">
        <v>249</v>
      </c>
      <c r="Q124" s="87" t="s">
        <v>250</v>
      </c>
      <c r="R124" s="87" t="s">
        <v>251</v>
      </c>
      <c r="S124" s="87" t="s">
        <v>252</v>
      </c>
      <c r="T124" s="88" t="s">
        <v>253</v>
      </c>
      <c r="U124" s="158"/>
      <c r="V124" s="158"/>
      <c r="W124" s="158"/>
      <c r="X124" s="158"/>
      <c r="Y124" s="158"/>
      <c r="Z124" s="158"/>
      <c r="AA124" s="158"/>
      <c r="AB124" s="158"/>
      <c r="AC124" s="158"/>
      <c r="AD124" s="158"/>
      <c r="AE124" s="158"/>
    </row>
    <row r="125" s="2" customFormat="1" ht="22.8" customHeight="1">
      <c r="A125" s="38"/>
      <c r="B125" s="39"/>
      <c r="C125" s="93" t="s">
        <v>254</v>
      </c>
      <c r="D125" s="38"/>
      <c r="E125" s="38"/>
      <c r="F125" s="38"/>
      <c r="G125" s="38"/>
      <c r="H125" s="38"/>
      <c r="I125" s="38"/>
      <c r="J125" s="164">
        <f>BK125</f>
        <v>0</v>
      </c>
      <c r="K125" s="38"/>
      <c r="L125" s="39"/>
      <c r="M125" s="89"/>
      <c r="N125" s="73"/>
      <c r="O125" s="90"/>
      <c r="P125" s="165">
        <f>P126</f>
        <v>0</v>
      </c>
      <c r="Q125" s="90"/>
      <c r="R125" s="165">
        <f>R126</f>
        <v>0</v>
      </c>
      <c r="S125" s="90"/>
      <c r="T125" s="166">
        <f>T126</f>
        <v>0</v>
      </c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  <c r="AT125" s="19" t="s">
        <v>74</v>
      </c>
      <c r="AU125" s="19" t="s">
        <v>210</v>
      </c>
      <c r="BK125" s="167">
        <f>BK126</f>
        <v>0</v>
      </c>
    </row>
    <row r="126" s="12" customFormat="1" ht="25.92" customHeight="1">
      <c r="A126" s="12"/>
      <c r="B126" s="168"/>
      <c r="C126" s="12"/>
      <c r="D126" s="169" t="s">
        <v>74</v>
      </c>
      <c r="E126" s="170" t="s">
        <v>3203</v>
      </c>
      <c r="F126" s="170" t="s">
        <v>3204</v>
      </c>
      <c r="G126" s="12"/>
      <c r="H126" s="12"/>
      <c r="I126" s="171"/>
      <c r="J126" s="172">
        <f>BK126</f>
        <v>0</v>
      </c>
      <c r="K126" s="12"/>
      <c r="L126" s="168"/>
      <c r="M126" s="173"/>
      <c r="N126" s="174"/>
      <c r="O126" s="174"/>
      <c r="P126" s="175">
        <f>SUM(P127:P201)</f>
        <v>0</v>
      </c>
      <c r="Q126" s="174"/>
      <c r="R126" s="175">
        <f>SUM(R127:R201)</f>
        <v>0</v>
      </c>
      <c r="S126" s="174"/>
      <c r="T126" s="176">
        <f>SUM(T127:T201)</f>
        <v>0</v>
      </c>
      <c r="U126" s="12"/>
      <c r="V126" s="12"/>
      <c r="W126" s="12"/>
      <c r="X126" s="12"/>
      <c r="Y126" s="12"/>
      <c r="Z126" s="12"/>
      <c r="AA126" s="12"/>
      <c r="AB126" s="12"/>
      <c r="AC126" s="12"/>
      <c r="AD126" s="12"/>
      <c r="AE126" s="12"/>
      <c r="AR126" s="169" t="s">
        <v>82</v>
      </c>
      <c r="AT126" s="177" t="s">
        <v>74</v>
      </c>
      <c r="AU126" s="177" t="s">
        <v>75</v>
      </c>
      <c r="AY126" s="169" t="s">
        <v>257</v>
      </c>
      <c r="BK126" s="178">
        <f>SUM(BK127:BK201)</f>
        <v>0</v>
      </c>
    </row>
    <row r="127" s="2" customFormat="1" ht="24.15" customHeight="1">
      <c r="A127" s="38"/>
      <c r="B127" s="181"/>
      <c r="C127" s="182" t="s">
        <v>82</v>
      </c>
      <c r="D127" s="182" t="s">
        <v>259</v>
      </c>
      <c r="E127" s="183" t="s">
        <v>2987</v>
      </c>
      <c r="F127" s="184" t="s">
        <v>3205</v>
      </c>
      <c r="G127" s="185" t="s">
        <v>2365</v>
      </c>
      <c r="H127" s="186">
        <v>1</v>
      </c>
      <c r="I127" s="187"/>
      <c r="J127" s="188">
        <f>ROUND(I127*H127,2)</f>
        <v>0</v>
      </c>
      <c r="K127" s="184" t="s">
        <v>2351</v>
      </c>
      <c r="L127" s="39"/>
      <c r="M127" s="189" t="s">
        <v>1</v>
      </c>
      <c r="N127" s="190" t="s">
        <v>40</v>
      </c>
      <c r="O127" s="77"/>
      <c r="P127" s="191">
        <f>O127*H127</f>
        <v>0</v>
      </c>
      <c r="Q127" s="191">
        <v>0</v>
      </c>
      <c r="R127" s="191">
        <f>Q127*H127</f>
        <v>0</v>
      </c>
      <c r="S127" s="191">
        <v>0</v>
      </c>
      <c r="T127" s="192">
        <f>S127*H127</f>
        <v>0</v>
      </c>
      <c r="U127" s="38"/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  <c r="AR127" s="193" t="s">
        <v>108</v>
      </c>
      <c r="AT127" s="193" t="s">
        <v>259</v>
      </c>
      <c r="AU127" s="193" t="s">
        <v>82</v>
      </c>
      <c r="AY127" s="19" t="s">
        <v>257</v>
      </c>
      <c r="BE127" s="194">
        <f>IF(N127="základní",J127,0)</f>
        <v>0</v>
      </c>
      <c r="BF127" s="194">
        <f>IF(N127="snížená",J127,0)</f>
        <v>0</v>
      </c>
      <c r="BG127" s="194">
        <f>IF(N127="zákl. přenesená",J127,0)</f>
        <v>0</v>
      </c>
      <c r="BH127" s="194">
        <f>IF(N127="sníž. přenesená",J127,0)</f>
        <v>0</v>
      </c>
      <c r="BI127" s="194">
        <f>IF(N127="nulová",J127,0)</f>
        <v>0</v>
      </c>
      <c r="BJ127" s="19" t="s">
        <v>82</v>
      </c>
      <c r="BK127" s="194">
        <f>ROUND(I127*H127,2)</f>
        <v>0</v>
      </c>
      <c r="BL127" s="19" t="s">
        <v>108</v>
      </c>
      <c r="BM127" s="193" t="s">
        <v>85</v>
      </c>
    </row>
    <row r="128" s="2" customFormat="1" ht="24.15" customHeight="1">
      <c r="A128" s="38"/>
      <c r="B128" s="181"/>
      <c r="C128" s="182" t="s">
        <v>85</v>
      </c>
      <c r="D128" s="182" t="s">
        <v>259</v>
      </c>
      <c r="E128" s="183" t="s">
        <v>2989</v>
      </c>
      <c r="F128" s="184" t="s">
        <v>3206</v>
      </c>
      <c r="G128" s="185" t="s">
        <v>2365</v>
      </c>
      <c r="H128" s="186">
        <v>1</v>
      </c>
      <c r="I128" s="187"/>
      <c r="J128" s="188">
        <f>ROUND(I128*H128,2)</f>
        <v>0</v>
      </c>
      <c r="K128" s="184" t="s">
        <v>2351</v>
      </c>
      <c r="L128" s="39"/>
      <c r="M128" s="189" t="s">
        <v>1</v>
      </c>
      <c r="N128" s="190" t="s">
        <v>40</v>
      </c>
      <c r="O128" s="77"/>
      <c r="P128" s="191">
        <f>O128*H128</f>
        <v>0</v>
      </c>
      <c r="Q128" s="191">
        <v>0</v>
      </c>
      <c r="R128" s="191">
        <f>Q128*H128</f>
        <v>0</v>
      </c>
      <c r="S128" s="191">
        <v>0</v>
      </c>
      <c r="T128" s="192">
        <f>S128*H128</f>
        <v>0</v>
      </c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  <c r="AR128" s="193" t="s">
        <v>108</v>
      </c>
      <c r="AT128" s="193" t="s">
        <v>259</v>
      </c>
      <c r="AU128" s="193" t="s">
        <v>82</v>
      </c>
      <c r="AY128" s="19" t="s">
        <v>257</v>
      </c>
      <c r="BE128" s="194">
        <f>IF(N128="základní",J128,0)</f>
        <v>0</v>
      </c>
      <c r="BF128" s="194">
        <f>IF(N128="snížená",J128,0)</f>
        <v>0</v>
      </c>
      <c r="BG128" s="194">
        <f>IF(N128="zákl. přenesená",J128,0)</f>
        <v>0</v>
      </c>
      <c r="BH128" s="194">
        <f>IF(N128="sníž. přenesená",J128,0)</f>
        <v>0</v>
      </c>
      <c r="BI128" s="194">
        <f>IF(N128="nulová",J128,0)</f>
        <v>0</v>
      </c>
      <c r="BJ128" s="19" t="s">
        <v>82</v>
      </c>
      <c r="BK128" s="194">
        <f>ROUND(I128*H128,2)</f>
        <v>0</v>
      </c>
      <c r="BL128" s="19" t="s">
        <v>108</v>
      </c>
      <c r="BM128" s="193" t="s">
        <v>108</v>
      </c>
    </row>
    <row r="129" s="2" customFormat="1">
      <c r="A129" s="38"/>
      <c r="B129" s="39"/>
      <c r="C129" s="38"/>
      <c r="D129" s="196" t="s">
        <v>1062</v>
      </c>
      <c r="E129" s="38"/>
      <c r="F129" s="237" t="s">
        <v>3207</v>
      </c>
      <c r="G129" s="38"/>
      <c r="H129" s="38"/>
      <c r="I129" s="238"/>
      <c r="J129" s="38"/>
      <c r="K129" s="38"/>
      <c r="L129" s="39"/>
      <c r="M129" s="239"/>
      <c r="N129" s="240"/>
      <c r="O129" s="77"/>
      <c r="P129" s="77"/>
      <c r="Q129" s="77"/>
      <c r="R129" s="77"/>
      <c r="S129" s="77"/>
      <c r="T129" s="78"/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  <c r="AT129" s="19" t="s">
        <v>1062</v>
      </c>
      <c r="AU129" s="19" t="s">
        <v>82</v>
      </c>
    </row>
    <row r="130" s="2" customFormat="1" ht="24.15" customHeight="1">
      <c r="A130" s="38"/>
      <c r="B130" s="181"/>
      <c r="C130" s="182" t="s">
        <v>92</v>
      </c>
      <c r="D130" s="182" t="s">
        <v>259</v>
      </c>
      <c r="E130" s="183" t="s">
        <v>2992</v>
      </c>
      <c r="F130" s="184" t="s">
        <v>3205</v>
      </c>
      <c r="G130" s="185" t="s">
        <v>2365</v>
      </c>
      <c r="H130" s="186">
        <v>1</v>
      </c>
      <c r="I130" s="187"/>
      <c r="J130" s="188">
        <f>ROUND(I130*H130,2)</f>
        <v>0</v>
      </c>
      <c r="K130" s="184" t="s">
        <v>2351</v>
      </c>
      <c r="L130" s="39"/>
      <c r="M130" s="189" t="s">
        <v>1</v>
      </c>
      <c r="N130" s="190" t="s">
        <v>40</v>
      </c>
      <c r="O130" s="77"/>
      <c r="P130" s="191">
        <f>O130*H130</f>
        <v>0</v>
      </c>
      <c r="Q130" s="191">
        <v>0</v>
      </c>
      <c r="R130" s="191">
        <f>Q130*H130</f>
        <v>0</v>
      </c>
      <c r="S130" s="191">
        <v>0</v>
      </c>
      <c r="T130" s="192">
        <f>S130*H130</f>
        <v>0</v>
      </c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  <c r="AR130" s="193" t="s">
        <v>108</v>
      </c>
      <c r="AT130" s="193" t="s">
        <v>259</v>
      </c>
      <c r="AU130" s="193" t="s">
        <v>82</v>
      </c>
      <c r="AY130" s="19" t="s">
        <v>257</v>
      </c>
      <c r="BE130" s="194">
        <f>IF(N130="základní",J130,0)</f>
        <v>0</v>
      </c>
      <c r="BF130" s="194">
        <f>IF(N130="snížená",J130,0)</f>
        <v>0</v>
      </c>
      <c r="BG130" s="194">
        <f>IF(N130="zákl. přenesená",J130,0)</f>
        <v>0</v>
      </c>
      <c r="BH130" s="194">
        <f>IF(N130="sníž. přenesená",J130,0)</f>
        <v>0</v>
      </c>
      <c r="BI130" s="194">
        <f>IF(N130="nulová",J130,0)</f>
        <v>0</v>
      </c>
      <c r="BJ130" s="19" t="s">
        <v>82</v>
      </c>
      <c r="BK130" s="194">
        <f>ROUND(I130*H130,2)</f>
        <v>0</v>
      </c>
      <c r="BL130" s="19" t="s">
        <v>108</v>
      </c>
      <c r="BM130" s="193" t="s">
        <v>290</v>
      </c>
    </row>
    <row r="131" s="2" customFormat="1" ht="24.15" customHeight="1">
      <c r="A131" s="38"/>
      <c r="B131" s="181"/>
      <c r="C131" s="182" t="s">
        <v>108</v>
      </c>
      <c r="D131" s="182" t="s">
        <v>259</v>
      </c>
      <c r="E131" s="183" t="s">
        <v>2994</v>
      </c>
      <c r="F131" s="184" t="s">
        <v>3206</v>
      </c>
      <c r="G131" s="185" t="s">
        <v>2365</v>
      </c>
      <c r="H131" s="186">
        <v>1</v>
      </c>
      <c r="I131" s="187"/>
      <c r="J131" s="188">
        <f>ROUND(I131*H131,2)</f>
        <v>0</v>
      </c>
      <c r="K131" s="184" t="s">
        <v>2351</v>
      </c>
      <c r="L131" s="39"/>
      <c r="M131" s="189" t="s">
        <v>1</v>
      </c>
      <c r="N131" s="190" t="s">
        <v>40</v>
      </c>
      <c r="O131" s="77"/>
      <c r="P131" s="191">
        <f>O131*H131</f>
        <v>0</v>
      </c>
      <c r="Q131" s="191">
        <v>0</v>
      </c>
      <c r="R131" s="191">
        <f>Q131*H131</f>
        <v>0</v>
      </c>
      <c r="S131" s="191">
        <v>0</v>
      </c>
      <c r="T131" s="192">
        <f>S131*H131</f>
        <v>0</v>
      </c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R131" s="193" t="s">
        <v>108</v>
      </c>
      <c r="AT131" s="193" t="s">
        <v>259</v>
      </c>
      <c r="AU131" s="193" t="s">
        <v>82</v>
      </c>
      <c r="AY131" s="19" t="s">
        <v>257</v>
      </c>
      <c r="BE131" s="194">
        <f>IF(N131="základní",J131,0)</f>
        <v>0</v>
      </c>
      <c r="BF131" s="194">
        <f>IF(N131="snížená",J131,0)</f>
        <v>0</v>
      </c>
      <c r="BG131" s="194">
        <f>IF(N131="zákl. přenesená",J131,0)</f>
        <v>0</v>
      </c>
      <c r="BH131" s="194">
        <f>IF(N131="sníž. přenesená",J131,0)</f>
        <v>0</v>
      </c>
      <c r="BI131" s="194">
        <f>IF(N131="nulová",J131,0)</f>
        <v>0</v>
      </c>
      <c r="BJ131" s="19" t="s">
        <v>82</v>
      </c>
      <c r="BK131" s="194">
        <f>ROUND(I131*H131,2)</f>
        <v>0</v>
      </c>
      <c r="BL131" s="19" t="s">
        <v>108</v>
      </c>
      <c r="BM131" s="193" t="s">
        <v>307</v>
      </c>
    </row>
    <row r="132" s="2" customFormat="1">
      <c r="A132" s="38"/>
      <c r="B132" s="39"/>
      <c r="C132" s="38"/>
      <c r="D132" s="196" t="s">
        <v>1062</v>
      </c>
      <c r="E132" s="38"/>
      <c r="F132" s="237" t="s">
        <v>3208</v>
      </c>
      <c r="G132" s="38"/>
      <c r="H132" s="38"/>
      <c r="I132" s="238"/>
      <c r="J132" s="38"/>
      <c r="K132" s="38"/>
      <c r="L132" s="39"/>
      <c r="M132" s="239"/>
      <c r="N132" s="240"/>
      <c r="O132" s="77"/>
      <c r="P132" s="77"/>
      <c r="Q132" s="77"/>
      <c r="R132" s="77"/>
      <c r="S132" s="77"/>
      <c r="T132" s="78"/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  <c r="AT132" s="19" t="s">
        <v>1062</v>
      </c>
      <c r="AU132" s="19" t="s">
        <v>82</v>
      </c>
    </row>
    <row r="133" s="2" customFormat="1" ht="16.5" customHeight="1">
      <c r="A133" s="38"/>
      <c r="B133" s="181"/>
      <c r="C133" s="182" t="s">
        <v>285</v>
      </c>
      <c r="D133" s="182" t="s">
        <v>259</v>
      </c>
      <c r="E133" s="183" t="s">
        <v>2997</v>
      </c>
      <c r="F133" s="184" t="s">
        <v>3209</v>
      </c>
      <c r="G133" s="185" t="s">
        <v>2365</v>
      </c>
      <c r="H133" s="186">
        <v>2</v>
      </c>
      <c r="I133" s="187"/>
      <c r="J133" s="188">
        <f>ROUND(I133*H133,2)</f>
        <v>0</v>
      </c>
      <c r="K133" s="184" t="s">
        <v>2351</v>
      </c>
      <c r="L133" s="39"/>
      <c r="M133" s="189" t="s">
        <v>1</v>
      </c>
      <c r="N133" s="190" t="s">
        <v>40</v>
      </c>
      <c r="O133" s="77"/>
      <c r="P133" s="191">
        <f>O133*H133</f>
        <v>0</v>
      </c>
      <c r="Q133" s="191">
        <v>0</v>
      </c>
      <c r="R133" s="191">
        <f>Q133*H133</f>
        <v>0</v>
      </c>
      <c r="S133" s="191">
        <v>0</v>
      </c>
      <c r="T133" s="192">
        <f>S133*H133</f>
        <v>0</v>
      </c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  <c r="AR133" s="193" t="s">
        <v>108</v>
      </c>
      <c r="AT133" s="193" t="s">
        <v>259</v>
      </c>
      <c r="AU133" s="193" t="s">
        <v>82</v>
      </c>
      <c r="AY133" s="19" t="s">
        <v>257</v>
      </c>
      <c r="BE133" s="194">
        <f>IF(N133="základní",J133,0)</f>
        <v>0</v>
      </c>
      <c r="BF133" s="194">
        <f>IF(N133="snížená",J133,0)</f>
        <v>0</v>
      </c>
      <c r="BG133" s="194">
        <f>IF(N133="zákl. přenesená",J133,0)</f>
        <v>0</v>
      </c>
      <c r="BH133" s="194">
        <f>IF(N133="sníž. přenesená",J133,0)</f>
        <v>0</v>
      </c>
      <c r="BI133" s="194">
        <f>IF(N133="nulová",J133,0)</f>
        <v>0</v>
      </c>
      <c r="BJ133" s="19" t="s">
        <v>82</v>
      </c>
      <c r="BK133" s="194">
        <f>ROUND(I133*H133,2)</f>
        <v>0</v>
      </c>
      <c r="BL133" s="19" t="s">
        <v>108</v>
      </c>
      <c r="BM133" s="193" t="s">
        <v>320</v>
      </c>
    </row>
    <row r="134" s="2" customFormat="1" ht="16.5" customHeight="1">
      <c r="A134" s="38"/>
      <c r="B134" s="181"/>
      <c r="C134" s="182" t="s">
        <v>290</v>
      </c>
      <c r="D134" s="182" t="s">
        <v>259</v>
      </c>
      <c r="E134" s="183" t="s">
        <v>2999</v>
      </c>
      <c r="F134" s="184" t="s">
        <v>3210</v>
      </c>
      <c r="G134" s="185" t="s">
        <v>2365</v>
      </c>
      <c r="H134" s="186">
        <v>2</v>
      </c>
      <c r="I134" s="187"/>
      <c r="J134" s="188">
        <f>ROUND(I134*H134,2)</f>
        <v>0</v>
      </c>
      <c r="K134" s="184" t="s">
        <v>2351</v>
      </c>
      <c r="L134" s="39"/>
      <c r="M134" s="189" t="s">
        <v>1</v>
      </c>
      <c r="N134" s="190" t="s">
        <v>40</v>
      </c>
      <c r="O134" s="77"/>
      <c r="P134" s="191">
        <f>O134*H134</f>
        <v>0</v>
      </c>
      <c r="Q134" s="191">
        <v>0</v>
      </c>
      <c r="R134" s="191">
        <f>Q134*H134</f>
        <v>0</v>
      </c>
      <c r="S134" s="191">
        <v>0</v>
      </c>
      <c r="T134" s="192">
        <f>S134*H134</f>
        <v>0</v>
      </c>
      <c r="U134" s="38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  <c r="AR134" s="193" t="s">
        <v>108</v>
      </c>
      <c r="AT134" s="193" t="s">
        <v>259</v>
      </c>
      <c r="AU134" s="193" t="s">
        <v>82</v>
      </c>
      <c r="AY134" s="19" t="s">
        <v>257</v>
      </c>
      <c r="BE134" s="194">
        <f>IF(N134="základní",J134,0)</f>
        <v>0</v>
      </c>
      <c r="BF134" s="194">
        <f>IF(N134="snížená",J134,0)</f>
        <v>0</v>
      </c>
      <c r="BG134" s="194">
        <f>IF(N134="zákl. přenesená",J134,0)</f>
        <v>0</v>
      </c>
      <c r="BH134" s="194">
        <f>IF(N134="sníž. přenesená",J134,0)</f>
        <v>0</v>
      </c>
      <c r="BI134" s="194">
        <f>IF(N134="nulová",J134,0)</f>
        <v>0</v>
      </c>
      <c r="BJ134" s="19" t="s">
        <v>82</v>
      </c>
      <c r="BK134" s="194">
        <f>ROUND(I134*H134,2)</f>
        <v>0</v>
      </c>
      <c r="BL134" s="19" t="s">
        <v>108</v>
      </c>
      <c r="BM134" s="193" t="s">
        <v>334</v>
      </c>
    </row>
    <row r="135" s="2" customFormat="1">
      <c r="A135" s="38"/>
      <c r="B135" s="39"/>
      <c r="C135" s="38"/>
      <c r="D135" s="196" t="s">
        <v>1062</v>
      </c>
      <c r="E135" s="38"/>
      <c r="F135" s="237" t="s">
        <v>3211</v>
      </c>
      <c r="G135" s="38"/>
      <c r="H135" s="38"/>
      <c r="I135" s="238"/>
      <c r="J135" s="38"/>
      <c r="K135" s="38"/>
      <c r="L135" s="39"/>
      <c r="M135" s="239"/>
      <c r="N135" s="240"/>
      <c r="O135" s="77"/>
      <c r="P135" s="77"/>
      <c r="Q135" s="77"/>
      <c r="R135" s="77"/>
      <c r="S135" s="77"/>
      <c r="T135" s="78"/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T135" s="19" t="s">
        <v>1062</v>
      </c>
      <c r="AU135" s="19" t="s">
        <v>82</v>
      </c>
    </row>
    <row r="136" s="2" customFormat="1" ht="24.15" customHeight="1">
      <c r="A136" s="38"/>
      <c r="B136" s="181"/>
      <c r="C136" s="182" t="s">
        <v>301</v>
      </c>
      <c r="D136" s="182" t="s">
        <v>259</v>
      </c>
      <c r="E136" s="183" t="s">
        <v>3002</v>
      </c>
      <c r="F136" s="184" t="s">
        <v>3212</v>
      </c>
      <c r="G136" s="185" t="s">
        <v>2365</v>
      </c>
      <c r="H136" s="186">
        <v>32</v>
      </c>
      <c r="I136" s="187"/>
      <c r="J136" s="188">
        <f>ROUND(I136*H136,2)</f>
        <v>0</v>
      </c>
      <c r="K136" s="184" t="s">
        <v>2351</v>
      </c>
      <c r="L136" s="39"/>
      <c r="M136" s="189" t="s">
        <v>1</v>
      </c>
      <c r="N136" s="190" t="s">
        <v>40</v>
      </c>
      <c r="O136" s="77"/>
      <c r="P136" s="191">
        <f>O136*H136</f>
        <v>0</v>
      </c>
      <c r="Q136" s="191">
        <v>0</v>
      </c>
      <c r="R136" s="191">
        <f>Q136*H136</f>
        <v>0</v>
      </c>
      <c r="S136" s="191">
        <v>0</v>
      </c>
      <c r="T136" s="192">
        <f>S136*H136</f>
        <v>0</v>
      </c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R136" s="193" t="s">
        <v>108</v>
      </c>
      <c r="AT136" s="193" t="s">
        <v>259</v>
      </c>
      <c r="AU136" s="193" t="s">
        <v>82</v>
      </c>
      <c r="AY136" s="19" t="s">
        <v>257</v>
      </c>
      <c r="BE136" s="194">
        <f>IF(N136="základní",J136,0)</f>
        <v>0</v>
      </c>
      <c r="BF136" s="194">
        <f>IF(N136="snížená",J136,0)</f>
        <v>0</v>
      </c>
      <c r="BG136" s="194">
        <f>IF(N136="zákl. přenesená",J136,0)</f>
        <v>0</v>
      </c>
      <c r="BH136" s="194">
        <f>IF(N136="sníž. přenesená",J136,0)</f>
        <v>0</v>
      </c>
      <c r="BI136" s="194">
        <f>IF(N136="nulová",J136,0)</f>
        <v>0</v>
      </c>
      <c r="BJ136" s="19" t="s">
        <v>82</v>
      </c>
      <c r="BK136" s="194">
        <f>ROUND(I136*H136,2)</f>
        <v>0</v>
      </c>
      <c r="BL136" s="19" t="s">
        <v>108</v>
      </c>
      <c r="BM136" s="193" t="s">
        <v>350</v>
      </c>
    </row>
    <row r="137" s="2" customFormat="1" ht="24.15" customHeight="1">
      <c r="A137" s="38"/>
      <c r="B137" s="181"/>
      <c r="C137" s="182" t="s">
        <v>307</v>
      </c>
      <c r="D137" s="182" t="s">
        <v>259</v>
      </c>
      <c r="E137" s="183" t="s">
        <v>3004</v>
      </c>
      <c r="F137" s="184" t="s">
        <v>3213</v>
      </c>
      <c r="G137" s="185" t="s">
        <v>2365</v>
      </c>
      <c r="H137" s="186">
        <v>32</v>
      </c>
      <c r="I137" s="187"/>
      <c r="J137" s="188">
        <f>ROUND(I137*H137,2)</f>
        <v>0</v>
      </c>
      <c r="K137" s="184" t="s">
        <v>2351</v>
      </c>
      <c r="L137" s="39"/>
      <c r="M137" s="189" t="s">
        <v>1</v>
      </c>
      <c r="N137" s="190" t="s">
        <v>40</v>
      </c>
      <c r="O137" s="77"/>
      <c r="P137" s="191">
        <f>O137*H137</f>
        <v>0</v>
      </c>
      <c r="Q137" s="191">
        <v>0</v>
      </c>
      <c r="R137" s="191">
        <f>Q137*H137</f>
        <v>0</v>
      </c>
      <c r="S137" s="191">
        <v>0</v>
      </c>
      <c r="T137" s="192">
        <f>S137*H137</f>
        <v>0</v>
      </c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R137" s="193" t="s">
        <v>108</v>
      </c>
      <c r="AT137" s="193" t="s">
        <v>259</v>
      </c>
      <c r="AU137" s="193" t="s">
        <v>82</v>
      </c>
      <c r="AY137" s="19" t="s">
        <v>257</v>
      </c>
      <c r="BE137" s="194">
        <f>IF(N137="základní",J137,0)</f>
        <v>0</v>
      </c>
      <c r="BF137" s="194">
        <f>IF(N137="snížená",J137,0)</f>
        <v>0</v>
      </c>
      <c r="BG137" s="194">
        <f>IF(N137="zákl. přenesená",J137,0)</f>
        <v>0</v>
      </c>
      <c r="BH137" s="194">
        <f>IF(N137="sníž. přenesená",J137,0)</f>
        <v>0</v>
      </c>
      <c r="BI137" s="194">
        <f>IF(N137="nulová",J137,0)</f>
        <v>0</v>
      </c>
      <c r="BJ137" s="19" t="s">
        <v>82</v>
      </c>
      <c r="BK137" s="194">
        <f>ROUND(I137*H137,2)</f>
        <v>0</v>
      </c>
      <c r="BL137" s="19" t="s">
        <v>108</v>
      </c>
      <c r="BM137" s="193" t="s">
        <v>364</v>
      </c>
    </row>
    <row r="138" s="2" customFormat="1">
      <c r="A138" s="38"/>
      <c r="B138" s="39"/>
      <c r="C138" s="38"/>
      <c r="D138" s="196" t="s">
        <v>1062</v>
      </c>
      <c r="E138" s="38"/>
      <c r="F138" s="237" t="s">
        <v>3214</v>
      </c>
      <c r="G138" s="38"/>
      <c r="H138" s="38"/>
      <c r="I138" s="238"/>
      <c r="J138" s="38"/>
      <c r="K138" s="38"/>
      <c r="L138" s="39"/>
      <c r="M138" s="239"/>
      <c r="N138" s="240"/>
      <c r="O138" s="77"/>
      <c r="P138" s="77"/>
      <c r="Q138" s="77"/>
      <c r="R138" s="77"/>
      <c r="S138" s="77"/>
      <c r="T138" s="78"/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T138" s="19" t="s">
        <v>1062</v>
      </c>
      <c r="AU138" s="19" t="s">
        <v>82</v>
      </c>
    </row>
    <row r="139" s="2" customFormat="1" ht="24.15" customHeight="1">
      <c r="A139" s="38"/>
      <c r="B139" s="181"/>
      <c r="C139" s="182" t="s">
        <v>314</v>
      </c>
      <c r="D139" s="182" t="s">
        <v>259</v>
      </c>
      <c r="E139" s="183" t="s">
        <v>3006</v>
      </c>
      <c r="F139" s="184" t="s">
        <v>3215</v>
      </c>
      <c r="G139" s="185" t="s">
        <v>2365</v>
      </c>
      <c r="H139" s="186">
        <v>2</v>
      </c>
      <c r="I139" s="187"/>
      <c r="J139" s="188">
        <f>ROUND(I139*H139,2)</f>
        <v>0</v>
      </c>
      <c r="K139" s="184" t="s">
        <v>2351</v>
      </c>
      <c r="L139" s="39"/>
      <c r="M139" s="189" t="s">
        <v>1</v>
      </c>
      <c r="N139" s="190" t="s">
        <v>40</v>
      </c>
      <c r="O139" s="77"/>
      <c r="P139" s="191">
        <f>O139*H139</f>
        <v>0</v>
      </c>
      <c r="Q139" s="191">
        <v>0</v>
      </c>
      <c r="R139" s="191">
        <f>Q139*H139</f>
        <v>0</v>
      </c>
      <c r="S139" s="191">
        <v>0</v>
      </c>
      <c r="T139" s="192">
        <f>S139*H139</f>
        <v>0</v>
      </c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R139" s="193" t="s">
        <v>108</v>
      </c>
      <c r="AT139" s="193" t="s">
        <v>259</v>
      </c>
      <c r="AU139" s="193" t="s">
        <v>82</v>
      </c>
      <c r="AY139" s="19" t="s">
        <v>257</v>
      </c>
      <c r="BE139" s="194">
        <f>IF(N139="základní",J139,0)</f>
        <v>0</v>
      </c>
      <c r="BF139" s="194">
        <f>IF(N139="snížená",J139,0)</f>
        <v>0</v>
      </c>
      <c r="BG139" s="194">
        <f>IF(N139="zákl. přenesená",J139,0)</f>
        <v>0</v>
      </c>
      <c r="BH139" s="194">
        <f>IF(N139="sníž. přenesená",J139,0)</f>
        <v>0</v>
      </c>
      <c r="BI139" s="194">
        <f>IF(N139="nulová",J139,0)</f>
        <v>0</v>
      </c>
      <c r="BJ139" s="19" t="s">
        <v>82</v>
      </c>
      <c r="BK139" s="194">
        <f>ROUND(I139*H139,2)</f>
        <v>0</v>
      </c>
      <c r="BL139" s="19" t="s">
        <v>108</v>
      </c>
      <c r="BM139" s="193" t="s">
        <v>374</v>
      </c>
    </row>
    <row r="140" s="2" customFormat="1" ht="24.15" customHeight="1">
      <c r="A140" s="38"/>
      <c r="B140" s="181"/>
      <c r="C140" s="182" t="s">
        <v>320</v>
      </c>
      <c r="D140" s="182" t="s">
        <v>259</v>
      </c>
      <c r="E140" s="183" t="s">
        <v>3008</v>
      </c>
      <c r="F140" s="184" t="s">
        <v>3216</v>
      </c>
      <c r="G140" s="185" t="s">
        <v>2365</v>
      </c>
      <c r="H140" s="186">
        <v>2</v>
      </c>
      <c r="I140" s="187"/>
      <c r="J140" s="188">
        <f>ROUND(I140*H140,2)</f>
        <v>0</v>
      </c>
      <c r="K140" s="184" t="s">
        <v>2351</v>
      </c>
      <c r="L140" s="39"/>
      <c r="M140" s="189" t="s">
        <v>1</v>
      </c>
      <c r="N140" s="190" t="s">
        <v>40</v>
      </c>
      <c r="O140" s="77"/>
      <c r="P140" s="191">
        <f>O140*H140</f>
        <v>0</v>
      </c>
      <c r="Q140" s="191">
        <v>0</v>
      </c>
      <c r="R140" s="191">
        <f>Q140*H140</f>
        <v>0</v>
      </c>
      <c r="S140" s="191">
        <v>0</v>
      </c>
      <c r="T140" s="192">
        <f>S140*H140</f>
        <v>0</v>
      </c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R140" s="193" t="s">
        <v>108</v>
      </c>
      <c r="AT140" s="193" t="s">
        <v>259</v>
      </c>
      <c r="AU140" s="193" t="s">
        <v>82</v>
      </c>
      <c r="AY140" s="19" t="s">
        <v>257</v>
      </c>
      <c r="BE140" s="194">
        <f>IF(N140="základní",J140,0)</f>
        <v>0</v>
      </c>
      <c r="BF140" s="194">
        <f>IF(N140="snížená",J140,0)</f>
        <v>0</v>
      </c>
      <c r="BG140" s="194">
        <f>IF(N140="zákl. přenesená",J140,0)</f>
        <v>0</v>
      </c>
      <c r="BH140" s="194">
        <f>IF(N140="sníž. přenesená",J140,0)</f>
        <v>0</v>
      </c>
      <c r="BI140" s="194">
        <f>IF(N140="nulová",J140,0)</f>
        <v>0</v>
      </c>
      <c r="BJ140" s="19" t="s">
        <v>82</v>
      </c>
      <c r="BK140" s="194">
        <f>ROUND(I140*H140,2)</f>
        <v>0</v>
      </c>
      <c r="BL140" s="19" t="s">
        <v>108</v>
      </c>
      <c r="BM140" s="193" t="s">
        <v>388</v>
      </c>
    </row>
    <row r="141" s="2" customFormat="1">
      <c r="A141" s="38"/>
      <c r="B141" s="39"/>
      <c r="C141" s="38"/>
      <c r="D141" s="196" t="s">
        <v>1062</v>
      </c>
      <c r="E141" s="38"/>
      <c r="F141" s="237" t="s">
        <v>3211</v>
      </c>
      <c r="G141" s="38"/>
      <c r="H141" s="38"/>
      <c r="I141" s="238"/>
      <c r="J141" s="38"/>
      <c r="K141" s="38"/>
      <c r="L141" s="39"/>
      <c r="M141" s="239"/>
      <c r="N141" s="240"/>
      <c r="O141" s="77"/>
      <c r="P141" s="77"/>
      <c r="Q141" s="77"/>
      <c r="R141" s="77"/>
      <c r="S141" s="77"/>
      <c r="T141" s="78"/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T141" s="19" t="s">
        <v>1062</v>
      </c>
      <c r="AU141" s="19" t="s">
        <v>82</v>
      </c>
    </row>
    <row r="142" s="2" customFormat="1" ht="24.15" customHeight="1">
      <c r="A142" s="38"/>
      <c r="B142" s="181"/>
      <c r="C142" s="182" t="s">
        <v>327</v>
      </c>
      <c r="D142" s="182" t="s">
        <v>259</v>
      </c>
      <c r="E142" s="183" t="s">
        <v>3011</v>
      </c>
      <c r="F142" s="184" t="s">
        <v>3217</v>
      </c>
      <c r="G142" s="185" t="s">
        <v>2365</v>
      </c>
      <c r="H142" s="186">
        <v>3</v>
      </c>
      <c r="I142" s="187"/>
      <c r="J142" s="188">
        <f>ROUND(I142*H142,2)</f>
        <v>0</v>
      </c>
      <c r="K142" s="184" t="s">
        <v>2351</v>
      </c>
      <c r="L142" s="39"/>
      <c r="M142" s="189" t="s">
        <v>1</v>
      </c>
      <c r="N142" s="190" t="s">
        <v>40</v>
      </c>
      <c r="O142" s="77"/>
      <c r="P142" s="191">
        <f>O142*H142</f>
        <v>0</v>
      </c>
      <c r="Q142" s="191">
        <v>0</v>
      </c>
      <c r="R142" s="191">
        <f>Q142*H142</f>
        <v>0</v>
      </c>
      <c r="S142" s="191">
        <v>0</v>
      </c>
      <c r="T142" s="192">
        <f>S142*H142</f>
        <v>0</v>
      </c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R142" s="193" t="s">
        <v>108</v>
      </c>
      <c r="AT142" s="193" t="s">
        <v>259</v>
      </c>
      <c r="AU142" s="193" t="s">
        <v>82</v>
      </c>
      <c r="AY142" s="19" t="s">
        <v>257</v>
      </c>
      <c r="BE142" s="194">
        <f>IF(N142="základní",J142,0)</f>
        <v>0</v>
      </c>
      <c r="BF142" s="194">
        <f>IF(N142="snížená",J142,0)</f>
        <v>0</v>
      </c>
      <c r="BG142" s="194">
        <f>IF(N142="zákl. přenesená",J142,0)</f>
        <v>0</v>
      </c>
      <c r="BH142" s="194">
        <f>IF(N142="sníž. přenesená",J142,0)</f>
        <v>0</v>
      </c>
      <c r="BI142" s="194">
        <f>IF(N142="nulová",J142,0)</f>
        <v>0</v>
      </c>
      <c r="BJ142" s="19" t="s">
        <v>82</v>
      </c>
      <c r="BK142" s="194">
        <f>ROUND(I142*H142,2)</f>
        <v>0</v>
      </c>
      <c r="BL142" s="19" t="s">
        <v>108</v>
      </c>
      <c r="BM142" s="193" t="s">
        <v>402</v>
      </c>
    </row>
    <row r="143" s="2" customFormat="1" ht="24.15" customHeight="1">
      <c r="A143" s="38"/>
      <c r="B143" s="181"/>
      <c r="C143" s="182" t="s">
        <v>334</v>
      </c>
      <c r="D143" s="182" t="s">
        <v>259</v>
      </c>
      <c r="E143" s="183" t="s">
        <v>3014</v>
      </c>
      <c r="F143" s="184" t="s">
        <v>3218</v>
      </c>
      <c r="G143" s="185" t="s">
        <v>2365</v>
      </c>
      <c r="H143" s="186">
        <v>3</v>
      </c>
      <c r="I143" s="187"/>
      <c r="J143" s="188">
        <f>ROUND(I143*H143,2)</f>
        <v>0</v>
      </c>
      <c r="K143" s="184" t="s">
        <v>2351</v>
      </c>
      <c r="L143" s="39"/>
      <c r="M143" s="189" t="s">
        <v>1</v>
      </c>
      <c r="N143" s="190" t="s">
        <v>40</v>
      </c>
      <c r="O143" s="77"/>
      <c r="P143" s="191">
        <f>O143*H143</f>
        <v>0</v>
      </c>
      <c r="Q143" s="191">
        <v>0</v>
      </c>
      <c r="R143" s="191">
        <f>Q143*H143</f>
        <v>0</v>
      </c>
      <c r="S143" s="191">
        <v>0</v>
      </c>
      <c r="T143" s="192">
        <f>S143*H143</f>
        <v>0</v>
      </c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R143" s="193" t="s">
        <v>108</v>
      </c>
      <c r="AT143" s="193" t="s">
        <v>259</v>
      </c>
      <c r="AU143" s="193" t="s">
        <v>82</v>
      </c>
      <c r="AY143" s="19" t="s">
        <v>257</v>
      </c>
      <c r="BE143" s="194">
        <f>IF(N143="základní",J143,0)</f>
        <v>0</v>
      </c>
      <c r="BF143" s="194">
        <f>IF(N143="snížená",J143,0)</f>
        <v>0</v>
      </c>
      <c r="BG143" s="194">
        <f>IF(N143="zákl. přenesená",J143,0)</f>
        <v>0</v>
      </c>
      <c r="BH143" s="194">
        <f>IF(N143="sníž. přenesená",J143,0)</f>
        <v>0</v>
      </c>
      <c r="BI143" s="194">
        <f>IF(N143="nulová",J143,0)</f>
        <v>0</v>
      </c>
      <c r="BJ143" s="19" t="s">
        <v>82</v>
      </c>
      <c r="BK143" s="194">
        <f>ROUND(I143*H143,2)</f>
        <v>0</v>
      </c>
      <c r="BL143" s="19" t="s">
        <v>108</v>
      </c>
      <c r="BM143" s="193" t="s">
        <v>413</v>
      </c>
    </row>
    <row r="144" s="2" customFormat="1">
      <c r="A144" s="38"/>
      <c r="B144" s="39"/>
      <c r="C144" s="38"/>
      <c r="D144" s="196" t="s">
        <v>1062</v>
      </c>
      <c r="E144" s="38"/>
      <c r="F144" s="237" t="s">
        <v>3219</v>
      </c>
      <c r="G144" s="38"/>
      <c r="H144" s="38"/>
      <c r="I144" s="238"/>
      <c r="J144" s="38"/>
      <c r="K144" s="38"/>
      <c r="L144" s="39"/>
      <c r="M144" s="239"/>
      <c r="N144" s="240"/>
      <c r="O144" s="77"/>
      <c r="P144" s="77"/>
      <c r="Q144" s="77"/>
      <c r="R144" s="77"/>
      <c r="S144" s="77"/>
      <c r="T144" s="78"/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T144" s="19" t="s">
        <v>1062</v>
      </c>
      <c r="AU144" s="19" t="s">
        <v>82</v>
      </c>
    </row>
    <row r="145" s="2" customFormat="1" ht="24.15" customHeight="1">
      <c r="A145" s="38"/>
      <c r="B145" s="181"/>
      <c r="C145" s="182" t="s">
        <v>343</v>
      </c>
      <c r="D145" s="182" t="s">
        <v>259</v>
      </c>
      <c r="E145" s="183" t="s">
        <v>3017</v>
      </c>
      <c r="F145" s="184" t="s">
        <v>3220</v>
      </c>
      <c r="G145" s="185" t="s">
        <v>2365</v>
      </c>
      <c r="H145" s="186">
        <v>1</v>
      </c>
      <c r="I145" s="187"/>
      <c r="J145" s="188">
        <f>ROUND(I145*H145,2)</f>
        <v>0</v>
      </c>
      <c r="K145" s="184" t="s">
        <v>2351</v>
      </c>
      <c r="L145" s="39"/>
      <c r="M145" s="189" t="s">
        <v>1</v>
      </c>
      <c r="N145" s="190" t="s">
        <v>40</v>
      </c>
      <c r="O145" s="77"/>
      <c r="P145" s="191">
        <f>O145*H145</f>
        <v>0</v>
      </c>
      <c r="Q145" s="191">
        <v>0</v>
      </c>
      <c r="R145" s="191">
        <f>Q145*H145</f>
        <v>0</v>
      </c>
      <c r="S145" s="191">
        <v>0</v>
      </c>
      <c r="T145" s="192">
        <f>S145*H145</f>
        <v>0</v>
      </c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  <c r="AR145" s="193" t="s">
        <v>108</v>
      </c>
      <c r="AT145" s="193" t="s">
        <v>259</v>
      </c>
      <c r="AU145" s="193" t="s">
        <v>82</v>
      </c>
      <c r="AY145" s="19" t="s">
        <v>257</v>
      </c>
      <c r="BE145" s="194">
        <f>IF(N145="základní",J145,0)</f>
        <v>0</v>
      </c>
      <c r="BF145" s="194">
        <f>IF(N145="snížená",J145,0)</f>
        <v>0</v>
      </c>
      <c r="BG145" s="194">
        <f>IF(N145="zákl. přenesená",J145,0)</f>
        <v>0</v>
      </c>
      <c r="BH145" s="194">
        <f>IF(N145="sníž. přenesená",J145,0)</f>
        <v>0</v>
      </c>
      <c r="BI145" s="194">
        <f>IF(N145="nulová",J145,0)</f>
        <v>0</v>
      </c>
      <c r="BJ145" s="19" t="s">
        <v>82</v>
      </c>
      <c r="BK145" s="194">
        <f>ROUND(I145*H145,2)</f>
        <v>0</v>
      </c>
      <c r="BL145" s="19" t="s">
        <v>108</v>
      </c>
      <c r="BM145" s="193" t="s">
        <v>427</v>
      </c>
    </row>
    <row r="146" s="2" customFormat="1" ht="24.15" customHeight="1">
      <c r="A146" s="38"/>
      <c r="B146" s="181"/>
      <c r="C146" s="182" t="s">
        <v>350</v>
      </c>
      <c r="D146" s="182" t="s">
        <v>259</v>
      </c>
      <c r="E146" s="183" t="s">
        <v>3019</v>
      </c>
      <c r="F146" s="184" t="s">
        <v>3221</v>
      </c>
      <c r="G146" s="185" t="s">
        <v>2365</v>
      </c>
      <c r="H146" s="186">
        <v>1</v>
      </c>
      <c r="I146" s="187"/>
      <c r="J146" s="188">
        <f>ROUND(I146*H146,2)</f>
        <v>0</v>
      </c>
      <c r="K146" s="184" t="s">
        <v>2351</v>
      </c>
      <c r="L146" s="39"/>
      <c r="M146" s="189" t="s">
        <v>1</v>
      </c>
      <c r="N146" s="190" t="s">
        <v>40</v>
      </c>
      <c r="O146" s="77"/>
      <c r="P146" s="191">
        <f>O146*H146</f>
        <v>0</v>
      </c>
      <c r="Q146" s="191">
        <v>0</v>
      </c>
      <c r="R146" s="191">
        <f>Q146*H146</f>
        <v>0</v>
      </c>
      <c r="S146" s="191">
        <v>0</v>
      </c>
      <c r="T146" s="192">
        <f>S146*H146</f>
        <v>0</v>
      </c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  <c r="AR146" s="193" t="s">
        <v>108</v>
      </c>
      <c r="AT146" s="193" t="s">
        <v>259</v>
      </c>
      <c r="AU146" s="193" t="s">
        <v>82</v>
      </c>
      <c r="AY146" s="19" t="s">
        <v>257</v>
      </c>
      <c r="BE146" s="194">
        <f>IF(N146="základní",J146,0)</f>
        <v>0</v>
      </c>
      <c r="BF146" s="194">
        <f>IF(N146="snížená",J146,0)</f>
        <v>0</v>
      </c>
      <c r="BG146" s="194">
        <f>IF(N146="zákl. přenesená",J146,0)</f>
        <v>0</v>
      </c>
      <c r="BH146" s="194">
        <f>IF(N146="sníž. přenesená",J146,0)</f>
        <v>0</v>
      </c>
      <c r="BI146" s="194">
        <f>IF(N146="nulová",J146,0)</f>
        <v>0</v>
      </c>
      <c r="BJ146" s="19" t="s">
        <v>82</v>
      </c>
      <c r="BK146" s="194">
        <f>ROUND(I146*H146,2)</f>
        <v>0</v>
      </c>
      <c r="BL146" s="19" t="s">
        <v>108</v>
      </c>
      <c r="BM146" s="193" t="s">
        <v>439</v>
      </c>
    </row>
    <row r="147" s="2" customFormat="1">
      <c r="A147" s="38"/>
      <c r="B147" s="39"/>
      <c r="C147" s="38"/>
      <c r="D147" s="196" t="s">
        <v>1062</v>
      </c>
      <c r="E147" s="38"/>
      <c r="F147" s="237" t="s">
        <v>3222</v>
      </c>
      <c r="G147" s="38"/>
      <c r="H147" s="38"/>
      <c r="I147" s="238"/>
      <c r="J147" s="38"/>
      <c r="K147" s="38"/>
      <c r="L147" s="39"/>
      <c r="M147" s="239"/>
      <c r="N147" s="240"/>
      <c r="O147" s="77"/>
      <c r="P147" s="77"/>
      <c r="Q147" s="77"/>
      <c r="R147" s="77"/>
      <c r="S147" s="77"/>
      <c r="T147" s="78"/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  <c r="AT147" s="19" t="s">
        <v>1062</v>
      </c>
      <c r="AU147" s="19" t="s">
        <v>82</v>
      </c>
    </row>
    <row r="148" s="2" customFormat="1" ht="24.15" customHeight="1">
      <c r="A148" s="38"/>
      <c r="B148" s="181"/>
      <c r="C148" s="182" t="s">
        <v>8</v>
      </c>
      <c r="D148" s="182" t="s">
        <v>259</v>
      </c>
      <c r="E148" s="183" t="s">
        <v>3021</v>
      </c>
      <c r="F148" s="184" t="s">
        <v>3223</v>
      </c>
      <c r="G148" s="185" t="s">
        <v>2365</v>
      </c>
      <c r="H148" s="186">
        <v>7</v>
      </c>
      <c r="I148" s="187"/>
      <c r="J148" s="188">
        <f>ROUND(I148*H148,2)</f>
        <v>0</v>
      </c>
      <c r="K148" s="184" t="s">
        <v>2351</v>
      </c>
      <c r="L148" s="39"/>
      <c r="M148" s="189" t="s">
        <v>1</v>
      </c>
      <c r="N148" s="190" t="s">
        <v>40</v>
      </c>
      <c r="O148" s="77"/>
      <c r="P148" s="191">
        <f>O148*H148</f>
        <v>0</v>
      </c>
      <c r="Q148" s="191">
        <v>0</v>
      </c>
      <c r="R148" s="191">
        <f>Q148*H148</f>
        <v>0</v>
      </c>
      <c r="S148" s="191">
        <v>0</v>
      </c>
      <c r="T148" s="192">
        <f>S148*H148</f>
        <v>0</v>
      </c>
      <c r="U148" s="38"/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  <c r="AR148" s="193" t="s">
        <v>108</v>
      </c>
      <c r="AT148" s="193" t="s">
        <v>259</v>
      </c>
      <c r="AU148" s="193" t="s">
        <v>82</v>
      </c>
      <c r="AY148" s="19" t="s">
        <v>257</v>
      </c>
      <c r="BE148" s="194">
        <f>IF(N148="základní",J148,0)</f>
        <v>0</v>
      </c>
      <c r="BF148" s="194">
        <f>IF(N148="snížená",J148,0)</f>
        <v>0</v>
      </c>
      <c r="BG148" s="194">
        <f>IF(N148="zákl. přenesená",J148,0)</f>
        <v>0</v>
      </c>
      <c r="BH148" s="194">
        <f>IF(N148="sníž. přenesená",J148,0)</f>
        <v>0</v>
      </c>
      <c r="BI148" s="194">
        <f>IF(N148="nulová",J148,0)</f>
        <v>0</v>
      </c>
      <c r="BJ148" s="19" t="s">
        <v>82</v>
      </c>
      <c r="BK148" s="194">
        <f>ROUND(I148*H148,2)</f>
        <v>0</v>
      </c>
      <c r="BL148" s="19" t="s">
        <v>108</v>
      </c>
      <c r="BM148" s="193" t="s">
        <v>450</v>
      </c>
    </row>
    <row r="149" s="2" customFormat="1" ht="24.15" customHeight="1">
      <c r="A149" s="38"/>
      <c r="B149" s="181"/>
      <c r="C149" s="182" t="s">
        <v>364</v>
      </c>
      <c r="D149" s="182" t="s">
        <v>259</v>
      </c>
      <c r="E149" s="183" t="s">
        <v>3023</v>
      </c>
      <c r="F149" s="184" t="s">
        <v>3224</v>
      </c>
      <c r="G149" s="185" t="s">
        <v>2365</v>
      </c>
      <c r="H149" s="186">
        <v>7</v>
      </c>
      <c r="I149" s="187"/>
      <c r="J149" s="188">
        <f>ROUND(I149*H149,2)</f>
        <v>0</v>
      </c>
      <c r="K149" s="184" t="s">
        <v>2351</v>
      </c>
      <c r="L149" s="39"/>
      <c r="M149" s="189" t="s">
        <v>1</v>
      </c>
      <c r="N149" s="190" t="s">
        <v>40</v>
      </c>
      <c r="O149" s="77"/>
      <c r="P149" s="191">
        <f>O149*H149</f>
        <v>0</v>
      </c>
      <c r="Q149" s="191">
        <v>0</v>
      </c>
      <c r="R149" s="191">
        <f>Q149*H149</f>
        <v>0</v>
      </c>
      <c r="S149" s="191">
        <v>0</v>
      </c>
      <c r="T149" s="192">
        <f>S149*H149</f>
        <v>0</v>
      </c>
      <c r="U149" s="38"/>
      <c r="V149" s="38"/>
      <c r="W149" s="38"/>
      <c r="X149" s="38"/>
      <c r="Y149" s="38"/>
      <c r="Z149" s="38"/>
      <c r="AA149" s="38"/>
      <c r="AB149" s="38"/>
      <c r="AC149" s="38"/>
      <c r="AD149" s="38"/>
      <c r="AE149" s="38"/>
      <c r="AR149" s="193" t="s">
        <v>108</v>
      </c>
      <c r="AT149" s="193" t="s">
        <v>259</v>
      </c>
      <c r="AU149" s="193" t="s">
        <v>82</v>
      </c>
      <c r="AY149" s="19" t="s">
        <v>257</v>
      </c>
      <c r="BE149" s="194">
        <f>IF(N149="základní",J149,0)</f>
        <v>0</v>
      </c>
      <c r="BF149" s="194">
        <f>IF(N149="snížená",J149,0)</f>
        <v>0</v>
      </c>
      <c r="BG149" s="194">
        <f>IF(N149="zákl. přenesená",J149,0)</f>
        <v>0</v>
      </c>
      <c r="BH149" s="194">
        <f>IF(N149="sníž. přenesená",J149,0)</f>
        <v>0</v>
      </c>
      <c r="BI149" s="194">
        <f>IF(N149="nulová",J149,0)</f>
        <v>0</v>
      </c>
      <c r="BJ149" s="19" t="s">
        <v>82</v>
      </c>
      <c r="BK149" s="194">
        <f>ROUND(I149*H149,2)</f>
        <v>0</v>
      </c>
      <c r="BL149" s="19" t="s">
        <v>108</v>
      </c>
      <c r="BM149" s="193" t="s">
        <v>462</v>
      </c>
    </row>
    <row r="150" s="2" customFormat="1">
      <c r="A150" s="38"/>
      <c r="B150" s="39"/>
      <c r="C150" s="38"/>
      <c r="D150" s="196" t="s">
        <v>1062</v>
      </c>
      <c r="E150" s="38"/>
      <c r="F150" s="237" t="s">
        <v>3225</v>
      </c>
      <c r="G150" s="38"/>
      <c r="H150" s="38"/>
      <c r="I150" s="238"/>
      <c r="J150" s="38"/>
      <c r="K150" s="38"/>
      <c r="L150" s="39"/>
      <c r="M150" s="239"/>
      <c r="N150" s="240"/>
      <c r="O150" s="77"/>
      <c r="P150" s="77"/>
      <c r="Q150" s="77"/>
      <c r="R150" s="77"/>
      <c r="S150" s="77"/>
      <c r="T150" s="78"/>
      <c r="U150" s="38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  <c r="AT150" s="19" t="s">
        <v>1062</v>
      </c>
      <c r="AU150" s="19" t="s">
        <v>82</v>
      </c>
    </row>
    <row r="151" s="2" customFormat="1" ht="24.15" customHeight="1">
      <c r="A151" s="38"/>
      <c r="B151" s="181"/>
      <c r="C151" s="182" t="s">
        <v>368</v>
      </c>
      <c r="D151" s="182" t="s">
        <v>259</v>
      </c>
      <c r="E151" s="183" t="s">
        <v>3025</v>
      </c>
      <c r="F151" s="184" t="s">
        <v>3226</v>
      </c>
      <c r="G151" s="185" t="s">
        <v>2365</v>
      </c>
      <c r="H151" s="186">
        <v>7</v>
      </c>
      <c r="I151" s="187"/>
      <c r="J151" s="188">
        <f>ROUND(I151*H151,2)</f>
        <v>0</v>
      </c>
      <c r="K151" s="184" t="s">
        <v>2351</v>
      </c>
      <c r="L151" s="39"/>
      <c r="M151" s="189" t="s">
        <v>1</v>
      </c>
      <c r="N151" s="190" t="s">
        <v>40</v>
      </c>
      <c r="O151" s="77"/>
      <c r="P151" s="191">
        <f>O151*H151</f>
        <v>0</v>
      </c>
      <c r="Q151" s="191">
        <v>0</v>
      </c>
      <c r="R151" s="191">
        <f>Q151*H151</f>
        <v>0</v>
      </c>
      <c r="S151" s="191">
        <v>0</v>
      </c>
      <c r="T151" s="192">
        <f>S151*H151</f>
        <v>0</v>
      </c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  <c r="AR151" s="193" t="s">
        <v>108</v>
      </c>
      <c r="AT151" s="193" t="s">
        <v>259</v>
      </c>
      <c r="AU151" s="193" t="s">
        <v>82</v>
      </c>
      <c r="AY151" s="19" t="s">
        <v>257</v>
      </c>
      <c r="BE151" s="194">
        <f>IF(N151="základní",J151,0)</f>
        <v>0</v>
      </c>
      <c r="BF151" s="194">
        <f>IF(N151="snížená",J151,0)</f>
        <v>0</v>
      </c>
      <c r="BG151" s="194">
        <f>IF(N151="zákl. přenesená",J151,0)</f>
        <v>0</v>
      </c>
      <c r="BH151" s="194">
        <f>IF(N151="sníž. přenesená",J151,0)</f>
        <v>0</v>
      </c>
      <c r="BI151" s="194">
        <f>IF(N151="nulová",J151,0)</f>
        <v>0</v>
      </c>
      <c r="BJ151" s="19" t="s">
        <v>82</v>
      </c>
      <c r="BK151" s="194">
        <f>ROUND(I151*H151,2)</f>
        <v>0</v>
      </c>
      <c r="BL151" s="19" t="s">
        <v>108</v>
      </c>
      <c r="BM151" s="193" t="s">
        <v>476</v>
      </c>
    </row>
    <row r="152" s="2" customFormat="1" ht="24.15" customHeight="1">
      <c r="A152" s="38"/>
      <c r="B152" s="181"/>
      <c r="C152" s="182" t="s">
        <v>374</v>
      </c>
      <c r="D152" s="182" t="s">
        <v>259</v>
      </c>
      <c r="E152" s="183" t="s">
        <v>3027</v>
      </c>
      <c r="F152" s="184" t="s">
        <v>3227</v>
      </c>
      <c r="G152" s="185" t="s">
        <v>2365</v>
      </c>
      <c r="H152" s="186">
        <v>7</v>
      </c>
      <c r="I152" s="187"/>
      <c r="J152" s="188">
        <f>ROUND(I152*H152,2)</f>
        <v>0</v>
      </c>
      <c r="K152" s="184" t="s">
        <v>2351</v>
      </c>
      <c r="L152" s="39"/>
      <c r="M152" s="189" t="s">
        <v>1</v>
      </c>
      <c r="N152" s="190" t="s">
        <v>40</v>
      </c>
      <c r="O152" s="77"/>
      <c r="P152" s="191">
        <f>O152*H152</f>
        <v>0</v>
      </c>
      <c r="Q152" s="191">
        <v>0</v>
      </c>
      <c r="R152" s="191">
        <f>Q152*H152</f>
        <v>0</v>
      </c>
      <c r="S152" s="191">
        <v>0</v>
      </c>
      <c r="T152" s="192">
        <f>S152*H152</f>
        <v>0</v>
      </c>
      <c r="U152" s="38"/>
      <c r="V152" s="38"/>
      <c r="W152" s="38"/>
      <c r="X152" s="38"/>
      <c r="Y152" s="38"/>
      <c r="Z152" s="38"/>
      <c r="AA152" s="38"/>
      <c r="AB152" s="38"/>
      <c r="AC152" s="38"/>
      <c r="AD152" s="38"/>
      <c r="AE152" s="38"/>
      <c r="AR152" s="193" t="s">
        <v>108</v>
      </c>
      <c r="AT152" s="193" t="s">
        <v>259</v>
      </c>
      <c r="AU152" s="193" t="s">
        <v>82</v>
      </c>
      <c r="AY152" s="19" t="s">
        <v>257</v>
      </c>
      <c r="BE152" s="194">
        <f>IF(N152="základní",J152,0)</f>
        <v>0</v>
      </c>
      <c r="BF152" s="194">
        <f>IF(N152="snížená",J152,0)</f>
        <v>0</v>
      </c>
      <c r="BG152" s="194">
        <f>IF(N152="zákl. přenesená",J152,0)</f>
        <v>0</v>
      </c>
      <c r="BH152" s="194">
        <f>IF(N152="sníž. přenesená",J152,0)</f>
        <v>0</v>
      </c>
      <c r="BI152" s="194">
        <f>IF(N152="nulová",J152,0)</f>
        <v>0</v>
      </c>
      <c r="BJ152" s="19" t="s">
        <v>82</v>
      </c>
      <c r="BK152" s="194">
        <f>ROUND(I152*H152,2)</f>
        <v>0</v>
      </c>
      <c r="BL152" s="19" t="s">
        <v>108</v>
      </c>
      <c r="BM152" s="193" t="s">
        <v>490</v>
      </c>
    </row>
    <row r="153" s="2" customFormat="1">
      <c r="A153" s="38"/>
      <c r="B153" s="39"/>
      <c r="C153" s="38"/>
      <c r="D153" s="196" t="s">
        <v>1062</v>
      </c>
      <c r="E153" s="38"/>
      <c r="F153" s="237" t="s">
        <v>3228</v>
      </c>
      <c r="G153" s="38"/>
      <c r="H153" s="38"/>
      <c r="I153" s="238"/>
      <c r="J153" s="38"/>
      <c r="K153" s="38"/>
      <c r="L153" s="39"/>
      <c r="M153" s="239"/>
      <c r="N153" s="240"/>
      <c r="O153" s="77"/>
      <c r="P153" s="77"/>
      <c r="Q153" s="77"/>
      <c r="R153" s="77"/>
      <c r="S153" s="77"/>
      <c r="T153" s="78"/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  <c r="AT153" s="19" t="s">
        <v>1062</v>
      </c>
      <c r="AU153" s="19" t="s">
        <v>82</v>
      </c>
    </row>
    <row r="154" s="2" customFormat="1" ht="21.75" customHeight="1">
      <c r="A154" s="38"/>
      <c r="B154" s="181"/>
      <c r="C154" s="182" t="s">
        <v>379</v>
      </c>
      <c r="D154" s="182" t="s">
        <v>259</v>
      </c>
      <c r="E154" s="183" t="s">
        <v>3054</v>
      </c>
      <c r="F154" s="184" t="s">
        <v>3143</v>
      </c>
      <c r="G154" s="185" t="s">
        <v>422</v>
      </c>
      <c r="H154" s="186">
        <v>8467</v>
      </c>
      <c r="I154" s="187"/>
      <c r="J154" s="188">
        <f>ROUND(I154*H154,2)</f>
        <v>0</v>
      </c>
      <c r="K154" s="184" t="s">
        <v>2351</v>
      </c>
      <c r="L154" s="39"/>
      <c r="M154" s="189" t="s">
        <v>1</v>
      </c>
      <c r="N154" s="190" t="s">
        <v>40</v>
      </c>
      <c r="O154" s="77"/>
      <c r="P154" s="191">
        <f>O154*H154</f>
        <v>0</v>
      </c>
      <c r="Q154" s="191">
        <v>0</v>
      </c>
      <c r="R154" s="191">
        <f>Q154*H154</f>
        <v>0</v>
      </c>
      <c r="S154" s="191">
        <v>0</v>
      </c>
      <c r="T154" s="192">
        <f>S154*H154</f>
        <v>0</v>
      </c>
      <c r="U154" s="38"/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  <c r="AR154" s="193" t="s">
        <v>108</v>
      </c>
      <c r="AT154" s="193" t="s">
        <v>259</v>
      </c>
      <c r="AU154" s="193" t="s">
        <v>82</v>
      </c>
      <c r="AY154" s="19" t="s">
        <v>257</v>
      </c>
      <c r="BE154" s="194">
        <f>IF(N154="základní",J154,0)</f>
        <v>0</v>
      </c>
      <c r="BF154" s="194">
        <f>IF(N154="snížená",J154,0)</f>
        <v>0</v>
      </c>
      <c r="BG154" s="194">
        <f>IF(N154="zákl. přenesená",J154,0)</f>
        <v>0</v>
      </c>
      <c r="BH154" s="194">
        <f>IF(N154="sníž. přenesená",J154,0)</f>
        <v>0</v>
      </c>
      <c r="BI154" s="194">
        <f>IF(N154="nulová",J154,0)</f>
        <v>0</v>
      </c>
      <c r="BJ154" s="19" t="s">
        <v>82</v>
      </c>
      <c r="BK154" s="194">
        <f>ROUND(I154*H154,2)</f>
        <v>0</v>
      </c>
      <c r="BL154" s="19" t="s">
        <v>108</v>
      </c>
      <c r="BM154" s="193" t="s">
        <v>530</v>
      </c>
    </row>
    <row r="155" s="2" customFormat="1" ht="21.75" customHeight="1">
      <c r="A155" s="38"/>
      <c r="B155" s="181"/>
      <c r="C155" s="182" t="s">
        <v>388</v>
      </c>
      <c r="D155" s="182" t="s">
        <v>259</v>
      </c>
      <c r="E155" s="183" t="s">
        <v>3057</v>
      </c>
      <c r="F155" s="184" t="s">
        <v>3144</v>
      </c>
      <c r="G155" s="185" t="s">
        <v>422</v>
      </c>
      <c r="H155" s="186">
        <v>8467</v>
      </c>
      <c r="I155" s="187"/>
      <c r="J155" s="188">
        <f>ROUND(I155*H155,2)</f>
        <v>0</v>
      </c>
      <c r="K155" s="184" t="s">
        <v>2351</v>
      </c>
      <c r="L155" s="39"/>
      <c r="M155" s="189" t="s">
        <v>1</v>
      </c>
      <c r="N155" s="190" t="s">
        <v>40</v>
      </c>
      <c r="O155" s="77"/>
      <c r="P155" s="191">
        <f>O155*H155</f>
        <v>0</v>
      </c>
      <c r="Q155" s="191">
        <v>0</v>
      </c>
      <c r="R155" s="191">
        <f>Q155*H155</f>
        <v>0</v>
      </c>
      <c r="S155" s="191">
        <v>0</v>
      </c>
      <c r="T155" s="192">
        <f>S155*H155</f>
        <v>0</v>
      </c>
      <c r="U155" s="38"/>
      <c r="V155" s="38"/>
      <c r="W155" s="38"/>
      <c r="X155" s="38"/>
      <c r="Y155" s="38"/>
      <c r="Z155" s="38"/>
      <c r="AA155" s="38"/>
      <c r="AB155" s="38"/>
      <c r="AC155" s="38"/>
      <c r="AD155" s="38"/>
      <c r="AE155" s="38"/>
      <c r="AR155" s="193" t="s">
        <v>108</v>
      </c>
      <c r="AT155" s="193" t="s">
        <v>259</v>
      </c>
      <c r="AU155" s="193" t="s">
        <v>82</v>
      </c>
      <c r="AY155" s="19" t="s">
        <v>257</v>
      </c>
      <c r="BE155" s="194">
        <f>IF(N155="základní",J155,0)</f>
        <v>0</v>
      </c>
      <c r="BF155" s="194">
        <f>IF(N155="snížená",J155,0)</f>
        <v>0</v>
      </c>
      <c r="BG155" s="194">
        <f>IF(N155="zákl. přenesená",J155,0)</f>
        <v>0</v>
      </c>
      <c r="BH155" s="194">
        <f>IF(N155="sníž. přenesená",J155,0)</f>
        <v>0</v>
      </c>
      <c r="BI155" s="194">
        <f>IF(N155="nulová",J155,0)</f>
        <v>0</v>
      </c>
      <c r="BJ155" s="19" t="s">
        <v>82</v>
      </c>
      <c r="BK155" s="194">
        <f>ROUND(I155*H155,2)</f>
        <v>0</v>
      </c>
      <c r="BL155" s="19" t="s">
        <v>108</v>
      </c>
      <c r="BM155" s="193" t="s">
        <v>589</v>
      </c>
    </row>
    <row r="156" s="2" customFormat="1">
      <c r="A156" s="38"/>
      <c r="B156" s="39"/>
      <c r="C156" s="38"/>
      <c r="D156" s="196" t="s">
        <v>1062</v>
      </c>
      <c r="E156" s="38"/>
      <c r="F156" s="237" t="s">
        <v>3229</v>
      </c>
      <c r="G156" s="38"/>
      <c r="H156" s="38"/>
      <c r="I156" s="238"/>
      <c r="J156" s="38"/>
      <c r="K156" s="38"/>
      <c r="L156" s="39"/>
      <c r="M156" s="239"/>
      <c r="N156" s="240"/>
      <c r="O156" s="77"/>
      <c r="P156" s="77"/>
      <c r="Q156" s="77"/>
      <c r="R156" s="77"/>
      <c r="S156" s="77"/>
      <c r="T156" s="78"/>
      <c r="U156" s="38"/>
      <c r="V156" s="38"/>
      <c r="W156" s="38"/>
      <c r="X156" s="38"/>
      <c r="Y156" s="38"/>
      <c r="Z156" s="38"/>
      <c r="AA156" s="38"/>
      <c r="AB156" s="38"/>
      <c r="AC156" s="38"/>
      <c r="AD156" s="38"/>
      <c r="AE156" s="38"/>
      <c r="AT156" s="19" t="s">
        <v>1062</v>
      </c>
      <c r="AU156" s="19" t="s">
        <v>82</v>
      </c>
    </row>
    <row r="157" s="2" customFormat="1" ht="24.15" customHeight="1">
      <c r="A157" s="38"/>
      <c r="B157" s="181"/>
      <c r="C157" s="182" t="s">
        <v>7</v>
      </c>
      <c r="D157" s="182" t="s">
        <v>259</v>
      </c>
      <c r="E157" s="183" t="s">
        <v>3059</v>
      </c>
      <c r="F157" s="184" t="s">
        <v>3230</v>
      </c>
      <c r="G157" s="185" t="s">
        <v>422</v>
      </c>
      <c r="H157" s="186">
        <v>30</v>
      </c>
      <c r="I157" s="187"/>
      <c r="J157" s="188">
        <f>ROUND(I157*H157,2)</f>
        <v>0</v>
      </c>
      <c r="K157" s="184" t="s">
        <v>2351</v>
      </c>
      <c r="L157" s="39"/>
      <c r="M157" s="189" t="s">
        <v>1</v>
      </c>
      <c r="N157" s="190" t="s">
        <v>40</v>
      </c>
      <c r="O157" s="77"/>
      <c r="P157" s="191">
        <f>O157*H157</f>
        <v>0</v>
      </c>
      <c r="Q157" s="191">
        <v>0</v>
      </c>
      <c r="R157" s="191">
        <f>Q157*H157</f>
        <v>0</v>
      </c>
      <c r="S157" s="191">
        <v>0</v>
      </c>
      <c r="T157" s="192">
        <f>S157*H157</f>
        <v>0</v>
      </c>
      <c r="U157" s="38"/>
      <c r="V157" s="38"/>
      <c r="W157" s="38"/>
      <c r="X157" s="38"/>
      <c r="Y157" s="38"/>
      <c r="Z157" s="38"/>
      <c r="AA157" s="38"/>
      <c r="AB157" s="38"/>
      <c r="AC157" s="38"/>
      <c r="AD157" s="38"/>
      <c r="AE157" s="38"/>
      <c r="AR157" s="193" t="s">
        <v>108</v>
      </c>
      <c r="AT157" s="193" t="s">
        <v>259</v>
      </c>
      <c r="AU157" s="193" t="s">
        <v>82</v>
      </c>
      <c r="AY157" s="19" t="s">
        <v>257</v>
      </c>
      <c r="BE157" s="194">
        <f>IF(N157="základní",J157,0)</f>
        <v>0</v>
      </c>
      <c r="BF157" s="194">
        <f>IF(N157="snížená",J157,0)</f>
        <v>0</v>
      </c>
      <c r="BG157" s="194">
        <f>IF(N157="zákl. přenesená",J157,0)</f>
        <v>0</v>
      </c>
      <c r="BH157" s="194">
        <f>IF(N157="sníž. přenesená",J157,0)</f>
        <v>0</v>
      </c>
      <c r="BI157" s="194">
        <f>IF(N157="nulová",J157,0)</f>
        <v>0</v>
      </c>
      <c r="BJ157" s="19" t="s">
        <v>82</v>
      </c>
      <c r="BK157" s="194">
        <f>ROUND(I157*H157,2)</f>
        <v>0</v>
      </c>
      <c r="BL157" s="19" t="s">
        <v>108</v>
      </c>
      <c r="BM157" s="193" t="s">
        <v>599</v>
      </c>
    </row>
    <row r="158" s="2" customFormat="1" ht="24.15" customHeight="1">
      <c r="A158" s="38"/>
      <c r="B158" s="181"/>
      <c r="C158" s="182" t="s">
        <v>402</v>
      </c>
      <c r="D158" s="182" t="s">
        <v>259</v>
      </c>
      <c r="E158" s="183" t="s">
        <v>3062</v>
      </c>
      <c r="F158" s="184" t="s">
        <v>3231</v>
      </c>
      <c r="G158" s="185" t="s">
        <v>422</v>
      </c>
      <c r="H158" s="186">
        <v>30</v>
      </c>
      <c r="I158" s="187"/>
      <c r="J158" s="188">
        <f>ROUND(I158*H158,2)</f>
        <v>0</v>
      </c>
      <c r="K158" s="184" t="s">
        <v>2351</v>
      </c>
      <c r="L158" s="39"/>
      <c r="M158" s="189" t="s">
        <v>1</v>
      </c>
      <c r="N158" s="190" t="s">
        <v>40</v>
      </c>
      <c r="O158" s="77"/>
      <c r="P158" s="191">
        <f>O158*H158</f>
        <v>0</v>
      </c>
      <c r="Q158" s="191">
        <v>0</v>
      </c>
      <c r="R158" s="191">
        <f>Q158*H158</f>
        <v>0</v>
      </c>
      <c r="S158" s="191">
        <v>0</v>
      </c>
      <c r="T158" s="192">
        <f>S158*H158</f>
        <v>0</v>
      </c>
      <c r="U158" s="38"/>
      <c r="V158" s="38"/>
      <c r="W158" s="38"/>
      <c r="X158" s="38"/>
      <c r="Y158" s="38"/>
      <c r="Z158" s="38"/>
      <c r="AA158" s="38"/>
      <c r="AB158" s="38"/>
      <c r="AC158" s="38"/>
      <c r="AD158" s="38"/>
      <c r="AE158" s="38"/>
      <c r="AR158" s="193" t="s">
        <v>108</v>
      </c>
      <c r="AT158" s="193" t="s">
        <v>259</v>
      </c>
      <c r="AU158" s="193" t="s">
        <v>82</v>
      </c>
      <c r="AY158" s="19" t="s">
        <v>257</v>
      </c>
      <c r="BE158" s="194">
        <f>IF(N158="základní",J158,0)</f>
        <v>0</v>
      </c>
      <c r="BF158" s="194">
        <f>IF(N158="snížená",J158,0)</f>
        <v>0</v>
      </c>
      <c r="BG158" s="194">
        <f>IF(N158="zákl. přenesená",J158,0)</f>
        <v>0</v>
      </c>
      <c r="BH158" s="194">
        <f>IF(N158="sníž. přenesená",J158,0)</f>
        <v>0</v>
      </c>
      <c r="BI158" s="194">
        <f>IF(N158="nulová",J158,0)</f>
        <v>0</v>
      </c>
      <c r="BJ158" s="19" t="s">
        <v>82</v>
      </c>
      <c r="BK158" s="194">
        <f>ROUND(I158*H158,2)</f>
        <v>0</v>
      </c>
      <c r="BL158" s="19" t="s">
        <v>108</v>
      </c>
      <c r="BM158" s="193" t="s">
        <v>609</v>
      </c>
    </row>
    <row r="159" s="2" customFormat="1">
      <c r="A159" s="38"/>
      <c r="B159" s="39"/>
      <c r="C159" s="38"/>
      <c r="D159" s="196" t="s">
        <v>1062</v>
      </c>
      <c r="E159" s="38"/>
      <c r="F159" s="237" t="s">
        <v>3232</v>
      </c>
      <c r="G159" s="38"/>
      <c r="H159" s="38"/>
      <c r="I159" s="238"/>
      <c r="J159" s="38"/>
      <c r="K159" s="38"/>
      <c r="L159" s="39"/>
      <c r="M159" s="239"/>
      <c r="N159" s="240"/>
      <c r="O159" s="77"/>
      <c r="P159" s="77"/>
      <c r="Q159" s="77"/>
      <c r="R159" s="77"/>
      <c r="S159" s="77"/>
      <c r="T159" s="78"/>
      <c r="U159" s="38"/>
      <c r="V159" s="38"/>
      <c r="W159" s="38"/>
      <c r="X159" s="38"/>
      <c r="Y159" s="38"/>
      <c r="Z159" s="38"/>
      <c r="AA159" s="38"/>
      <c r="AB159" s="38"/>
      <c r="AC159" s="38"/>
      <c r="AD159" s="38"/>
      <c r="AE159" s="38"/>
      <c r="AT159" s="19" t="s">
        <v>1062</v>
      </c>
      <c r="AU159" s="19" t="s">
        <v>82</v>
      </c>
    </row>
    <row r="160" s="2" customFormat="1" ht="24.15" customHeight="1">
      <c r="A160" s="38"/>
      <c r="B160" s="181"/>
      <c r="C160" s="182" t="s">
        <v>406</v>
      </c>
      <c r="D160" s="182" t="s">
        <v>259</v>
      </c>
      <c r="E160" s="183" t="s">
        <v>3064</v>
      </c>
      <c r="F160" s="184" t="s">
        <v>3058</v>
      </c>
      <c r="G160" s="185" t="s">
        <v>2365</v>
      </c>
      <c r="H160" s="186">
        <v>299</v>
      </c>
      <c r="I160" s="187"/>
      <c r="J160" s="188">
        <f>ROUND(I160*H160,2)</f>
        <v>0</v>
      </c>
      <c r="K160" s="184" t="s">
        <v>2351</v>
      </c>
      <c r="L160" s="39"/>
      <c r="M160" s="189" t="s">
        <v>1</v>
      </c>
      <c r="N160" s="190" t="s">
        <v>40</v>
      </c>
      <c r="O160" s="77"/>
      <c r="P160" s="191">
        <f>O160*H160</f>
        <v>0</v>
      </c>
      <c r="Q160" s="191">
        <v>0</v>
      </c>
      <c r="R160" s="191">
        <f>Q160*H160</f>
        <v>0</v>
      </c>
      <c r="S160" s="191">
        <v>0</v>
      </c>
      <c r="T160" s="192">
        <f>S160*H160</f>
        <v>0</v>
      </c>
      <c r="U160" s="38"/>
      <c r="V160" s="38"/>
      <c r="W160" s="38"/>
      <c r="X160" s="38"/>
      <c r="Y160" s="38"/>
      <c r="Z160" s="38"/>
      <c r="AA160" s="38"/>
      <c r="AB160" s="38"/>
      <c r="AC160" s="38"/>
      <c r="AD160" s="38"/>
      <c r="AE160" s="38"/>
      <c r="AR160" s="193" t="s">
        <v>108</v>
      </c>
      <c r="AT160" s="193" t="s">
        <v>259</v>
      </c>
      <c r="AU160" s="193" t="s">
        <v>82</v>
      </c>
      <c r="AY160" s="19" t="s">
        <v>257</v>
      </c>
      <c r="BE160" s="194">
        <f>IF(N160="základní",J160,0)</f>
        <v>0</v>
      </c>
      <c r="BF160" s="194">
        <f>IF(N160="snížená",J160,0)</f>
        <v>0</v>
      </c>
      <c r="BG160" s="194">
        <f>IF(N160="zákl. přenesená",J160,0)</f>
        <v>0</v>
      </c>
      <c r="BH160" s="194">
        <f>IF(N160="sníž. přenesená",J160,0)</f>
        <v>0</v>
      </c>
      <c r="BI160" s="194">
        <f>IF(N160="nulová",J160,0)</f>
        <v>0</v>
      </c>
      <c r="BJ160" s="19" t="s">
        <v>82</v>
      </c>
      <c r="BK160" s="194">
        <f>ROUND(I160*H160,2)</f>
        <v>0</v>
      </c>
      <c r="BL160" s="19" t="s">
        <v>108</v>
      </c>
      <c r="BM160" s="193" t="s">
        <v>622</v>
      </c>
    </row>
    <row r="161" s="2" customFormat="1" ht="24.15" customHeight="1">
      <c r="A161" s="38"/>
      <c r="B161" s="181"/>
      <c r="C161" s="182" t="s">
        <v>413</v>
      </c>
      <c r="D161" s="182" t="s">
        <v>259</v>
      </c>
      <c r="E161" s="183" t="s">
        <v>3067</v>
      </c>
      <c r="F161" s="184" t="s">
        <v>3060</v>
      </c>
      <c r="G161" s="185" t="s">
        <v>2365</v>
      </c>
      <c r="H161" s="186">
        <v>299</v>
      </c>
      <c r="I161" s="187"/>
      <c r="J161" s="188">
        <f>ROUND(I161*H161,2)</f>
        <v>0</v>
      </c>
      <c r="K161" s="184" t="s">
        <v>2351</v>
      </c>
      <c r="L161" s="39"/>
      <c r="M161" s="189" t="s">
        <v>1</v>
      </c>
      <c r="N161" s="190" t="s">
        <v>40</v>
      </c>
      <c r="O161" s="77"/>
      <c r="P161" s="191">
        <f>O161*H161</f>
        <v>0</v>
      </c>
      <c r="Q161" s="191">
        <v>0</v>
      </c>
      <c r="R161" s="191">
        <f>Q161*H161</f>
        <v>0</v>
      </c>
      <c r="S161" s="191">
        <v>0</v>
      </c>
      <c r="T161" s="192">
        <f>S161*H161</f>
        <v>0</v>
      </c>
      <c r="U161" s="38"/>
      <c r="V161" s="38"/>
      <c r="W161" s="38"/>
      <c r="X161" s="38"/>
      <c r="Y161" s="38"/>
      <c r="Z161" s="38"/>
      <c r="AA161" s="38"/>
      <c r="AB161" s="38"/>
      <c r="AC161" s="38"/>
      <c r="AD161" s="38"/>
      <c r="AE161" s="38"/>
      <c r="AR161" s="193" t="s">
        <v>108</v>
      </c>
      <c r="AT161" s="193" t="s">
        <v>259</v>
      </c>
      <c r="AU161" s="193" t="s">
        <v>82</v>
      </c>
      <c r="AY161" s="19" t="s">
        <v>257</v>
      </c>
      <c r="BE161" s="194">
        <f>IF(N161="základní",J161,0)</f>
        <v>0</v>
      </c>
      <c r="BF161" s="194">
        <f>IF(N161="snížená",J161,0)</f>
        <v>0</v>
      </c>
      <c r="BG161" s="194">
        <f>IF(N161="zákl. přenesená",J161,0)</f>
        <v>0</v>
      </c>
      <c r="BH161" s="194">
        <f>IF(N161="sníž. přenesená",J161,0)</f>
        <v>0</v>
      </c>
      <c r="BI161" s="194">
        <f>IF(N161="nulová",J161,0)</f>
        <v>0</v>
      </c>
      <c r="BJ161" s="19" t="s">
        <v>82</v>
      </c>
      <c r="BK161" s="194">
        <f>ROUND(I161*H161,2)</f>
        <v>0</v>
      </c>
      <c r="BL161" s="19" t="s">
        <v>108</v>
      </c>
      <c r="BM161" s="193" t="s">
        <v>647</v>
      </c>
    </row>
    <row r="162" s="2" customFormat="1">
      <c r="A162" s="38"/>
      <c r="B162" s="39"/>
      <c r="C162" s="38"/>
      <c r="D162" s="196" t="s">
        <v>1062</v>
      </c>
      <c r="E162" s="38"/>
      <c r="F162" s="237" t="s">
        <v>3233</v>
      </c>
      <c r="G162" s="38"/>
      <c r="H162" s="38"/>
      <c r="I162" s="238"/>
      <c r="J162" s="38"/>
      <c r="K162" s="38"/>
      <c r="L162" s="39"/>
      <c r="M162" s="239"/>
      <c r="N162" s="240"/>
      <c r="O162" s="77"/>
      <c r="P162" s="77"/>
      <c r="Q162" s="77"/>
      <c r="R162" s="77"/>
      <c r="S162" s="77"/>
      <c r="T162" s="78"/>
      <c r="U162" s="38"/>
      <c r="V162" s="38"/>
      <c r="W162" s="38"/>
      <c r="X162" s="38"/>
      <c r="Y162" s="38"/>
      <c r="Z162" s="38"/>
      <c r="AA162" s="38"/>
      <c r="AB162" s="38"/>
      <c r="AC162" s="38"/>
      <c r="AD162" s="38"/>
      <c r="AE162" s="38"/>
      <c r="AT162" s="19" t="s">
        <v>1062</v>
      </c>
      <c r="AU162" s="19" t="s">
        <v>82</v>
      </c>
    </row>
    <row r="163" s="2" customFormat="1" ht="24.15" customHeight="1">
      <c r="A163" s="38"/>
      <c r="B163" s="181"/>
      <c r="C163" s="182" t="s">
        <v>419</v>
      </c>
      <c r="D163" s="182" t="s">
        <v>259</v>
      </c>
      <c r="E163" s="183" t="s">
        <v>3070</v>
      </c>
      <c r="F163" s="184" t="s">
        <v>3234</v>
      </c>
      <c r="G163" s="185" t="s">
        <v>2365</v>
      </c>
      <c r="H163" s="186">
        <v>39</v>
      </c>
      <c r="I163" s="187"/>
      <c r="J163" s="188">
        <f>ROUND(I163*H163,2)</f>
        <v>0</v>
      </c>
      <c r="K163" s="184" t="s">
        <v>2351</v>
      </c>
      <c r="L163" s="39"/>
      <c r="M163" s="189" t="s">
        <v>1</v>
      </c>
      <c r="N163" s="190" t="s">
        <v>40</v>
      </c>
      <c r="O163" s="77"/>
      <c r="P163" s="191">
        <f>O163*H163</f>
        <v>0</v>
      </c>
      <c r="Q163" s="191">
        <v>0</v>
      </c>
      <c r="R163" s="191">
        <f>Q163*H163</f>
        <v>0</v>
      </c>
      <c r="S163" s="191">
        <v>0</v>
      </c>
      <c r="T163" s="192">
        <f>S163*H163</f>
        <v>0</v>
      </c>
      <c r="U163" s="38"/>
      <c r="V163" s="38"/>
      <c r="W163" s="38"/>
      <c r="X163" s="38"/>
      <c r="Y163" s="38"/>
      <c r="Z163" s="38"/>
      <c r="AA163" s="38"/>
      <c r="AB163" s="38"/>
      <c r="AC163" s="38"/>
      <c r="AD163" s="38"/>
      <c r="AE163" s="38"/>
      <c r="AR163" s="193" t="s">
        <v>108</v>
      </c>
      <c r="AT163" s="193" t="s">
        <v>259</v>
      </c>
      <c r="AU163" s="193" t="s">
        <v>82</v>
      </c>
      <c r="AY163" s="19" t="s">
        <v>257</v>
      </c>
      <c r="BE163" s="194">
        <f>IF(N163="základní",J163,0)</f>
        <v>0</v>
      </c>
      <c r="BF163" s="194">
        <f>IF(N163="snížená",J163,0)</f>
        <v>0</v>
      </c>
      <c r="BG163" s="194">
        <f>IF(N163="zákl. přenesená",J163,0)</f>
        <v>0</v>
      </c>
      <c r="BH163" s="194">
        <f>IF(N163="sníž. přenesená",J163,0)</f>
        <v>0</v>
      </c>
      <c r="BI163" s="194">
        <f>IF(N163="nulová",J163,0)</f>
        <v>0</v>
      </c>
      <c r="BJ163" s="19" t="s">
        <v>82</v>
      </c>
      <c r="BK163" s="194">
        <f>ROUND(I163*H163,2)</f>
        <v>0</v>
      </c>
      <c r="BL163" s="19" t="s">
        <v>108</v>
      </c>
      <c r="BM163" s="193" t="s">
        <v>659</v>
      </c>
    </row>
    <row r="164" s="2" customFormat="1" ht="24.15" customHeight="1">
      <c r="A164" s="38"/>
      <c r="B164" s="181"/>
      <c r="C164" s="182" t="s">
        <v>427</v>
      </c>
      <c r="D164" s="182" t="s">
        <v>259</v>
      </c>
      <c r="E164" s="183" t="s">
        <v>3073</v>
      </c>
      <c r="F164" s="184" t="s">
        <v>3235</v>
      </c>
      <c r="G164" s="185" t="s">
        <v>2365</v>
      </c>
      <c r="H164" s="186">
        <v>39</v>
      </c>
      <c r="I164" s="187"/>
      <c r="J164" s="188">
        <f>ROUND(I164*H164,2)</f>
        <v>0</v>
      </c>
      <c r="K164" s="184" t="s">
        <v>2351</v>
      </c>
      <c r="L164" s="39"/>
      <c r="M164" s="189" t="s">
        <v>1</v>
      </c>
      <c r="N164" s="190" t="s">
        <v>40</v>
      </c>
      <c r="O164" s="77"/>
      <c r="P164" s="191">
        <f>O164*H164</f>
        <v>0</v>
      </c>
      <c r="Q164" s="191">
        <v>0</v>
      </c>
      <c r="R164" s="191">
        <f>Q164*H164</f>
        <v>0</v>
      </c>
      <c r="S164" s="191">
        <v>0</v>
      </c>
      <c r="T164" s="192">
        <f>S164*H164</f>
        <v>0</v>
      </c>
      <c r="U164" s="38"/>
      <c r="V164" s="38"/>
      <c r="W164" s="38"/>
      <c r="X164" s="38"/>
      <c r="Y164" s="38"/>
      <c r="Z164" s="38"/>
      <c r="AA164" s="38"/>
      <c r="AB164" s="38"/>
      <c r="AC164" s="38"/>
      <c r="AD164" s="38"/>
      <c r="AE164" s="38"/>
      <c r="AR164" s="193" t="s">
        <v>108</v>
      </c>
      <c r="AT164" s="193" t="s">
        <v>259</v>
      </c>
      <c r="AU164" s="193" t="s">
        <v>82</v>
      </c>
      <c r="AY164" s="19" t="s">
        <v>257</v>
      </c>
      <c r="BE164" s="194">
        <f>IF(N164="základní",J164,0)</f>
        <v>0</v>
      </c>
      <c r="BF164" s="194">
        <f>IF(N164="snížená",J164,0)</f>
        <v>0</v>
      </c>
      <c r="BG164" s="194">
        <f>IF(N164="zákl. přenesená",J164,0)</f>
        <v>0</v>
      </c>
      <c r="BH164" s="194">
        <f>IF(N164="sníž. přenesená",J164,0)</f>
        <v>0</v>
      </c>
      <c r="BI164" s="194">
        <f>IF(N164="nulová",J164,0)</f>
        <v>0</v>
      </c>
      <c r="BJ164" s="19" t="s">
        <v>82</v>
      </c>
      <c r="BK164" s="194">
        <f>ROUND(I164*H164,2)</f>
        <v>0</v>
      </c>
      <c r="BL164" s="19" t="s">
        <v>108</v>
      </c>
      <c r="BM164" s="193" t="s">
        <v>671</v>
      </c>
    </row>
    <row r="165" s="2" customFormat="1">
      <c r="A165" s="38"/>
      <c r="B165" s="39"/>
      <c r="C165" s="38"/>
      <c r="D165" s="196" t="s">
        <v>1062</v>
      </c>
      <c r="E165" s="38"/>
      <c r="F165" s="237" t="s">
        <v>3236</v>
      </c>
      <c r="G165" s="38"/>
      <c r="H165" s="38"/>
      <c r="I165" s="238"/>
      <c r="J165" s="38"/>
      <c r="K165" s="38"/>
      <c r="L165" s="39"/>
      <c r="M165" s="239"/>
      <c r="N165" s="240"/>
      <c r="O165" s="77"/>
      <c r="P165" s="77"/>
      <c r="Q165" s="77"/>
      <c r="R165" s="77"/>
      <c r="S165" s="77"/>
      <c r="T165" s="78"/>
      <c r="U165" s="38"/>
      <c r="V165" s="38"/>
      <c r="W165" s="38"/>
      <c r="X165" s="38"/>
      <c r="Y165" s="38"/>
      <c r="Z165" s="38"/>
      <c r="AA165" s="38"/>
      <c r="AB165" s="38"/>
      <c r="AC165" s="38"/>
      <c r="AD165" s="38"/>
      <c r="AE165" s="38"/>
      <c r="AT165" s="19" t="s">
        <v>1062</v>
      </c>
      <c r="AU165" s="19" t="s">
        <v>82</v>
      </c>
    </row>
    <row r="166" s="2" customFormat="1" ht="21.75" customHeight="1">
      <c r="A166" s="38"/>
      <c r="B166" s="181"/>
      <c r="C166" s="182" t="s">
        <v>433</v>
      </c>
      <c r="D166" s="182" t="s">
        <v>259</v>
      </c>
      <c r="E166" s="183" t="s">
        <v>3075</v>
      </c>
      <c r="F166" s="184" t="s">
        <v>3237</v>
      </c>
      <c r="G166" s="185" t="s">
        <v>2365</v>
      </c>
      <c r="H166" s="186">
        <v>3</v>
      </c>
      <c r="I166" s="187"/>
      <c r="J166" s="188">
        <f>ROUND(I166*H166,2)</f>
        <v>0</v>
      </c>
      <c r="K166" s="184" t="s">
        <v>2351</v>
      </c>
      <c r="L166" s="39"/>
      <c r="M166" s="189" t="s">
        <v>1</v>
      </c>
      <c r="N166" s="190" t="s">
        <v>40</v>
      </c>
      <c r="O166" s="77"/>
      <c r="P166" s="191">
        <f>O166*H166</f>
        <v>0</v>
      </c>
      <c r="Q166" s="191">
        <v>0</v>
      </c>
      <c r="R166" s="191">
        <f>Q166*H166</f>
        <v>0</v>
      </c>
      <c r="S166" s="191">
        <v>0</v>
      </c>
      <c r="T166" s="192">
        <f>S166*H166</f>
        <v>0</v>
      </c>
      <c r="U166" s="38"/>
      <c r="V166" s="38"/>
      <c r="W166" s="38"/>
      <c r="X166" s="38"/>
      <c r="Y166" s="38"/>
      <c r="Z166" s="38"/>
      <c r="AA166" s="38"/>
      <c r="AB166" s="38"/>
      <c r="AC166" s="38"/>
      <c r="AD166" s="38"/>
      <c r="AE166" s="38"/>
      <c r="AR166" s="193" t="s">
        <v>108</v>
      </c>
      <c r="AT166" s="193" t="s">
        <v>259</v>
      </c>
      <c r="AU166" s="193" t="s">
        <v>82</v>
      </c>
      <c r="AY166" s="19" t="s">
        <v>257</v>
      </c>
      <c r="BE166" s="194">
        <f>IF(N166="základní",J166,0)</f>
        <v>0</v>
      </c>
      <c r="BF166" s="194">
        <f>IF(N166="snížená",J166,0)</f>
        <v>0</v>
      </c>
      <c r="BG166" s="194">
        <f>IF(N166="zákl. přenesená",J166,0)</f>
        <v>0</v>
      </c>
      <c r="BH166" s="194">
        <f>IF(N166="sníž. přenesená",J166,0)</f>
        <v>0</v>
      </c>
      <c r="BI166" s="194">
        <f>IF(N166="nulová",J166,0)</f>
        <v>0</v>
      </c>
      <c r="BJ166" s="19" t="s">
        <v>82</v>
      </c>
      <c r="BK166" s="194">
        <f>ROUND(I166*H166,2)</f>
        <v>0</v>
      </c>
      <c r="BL166" s="19" t="s">
        <v>108</v>
      </c>
      <c r="BM166" s="193" t="s">
        <v>682</v>
      </c>
    </row>
    <row r="167" s="2" customFormat="1" ht="21.75" customHeight="1">
      <c r="A167" s="38"/>
      <c r="B167" s="181"/>
      <c r="C167" s="182" t="s">
        <v>439</v>
      </c>
      <c r="D167" s="182" t="s">
        <v>259</v>
      </c>
      <c r="E167" s="183" t="s">
        <v>3077</v>
      </c>
      <c r="F167" s="184" t="s">
        <v>3238</v>
      </c>
      <c r="G167" s="185" t="s">
        <v>2365</v>
      </c>
      <c r="H167" s="186">
        <v>3</v>
      </c>
      <c r="I167" s="187"/>
      <c r="J167" s="188">
        <f>ROUND(I167*H167,2)</f>
        <v>0</v>
      </c>
      <c r="K167" s="184" t="s">
        <v>2351</v>
      </c>
      <c r="L167" s="39"/>
      <c r="M167" s="189" t="s">
        <v>1</v>
      </c>
      <c r="N167" s="190" t="s">
        <v>40</v>
      </c>
      <c r="O167" s="77"/>
      <c r="P167" s="191">
        <f>O167*H167</f>
        <v>0</v>
      </c>
      <c r="Q167" s="191">
        <v>0</v>
      </c>
      <c r="R167" s="191">
        <f>Q167*H167</f>
        <v>0</v>
      </c>
      <c r="S167" s="191">
        <v>0</v>
      </c>
      <c r="T167" s="192">
        <f>S167*H167</f>
        <v>0</v>
      </c>
      <c r="U167" s="38"/>
      <c r="V167" s="38"/>
      <c r="W167" s="38"/>
      <c r="X167" s="38"/>
      <c r="Y167" s="38"/>
      <c r="Z167" s="38"/>
      <c r="AA167" s="38"/>
      <c r="AB167" s="38"/>
      <c r="AC167" s="38"/>
      <c r="AD167" s="38"/>
      <c r="AE167" s="38"/>
      <c r="AR167" s="193" t="s">
        <v>108</v>
      </c>
      <c r="AT167" s="193" t="s">
        <v>259</v>
      </c>
      <c r="AU167" s="193" t="s">
        <v>82</v>
      </c>
      <c r="AY167" s="19" t="s">
        <v>257</v>
      </c>
      <c r="BE167" s="194">
        <f>IF(N167="základní",J167,0)</f>
        <v>0</v>
      </c>
      <c r="BF167" s="194">
        <f>IF(N167="snížená",J167,0)</f>
        <v>0</v>
      </c>
      <c r="BG167" s="194">
        <f>IF(N167="zákl. přenesená",J167,0)</f>
        <v>0</v>
      </c>
      <c r="BH167" s="194">
        <f>IF(N167="sníž. přenesená",J167,0)</f>
        <v>0</v>
      </c>
      <c r="BI167" s="194">
        <f>IF(N167="nulová",J167,0)</f>
        <v>0</v>
      </c>
      <c r="BJ167" s="19" t="s">
        <v>82</v>
      </c>
      <c r="BK167" s="194">
        <f>ROUND(I167*H167,2)</f>
        <v>0</v>
      </c>
      <c r="BL167" s="19" t="s">
        <v>108</v>
      </c>
      <c r="BM167" s="193" t="s">
        <v>692</v>
      </c>
    </row>
    <row r="168" s="2" customFormat="1">
      <c r="A168" s="38"/>
      <c r="B168" s="39"/>
      <c r="C168" s="38"/>
      <c r="D168" s="196" t="s">
        <v>1062</v>
      </c>
      <c r="E168" s="38"/>
      <c r="F168" s="237" t="s">
        <v>3219</v>
      </c>
      <c r="G168" s="38"/>
      <c r="H168" s="38"/>
      <c r="I168" s="238"/>
      <c r="J168" s="38"/>
      <c r="K168" s="38"/>
      <c r="L168" s="39"/>
      <c r="M168" s="239"/>
      <c r="N168" s="240"/>
      <c r="O168" s="77"/>
      <c r="P168" s="77"/>
      <c r="Q168" s="77"/>
      <c r="R168" s="77"/>
      <c r="S168" s="77"/>
      <c r="T168" s="78"/>
      <c r="U168" s="38"/>
      <c r="V168" s="38"/>
      <c r="W168" s="38"/>
      <c r="X168" s="38"/>
      <c r="Y168" s="38"/>
      <c r="Z168" s="38"/>
      <c r="AA168" s="38"/>
      <c r="AB168" s="38"/>
      <c r="AC168" s="38"/>
      <c r="AD168" s="38"/>
      <c r="AE168" s="38"/>
      <c r="AT168" s="19" t="s">
        <v>1062</v>
      </c>
      <c r="AU168" s="19" t="s">
        <v>82</v>
      </c>
    </row>
    <row r="169" s="2" customFormat="1" ht="24.15" customHeight="1">
      <c r="A169" s="38"/>
      <c r="B169" s="181"/>
      <c r="C169" s="182" t="s">
        <v>443</v>
      </c>
      <c r="D169" s="182" t="s">
        <v>259</v>
      </c>
      <c r="E169" s="183" t="s">
        <v>3079</v>
      </c>
      <c r="F169" s="184" t="s">
        <v>3239</v>
      </c>
      <c r="G169" s="185" t="s">
        <v>2365</v>
      </c>
      <c r="H169" s="186">
        <v>7</v>
      </c>
      <c r="I169" s="187"/>
      <c r="J169" s="188">
        <f>ROUND(I169*H169,2)</f>
        <v>0</v>
      </c>
      <c r="K169" s="184" t="s">
        <v>2351</v>
      </c>
      <c r="L169" s="39"/>
      <c r="M169" s="189" t="s">
        <v>1</v>
      </c>
      <c r="N169" s="190" t="s">
        <v>40</v>
      </c>
      <c r="O169" s="77"/>
      <c r="P169" s="191">
        <f>O169*H169</f>
        <v>0</v>
      </c>
      <c r="Q169" s="191">
        <v>0</v>
      </c>
      <c r="R169" s="191">
        <f>Q169*H169</f>
        <v>0</v>
      </c>
      <c r="S169" s="191">
        <v>0</v>
      </c>
      <c r="T169" s="192">
        <f>S169*H169</f>
        <v>0</v>
      </c>
      <c r="U169" s="38"/>
      <c r="V169" s="38"/>
      <c r="W169" s="38"/>
      <c r="X169" s="38"/>
      <c r="Y169" s="38"/>
      <c r="Z169" s="38"/>
      <c r="AA169" s="38"/>
      <c r="AB169" s="38"/>
      <c r="AC169" s="38"/>
      <c r="AD169" s="38"/>
      <c r="AE169" s="38"/>
      <c r="AR169" s="193" t="s">
        <v>108</v>
      </c>
      <c r="AT169" s="193" t="s">
        <v>259</v>
      </c>
      <c r="AU169" s="193" t="s">
        <v>82</v>
      </c>
      <c r="AY169" s="19" t="s">
        <v>257</v>
      </c>
      <c r="BE169" s="194">
        <f>IF(N169="základní",J169,0)</f>
        <v>0</v>
      </c>
      <c r="BF169" s="194">
        <f>IF(N169="snížená",J169,0)</f>
        <v>0</v>
      </c>
      <c r="BG169" s="194">
        <f>IF(N169="zákl. přenesená",J169,0)</f>
        <v>0</v>
      </c>
      <c r="BH169" s="194">
        <f>IF(N169="sníž. přenesená",J169,0)</f>
        <v>0</v>
      </c>
      <c r="BI169" s="194">
        <f>IF(N169="nulová",J169,0)</f>
        <v>0</v>
      </c>
      <c r="BJ169" s="19" t="s">
        <v>82</v>
      </c>
      <c r="BK169" s="194">
        <f>ROUND(I169*H169,2)</f>
        <v>0</v>
      </c>
      <c r="BL169" s="19" t="s">
        <v>108</v>
      </c>
      <c r="BM169" s="193" t="s">
        <v>711</v>
      </c>
    </row>
    <row r="170" s="2" customFormat="1" ht="24.15" customHeight="1">
      <c r="A170" s="38"/>
      <c r="B170" s="181"/>
      <c r="C170" s="182" t="s">
        <v>450</v>
      </c>
      <c r="D170" s="182" t="s">
        <v>259</v>
      </c>
      <c r="E170" s="183" t="s">
        <v>3082</v>
      </c>
      <c r="F170" s="184" t="s">
        <v>3240</v>
      </c>
      <c r="G170" s="185" t="s">
        <v>2365</v>
      </c>
      <c r="H170" s="186">
        <v>7</v>
      </c>
      <c r="I170" s="187"/>
      <c r="J170" s="188">
        <f>ROUND(I170*H170,2)</f>
        <v>0</v>
      </c>
      <c r="K170" s="184" t="s">
        <v>2351</v>
      </c>
      <c r="L170" s="39"/>
      <c r="M170" s="189" t="s">
        <v>1</v>
      </c>
      <c r="N170" s="190" t="s">
        <v>40</v>
      </c>
      <c r="O170" s="77"/>
      <c r="P170" s="191">
        <f>O170*H170</f>
        <v>0</v>
      </c>
      <c r="Q170" s="191">
        <v>0</v>
      </c>
      <c r="R170" s="191">
        <f>Q170*H170</f>
        <v>0</v>
      </c>
      <c r="S170" s="191">
        <v>0</v>
      </c>
      <c r="T170" s="192">
        <f>S170*H170</f>
        <v>0</v>
      </c>
      <c r="U170" s="38"/>
      <c r="V170" s="38"/>
      <c r="W170" s="38"/>
      <c r="X170" s="38"/>
      <c r="Y170" s="38"/>
      <c r="Z170" s="38"/>
      <c r="AA170" s="38"/>
      <c r="AB170" s="38"/>
      <c r="AC170" s="38"/>
      <c r="AD170" s="38"/>
      <c r="AE170" s="38"/>
      <c r="AR170" s="193" t="s">
        <v>108</v>
      </c>
      <c r="AT170" s="193" t="s">
        <v>259</v>
      </c>
      <c r="AU170" s="193" t="s">
        <v>82</v>
      </c>
      <c r="AY170" s="19" t="s">
        <v>257</v>
      </c>
      <c r="BE170" s="194">
        <f>IF(N170="základní",J170,0)</f>
        <v>0</v>
      </c>
      <c r="BF170" s="194">
        <f>IF(N170="snížená",J170,0)</f>
        <v>0</v>
      </c>
      <c r="BG170" s="194">
        <f>IF(N170="zákl. přenesená",J170,0)</f>
        <v>0</v>
      </c>
      <c r="BH170" s="194">
        <f>IF(N170="sníž. přenesená",J170,0)</f>
        <v>0</v>
      </c>
      <c r="BI170" s="194">
        <f>IF(N170="nulová",J170,0)</f>
        <v>0</v>
      </c>
      <c r="BJ170" s="19" t="s">
        <v>82</v>
      </c>
      <c r="BK170" s="194">
        <f>ROUND(I170*H170,2)</f>
        <v>0</v>
      </c>
      <c r="BL170" s="19" t="s">
        <v>108</v>
      </c>
      <c r="BM170" s="193" t="s">
        <v>727</v>
      </c>
    </row>
    <row r="171" s="2" customFormat="1">
      <c r="A171" s="38"/>
      <c r="B171" s="39"/>
      <c r="C171" s="38"/>
      <c r="D171" s="196" t="s">
        <v>1062</v>
      </c>
      <c r="E171" s="38"/>
      <c r="F171" s="237" t="s">
        <v>3228</v>
      </c>
      <c r="G171" s="38"/>
      <c r="H171" s="38"/>
      <c r="I171" s="238"/>
      <c r="J171" s="38"/>
      <c r="K171" s="38"/>
      <c r="L171" s="39"/>
      <c r="M171" s="239"/>
      <c r="N171" s="240"/>
      <c r="O171" s="77"/>
      <c r="P171" s="77"/>
      <c r="Q171" s="77"/>
      <c r="R171" s="77"/>
      <c r="S171" s="77"/>
      <c r="T171" s="78"/>
      <c r="U171" s="38"/>
      <c r="V171" s="38"/>
      <c r="W171" s="38"/>
      <c r="X171" s="38"/>
      <c r="Y171" s="38"/>
      <c r="Z171" s="38"/>
      <c r="AA171" s="38"/>
      <c r="AB171" s="38"/>
      <c r="AC171" s="38"/>
      <c r="AD171" s="38"/>
      <c r="AE171" s="38"/>
      <c r="AT171" s="19" t="s">
        <v>1062</v>
      </c>
      <c r="AU171" s="19" t="s">
        <v>82</v>
      </c>
    </row>
    <row r="172" s="2" customFormat="1" ht="24.15" customHeight="1">
      <c r="A172" s="38"/>
      <c r="B172" s="181"/>
      <c r="C172" s="182" t="s">
        <v>455</v>
      </c>
      <c r="D172" s="182" t="s">
        <v>259</v>
      </c>
      <c r="E172" s="183" t="s">
        <v>3083</v>
      </c>
      <c r="F172" s="184" t="s">
        <v>3190</v>
      </c>
      <c r="G172" s="185" t="s">
        <v>422</v>
      </c>
      <c r="H172" s="186">
        <v>87</v>
      </c>
      <c r="I172" s="187"/>
      <c r="J172" s="188">
        <f>ROUND(I172*H172,2)</f>
        <v>0</v>
      </c>
      <c r="K172" s="184" t="s">
        <v>2351</v>
      </c>
      <c r="L172" s="39"/>
      <c r="M172" s="189" t="s">
        <v>1</v>
      </c>
      <c r="N172" s="190" t="s">
        <v>40</v>
      </c>
      <c r="O172" s="77"/>
      <c r="P172" s="191">
        <f>O172*H172</f>
        <v>0</v>
      </c>
      <c r="Q172" s="191">
        <v>0</v>
      </c>
      <c r="R172" s="191">
        <f>Q172*H172</f>
        <v>0</v>
      </c>
      <c r="S172" s="191">
        <v>0</v>
      </c>
      <c r="T172" s="192">
        <f>S172*H172</f>
        <v>0</v>
      </c>
      <c r="U172" s="38"/>
      <c r="V172" s="38"/>
      <c r="W172" s="38"/>
      <c r="X172" s="38"/>
      <c r="Y172" s="38"/>
      <c r="Z172" s="38"/>
      <c r="AA172" s="38"/>
      <c r="AB172" s="38"/>
      <c r="AC172" s="38"/>
      <c r="AD172" s="38"/>
      <c r="AE172" s="38"/>
      <c r="AR172" s="193" t="s">
        <v>108</v>
      </c>
      <c r="AT172" s="193" t="s">
        <v>259</v>
      </c>
      <c r="AU172" s="193" t="s">
        <v>82</v>
      </c>
      <c r="AY172" s="19" t="s">
        <v>257</v>
      </c>
      <c r="BE172" s="194">
        <f>IF(N172="základní",J172,0)</f>
        <v>0</v>
      </c>
      <c r="BF172" s="194">
        <f>IF(N172="snížená",J172,0)</f>
        <v>0</v>
      </c>
      <c r="BG172" s="194">
        <f>IF(N172="zákl. přenesená",J172,0)</f>
        <v>0</v>
      </c>
      <c r="BH172" s="194">
        <f>IF(N172="sníž. přenesená",J172,0)</f>
        <v>0</v>
      </c>
      <c r="BI172" s="194">
        <f>IF(N172="nulová",J172,0)</f>
        <v>0</v>
      </c>
      <c r="BJ172" s="19" t="s">
        <v>82</v>
      </c>
      <c r="BK172" s="194">
        <f>ROUND(I172*H172,2)</f>
        <v>0</v>
      </c>
      <c r="BL172" s="19" t="s">
        <v>108</v>
      </c>
      <c r="BM172" s="193" t="s">
        <v>740</v>
      </c>
    </row>
    <row r="173" s="2" customFormat="1" ht="24.15" customHeight="1">
      <c r="A173" s="38"/>
      <c r="B173" s="181"/>
      <c r="C173" s="182" t="s">
        <v>462</v>
      </c>
      <c r="D173" s="182" t="s">
        <v>259</v>
      </c>
      <c r="E173" s="183" t="s">
        <v>3086</v>
      </c>
      <c r="F173" s="184" t="s">
        <v>3191</v>
      </c>
      <c r="G173" s="185" t="s">
        <v>422</v>
      </c>
      <c r="H173" s="186">
        <v>87</v>
      </c>
      <c r="I173" s="187"/>
      <c r="J173" s="188">
        <f>ROUND(I173*H173,2)</f>
        <v>0</v>
      </c>
      <c r="K173" s="184" t="s">
        <v>2351</v>
      </c>
      <c r="L173" s="39"/>
      <c r="M173" s="189" t="s">
        <v>1</v>
      </c>
      <c r="N173" s="190" t="s">
        <v>40</v>
      </c>
      <c r="O173" s="77"/>
      <c r="P173" s="191">
        <f>O173*H173</f>
        <v>0</v>
      </c>
      <c r="Q173" s="191">
        <v>0</v>
      </c>
      <c r="R173" s="191">
        <f>Q173*H173</f>
        <v>0</v>
      </c>
      <c r="S173" s="191">
        <v>0</v>
      </c>
      <c r="T173" s="192">
        <f>S173*H173</f>
        <v>0</v>
      </c>
      <c r="U173" s="38"/>
      <c r="V173" s="38"/>
      <c r="W173" s="38"/>
      <c r="X173" s="38"/>
      <c r="Y173" s="38"/>
      <c r="Z173" s="38"/>
      <c r="AA173" s="38"/>
      <c r="AB173" s="38"/>
      <c r="AC173" s="38"/>
      <c r="AD173" s="38"/>
      <c r="AE173" s="38"/>
      <c r="AR173" s="193" t="s">
        <v>108</v>
      </c>
      <c r="AT173" s="193" t="s">
        <v>259</v>
      </c>
      <c r="AU173" s="193" t="s">
        <v>82</v>
      </c>
      <c r="AY173" s="19" t="s">
        <v>257</v>
      </c>
      <c r="BE173" s="194">
        <f>IF(N173="základní",J173,0)</f>
        <v>0</v>
      </c>
      <c r="BF173" s="194">
        <f>IF(N173="snížená",J173,0)</f>
        <v>0</v>
      </c>
      <c r="BG173" s="194">
        <f>IF(N173="zákl. přenesená",J173,0)</f>
        <v>0</v>
      </c>
      <c r="BH173" s="194">
        <f>IF(N173="sníž. přenesená",J173,0)</f>
        <v>0</v>
      </c>
      <c r="BI173" s="194">
        <f>IF(N173="nulová",J173,0)</f>
        <v>0</v>
      </c>
      <c r="BJ173" s="19" t="s">
        <v>82</v>
      </c>
      <c r="BK173" s="194">
        <f>ROUND(I173*H173,2)</f>
        <v>0</v>
      </c>
      <c r="BL173" s="19" t="s">
        <v>108</v>
      </c>
      <c r="BM173" s="193" t="s">
        <v>751</v>
      </c>
    </row>
    <row r="174" s="2" customFormat="1">
      <c r="A174" s="38"/>
      <c r="B174" s="39"/>
      <c r="C174" s="38"/>
      <c r="D174" s="196" t="s">
        <v>1062</v>
      </c>
      <c r="E174" s="38"/>
      <c r="F174" s="237" t="s">
        <v>3241</v>
      </c>
      <c r="G174" s="38"/>
      <c r="H174" s="38"/>
      <c r="I174" s="238"/>
      <c r="J174" s="38"/>
      <c r="K174" s="38"/>
      <c r="L174" s="39"/>
      <c r="M174" s="239"/>
      <c r="N174" s="240"/>
      <c r="O174" s="77"/>
      <c r="P174" s="77"/>
      <c r="Q174" s="77"/>
      <c r="R174" s="77"/>
      <c r="S174" s="77"/>
      <c r="T174" s="78"/>
      <c r="U174" s="38"/>
      <c r="V174" s="38"/>
      <c r="W174" s="38"/>
      <c r="X174" s="38"/>
      <c r="Y174" s="38"/>
      <c r="Z174" s="38"/>
      <c r="AA174" s="38"/>
      <c r="AB174" s="38"/>
      <c r="AC174" s="38"/>
      <c r="AD174" s="38"/>
      <c r="AE174" s="38"/>
      <c r="AT174" s="19" t="s">
        <v>1062</v>
      </c>
      <c r="AU174" s="19" t="s">
        <v>82</v>
      </c>
    </row>
    <row r="175" s="2" customFormat="1" ht="24.15" customHeight="1">
      <c r="A175" s="38"/>
      <c r="B175" s="181"/>
      <c r="C175" s="182" t="s">
        <v>468</v>
      </c>
      <c r="D175" s="182" t="s">
        <v>259</v>
      </c>
      <c r="E175" s="183" t="s">
        <v>3089</v>
      </c>
      <c r="F175" s="184" t="s">
        <v>3063</v>
      </c>
      <c r="G175" s="185" t="s">
        <v>422</v>
      </c>
      <c r="H175" s="186">
        <v>303</v>
      </c>
      <c r="I175" s="187"/>
      <c r="J175" s="188">
        <f>ROUND(I175*H175,2)</f>
        <v>0</v>
      </c>
      <c r="K175" s="184" t="s">
        <v>2351</v>
      </c>
      <c r="L175" s="39"/>
      <c r="M175" s="189" t="s">
        <v>1</v>
      </c>
      <c r="N175" s="190" t="s">
        <v>40</v>
      </c>
      <c r="O175" s="77"/>
      <c r="P175" s="191">
        <f>O175*H175</f>
        <v>0</v>
      </c>
      <c r="Q175" s="191">
        <v>0</v>
      </c>
      <c r="R175" s="191">
        <f>Q175*H175</f>
        <v>0</v>
      </c>
      <c r="S175" s="191">
        <v>0</v>
      </c>
      <c r="T175" s="192">
        <f>S175*H175</f>
        <v>0</v>
      </c>
      <c r="U175" s="38"/>
      <c r="V175" s="38"/>
      <c r="W175" s="38"/>
      <c r="X175" s="38"/>
      <c r="Y175" s="38"/>
      <c r="Z175" s="38"/>
      <c r="AA175" s="38"/>
      <c r="AB175" s="38"/>
      <c r="AC175" s="38"/>
      <c r="AD175" s="38"/>
      <c r="AE175" s="38"/>
      <c r="AR175" s="193" t="s">
        <v>108</v>
      </c>
      <c r="AT175" s="193" t="s">
        <v>259</v>
      </c>
      <c r="AU175" s="193" t="s">
        <v>82</v>
      </c>
      <c r="AY175" s="19" t="s">
        <v>257</v>
      </c>
      <c r="BE175" s="194">
        <f>IF(N175="základní",J175,0)</f>
        <v>0</v>
      </c>
      <c r="BF175" s="194">
        <f>IF(N175="snížená",J175,0)</f>
        <v>0</v>
      </c>
      <c r="BG175" s="194">
        <f>IF(N175="zákl. přenesená",J175,0)</f>
        <v>0</v>
      </c>
      <c r="BH175" s="194">
        <f>IF(N175="sníž. přenesená",J175,0)</f>
        <v>0</v>
      </c>
      <c r="BI175" s="194">
        <f>IF(N175="nulová",J175,0)</f>
        <v>0</v>
      </c>
      <c r="BJ175" s="19" t="s">
        <v>82</v>
      </c>
      <c r="BK175" s="194">
        <f>ROUND(I175*H175,2)</f>
        <v>0</v>
      </c>
      <c r="BL175" s="19" t="s">
        <v>108</v>
      </c>
      <c r="BM175" s="193" t="s">
        <v>763</v>
      </c>
    </row>
    <row r="176" s="2" customFormat="1" ht="24.15" customHeight="1">
      <c r="A176" s="38"/>
      <c r="B176" s="181"/>
      <c r="C176" s="182" t="s">
        <v>476</v>
      </c>
      <c r="D176" s="182" t="s">
        <v>259</v>
      </c>
      <c r="E176" s="183" t="s">
        <v>3090</v>
      </c>
      <c r="F176" s="184" t="s">
        <v>3065</v>
      </c>
      <c r="G176" s="185" t="s">
        <v>422</v>
      </c>
      <c r="H176" s="186">
        <v>303</v>
      </c>
      <c r="I176" s="187"/>
      <c r="J176" s="188">
        <f>ROUND(I176*H176,2)</f>
        <v>0</v>
      </c>
      <c r="K176" s="184" t="s">
        <v>2351</v>
      </c>
      <c r="L176" s="39"/>
      <c r="M176" s="189" t="s">
        <v>1</v>
      </c>
      <c r="N176" s="190" t="s">
        <v>40</v>
      </c>
      <c r="O176" s="77"/>
      <c r="P176" s="191">
        <f>O176*H176</f>
        <v>0</v>
      </c>
      <c r="Q176" s="191">
        <v>0</v>
      </c>
      <c r="R176" s="191">
        <f>Q176*H176</f>
        <v>0</v>
      </c>
      <c r="S176" s="191">
        <v>0</v>
      </c>
      <c r="T176" s="192">
        <f>S176*H176</f>
        <v>0</v>
      </c>
      <c r="U176" s="38"/>
      <c r="V176" s="38"/>
      <c r="W176" s="38"/>
      <c r="X176" s="38"/>
      <c r="Y176" s="38"/>
      <c r="Z176" s="38"/>
      <c r="AA176" s="38"/>
      <c r="AB176" s="38"/>
      <c r="AC176" s="38"/>
      <c r="AD176" s="38"/>
      <c r="AE176" s="38"/>
      <c r="AR176" s="193" t="s">
        <v>108</v>
      </c>
      <c r="AT176" s="193" t="s">
        <v>259</v>
      </c>
      <c r="AU176" s="193" t="s">
        <v>82</v>
      </c>
      <c r="AY176" s="19" t="s">
        <v>257</v>
      </c>
      <c r="BE176" s="194">
        <f>IF(N176="základní",J176,0)</f>
        <v>0</v>
      </c>
      <c r="BF176" s="194">
        <f>IF(N176="snížená",J176,0)</f>
        <v>0</v>
      </c>
      <c r="BG176" s="194">
        <f>IF(N176="zákl. přenesená",J176,0)</f>
        <v>0</v>
      </c>
      <c r="BH176" s="194">
        <f>IF(N176="sníž. přenesená",J176,0)</f>
        <v>0</v>
      </c>
      <c r="BI176" s="194">
        <f>IF(N176="nulová",J176,0)</f>
        <v>0</v>
      </c>
      <c r="BJ176" s="19" t="s">
        <v>82</v>
      </c>
      <c r="BK176" s="194">
        <f>ROUND(I176*H176,2)</f>
        <v>0</v>
      </c>
      <c r="BL176" s="19" t="s">
        <v>108</v>
      </c>
      <c r="BM176" s="193" t="s">
        <v>771</v>
      </c>
    </row>
    <row r="177" s="2" customFormat="1">
      <c r="A177" s="38"/>
      <c r="B177" s="39"/>
      <c r="C177" s="38"/>
      <c r="D177" s="196" t="s">
        <v>1062</v>
      </c>
      <c r="E177" s="38"/>
      <c r="F177" s="237" t="s">
        <v>3242</v>
      </c>
      <c r="G177" s="38"/>
      <c r="H177" s="38"/>
      <c r="I177" s="238"/>
      <c r="J177" s="38"/>
      <c r="K177" s="38"/>
      <c r="L177" s="39"/>
      <c r="M177" s="239"/>
      <c r="N177" s="240"/>
      <c r="O177" s="77"/>
      <c r="P177" s="77"/>
      <c r="Q177" s="77"/>
      <c r="R177" s="77"/>
      <c r="S177" s="77"/>
      <c r="T177" s="78"/>
      <c r="U177" s="38"/>
      <c r="V177" s="38"/>
      <c r="W177" s="38"/>
      <c r="X177" s="38"/>
      <c r="Y177" s="38"/>
      <c r="Z177" s="38"/>
      <c r="AA177" s="38"/>
      <c r="AB177" s="38"/>
      <c r="AC177" s="38"/>
      <c r="AD177" s="38"/>
      <c r="AE177" s="38"/>
      <c r="AT177" s="19" t="s">
        <v>1062</v>
      </c>
      <c r="AU177" s="19" t="s">
        <v>82</v>
      </c>
    </row>
    <row r="178" s="2" customFormat="1" ht="24.15" customHeight="1">
      <c r="A178" s="38"/>
      <c r="B178" s="181"/>
      <c r="C178" s="182" t="s">
        <v>484</v>
      </c>
      <c r="D178" s="182" t="s">
        <v>259</v>
      </c>
      <c r="E178" s="183" t="s">
        <v>3092</v>
      </c>
      <c r="F178" s="184" t="s">
        <v>3243</v>
      </c>
      <c r="G178" s="185" t="s">
        <v>422</v>
      </c>
      <c r="H178" s="186">
        <v>92</v>
      </c>
      <c r="I178" s="187"/>
      <c r="J178" s="188">
        <f>ROUND(I178*H178,2)</f>
        <v>0</v>
      </c>
      <c r="K178" s="184" t="s">
        <v>2351</v>
      </c>
      <c r="L178" s="39"/>
      <c r="M178" s="189" t="s">
        <v>1</v>
      </c>
      <c r="N178" s="190" t="s">
        <v>40</v>
      </c>
      <c r="O178" s="77"/>
      <c r="P178" s="191">
        <f>O178*H178</f>
        <v>0</v>
      </c>
      <c r="Q178" s="191">
        <v>0</v>
      </c>
      <c r="R178" s="191">
        <f>Q178*H178</f>
        <v>0</v>
      </c>
      <c r="S178" s="191">
        <v>0</v>
      </c>
      <c r="T178" s="192">
        <f>S178*H178</f>
        <v>0</v>
      </c>
      <c r="U178" s="38"/>
      <c r="V178" s="38"/>
      <c r="W178" s="38"/>
      <c r="X178" s="38"/>
      <c r="Y178" s="38"/>
      <c r="Z178" s="38"/>
      <c r="AA178" s="38"/>
      <c r="AB178" s="38"/>
      <c r="AC178" s="38"/>
      <c r="AD178" s="38"/>
      <c r="AE178" s="38"/>
      <c r="AR178" s="193" t="s">
        <v>108</v>
      </c>
      <c r="AT178" s="193" t="s">
        <v>259</v>
      </c>
      <c r="AU178" s="193" t="s">
        <v>82</v>
      </c>
      <c r="AY178" s="19" t="s">
        <v>257</v>
      </c>
      <c r="BE178" s="194">
        <f>IF(N178="základní",J178,0)</f>
        <v>0</v>
      </c>
      <c r="BF178" s="194">
        <f>IF(N178="snížená",J178,0)</f>
        <v>0</v>
      </c>
      <c r="BG178" s="194">
        <f>IF(N178="zákl. přenesená",J178,0)</f>
        <v>0</v>
      </c>
      <c r="BH178" s="194">
        <f>IF(N178="sníž. přenesená",J178,0)</f>
        <v>0</v>
      </c>
      <c r="BI178" s="194">
        <f>IF(N178="nulová",J178,0)</f>
        <v>0</v>
      </c>
      <c r="BJ178" s="19" t="s">
        <v>82</v>
      </c>
      <c r="BK178" s="194">
        <f>ROUND(I178*H178,2)</f>
        <v>0</v>
      </c>
      <c r="BL178" s="19" t="s">
        <v>108</v>
      </c>
      <c r="BM178" s="193" t="s">
        <v>783</v>
      </c>
    </row>
    <row r="179" s="2" customFormat="1" ht="24.15" customHeight="1">
      <c r="A179" s="38"/>
      <c r="B179" s="181"/>
      <c r="C179" s="182" t="s">
        <v>490</v>
      </c>
      <c r="D179" s="182" t="s">
        <v>259</v>
      </c>
      <c r="E179" s="183" t="s">
        <v>3093</v>
      </c>
      <c r="F179" s="184" t="s">
        <v>3244</v>
      </c>
      <c r="G179" s="185" t="s">
        <v>422</v>
      </c>
      <c r="H179" s="186">
        <v>92</v>
      </c>
      <c r="I179" s="187"/>
      <c r="J179" s="188">
        <f>ROUND(I179*H179,2)</f>
        <v>0</v>
      </c>
      <c r="K179" s="184" t="s">
        <v>2351</v>
      </c>
      <c r="L179" s="39"/>
      <c r="M179" s="189" t="s">
        <v>1</v>
      </c>
      <c r="N179" s="190" t="s">
        <v>40</v>
      </c>
      <c r="O179" s="77"/>
      <c r="P179" s="191">
        <f>O179*H179</f>
        <v>0</v>
      </c>
      <c r="Q179" s="191">
        <v>0</v>
      </c>
      <c r="R179" s="191">
        <f>Q179*H179</f>
        <v>0</v>
      </c>
      <c r="S179" s="191">
        <v>0</v>
      </c>
      <c r="T179" s="192">
        <f>S179*H179</f>
        <v>0</v>
      </c>
      <c r="U179" s="38"/>
      <c r="V179" s="38"/>
      <c r="W179" s="38"/>
      <c r="X179" s="38"/>
      <c r="Y179" s="38"/>
      <c r="Z179" s="38"/>
      <c r="AA179" s="38"/>
      <c r="AB179" s="38"/>
      <c r="AC179" s="38"/>
      <c r="AD179" s="38"/>
      <c r="AE179" s="38"/>
      <c r="AR179" s="193" t="s">
        <v>108</v>
      </c>
      <c r="AT179" s="193" t="s">
        <v>259</v>
      </c>
      <c r="AU179" s="193" t="s">
        <v>82</v>
      </c>
      <c r="AY179" s="19" t="s">
        <v>257</v>
      </c>
      <c r="BE179" s="194">
        <f>IF(N179="základní",J179,0)</f>
        <v>0</v>
      </c>
      <c r="BF179" s="194">
        <f>IF(N179="snížená",J179,0)</f>
        <v>0</v>
      </c>
      <c r="BG179" s="194">
        <f>IF(N179="zákl. přenesená",J179,0)</f>
        <v>0</v>
      </c>
      <c r="BH179" s="194">
        <f>IF(N179="sníž. přenesená",J179,0)</f>
        <v>0</v>
      </c>
      <c r="BI179" s="194">
        <f>IF(N179="nulová",J179,0)</f>
        <v>0</v>
      </c>
      <c r="BJ179" s="19" t="s">
        <v>82</v>
      </c>
      <c r="BK179" s="194">
        <f>ROUND(I179*H179,2)</f>
        <v>0</v>
      </c>
      <c r="BL179" s="19" t="s">
        <v>108</v>
      </c>
      <c r="BM179" s="193" t="s">
        <v>796</v>
      </c>
    </row>
    <row r="180" s="2" customFormat="1">
      <c r="A180" s="38"/>
      <c r="B180" s="39"/>
      <c r="C180" s="38"/>
      <c r="D180" s="196" t="s">
        <v>1062</v>
      </c>
      <c r="E180" s="38"/>
      <c r="F180" s="237" t="s">
        <v>3245</v>
      </c>
      <c r="G180" s="38"/>
      <c r="H180" s="38"/>
      <c r="I180" s="238"/>
      <c r="J180" s="38"/>
      <c r="K180" s="38"/>
      <c r="L180" s="39"/>
      <c r="M180" s="239"/>
      <c r="N180" s="240"/>
      <c r="O180" s="77"/>
      <c r="P180" s="77"/>
      <c r="Q180" s="77"/>
      <c r="R180" s="77"/>
      <c r="S180" s="77"/>
      <c r="T180" s="78"/>
      <c r="U180" s="38"/>
      <c r="V180" s="38"/>
      <c r="W180" s="38"/>
      <c r="X180" s="38"/>
      <c r="Y180" s="38"/>
      <c r="Z180" s="38"/>
      <c r="AA180" s="38"/>
      <c r="AB180" s="38"/>
      <c r="AC180" s="38"/>
      <c r="AD180" s="38"/>
      <c r="AE180" s="38"/>
      <c r="AT180" s="19" t="s">
        <v>1062</v>
      </c>
      <c r="AU180" s="19" t="s">
        <v>82</v>
      </c>
    </row>
    <row r="181" s="2" customFormat="1" ht="16.5" customHeight="1">
      <c r="A181" s="38"/>
      <c r="B181" s="181"/>
      <c r="C181" s="182" t="s">
        <v>496</v>
      </c>
      <c r="D181" s="182" t="s">
        <v>259</v>
      </c>
      <c r="E181" s="183" t="s">
        <v>3159</v>
      </c>
      <c r="F181" s="184" t="s">
        <v>3071</v>
      </c>
      <c r="G181" s="185" t="s">
        <v>2365</v>
      </c>
      <c r="H181" s="186">
        <v>16</v>
      </c>
      <c r="I181" s="187"/>
      <c r="J181" s="188">
        <f>ROUND(I181*H181,2)</f>
        <v>0</v>
      </c>
      <c r="K181" s="184" t="s">
        <v>2351</v>
      </c>
      <c r="L181" s="39"/>
      <c r="M181" s="189" t="s">
        <v>1</v>
      </c>
      <c r="N181" s="190" t="s">
        <v>40</v>
      </c>
      <c r="O181" s="77"/>
      <c r="P181" s="191">
        <f>O181*H181</f>
        <v>0</v>
      </c>
      <c r="Q181" s="191">
        <v>0</v>
      </c>
      <c r="R181" s="191">
        <f>Q181*H181</f>
        <v>0</v>
      </c>
      <c r="S181" s="191">
        <v>0</v>
      </c>
      <c r="T181" s="192">
        <f>S181*H181</f>
        <v>0</v>
      </c>
      <c r="U181" s="38"/>
      <c r="V181" s="38"/>
      <c r="W181" s="38"/>
      <c r="X181" s="38"/>
      <c r="Y181" s="38"/>
      <c r="Z181" s="38"/>
      <c r="AA181" s="38"/>
      <c r="AB181" s="38"/>
      <c r="AC181" s="38"/>
      <c r="AD181" s="38"/>
      <c r="AE181" s="38"/>
      <c r="AR181" s="193" t="s">
        <v>108</v>
      </c>
      <c r="AT181" s="193" t="s">
        <v>259</v>
      </c>
      <c r="AU181" s="193" t="s">
        <v>82</v>
      </c>
      <c r="AY181" s="19" t="s">
        <v>257</v>
      </c>
      <c r="BE181" s="194">
        <f>IF(N181="základní",J181,0)</f>
        <v>0</v>
      </c>
      <c r="BF181" s="194">
        <f>IF(N181="snížená",J181,0)</f>
        <v>0</v>
      </c>
      <c r="BG181" s="194">
        <f>IF(N181="zákl. přenesená",J181,0)</f>
        <v>0</v>
      </c>
      <c r="BH181" s="194">
        <f>IF(N181="sníž. přenesená",J181,0)</f>
        <v>0</v>
      </c>
      <c r="BI181" s="194">
        <f>IF(N181="nulová",J181,0)</f>
        <v>0</v>
      </c>
      <c r="BJ181" s="19" t="s">
        <v>82</v>
      </c>
      <c r="BK181" s="194">
        <f>ROUND(I181*H181,2)</f>
        <v>0</v>
      </c>
      <c r="BL181" s="19" t="s">
        <v>108</v>
      </c>
      <c r="BM181" s="193" t="s">
        <v>804</v>
      </c>
    </row>
    <row r="182" s="2" customFormat="1">
      <c r="A182" s="38"/>
      <c r="B182" s="39"/>
      <c r="C182" s="38"/>
      <c r="D182" s="196" t="s">
        <v>1062</v>
      </c>
      <c r="E182" s="38"/>
      <c r="F182" s="237" t="s">
        <v>3246</v>
      </c>
      <c r="G182" s="38"/>
      <c r="H182" s="38"/>
      <c r="I182" s="238"/>
      <c r="J182" s="38"/>
      <c r="K182" s="38"/>
      <c r="L182" s="39"/>
      <c r="M182" s="239"/>
      <c r="N182" s="240"/>
      <c r="O182" s="77"/>
      <c r="P182" s="77"/>
      <c r="Q182" s="77"/>
      <c r="R182" s="77"/>
      <c r="S182" s="77"/>
      <c r="T182" s="78"/>
      <c r="U182" s="38"/>
      <c r="V182" s="38"/>
      <c r="W182" s="38"/>
      <c r="X182" s="38"/>
      <c r="Y182" s="38"/>
      <c r="Z182" s="38"/>
      <c r="AA182" s="38"/>
      <c r="AB182" s="38"/>
      <c r="AC182" s="38"/>
      <c r="AD182" s="38"/>
      <c r="AE182" s="38"/>
      <c r="AT182" s="19" t="s">
        <v>1062</v>
      </c>
      <c r="AU182" s="19" t="s">
        <v>82</v>
      </c>
    </row>
    <row r="183" s="2" customFormat="1" ht="16.5" customHeight="1">
      <c r="A183" s="38"/>
      <c r="B183" s="181"/>
      <c r="C183" s="182" t="s">
        <v>530</v>
      </c>
      <c r="D183" s="182" t="s">
        <v>259</v>
      </c>
      <c r="E183" s="183" t="s">
        <v>3162</v>
      </c>
      <c r="F183" s="184" t="s">
        <v>3009</v>
      </c>
      <c r="G183" s="185" t="s">
        <v>2365</v>
      </c>
      <c r="H183" s="186">
        <v>2</v>
      </c>
      <c r="I183" s="187"/>
      <c r="J183" s="188">
        <f>ROUND(I183*H183,2)</f>
        <v>0</v>
      </c>
      <c r="K183" s="184" t="s">
        <v>2351</v>
      </c>
      <c r="L183" s="39"/>
      <c r="M183" s="189" t="s">
        <v>1</v>
      </c>
      <c r="N183" s="190" t="s">
        <v>40</v>
      </c>
      <c r="O183" s="77"/>
      <c r="P183" s="191">
        <f>O183*H183</f>
        <v>0</v>
      </c>
      <c r="Q183" s="191">
        <v>0</v>
      </c>
      <c r="R183" s="191">
        <f>Q183*H183</f>
        <v>0</v>
      </c>
      <c r="S183" s="191">
        <v>0</v>
      </c>
      <c r="T183" s="192">
        <f>S183*H183</f>
        <v>0</v>
      </c>
      <c r="U183" s="38"/>
      <c r="V183" s="38"/>
      <c r="W183" s="38"/>
      <c r="X183" s="38"/>
      <c r="Y183" s="38"/>
      <c r="Z183" s="38"/>
      <c r="AA183" s="38"/>
      <c r="AB183" s="38"/>
      <c r="AC183" s="38"/>
      <c r="AD183" s="38"/>
      <c r="AE183" s="38"/>
      <c r="AR183" s="193" t="s">
        <v>108</v>
      </c>
      <c r="AT183" s="193" t="s">
        <v>259</v>
      </c>
      <c r="AU183" s="193" t="s">
        <v>82</v>
      </c>
      <c r="AY183" s="19" t="s">
        <v>257</v>
      </c>
      <c r="BE183" s="194">
        <f>IF(N183="základní",J183,0)</f>
        <v>0</v>
      </c>
      <c r="BF183" s="194">
        <f>IF(N183="snížená",J183,0)</f>
        <v>0</v>
      </c>
      <c r="BG183" s="194">
        <f>IF(N183="zákl. přenesená",J183,0)</f>
        <v>0</v>
      </c>
      <c r="BH183" s="194">
        <f>IF(N183="sníž. přenesená",J183,0)</f>
        <v>0</v>
      </c>
      <c r="BI183" s="194">
        <f>IF(N183="nulová",J183,0)</f>
        <v>0</v>
      </c>
      <c r="BJ183" s="19" t="s">
        <v>82</v>
      </c>
      <c r="BK183" s="194">
        <f>ROUND(I183*H183,2)</f>
        <v>0</v>
      </c>
      <c r="BL183" s="19" t="s">
        <v>108</v>
      </c>
      <c r="BM183" s="193" t="s">
        <v>813</v>
      </c>
    </row>
    <row r="184" s="2" customFormat="1">
      <c r="A184" s="38"/>
      <c r="B184" s="39"/>
      <c r="C184" s="38"/>
      <c r="D184" s="196" t="s">
        <v>1062</v>
      </c>
      <c r="E184" s="38"/>
      <c r="F184" s="237" t="s">
        <v>3247</v>
      </c>
      <c r="G184" s="38"/>
      <c r="H184" s="38"/>
      <c r="I184" s="238"/>
      <c r="J184" s="38"/>
      <c r="K184" s="38"/>
      <c r="L184" s="39"/>
      <c r="M184" s="239"/>
      <c r="N184" s="240"/>
      <c r="O184" s="77"/>
      <c r="P184" s="77"/>
      <c r="Q184" s="77"/>
      <c r="R184" s="77"/>
      <c r="S184" s="77"/>
      <c r="T184" s="78"/>
      <c r="U184" s="38"/>
      <c r="V184" s="38"/>
      <c r="W184" s="38"/>
      <c r="X184" s="38"/>
      <c r="Y184" s="38"/>
      <c r="Z184" s="38"/>
      <c r="AA184" s="38"/>
      <c r="AB184" s="38"/>
      <c r="AC184" s="38"/>
      <c r="AD184" s="38"/>
      <c r="AE184" s="38"/>
      <c r="AT184" s="19" t="s">
        <v>1062</v>
      </c>
      <c r="AU184" s="19" t="s">
        <v>82</v>
      </c>
    </row>
    <row r="185" s="2" customFormat="1" ht="24.15" customHeight="1">
      <c r="A185" s="38"/>
      <c r="B185" s="181"/>
      <c r="C185" s="182" t="s">
        <v>545</v>
      </c>
      <c r="D185" s="182" t="s">
        <v>259</v>
      </c>
      <c r="E185" s="183" t="s">
        <v>3163</v>
      </c>
      <c r="F185" s="184" t="s">
        <v>3078</v>
      </c>
      <c r="G185" s="185" t="s">
        <v>416</v>
      </c>
      <c r="H185" s="186">
        <v>1</v>
      </c>
      <c r="I185" s="187"/>
      <c r="J185" s="188">
        <f>ROUND(I185*H185,2)</f>
        <v>0</v>
      </c>
      <c r="K185" s="184" t="s">
        <v>2351</v>
      </c>
      <c r="L185" s="39"/>
      <c r="M185" s="189" t="s">
        <v>1</v>
      </c>
      <c r="N185" s="190" t="s">
        <v>40</v>
      </c>
      <c r="O185" s="77"/>
      <c r="P185" s="191">
        <f>O185*H185</f>
        <v>0</v>
      </c>
      <c r="Q185" s="191">
        <v>0</v>
      </c>
      <c r="R185" s="191">
        <f>Q185*H185</f>
        <v>0</v>
      </c>
      <c r="S185" s="191">
        <v>0</v>
      </c>
      <c r="T185" s="192">
        <f>S185*H185</f>
        <v>0</v>
      </c>
      <c r="U185" s="38"/>
      <c r="V185" s="38"/>
      <c r="W185" s="38"/>
      <c r="X185" s="38"/>
      <c r="Y185" s="38"/>
      <c r="Z185" s="38"/>
      <c r="AA185" s="38"/>
      <c r="AB185" s="38"/>
      <c r="AC185" s="38"/>
      <c r="AD185" s="38"/>
      <c r="AE185" s="38"/>
      <c r="AR185" s="193" t="s">
        <v>108</v>
      </c>
      <c r="AT185" s="193" t="s">
        <v>259</v>
      </c>
      <c r="AU185" s="193" t="s">
        <v>82</v>
      </c>
      <c r="AY185" s="19" t="s">
        <v>257</v>
      </c>
      <c r="BE185" s="194">
        <f>IF(N185="základní",J185,0)</f>
        <v>0</v>
      </c>
      <c r="BF185" s="194">
        <f>IF(N185="snížená",J185,0)</f>
        <v>0</v>
      </c>
      <c r="BG185" s="194">
        <f>IF(N185="zákl. přenesená",J185,0)</f>
        <v>0</v>
      </c>
      <c r="BH185" s="194">
        <f>IF(N185="sníž. přenesená",J185,0)</f>
        <v>0</v>
      </c>
      <c r="BI185" s="194">
        <f>IF(N185="nulová",J185,0)</f>
        <v>0</v>
      </c>
      <c r="BJ185" s="19" t="s">
        <v>82</v>
      </c>
      <c r="BK185" s="194">
        <f>ROUND(I185*H185,2)</f>
        <v>0</v>
      </c>
      <c r="BL185" s="19" t="s">
        <v>108</v>
      </c>
      <c r="BM185" s="193" t="s">
        <v>822</v>
      </c>
    </row>
    <row r="186" s="2" customFormat="1" ht="24.15" customHeight="1">
      <c r="A186" s="38"/>
      <c r="B186" s="181"/>
      <c r="C186" s="182" t="s">
        <v>589</v>
      </c>
      <c r="D186" s="182" t="s">
        <v>259</v>
      </c>
      <c r="E186" s="183" t="s">
        <v>3164</v>
      </c>
      <c r="F186" s="184" t="s">
        <v>3080</v>
      </c>
      <c r="G186" s="185" t="s">
        <v>416</v>
      </c>
      <c r="H186" s="186">
        <v>1</v>
      </c>
      <c r="I186" s="187"/>
      <c r="J186" s="188">
        <f>ROUND(I186*H186,2)</f>
        <v>0</v>
      </c>
      <c r="K186" s="184" t="s">
        <v>2351</v>
      </c>
      <c r="L186" s="39"/>
      <c r="M186" s="189" t="s">
        <v>1</v>
      </c>
      <c r="N186" s="190" t="s">
        <v>40</v>
      </c>
      <c r="O186" s="77"/>
      <c r="P186" s="191">
        <f>O186*H186</f>
        <v>0</v>
      </c>
      <c r="Q186" s="191">
        <v>0</v>
      </c>
      <c r="R186" s="191">
        <f>Q186*H186</f>
        <v>0</v>
      </c>
      <c r="S186" s="191">
        <v>0</v>
      </c>
      <c r="T186" s="192">
        <f>S186*H186</f>
        <v>0</v>
      </c>
      <c r="U186" s="38"/>
      <c r="V186" s="38"/>
      <c r="W186" s="38"/>
      <c r="X186" s="38"/>
      <c r="Y186" s="38"/>
      <c r="Z186" s="38"/>
      <c r="AA186" s="38"/>
      <c r="AB186" s="38"/>
      <c r="AC186" s="38"/>
      <c r="AD186" s="38"/>
      <c r="AE186" s="38"/>
      <c r="AR186" s="193" t="s">
        <v>108</v>
      </c>
      <c r="AT186" s="193" t="s">
        <v>259</v>
      </c>
      <c r="AU186" s="193" t="s">
        <v>82</v>
      </c>
      <c r="AY186" s="19" t="s">
        <v>257</v>
      </c>
      <c r="BE186" s="194">
        <f>IF(N186="základní",J186,0)</f>
        <v>0</v>
      </c>
      <c r="BF186" s="194">
        <f>IF(N186="snížená",J186,0)</f>
        <v>0</v>
      </c>
      <c r="BG186" s="194">
        <f>IF(N186="zákl. přenesená",J186,0)</f>
        <v>0</v>
      </c>
      <c r="BH186" s="194">
        <f>IF(N186="sníž. přenesená",J186,0)</f>
        <v>0</v>
      </c>
      <c r="BI186" s="194">
        <f>IF(N186="nulová",J186,0)</f>
        <v>0</v>
      </c>
      <c r="BJ186" s="19" t="s">
        <v>82</v>
      </c>
      <c r="BK186" s="194">
        <f>ROUND(I186*H186,2)</f>
        <v>0</v>
      </c>
      <c r="BL186" s="19" t="s">
        <v>108</v>
      </c>
      <c r="BM186" s="193" t="s">
        <v>831</v>
      </c>
    </row>
    <row r="187" s="2" customFormat="1">
      <c r="A187" s="38"/>
      <c r="B187" s="39"/>
      <c r="C187" s="38"/>
      <c r="D187" s="196" t="s">
        <v>1062</v>
      </c>
      <c r="E187" s="38"/>
      <c r="F187" s="237" t="s">
        <v>3013</v>
      </c>
      <c r="G187" s="38"/>
      <c r="H187" s="38"/>
      <c r="I187" s="238"/>
      <c r="J187" s="38"/>
      <c r="K187" s="38"/>
      <c r="L187" s="39"/>
      <c r="M187" s="239"/>
      <c r="N187" s="240"/>
      <c r="O187" s="77"/>
      <c r="P187" s="77"/>
      <c r="Q187" s="77"/>
      <c r="R187" s="77"/>
      <c r="S187" s="77"/>
      <c r="T187" s="78"/>
      <c r="U187" s="38"/>
      <c r="V187" s="38"/>
      <c r="W187" s="38"/>
      <c r="X187" s="38"/>
      <c r="Y187" s="38"/>
      <c r="Z187" s="38"/>
      <c r="AA187" s="38"/>
      <c r="AB187" s="38"/>
      <c r="AC187" s="38"/>
      <c r="AD187" s="38"/>
      <c r="AE187" s="38"/>
      <c r="AT187" s="19" t="s">
        <v>1062</v>
      </c>
      <c r="AU187" s="19" t="s">
        <v>82</v>
      </c>
    </row>
    <row r="188" s="2" customFormat="1" ht="33" customHeight="1">
      <c r="A188" s="38"/>
      <c r="B188" s="181"/>
      <c r="C188" s="182" t="s">
        <v>593</v>
      </c>
      <c r="D188" s="182" t="s">
        <v>259</v>
      </c>
      <c r="E188" s="183" t="s">
        <v>3167</v>
      </c>
      <c r="F188" s="184" t="s">
        <v>3155</v>
      </c>
      <c r="G188" s="185" t="s">
        <v>416</v>
      </c>
      <c r="H188" s="186">
        <v>1</v>
      </c>
      <c r="I188" s="187"/>
      <c r="J188" s="188">
        <f>ROUND(I188*H188,2)</f>
        <v>0</v>
      </c>
      <c r="K188" s="184" t="s">
        <v>2351</v>
      </c>
      <c r="L188" s="39"/>
      <c r="M188" s="189" t="s">
        <v>1</v>
      </c>
      <c r="N188" s="190" t="s">
        <v>40</v>
      </c>
      <c r="O188" s="77"/>
      <c r="P188" s="191">
        <f>O188*H188</f>
        <v>0</v>
      </c>
      <c r="Q188" s="191">
        <v>0</v>
      </c>
      <c r="R188" s="191">
        <f>Q188*H188</f>
        <v>0</v>
      </c>
      <c r="S188" s="191">
        <v>0</v>
      </c>
      <c r="T188" s="192">
        <f>S188*H188</f>
        <v>0</v>
      </c>
      <c r="U188" s="38"/>
      <c r="V188" s="38"/>
      <c r="W188" s="38"/>
      <c r="X188" s="38"/>
      <c r="Y188" s="38"/>
      <c r="Z188" s="38"/>
      <c r="AA188" s="38"/>
      <c r="AB188" s="38"/>
      <c r="AC188" s="38"/>
      <c r="AD188" s="38"/>
      <c r="AE188" s="38"/>
      <c r="AR188" s="193" t="s">
        <v>108</v>
      </c>
      <c r="AT188" s="193" t="s">
        <v>259</v>
      </c>
      <c r="AU188" s="193" t="s">
        <v>82</v>
      </c>
      <c r="AY188" s="19" t="s">
        <v>257</v>
      </c>
      <c r="BE188" s="194">
        <f>IF(N188="základní",J188,0)</f>
        <v>0</v>
      </c>
      <c r="BF188" s="194">
        <f>IF(N188="snížená",J188,0)</f>
        <v>0</v>
      </c>
      <c r="BG188" s="194">
        <f>IF(N188="zákl. přenesená",J188,0)</f>
        <v>0</v>
      </c>
      <c r="BH188" s="194">
        <f>IF(N188="sníž. přenesená",J188,0)</f>
        <v>0</v>
      </c>
      <c r="BI188" s="194">
        <f>IF(N188="nulová",J188,0)</f>
        <v>0</v>
      </c>
      <c r="BJ188" s="19" t="s">
        <v>82</v>
      </c>
      <c r="BK188" s="194">
        <f>ROUND(I188*H188,2)</f>
        <v>0</v>
      </c>
      <c r="BL188" s="19" t="s">
        <v>108</v>
      </c>
      <c r="BM188" s="193" t="s">
        <v>854</v>
      </c>
    </row>
    <row r="189" s="2" customFormat="1">
      <c r="A189" s="38"/>
      <c r="B189" s="39"/>
      <c r="C189" s="38"/>
      <c r="D189" s="196" t="s">
        <v>1062</v>
      </c>
      <c r="E189" s="38"/>
      <c r="F189" s="237" t="s">
        <v>3013</v>
      </c>
      <c r="G189" s="38"/>
      <c r="H189" s="38"/>
      <c r="I189" s="238"/>
      <c r="J189" s="38"/>
      <c r="K189" s="38"/>
      <c r="L189" s="39"/>
      <c r="M189" s="239"/>
      <c r="N189" s="240"/>
      <c r="O189" s="77"/>
      <c r="P189" s="77"/>
      <c r="Q189" s="77"/>
      <c r="R189" s="77"/>
      <c r="S189" s="77"/>
      <c r="T189" s="78"/>
      <c r="U189" s="38"/>
      <c r="V189" s="38"/>
      <c r="W189" s="38"/>
      <c r="X189" s="38"/>
      <c r="Y189" s="38"/>
      <c r="Z189" s="38"/>
      <c r="AA189" s="38"/>
      <c r="AB189" s="38"/>
      <c r="AC189" s="38"/>
      <c r="AD189" s="38"/>
      <c r="AE189" s="38"/>
      <c r="AT189" s="19" t="s">
        <v>1062</v>
      </c>
      <c r="AU189" s="19" t="s">
        <v>82</v>
      </c>
    </row>
    <row r="190" s="2" customFormat="1" ht="24.15" customHeight="1">
      <c r="A190" s="38"/>
      <c r="B190" s="181"/>
      <c r="C190" s="182" t="s">
        <v>599</v>
      </c>
      <c r="D190" s="182" t="s">
        <v>259</v>
      </c>
      <c r="E190" s="183" t="s">
        <v>3169</v>
      </c>
      <c r="F190" s="184" t="s">
        <v>3248</v>
      </c>
      <c r="G190" s="185" t="s">
        <v>2365</v>
      </c>
      <c r="H190" s="186">
        <v>86</v>
      </c>
      <c r="I190" s="187"/>
      <c r="J190" s="188">
        <f>ROUND(I190*H190,2)</f>
        <v>0</v>
      </c>
      <c r="K190" s="184" t="s">
        <v>2351</v>
      </c>
      <c r="L190" s="39"/>
      <c r="M190" s="189" t="s">
        <v>1</v>
      </c>
      <c r="N190" s="190" t="s">
        <v>40</v>
      </c>
      <c r="O190" s="77"/>
      <c r="P190" s="191">
        <f>O190*H190</f>
        <v>0</v>
      </c>
      <c r="Q190" s="191">
        <v>0</v>
      </c>
      <c r="R190" s="191">
        <f>Q190*H190</f>
        <v>0</v>
      </c>
      <c r="S190" s="191">
        <v>0</v>
      </c>
      <c r="T190" s="192">
        <f>S190*H190</f>
        <v>0</v>
      </c>
      <c r="U190" s="38"/>
      <c r="V190" s="38"/>
      <c r="W190" s="38"/>
      <c r="X190" s="38"/>
      <c r="Y190" s="38"/>
      <c r="Z190" s="38"/>
      <c r="AA190" s="38"/>
      <c r="AB190" s="38"/>
      <c r="AC190" s="38"/>
      <c r="AD190" s="38"/>
      <c r="AE190" s="38"/>
      <c r="AR190" s="193" t="s">
        <v>108</v>
      </c>
      <c r="AT190" s="193" t="s">
        <v>259</v>
      </c>
      <c r="AU190" s="193" t="s">
        <v>82</v>
      </c>
      <c r="AY190" s="19" t="s">
        <v>257</v>
      </c>
      <c r="BE190" s="194">
        <f>IF(N190="základní",J190,0)</f>
        <v>0</v>
      </c>
      <c r="BF190" s="194">
        <f>IF(N190="snížená",J190,0)</f>
        <v>0</v>
      </c>
      <c r="BG190" s="194">
        <f>IF(N190="zákl. přenesená",J190,0)</f>
        <v>0</v>
      </c>
      <c r="BH190" s="194">
        <f>IF(N190="sníž. přenesená",J190,0)</f>
        <v>0</v>
      </c>
      <c r="BI190" s="194">
        <f>IF(N190="nulová",J190,0)</f>
        <v>0</v>
      </c>
      <c r="BJ190" s="19" t="s">
        <v>82</v>
      </c>
      <c r="BK190" s="194">
        <f>ROUND(I190*H190,2)</f>
        <v>0</v>
      </c>
      <c r="BL190" s="19" t="s">
        <v>108</v>
      </c>
      <c r="BM190" s="193" t="s">
        <v>877</v>
      </c>
    </row>
    <row r="191" s="2" customFormat="1">
      <c r="A191" s="38"/>
      <c r="B191" s="39"/>
      <c r="C191" s="38"/>
      <c r="D191" s="196" t="s">
        <v>1062</v>
      </c>
      <c r="E191" s="38"/>
      <c r="F191" s="237" t="s">
        <v>3249</v>
      </c>
      <c r="G191" s="38"/>
      <c r="H191" s="38"/>
      <c r="I191" s="238"/>
      <c r="J191" s="38"/>
      <c r="K191" s="38"/>
      <c r="L191" s="39"/>
      <c r="M191" s="239"/>
      <c r="N191" s="240"/>
      <c r="O191" s="77"/>
      <c r="P191" s="77"/>
      <c r="Q191" s="77"/>
      <c r="R191" s="77"/>
      <c r="S191" s="77"/>
      <c r="T191" s="78"/>
      <c r="U191" s="38"/>
      <c r="V191" s="38"/>
      <c r="W191" s="38"/>
      <c r="X191" s="38"/>
      <c r="Y191" s="38"/>
      <c r="Z191" s="38"/>
      <c r="AA191" s="38"/>
      <c r="AB191" s="38"/>
      <c r="AC191" s="38"/>
      <c r="AD191" s="38"/>
      <c r="AE191" s="38"/>
      <c r="AT191" s="19" t="s">
        <v>1062</v>
      </c>
      <c r="AU191" s="19" t="s">
        <v>82</v>
      </c>
    </row>
    <row r="192" s="2" customFormat="1" ht="24.15" customHeight="1">
      <c r="A192" s="38"/>
      <c r="B192" s="181"/>
      <c r="C192" s="182" t="s">
        <v>603</v>
      </c>
      <c r="D192" s="182" t="s">
        <v>259</v>
      </c>
      <c r="E192" s="183" t="s">
        <v>3173</v>
      </c>
      <c r="F192" s="184" t="s">
        <v>3250</v>
      </c>
      <c r="G192" s="185" t="s">
        <v>2505</v>
      </c>
      <c r="H192" s="186">
        <v>4</v>
      </c>
      <c r="I192" s="187"/>
      <c r="J192" s="188">
        <f>ROUND(I192*H192,2)</f>
        <v>0</v>
      </c>
      <c r="K192" s="184" t="s">
        <v>2351</v>
      </c>
      <c r="L192" s="39"/>
      <c r="M192" s="189" t="s">
        <v>1</v>
      </c>
      <c r="N192" s="190" t="s">
        <v>40</v>
      </c>
      <c r="O192" s="77"/>
      <c r="P192" s="191">
        <f>O192*H192</f>
        <v>0</v>
      </c>
      <c r="Q192" s="191">
        <v>0</v>
      </c>
      <c r="R192" s="191">
        <f>Q192*H192</f>
        <v>0</v>
      </c>
      <c r="S192" s="191">
        <v>0</v>
      </c>
      <c r="T192" s="192">
        <f>S192*H192</f>
        <v>0</v>
      </c>
      <c r="U192" s="38"/>
      <c r="V192" s="38"/>
      <c r="W192" s="38"/>
      <c r="X192" s="38"/>
      <c r="Y192" s="38"/>
      <c r="Z192" s="38"/>
      <c r="AA192" s="38"/>
      <c r="AB192" s="38"/>
      <c r="AC192" s="38"/>
      <c r="AD192" s="38"/>
      <c r="AE192" s="38"/>
      <c r="AR192" s="193" t="s">
        <v>108</v>
      </c>
      <c r="AT192" s="193" t="s">
        <v>259</v>
      </c>
      <c r="AU192" s="193" t="s">
        <v>82</v>
      </c>
      <c r="AY192" s="19" t="s">
        <v>257</v>
      </c>
      <c r="BE192" s="194">
        <f>IF(N192="základní",J192,0)</f>
        <v>0</v>
      </c>
      <c r="BF192" s="194">
        <f>IF(N192="snížená",J192,0)</f>
        <v>0</v>
      </c>
      <c r="BG192" s="194">
        <f>IF(N192="zákl. přenesená",J192,0)</f>
        <v>0</v>
      </c>
      <c r="BH192" s="194">
        <f>IF(N192="sníž. přenesená",J192,0)</f>
        <v>0</v>
      </c>
      <c r="BI192" s="194">
        <f>IF(N192="nulová",J192,0)</f>
        <v>0</v>
      </c>
      <c r="BJ192" s="19" t="s">
        <v>82</v>
      </c>
      <c r="BK192" s="194">
        <f>ROUND(I192*H192,2)</f>
        <v>0</v>
      </c>
      <c r="BL192" s="19" t="s">
        <v>108</v>
      </c>
      <c r="BM192" s="193" t="s">
        <v>898</v>
      </c>
    </row>
    <row r="193" s="2" customFormat="1">
      <c r="A193" s="38"/>
      <c r="B193" s="39"/>
      <c r="C193" s="38"/>
      <c r="D193" s="196" t="s">
        <v>1062</v>
      </c>
      <c r="E193" s="38"/>
      <c r="F193" s="237" t="s">
        <v>3113</v>
      </c>
      <c r="G193" s="38"/>
      <c r="H193" s="38"/>
      <c r="I193" s="238"/>
      <c r="J193" s="38"/>
      <c r="K193" s="38"/>
      <c r="L193" s="39"/>
      <c r="M193" s="239"/>
      <c r="N193" s="240"/>
      <c r="O193" s="77"/>
      <c r="P193" s="77"/>
      <c r="Q193" s="77"/>
      <c r="R193" s="77"/>
      <c r="S193" s="77"/>
      <c r="T193" s="78"/>
      <c r="U193" s="38"/>
      <c r="V193" s="38"/>
      <c r="W193" s="38"/>
      <c r="X193" s="38"/>
      <c r="Y193" s="38"/>
      <c r="Z193" s="38"/>
      <c r="AA193" s="38"/>
      <c r="AB193" s="38"/>
      <c r="AC193" s="38"/>
      <c r="AD193" s="38"/>
      <c r="AE193" s="38"/>
      <c r="AT193" s="19" t="s">
        <v>1062</v>
      </c>
      <c r="AU193" s="19" t="s">
        <v>82</v>
      </c>
    </row>
    <row r="194" s="2" customFormat="1" ht="21.75" customHeight="1">
      <c r="A194" s="38"/>
      <c r="B194" s="181"/>
      <c r="C194" s="182" t="s">
        <v>609</v>
      </c>
      <c r="D194" s="182" t="s">
        <v>259</v>
      </c>
      <c r="E194" s="183" t="s">
        <v>3251</v>
      </c>
      <c r="F194" s="184" t="s">
        <v>3022</v>
      </c>
      <c r="G194" s="185" t="s">
        <v>416</v>
      </c>
      <c r="H194" s="186">
        <v>1</v>
      </c>
      <c r="I194" s="187"/>
      <c r="J194" s="188">
        <f>ROUND(I194*H194,2)</f>
        <v>0</v>
      </c>
      <c r="K194" s="184" t="s">
        <v>2351</v>
      </c>
      <c r="L194" s="39"/>
      <c r="M194" s="189" t="s">
        <v>1</v>
      </c>
      <c r="N194" s="190" t="s">
        <v>40</v>
      </c>
      <c r="O194" s="77"/>
      <c r="P194" s="191">
        <f>O194*H194</f>
        <v>0</v>
      </c>
      <c r="Q194" s="191">
        <v>0</v>
      </c>
      <c r="R194" s="191">
        <f>Q194*H194</f>
        <v>0</v>
      </c>
      <c r="S194" s="191">
        <v>0</v>
      </c>
      <c r="T194" s="192">
        <f>S194*H194</f>
        <v>0</v>
      </c>
      <c r="U194" s="38"/>
      <c r="V194" s="38"/>
      <c r="W194" s="38"/>
      <c r="X194" s="38"/>
      <c r="Y194" s="38"/>
      <c r="Z194" s="38"/>
      <c r="AA194" s="38"/>
      <c r="AB194" s="38"/>
      <c r="AC194" s="38"/>
      <c r="AD194" s="38"/>
      <c r="AE194" s="38"/>
      <c r="AR194" s="193" t="s">
        <v>108</v>
      </c>
      <c r="AT194" s="193" t="s">
        <v>259</v>
      </c>
      <c r="AU194" s="193" t="s">
        <v>82</v>
      </c>
      <c r="AY194" s="19" t="s">
        <v>257</v>
      </c>
      <c r="BE194" s="194">
        <f>IF(N194="základní",J194,0)</f>
        <v>0</v>
      </c>
      <c r="BF194" s="194">
        <f>IF(N194="snížená",J194,0)</f>
        <v>0</v>
      </c>
      <c r="BG194" s="194">
        <f>IF(N194="zákl. přenesená",J194,0)</f>
        <v>0</v>
      </c>
      <c r="BH194" s="194">
        <f>IF(N194="sníž. přenesená",J194,0)</f>
        <v>0</v>
      </c>
      <c r="BI194" s="194">
        <f>IF(N194="nulová",J194,0)</f>
        <v>0</v>
      </c>
      <c r="BJ194" s="19" t="s">
        <v>82</v>
      </c>
      <c r="BK194" s="194">
        <f>ROUND(I194*H194,2)</f>
        <v>0</v>
      </c>
      <c r="BL194" s="19" t="s">
        <v>108</v>
      </c>
      <c r="BM194" s="193" t="s">
        <v>915</v>
      </c>
    </row>
    <row r="195" s="2" customFormat="1">
      <c r="A195" s="38"/>
      <c r="B195" s="39"/>
      <c r="C195" s="38"/>
      <c r="D195" s="196" t="s">
        <v>1062</v>
      </c>
      <c r="E195" s="38"/>
      <c r="F195" s="237" t="s">
        <v>3013</v>
      </c>
      <c r="G195" s="38"/>
      <c r="H195" s="38"/>
      <c r="I195" s="238"/>
      <c r="J195" s="38"/>
      <c r="K195" s="38"/>
      <c r="L195" s="39"/>
      <c r="M195" s="239"/>
      <c r="N195" s="240"/>
      <c r="O195" s="77"/>
      <c r="P195" s="77"/>
      <c r="Q195" s="77"/>
      <c r="R195" s="77"/>
      <c r="S195" s="77"/>
      <c r="T195" s="78"/>
      <c r="U195" s="38"/>
      <c r="V195" s="38"/>
      <c r="W195" s="38"/>
      <c r="X195" s="38"/>
      <c r="Y195" s="38"/>
      <c r="Z195" s="38"/>
      <c r="AA195" s="38"/>
      <c r="AB195" s="38"/>
      <c r="AC195" s="38"/>
      <c r="AD195" s="38"/>
      <c r="AE195" s="38"/>
      <c r="AT195" s="19" t="s">
        <v>1062</v>
      </c>
      <c r="AU195" s="19" t="s">
        <v>82</v>
      </c>
    </row>
    <row r="196" s="2" customFormat="1" ht="16.5" customHeight="1">
      <c r="A196" s="38"/>
      <c r="B196" s="181"/>
      <c r="C196" s="182" t="s">
        <v>613</v>
      </c>
      <c r="D196" s="182" t="s">
        <v>259</v>
      </c>
      <c r="E196" s="183" t="s">
        <v>3252</v>
      </c>
      <c r="F196" s="184" t="s">
        <v>3024</v>
      </c>
      <c r="G196" s="185" t="s">
        <v>2505</v>
      </c>
      <c r="H196" s="186">
        <v>11</v>
      </c>
      <c r="I196" s="187"/>
      <c r="J196" s="188">
        <f>ROUND(I196*H196,2)</f>
        <v>0</v>
      </c>
      <c r="K196" s="184" t="s">
        <v>2351</v>
      </c>
      <c r="L196" s="39"/>
      <c r="M196" s="189" t="s">
        <v>1</v>
      </c>
      <c r="N196" s="190" t="s">
        <v>40</v>
      </c>
      <c r="O196" s="77"/>
      <c r="P196" s="191">
        <f>O196*H196</f>
        <v>0</v>
      </c>
      <c r="Q196" s="191">
        <v>0</v>
      </c>
      <c r="R196" s="191">
        <f>Q196*H196</f>
        <v>0</v>
      </c>
      <c r="S196" s="191">
        <v>0</v>
      </c>
      <c r="T196" s="192">
        <f>S196*H196</f>
        <v>0</v>
      </c>
      <c r="U196" s="38"/>
      <c r="V196" s="38"/>
      <c r="W196" s="38"/>
      <c r="X196" s="38"/>
      <c r="Y196" s="38"/>
      <c r="Z196" s="38"/>
      <c r="AA196" s="38"/>
      <c r="AB196" s="38"/>
      <c r="AC196" s="38"/>
      <c r="AD196" s="38"/>
      <c r="AE196" s="38"/>
      <c r="AR196" s="193" t="s">
        <v>108</v>
      </c>
      <c r="AT196" s="193" t="s">
        <v>259</v>
      </c>
      <c r="AU196" s="193" t="s">
        <v>82</v>
      </c>
      <c r="AY196" s="19" t="s">
        <v>257</v>
      </c>
      <c r="BE196" s="194">
        <f>IF(N196="základní",J196,0)</f>
        <v>0</v>
      </c>
      <c r="BF196" s="194">
        <f>IF(N196="snížená",J196,0)</f>
        <v>0</v>
      </c>
      <c r="BG196" s="194">
        <f>IF(N196="zákl. přenesená",J196,0)</f>
        <v>0</v>
      </c>
      <c r="BH196" s="194">
        <f>IF(N196="sníž. přenesená",J196,0)</f>
        <v>0</v>
      </c>
      <c r="BI196" s="194">
        <f>IF(N196="nulová",J196,0)</f>
        <v>0</v>
      </c>
      <c r="BJ196" s="19" t="s">
        <v>82</v>
      </c>
      <c r="BK196" s="194">
        <f>ROUND(I196*H196,2)</f>
        <v>0</v>
      </c>
      <c r="BL196" s="19" t="s">
        <v>108</v>
      </c>
      <c r="BM196" s="193" t="s">
        <v>930</v>
      </c>
    </row>
    <row r="197" s="2" customFormat="1">
      <c r="A197" s="38"/>
      <c r="B197" s="39"/>
      <c r="C197" s="38"/>
      <c r="D197" s="196" t="s">
        <v>1062</v>
      </c>
      <c r="E197" s="38"/>
      <c r="F197" s="237" t="s">
        <v>3253</v>
      </c>
      <c r="G197" s="38"/>
      <c r="H197" s="38"/>
      <c r="I197" s="238"/>
      <c r="J197" s="38"/>
      <c r="K197" s="38"/>
      <c r="L197" s="39"/>
      <c r="M197" s="239"/>
      <c r="N197" s="240"/>
      <c r="O197" s="77"/>
      <c r="P197" s="77"/>
      <c r="Q197" s="77"/>
      <c r="R197" s="77"/>
      <c r="S197" s="77"/>
      <c r="T197" s="78"/>
      <c r="U197" s="38"/>
      <c r="V197" s="38"/>
      <c r="W197" s="38"/>
      <c r="X197" s="38"/>
      <c r="Y197" s="38"/>
      <c r="Z197" s="38"/>
      <c r="AA197" s="38"/>
      <c r="AB197" s="38"/>
      <c r="AC197" s="38"/>
      <c r="AD197" s="38"/>
      <c r="AE197" s="38"/>
      <c r="AT197" s="19" t="s">
        <v>1062</v>
      </c>
      <c r="AU197" s="19" t="s">
        <v>82</v>
      </c>
    </row>
    <row r="198" s="2" customFormat="1" ht="16.5" customHeight="1">
      <c r="A198" s="38"/>
      <c r="B198" s="181"/>
      <c r="C198" s="182" t="s">
        <v>622</v>
      </c>
      <c r="D198" s="182" t="s">
        <v>259</v>
      </c>
      <c r="E198" s="183" t="s">
        <v>3254</v>
      </c>
      <c r="F198" s="184" t="s">
        <v>3026</v>
      </c>
      <c r="G198" s="185" t="s">
        <v>416</v>
      </c>
      <c r="H198" s="186">
        <v>1</v>
      </c>
      <c r="I198" s="187"/>
      <c r="J198" s="188">
        <f>ROUND(I198*H198,2)</f>
        <v>0</v>
      </c>
      <c r="K198" s="184" t="s">
        <v>2351</v>
      </c>
      <c r="L198" s="39"/>
      <c r="M198" s="189" t="s">
        <v>1</v>
      </c>
      <c r="N198" s="190" t="s">
        <v>40</v>
      </c>
      <c r="O198" s="77"/>
      <c r="P198" s="191">
        <f>O198*H198</f>
        <v>0</v>
      </c>
      <c r="Q198" s="191">
        <v>0</v>
      </c>
      <c r="R198" s="191">
        <f>Q198*H198</f>
        <v>0</v>
      </c>
      <c r="S198" s="191">
        <v>0</v>
      </c>
      <c r="T198" s="192">
        <f>S198*H198</f>
        <v>0</v>
      </c>
      <c r="U198" s="38"/>
      <c r="V198" s="38"/>
      <c r="W198" s="38"/>
      <c r="X198" s="38"/>
      <c r="Y198" s="38"/>
      <c r="Z198" s="38"/>
      <c r="AA198" s="38"/>
      <c r="AB198" s="38"/>
      <c r="AC198" s="38"/>
      <c r="AD198" s="38"/>
      <c r="AE198" s="38"/>
      <c r="AR198" s="193" t="s">
        <v>108</v>
      </c>
      <c r="AT198" s="193" t="s">
        <v>259</v>
      </c>
      <c r="AU198" s="193" t="s">
        <v>82</v>
      </c>
      <c r="AY198" s="19" t="s">
        <v>257</v>
      </c>
      <c r="BE198" s="194">
        <f>IF(N198="základní",J198,0)</f>
        <v>0</v>
      </c>
      <c r="BF198" s="194">
        <f>IF(N198="snížená",J198,0)</f>
        <v>0</v>
      </c>
      <c r="BG198" s="194">
        <f>IF(N198="zákl. přenesená",J198,0)</f>
        <v>0</v>
      </c>
      <c r="BH198" s="194">
        <f>IF(N198="sníž. přenesená",J198,0)</f>
        <v>0</v>
      </c>
      <c r="BI198" s="194">
        <f>IF(N198="nulová",J198,0)</f>
        <v>0</v>
      </c>
      <c r="BJ198" s="19" t="s">
        <v>82</v>
      </c>
      <c r="BK198" s="194">
        <f>ROUND(I198*H198,2)</f>
        <v>0</v>
      </c>
      <c r="BL198" s="19" t="s">
        <v>108</v>
      </c>
      <c r="BM198" s="193" t="s">
        <v>940</v>
      </c>
    </row>
    <row r="199" s="2" customFormat="1">
      <c r="A199" s="38"/>
      <c r="B199" s="39"/>
      <c r="C199" s="38"/>
      <c r="D199" s="196" t="s">
        <v>1062</v>
      </c>
      <c r="E199" s="38"/>
      <c r="F199" s="237" t="s">
        <v>3013</v>
      </c>
      <c r="G199" s="38"/>
      <c r="H199" s="38"/>
      <c r="I199" s="238"/>
      <c r="J199" s="38"/>
      <c r="K199" s="38"/>
      <c r="L199" s="39"/>
      <c r="M199" s="239"/>
      <c r="N199" s="240"/>
      <c r="O199" s="77"/>
      <c r="P199" s="77"/>
      <c r="Q199" s="77"/>
      <c r="R199" s="77"/>
      <c r="S199" s="77"/>
      <c r="T199" s="78"/>
      <c r="U199" s="38"/>
      <c r="V199" s="38"/>
      <c r="W199" s="38"/>
      <c r="X199" s="38"/>
      <c r="Y199" s="38"/>
      <c r="Z199" s="38"/>
      <c r="AA199" s="38"/>
      <c r="AB199" s="38"/>
      <c r="AC199" s="38"/>
      <c r="AD199" s="38"/>
      <c r="AE199" s="38"/>
      <c r="AT199" s="19" t="s">
        <v>1062</v>
      </c>
      <c r="AU199" s="19" t="s">
        <v>82</v>
      </c>
    </row>
    <row r="200" s="2" customFormat="1" ht="16.5" customHeight="1">
      <c r="A200" s="38"/>
      <c r="B200" s="181"/>
      <c r="C200" s="182" t="s">
        <v>627</v>
      </c>
      <c r="D200" s="182" t="s">
        <v>259</v>
      </c>
      <c r="E200" s="183" t="s">
        <v>3255</v>
      </c>
      <c r="F200" s="184" t="s">
        <v>3028</v>
      </c>
      <c r="G200" s="185" t="s">
        <v>416</v>
      </c>
      <c r="H200" s="186">
        <v>1</v>
      </c>
      <c r="I200" s="187"/>
      <c r="J200" s="188">
        <f>ROUND(I200*H200,2)</f>
        <v>0</v>
      </c>
      <c r="K200" s="184" t="s">
        <v>2351</v>
      </c>
      <c r="L200" s="39"/>
      <c r="M200" s="189" t="s">
        <v>1</v>
      </c>
      <c r="N200" s="190" t="s">
        <v>40</v>
      </c>
      <c r="O200" s="77"/>
      <c r="P200" s="191">
        <f>O200*H200</f>
        <v>0</v>
      </c>
      <c r="Q200" s="191">
        <v>0</v>
      </c>
      <c r="R200" s="191">
        <f>Q200*H200</f>
        <v>0</v>
      </c>
      <c r="S200" s="191">
        <v>0</v>
      </c>
      <c r="T200" s="192">
        <f>S200*H200</f>
        <v>0</v>
      </c>
      <c r="U200" s="38"/>
      <c r="V200" s="38"/>
      <c r="W200" s="38"/>
      <c r="X200" s="38"/>
      <c r="Y200" s="38"/>
      <c r="Z200" s="38"/>
      <c r="AA200" s="38"/>
      <c r="AB200" s="38"/>
      <c r="AC200" s="38"/>
      <c r="AD200" s="38"/>
      <c r="AE200" s="38"/>
      <c r="AR200" s="193" t="s">
        <v>108</v>
      </c>
      <c r="AT200" s="193" t="s">
        <v>259</v>
      </c>
      <c r="AU200" s="193" t="s">
        <v>82</v>
      </c>
      <c r="AY200" s="19" t="s">
        <v>257</v>
      </c>
      <c r="BE200" s="194">
        <f>IF(N200="základní",J200,0)</f>
        <v>0</v>
      </c>
      <c r="BF200" s="194">
        <f>IF(N200="snížená",J200,0)</f>
        <v>0</v>
      </c>
      <c r="BG200" s="194">
        <f>IF(N200="zákl. přenesená",J200,0)</f>
        <v>0</v>
      </c>
      <c r="BH200" s="194">
        <f>IF(N200="sníž. přenesená",J200,0)</f>
        <v>0</v>
      </c>
      <c r="BI200" s="194">
        <f>IF(N200="nulová",J200,0)</f>
        <v>0</v>
      </c>
      <c r="BJ200" s="19" t="s">
        <v>82</v>
      </c>
      <c r="BK200" s="194">
        <f>ROUND(I200*H200,2)</f>
        <v>0</v>
      </c>
      <c r="BL200" s="19" t="s">
        <v>108</v>
      </c>
      <c r="BM200" s="193" t="s">
        <v>953</v>
      </c>
    </row>
    <row r="201" s="2" customFormat="1">
      <c r="A201" s="38"/>
      <c r="B201" s="39"/>
      <c r="C201" s="38"/>
      <c r="D201" s="196" t="s">
        <v>1062</v>
      </c>
      <c r="E201" s="38"/>
      <c r="F201" s="237" t="s">
        <v>3013</v>
      </c>
      <c r="G201" s="38"/>
      <c r="H201" s="38"/>
      <c r="I201" s="238"/>
      <c r="J201" s="38"/>
      <c r="K201" s="38"/>
      <c r="L201" s="39"/>
      <c r="M201" s="247"/>
      <c r="N201" s="248"/>
      <c r="O201" s="243"/>
      <c r="P201" s="243"/>
      <c r="Q201" s="243"/>
      <c r="R201" s="243"/>
      <c r="S201" s="243"/>
      <c r="T201" s="249"/>
      <c r="U201" s="38"/>
      <c r="V201" s="38"/>
      <c r="W201" s="38"/>
      <c r="X201" s="38"/>
      <c r="Y201" s="38"/>
      <c r="Z201" s="38"/>
      <c r="AA201" s="38"/>
      <c r="AB201" s="38"/>
      <c r="AC201" s="38"/>
      <c r="AD201" s="38"/>
      <c r="AE201" s="38"/>
      <c r="AT201" s="19" t="s">
        <v>1062</v>
      </c>
      <c r="AU201" s="19" t="s">
        <v>82</v>
      </c>
    </row>
    <row r="202" s="2" customFormat="1" ht="6.96" customHeight="1">
      <c r="A202" s="38"/>
      <c r="B202" s="60"/>
      <c r="C202" s="61"/>
      <c r="D202" s="61"/>
      <c r="E202" s="61"/>
      <c r="F202" s="61"/>
      <c r="G202" s="61"/>
      <c r="H202" s="61"/>
      <c r="I202" s="61"/>
      <c r="J202" s="61"/>
      <c r="K202" s="61"/>
      <c r="L202" s="39"/>
      <c r="M202" s="38"/>
      <c r="O202" s="38"/>
      <c r="P202" s="38"/>
      <c r="Q202" s="38"/>
      <c r="R202" s="38"/>
      <c r="S202" s="38"/>
      <c r="T202" s="38"/>
      <c r="U202" s="38"/>
      <c r="V202" s="38"/>
      <c r="W202" s="38"/>
      <c r="X202" s="38"/>
      <c r="Y202" s="38"/>
      <c r="Z202" s="38"/>
      <c r="AA202" s="38"/>
      <c r="AB202" s="38"/>
      <c r="AC202" s="38"/>
      <c r="AD202" s="38"/>
      <c r="AE202" s="38"/>
    </row>
  </sheetData>
  <autoFilter ref="C124:K201"/>
  <mergeCells count="15">
    <mergeCell ref="E7:H7"/>
    <mergeCell ref="E11:H11"/>
    <mergeCell ref="E9:H9"/>
    <mergeCell ref="E13:H13"/>
    <mergeCell ref="E22:H22"/>
    <mergeCell ref="E31:H31"/>
    <mergeCell ref="E85:H85"/>
    <mergeCell ref="E89:H89"/>
    <mergeCell ref="E87:H87"/>
    <mergeCell ref="E91:H91"/>
    <mergeCell ref="E111:H111"/>
    <mergeCell ref="E115:H115"/>
    <mergeCell ref="E113:H113"/>
    <mergeCell ref="E117:H117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12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8" t="s">
        <v>5</v>
      </c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127</v>
      </c>
    </row>
    <row r="3" s="1" customFormat="1" ht="6.96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2"/>
      <c r="AT3" s="19" t="s">
        <v>85</v>
      </c>
    </row>
    <row r="4" s="1" customFormat="1" ht="24.96" customHeight="1">
      <c r="B4" s="22"/>
      <c r="D4" s="23" t="s">
        <v>198</v>
      </c>
      <c r="L4" s="22"/>
      <c r="M4" s="130" t="s">
        <v>10</v>
      </c>
      <c r="AT4" s="19" t="s">
        <v>3</v>
      </c>
    </row>
    <row r="5" s="1" customFormat="1" ht="6.96" customHeight="1">
      <c r="B5" s="22"/>
      <c r="L5" s="22"/>
    </row>
    <row r="6" s="1" customFormat="1" ht="12" customHeight="1">
      <c r="B6" s="22"/>
      <c r="D6" s="32" t="s">
        <v>16</v>
      </c>
      <c r="L6" s="22"/>
    </row>
    <row r="7" s="1" customFormat="1" ht="16.5" customHeight="1">
      <c r="B7" s="22"/>
      <c r="E7" s="131" t="str">
        <f>'Rekapitulace stavby'!K6</f>
        <v>FNOL Novostavba Pavilonu B</v>
      </c>
      <c r="F7" s="32"/>
      <c r="G7" s="32"/>
      <c r="H7" s="32"/>
      <c r="L7" s="22"/>
    </row>
    <row r="8">
      <c r="B8" s="22"/>
      <c r="D8" s="32" t="s">
        <v>199</v>
      </c>
      <c r="L8" s="22"/>
    </row>
    <row r="9" s="1" customFormat="1" ht="16.5" customHeight="1">
      <c r="B9" s="22"/>
      <c r="E9" s="131" t="s">
        <v>200</v>
      </c>
      <c r="F9" s="1"/>
      <c r="G9" s="1"/>
      <c r="H9" s="1"/>
      <c r="L9" s="22"/>
    </row>
    <row r="10" s="1" customFormat="1" ht="12" customHeight="1">
      <c r="B10" s="22"/>
      <c r="D10" s="32" t="s">
        <v>201</v>
      </c>
      <c r="L10" s="22"/>
    </row>
    <row r="11" s="2" customFormat="1" ht="16.5" customHeight="1">
      <c r="A11" s="38"/>
      <c r="B11" s="39"/>
      <c r="C11" s="38"/>
      <c r="D11" s="38"/>
      <c r="E11" s="132" t="s">
        <v>202</v>
      </c>
      <c r="F11" s="38"/>
      <c r="G11" s="38"/>
      <c r="H11" s="38"/>
      <c r="I11" s="38"/>
      <c r="J11" s="38"/>
      <c r="K11" s="38"/>
      <c r="L11" s="55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</row>
    <row r="12" s="2" customFormat="1" ht="12" customHeight="1">
      <c r="A12" s="38"/>
      <c r="B12" s="39"/>
      <c r="C12" s="38"/>
      <c r="D12" s="32" t="s">
        <v>2982</v>
      </c>
      <c r="E12" s="38"/>
      <c r="F12" s="38"/>
      <c r="G12" s="38"/>
      <c r="H12" s="38"/>
      <c r="I12" s="38"/>
      <c r="J12" s="38"/>
      <c r="K12" s="38"/>
      <c r="L12" s="55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</row>
    <row r="13" s="2" customFormat="1" ht="16.5" customHeight="1">
      <c r="A13" s="38"/>
      <c r="B13" s="39"/>
      <c r="C13" s="38"/>
      <c r="D13" s="38"/>
      <c r="E13" s="67" t="s">
        <v>3256</v>
      </c>
      <c r="F13" s="38"/>
      <c r="G13" s="38"/>
      <c r="H13" s="38"/>
      <c r="I13" s="38"/>
      <c r="J13" s="38"/>
      <c r="K13" s="38"/>
      <c r="L13" s="55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="2" customFormat="1">
      <c r="A14" s="38"/>
      <c r="B14" s="39"/>
      <c r="C14" s="38"/>
      <c r="D14" s="38"/>
      <c r="E14" s="38"/>
      <c r="F14" s="38"/>
      <c r="G14" s="38"/>
      <c r="H14" s="38"/>
      <c r="I14" s="38"/>
      <c r="J14" s="38"/>
      <c r="K14" s="38"/>
      <c r="L14" s="55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="2" customFormat="1" ht="12" customHeight="1">
      <c r="A15" s="38"/>
      <c r="B15" s="39"/>
      <c r="C15" s="38"/>
      <c r="D15" s="32" t="s">
        <v>18</v>
      </c>
      <c r="E15" s="38"/>
      <c r="F15" s="27" t="s">
        <v>1</v>
      </c>
      <c r="G15" s="38"/>
      <c r="H15" s="38"/>
      <c r="I15" s="32" t="s">
        <v>19</v>
      </c>
      <c r="J15" s="27" t="s">
        <v>1</v>
      </c>
      <c r="K15" s="38"/>
      <c r="L15" s="55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6" s="2" customFormat="1" ht="12" customHeight="1">
      <c r="A16" s="38"/>
      <c r="B16" s="39"/>
      <c r="C16" s="38"/>
      <c r="D16" s="32" t="s">
        <v>20</v>
      </c>
      <c r="E16" s="38"/>
      <c r="F16" s="27" t="s">
        <v>21</v>
      </c>
      <c r="G16" s="38"/>
      <c r="H16" s="38"/>
      <c r="I16" s="32" t="s">
        <v>22</v>
      </c>
      <c r="J16" s="69" t="str">
        <f>'Rekapitulace stavby'!AN8</f>
        <v>8. 4. 2023</v>
      </c>
      <c r="K16" s="38"/>
      <c r="L16" s="55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</row>
    <row r="17" s="2" customFormat="1" ht="10.8" customHeight="1">
      <c r="A17" s="38"/>
      <c r="B17" s="39"/>
      <c r="C17" s="38"/>
      <c r="D17" s="38"/>
      <c r="E17" s="38"/>
      <c r="F17" s="38"/>
      <c r="G17" s="38"/>
      <c r="H17" s="38"/>
      <c r="I17" s="38"/>
      <c r="J17" s="38"/>
      <c r="K17" s="38"/>
      <c r="L17" s="55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</row>
    <row r="18" s="2" customFormat="1" ht="12" customHeight="1">
      <c r="A18" s="38"/>
      <c r="B18" s="39"/>
      <c r="C18" s="38"/>
      <c r="D18" s="32" t="s">
        <v>24</v>
      </c>
      <c r="E18" s="38"/>
      <c r="F18" s="38"/>
      <c r="G18" s="38"/>
      <c r="H18" s="38"/>
      <c r="I18" s="32" t="s">
        <v>25</v>
      </c>
      <c r="J18" s="27" t="s">
        <v>1</v>
      </c>
      <c r="K18" s="38"/>
      <c r="L18" s="55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</row>
    <row r="19" s="2" customFormat="1" ht="18" customHeight="1">
      <c r="A19" s="38"/>
      <c r="B19" s="39"/>
      <c r="C19" s="38"/>
      <c r="D19" s="38"/>
      <c r="E19" s="27" t="s">
        <v>26</v>
      </c>
      <c r="F19" s="38"/>
      <c r="G19" s="38"/>
      <c r="H19" s="38"/>
      <c r="I19" s="32" t="s">
        <v>27</v>
      </c>
      <c r="J19" s="27" t="s">
        <v>1</v>
      </c>
      <c r="K19" s="38"/>
      <c r="L19" s="55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</row>
    <row r="20" s="2" customFormat="1" ht="6.96" customHeight="1">
      <c r="A20" s="38"/>
      <c r="B20" s="39"/>
      <c r="C20" s="38"/>
      <c r="D20" s="38"/>
      <c r="E20" s="38"/>
      <c r="F20" s="38"/>
      <c r="G20" s="38"/>
      <c r="H20" s="38"/>
      <c r="I20" s="38"/>
      <c r="J20" s="38"/>
      <c r="K20" s="38"/>
      <c r="L20" s="55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</row>
    <row r="21" s="2" customFormat="1" ht="12" customHeight="1">
      <c r="A21" s="38"/>
      <c r="B21" s="39"/>
      <c r="C21" s="38"/>
      <c r="D21" s="32" t="s">
        <v>28</v>
      </c>
      <c r="E21" s="38"/>
      <c r="F21" s="38"/>
      <c r="G21" s="38"/>
      <c r="H21" s="38"/>
      <c r="I21" s="32" t="s">
        <v>25</v>
      </c>
      <c r="J21" s="33" t="str">
        <f>'Rekapitulace stavby'!AN13</f>
        <v>Vyplň údaj</v>
      </c>
      <c r="K21" s="38"/>
      <c r="L21" s="55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</row>
    <row r="22" s="2" customFormat="1" ht="18" customHeight="1">
      <c r="A22" s="38"/>
      <c r="B22" s="39"/>
      <c r="C22" s="38"/>
      <c r="D22" s="38"/>
      <c r="E22" s="33" t="str">
        <f>'Rekapitulace stavby'!E14</f>
        <v>Vyplň údaj</v>
      </c>
      <c r="F22" s="27"/>
      <c r="G22" s="27"/>
      <c r="H22" s="27"/>
      <c r="I22" s="32" t="s">
        <v>27</v>
      </c>
      <c r="J22" s="33" t="str">
        <f>'Rekapitulace stavby'!AN14</f>
        <v>Vyplň údaj</v>
      </c>
      <c r="K22" s="38"/>
      <c r="L22" s="55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</row>
    <row r="23" s="2" customFormat="1" ht="6.96" customHeight="1">
      <c r="A23" s="38"/>
      <c r="B23" s="39"/>
      <c r="C23" s="38"/>
      <c r="D23" s="38"/>
      <c r="E23" s="38"/>
      <c r="F23" s="38"/>
      <c r="G23" s="38"/>
      <c r="H23" s="38"/>
      <c r="I23" s="38"/>
      <c r="J23" s="38"/>
      <c r="K23" s="38"/>
      <c r="L23" s="55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</row>
    <row r="24" s="2" customFormat="1" ht="12" customHeight="1">
      <c r="A24" s="38"/>
      <c r="B24" s="39"/>
      <c r="C24" s="38"/>
      <c r="D24" s="32" t="s">
        <v>30</v>
      </c>
      <c r="E24" s="38"/>
      <c r="F24" s="38"/>
      <c r="G24" s="38"/>
      <c r="H24" s="38"/>
      <c r="I24" s="32" t="s">
        <v>25</v>
      </c>
      <c r="J24" s="27" t="s">
        <v>1</v>
      </c>
      <c r="K24" s="38"/>
      <c r="L24" s="55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</row>
    <row r="25" s="2" customFormat="1" ht="18" customHeight="1">
      <c r="A25" s="38"/>
      <c r="B25" s="39"/>
      <c r="C25" s="38"/>
      <c r="D25" s="38"/>
      <c r="E25" s="27" t="s">
        <v>31</v>
      </c>
      <c r="F25" s="38"/>
      <c r="G25" s="38"/>
      <c r="H25" s="38"/>
      <c r="I25" s="32" t="s">
        <v>27</v>
      </c>
      <c r="J25" s="27" t="s">
        <v>1</v>
      </c>
      <c r="K25" s="38"/>
      <c r="L25" s="55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</row>
    <row r="26" s="2" customFormat="1" ht="6.96" customHeight="1">
      <c r="A26" s="38"/>
      <c r="B26" s="39"/>
      <c r="C26" s="38"/>
      <c r="D26" s="38"/>
      <c r="E26" s="38"/>
      <c r="F26" s="38"/>
      <c r="G26" s="38"/>
      <c r="H26" s="38"/>
      <c r="I26" s="38"/>
      <c r="J26" s="38"/>
      <c r="K26" s="38"/>
      <c r="L26" s="55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="2" customFormat="1" ht="12" customHeight="1">
      <c r="A27" s="38"/>
      <c r="B27" s="39"/>
      <c r="C27" s="38"/>
      <c r="D27" s="32" t="s">
        <v>33</v>
      </c>
      <c r="E27" s="38"/>
      <c r="F27" s="38"/>
      <c r="G27" s="38"/>
      <c r="H27" s="38"/>
      <c r="I27" s="32" t="s">
        <v>25</v>
      </c>
      <c r="J27" s="27" t="str">
        <f>IF('Rekapitulace stavby'!AN19="","",'Rekapitulace stavby'!AN19)</f>
        <v/>
      </c>
      <c r="K27" s="38"/>
      <c r="L27" s="55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</row>
    <row r="28" s="2" customFormat="1" ht="18" customHeight="1">
      <c r="A28" s="38"/>
      <c r="B28" s="39"/>
      <c r="C28" s="38"/>
      <c r="D28" s="38"/>
      <c r="E28" s="27" t="str">
        <f>IF('Rekapitulace stavby'!E20="","",'Rekapitulace stavby'!E20)</f>
        <v xml:space="preserve"> </v>
      </c>
      <c r="F28" s="38"/>
      <c r="G28" s="38"/>
      <c r="H28" s="38"/>
      <c r="I28" s="32" t="s">
        <v>27</v>
      </c>
      <c r="J28" s="27" t="str">
        <f>IF('Rekapitulace stavby'!AN20="","",'Rekapitulace stavby'!AN20)</f>
        <v/>
      </c>
      <c r="K28" s="38"/>
      <c r="L28" s="55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="2" customFormat="1" ht="6.96" customHeight="1">
      <c r="A29" s="38"/>
      <c r="B29" s="39"/>
      <c r="C29" s="38"/>
      <c r="D29" s="38"/>
      <c r="E29" s="38"/>
      <c r="F29" s="38"/>
      <c r="G29" s="38"/>
      <c r="H29" s="38"/>
      <c r="I29" s="38"/>
      <c r="J29" s="38"/>
      <c r="K29" s="38"/>
      <c r="L29" s="55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</row>
    <row r="30" s="2" customFormat="1" ht="12" customHeight="1">
      <c r="A30" s="38"/>
      <c r="B30" s="39"/>
      <c r="C30" s="38"/>
      <c r="D30" s="32" t="s">
        <v>34</v>
      </c>
      <c r="E30" s="38"/>
      <c r="F30" s="38"/>
      <c r="G30" s="38"/>
      <c r="H30" s="38"/>
      <c r="I30" s="38"/>
      <c r="J30" s="38"/>
      <c r="K30" s="38"/>
      <c r="L30" s="55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="8" customFormat="1" ht="16.5" customHeight="1">
      <c r="A31" s="133"/>
      <c r="B31" s="134"/>
      <c r="C31" s="133"/>
      <c r="D31" s="133"/>
      <c r="E31" s="36" t="s">
        <v>1</v>
      </c>
      <c r="F31" s="36"/>
      <c r="G31" s="36"/>
      <c r="H31" s="36"/>
      <c r="I31" s="133"/>
      <c r="J31" s="133"/>
      <c r="K31" s="133"/>
      <c r="L31" s="135"/>
      <c r="S31" s="133"/>
      <c r="T31" s="133"/>
      <c r="U31" s="133"/>
      <c r="V31" s="133"/>
      <c r="W31" s="133"/>
      <c r="X31" s="133"/>
      <c r="Y31" s="133"/>
      <c r="Z31" s="133"/>
      <c r="AA31" s="133"/>
      <c r="AB31" s="133"/>
      <c r="AC31" s="133"/>
      <c r="AD31" s="133"/>
      <c r="AE31" s="133"/>
    </row>
    <row r="32" s="2" customFormat="1" ht="6.96" customHeight="1">
      <c r="A32" s="38"/>
      <c r="B32" s="39"/>
      <c r="C32" s="38"/>
      <c r="D32" s="38"/>
      <c r="E32" s="38"/>
      <c r="F32" s="38"/>
      <c r="G32" s="38"/>
      <c r="H32" s="38"/>
      <c r="I32" s="38"/>
      <c r="J32" s="38"/>
      <c r="K32" s="38"/>
      <c r="L32" s="55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="2" customFormat="1" ht="6.96" customHeight="1">
      <c r="A33" s="38"/>
      <c r="B33" s="39"/>
      <c r="C33" s="38"/>
      <c r="D33" s="90"/>
      <c r="E33" s="90"/>
      <c r="F33" s="90"/>
      <c r="G33" s="90"/>
      <c r="H33" s="90"/>
      <c r="I33" s="90"/>
      <c r="J33" s="90"/>
      <c r="K33" s="90"/>
      <c r="L33" s="55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="2" customFormat="1" ht="25.44" customHeight="1">
      <c r="A34" s="38"/>
      <c r="B34" s="39"/>
      <c r="C34" s="38"/>
      <c r="D34" s="136" t="s">
        <v>35</v>
      </c>
      <c r="E34" s="38"/>
      <c r="F34" s="38"/>
      <c r="G34" s="38"/>
      <c r="H34" s="38"/>
      <c r="I34" s="38"/>
      <c r="J34" s="96">
        <f>ROUND(J125, 2)</f>
        <v>0</v>
      </c>
      <c r="K34" s="38"/>
      <c r="L34" s="55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s="2" customFormat="1" ht="6.96" customHeight="1">
      <c r="A35" s="38"/>
      <c r="B35" s="39"/>
      <c r="C35" s="38"/>
      <c r="D35" s="90"/>
      <c r="E35" s="90"/>
      <c r="F35" s="90"/>
      <c r="G35" s="90"/>
      <c r="H35" s="90"/>
      <c r="I35" s="90"/>
      <c r="J35" s="90"/>
      <c r="K35" s="90"/>
      <c r="L35" s="55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s="2" customFormat="1" ht="14.4" customHeight="1">
      <c r="A36" s="38"/>
      <c r="B36" s="39"/>
      <c r="C36" s="38"/>
      <c r="D36" s="38"/>
      <c r="E36" s="38"/>
      <c r="F36" s="43" t="s">
        <v>37</v>
      </c>
      <c r="G36" s="38"/>
      <c r="H36" s="38"/>
      <c r="I36" s="43" t="s">
        <v>36</v>
      </c>
      <c r="J36" s="43" t="s">
        <v>38</v>
      </c>
      <c r="K36" s="38"/>
      <c r="L36" s="55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s="2" customFormat="1" ht="14.4" customHeight="1">
      <c r="A37" s="38"/>
      <c r="B37" s="39"/>
      <c r="C37" s="38"/>
      <c r="D37" s="132" t="s">
        <v>39</v>
      </c>
      <c r="E37" s="32" t="s">
        <v>40</v>
      </c>
      <c r="F37" s="137">
        <f>ROUND((SUM(BE125:BE156)),  2)</f>
        <v>0</v>
      </c>
      <c r="G37" s="38"/>
      <c r="H37" s="38"/>
      <c r="I37" s="138">
        <v>0.20999999999999999</v>
      </c>
      <c r="J37" s="137">
        <f>ROUND(((SUM(BE125:BE156))*I37),  2)</f>
        <v>0</v>
      </c>
      <c r="K37" s="38"/>
      <c r="L37" s="55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s="2" customFormat="1" ht="14.4" customHeight="1">
      <c r="A38" s="38"/>
      <c r="B38" s="39"/>
      <c r="C38" s="38"/>
      <c r="D38" s="38"/>
      <c r="E38" s="32" t="s">
        <v>41</v>
      </c>
      <c r="F38" s="137">
        <f>ROUND((SUM(BF125:BF156)),  2)</f>
        <v>0</v>
      </c>
      <c r="G38" s="38"/>
      <c r="H38" s="38"/>
      <c r="I38" s="138">
        <v>0.14999999999999999</v>
      </c>
      <c r="J38" s="137">
        <f>ROUND(((SUM(BF125:BF156))*I38),  2)</f>
        <v>0</v>
      </c>
      <c r="K38" s="38"/>
      <c r="L38" s="55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hidden="1" s="2" customFormat="1" ht="14.4" customHeight="1">
      <c r="A39" s="38"/>
      <c r="B39" s="39"/>
      <c r="C39" s="38"/>
      <c r="D39" s="38"/>
      <c r="E39" s="32" t="s">
        <v>42</v>
      </c>
      <c r="F39" s="137">
        <f>ROUND((SUM(BG125:BG156)),  2)</f>
        <v>0</v>
      </c>
      <c r="G39" s="38"/>
      <c r="H39" s="38"/>
      <c r="I39" s="138">
        <v>0.20999999999999999</v>
      </c>
      <c r="J39" s="137">
        <f>0</f>
        <v>0</v>
      </c>
      <c r="K39" s="38"/>
      <c r="L39" s="55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hidden="1" s="2" customFormat="1" ht="14.4" customHeight="1">
      <c r="A40" s="38"/>
      <c r="B40" s="39"/>
      <c r="C40" s="38"/>
      <c r="D40" s="38"/>
      <c r="E40" s="32" t="s">
        <v>43</v>
      </c>
      <c r="F40" s="137">
        <f>ROUND((SUM(BH125:BH156)),  2)</f>
        <v>0</v>
      </c>
      <c r="G40" s="38"/>
      <c r="H40" s="38"/>
      <c r="I40" s="138">
        <v>0.14999999999999999</v>
      </c>
      <c r="J40" s="137">
        <f>0</f>
        <v>0</v>
      </c>
      <c r="K40" s="38"/>
      <c r="L40" s="55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hidden="1" s="2" customFormat="1" ht="14.4" customHeight="1">
      <c r="A41" s="38"/>
      <c r="B41" s="39"/>
      <c r="C41" s="38"/>
      <c r="D41" s="38"/>
      <c r="E41" s="32" t="s">
        <v>44</v>
      </c>
      <c r="F41" s="137">
        <f>ROUND((SUM(BI125:BI156)),  2)</f>
        <v>0</v>
      </c>
      <c r="G41" s="38"/>
      <c r="H41" s="38"/>
      <c r="I41" s="138">
        <v>0</v>
      </c>
      <c r="J41" s="137">
        <f>0</f>
        <v>0</v>
      </c>
      <c r="K41" s="38"/>
      <c r="L41" s="55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</row>
    <row r="42" s="2" customFormat="1" ht="6.96" customHeight="1">
      <c r="A42" s="38"/>
      <c r="B42" s="39"/>
      <c r="C42" s="38"/>
      <c r="D42" s="38"/>
      <c r="E42" s="38"/>
      <c r="F42" s="38"/>
      <c r="G42" s="38"/>
      <c r="H42" s="38"/>
      <c r="I42" s="38"/>
      <c r="J42" s="38"/>
      <c r="K42" s="38"/>
      <c r="L42" s="55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</row>
    <row r="43" s="2" customFormat="1" ht="25.44" customHeight="1">
      <c r="A43" s="38"/>
      <c r="B43" s="39"/>
      <c r="C43" s="139"/>
      <c r="D43" s="140" t="s">
        <v>45</v>
      </c>
      <c r="E43" s="81"/>
      <c r="F43" s="81"/>
      <c r="G43" s="141" t="s">
        <v>46</v>
      </c>
      <c r="H43" s="142" t="s">
        <v>47</v>
      </c>
      <c r="I43" s="81"/>
      <c r="J43" s="143">
        <f>SUM(J34:J41)</f>
        <v>0</v>
      </c>
      <c r="K43" s="144"/>
      <c r="L43" s="55"/>
      <c r="S43" s="38"/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</row>
    <row r="44" s="2" customFormat="1" ht="14.4" customHeight="1">
      <c r="A44" s="38"/>
      <c r="B44" s="39"/>
      <c r="C44" s="38"/>
      <c r="D44" s="38"/>
      <c r="E44" s="38"/>
      <c r="F44" s="38"/>
      <c r="G44" s="38"/>
      <c r="H44" s="38"/>
      <c r="I44" s="38"/>
      <c r="J44" s="38"/>
      <c r="K44" s="38"/>
      <c r="L44" s="55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</row>
    <row r="45" s="1" customFormat="1" ht="14.4" customHeight="1">
      <c r="B45" s="22"/>
      <c r="L45" s="22"/>
    </row>
    <row r="46" s="1" customFormat="1" ht="14.4" customHeight="1">
      <c r="B46" s="22"/>
      <c r="L46" s="22"/>
    </row>
    <row r="47" s="1" customFormat="1" ht="14.4" customHeight="1">
      <c r="B47" s="22"/>
      <c r="L47" s="22"/>
    </row>
    <row r="48" s="1" customFormat="1" ht="14.4" customHeight="1">
      <c r="B48" s="22"/>
      <c r="L48" s="22"/>
    </row>
    <row r="49" s="1" customFormat="1" ht="14.4" customHeight="1">
      <c r="B49" s="22"/>
      <c r="L49" s="22"/>
    </row>
    <row r="50" s="2" customFormat="1" ht="14.4" customHeight="1">
      <c r="B50" s="55"/>
      <c r="D50" s="56" t="s">
        <v>48</v>
      </c>
      <c r="E50" s="57"/>
      <c r="F50" s="57"/>
      <c r="G50" s="56" t="s">
        <v>49</v>
      </c>
      <c r="H50" s="57"/>
      <c r="I50" s="57"/>
      <c r="J50" s="57"/>
      <c r="K50" s="57"/>
      <c r="L50" s="55"/>
    </row>
    <row r="51">
      <c r="B51" s="22"/>
      <c r="L51" s="22"/>
    </row>
    <row r="52">
      <c r="B52" s="22"/>
      <c r="L52" s="22"/>
    </row>
    <row r="53">
      <c r="B53" s="22"/>
      <c r="L53" s="22"/>
    </row>
    <row r="54">
      <c r="B54" s="22"/>
      <c r="L54" s="22"/>
    </row>
    <row r="55">
      <c r="B55" s="22"/>
      <c r="L55" s="22"/>
    </row>
    <row r="56">
      <c r="B56" s="22"/>
      <c r="L56" s="22"/>
    </row>
    <row r="57">
      <c r="B57" s="22"/>
      <c r="L57" s="22"/>
    </row>
    <row r="58">
      <c r="B58" s="22"/>
      <c r="L58" s="22"/>
    </row>
    <row r="59">
      <c r="B59" s="22"/>
      <c r="L59" s="22"/>
    </row>
    <row r="60">
      <c r="B60" s="22"/>
      <c r="L60" s="22"/>
    </row>
    <row r="61" s="2" customFormat="1">
      <c r="A61" s="38"/>
      <c r="B61" s="39"/>
      <c r="C61" s="38"/>
      <c r="D61" s="58" t="s">
        <v>50</v>
      </c>
      <c r="E61" s="41"/>
      <c r="F61" s="145" t="s">
        <v>51</v>
      </c>
      <c r="G61" s="58" t="s">
        <v>50</v>
      </c>
      <c r="H61" s="41"/>
      <c r="I61" s="41"/>
      <c r="J61" s="146" t="s">
        <v>51</v>
      </c>
      <c r="K61" s="41"/>
      <c r="L61" s="55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</row>
    <row r="62">
      <c r="B62" s="22"/>
      <c r="L62" s="22"/>
    </row>
    <row r="63">
      <c r="B63" s="22"/>
      <c r="L63" s="22"/>
    </row>
    <row r="64">
      <c r="B64" s="22"/>
      <c r="L64" s="22"/>
    </row>
    <row r="65" s="2" customFormat="1">
      <c r="A65" s="38"/>
      <c r="B65" s="39"/>
      <c r="C65" s="38"/>
      <c r="D65" s="56" t="s">
        <v>52</v>
      </c>
      <c r="E65" s="59"/>
      <c r="F65" s="59"/>
      <c r="G65" s="56" t="s">
        <v>53</v>
      </c>
      <c r="H65" s="59"/>
      <c r="I65" s="59"/>
      <c r="J65" s="59"/>
      <c r="K65" s="59"/>
      <c r="L65" s="55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</row>
    <row r="66">
      <c r="B66" s="22"/>
      <c r="L66" s="22"/>
    </row>
    <row r="67">
      <c r="B67" s="22"/>
      <c r="L67" s="22"/>
    </row>
    <row r="68">
      <c r="B68" s="22"/>
      <c r="L68" s="22"/>
    </row>
    <row r="69">
      <c r="B69" s="22"/>
      <c r="L69" s="22"/>
    </row>
    <row r="70">
      <c r="B70" s="22"/>
      <c r="L70" s="22"/>
    </row>
    <row r="71">
      <c r="B71" s="22"/>
      <c r="L71" s="22"/>
    </row>
    <row r="72">
      <c r="B72" s="22"/>
      <c r="L72" s="22"/>
    </row>
    <row r="73">
      <c r="B73" s="22"/>
      <c r="L73" s="22"/>
    </row>
    <row r="74">
      <c r="B74" s="22"/>
      <c r="L74" s="22"/>
    </row>
    <row r="75">
      <c r="B75" s="22"/>
      <c r="L75" s="22"/>
    </row>
    <row r="76" s="2" customFormat="1">
      <c r="A76" s="38"/>
      <c r="B76" s="39"/>
      <c r="C76" s="38"/>
      <c r="D76" s="58" t="s">
        <v>50</v>
      </c>
      <c r="E76" s="41"/>
      <c r="F76" s="145" t="s">
        <v>51</v>
      </c>
      <c r="G76" s="58" t="s">
        <v>50</v>
      </c>
      <c r="H76" s="41"/>
      <c r="I76" s="41"/>
      <c r="J76" s="146" t="s">
        <v>51</v>
      </c>
      <c r="K76" s="41"/>
      <c r="L76" s="55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</row>
    <row r="77" s="2" customFormat="1" ht="14.4" customHeight="1">
      <c r="A77" s="38"/>
      <c r="B77" s="60"/>
      <c r="C77" s="61"/>
      <c r="D77" s="61"/>
      <c r="E77" s="61"/>
      <c r="F77" s="61"/>
      <c r="G77" s="61"/>
      <c r="H77" s="61"/>
      <c r="I77" s="61"/>
      <c r="J77" s="61"/>
      <c r="K77" s="61"/>
      <c r="L77" s="55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</row>
    <row r="81" s="2" customFormat="1" ht="6.96" customHeight="1">
      <c r="A81" s="38"/>
      <c r="B81" s="62"/>
      <c r="C81" s="63"/>
      <c r="D81" s="63"/>
      <c r="E81" s="63"/>
      <c r="F81" s="63"/>
      <c r="G81" s="63"/>
      <c r="H81" s="63"/>
      <c r="I81" s="63"/>
      <c r="J81" s="63"/>
      <c r="K81" s="63"/>
      <c r="L81" s="55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</row>
    <row r="82" s="2" customFormat="1" ht="24.96" customHeight="1">
      <c r="A82" s="38"/>
      <c r="B82" s="39"/>
      <c r="C82" s="23" t="s">
        <v>206</v>
      </c>
      <c r="D82" s="38"/>
      <c r="E82" s="38"/>
      <c r="F82" s="38"/>
      <c r="G82" s="38"/>
      <c r="H82" s="38"/>
      <c r="I82" s="38"/>
      <c r="J82" s="38"/>
      <c r="K82" s="38"/>
      <c r="L82" s="55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</row>
    <row r="83" s="2" customFormat="1" ht="6.96" customHeight="1">
      <c r="A83" s="38"/>
      <c r="B83" s="39"/>
      <c r="C83" s="38"/>
      <c r="D83" s="38"/>
      <c r="E83" s="38"/>
      <c r="F83" s="38"/>
      <c r="G83" s="38"/>
      <c r="H83" s="38"/>
      <c r="I83" s="38"/>
      <c r="J83" s="38"/>
      <c r="K83" s="38"/>
      <c r="L83" s="55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</row>
    <row r="84" s="2" customFormat="1" ht="12" customHeight="1">
      <c r="A84" s="38"/>
      <c r="B84" s="39"/>
      <c r="C84" s="32" t="s">
        <v>16</v>
      </c>
      <c r="D84" s="38"/>
      <c r="E84" s="38"/>
      <c r="F84" s="38"/>
      <c r="G84" s="38"/>
      <c r="H84" s="38"/>
      <c r="I84" s="38"/>
      <c r="J84" s="38"/>
      <c r="K84" s="38"/>
      <c r="L84" s="55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</row>
    <row r="85" s="2" customFormat="1" ht="16.5" customHeight="1">
      <c r="A85" s="38"/>
      <c r="B85" s="39"/>
      <c r="C85" s="38"/>
      <c r="D85" s="38"/>
      <c r="E85" s="131" t="str">
        <f>E7</f>
        <v>FNOL Novostavba Pavilonu B</v>
      </c>
      <c r="F85" s="32"/>
      <c r="G85" s="32"/>
      <c r="H85" s="32"/>
      <c r="I85" s="38"/>
      <c r="J85" s="38"/>
      <c r="K85" s="38"/>
      <c r="L85" s="55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</row>
    <row r="86" s="1" customFormat="1" ht="12" customHeight="1">
      <c r="B86" s="22"/>
      <c r="C86" s="32" t="s">
        <v>199</v>
      </c>
      <c r="L86" s="22"/>
    </row>
    <row r="87" s="1" customFormat="1" ht="16.5" customHeight="1">
      <c r="B87" s="22"/>
      <c r="E87" s="131" t="s">
        <v>200</v>
      </c>
      <c r="F87" s="1"/>
      <c r="G87" s="1"/>
      <c r="H87" s="1"/>
      <c r="L87" s="22"/>
    </row>
    <row r="88" s="1" customFormat="1" ht="12" customHeight="1">
      <c r="B88" s="22"/>
      <c r="C88" s="32" t="s">
        <v>201</v>
      </c>
      <c r="L88" s="22"/>
    </row>
    <row r="89" s="2" customFormat="1" ht="16.5" customHeight="1">
      <c r="A89" s="38"/>
      <c r="B89" s="39"/>
      <c r="C89" s="38"/>
      <c r="D89" s="38"/>
      <c r="E89" s="132" t="s">
        <v>202</v>
      </c>
      <c r="F89" s="38"/>
      <c r="G89" s="38"/>
      <c r="H89" s="38"/>
      <c r="I89" s="38"/>
      <c r="J89" s="38"/>
      <c r="K89" s="38"/>
      <c r="L89" s="55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</row>
    <row r="90" s="2" customFormat="1" ht="12" customHeight="1">
      <c r="A90" s="38"/>
      <c r="B90" s="39"/>
      <c r="C90" s="32" t="s">
        <v>2982</v>
      </c>
      <c r="D90" s="38"/>
      <c r="E90" s="38"/>
      <c r="F90" s="38"/>
      <c r="G90" s="38"/>
      <c r="H90" s="38"/>
      <c r="I90" s="38"/>
      <c r="J90" s="38"/>
      <c r="K90" s="38"/>
      <c r="L90" s="55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</row>
    <row r="91" s="2" customFormat="1" ht="16.5" customHeight="1">
      <c r="A91" s="38"/>
      <c r="B91" s="39"/>
      <c r="C91" s="38"/>
      <c r="D91" s="38"/>
      <c r="E91" s="67" t="str">
        <f>E13</f>
        <v>D.1.4d (20) - EK-STA</v>
      </c>
      <c r="F91" s="38"/>
      <c r="G91" s="38"/>
      <c r="H91" s="38"/>
      <c r="I91" s="38"/>
      <c r="J91" s="38"/>
      <c r="K91" s="38"/>
      <c r="L91" s="55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</row>
    <row r="92" s="2" customFormat="1" ht="6.96" customHeight="1">
      <c r="A92" s="38"/>
      <c r="B92" s="39"/>
      <c r="C92" s="38"/>
      <c r="D92" s="38"/>
      <c r="E92" s="38"/>
      <c r="F92" s="38"/>
      <c r="G92" s="38"/>
      <c r="H92" s="38"/>
      <c r="I92" s="38"/>
      <c r="J92" s="38"/>
      <c r="K92" s="38"/>
      <c r="L92" s="55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</row>
    <row r="93" s="2" customFormat="1" ht="12" customHeight="1">
      <c r="A93" s="38"/>
      <c r="B93" s="39"/>
      <c r="C93" s="32" t="s">
        <v>20</v>
      </c>
      <c r="D93" s="38"/>
      <c r="E93" s="38"/>
      <c r="F93" s="27" t="str">
        <f>F16</f>
        <v xml:space="preserve"> </v>
      </c>
      <c r="G93" s="38"/>
      <c r="H93" s="38"/>
      <c r="I93" s="32" t="s">
        <v>22</v>
      </c>
      <c r="J93" s="69" t="str">
        <f>IF(J16="","",J16)</f>
        <v>8. 4. 2023</v>
      </c>
      <c r="K93" s="38"/>
      <c r="L93" s="55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</row>
    <row r="94" s="2" customFormat="1" ht="6.96" customHeight="1">
      <c r="A94" s="38"/>
      <c r="B94" s="39"/>
      <c r="C94" s="38"/>
      <c r="D94" s="38"/>
      <c r="E94" s="38"/>
      <c r="F94" s="38"/>
      <c r="G94" s="38"/>
      <c r="H94" s="38"/>
      <c r="I94" s="38"/>
      <c r="J94" s="38"/>
      <c r="K94" s="38"/>
      <c r="L94" s="55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</row>
    <row r="95" s="2" customFormat="1" ht="15.15" customHeight="1">
      <c r="A95" s="38"/>
      <c r="B95" s="39"/>
      <c r="C95" s="32" t="s">
        <v>24</v>
      </c>
      <c r="D95" s="38"/>
      <c r="E95" s="38"/>
      <c r="F95" s="27" t="str">
        <f>E19</f>
        <v>Fakultní nemocnice Olomouc</v>
      </c>
      <c r="G95" s="38"/>
      <c r="H95" s="38"/>
      <c r="I95" s="32" t="s">
        <v>30</v>
      </c>
      <c r="J95" s="36" t="str">
        <f>E25</f>
        <v>LTProjekt, EP Rožnov</v>
      </c>
      <c r="K95" s="38"/>
      <c r="L95" s="55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</row>
    <row r="96" s="2" customFormat="1" ht="15.15" customHeight="1">
      <c r="A96" s="38"/>
      <c r="B96" s="39"/>
      <c r="C96" s="32" t="s">
        <v>28</v>
      </c>
      <c r="D96" s="38"/>
      <c r="E96" s="38"/>
      <c r="F96" s="27" t="str">
        <f>IF(E22="","",E22)</f>
        <v>Vyplň údaj</v>
      </c>
      <c r="G96" s="38"/>
      <c r="H96" s="38"/>
      <c r="I96" s="32" t="s">
        <v>33</v>
      </c>
      <c r="J96" s="36" t="str">
        <f>E28</f>
        <v xml:space="preserve"> </v>
      </c>
      <c r="K96" s="38"/>
      <c r="L96" s="55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</row>
    <row r="97" s="2" customFormat="1" ht="10.32" customHeight="1">
      <c r="A97" s="38"/>
      <c r="B97" s="39"/>
      <c r="C97" s="38"/>
      <c r="D97" s="38"/>
      <c r="E97" s="38"/>
      <c r="F97" s="38"/>
      <c r="G97" s="38"/>
      <c r="H97" s="38"/>
      <c r="I97" s="38"/>
      <c r="J97" s="38"/>
      <c r="K97" s="38"/>
      <c r="L97" s="55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</row>
    <row r="98" s="2" customFormat="1" ht="29.28" customHeight="1">
      <c r="A98" s="38"/>
      <c r="B98" s="39"/>
      <c r="C98" s="147" t="s">
        <v>207</v>
      </c>
      <c r="D98" s="139"/>
      <c r="E98" s="139"/>
      <c r="F98" s="139"/>
      <c r="G98" s="139"/>
      <c r="H98" s="139"/>
      <c r="I98" s="139"/>
      <c r="J98" s="148" t="s">
        <v>208</v>
      </c>
      <c r="K98" s="139"/>
      <c r="L98" s="55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</row>
    <row r="99" s="2" customFormat="1" ht="10.32" customHeight="1">
      <c r="A99" s="38"/>
      <c r="B99" s="39"/>
      <c r="C99" s="38"/>
      <c r="D99" s="38"/>
      <c r="E99" s="38"/>
      <c r="F99" s="38"/>
      <c r="G99" s="38"/>
      <c r="H99" s="38"/>
      <c r="I99" s="38"/>
      <c r="J99" s="38"/>
      <c r="K99" s="38"/>
      <c r="L99" s="55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</row>
    <row r="100" s="2" customFormat="1" ht="22.8" customHeight="1">
      <c r="A100" s="38"/>
      <c r="B100" s="39"/>
      <c r="C100" s="149" t="s">
        <v>209</v>
      </c>
      <c r="D100" s="38"/>
      <c r="E100" s="38"/>
      <c r="F100" s="38"/>
      <c r="G100" s="38"/>
      <c r="H100" s="38"/>
      <c r="I100" s="38"/>
      <c r="J100" s="96">
        <f>J125</f>
        <v>0</v>
      </c>
      <c r="K100" s="38"/>
      <c r="L100" s="55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  <c r="AU100" s="19" t="s">
        <v>210</v>
      </c>
    </row>
    <row r="101" s="9" customFormat="1" ht="24.96" customHeight="1">
      <c r="A101" s="9"/>
      <c r="B101" s="150"/>
      <c r="C101" s="9"/>
      <c r="D101" s="151" t="s">
        <v>3257</v>
      </c>
      <c r="E101" s="152"/>
      <c r="F101" s="152"/>
      <c r="G101" s="152"/>
      <c r="H101" s="152"/>
      <c r="I101" s="152"/>
      <c r="J101" s="153">
        <f>J126</f>
        <v>0</v>
      </c>
      <c r="K101" s="9"/>
      <c r="L101" s="150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</row>
    <row r="102" s="2" customFormat="1" ht="21.84" customHeight="1">
      <c r="A102" s="38"/>
      <c r="B102" s="39"/>
      <c r="C102" s="38"/>
      <c r="D102" s="38"/>
      <c r="E102" s="38"/>
      <c r="F102" s="38"/>
      <c r="G102" s="38"/>
      <c r="H102" s="38"/>
      <c r="I102" s="38"/>
      <c r="J102" s="38"/>
      <c r="K102" s="38"/>
      <c r="L102" s="55"/>
      <c r="S102" s="38"/>
      <c r="T102" s="38"/>
      <c r="U102" s="38"/>
      <c r="V102" s="38"/>
      <c r="W102" s="38"/>
      <c r="X102" s="38"/>
      <c r="Y102" s="38"/>
      <c r="Z102" s="38"/>
      <c r="AA102" s="38"/>
      <c r="AB102" s="38"/>
      <c r="AC102" s="38"/>
      <c r="AD102" s="38"/>
      <c r="AE102" s="38"/>
    </row>
    <row r="103" s="2" customFormat="1" ht="6.96" customHeight="1">
      <c r="A103" s="38"/>
      <c r="B103" s="60"/>
      <c r="C103" s="61"/>
      <c r="D103" s="61"/>
      <c r="E103" s="61"/>
      <c r="F103" s="61"/>
      <c r="G103" s="61"/>
      <c r="H103" s="61"/>
      <c r="I103" s="61"/>
      <c r="J103" s="61"/>
      <c r="K103" s="61"/>
      <c r="L103" s="55"/>
      <c r="S103" s="38"/>
      <c r="T103" s="38"/>
      <c r="U103" s="38"/>
      <c r="V103" s="38"/>
      <c r="W103" s="38"/>
      <c r="X103" s="38"/>
      <c r="Y103" s="38"/>
      <c r="Z103" s="38"/>
      <c r="AA103" s="38"/>
      <c r="AB103" s="38"/>
      <c r="AC103" s="38"/>
      <c r="AD103" s="38"/>
      <c r="AE103" s="38"/>
    </row>
    <row r="107" s="2" customFormat="1" ht="6.96" customHeight="1">
      <c r="A107" s="38"/>
      <c r="B107" s="62"/>
      <c r="C107" s="63"/>
      <c r="D107" s="63"/>
      <c r="E107" s="63"/>
      <c r="F107" s="63"/>
      <c r="G107" s="63"/>
      <c r="H107" s="63"/>
      <c r="I107" s="63"/>
      <c r="J107" s="63"/>
      <c r="K107" s="63"/>
      <c r="L107" s="55"/>
      <c r="S107" s="38"/>
      <c r="T107" s="38"/>
      <c r="U107" s="38"/>
      <c r="V107" s="38"/>
      <c r="W107" s="38"/>
      <c r="X107" s="38"/>
      <c r="Y107" s="38"/>
      <c r="Z107" s="38"/>
      <c r="AA107" s="38"/>
      <c r="AB107" s="38"/>
      <c r="AC107" s="38"/>
      <c r="AD107" s="38"/>
      <c r="AE107" s="38"/>
    </row>
    <row r="108" s="2" customFormat="1" ht="24.96" customHeight="1">
      <c r="A108" s="38"/>
      <c r="B108" s="39"/>
      <c r="C108" s="23" t="s">
        <v>242</v>
      </c>
      <c r="D108" s="38"/>
      <c r="E108" s="38"/>
      <c r="F108" s="38"/>
      <c r="G108" s="38"/>
      <c r="H108" s="38"/>
      <c r="I108" s="38"/>
      <c r="J108" s="38"/>
      <c r="K108" s="38"/>
      <c r="L108" s="55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</row>
    <row r="109" s="2" customFormat="1" ht="6.96" customHeight="1">
      <c r="A109" s="38"/>
      <c r="B109" s="39"/>
      <c r="C109" s="38"/>
      <c r="D109" s="38"/>
      <c r="E109" s="38"/>
      <c r="F109" s="38"/>
      <c r="G109" s="38"/>
      <c r="H109" s="38"/>
      <c r="I109" s="38"/>
      <c r="J109" s="38"/>
      <c r="K109" s="38"/>
      <c r="L109" s="55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</row>
    <row r="110" s="2" customFormat="1" ht="12" customHeight="1">
      <c r="A110" s="38"/>
      <c r="B110" s="39"/>
      <c r="C110" s="32" t="s">
        <v>16</v>
      </c>
      <c r="D110" s="38"/>
      <c r="E110" s="38"/>
      <c r="F110" s="38"/>
      <c r="G110" s="38"/>
      <c r="H110" s="38"/>
      <c r="I110" s="38"/>
      <c r="J110" s="38"/>
      <c r="K110" s="38"/>
      <c r="L110" s="55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</row>
    <row r="111" s="2" customFormat="1" ht="16.5" customHeight="1">
      <c r="A111" s="38"/>
      <c r="B111" s="39"/>
      <c r="C111" s="38"/>
      <c r="D111" s="38"/>
      <c r="E111" s="131" t="str">
        <f>E7</f>
        <v>FNOL Novostavba Pavilonu B</v>
      </c>
      <c r="F111" s="32"/>
      <c r="G111" s="32"/>
      <c r="H111" s="32"/>
      <c r="I111" s="38"/>
      <c r="J111" s="38"/>
      <c r="K111" s="38"/>
      <c r="L111" s="55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</row>
    <row r="112" s="1" customFormat="1" ht="12" customHeight="1">
      <c r="B112" s="22"/>
      <c r="C112" s="32" t="s">
        <v>199</v>
      </c>
      <c r="L112" s="22"/>
    </row>
    <row r="113" s="1" customFormat="1" ht="16.5" customHeight="1">
      <c r="B113" s="22"/>
      <c r="E113" s="131" t="s">
        <v>200</v>
      </c>
      <c r="F113" s="1"/>
      <c r="G113" s="1"/>
      <c r="H113" s="1"/>
      <c r="L113" s="22"/>
    </row>
    <row r="114" s="1" customFormat="1" ht="12" customHeight="1">
      <c r="B114" s="22"/>
      <c r="C114" s="32" t="s">
        <v>201</v>
      </c>
      <c r="L114" s="22"/>
    </row>
    <row r="115" s="2" customFormat="1" ht="16.5" customHeight="1">
      <c r="A115" s="38"/>
      <c r="B115" s="39"/>
      <c r="C115" s="38"/>
      <c r="D115" s="38"/>
      <c r="E115" s="132" t="s">
        <v>202</v>
      </c>
      <c r="F115" s="38"/>
      <c r="G115" s="38"/>
      <c r="H115" s="38"/>
      <c r="I115" s="38"/>
      <c r="J115" s="38"/>
      <c r="K115" s="38"/>
      <c r="L115" s="55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</row>
    <row r="116" s="2" customFormat="1" ht="12" customHeight="1">
      <c r="A116" s="38"/>
      <c r="B116" s="39"/>
      <c r="C116" s="32" t="s">
        <v>2982</v>
      </c>
      <c r="D116" s="38"/>
      <c r="E116" s="38"/>
      <c r="F116" s="38"/>
      <c r="G116" s="38"/>
      <c r="H116" s="38"/>
      <c r="I116" s="38"/>
      <c r="J116" s="38"/>
      <c r="K116" s="38"/>
      <c r="L116" s="55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</row>
    <row r="117" s="2" customFormat="1" ht="16.5" customHeight="1">
      <c r="A117" s="38"/>
      <c r="B117" s="39"/>
      <c r="C117" s="38"/>
      <c r="D117" s="38"/>
      <c r="E117" s="67" t="str">
        <f>E13</f>
        <v>D.1.4d (20) - EK-STA</v>
      </c>
      <c r="F117" s="38"/>
      <c r="G117" s="38"/>
      <c r="H117" s="38"/>
      <c r="I117" s="38"/>
      <c r="J117" s="38"/>
      <c r="K117" s="38"/>
      <c r="L117" s="55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</row>
    <row r="118" s="2" customFormat="1" ht="6.96" customHeight="1">
      <c r="A118" s="38"/>
      <c r="B118" s="39"/>
      <c r="C118" s="38"/>
      <c r="D118" s="38"/>
      <c r="E118" s="38"/>
      <c r="F118" s="38"/>
      <c r="G118" s="38"/>
      <c r="H118" s="38"/>
      <c r="I118" s="38"/>
      <c r="J118" s="38"/>
      <c r="K118" s="38"/>
      <c r="L118" s="55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</row>
    <row r="119" s="2" customFormat="1" ht="12" customHeight="1">
      <c r="A119" s="38"/>
      <c r="B119" s="39"/>
      <c r="C119" s="32" t="s">
        <v>20</v>
      </c>
      <c r="D119" s="38"/>
      <c r="E119" s="38"/>
      <c r="F119" s="27" t="str">
        <f>F16</f>
        <v xml:space="preserve"> </v>
      </c>
      <c r="G119" s="38"/>
      <c r="H119" s="38"/>
      <c r="I119" s="32" t="s">
        <v>22</v>
      </c>
      <c r="J119" s="69" t="str">
        <f>IF(J16="","",J16)</f>
        <v>8. 4. 2023</v>
      </c>
      <c r="K119" s="38"/>
      <c r="L119" s="55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</row>
    <row r="120" s="2" customFormat="1" ht="6.96" customHeight="1">
      <c r="A120" s="38"/>
      <c r="B120" s="39"/>
      <c r="C120" s="38"/>
      <c r="D120" s="38"/>
      <c r="E120" s="38"/>
      <c r="F120" s="38"/>
      <c r="G120" s="38"/>
      <c r="H120" s="38"/>
      <c r="I120" s="38"/>
      <c r="J120" s="38"/>
      <c r="K120" s="38"/>
      <c r="L120" s="55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</row>
    <row r="121" s="2" customFormat="1" ht="15.15" customHeight="1">
      <c r="A121" s="38"/>
      <c r="B121" s="39"/>
      <c r="C121" s="32" t="s">
        <v>24</v>
      </c>
      <c r="D121" s="38"/>
      <c r="E121" s="38"/>
      <c r="F121" s="27" t="str">
        <f>E19</f>
        <v>Fakultní nemocnice Olomouc</v>
      </c>
      <c r="G121" s="38"/>
      <c r="H121" s="38"/>
      <c r="I121" s="32" t="s">
        <v>30</v>
      </c>
      <c r="J121" s="36" t="str">
        <f>E25</f>
        <v>LTProjekt, EP Rožnov</v>
      </c>
      <c r="K121" s="38"/>
      <c r="L121" s="55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</row>
    <row r="122" s="2" customFormat="1" ht="15.15" customHeight="1">
      <c r="A122" s="38"/>
      <c r="B122" s="39"/>
      <c r="C122" s="32" t="s">
        <v>28</v>
      </c>
      <c r="D122" s="38"/>
      <c r="E122" s="38"/>
      <c r="F122" s="27" t="str">
        <f>IF(E22="","",E22)</f>
        <v>Vyplň údaj</v>
      </c>
      <c r="G122" s="38"/>
      <c r="H122" s="38"/>
      <c r="I122" s="32" t="s">
        <v>33</v>
      </c>
      <c r="J122" s="36" t="str">
        <f>E28</f>
        <v xml:space="preserve"> </v>
      </c>
      <c r="K122" s="38"/>
      <c r="L122" s="55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</row>
    <row r="123" s="2" customFormat="1" ht="10.32" customHeight="1">
      <c r="A123" s="38"/>
      <c r="B123" s="39"/>
      <c r="C123" s="38"/>
      <c r="D123" s="38"/>
      <c r="E123" s="38"/>
      <c r="F123" s="38"/>
      <c r="G123" s="38"/>
      <c r="H123" s="38"/>
      <c r="I123" s="38"/>
      <c r="J123" s="38"/>
      <c r="K123" s="38"/>
      <c r="L123" s="55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</row>
    <row r="124" s="11" customFormat="1" ht="29.28" customHeight="1">
      <c r="A124" s="158"/>
      <c r="B124" s="159"/>
      <c r="C124" s="160" t="s">
        <v>243</v>
      </c>
      <c r="D124" s="161" t="s">
        <v>60</v>
      </c>
      <c r="E124" s="161" t="s">
        <v>56</v>
      </c>
      <c r="F124" s="161" t="s">
        <v>57</v>
      </c>
      <c r="G124" s="161" t="s">
        <v>244</v>
      </c>
      <c r="H124" s="161" t="s">
        <v>245</v>
      </c>
      <c r="I124" s="161" t="s">
        <v>246</v>
      </c>
      <c r="J124" s="161" t="s">
        <v>208</v>
      </c>
      <c r="K124" s="162" t="s">
        <v>247</v>
      </c>
      <c r="L124" s="163"/>
      <c r="M124" s="86" t="s">
        <v>1</v>
      </c>
      <c r="N124" s="87" t="s">
        <v>39</v>
      </c>
      <c r="O124" s="87" t="s">
        <v>248</v>
      </c>
      <c r="P124" s="87" t="s">
        <v>249</v>
      </c>
      <c r="Q124" s="87" t="s">
        <v>250</v>
      </c>
      <c r="R124" s="87" t="s">
        <v>251</v>
      </c>
      <c r="S124" s="87" t="s">
        <v>252</v>
      </c>
      <c r="T124" s="88" t="s">
        <v>253</v>
      </c>
      <c r="U124" s="158"/>
      <c r="V124" s="158"/>
      <c r="W124" s="158"/>
      <c r="X124" s="158"/>
      <c r="Y124" s="158"/>
      <c r="Z124" s="158"/>
      <c r="AA124" s="158"/>
      <c r="AB124" s="158"/>
      <c r="AC124" s="158"/>
      <c r="AD124" s="158"/>
      <c r="AE124" s="158"/>
    </row>
    <row r="125" s="2" customFormat="1" ht="22.8" customHeight="1">
      <c r="A125" s="38"/>
      <c r="B125" s="39"/>
      <c r="C125" s="93" t="s">
        <v>254</v>
      </c>
      <c r="D125" s="38"/>
      <c r="E125" s="38"/>
      <c r="F125" s="38"/>
      <c r="G125" s="38"/>
      <c r="H125" s="38"/>
      <c r="I125" s="38"/>
      <c r="J125" s="164">
        <f>BK125</f>
        <v>0</v>
      </c>
      <c r="K125" s="38"/>
      <c r="L125" s="39"/>
      <c r="M125" s="89"/>
      <c r="N125" s="73"/>
      <c r="O125" s="90"/>
      <c r="P125" s="165">
        <f>P126</f>
        <v>0</v>
      </c>
      <c r="Q125" s="90"/>
      <c r="R125" s="165">
        <f>R126</f>
        <v>0</v>
      </c>
      <c r="S125" s="90"/>
      <c r="T125" s="166">
        <f>T126</f>
        <v>0</v>
      </c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  <c r="AT125" s="19" t="s">
        <v>74</v>
      </c>
      <c r="AU125" s="19" t="s">
        <v>210</v>
      </c>
      <c r="BK125" s="167">
        <f>BK126</f>
        <v>0</v>
      </c>
    </row>
    <row r="126" s="12" customFormat="1" ht="25.92" customHeight="1">
      <c r="A126" s="12"/>
      <c r="B126" s="168"/>
      <c r="C126" s="12"/>
      <c r="D126" s="169" t="s">
        <v>74</v>
      </c>
      <c r="E126" s="170" t="s">
        <v>3258</v>
      </c>
      <c r="F126" s="170" t="s">
        <v>3259</v>
      </c>
      <c r="G126" s="12"/>
      <c r="H126" s="12"/>
      <c r="I126" s="171"/>
      <c r="J126" s="172">
        <f>BK126</f>
        <v>0</v>
      </c>
      <c r="K126" s="12"/>
      <c r="L126" s="168"/>
      <c r="M126" s="173"/>
      <c r="N126" s="174"/>
      <c r="O126" s="174"/>
      <c r="P126" s="175">
        <f>SUM(P127:P156)</f>
        <v>0</v>
      </c>
      <c r="Q126" s="174"/>
      <c r="R126" s="175">
        <f>SUM(R127:R156)</f>
        <v>0</v>
      </c>
      <c r="S126" s="174"/>
      <c r="T126" s="176">
        <f>SUM(T127:T156)</f>
        <v>0</v>
      </c>
      <c r="U126" s="12"/>
      <c r="V126" s="12"/>
      <c r="W126" s="12"/>
      <c r="X126" s="12"/>
      <c r="Y126" s="12"/>
      <c r="Z126" s="12"/>
      <c r="AA126" s="12"/>
      <c r="AB126" s="12"/>
      <c r="AC126" s="12"/>
      <c r="AD126" s="12"/>
      <c r="AE126" s="12"/>
      <c r="AR126" s="169" t="s">
        <v>82</v>
      </c>
      <c r="AT126" s="177" t="s">
        <v>74</v>
      </c>
      <c r="AU126" s="177" t="s">
        <v>75</v>
      </c>
      <c r="AY126" s="169" t="s">
        <v>257</v>
      </c>
      <c r="BK126" s="178">
        <f>SUM(BK127:BK156)</f>
        <v>0</v>
      </c>
    </row>
    <row r="127" s="2" customFormat="1" ht="16.5" customHeight="1">
      <c r="A127" s="38"/>
      <c r="B127" s="181"/>
      <c r="C127" s="182" t="s">
        <v>82</v>
      </c>
      <c r="D127" s="182" t="s">
        <v>259</v>
      </c>
      <c r="E127" s="183" t="s">
        <v>2987</v>
      </c>
      <c r="F127" s="184" t="s">
        <v>3260</v>
      </c>
      <c r="G127" s="185" t="s">
        <v>2365</v>
      </c>
      <c r="H127" s="186">
        <v>6</v>
      </c>
      <c r="I127" s="187"/>
      <c r="J127" s="188">
        <f>ROUND(I127*H127,2)</f>
        <v>0</v>
      </c>
      <c r="K127" s="184" t="s">
        <v>2351</v>
      </c>
      <c r="L127" s="39"/>
      <c r="M127" s="189" t="s">
        <v>1</v>
      </c>
      <c r="N127" s="190" t="s">
        <v>40</v>
      </c>
      <c r="O127" s="77"/>
      <c r="P127" s="191">
        <f>O127*H127</f>
        <v>0</v>
      </c>
      <c r="Q127" s="191">
        <v>0</v>
      </c>
      <c r="R127" s="191">
        <f>Q127*H127</f>
        <v>0</v>
      </c>
      <c r="S127" s="191">
        <v>0</v>
      </c>
      <c r="T127" s="192">
        <f>S127*H127</f>
        <v>0</v>
      </c>
      <c r="U127" s="38"/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  <c r="AR127" s="193" t="s">
        <v>108</v>
      </c>
      <c r="AT127" s="193" t="s">
        <v>259</v>
      </c>
      <c r="AU127" s="193" t="s">
        <v>82</v>
      </c>
      <c r="AY127" s="19" t="s">
        <v>257</v>
      </c>
      <c r="BE127" s="194">
        <f>IF(N127="základní",J127,0)</f>
        <v>0</v>
      </c>
      <c r="BF127" s="194">
        <f>IF(N127="snížená",J127,0)</f>
        <v>0</v>
      </c>
      <c r="BG127" s="194">
        <f>IF(N127="zákl. přenesená",J127,0)</f>
        <v>0</v>
      </c>
      <c r="BH127" s="194">
        <f>IF(N127="sníž. přenesená",J127,0)</f>
        <v>0</v>
      </c>
      <c r="BI127" s="194">
        <f>IF(N127="nulová",J127,0)</f>
        <v>0</v>
      </c>
      <c r="BJ127" s="19" t="s">
        <v>82</v>
      </c>
      <c r="BK127" s="194">
        <f>ROUND(I127*H127,2)</f>
        <v>0</v>
      </c>
      <c r="BL127" s="19" t="s">
        <v>108</v>
      </c>
      <c r="BM127" s="193" t="s">
        <v>85</v>
      </c>
    </row>
    <row r="128" s="2" customFormat="1" ht="16.5" customHeight="1">
      <c r="A128" s="38"/>
      <c r="B128" s="181"/>
      <c r="C128" s="182" t="s">
        <v>85</v>
      </c>
      <c r="D128" s="182" t="s">
        <v>259</v>
      </c>
      <c r="E128" s="183" t="s">
        <v>2989</v>
      </c>
      <c r="F128" s="184" t="s">
        <v>3261</v>
      </c>
      <c r="G128" s="185" t="s">
        <v>2365</v>
      </c>
      <c r="H128" s="186">
        <v>6</v>
      </c>
      <c r="I128" s="187"/>
      <c r="J128" s="188">
        <f>ROUND(I128*H128,2)</f>
        <v>0</v>
      </c>
      <c r="K128" s="184" t="s">
        <v>2351</v>
      </c>
      <c r="L128" s="39"/>
      <c r="M128" s="189" t="s">
        <v>1</v>
      </c>
      <c r="N128" s="190" t="s">
        <v>40</v>
      </c>
      <c r="O128" s="77"/>
      <c r="P128" s="191">
        <f>O128*H128</f>
        <v>0</v>
      </c>
      <c r="Q128" s="191">
        <v>0</v>
      </c>
      <c r="R128" s="191">
        <f>Q128*H128</f>
        <v>0</v>
      </c>
      <c r="S128" s="191">
        <v>0</v>
      </c>
      <c r="T128" s="192">
        <f>S128*H128</f>
        <v>0</v>
      </c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  <c r="AR128" s="193" t="s">
        <v>108</v>
      </c>
      <c r="AT128" s="193" t="s">
        <v>259</v>
      </c>
      <c r="AU128" s="193" t="s">
        <v>82</v>
      </c>
      <c r="AY128" s="19" t="s">
        <v>257</v>
      </c>
      <c r="BE128" s="194">
        <f>IF(N128="základní",J128,0)</f>
        <v>0</v>
      </c>
      <c r="BF128" s="194">
        <f>IF(N128="snížená",J128,0)</f>
        <v>0</v>
      </c>
      <c r="BG128" s="194">
        <f>IF(N128="zákl. přenesená",J128,0)</f>
        <v>0</v>
      </c>
      <c r="BH128" s="194">
        <f>IF(N128="sníž. přenesená",J128,0)</f>
        <v>0</v>
      </c>
      <c r="BI128" s="194">
        <f>IF(N128="nulová",J128,0)</f>
        <v>0</v>
      </c>
      <c r="BJ128" s="19" t="s">
        <v>82</v>
      </c>
      <c r="BK128" s="194">
        <f>ROUND(I128*H128,2)</f>
        <v>0</v>
      </c>
      <c r="BL128" s="19" t="s">
        <v>108</v>
      </c>
      <c r="BM128" s="193" t="s">
        <v>108</v>
      </c>
    </row>
    <row r="129" s="2" customFormat="1">
      <c r="A129" s="38"/>
      <c r="B129" s="39"/>
      <c r="C129" s="38"/>
      <c r="D129" s="196" t="s">
        <v>1062</v>
      </c>
      <c r="E129" s="38"/>
      <c r="F129" s="237" t="s">
        <v>3262</v>
      </c>
      <c r="G129" s="38"/>
      <c r="H129" s="38"/>
      <c r="I129" s="238"/>
      <c r="J129" s="38"/>
      <c r="K129" s="38"/>
      <c r="L129" s="39"/>
      <c r="M129" s="239"/>
      <c r="N129" s="240"/>
      <c r="O129" s="77"/>
      <c r="P129" s="77"/>
      <c r="Q129" s="77"/>
      <c r="R129" s="77"/>
      <c r="S129" s="77"/>
      <c r="T129" s="78"/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  <c r="AT129" s="19" t="s">
        <v>1062</v>
      </c>
      <c r="AU129" s="19" t="s">
        <v>82</v>
      </c>
    </row>
    <row r="130" s="2" customFormat="1" ht="16.5" customHeight="1">
      <c r="A130" s="38"/>
      <c r="B130" s="181"/>
      <c r="C130" s="182" t="s">
        <v>92</v>
      </c>
      <c r="D130" s="182" t="s">
        <v>259</v>
      </c>
      <c r="E130" s="183" t="s">
        <v>2992</v>
      </c>
      <c r="F130" s="184" t="s">
        <v>3263</v>
      </c>
      <c r="G130" s="185" t="s">
        <v>422</v>
      </c>
      <c r="H130" s="186">
        <v>594</v>
      </c>
      <c r="I130" s="187"/>
      <c r="J130" s="188">
        <f>ROUND(I130*H130,2)</f>
        <v>0</v>
      </c>
      <c r="K130" s="184" t="s">
        <v>2351</v>
      </c>
      <c r="L130" s="39"/>
      <c r="M130" s="189" t="s">
        <v>1</v>
      </c>
      <c r="N130" s="190" t="s">
        <v>40</v>
      </c>
      <c r="O130" s="77"/>
      <c r="P130" s="191">
        <f>O130*H130</f>
        <v>0</v>
      </c>
      <c r="Q130" s="191">
        <v>0</v>
      </c>
      <c r="R130" s="191">
        <f>Q130*H130</f>
        <v>0</v>
      </c>
      <c r="S130" s="191">
        <v>0</v>
      </c>
      <c r="T130" s="192">
        <f>S130*H130</f>
        <v>0</v>
      </c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  <c r="AR130" s="193" t="s">
        <v>108</v>
      </c>
      <c r="AT130" s="193" t="s">
        <v>259</v>
      </c>
      <c r="AU130" s="193" t="s">
        <v>82</v>
      </c>
      <c r="AY130" s="19" t="s">
        <v>257</v>
      </c>
      <c r="BE130" s="194">
        <f>IF(N130="základní",J130,0)</f>
        <v>0</v>
      </c>
      <c r="BF130" s="194">
        <f>IF(N130="snížená",J130,0)</f>
        <v>0</v>
      </c>
      <c r="BG130" s="194">
        <f>IF(N130="zákl. přenesená",J130,0)</f>
        <v>0</v>
      </c>
      <c r="BH130" s="194">
        <f>IF(N130="sníž. přenesená",J130,0)</f>
        <v>0</v>
      </c>
      <c r="BI130" s="194">
        <f>IF(N130="nulová",J130,0)</f>
        <v>0</v>
      </c>
      <c r="BJ130" s="19" t="s">
        <v>82</v>
      </c>
      <c r="BK130" s="194">
        <f>ROUND(I130*H130,2)</f>
        <v>0</v>
      </c>
      <c r="BL130" s="19" t="s">
        <v>108</v>
      </c>
      <c r="BM130" s="193" t="s">
        <v>290</v>
      </c>
    </row>
    <row r="131" s="2" customFormat="1" ht="16.5" customHeight="1">
      <c r="A131" s="38"/>
      <c r="B131" s="181"/>
      <c r="C131" s="182" t="s">
        <v>108</v>
      </c>
      <c r="D131" s="182" t="s">
        <v>259</v>
      </c>
      <c r="E131" s="183" t="s">
        <v>2994</v>
      </c>
      <c r="F131" s="184" t="s">
        <v>3264</v>
      </c>
      <c r="G131" s="185" t="s">
        <v>422</v>
      </c>
      <c r="H131" s="186">
        <v>594</v>
      </c>
      <c r="I131" s="187"/>
      <c r="J131" s="188">
        <f>ROUND(I131*H131,2)</f>
        <v>0</v>
      </c>
      <c r="K131" s="184" t="s">
        <v>2351</v>
      </c>
      <c r="L131" s="39"/>
      <c r="M131" s="189" t="s">
        <v>1</v>
      </c>
      <c r="N131" s="190" t="s">
        <v>40</v>
      </c>
      <c r="O131" s="77"/>
      <c r="P131" s="191">
        <f>O131*H131</f>
        <v>0</v>
      </c>
      <c r="Q131" s="191">
        <v>0</v>
      </c>
      <c r="R131" s="191">
        <f>Q131*H131</f>
        <v>0</v>
      </c>
      <c r="S131" s="191">
        <v>0</v>
      </c>
      <c r="T131" s="192">
        <f>S131*H131</f>
        <v>0</v>
      </c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R131" s="193" t="s">
        <v>108</v>
      </c>
      <c r="AT131" s="193" t="s">
        <v>259</v>
      </c>
      <c r="AU131" s="193" t="s">
        <v>82</v>
      </c>
      <c r="AY131" s="19" t="s">
        <v>257</v>
      </c>
      <c r="BE131" s="194">
        <f>IF(N131="základní",J131,0)</f>
        <v>0</v>
      </c>
      <c r="BF131" s="194">
        <f>IF(N131="snížená",J131,0)</f>
        <v>0</v>
      </c>
      <c r="BG131" s="194">
        <f>IF(N131="zákl. přenesená",J131,0)</f>
        <v>0</v>
      </c>
      <c r="BH131" s="194">
        <f>IF(N131="sníž. přenesená",J131,0)</f>
        <v>0</v>
      </c>
      <c r="BI131" s="194">
        <f>IF(N131="nulová",J131,0)</f>
        <v>0</v>
      </c>
      <c r="BJ131" s="19" t="s">
        <v>82</v>
      </c>
      <c r="BK131" s="194">
        <f>ROUND(I131*H131,2)</f>
        <v>0</v>
      </c>
      <c r="BL131" s="19" t="s">
        <v>108</v>
      </c>
      <c r="BM131" s="193" t="s">
        <v>307</v>
      </c>
    </row>
    <row r="132" s="2" customFormat="1">
      <c r="A132" s="38"/>
      <c r="B132" s="39"/>
      <c r="C132" s="38"/>
      <c r="D132" s="196" t="s">
        <v>1062</v>
      </c>
      <c r="E132" s="38"/>
      <c r="F132" s="237" t="s">
        <v>3265</v>
      </c>
      <c r="G132" s="38"/>
      <c r="H132" s="38"/>
      <c r="I132" s="238"/>
      <c r="J132" s="38"/>
      <c r="K132" s="38"/>
      <c r="L132" s="39"/>
      <c r="M132" s="239"/>
      <c r="N132" s="240"/>
      <c r="O132" s="77"/>
      <c r="P132" s="77"/>
      <c r="Q132" s="77"/>
      <c r="R132" s="77"/>
      <c r="S132" s="77"/>
      <c r="T132" s="78"/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  <c r="AT132" s="19" t="s">
        <v>1062</v>
      </c>
      <c r="AU132" s="19" t="s">
        <v>82</v>
      </c>
    </row>
    <row r="133" s="2" customFormat="1" ht="24.15" customHeight="1">
      <c r="A133" s="38"/>
      <c r="B133" s="181"/>
      <c r="C133" s="182" t="s">
        <v>285</v>
      </c>
      <c r="D133" s="182" t="s">
        <v>259</v>
      </c>
      <c r="E133" s="183" t="s">
        <v>2997</v>
      </c>
      <c r="F133" s="184" t="s">
        <v>3058</v>
      </c>
      <c r="G133" s="185" t="s">
        <v>2365</v>
      </c>
      <c r="H133" s="186">
        <v>684</v>
      </c>
      <c r="I133" s="187"/>
      <c r="J133" s="188">
        <f>ROUND(I133*H133,2)</f>
        <v>0</v>
      </c>
      <c r="K133" s="184" t="s">
        <v>2351</v>
      </c>
      <c r="L133" s="39"/>
      <c r="M133" s="189" t="s">
        <v>1</v>
      </c>
      <c r="N133" s="190" t="s">
        <v>40</v>
      </c>
      <c r="O133" s="77"/>
      <c r="P133" s="191">
        <f>O133*H133</f>
        <v>0</v>
      </c>
      <c r="Q133" s="191">
        <v>0</v>
      </c>
      <c r="R133" s="191">
        <f>Q133*H133</f>
        <v>0</v>
      </c>
      <c r="S133" s="191">
        <v>0</v>
      </c>
      <c r="T133" s="192">
        <f>S133*H133</f>
        <v>0</v>
      </c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  <c r="AR133" s="193" t="s">
        <v>108</v>
      </c>
      <c r="AT133" s="193" t="s">
        <v>259</v>
      </c>
      <c r="AU133" s="193" t="s">
        <v>82</v>
      </c>
      <c r="AY133" s="19" t="s">
        <v>257</v>
      </c>
      <c r="BE133" s="194">
        <f>IF(N133="základní",J133,0)</f>
        <v>0</v>
      </c>
      <c r="BF133" s="194">
        <f>IF(N133="snížená",J133,0)</f>
        <v>0</v>
      </c>
      <c r="BG133" s="194">
        <f>IF(N133="zákl. přenesená",J133,0)</f>
        <v>0</v>
      </c>
      <c r="BH133" s="194">
        <f>IF(N133="sníž. přenesená",J133,0)</f>
        <v>0</v>
      </c>
      <c r="BI133" s="194">
        <f>IF(N133="nulová",J133,0)</f>
        <v>0</v>
      </c>
      <c r="BJ133" s="19" t="s">
        <v>82</v>
      </c>
      <c r="BK133" s="194">
        <f>ROUND(I133*H133,2)</f>
        <v>0</v>
      </c>
      <c r="BL133" s="19" t="s">
        <v>108</v>
      </c>
      <c r="BM133" s="193" t="s">
        <v>320</v>
      </c>
    </row>
    <row r="134" s="2" customFormat="1" ht="24.15" customHeight="1">
      <c r="A134" s="38"/>
      <c r="B134" s="181"/>
      <c r="C134" s="182" t="s">
        <v>290</v>
      </c>
      <c r="D134" s="182" t="s">
        <v>259</v>
      </c>
      <c r="E134" s="183" t="s">
        <v>2999</v>
      </c>
      <c r="F134" s="184" t="s">
        <v>3060</v>
      </c>
      <c r="G134" s="185" t="s">
        <v>2365</v>
      </c>
      <c r="H134" s="186">
        <v>684</v>
      </c>
      <c r="I134" s="187"/>
      <c r="J134" s="188">
        <f>ROUND(I134*H134,2)</f>
        <v>0</v>
      </c>
      <c r="K134" s="184" t="s">
        <v>2351</v>
      </c>
      <c r="L134" s="39"/>
      <c r="M134" s="189" t="s">
        <v>1</v>
      </c>
      <c r="N134" s="190" t="s">
        <v>40</v>
      </c>
      <c r="O134" s="77"/>
      <c r="P134" s="191">
        <f>O134*H134</f>
        <v>0</v>
      </c>
      <c r="Q134" s="191">
        <v>0</v>
      </c>
      <c r="R134" s="191">
        <f>Q134*H134</f>
        <v>0</v>
      </c>
      <c r="S134" s="191">
        <v>0</v>
      </c>
      <c r="T134" s="192">
        <f>S134*H134</f>
        <v>0</v>
      </c>
      <c r="U134" s="38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  <c r="AR134" s="193" t="s">
        <v>108</v>
      </c>
      <c r="AT134" s="193" t="s">
        <v>259</v>
      </c>
      <c r="AU134" s="193" t="s">
        <v>82</v>
      </c>
      <c r="AY134" s="19" t="s">
        <v>257</v>
      </c>
      <c r="BE134" s="194">
        <f>IF(N134="základní",J134,0)</f>
        <v>0</v>
      </c>
      <c r="BF134" s="194">
        <f>IF(N134="snížená",J134,0)</f>
        <v>0</v>
      </c>
      <c r="BG134" s="194">
        <f>IF(N134="zákl. přenesená",J134,0)</f>
        <v>0</v>
      </c>
      <c r="BH134" s="194">
        <f>IF(N134="sníž. přenesená",J134,0)</f>
        <v>0</v>
      </c>
      <c r="BI134" s="194">
        <f>IF(N134="nulová",J134,0)</f>
        <v>0</v>
      </c>
      <c r="BJ134" s="19" t="s">
        <v>82</v>
      </c>
      <c r="BK134" s="194">
        <f>ROUND(I134*H134,2)</f>
        <v>0</v>
      </c>
      <c r="BL134" s="19" t="s">
        <v>108</v>
      </c>
      <c r="BM134" s="193" t="s">
        <v>334</v>
      </c>
    </row>
    <row r="135" s="2" customFormat="1">
      <c r="A135" s="38"/>
      <c r="B135" s="39"/>
      <c r="C135" s="38"/>
      <c r="D135" s="196" t="s">
        <v>1062</v>
      </c>
      <c r="E135" s="38"/>
      <c r="F135" s="237" t="s">
        <v>3266</v>
      </c>
      <c r="G135" s="38"/>
      <c r="H135" s="38"/>
      <c r="I135" s="238"/>
      <c r="J135" s="38"/>
      <c r="K135" s="38"/>
      <c r="L135" s="39"/>
      <c r="M135" s="239"/>
      <c r="N135" s="240"/>
      <c r="O135" s="77"/>
      <c r="P135" s="77"/>
      <c r="Q135" s="77"/>
      <c r="R135" s="77"/>
      <c r="S135" s="77"/>
      <c r="T135" s="78"/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T135" s="19" t="s">
        <v>1062</v>
      </c>
      <c r="AU135" s="19" t="s">
        <v>82</v>
      </c>
    </row>
    <row r="136" s="2" customFormat="1" ht="24.15" customHeight="1">
      <c r="A136" s="38"/>
      <c r="B136" s="181"/>
      <c r="C136" s="182" t="s">
        <v>301</v>
      </c>
      <c r="D136" s="182" t="s">
        <v>259</v>
      </c>
      <c r="E136" s="183" t="s">
        <v>3002</v>
      </c>
      <c r="F136" s="184" t="s">
        <v>3234</v>
      </c>
      <c r="G136" s="185" t="s">
        <v>2365</v>
      </c>
      <c r="H136" s="186">
        <v>6</v>
      </c>
      <c r="I136" s="187"/>
      <c r="J136" s="188">
        <f>ROUND(I136*H136,2)</f>
        <v>0</v>
      </c>
      <c r="K136" s="184" t="s">
        <v>2351</v>
      </c>
      <c r="L136" s="39"/>
      <c r="M136" s="189" t="s">
        <v>1</v>
      </c>
      <c r="N136" s="190" t="s">
        <v>40</v>
      </c>
      <c r="O136" s="77"/>
      <c r="P136" s="191">
        <f>O136*H136</f>
        <v>0</v>
      </c>
      <c r="Q136" s="191">
        <v>0</v>
      </c>
      <c r="R136" s="191">
        <f>Q136*H136</f>
        <v>0</v>
      </c>
      <c r="S136" s="191">
        <v>0</v>
      </c>
      <c r="T136" s="192">
        <f>S136*H136</f>
        <v>0</v>
      </c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R136" s="193" t="s">
        <v>108</v>
      </c>
      <c r="AT136" s="193" t="s">
        <v>259</v>
      </c>
      <c r="AU136" s="193" t="s">
        <v>82</v>
      </c>
      <c r="AY136" s="19" t="s">
        <v>257</v>
      </c>
      <c r="BE136" s="194">
        <f>IF(N136="základní",J136,0)</f>
        <v>0</v>
      </c>
      <c r="BF136" s="194">
        <f>IF(N136="snížená",J136,0)</f>
        <v>0</v>
      </c>
      <c r="BG136" s="194">
        <f>IF(N136="zákl. přenesená",J136,0)</f>
        <v>0</v>
      </c>
      <c r="BH136" s="194">
        <f>IF(N136="sníž. přenesená",J136,0)</f>
        <v>0</v>
      </c>
      <c r="BI136" s="194">
        <f>IF(N136="nulová",J136,0)</f>
        <v>0</v>
      </c>
      <c r="BJ136" s="19" t="s">
        <v>82</v>
      </c>
      <c r="BK136" s="194">
        <f>ROUND(I136*H136,2)</f>
        <v>0</v>
      </c>
      <c r="BL136" s="19" t="s">
        <v>108</v>
      </c>
      <c r="BM136" s="193" t="s">
        <v>350</v>
      </c>
    </row>
    <row r="137" s="2" customFormat="1" ht="24.15" customHeight="1">
      <c r="A137" s="38"/>
      <c r="B137" s="181"/>
      <c r="C137" s="182" t="s">
        <v>307</v>
      </c>
      <c r="D137" s="182" t="s">
        <v>259</v>
      </c>
      <c r="E137" s="183" t="s">
        <v>3004</v>
      </c>
      <c r="F137" s="184" t="s">
        <v>3235</v>
      </c>
      <c r="G137" s="185" t="s">
        <v>2365</v>
      </c>
      <c r="H137" s="186">
        <v>6</v>
      </c>
      <c r="I137" s="187"/>
      <c r="J137" s="188">
        <f>ROUND(I137*H137,2)</f>
        <v>0</v>
      </c>
      <c r="K137" s="184" t="s">
        <v>2351</v>
      </c>
      <c r="L137" s="39"/>
      <c r="M137" s="189" t="s">
        <v>1</v>
      </c>
      <c r="N137" s="190" t="s">
        <v>40</v>
      </c>
      <c r="O137" s="77"/>
      <c r="P137" s="191">
        <f>O137*H137</f>
        <v>0</v>
      </c>
      <c r="Q137" s="191">
        <v>0</v>
      </c>
      <c r="R137" s="191">
        <f>Q137*H137</f>
        <v>0</v>
      </c>
      <c r="S137" s="191">
        <v>0</v>
      </c>
      <c r="T137" s="192">
        <f>S137*H137</f>
        <v>0</v>
      </c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R137" s="193" t="s">
        <v>108</v>
      </c>
      <c r="AT137" s="193" t="s">
        <v>259</v>
      </c>
      <c r="AU137" s="193" t="s">
        <v>82</v>
      </c>
      <c r="AY137" s="19" t="s">
        <v>257</v>
      </c>
      <c r="BE137" s="194">
        <f>IF(N137="základní",J137,0)</f>
        <v>0</v>
      </c>
      <c r="BF137" s="194">
        <f>IF(N137="snížená",J137,0)</f>
        <v>0</v>
      </c>
      <c r="BG137" s="194">
        <f>IF(N137="zákl. přenesená",J137,0)</f>
        <v>0</v>
      </c>
      <c r="BH137" s="194">
        <f>IF(N137="sníž. přenesená",J137,0)</f>
        <v>0</v>
      </c>
      <c r="BI137" s="194">
        <f>IF(N137="nulová",J137,0)</f>
        <v>0</v>
      </c>
      <c r="BJ137" s="19" t="s">
        <v>82</v>
      </c>
      <c r="BK137" s="194">
        <f>ROUND(I137*H137,2)</f>
        <v>0</v>
      </c>
      <c r="BL137" s="19" t="s">
        <v>108</v>
      </c>
      <c r="BM137" s="193" t="s">
        <v>364</v>
      </c>
    </row>
    <row r="138" s="2" customFormat="1">
      <c r="A138" s="38"/>
      <c r="B138" s="39"/>
      <c r="C138" s="38"/>
      <c r="D138" s="196" t="s">
        <v>1062</v>
      </c>
      <c r="E138" s="38"/>
      <c r="F138" s="237" t="s">
        <v>3262</v>
      </c>
      <c r="G138" s="38"/>
      <c r="H138" s="38"/>
      <c r="I138" s="238"/>
      <c r="J138" s="38"/>
      <c r="K138" s="38"/>
      <c r="L138" s="39"/>
      <c r="M138" s="239"/>
      <c r="N138" s="240"/>
      <c r="O138" s="77"/>
      <c r="P138" s="77"/>
      <c r="Q138" s="77"/>
      <c r="R138" s="77"/>
      <c r="S138" s="77"/>
      <c r="T138" s="78"/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T138" s="19" t="s">
        <v>1062</v>
      </c>
      <c r="AU138" s="19" t="s">
        <v>82</v>
      </c>
    </row>
    <row r="139" s="2" customFormat="1" ht="24.15" customHeight="1">
      <c r="A139" s="38"/>
      <c r="B139" s="181"/>
      <c r="C139" s="182" t="s">
        <v>314</v>
      </c>
      <c r="D139" s="182" t="s">
        <v>259</v>
      </c>
      <c r="E139" s="183" t="s">
        <v>3006</v>
      </c>
      <c r="F139" s="184" t="s">
        <v>3190</v>
      </c>
      <c r="G139" s="185" t="s">
        <v>422</v>
      </c>
      <c r="H139" s="186">
        <v>36</v>
      </c>
      <c r="I139" s="187"/>
      <c r="J139" s="188">
        <f>ROUND(I139*H139,2)</f>
        <v>0</v>
      </c>
      <c r="K139" s="184" t="s">
        <v>2351</v>
      </c>
      <c r="L139" s="39"/>
      <c r="M139" s="189" t="s">
        <v>1</v>
      </c>
      <c r="N139" s="190" t="s">
        <v>40</v>
      </c>
      <c r="O139" s="77"/>
      <c r="P139" s="191">
        <f>O139*H139</f>
        <v>0</v>
      </c>
      <c r="Q139" s="191">
        <v>0</v>
      </c>
      <c r="R139" s="191">
        <f>Q139*H139</f>
        <v>0</v>
      </c>
      <c r="S139" s="191">
        <v>0</v>
      </c>
      <c r="T139" s="192">
        <f>S139*H139</f>
        <v>0</v>
      </c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R139" s="193" t="s">
        <v>108</v>
      </c>
      <c r="AT139" s="193" t="s">
        <v>259</v>
      </c>
      <c r="AU139" s="193" t="s">
        <v>82</v>
      </c>
      <c r="AY139" s="19" t="s">
        <v>257</v>
      </c>
      <c r="BE139" s="194">
        <f>IF(N139="základní",J139,0)</f>
        <v>0</v>
      </c>
      <c r="BF139" s="194">
        <f>IF(N139="snížená",J139,0)</f>
        <v>0</v>
      </c>
      <c r="BG139" s="194">
        <f>IF(N139="zákl. přenesená",J139,0)</f>
        <v>0</v>
      </c>
      <c r="BH139" s="194">
        <f>IF(N139="sníž. přenesená",J139,0)</f>
        <v>0</v>
      </c>
      <c r="BI139" s="194">
        <f>IF(N139="nulová",J139,0)</f>
        <v>0</v>
      </c>
      <c r="BJ139" s="19" t="s">
        <v>82</v>
      </c>
      <c r="BK139" s="194">
        <f>ROUND(I139*H139,2)</f>
        <v>0</v>
      </c>
      <c r="BL139" s="19" t="s">
        <v>108</v>
      </c>
      <c r="BM139" s="193" t="s">
        <v>374</v>
      </c>
    </row>
    <row r="140" s="2" customFormat="1" ht="24.15" customHeight="1">
      <c r="A140" s="38"/>
      <c r="B140" s="181"/>
      <c r="C140" s="182" t="s">
        <v>320</v>
      </c>
      <c r="D140" s="182" t="s">
        <v>259</v>
      </c>
      <c r="E140" s="183" t="s">
        <v>3008</v>
      </c>
      <c r="F140" s="184" t="s">
        <v>3191</v>
      </c>
      <c r="G140" s="185" t="s">
        <v>422</v>
      </c>
      <c r="H140" s="186">
        <v>36</v>
      </c>
      <c r="I140" s="187"/>
      <c r="J140" s="188">
        <f>ROUND(I140*H140,2)</f>
        <v>0</v>
      </c>
      <c r="K140" s="184" t="s">
        <v>2351</v>
      </c>
      <c r="L140" s="39"/>
      <c r="M140" s="189" t="s">
        <v>1</v>
      </c>
      <c r="N140" s="190" t="s">
        <v>40</v>
      </c>
      <c r="O140" s="77"/>
      <c r="P140" s="191">
        <f>O140*H140</f>
        <v>0</v>
      </c>
      <c r="Q140" s="191">
        <v>0</v>
      </c>
      <c r="R140" s="191">
        <f>Q140*H140</f>
        <v>0</v>
      </c>
      <c r="S140" s="191">
        <v>0</v>
      </c>
      <c r="T140" s="192">
        <f>S140*H140</f>
        <v>0</v>
      </c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R140" s="193" t="s">
        <v>108</v>
      </c>
      <c r="AT140" s="193" t="s">
        <v>259</v>
      </c>
      <c r="AU140" s="193" t="s">
        <v>82</v>
      </c>
      <c r="AY140" s="19" t="s">
        <v>257</v>
      </c>
      <c r="BE140" s="194">
        <f>IF(N140="základní",J140,0)</f>
        <v>0</v>
      </c>
      <c r="BF140" s="194">
        <f>IF(N140="snížená",J140,0)</f>
        <v>0</v>
      </c>
      <c r="BG140" s="194">
        <f>IF(N140="zákl. přenesená",J140,0)</f>
        <v>0</v>
      </c>
      <c r="BH140" s="194">
        <f>IF(N140="sníž. přenesená",J140,0)</f>
        <v>0</v>
      </c>
      <c r="BI140" s="194">
        <f>IF(N140="nulová",J140,0)</f>
        <v>0</v>
      </c>
      <c r="BJ140" s="19" t="s">
        <v>82</v>
      </c>
      <c r="BK140" s="194">
        <f>ROUND(I140*H140,2)</f>
        <v>0</v>
      </c>
      <c r="BL140" s="19" t="s">
        <v>108</v>
      </c>
      <c r="BM140" s="193" t="s">
        <v>388</v>
      </c>
    </row>
    <row r="141" s="2" customFormat="1">
      <c r="A141" s="38"/>
      <c r="B141" s="39"/>
      <c r="C141" s="38"/>
      <c r="D141" s="196" t="s">
        <v>1062</v>
      </c>
      <c r="E141" s="38"/>
      <c r="F141" s="237" t="s">
        <v>3267</v>
      </c>
      <c r="G141" s="38"/>
      <c r="H141" s="38"/>
      <c r="I141" s="238"/>
      <c r="J141" s="38"/>
      <c r="K141" s="38"/>
      <c r="L141" s="39"/>
      <c r="M141" s="239"/>
      <c r="N141" s="240"/>
      <c r="O141" s="77"/>
      <c r="P141" s="77"/>
      <c r="Q141" s="77"/>
      <c r="R141" s="77"/>
      <c r="S141" s="77"/>
      <c r="T141" s="78"/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T141" s="19" t="s">
        <v>1062</v>
      </c>
      <c r="AU141" s="19" t="s">
        <v>82</v>
      </c>
    </row>
    <row r="142" s="2" customFormat="1" ht="16.5" customHeight="1">
      <c r="A142" s="38"/>
      <c r="B142" s="181"/>
      <c r="C142" s="182" t="s">
        <v>327</v>
      </c>
      <c r="D142" s="182" t="s">
        <v>259</v>
      </c>
      <c r="E142" s="183" t="s">
        <v>3011</v>
      </c>
      <c r="F142" s="184" t="s">
        <v>3007</v>
      </c>
      <c r="G142" s="185" t="s">
        <v>2365</v>
      </c>
      <c r="H142" s="186">
        <v>6</v>
      </c>
      <c r="I142" s="187"/>
      <c r="J142" s="188">
        <f>ROUND(I142*H142,2)</f>
        <v>0</v>
      </c>
      <c r="K142" s="184" t="s">
        <v>2351</v>
      </c>
      <c r="L142" s="39"/>
      <c r="M142" s="189" t="s">
        <v>1</v>
      </c>
      <c r="N142" s="190" t="s">
        <v>40</v>
      </c>
      <c r="O142" s="77"/>
      <c r="P142" s="191">
        <f>O142*H142</f>
        <v>0</v>
      </c>
      <c r="Q142" s="191">
        <v>0</v>
      </c>
      <c r="R142" s="191">
        <f>Q142*H142</f>
        <v>0</v>
      </c>
      <c r="S142" s="191">
        <v>0</v>
      </c>
      <c r="T142" s="192">
        <f>S142*H142</f>
        <v>0</v>
      </c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R142" s="193" t="s">
        <v>108</v>
      </c>
      <c r="AT142" s="193" t="s">
        <v>259</v>
      </c>
      <c r="AU142" s="193" t="s">
        <v>82</v>
      </c>
      <c r="AY142" s="19" t="s">
        <v>257</v>
      </c>
      <c r="BE142" s="194">
        <f>IF(N142="základní",J142,0)</f>
        <v>0</v>
      </c>
      <c r="BF142" s="194">
        <f>IF(N142="snížená",J142,0)</f>
        <v>0</v>
      </c>
      <c r="BG142" s="194">
        <f>IF(N142="zákl. přenesená",J142,0)</f>
        <v>0</v>
      </c>
      <c r="BH142" s="194">
        <f>IF(N142="sníž. přenesená",J142,0)</f>
        <v>0</v>
      </c>
      <c r="BI142" s="194">
        <f>IF(N142="nulová",J142,0)</f>
        <v>0</v>
      </c>
      <c r="BJ142" s="19" t="s">
        <v>82</v>
      </c>
      <c r="BK142" s="194">
        <f>ROUND(I142*H142,2)</f>
        <v>0</v>
      </c>
      <c r="BL142" s="19" t="s">
        <v>108</v>
      </c>
      <c r="BM142" s="193" t="s">
        <v>402</v>
      </c>
    </row>
    <row r="143" s="2" customFormat="1">
      <c r="A143" s="38"/>
      <c r="B143" s="39"/>
      <c r="C143" s="38"/>
      <c r="D143" s="196" t="s">
        <v>1062</v>
      </c>
      <c r="E143" s="38"/>
      <c r="F143" s="237" t="s">
        <v>3262</v>
      </c>
      <c r="G143" s="38"/>
      <c r="H143" s="38"/>
      <c r="I143" s="238"/>
      <c r="J143" s="38"/>
      <c r="K143" s="38"/>
      <c r="L143" s="39"/>
      <c r="M143" s="239"/>
      <c r="N143" s="240"/>
      <c r="O143" s="77"/>
      <c r="P143" s="77"/>
      <c r="Q143" s="77"/>
      <c r="R143" s="77"/>
      <c r="S143" s="77"/>
      <c r="T143" s="78"/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T143" s="19" t="s">
        <v>1062</v>
      </c>
      <c r="AU143" s="19" t="s">
        <v>82</v>
      </c>
    </row>
    <row r="144" s="2" customFormat="1" ht="24.15" customHeight="1">
      <c r="A144" s="38"/>
      <c r="B144" s="181"/>
      <c r="C144" s="182" t="s">
        <v>334</v>
      </c>
      <c r="D144" s="182" t="s">
        <v>259</v>
      </c>
      <c r="E144" s="183" t="s">
        <v>3014</v>
      </c>
      <c r="F144" s="184" t="s">
        <v>3078</v>
      </c>
      <c r="G144" s="185" t="s">
        <v>416</v>
      </c>
      <c r="H144" s="186">
        <v>1</v>
      </c>
      <c r="I144" s="187"/>
      <c r="J144" s="188">
        <f>ROUND(I144*H144,2)</f>
        <v>0</v>
      </c>
      <c r="K144" s="184" t="s">
        <v>2351</v>
      </c>
      <c r="L144" s="39"/>
      <c r="M144" s="189" t="s">
        <v>1</v>
      </c>
      <c r="N144" s="190" t="s">
        <v>40</v>
      </c>
      <c r="O144" s="77"/>
      <c r="P144" s="191">
        <f>O144*H144</f>
        <v>0</v>
      </c>
      <c r="Q144" s="191">
        <v>0</v>
      </c>
      <c r="R144" s="191">
        <f>Q144*H144</f>
        <v>0</v>
      </c>
      <c r="S144" s="191">
        <v>0</v>
      </c>
      <c r="T144" s="192">
        <f>S144*H144</f>
        <v>0</v>
      </c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R144" s="193" t="s">
        <v>108</v>
      </c>
      <c r="AT144" s="193" t="s">
        <v>259</v>
      </c>
      <c r="AU144" s="193" t="s">
        <v>82</v>
      </c>
      <c r="AY144" s="19" t="s">
        <v>257</v>
      </c>
      <c r="BE144" s="194">
        <f>IF(N144="základní",J144,0)</f>
        <v>0</v>
      </c>
      <c r="BF144" s="194">
        <f>IF(N144="snížená",J144,0)</f>
        <v>0</v>
      </c>
      <c r="BG144" s="194">
        <f>IF(N144="zákl. přenesená",J144,0)</f>
        <v>0</v>
      </c>
      <c r="BH144" s="194">
        <f>IF(N144="sníž. přenesená",J144,0)</f>
        <v>0</v>
      </c>
      <c r="BI144" s="194">
        <f>IF(N144="nulová",J144,0)</f>
        <v>0</v>
      </c>
      <c r="BJ144" s="19" t="s">
        <v>82</v>
      </c>
      <c r="BK144" s="194">
        <f>ROUND(I144*H144,2)</f>
        <v>0</v>
      </c>
      <c r="BL144" s="19" t="s">
        <v>108</v>
      </c>
      <c r="BM144" s="193" t="s">
        <v>413</v>
      </c>
    </row>
    <row r="145" s="2" customFormat="1" ht="24.15" customHeight="1">
      <c r="A145" s="38"/>
      <c r="B145" s="181"/>
      <c r="C145" s="182" t="s">
        <v>343</v>
      </c>
      <c r="D145" s="182" t="s">
        <v>259</v>
      </c>
      <c r="E145" s="183" t="s">
        <v>3017</v>
      </c>
      <c r="F145" s="184" t="s">
        <v>3080</v>
      </c>
      <c r="G145" s="185" t="s">
        <v>416</v>
      </c>
      <c r="H145" s="186">
        <v>1</v>
      </c>
      <c r="I145" s="187"/>
      <c r="J145" s="188">
        <f>ROUND(I145*H145,2)</f>
        <v>0</v>
      </c>
      <c r="K145" s="184" t="s">
        <v>2351</v>
      </c>
      <c r="L145" s="39"/>
      <c r="M145" s="189" t="s">
        <v>1</v>
      </c>
      <c r="N145" s="190" t="s">
        <v>40</v>
      </c>
      <c r="O145" s="77"/>
      <c r="P145" s="191">
        <f>O145*H145</f>
        <v>0</v>
      </c>
      <c r="Q145" s="191">
        <v>0</v>
      </c>
      <c r="R145" s="191">
        <f>Q145*H145</f>
        <v>0</v>
      </c>
      <c r="S145" s="191">
        <v>0</v>
      </c>
      <c r="T145" s="192">
        <f>S145*H145</f>
        <v>0</v>
      </c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  <c r="AR145" s="193" t="s">
        <v>108</v>
      </c>
      <c r="AT145" s="193" t="s">
        <v>259</v>
      </c>
      <c r="AU145" s="193" t="s">
        <v>82</v>
      </c>
      <c r="AY145" s="19" t="s">
        <v>257</v>
      </c>
      <c r="BE145" s="194">
        <f>IF(N145="základní",J145,0)</f>
        <v>0</v>
      </c>
      <c r="BF145" s="194">
        <f>IF(N145="snížená",J145,0)</f>
        <v>0</v>
      </c>
      <c r="BG145" s="194">
        <f>IF(N145="zákl. přenesená",J145,0)</f>
        <v>0</v>
      </c>
      <c r="BH145" s="194">
        <f>IF(N145="sníž. přenesená",J145,0)</f>
        <v>0</v>
      </c>
      <c r="BI145" s="194">
        <f>IF(N145="nulová",J145,0)</f>
        <v>0</v>
      </c>
      <c r="BJ145" s="19" t="s">
        <v>82</v>
      </c>
      <c r="BK145" s="194">
        <f>ROUND(I145*H145,2)</f>
        <v>0</v>
      </c>
      <c r="BL145" s="19" t="s">
        <v>108</v>
      </c>
      <c r="BM145" s="193" t="s">
        <v>427</v>
      </c>
    </row>
    <row r="146" s="2" customFormat="1">
      <c r="A146" s="38"/>
      <c r="B146" s="39"/>
      <c r="C146" s="38"/>
      <c r="D146" s="196" t="s">
        <v>1062</v>
      </c>
      <c r="E146" s="38"/>
      <c r="F146" s="237" t="s">
        <v>3013</v>
      </c>
      <c r="G146" s="38"/>
      <c r="H146" s="38"/>
      <c r="I146" s="238"/>
      <c r="J146" s="38"/>
      <c r="K146" s="38"/>
      <c r="L146" s="39"/>
      <c r="M146" s="239"/>
      <c r="N146" s="240"/>
      <c r="O146" s="77"/>
      <c r="P146" s="77"/>
      <c r="Q146" s="77"/>
      <c r="R146" s="77"/>
      <c r="S146" s="77"/>
      <c r="T146" s="78"/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  <c r="AT146" s="19" t="s">
        <v>1062</v>
      </c>
      <c r="AU146" s="19" t="s">
        <v>82</v>
      </c>
    </row>
    <row r="147" s="2" customFormat="1" ht="33" customHeight="1">
      <c r="A147" s="38"/>
      <c r="B147" s="181"/>
      <c r="C147" s="182" t="s">
        <v>350</v>
      </c>
      <c r="D147" s="182" t="s">
        <v>259</v>
      </c>
      <c r="E147" s="183" t="s">
        <v>3019</v>
      </c>
      <c r="F147" s="184" t="s">
        <v>3012</v>
      </c>
      <c r="G147" s="185" t="s">
        <v>416</v>
      </c>
      <c r="H147" s="186">
        <v>1</v>
      </c>
      <c r="I147" s="187"/>
      <c r="J147" s="188">
        <f>ROUND(I147*H147,2)</f>
        <v>0</v>
      </c>
      <c r="K147" s="184" t="s">
        <v>2351</v>
      </c>
      <c r="L147" s="39"/>
      <c r="M147" s="189" t="s">
        <v>1</v>
      </c>
      <c r="N147" s="190" t="s">
        <v>40</v>
      </c>
      <c r="O147" s="77"/>
      <c r="P147" s="191">
        <f>O147*H147</f>
        <v>0</v>
      </c>
      <c r="Q147" s="191">
        <v>0</v>
      </c>
      <c r="R147" s="191">
        <f>Q147*H147</f>
        <v>0</v>
      </c>
      <c r="S147" s="191">
        <v>0</v>
      </c>
      <c r="T147" s="192">
        <f>S147*H147</f>
        <v>0</v>
      </c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  <c r="AR147" s="193" t="s">
        <v>108</v>
      </c>
      <c r="AT147" s="193" t="s">
        <v>259</v>
      </c>
      <c r="AU147" s="193" t="s">
        <v>82</v>
      </c>
      <c r="AY147" s="19" t="s">
        <v>257</v>
      </c>
      <c r="BE147" s="194">
        <f>IF(N147="základní",J147,0)</f>
        <v>0</v>
      </c>
      <c r="BF147" s="194">
        <f>IF(N147="snížená",J147,0)</f>
        <v>0</v>
      </c>
      <c r="BG147" s="194">
        <f>IF(N147="zákl. přenesená",J147,0)</f>
        <v>0</v>
      </c>
      <c r="BH147" s="194">
        <f>IF(N147="sníž. přenesená",J147,0)</f>
        <v>0</v>
      </c>
      <c r="BI147" s="194">
        <f>IF(N147="nulová",J147,0)</f>
        <v>0</v>
      </c>
      <c r="BJ147" s="19" t="s">
        <v>82</v>
      </c>
      <c r="BK147" s="194">
        <f>ROUND(I147*H147,2)</f>
        <v>0</v>
      </c>
      <c r="BL147" s="19" t="s">
        <v>108</v>
      </c>
      <c r="BM147" s="193" t="s">
        <v>439</v>
      </c>
    </row>
    <row r="148" s="2" customFormat="1">
      <c r="A148" s="38"/>
      <c r="B148" s="39"/>
      <c r="C148" s="38"/>
      <c r="D148" s="196" t="s">
        <v>1062</v>
      </c>
      <c r="E148" s="38"/>
      <c r="F148" s="237" t="s">
        <v>3013</v>
      </c>
      <c r="G148" s="38"/>
      <c r="H148" s="38"/>
      <c r="I148" s="238"/>
      <c r="J148" s="38"/>
      <c r="K148" s="38"/>
      <c r="L148" s="39"/>
      <c r="M148" s="239"/>
      <c r="N148" s="240"/>
      <c r="O148" s="77"/>
      <c r="P148" s="77"/>
      <c r="Q148" s="77"/>
      <c r="R148" s="77"/>
      <c r="S148" s="77"/>
      <c r="T148" s="78"/>
      <c r="U148" s="38"/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  <c r="AT148" s="19" t="s">
        <v>1062</v>
      </c>
      <c r="AU148" s="19" t="s">
        <v>82</v>
      </c>
    </row>
    <row r="149" s="2" customFormat="1" ht="16.5" customHeight="1">
      <c r="A149" s="38"/>
      <c r="B149" s="181"/>
      <c r="C149" s="182" t="s">
        <v>8</v>
      </c>
      <c r="D149" s="182" t="s">
        <v>259</v>
      </c>
      <c r="E149" s="183" t="s">
        <v>3021</v>
      </c>
      <c r="F149" s="184" t="s">
        <v>3268</v>
      </c>
      <c r="G149" s="185" t="s">
        <v>2505</v>
      </c>
      <c r="H149" s="186">
        <v>4</v>
      </c>
      <c r="I149" s="187"/>
      <c r="J149" s="188">
        <f>ROUND(I149*H149,2)</f>
        <v>0</v>
      </c>
      <c r="K149" s="184" t="s">
        <v>2351</v>
      </c>
      <c r="L149" s="39"/>
      <c r="M149" s="189" t="s">
        <v>1</v>
      </c>
      <c r="N149" s="190" t="s">
        <v>40</v>
      </c>
      <c r="O149" s="77"/>
      <c r="P149" s="191">
        <f>O149*H149</f>
        <v>0</v>
      </c>
      <c r="Q149" s="191">
        <v>0</v>
      </c>
      <c r="R149" s="191">
        <f>Q149*H149</f>
        <v>0</v>
      </c>
      <c r="S149" s="191">
        <v>0</v>
      </c>
      <c r="T149" s="192">
        <f>S149*H149</f>
        <v>0</v>
      </c>
      <c r="U149" s="38"/>
      <c r="V149" s="38"/>
      <c r="W149" s="38"/>
      <c r="X149" s="38"/>
      <c r="Y149" s="38"/>
      <c r="Z149" s="38"/>
      <c r="AA149" s="38"/>
      <c r="AB149" s="38"/>
      <c r="AC149" s="38"/>
      <c r="AD149" s="38"/>
      <c r="AE149" s="38"/>
      <c r="AR149" s="193" t="s">
        <v>108</v>
      </c>
      <c r="AT149" s="193" t="s">
        <v>259</v>
      </c>
      <c r="AU149" s="193" t="s">
        <v>82</v>
      </c>
      <c r="AY149" s="19" t="s">
        <v>257</v>
      </c>
      <c r="BE149" s="194">
        <f>IF(N149="základní",J149,0)</f>
        <v>0</v>
      </c>
      <c r="BF149" s="194">
        <f>IF(N149="snížená",J149,0)</f>
        <v>0</v>
      </c>
      <c r="BG149" s="194">
        <f>IF(N149="zákl. přenesená",J149,0)</f>
        <v>0</v>
      </c>
      <c r="BH149" s="194">
        <f>IF(N149="sníž. přenesená",J149,0)</f>
        <v>0</v>
      </c>
      <c r="BI149" s="194">
        <f>IF(N149="nulová",J149,0)</f>
        <v>0</v>
      </c>
      <c r="BJ149" s="19" t="s">
        <v>82</v>
      </c>
      <c r="BK149" s="194">
        <f>ROUND(I149*H149,2)</f>
        <v>0</v>
      </c>
      <c r="BL149" s="19" t="s">
        <v>108</v>
      </c>
      <c r="BM149" s="193" t="s">
        <v>450</v>
      </c>
    </row>
    <row r="150" s="2" customFormat="1">
      <c r="A150" s="38"/>
      <c r="B150" s="39"/>
      <c r="C150" s="38"/>
      <c r="D150" s="196" t="s">
        <v>1062</v>
      </c>
      <c r="E150" s="38"/>
      <c r="F150" s="237" t="s">
        <v>3113</v>
      </c>
      <c r="G150" s="38"/>
      <c r="H150" s="38"/>
      <c r="I150" s="238"/>
      <c r="J150" s="38"/>
      <c r="K150" s="38"/>
      <c r="L150" s="39"/>
      <c r="M150" s="239"/>
      <c r="N150" s="240"/>
      <c r="O150" s="77"/>
      <c r="P150" s="77"/>
      <c r="Q150" s="77"/>
      <c r="R150" s="77"/>
      <c r="S150" s="77"/>
      <c r="T150" s="78"/>
      <c r="U150" s="38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  <c r="AT150" s="19" t="s">
        <v>1062</v>
      </c>
      <c r="AU150" s="19" t="s">
        <v>82</v>
      </c>
    </row>
    <row r="151" s="2" customFormat="1" ht="16.5" customHeight="1">
      <c r="A151" s="38"/>
      <c r="B151" s="181"/>
      <c r="C151" s="182" t="s">
        <v>364</v>
      </c>
      <c r="D151" s="182" t="s">
        <v>259</v>
      </c>
      <c r="E151" s="183" t="s">
        <v>3023</v>
      </c>
      <c r="F151" s="184" t="s">
        <v>3024</v>
      </c>
      <c r="G151" s="185" t="s">
        <v>2505</v>
      </c>
      <c r="H151" s="186">
        <v>3</v>
      </c>
      <c r="I151" s="187"/>
      <c r="J151" s="188">
        <f>ROUND(I151*H151,2)</f>
        <v>0</v>
      </c>
      <c r="K151" s="184" t="s">
        <v>2351</v>
      </c>
      <c r="L151" s="39"/>
      <c r="M151" s="189" t="s">
        <v>1</v>
      </c>
      <c r="N151" s="190" t="s">
        <v>40</v>
      </c>
      <c r="O151" s="77"/>
      <c r="P151" s="191">
        <f>O151*H151</f>
        <v>0</v>
      </c>
      <c r="Q151" s="191">
        <v>0</v>
      </c>
      <c r="R151" s="191">
        <f>Q151*H151</f>
        <v>0</v>
      </c>
      <c r="S151" s="191">
        <v>0</v>
      </c>
      <c r="T151" s="192">
        <f>S151*H151</f>
        <v>0</v>
      </c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  <c r="AR151" s="193" t="s">
        <v>108</v>
      </c>
      <c r="AT151" s="193" t="s">
        <v>259</v>
      </c>
      <c r="AU151" s="193" t="s">
        <v>82</v>
      </c>
      <c r="AY151" s="19" t="s">
        <v>257</v>
      </c>
      <c r="BE151" s="194">
        <f>IF(N151="základní",J151,0)</f>
        <v>0</v>
      </c>
      <c r="BF151" s="194">
        <f>IF(N151="snížená",J151,0)</f>
        <v>0</v>
      </c>
      <c r="BG151" s="194">
        <f>IF(N151="zákl. přenesená",J151,0)</f>
        <v>0</v>
      </c>
      <c r="BH151" s="194">
        <f>IF(N151="sníž. přenesená",J151,0)</f>
        <v>0</v>
      </c>
      <c r="BI151" s="194">
        <f>IF(N151="nulová",J151,0)</f>
        <v>0</v>
      </c>
      <c r="BJ151" s="19" t="s">
        <v>82</v>
      </c>
      <c r="BK151" s="194">
        <f>ROUND(I151*H151,2)</f>
        <v>0</v>
      </c>
      <c r="BL151" s="19" t="s">
        <v>108</v>
      </c>
      <c r="BM151" s="193" t="s">
        <v>462</v>
      </c>
    </row>
    <row r="152" s="2" customFormat="1">
      <c r="A152" s="38"/>
      <c r="B152" s="39"/>
      <c r="C152" s="38"/>
      <c r="D152" s="196" t="s">
        <v>1062</v>
      </c>
      <c r="E152" s="38"/>
      <c r="F152" s="237" t="s">
        <v>3199</v>
      </c>
      <c r="G152" s="38"/>
      <c r="H152" s="38"/>
      <c r="I152" s="238"/>
      <c r="J152" s="38"/>
      <c r="K152" s="38"/>
      <c r="L152" s="39"/>
      <c r="M152" s="239"/>
      <c r="N152" s="240"/>
      <c r="O152" s="77"/>
      <c r="P152" s="77"/>
      <c r="Q152" s="77"/>
      <c r="R152" s="77"/>
      <c r="S152" s="77"/>
      <c r="T152" s="78"/>
      <c r="U152" s="38"/>
      <c r="V152" s="38"/>
      <c r="W152" s="38"/>
      <c r="X152" s="38"/>
      <c r="Y152" s="38"/>
      <c r="Z152" s="38"/>
      <c r="AA152" s="38"/>
      <c r="AB152" s="38"/>
      <c r="AC152" s="38"/>
      <c r="AD152" s="38"/>
      <c r="AE152" s="38"/>
      <c r="AT152" s="19" t="s">
        <v>1062</v>
      </c>
      <c r="AU152" s="19" t="s">
        <v>82</v>
      </c>
    </row>
    <row r="153" s="2" customFormat="1" ht="16.5" customHeight="1">
      <c r="A153" s="38"/>
      <c r="B153" s="181"/>
      <c r="C153" s="182" t="s">
        <v>368</v>
      </c>
      <c r="D153" s="182" t="s">
        <v>259</v>
      </c>
      <c r="E153" s="183" t="s">
        <v>3025</v>
      </c>
      <c r="F153" s="184" t="s">
        <v>3026</v>
      </c>
      <c r="G153" s="185" t="s">
        <v>416</v>
      </c>
      <c r="H153" s="186">
        <v>1</v>
      </c>
      <c r="I153" s="187"/>
      <c r="J153" s="188">
        <f>ROUND(I153*H153,2)</f>
        <v>0</v>
      </c>
      <c r="K153" s="184" t="s">
        <v>2351</v>
      </c>
      <c r="L153" s="39"/>
      <c r="M153" s="189" t="s">
        <v>1</v>
      </c>
      <c r="N153" s="190" t="s">
        <v>40</v>
      </c>
      <c r="O153" s="77"/>
      <c r="P153" s="191">
        <f>O153*H153</f>
        <v>0</v>
      </c>
      <c r="Q153" s="191">
        <v>0</v>
      </c>
      <c r="R153" s="191">
        <f>Q153*H153</f>
        <v>0</v>
      </c>
      <c r="S153" s="191">
        <v>0</v>
      </c>
      <c r="T153" s="192">
        <f>S153*H153</f>
        <v>0</v>
      </c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  <c r="AR153" s="193" t="s">
        <v>108</v>
      </c>
      <c r="AT153" s="193" t="s">
        <v>259</v>
      </c>
      <c r="AU153" s="193" t="s">
        <v>82</v>
      </c>
      <c r="AY153" s="19" t="s">
        <v>257</v>
      </c>
      <c r="BE153" s="194">
        <f>IF(N153="základní",J153,0)</f>
        <v>0</v>
      </c>
      <c r="BF153" s="194">
        <f>IF(N153="snížená",J153,0)</f>
        <v>0</v>
      </c>
      <c r="BG153" s="194">
        <f>IF(N153="zákl. přenesená",J153,0)</f>
        <v>0</v>
      </c>
      <c r="BH153" s="194">
        <f>IF(N153="sníž. přenesená",J153,0)</f>
        <v>0</v>
      </c>
      <c r="BI153" s="194">
        <f>IF(N153="nulová",J153,0)</f>
        <v>0</v>
      </c>
      <c r="BJ153" s="19" t="s">
        <v>82</v>
      </c>
      <c r="BK153" s="194">
        <f>ROUND(I153*H153,2)</f>
        <v>0</v>
      </c>
      <c r="BL153" s="19" t="s">
        <v>108</v>
      </c>
      <c r="BM153" s="193" t="s">
        <v>476</v>
      </c>
    </row>
    <row r="154" s="2" customFormat="1">
      <c r="A154" s="38"/>
      <c r="B154" s="39"/>
      <c r="C154" s="38"/>
      <c r="D154" s="196" t="s">
        <v>1062</v>
      </c>
      <c r="E154" s="38"/>
      <c r="F154" s="237" t="s">
        <v>3013</v>
      </c>
      <c r="G154" s="38"/>
      <c r="H154" s="38"/>
      <c r="I154" s="238"/>
      <c r="J154" s="38"/>
      <c r="K154" s="38"/>
      <c r="L154" s="39"/>
      <c r="M154" s="239"/>
      <c r="N154" s="240"/>
      <c r="O154" s="77"/>
      <c r="P154" s="77"/>
      <c r="Q154" s="77"/>
      <c r="R154" s="77"/>
      <c r="S154" s="77"/>
      <c r="T154" s="78"/>
      <c r="U154" s="38"/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  <c r="AT154" s="19" t="s">
        <v>1062</v>
      </c>
      <c r="AU154" s="19" t="s">
        <v>82</v>
      </c>
    </row>
    <row r="155" s="2" customFormat="1" ht="16.5" customHeight="1">
      <c r="A155" s="38"/>
      <c r="B155" s="181"/>
      <c r="C155" s="182" t="s">
        <v>374</v>
      </c>
      <c r="D155" s="182" t="s">
        <v>259</v>
      </c>
      <c r="E155" s="183" t="s">
        <v>3027</v>
      </c>
      <c r="F155" s="184" t="s">
        <v>3028</v>
      </c>
      <c r="G155" s="185" t="s">
        <v>416</v>
      </c>
      <c r="H155" s="186">
        <v>1</v>
      </c>
      <c r="I155" s="187"/>
      <c r="J155" s="188">
        <f>ROUND(I155*H155,2)</f>
        <v>0</v>
      </c>
      <c r="K155" s="184" t="s">
        <v>2351</v>
      </c>
      <c r="L155" s="39"/>
      <c r="M155" s="189" t="s">
        <v>1</v>
      </c>
      <c r="N155" s="190" t="s">
        <v>40</v>
      </c>
      <c r="O155" s="77"/>
      <c r="P155" s="191">
        <f>O155*H155</f>
        <v>0</v>
      </c>
      <c r="Q155" s="191">
        <v>0</v>
      </c>
      <c r="R155" s="191">
        <f>Q155*H155</f>
        <v>0</v>
      </c>
      <c r="S155" s="191">
        <v>0</v>
      </c>
      <c r="T155" s="192">
        <f>S155*H155</f>
        <v>0</v>
      </c>
      <c r="U155" s="38"/>
      <c r="V155" s="38"/>
      <c r="W155" s="38"/>
      <c r="X155" s="38"/>
      <c r="Y155" s="38"/>
      <c r="Z155" s="38"/>
      <c r="AA155" s="38"/>
      <c r="AB155" s="38"/>
      <c r="AC155" s="38"/>
      <c r="AD155" s="38"/>
      <c r="AE155" s="38"/>
      <c r="AR155" s="193" t="s">
        <v>108</v>
      </c>
      <c r="AT155" s="193" t="s">
        <v>259</v>
      </c>
      <c r="AU155" s="193" t="s">
        <v>82</v>
      </c>
      <c r="AY155" s="19" t="s">
        <v>257</v>
      </c>
      <c r="BE155" s="194">
        <f>IF(N155="základní",J155,0)</f>
        <v>0</v>
      </c>
      <c r="BF155" s="194">
        <f>IF(N155="snížená",J155,0)</f>
        <v>0</v>
      </c>
      <c r="BG155" s="194">
        <f>IF(N155="zákl. přenesená",J155,0)</f>
        <v>0</v>
      </c>
      <c r="BH155" s="194">
        <f>IF(N155="sníž. přenesená",J155,0)</f>
        <v>0</v>
      </c>
      <c r="BI155" s="194">
        <f>IF(N155="nulová",J155,0)</f>
        <v>0</v>
      </c>
      <c r="BJ155" s="19" t="s">
        <v>82</v>
      </c>
      <c r="BK155" s="194">
        <f>ROUND(I155*H155,2)</f>
        <v>0</v>
      </c>
      <c r="BL155" s="19" t="s">
        <v>108</v>
      </c>
      <c r="BM155" s="193" t="s">
        <v>490</v>
      </c>
    </row>
    <row r="156" s="2" customFormat="1">
      <c r="A156" s="38"/>
      <c r="B156" s="39"/>
      <c r="C156" s="38"/>
      <c r="D156" s="196" t="s">
        <v>1062</v>
      </c>
      <c r="E156" s="38"/>
      <c r="F156" s="237" t="s">
        <v>3013</v>
      </c>
      <c r="G156" s="38"/>
      <c r="H156" s="38"/>
      <c r="I156" s="238"/>
      <c r="J156" s="38"/>
      <c r="K156" s="38"/>
      <c r="L156" s="39"/>
      <c r="M156" s="247"/>
      <c r="N156" s="248"/>
      <c r="O156" s="243"/>
      <c r="P156" s="243"/>
      <c r="Q156" s="243"/>
      <c r="R156" s="243"/>
      <c r="S156" s="243"/>
      <c r="T156" s="249"/>
      <c r="U156" s="38"/>
      <c r="V156" s="38"/>
      <c r="W156" s="38"/>
      <c r="X156" s="38"/>
      <c r="Y156" s="38"/>
      <c r="Z156" s="38"/>
      <c r="AA156" s="38"/>
      <c r="AB156" s="38"/>
      <c r="AC156" s="38"/>
      <c r="AD156" s="38"/>
      <c r="AE156" s="38"/>
      <c r="AT156" s="19" t="s">
        <v>1062</v>
      </c>
      <c r="AU156" s="19" t="s">
        <v>82</v>
      </c>
    </row>
    <row r="157" s="2" customFormat="1" ht="6.96" customHeight="1">
      <c r="A157" s="38"/>
      <c r="B157" s="60"/>
      <c r="C157" s="61"/>
      <c r="D157" s="61"/>
      <c r="E157" s="61"/>
      <c r="F157" s="61"/>
      <c r="G157" s="61"/>
      <c r="H157" s="61"/>
      <c r="I157" s="61"/>
      <c r="J157" s="61"/>
      <c r="K157" s="61"/>
      <c r="L157" s="39"/>
      <c r="M157" s="38"/>
      <c r="O157" s="38"/>
      <c r="P157" s="38"/>
      <c r="Q157" s="38"/>
      <c r="R157" s="38"/>
      <c r="S157" s="38"/>
      <c r="T157" s="38"/>
      <c r="U157" s="38"/>
      <c r="V157" s="38"/>
      <c r="W157" s="38"/>
      <c r="X157" s="38"/>
      <c r="Y157" s="38"/>
      <c r="Z157" s="38"/>
      <c r="AA157" s="38"/>
      <c r="AB157" s="38"/>
      <c r="AC157" s="38"/>
      <c r="AD157" s="38"/>
      <c r="AE157" s="38"/>
    </row>
  </sheetData>
  <autoFilter ref="C124:K156"/>
  <mergeCells count="15">
    <mergeCell ref="E7:H7"/>
    <mergeCell ref="E11:H11"/>
    <mergeCell ref="E9:H9"/>
    <mergeCell ref="E13:H13"/>
    <mergeCell ref="E22:H22"/>
    <mergeCell ref="E31:H31"/>
    <mergeCell ref="E85:H85"/>
    <mergeCell ref="E89:H89"/>
    <mergeCell ref="E87:H87"/>
    <mergeCell ref="E91:H91"/>
    <mergeCell ref="E111:H111"/>
    <mergeCell ref="E115:H115"/>
    <mergeCell ref="E113:H113"/>
    <mergeCell ref="E117:H117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13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8" t="s">
        <v>5</v>
      </c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130</v>
      </c>
    </row>
    <row r="3" s="1" customFormat="1" ht="6.96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2"/>
      <c r="AT3" s="19" t="s">
        <v>85</v>
      </c>
    </row>
    <row r="4" s="1" customFormat="1" ht="24.96" customHeight="1">
      <c r="B4" s="22"/>
      <c r="D4" s="23" t="s">
        <v>198</v>
      </c>
      <c r="L4" s="22"/>
      <c r="M4" s="130" t="s">
        <v>10</v>
      </c>
      <c r="AT4" s="19" t="s">
        <v>3</v>
      </c>
    </row>
    <row r="5" s="1" customFormat="1" ht="6.96" customHeight="1">
      <c r="B5" s="22"/>
      <c r="L5" s="22"/>
    </row>
    <row r="6" s="1" customFormat="1" ht="12" customHeight="1">
      <c r="B6" s="22"/>
      <c r="D6" s="32" t="s">
        <v>16</v>
      </c>
      <c r="L6" s="22"/>
    </row>
    <row r="7" s="1" customFormat="1" ht="16.5" customHeight="1">
      <c r="B7" s="22"/>
      <c r="E7" s="131" t="str">
        <f>'Rekapitulace stavby'!K6</f>
        <v>FNOL Novostavba Pavilonu B</v>
      </c>
      <c r="F7" s="32"/>
      <c r="G7" s="32"/>
      <c r="H7" s="32"/>
      <c r="L7" s="22"/>
    </row>
    <row r="8">
      <c r="B8" s="22"/>
      <c r="D8" s="32" t="s">
        <v>199</v>
      </c>
      <c r="L8" s="22"/>
    </row>
    <row r="9" s="1" customFormat="1" ht="16.5" customHeight="1">
      <c r="B9" s="22"/>
      <c r="E9" s="131" t="s">
        <v>200</v>
      </c>
      <c r="F9" s="1"/>
      <c r="G9" s="1"/>
      <c r="H9" s="1"/>
      <c r="L9" s="22"/>
    </row>
    <row r="10" s="1" customFormat="1" ht="12" customHeight="1">
      <c r="B10" s="22"/>
      <c r="D10" s="32" t="s">
        <v>201</v>
      </c>
      <c r="L10" s="22"/>
    </row>
    <row r="11" s="2" customFormat="1" ht="16.5" customHeight="1">
      <c r="A11" s="38"/>
      <c r="B11" s="39"/>
      <c r="C11" s="38"/>
      <c r="D11" s="38"/>
      <c r="E11" s="132" t="s">
        <v>202</v>
      </c>
      <c r="F11" s="38"/>
      <c r="G11" s="38"/>
      <c r="H11" s="38"/>
      <c r="I11" s="38"/>
      <c r="J11" s="38"/>
      <c r="K11" s="38"/>
      <c r="L11" s="55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</row>
    <row r="12" s="2" customFormat="1" ht="12" customHeight="1">
      <c r="A12" s="38"/>
      <c r="B12" s="39"/>
      <c r="C12" s="38"/>
      <c r="D12" s="32" t="s">
        <v>203</v>
      </c>
      <c r="E12" s="38"/>
      <c r="F12" s="38"/>
      <c r="G12" s="38"/>
      <c r="H12" s="38"/>
      <c r="I12" s="38"/>
      <c r="J12" s="38"/>
      <c r="K12" s="38"/>
      <c r="L12" s="55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</row>
    <row r="13" s="2" customFormat="1" ht="16.5" customHeight="1">
      <c r="A13" s="38"/>
      <c r="B13" s="39"/>
      <c r="C13" s="38"/>
      <c r="D13" s="38"/>
      <c r="E13" s="67" t="s">
        <v>3269</v>
      </c>
      <c r="F13" s="38"/>
      <c r="G13" s="38"/>
      <c r="H13" s="38"/>
      <c r="I13" s="38"/>
      <c r="J13" s="38"/>
      <c r="K13" s="38"/>
      <c r="L13" s="55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="2" customFormat="1">
      <c r="A14" s="38"/>
      <c r="B14" s="39"/>
      <c r="C14" s="38"/>
      <c r="D14" s="38"/>
      <c r="E14" s="38"/>
      <c r="F14" s="38"/>
      <c r="G14" s="38"/>
      <c r="H14" s="38"/>
      <c r="I14" s="38"/>
      <c r="J14" s="38"/>
      <c r="K14" s="38"/>
      <c r="L14" s="55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="2" customFormat="1" ht="12" customHeight="1">
      <c r="A15" s="38"/>
      <c r="B15" s="39"/>
      <c r="C15" s="38"/>
      <c r="D15" s="32" t="s">
        <v>18</v>
      </c>
      <c r="E15" s="38"/>
      <c r="F15" s="27" t="s">
        <v>1</v>
      </c>
      <c r="G15" s="38"/>
      <c r="H15" s="38"/>
      <c r="I15" s="32" t="s">
        <v>19</v>
      </c>
      <c r="J15" s="27" t="s">
        <v>1</v>
      </c>
      <c r="K15" s="38"/>
      <c r="L15" s="55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6" s="2" customFormat="1" ht="12" customHeight="1">
      <c r="A16" s="38"/>
      <c r="B16" s="39"/>
      <c r="C16" s="38"/>
      <c r="D16" s="32" t="s">
        <v>20</v>
      </c>
      <c r="E16" s="38"/>
      <c r="F16" s="27" t="s">
        <v>21</v>
      </c>
      <c r="G16" s="38"/>
      <c r="H16" s="38"/>
      <c r="I16" s="32" t="s">
        <v>22</v>
      </c>
      <c r="J16" s="69" t="str">
        <f>'Rekapitulace stavby'!AN8</f>
        <v>8. 4. 2023</v>
      </c>
      <c r="K16" s="38"/>
      <c r="L16" s="55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</row>
    <row r="17" s="2" customFormat="1" ht="10.8" customHeight="1">
      <c r="A17" s="38"/>
      <c r="B17" s="39"/>
      <c r="C17" s="38"/>
      <c r="D17" s="38"/>
      <c r="E17" s="38"/>
      <c r="F17" s="38"/>
      <c r="G17" s="38"/>
      <c r="H17" s="38"/>
      <c r="I17" s="38"/>
      <c r="J17" s="38"/>
      <c r="K17" s="38"/>
      <c r="L17" s="55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</row>
    <row r="18" s="2" customFormat="1" ht="12" customHeight="1">
      <c r="A18" s="38"/>
      <c r="B18" s="39"/>
      <c r="C18" s="38"/>
      <c r="D18" s="32" t="s">
        <v>24</v>
      </c>
      <c r="E18" s="38"/>
      <c r="F18" s="38"/>
      <c r="G18" s="38"/>
      <c r="H18" s="38"/>
      <c r="I18" s="32" t="s">
        <v>25</v>
      </c>
      <c r="J18" s="27" t="s">
        <v>1</v>
      </c>
      <c r="K18" s="38"/>
      <c r="L18" s="55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</row>
    <row r="19" s="2" customFormat="1" ht="18" customHeight="1">
      <c r="A19" s="38"/>
      <c r="B19" s="39"/>
      <c r="C19" s="38"/>
      <c r="D19" s="38"/>
      <c r="E19" s="27" t="s">
        <v>26</v>
      </c>
      <c r="F19" s="38"/>
      <c r="G19" s="38"/>
      <c r="H19" s="38"/>
      <c r="I19" s="32" t="s">
        <v>27</v>
      </c>
      <c r="J19" s="27" t="s">
        <v>1</v>
      </c>
      <c r="K19" s="38"/>
      <c r="L19" s="55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</row>
    <row r="20" s="2" customFormat="1" ht="6.96" customHeight="1">
      <c r="A20" s="38"/>
      <c r="B20" s="39"/>
      <c r="C20" s="38"/>
      <c r="D20" s="38"/>
      <c r="E20" s="38"/>
      <c r="F20" s="38"/>
      <c r="G20" s="38"/>
      <c r="H20" s="38"/>
      <c r="I20" s="38"/>
      <c r="J20" s="38"/>
      <c r="K20" s="38"/>
      <c r="L20" s="55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</row>
    <row r="21" s="2" customFormat="1" ht="12" customHeight="1">
      <c r="A21" s="38"/>
      <c r="B21" s="39"/>
      <c r="C21" s="38"/>
      <c r="D21" s="32" t="s">
        <v>28</v>
      </c>
      <c r="E21" s="38"/>
      <c r="F21" s="38"/>
      <c r="G21" s="38"/>
      <c r="H21" s="38"/>
      <c r="I21" s="32" t="s">
        <v>25</v>
      </c>
      <c r="J21" s="33" t="str">
        <f>'Rekapitulace stavby'!AN13</f>
        <v>Vyplň údaj</v>
      </c>
      <c r="K21" s="38"/>
      <c r="L21" s="55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</row>
    <row r="22" s="2" customFormat="1" ht="18" customHeight="1">
      <c r="A22" s="38"/>
      <c r="B22" s="39"/>
      <c r="C22" s="38"/>
      <c r="D22" s="38"/>
      <c r="E22" s="33" t="str">
        <f>'Rekapitulace stavby'!E14</f>
        <v>Vyplň údaj</v>
      </c>
      <c r="F22" s="27"/>
      <c r="G22" s="27"/>
      <c r="H22" s="27"/>
      <c r="I22" s="32" t="s">
        <v>27</v>
      </c>
      <c r="J22" s="33" t="str">
        <f>'Rekapitulace stavby'!AN14</f>
        <v>Vyplň údaj</v>
      </c>
      <c r="K22" s="38"/>
      <c r="L22" s="55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</row>
    <row r="23" s="2" customFormat="1" ht="6.96" customHeight="1">
      <c r="A23" s="38"/>
      <c r="B23" s="39"/>
      <c r="C23" s="38"/>
      <c r="D23" s="38"/>
      <c r="E23" s="38"/>
      <c r="F23" s="38"/>
      <c r="G23" s="38"/>
      <c r="H23" s="38"/>
      <c r="I23" s="38"/>
      <c r="J23" s="38"/>
      <c r="K23" s="38"/>
      <c r="L23" s="55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</row>
    <row r="24" s="2" customFormat="1" ht="12" customHeight="1">
      <c r="A24" s="38"/>
      <c r="B24" s="39"/>
      <c r="C24" s="38"/>
      <c r="D24" s="32" t="s">
        <v>30</v>
      </c>
      <c r="E24" s="38"/>
      <c r="F24" s="38"/>
      <c r="G24" s="38"/>
      <c r="H24" s="38"/>
      <c r="I24" s="32" t="s">
        <v>25</v>
      </c>
      <c r="J24" s="27" t="s">
        <v>1</v>
      </c>
      <c r="K24" s="38"/>
      <c r="L24" s="55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</row>
    <row r="25" s="2" customFormat="1" ht="18" customHeight="1">
      <c r="A25" s="38"/>
      <c r="B25" s="39"/>
      <c r="C25" s="38"/>
      <c r="D25" s="38"/>
      <c r="E25" s="27" t="s">
        <v>31</v>
      </c>
      <c r="F25" s="38"/>
      <c r="G25" s="38"/>
      <c r="H25" s="38"/>
      <c r="I25" s="32" t="s">
        <v>27</v>
      </c>
      <c r="J25" s="27" t="s">
        <v>1</v>
      </c>
      <c r="K25" s="38"/>
      <c r="L25" s="55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</row>
    <row r="26" s="2" customFormat="1" ht="6.96" customHeight="1">
      <c r="A26" s="38"/>
      <c r="B26" s="39"/>
      <c r="C26" s="38"/>
      <c r="D26" s="38"/>
      <c r="E26" s="38"/>
      <c r="F26" s="38"/>
      <c r="G26" s="38"/>
      <c r="H26" s="38"/>
      <c r="I26" s="38"/>
      <c r="J26" s="38"/>
      <c r="K26" s="38"/>
      <c r="L26" s="55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="2" customFormat="1" ht="12" customHeight="1">
      <c r="A27" s="38"/>
      <c r="B27" s="39"/>
      <c r="C27" s="38"/>
      <c r="D27" s="32" t="s">
        <v>33</v>
      </c>
      <c r="E27" s="38"/>
      <c r="F27" s="38"/>
      <c r="G27" s="38"/>
      <c r="H27" s="38"/>
      <c r="I27" s="32" t="s">
        <v>25</v>
      </c>
      <c r="J27" s="27" t="str">
        <f>IF('Rekapitulace stavby'!AN19="","",'Rekapitulace stavby'!AN19)</f>
        <v/>
      </c>
      <c r="K27" s="38"/>
      <c r="L27" s="55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</row>
    <row r="28" s="2" customFormat="1" ht="18" customHeight="1">
      <c r="A28" s="38"/>
      <c r="B28" s="39"/>
      <c r="C28" s="38"/>
      <c r="D28" s="38"/>
      <c r="E28" s="27" t="str">
        <f>IF('Rekapitulace stavby'!E20="","",'Rekapitulace stavby'!E20)</f>
        <v xml:space="preserve"> </v>
      </c>
      <c r="F28" s="38"/>
      <c r="G28" s="38"/>
      <c r="H28" s="38"/>
      <c r="I28" s="32" t="s">
        <v>27</v>
      </c>
      <c r="J28" s="27" t="str">
        <f>IF('Rekapitulace stavby'!AN20="","",'Rekapitulace stavby'!AN20)</f>
        <v/>
      </c>
      <c r="K28" s="38"/>
      <c r="L28" s="55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="2" customFormat="1" ht="6.96" customHeight="1">
      <c r="A29" s="38"/>
      <c r="B29" s="39"/>
      <c r="C29" s="38"/>
      <c r="D29" s="38"/>
      <c r="E29" s="38"/>
      <c r="F29" s="38"/>
      <c r="G29" s="38"/>
      <c r="H29" s="38"/>
      <c r="I29" s="38"/>
      <c r="J29" s="38"/>
      <c r="K29" s="38"/>
      <c r="L29" s="55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</row>
    <row r="30" s="2" customFormat="1" ht="12" customHeight="1">
      <c r="A30" s="38"/>
      <c r="B30" s="39"/>
      <c r="C30" s="38"/>
      <c r="D30" s="32" t="s">
        <v>34</v>
      </c>
      <c r="E30" s="38"/>
      <c r="F30" s="38"/>
      <c r="G30" s="38"/>
      <c r="H30" s="38"/>
      <c r="I30" s="38"/>
      <c r="J30" s="38"/>
      <c r="K30" s="38"/>
      <c r="L30" s="55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="8" customFormat="1" ht="16.5" customHeight="1">
      <c r="A31" s="133"/>
      <c r="B31" s="134"/>
      <c r="C31" s="133"/>
      <c r="D31" s="133"/>
      <c r="E31" s="36" t="s">
        <v>1</v>
      </c>
      <c r="F31" s="36"/>
      <c r="G31" s="36"/>
      <c r="H31" s="36"/>
      <c r="I31" s="133"/>
      <c r="J31" s="133"/>
      <c r="K31" s="133"/>
      <c r="L31" s="135"/>
      <c r="S31" s="133"/>
      <c r="T31" s="133"/>
      <c r="U31" s="133"/>
      <c r="V31" s="133"/>
      <c r="W31" s="133"/>
      <c r="X31" s="133"/>
      <c r="Y31" s="133"/>
      <c r="Z31" s="133"/>
      <c r="AA31" s="133"/>
      <c r="AB31" s="133"/>
      <c r="AC31" s="133"/>
      <c r="AD31" s="133"/>
      <c r="AE31" s="133"/>
    </row>
    <row r="32" s="2" customFormat="1" ht="6.96" customHeight="1">
      <c r="A32" s="38"/>
      <c r="B32" s="39"/>
      <c r="C32" s="38"/>
      <c r="D32" s="38"/>
      <c r="E32" s="38"/>
      <c r="F32" s="38"/>
      <c r="G32" s="38"/>
      <c r="H32" s="38"/>
      <c r="I32" s="38"/>
      <c r="J32" s="38"/>
      <c r="K32" s="38"/>
      <c r="L32" s="55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="2" customFormat="1" ht="6.96" customHeight="1">
      <c r="A33" s="38"/>
      <c r="B33" s="39"/>
      <c r="C33" s="38"/>
      <c r="D33" s="90"/>
      <c r="E33" s="90"/>
      <c r="F33" s="90"/>
      <c r="G33" s="90"/>
      <c r="H33" s="90"/>
      <c r="I33" s="90"/>
      <c r="J33" s="90"/>
      <c r="K33" s="90"/>
      <c r="L33" s="55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="2" customFormat="1" ht="25.44" customHeight="1">
      <c r="A34" s="38"/>
      <c r="B34" s="39"/>
      <c r="C34" s="38"/>
      <c r="D34" s="136" t="s">
        <v>35</v>
      </c>
      <c r="E34" s="38"/>
      <c r="F34" s="38"/>
      <c r="G34" s="38"/>
      <c r="H34" s="38"/>
      <c r="I34" s="38"/>
      <c r="J34" s="96">
        <f>ROUND(J125, 2)</f>
        <v>0</v>
      </c>
      <c r="K34" s="38"/>
      <c r="L34" s="55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s="2" customFormat="1" ht="6.96" customHeight="1">
      <c r="A35" s="38"/>
      <c r="B35" s="39"/>
      <c r="C35" s="38"/>
      <c r="D35" s="90"/>
      <c r="E35" s="90"/>
      <c r="F35" s="90"/>
      <c r="G35" s="90"/>
      <c r="H35" s="90"/>
      <c r="I35" s="90"/>
      <c r="J35" s="90"/>
      <c r="K35" s="90"/>
      <c r="L35" s="55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s="2" customFormat="1" ht="14.4" customHeight="1">
      <c r="A36" s="38"/>
      <c r="B36" s="39"/>
      <c r="C36" s="38"/>
      <c r="D36" s="38"/>
      <c r="E36" s="38"/>
      <c r="F36" s="43" t="s">
        <v>37</v>
      </c>
      <c r="G36" s="38"/>
      <c r="H36" s="38"/>
      <c r="I36" s="43" t="s">
        <v>36</v>
      </c>
      <c r="J36" s="43" t="s">
        <v>38</v>
      </c>
      <c r="K36" s="38"/>
      <c r="L36" s="55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s="2" customFormat="1" ht="14.4" customHeight="1">
      <c r="A37" s="38"/>
      <c r="B37" s="39"/>
      <c r="C37" s="38"/>
      <c r="D37" s="132" t="s">
        <v>39</v>
      </c>
      <c r="E37" s="32" t="s">
        <v>40</v>
      </c>
      <c r="F37" s="137">
        <f>ROUND((SUM(BE125:BE166)),  2)</f>
        <v>0</v>
      </c>
      <c r="G37" s="38"/>
      <c r="H37" s="38"/>
      <c r="I37" s="138">
        <v>0.20999999999999999</v>
      </c>
      <c r="J37" s="137">
        <f>ROUND(((SUM(BE125:BE166))*I37),  2)</f>
        <v>0</v>
      </c>
      <c r="K37" s="38"/>
      <c r="L37" s="55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s="2" customFormat="1" ht="14.4" customHeight="1">
      <c r="A38" s="38"/>
      <c r="B38" s="39"/>
      <c r="C38" s="38"/>
      <c r="D38" s="38"/>
      <c r="E38" s="32" t="s">
        <v>41</v>
      </c>
      <c r="F38" s="137">
        <f>ROUND((SUM(BF125:BF166)),  2)</f>
        <v>0</v>
      </c>
      <c r="G38" s="38"/>
      <c r="H38" s="38"/>
      <c r="I38" s="138">
        <v>0.14999999999999999</v>
      </c>
      <c r="J38" s="137">
        <f>ROUND(((SUM(BF125:BF166))*I38),  2)</f>
        <v>0</v>
      </c>
      <c r="K38" s="38"/>
      <c r="L38" s="55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hidden="1" s="2" customFormat="1" ht="14.4" customHeight="1">
      <c r="A39" s="38"/>
      <c r="B39" s="39"/>
      <c r="C39" s="38"/>
      <c r="D39" s="38"/>
      <c r="E39" s="32" t="s">
        <v>42</v>
      </c>
      <c r="F39" s="137">
        <f>ROUND((SUM(BG125:BG166)),  2)</f>
        <v>0</v>
      </c>
      <c r="G39" s="38"/>
      <c r="H39" s="38"/>
      <c r="I39" s="138">
        <v>0.20999999999999999</v>
      </c>
      <c r="J39" s="137">
        <f>0</f>
        <v>0</v>
      </c>
      <c r="K39" s="38"/>
      <c r="L39" s="55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hidden="1" s="2" customFormat="1" ht="14.4" customHeight="1">
      <c r="A40" s="38"/>
      <c r="B40" s="39"/>
      <c r="C40" s="38"/>
      <c r="D40" s="38"/>
      <c r="E40" s="32" t="s">
        <v>43</v>
      </c>
      <c r="F40" s="137">
        <f>ROUND((SUM(BH125:BH166)),  2)</f>
        <v>0</v>
      </c>
      <c r="G40" s="38"/>
      <c r="H40" s="38"/>
      <c r="I40" s="138">
        <v>0.14999999999999999</v>
      </c>
      <c r="J40" s="137">
        <f>0</f>
        <v>0</v>
      </c>
      <c r="K40" s="38"/>
      <c r="L40" s="55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hidden="1" s="2" customFormat="1" ht="14.4" customHeight="1">
      <c r="A41" s="38"/>
      <c r="B41" s="39"/>
      <c r="C41" s="38"/>
      <c r="D41" s="38"/>
      <c r="E41" s="32" t="s">
        <v>44</v>
      </c>
      <c r="F41" s="137">
        <f>ROUND((SUM(BI125:BI166)),  2)</f>
        <v>0</v>
      </c>
      <c r="G41" s="38"/>
      <c r="H41" s="38"/>
      <c r="I41" s="138">
        <v>0</v>
      </c>
      <c r="J41" s="137">
        <f>0</f>
        <v>0</v>
      </c>
      <c r="K41" s="38"/>
      <c r="L41" s="55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</row>
    <row r="42" s="2" customFormat="1" ht="6.96" customHeight="1">
      <c r="A42" s="38"/>
      <c r="B42" s="39"/>
      <c r="C42" s="38"/>
      <c r="D42" s="38"/>
      <c r="E42" s="38"/>
      <c r="F42" s="38"/>
      <c r="G42" s="38"/>
      <c r="H42" s="38"/>
      <c r="I42" s="38"/>
      <c r="J42" s="38"/>
      <c r="K42" s="38"/>
      <c r="L42" s="55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</row>
    <row r="43" s="2" customFormat="1" ht="25.44" customHeight="1">
      <c r="A43" s="38"/>
      <c r="B43" s="39"/>
      <c r="C43" s="139"/>
      <c r="D43" s="140" t="s">
        <v>45</v>
      </c>
      <c r="E43" s="81"/>
      <c r="F43" s="81"/>
      <c r="G43" s="141" t="s">
        <v>46</v>
      </c>
      <c r="H43" s="142" t="s">
        <v>47</v>
      </c>
      <c r="I43" s="81"/>
      <c r="J43" s="143">
        <f>SUM(J34:J41)</f>
        <v>0</v>
      </c>
      <c r="K43" s="144"/>
      <c r="L43" s="55"/>
      <c r="S43" s="38"/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</row>
    <row r="44" s="2" customFormat="1" ht="14.4" customHeight="1">
      <c r="A44" s="38"/>
      <c r="B44" s="39"/>
      <c r="C44" s="38"/>
      <c r="D44" s="38"/>
      <c r="E44" s="38"/>
      <c r="F44" s="38"/>
      <c r="G44" s="38"/>
      <c r="H44" s="38"/>
      <c r="I44" s="38"/>
      <c r="J44" s="38"/>
      <c r="K44" s="38"/>
      <c r="L44" s="55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</row>
    <row r="45" s="1" customFormat="1" ht="14.4" customHeight="1">
      <c r="B45" s="22"/>
      <c r="L45" s="22"/>
    </row>
    <row r="46" s="1" customFormat="1" ht="14.4" customHeight="1">
      <c r="B46" s="22"/>
      <c r="L46" s="22"/>
    </row>
    <row r="47" s="1" customFormat="1" ht="14.4" customHeight="1">
      <c r="B47" s="22"/>
      <c r="L47" s="22"/>
    </row>
    <row r="48" s="1" customFormat="1" ht="14.4" customHeight="1">
      <c r="B48" s="22"/>
      <c r="L48" s="22"/>
    </row>
    <row r="49" s="1" customFormat="1" ht="14.4" customHeight="1">
      <c r="B49" s="22"/>
      <c r="L49" s="22"/>
    </row>
    <row r="50" s="2" customFormat="1" ht="14.4" customHeight="1">
      <c r="B50" s="55"/>
      <c r="D50" s="56" t="s">
        <v>48</v>
      </c>
      <c r="E50" s="57"/>
      <c r="F50" s="57"/>
      <c r="G50" s="56" t="s">
        <v>49</v>
      </c>
      <c r="H50" s="57"/>
      <c r="I50" s="57"/>
      <c r="J50" s="57"/>
      <c r="K50" s="57"/>
      <c r="L50" s="55"/>
    </row>
    <row r="51">
      <c r="B51" s="22"/>
      <c r="L51" s="22"/>
    </row>
    <row r="52">
      <c r="B52" s="22"/>
      <c r="L52" s="22"/>
    </row>
    <row r="53">
      <c r="B53" s="22"/>
      <c r="L53" s="22"/>
    </row>
    <row r="54">
      <c r="B54" s="22"/>
      <c r="L54" s="22"/>
    </row>
    <row r="55">
      <c r="B55" s="22"/>
      <c r="L55" s="22"/>
    </row>
    <row r="56">
      <c r="B56" s="22"/>
      <c r="L56" s="22"/>
    </row>
    <row r="57">
      <c r="B57" s="22"/>
      <c r="L57" s="22"/>
    </row>
    <row r="58">
      <c r="B58" s="22"/>
      <c r="L58" s="22"/>
    </row>
    <row r="59">
      <c r="B59" s="22"/>
      <c r="L59" s="22"/>
    </row>
    <row r="60">
      <c r="B60" s="22"/>
      <c r="L60" s="22"/>
    </row>
    <row r="61" s="2" customFormat="1">
      <c r="A61" s="38"/>
      <c r="B61" s="39"/>
      <c r="C61" s="38"/>
      <c r="D61" s="58" t="s">
        <v>50</v>
      </c>
      <c r="E61" s="41"/>
      <c r="F61" s="145" t="s">
        <v>51</v>
      </c>
      <c r="G61" s="58" t="s">
        <v>50</v>
      </c>
      <c r="H61" s="41"/>
      <c r="I61" s="41"/>
      <c r="J61" s="146" t="s">
        <v>51</v>
      </c>
      <c r="K61" s="41"/>
      <c r="L61" s="55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</row>
    <row r="62">
      <c r="B62" s="22"/>
      <c r="L62" s="22"/>
    </row>
    <row r="63">
      <c r="B63" s="22"/>
      <c r="L63" s="22"/>
    </row>
    <row r="64">
      <c r="B64" s="22"/>
      <c r="L64" s="22"/>
    </row>
    <row r="65" s="2" customFormat="1">
      <c r="A65" s="38"/>
      <c r="B65" s="39"/>
      <c r="C65" s="38"/>
      <c r="D65" s="56" t="s">
        <v>52</v>
      </c>
      <c r="E65" s="59"/>
      <c r="F65" s="59"/>
      <c r="G65" s="56" t="s">
        <v>53</v>
      </c>
      <c r="H65" s="59"/>
      <c r="I65" s="59"/>
      <c r="J65" s="59"/>
      <c r="K65" s="59"/>
      <c r="L65" s="55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</row>
    <row r="66">
      <c r="B66" s="22"/>
      <c r="L66" s="22"/>
    </row>
    <row r="67">
      <c r="B67" s="22"/>
      <c r="L67" s="22"/>
    </row>
    <row r="68">
      <c r="B68" s="22"/>
      <c r="L68" s="22"/>
    </row>
    <row r="69">
      <c r="B69" s="22"/>
      <c r="L69" s="22"/>
    </row>
    <row r="70">
      <c r="B70" s="22"/>
      <c r="L70" s="22"/>
    </row>
    <row r="71">
      <c r="B71" s="22"/>
      <c r="L71" s="22"/>
    </row>
    <row r="72">
      <c r="B72" s="22"/>
      <c r="L72" s="22"/>
    </row>
    <row r="73">
      <c r="B73" s="22"/>
      <c r="L73" s="22"/>
    </row>
    <row r="74">
      <c r="B74" s="22"/>
      <c r="L74" s="22"/>
    </row>
    <row r="75">
      <c r="B75" s="22"/>
      <c r="L75" s="22"/>
    </row>
    <row r="76" s="2" customFormat="1">
      <c r="A76" s="38"/>
      <c r="B76" s="39"/>
      <c r="C76" s="38"/>
      <c r="D76" s="58" t="s">
        <v>50</v>
      </c>
      <c r="E76" s="41"/>
      <c r="F76" s="145" t="s">
        <v>51</v>
      </c>
      <c r="G76" s="58" t="s">
        <v>50</v>
      </c>
      <c r="H76" s="41"/>
      <c r="I76" s="41"/>
      <c r="J76" s="146" t="s">
        <v>51</v>
      </c>
      <c r="K76" s="41"/>
      <c r="L76" s="55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</row>
    <row r="77" s="2" customFormat="1" ht="14.4" customHeight="1">
      <c r="A77" s="38"/>
      <c r="B77" s="60"/>
      <c r="C77" s="61"/>
      <c r="D77" s="61"/>
      <c r="E77" s="61"/>
      <c r="F77" s="61"/>
      <c r="G77" s="61"/>
      <c r="H77" s="61"/>
      <c r="I77" s="61"/>
      <c r="J77" s="61"/>
      <c r="K77" s="61"/>
      <c r="L77" s="55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</row>
    <row r="81" s="2" customFormat="1" ht="6.96" customHeight="1">
      <c r="A81" s="38"/>
      <c r="B81" s="62"/>
      <c r="C81" s="63"/>
      <c r="D81" s="63"/>
      <c r="E81" s="63"/>
      <c r="F81" s="63"/>
      <c r="G81" s="63"/>
      <c r="H81" s="63"/>
      <c r="I81" s="63"/>
      <c r="J81" s="63"/>
      <c r="K81" s="63"/>
      <c r="L81" s="55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</row>
    <row r="82" s="2" customFormat="1" ht="24.96" customHeight="1">
      <c r="A82" s="38"/>
      <c r="B82" s="39"/>
      <c r="C82" s="23" t="s">
        <v>206</v>
      </c>
      <c r="D82" s="38"/>
      <c r="E82" s="38"/>
      <c r="F82" s="38"/>
      <c r="G82" s="38"/>
      <c r="H82" s="38"/>
      <c r="I82" s="38"/>
      <c r="J82" s="38"/>
      <c r="K82" s="38"/>
      <c r="L82" s="55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</row>
    <row r="83" s="2" customFormat="1" ht="6.96" customHeight="1">
      <c r="A83" s="38"/>
      <c r="B83" s="39"/>
      <c r="C83" s="38"/>
      <c r="D83" s="38"/>
      <c r="E83" s="38"/>
      <c r="F83" s="38"/>
      <c r="G83" s="38"/>
      <c r="H83" s="38"/>
      <c r="I83" s="38"/>
      <c r="J83" s="38"/>
      <c r="K83" s="38"/>
      <c r="L83" s="55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</row>
    <row r="84" s="2" customFormat="1" ht="12" customHeight="1">
      <c r="A84" s="38"/>
      <c r="B84" s="39"/>
      <c r="C84" s="32" t="s">
        <v>16</v>
      </c>
      <c r="D84" s="38"/>
      <c r="E84" s="38"/>
      <c r="F84" s="38"/>
      <c r="G84" s="38"/>
      <c r="H84" s="38"/>
      <c r="I84" s="38"/>
      <c r="J84" s="38"/>
      <c r="K84" s="38"/>
      <c r="L84" s="55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</row>
    <row r="85" s="2" customFormat="1" ht="16.5" customHeight="1">
      <c r="A85" s="38"/>
      <c r="B85" s="39"/>
      <c r="C85" s="38"/>
      <c r="D85" s="38"/>
      <c r="E85" s="131" t="str">
        <f>E7</f>
        <v>FNOL Novostavba Pavilonu B</v>
      </c>
      <c r="F85" s="32"/>
      <c r="G85" s="32"/>
      <c r="H85" s="32"/>
      <c r="I85" s="38"/>
      <c r="J85" s="38"/>
      <c r="K85" s="38"/>
      <c r="L85" s="55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</row>
    <row r="86" s="1" customFormat="1" ht="12" customHeight="1">
      <c r="B86" s="22"/>
      <c r="C86" s="32" t="s">
        <v>199</v>
      </c>
      <c r="L86" s="22"/>
    </row>
    <row r="87" s="1" customFormat="1" ht="16.5" customHeight="1">
      <c r="B87" s="22"/>
      <c r="E87" s="131" t="s">
        <v>200</v>
      </c>
      <c r="F87" s="1"/>
      <c r="G87" s="1"/>
      <c r="H87" s="1"/>
      <c r="L87" s="22"/>
    </row>
    <row r="88" s="1" customFormat="1" ht="12" customHeight="1">
      <c r="B88" s="22"/>
      <c r="C88" s="32" t="s">
        <v>201</v>
      </c>
      <c r="L88" s="22"/>
    </row>
    <row r="89" s="2" customFormat="1" ht="16.5" customHeight="1">
      <c r="A89" s="38"/>
      <c r="B89" s="39"/>
      <c r="C89" s="38"/>
      <c r="D89" s="38"/>
      <c r="E89" s="132" t="s">
        <v>202</v>
      </c>
      <c r="F89" s="38"/>
      <c r="G89" s="38"/>
      <c r="H89" s="38"/>
      <c r="I89" s="38"/>
      <c r="J89" s="38"/>
      <c r="K89" s="38"/>
      <c r="L89" s="55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</row>
    <row r="90" s="2" customFormat="1" ht="12" customHeight="1">
      <c r="A90" s="38"/>
      <c r="B90" s="39"/>
      <c r="C90" s="32" t="s">
        <v>203</v>
      </c>
      <c r="D90" s="38"/>
      <c r="E90" s="38"/>
      <c r="F90" s="38"/>
      <c r="G90" s="38"/>
      <c r="H90" s="38"/>
      <c r="I90" s="38"/>
      <c r="J90" s="38"/>
      <c r="K90" s="38"/>
      <c r="L90" s="55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</row>
    <row r="91" s="2" customFormat="1" ht="16.5" customHeight="1">
      <c r="A91" s="38"/>
      <c r="B91" s="39"/>
      <c r="C91" s="38"/>
      <c r="D91" s="38"/>
      <c r="E91" s="67" t="str">
        <f>E13</f>
        <v>D.1.4e - Rozvody medicinálních plynů</v>
      </c>
      <c r="F91" s="38"/>
      <c r="G91" s="38"/>
      <c r="H91" s="38"/>
      <c r="I91" s="38"/>
      <c r="J91" s="38"/>
      <c r="K91" s="38"/>
      <c r="L91" s="55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</row>
    <row r="92" s="2" customFormat="1" ht="6.96" customHeight="1">
      <c r="A92" s="38"/>
      <c r="B92" s="39"/>
      <c r="C92" s="38"/>
      <c r="D92" s="38"/>
      <c r="E92" s="38"/>
      <c r="F92" s="38"/>
      <c r="G92" s="38"/>
      <c r="H92" s="38"/>
      <c r="I92" s="38"/>
      <c r="J92" s="38"/>
      <c r="K92" s="38"/>
      <c r="L92" s="55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</row>
    <row r="93" s="2" customFormat="1" ht="12" customHeight="1">
      <c r="A93" s="38"/>
      <c r="B93" s="39"/>
      <c r="C93" s="32" t="s">
        <v>20</v>
      </c>
      <c r="D93" s="38"/>
      <c r="E93" s="38"/>
      <c r="F93" s="27" t="str">
        <f>F16</f>
        <v xml:space="preserve"> </v>
      </c>
      <c r="G93" s="38"/>
      <c r="H93" s="38"/>
      <c r="I93" s="32" t="s">
        <v>22</v>
      </c>
      <c r="J93" s="69" t="str">
        <f>IF(J16="","",J16)</f>
        <v>8. 4. 2023</v>
      </c>
      <c r="K93" s="38"/>
      <c r="L93" s="55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</row>
    <row r="94" s="2" customFormat="1" ht="6.96" customHeight="1">
      <c r="A94" s="38"/>
      <c r="B94" s="39"/>
      <c r="C94" s="38"/>
      <c r="D94" s="38"/>
      <c r="E94" s="38"/>
      <c r="F94" s="38"/>
      <c r="G94" s="38"/>
      <c r="H94" s="38"/>
      <c r="I94" s="38"/>
      <c r="J94" s="38"/>
      <c r="K94" s="38"/>
      <c r="L94" s="55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</row>
    <row r="95" s="2" customFormat="1" ht="15.15" customHeight="1">
      <c r="A95" s="38"/>
      <c r="B95" s="39"/>
      <c r="C95" s="32" t="s">
        <v>24</v>
      </c>
      <c r="D95" s="38"/>
      <c r="E95" s="38"/>
      <c r="F95" s="27" t="str">
        <f>E19</f>
        <v>Fakultní nemocnice Olomouc</v>
      </c>
      <c r="G95" s="38"/>
      <c r="H95" s="38"/>
      <c r="I95" s="32" t="s">
        <v>30</v>
      </c>
      <c r="J95" s="36" t="str">
        <f>E25</f>
        <v>LTProjekt, EP Rožnov</v>
      </c>
      <c r="K95" s="38"/>
      <c r="L95" s="55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</row>
    <row r="96" s="2" customFormat="1" ht="15.15" customHeight="1">
      <c r="A96" s="38"/>
      <c r="B96" s="39"/>
      <c r="C96" s="32" t="s">
        <v>28</v>
      </c>
      <c r="D96" s="38"/>
      <c r="E96" s="38"/>
      <c r="F96" s="27" t="str">
        <f>IF(E22="","",E22)</f>
        <v>Vyplň údaj</v>
      </c>
      <c r="G96" s="38"/>
      <c r="H96" s="38"/>
      <c r="I96" s="32" t="s">
        <v>33</v>
      </c>
      <c r="J96" s="36" t="str">
        <f>E28</f>
        <v xml:space="preserve"> </v>
      </c>
      <c r="K96" s="38"/>
      <c r="L96" s="55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</row>
    <row r="97" s="2" customFormat="1" ht="10.32" customHeight="1">
      <c r="A97" s="38"/>
      <c r="B97" s="39"/>
      <c r="C97" s="38"/>
      <c r="D97" s="38"/>
      <c r="E97" s="38"/>
      <c r="F97" s="38"/>
      <c r="G97" s="38"/>
      <c r="H97" s="38"/>
      <c r="I97" s="38"/>
      <c r="J97" s="38"/>
      <c r="K97" s="38"/>
      <c r="L97" s="55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</row>
    <row r="98" s="2" customFormat="1" ht="29.28" customHeight="1">
      <c r="A98" s="38"/>
      <c r="B98" s="39"/>
      <c r="C98" s="147" t="s">
        <v>207</v>
      </c>
      <c r="D98" s="139"/>
      <c r="E98" s="139"/>
      <c r="F98" s="139"/>
      <c r="G98" s="139"/>
      <c r="H98" s="139"/>
      <c r="I98" s="139"/>
      <c r="J98" s="148" t="s">
        <v>208</v>
      </c>
      <c r="K98" s="139"/>
      <c r="L98" s="55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</row>
    <row r="99" s="2" customFormat="1" ht="10.32" customHeight="1">
      <c r="A99" s="38"/>
      <c r="B99" s="39"/>
      <c r="C99" s="38"/>
      <c r="D99" s="38"/>
      <c r="E99" s="38"/>
      <c r="F99" s="38"/>
      <c r="G99" s="38"/>
      <c r="H99" s="38"/>
      <c r="I99" s="38"/>
      <c r="J99" s="38"/>
      <c r="K99" s="38"/>
      <c r="L99" s="55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</row>
    <row r="100" s="2" customFormat="1" ht="22.8" customHeight="1">
      <c r="A100" s="38"/>
      <c r="B100" s="39"/>
      <c r="C100" s="149" t="s">
        <v>209</v>
      </c>
      <c r="D100" s="38"/>
      <c r="E100" s="38"/>
      <c r="F100" s="38"/>
      <c r="G100" s="38"/>
      <c r="H100" s="38"/>
      <c r="I100" s="38"/>
      <c r="J100" s="96">
        <f>J125</f>
        <v>0</v>
      </c>
      <c r="K100" s="38"/>
      <c r="L100" s="55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  <c r="AU100" s="19" t="s">
        <v>210</v>
      </c>
    </row>
    <row r="101" s="9" customFormat="1" ht="24.96" customHeight="1">
      <c r="A101" s="9"/>
      <c r="B101" s="150"/>
      <c r="C101" s="9"/>
      <c r="D101" s="151" t="s">
        <v>3270</v>
      </c>
      <c r="E101" s="152"/>
      <c r="F101" s="152"/>
      <c r="G101" s="152"/>
      <c r="H101" s="152"/>
      <c r="I101" s="152"/>
      <c r="J101" s="153">
        <f>J126</f>
        <v>0</v>
      </c>
      <c r="K101" s="9"/>
      <c r="L101" s="150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</row>
    <row r="102" s="2" customFormat="1" ht="21.84" customHeight="1">
      <c r="A102" s="38"/>
      <c r="B102" s="39"/>
      <c r="C102" s="38"/>
      <c r="D102" s="38"/>
      <c r="E102" s="38"/>
      <c r="F102" s="38"/>
      <c r="G102" s="38"/>
      <c r="H102" s="38"/>
      <c r="I102" s="38"/>
      <c r="J102" s="38"/>
      <c r="K102" s="38"/>
      <c r="L102" s="55"/>
      <c r="S102" s="38"/>
      <c r="T102" s="38"/>
      <c r="U102" s="38"/>
      <c r="V102" s="38"/>
      <c r="W102" s="38"/>
      <c r="X102" s="38"/>
      <c r="Y102" s="38"/>
      <c r="Z102" s="38"/>
      <c r="AA102" s="38"/>
      <c r="AB102" s="38"/>
      <c r="AC102" s="38"/>
      <c r="AD102" s="38"/>
      <c r="AE102" s="38"/>
    </row>
    <row r="103" s="2" customFormat="1" ht="6.96" customHeight="1">
      <c r="A103" s="38"/>
      <c r="B103" s="60"/>
      <c r="C103" s="61"/>
      <c r="D103" s="61"/>
      <c r="E103" s="61"/>
      <c r="F103" s="61"/>
      <c r="G103" s="61"/>
      <c r="H103" s="61"/>
      <c r="I103" s="61"/>
      <c r="J103" s="61"/>
      <c r="K103" s="61"/>
      <c r="L103" s="55"/>
      <c r="S103" s="38"/>
      <c r="T103" s="38"/>
      <c r="U103" s="38"/>
      <c r="V103" s="38"/>
      <c r="W103" s="38"/>
      <c r="X103" s="38"/>
      <c r="Y103" s="38"/>
      <c r="Z103" s="38"/>
      <c r="AA103" s="38"/>
      <c r="AB103" s="38"/>
      <c r="AC103" s="38"/>
      <c r="AD103" s="38"/>
      <c r="AE103" s="38"/>
    </row>
    <row r="107" s="2" customFormat="1" ht="6.96" customHeight="1">
      <c r="A107" s="38"/>
      <c r="B107" s="62"/>
      <c r="C107" s="63"/>
      <c r="D107" s="63"/>
      <c r="E107" s="63"/>
      <c r="F107" s="63"/>
      <c r="G107" s="63"/>
      <c r="H107" s="63"/>
      <c r="I107" s="63"/>
      <c r="J107" s="63"/>
      <c r="K107" s="63"/>
      <c r="L107" s="55"/>
      <c r="S107" s="38"/>
      <c r="T107" s="38"/>
      <c r="U107" s="38"/>
      <c r="V107" s="38"/>
      <c r="W107" s="38"/>
      <c r="X107" s="38"/>
      <c r="Y107" s="38"/>
      <c r="Z107" s="38"/>
      <c r="AA107" s="38"/>
      <c r="AB107" s="38"/>
      <c r="AC107" s="38"/>
      <c r="AD107" s="38"/>
      <c r="AE107" s="38"/>
    </row>
    <row r="108" s="2" customFormat="1" ht="24.96" customHeight="1">
      <c r="A108" s="38"/>
      <c r="B108" s="39"/>
      <c r="C108" s="23" t="s">
        <v>242</v>
      </c>
      <c r="D108" s="38"/>
      <c r="E108" s="38"/>
      <c r="F108" s="38"/>
      <c r="G108" s="38"/>
      <c r="H108" s="38"/>
      <c r="I108" s="38"/>
      <c r="J108" s="38"/>
      <c r="K108" s="38"/>
      <c r="L108" s="55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</row>
    <row r="109" s="2" customFormat="1" ht="6.96" customHeight="1">
      <c r="A109" s="38"/>
      <c r="B109" s="39"/>
      <c r="C109" s="38"/>
      <c r="D109" s="38"/>
      <c r="E109" s="38"/>
      <c r="F109" s="38"/>
      <c r="G109" s="38"/>
      <c r="H109" s="38"/>
      <c r="I109" s="38"/>
      <c r="J109" s="38"/>
      <c r="K109" s="38"/>
      <c r="L109" s="55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</row>
    <row r="110" s="2" customFormat="1" ht="12" customHeight="1">
      <c r="A110" s="38"/>
      <c r="B110" s="39"/>
      <c r="C110" s="32" t="s">
        <v>16</v>
      </c>
      <c r="D110" s="38"/>
      <c r="E110" s="38"/>
      <c r="F110" s="38"/>
      <c r="G110" s="38"/>
      <c r="H110" s="38"/>
      <c r="I110" s="38"/>
      <c r="J110" s="38"/>
      <c r="K110" s="38"/>
      <c r="L110" s="55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</row>
    <row r="111" s="2" customFormat="1" ht="16.5" customHeight="1">
      <c r="A111" s="38"/>
      <c r="B111" s="39"/>
      <c r="C111" s="38"/>
      <c r="D111" s="38"/>
      <c r="E111" s="131" t="str">
        <f>E7</f>
        <v>FNOL Novostavba Pavilonu B</v>
      </c>
      <c r="F111" s="32"/>
      <c r="G111" s="32"/>
      <c r="H111" s="32"/>
      <c r="I111" s="38"/>
      <c r="J111" s="38"/>
      <c r="K111" s="38"/>
      <c r="L111" s="55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</row>
    <row r="112" s="1" customFormat="1" ht="12" customHeight="1">
      <c r="B112" s="22"/>
      <c r="C112" s="32" t="s">
        <v>199</v>
      </c>
      <c r="L112" s="22"/>
    </row>
    <row r="113" s="1" customFormat="1" ht="16.5" customHeight="1">
      <c r="B113" s="22"/>
      <c r="E113" s="131" t="s">
        <v>200</v>
      </c>
      <c r="F113" s="1"/>
      <c r="G113" s="1"/>
      <c r="H113" s="1"/>
      <c r="L113" s="22"/>
    </row>
    <row r="114" s="1" customFormat="1" ht="12" customHeight="1">
      <c r="B114" s="22"/>
      <c r="C114" s="32" t="s">
        <v>201</v>
      </c>
      <c r="L114" s="22"/>
    </row>
    <row r="115" s="2" customFormat="1" ht="16.5" customHeight="1">
      <c r="A115" s="38"/>
      <c r="B115" s="39"/>
      <c r="C115" s="38"/>
      <c r="D115" s="38"/>
      <c r="E115" s="132" t="s">
        <v>202</v>
      </c>
      <c r="F115" s="38"/>
      <c r="G115" s="38"/>
      <c r="H115" s="38"/>
      <c r="I115" s="38"/>
      <c r="J115" s="38"/>
      <c r="K115" s="38"/>
      <c r="L115" s="55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</row>
    <row r="116" s="2" customFormat="1" ht="12" customHeight="1">
      <c r="A116" s="38"/>
      <c r="B116" s="39"/>
      <c r="C116" s="32" t="s">
        <v>203</v>
      </c>
      <c r="D116" s="38"/>
      <c r="E116" s="38"/>
      <c r="F116" s="38"/>
      <c r="G116" s="38"/>
      <c r="H116" s="38"/>
      <c r="I116" s="38"/>
      <c r="J116" s="38"/>
      <c r="K116" s="38"/>
      <c r="L116" s="55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</row>
    <row r="117" s="2" customFormat="1" ht="16.5" customHeight="1">
      <c r="A117" s="38"/>
      <c r="B117" s="39"/>
      <c r="C117" s="38"/>
      <c r="D117" s="38"/>
      <c r="E117" s="67" t="str">
        <f>E13</f>
        <v>D.1.4e - Rozvody medicinálních plynů</v>
      </c>
      <c r="F117" s="38"/>
      <c r="G117" s="38"/>
      <c r="H117" s="38"/>
      <c r="I117" s="38"/>
      <c r="J117" s="38"/>
      <c r="K117" s="38"/>
      <c r="L117" s="55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</row>
    <row r="118" s="2" customFormat="1" ht="6.96" customHeight="1">
      <c r="A118" s="38"/>
      <c r="B118" s="39"/>
      <c r="C118" s="38"/>
      <c r="D118" s="38"/>
      <c r="E118" s="38"/>
      <c r="F118" s="38"/>
      <c r="G118" s="38"/>
      <c r="H118" s="38"/>
      <c r="I118" s="38"/>
      <c r="J118" s="38"/>
      <c r="K118" s="38"/>
      <c r="L118" s="55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</row>
    <row r="119" s="2" customFormat="1" ht="12" customHeight="1">
      <c r="A119" s="38"/>
      <c r="B119" s="39"/>
      <c r="C119" s="32" t="s">
        <v>20</v>
      </c>
      <c r="D119" s="38"/>
      <c r="E119" s="38"/>
      <c r="F119" s="27" t="str">
        <f>F16</f>
        <v xml:space="preserve"> </v>
      </c>
      <c r="G119" s="38"/>
      <c r="H119" s="38"/>
      <c r="I119" s="32" t="s">
        <v>22</v>
      </c>
      <c r="J119" s="69" t="str">
        <f>IF(J16="","",J16)</f>
        <v>8. 4. 2023</v>
      </c>
      <c r="K119" s="38"/>
      <c r="L119" s="55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</row>
    <row r="120" s="2" customFormat="1" ht="6.96" customHeight="1">
      <c r="A120" s="38"/>
      <c r="B120" s="39"/>
      <c r="C120" s="38"/>
      <c r="D120" s="38"/>
      <c r="E120" s="38"/>
      <c r="F120" s="38"/>
      <c r="G120" s="38"/>
      <c r="H120" s="38"/>
      <c r="I120" s="38"/>
      <c r="J120" s="38"/>
      <c r="K120" s="38"/>
      <c r="L120" s="55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</row>
    <row r="121" s="2" customFormat="1" ht="15.15" customHeight="1">
      <c r="A121" s="38"/>
      <c r="B121" s="39"/>
      <c r="C121" s="32" t="s">
        <v>24</v>
      </c>
      <c r="D121" s="38"/>
      <c r="E121" s="38"/>
      <c r="F121" s="27" t="str">
        <f>E19</f>
        <v>Fakultní nemocnice Olomouc</v>
      </c>
      <c r="G121" s="38"/>
      <c r="H121" s="38"/>
      <c r="I121" s="32" t="s">
        <v>30</v>
      </c>
      <c r="J121" s="36" t="str">
        <f>E25</f>
        <v>LTProjekt, EP Rožnov</v>
      </c>
      <c r="K121" s="38"/>
      <c r="L121" s="55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</row>
    <row r="122" s="2" customFormat="1" ht="15.15" customHeight="1">
      <c r="A122" s="38"/>
      <c r="B122" s="39"/>
      <c r="C122" s="32" t="s">
        <v>28</v>
      </c>
      <c r="D122" s="38"/>
      <c r="E122" s="38"/>
      <c r="F122" s="27" t="str">
        <f>IF(E22="","",E22)</f>
        <v>Vyplň údaj</v>
      </c>
      <c r="G122" s="38"/>
      <c r="H122" s="38"/>
      <c r="I122" s="32" t="s">
        <v>33</v>
      </c>
      <c r="J122" s="36" t="str">
        <f>E28</f>
        <v xml:space="preserve"> </v>
      </c>
      <c r="K122" s="38"/>
      <c r="L122" s="55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</row>
    <row r="123" s="2" customFormat="1" ht="10.32" customHeight="1">
      <c r="A123" s="38"/>
      <c r="B123" s="39"/>
      <c r="C123" s="38"/>
      <c r="D123" s="38"/>
      <c r="E123" s="38"/>
      <c r="F123" s="38"/>
      <c r="G123" s="38"/>
      <c r="H123" s="38"/>
      <c r="I123" s="38"/>
      <c r="J123" s="38"/>
      <c r="K123" s="38"/>
      <c r="L123" s="55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</row>
    <row r="124" s="11" customFormat="1" ht="29.28" customHeight="1">
      <c r="A124" s="158"/>
      <c r="B124" s="159"/>
      <c r="C124" s="160" t="s">
        <v>243</v>
      </c>
      <c r="D124" s="161" t="s">
        <v>60</v>
      </c>
      <c r="E124" s="161" t="s">
        <v>56</v>
      </c>
      <c r="F124" s="161" t="s">
        <v>57</v>
      </c>
      <c r="G124" s="161" t="s">
        <v>244</v>
      </c>
      <c r="H124" s="161" t="s">
        <v>245</v>
      </c>
      <c r="I124" s="161" t="s">
        <v>246</v>
      </c>
      <c r="J124" s="161" t="s">
        <v>208</v>
      </c>
      <c r="K124" s="162" t="s">
        <v>247</v>
      </c>
      <c r="L124" s="163"/>
      <c r="M124" s="86" t="s">
        <v>1</v>
      </c>
      <c r="N124" s="87" t="s">
        <v>39</v>
      </c>
      <c r="O124" s="87" t="s">
        <v>248</v>
      </c>
      <c r="P124" s="87" t="s">
        <v>249</v>
      </c>
      <c r="Q124" s="87" t="s">
        <v>250</v>
      </c>
      <c r="R124" s="87" t="s">
        <v>251</v>
      </c>
      <c r="S124" s="87" t="s">
        <v>252</v>
      </c>
      <c r="T124" s="88" t="s">
        <v>253</v>
      </c>
      <c r="U124" s="158"/>
      <c r="V124" s="158"/>
      <c r="W124" s="158"/>
      <c r="X124" s="158"/>
      <c r="Y124" s="158"/>
      <c r="Z124" s="158"/>
      <c r="AA124" s="158"/>
      <c r="AB124" s="158"/>
      <c r="AC124" s="158"/>
      <c r="AD124" s="158"/>
      <c r="AE124" s="158"/>
    </row>
    <row r="125" s="2" customFormat="1" ht="22.8" customHeight="1">
      <c r="A125" s="38"/>
      <c r="B125" s="39"/>
      <c r="C125" s="93" t="s">
        <v>254</v>
      </c>
      <c r="D125" s="38"/>
      <c r="E125" s="38"/>
      <c r="F125" s="38"/>
      <c r="G125" s="38"/>
      <c r="H125" s="38"/>
      <c r="I125" s="38"/>
      <c r="J125" s="164">
        <f>BK125</f>
        <v>0</v>
      </c>
      <c r="K125" s="38"/>
      <c r="L125" s="39"/>
      <c r="M125" s="89"/>
      <c r="N125" s="73"/>
      <c r="O125" s="90"/>
      <c r="P125" s="165">
        <f>P126</f>
        <v>0</v>
      </c>
      <c r="Q125" s="90"/>
      <c r="R125" s="165">
        <f>R126</f>
        <v>0</v>
      </c>
      <c r="S125" s="90"/>
      <c r="T125" s="166">
        <f>T126</f>
        <v>0</v>
      </c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  <c r="AT125" s="19" t="s">
        <v>74</v>
      </c>
      <c r="AU125" s="19" t="s">
        <v>210</v>
      </c>
      <c r="BK125" s="167">
        <f>BK126</f>
        <v>0</v>
      </c>
    </row>
    <row r="126" s="12" customFormat="1" ht="25.92" customHeight="1">
      <c r="A126" s="12"/>
      <c r="B126" s="168"/>
      <c r="C126" s="12"/>
      <c r="D126" s="169" t="s">
        <v>74</v>
      </c>
      <c r="E126" s="170" t="s">
        <v>3271</v>
      </c>
      <c r="F126" s="170" t="s">
        <v>129</v>
      </c>
      <c r="G126" s="12"/>
      <c r="H126" s="12"/>
      <c r="I126" s="171"/>
      <c r="J126" s="172">
        <f>BK126</f>
        <v>0</v>
      </c>
      <c r="K126" s="12"/>
      <c r="L126" s="168"/>
      <c r="M126" s="173"/>
      <c r="N126" s="174"/>
      <c r="O126" s="174"/>
      <c r="P126" s="175">
        <f>SUM(P127:P166)</f>
        <v>0</v>
      </c>
      <c r="Q126" s="174"/>
      <c r="R126" s="175">
        <f>SUM(R127:R166)</f>
        <v>0</v>
      </c>
      <c r="S126" s="174"/>
      <c r="T126" s="176">
        <f>SUM(T127:T166)</f>
        <v>0</v>
      </c>
      <c r="U126" s="12"/>
      <c r="V126" s="12"/>
      <c r="W126" s="12"/>
      <c r="X126" s="12"/>
      <c r="Y126" s="12"/>
      <c r="Z126" s="12"/>
      <c r="AA126" s="12"/>
      <c r="AB126" s="12"/>
      <c r="AC126" s="12"/>
      <c r="AD126" s="12"/>
      <c r="AE126" s="12"/>
      <c r="AR126" s="169" t="s">
        <v>82</v>
      </c>
      <c r="AT126" s="177" t="s">
        <v>74</v>
      </c>
      <c r="AU126" s="177" t="s">
        <v>75</v>
      </c>
      <c r="AY126" s="169" t="s">
        <v>257</v>
      </c>
      <c r="BK126" s="178">
        <f>SUM(BK127:BK166)</f>
        <v>0</v>
      </c>
    </row>
    <row r="127" s="2" customFormat="1" ht="16.5" customHeight="1">
      <c r="A127" s="38"/>
      <c r="B127" s="181"/>
      <c r="C127" s="182" t="s">
        <v>82</v>
      </c>
      <c r="D127" s="182" t="s">
        <v>259</v>
      </c>
      <c r="E127" s="183" t="s">
        <v>3272</v>
      </c>
      <c r="F127" s="184" t="s">
        <v>3273</v>
      </c>
      <c r="G127" s="185" t="s">
        <v>422</v>
      </c>
      <c r="H127" s="186">
        <v>49</v>
      </c>
      <c r="I127" s="187"/>
      <c r="J127" s="188">
        <f>ROUND(I127*H127,2)</f>
        <v>0</v>
      </c>
      <c r="K127" s="184" t="s">
        <v>2351</v>
      </c>
      <c r="L127" s="39"/>
      <c r="M127" s="189" t="s">
        <v>1</v>
      </c>
      <c r="N127" s="190" t="s">
        <v>40</v>
      </c>
      <c r="O127" s="77"/>
      <c r="P127" s="191">
        <f>O127*H127</f>
        <v>0</v>
      </c>
      <c r="Q127" s="191">
        <v>0</v>
      </c>
      <c r="R127" s="191">
        <f>Q127*H127</f>
        <v>0</v>
      </c>
      <c r="S127" s="191">
        <v>0</v>
      </c>
      <c r="T127" s="192">
        <f>S127*H127</f>
        <v>0</v>
      </c>
      <c r="U127" s="38"/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  <c r="AR127" s="193" t="s">
        <v>108</v>
      </c>
      <c r="AT127" s="193" t="s">
        <v>259</v>
      </c>
      <c r="AU127" s="193" t="s">
        <v>82</v>
      </c>
      <c r="AY127" s="19" t="s">
        <v>257</v>
      </c>
      <c r="BE127" s="194">
        <f>IF(N127="základní",J127,0)</f>
        <v>0</v>
      </c>
      <c r="BF127" s="194">
        <f>IF(N127="snížená",J127,0)</f>
        <v>0</v>
      </c>
      <c r="BG127" s="194">
        <f>IF(N127="zákl. přenesená",J127,0)</f>
        <v>0</v>
      </c>
      <c r="BH127" s="194">
        <f>IF(N127="sníž. přenesená",J127,0)</f>
        <v>0</v>
      </c>
      <c r="BI127" s="194">
        <f>IF(N127="nulová",J127,0)</f>
        <v>0</v>
      </c>
      <c r="BJ127" s="19" t="s">
        <v>82</v>
      </c>
      <c r="BK127" s="194">
        <f>ROUND(I127*H127,2)</f>
        <v>0</v>
      </c>
      <c r="BL127" s="19" t="s">
        <v>108</v>
      </c>
      <c r="BM127" s="193" t="s">
        <v>85</v>
      </c>
    </row>
    <row r="128" s="2" customFormat="1">
      <c r="A128" s="38"/>
      <c r="B128" s="39"/>
      <c r="C128" s="38"/>
      <c r="D128" s="196" t="s">
        <v>1062</v>
      </c>
      <c r="E128" s="38"/>
      <c r="F128" s="237" t="s">
        <v>3274</v>
      </c>
      <c r="G128" s="38"/>
      <c r="H128" s="38"/>
      <c r="I128" s="238"/>
      <c r="J128" s="38"/>
      <c r="K128" s="38"/>
      <c r="L128" s="39"/>
      <c r="M128" s="239"/>
      <c r="N128" s="240"/>
      <c r="O128" s="77"/>
      <c r="P128" s="77"/>
      <c r="Q128" s="77"/>
      <c r="R128" s="77"/>
      <c r="S128" s="77"/>
      <c r="T128" s="78"/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  <c r="AT128" s="19" t="s">
        <v>1062</v>
      </c>
      <c r="AU128" s="19" t="s">
        <v>82</v>
      </c>
    </row>
    <row r="129" s="2" customFormat="1" ht="16.5" customHeight="1">
      <c r="A129" s="38"/>
      <c r="B129" s="181"/>
      <c r="C129" s="182" t="s">
        <v>85</v>
      </c>
      <c r="D129" s="182" t="s">
        <v>259</v>
      </c>
      <c r="E129" s="183" t="s">
        <v>3275</v>
      </c>
      <c r="F129" s="184" t="s">
        <v>3276</v>
      </c>
      <c r="G129" s="185" t="s">
        <v>422</v>
      </c>
      <c r="H129" s="186">
        <v>15</v>
      </c>
      <c r="I129" s="187"/>
      <c r="J129" s="188">
        <f>ROUND(I129*H129,2)</f>
        <v>0</v>
      </c>
      <c r="K129" s="184" t="s">
        <v>2351</v>
      </c>
      <c r="L129" s="39"/>
      <c r="M129" s="189" t="s">
        <v>1</v>
      </c>
      <c r="N129" s="190" t="s">
        <v>40</v>
      </c>
      <c r="O129" s="77"/>
      <c r="P129" s="191">
        <f>O129*H129</f>
        <v>0</v>
      </c>
      <c r="Q129" s="191">
        <v>0</v>
      </c>
      <c r="R129" s="191">
        <f>Q129*H129</f>
        <v>0</v>
      </c>
      <c r="S129" s="191">
        <v>0</v>
      </c>
      <c r="T129" s="192">
        <f>S129*H129</f>
        <v>0</v>
      </c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  <c r="AR129" s="193" t="s">
        <v>108</v>
      </c>
      <c r="AT129" s="193" t="s">
        <v>259</v>
      </c>
      <c r="AU129" s="193" t="s">
        <v>82</v>
      </c>
      <c r="AY129" s="19" t="s">
        <v>257</v>
      </c>
      <c r="BE129" s="194">
        <f>IF(N129="základní",J129,0)</f>
        <v>0</v>
      </c>
      <c r="BF129" s="194">
        <f>IF(N129="snížená",J129,0)</f>
        <v>0</v>
      </c>
      <c r="BG129" s="194">
        <f>IF(N129="zákl. přenesená",J129,0)</f>
        <v>0</v>
      </c>
      <c r="BH129" s="194">
        <f>IF(N129="sníž. přenesená",J129,0)</f>
        <v>0</v>
      </c>
      <c r="BI129" s="194">
        <f>IF(N129="nulová",J129,0)</f>
        <v>0</v>
      </c>
      <c r="BJ129" s="19" t="s">
        <v>82</v>
      </c>
      <c r="BK129" s="194">
        <f>ROUND(I129*H129,2)</f>
        <v>0</v>
      </c>
      <c r="BL129" s="19" t="s">
        <v>108</v>
      </c>
      <c r="BM129" s="193" t="s">
        <v>108</v>
      </c>
    </row>
    <row r="130" s="2" customFormat="1">
      <c r="A130" s="38"/>
      <c r="B130" s="39"/>
      <c r="C130" s="38"/>
      <c r="D130" s="196" t="s">
        <v>1062</v>
      </c>
      <c r="E130" s="38"/>
      <c r="F130" s="237" t="s">
        <v>3274</v>
      </c>
      <c r="G130" s="38"/>
      <c r="H130" s="38"/>
      <c r="I130" s="238"/>
      <c r="J130" s="38"/>
      <c r="K130" s="38"/>
      <c r="L130" s="39"/>
      <c r="M130" s="239"/>
      <c r="N130" s="240"/>
      <c r="O130" s="77"/>
      <c r="P130" s="77"/>
      <c r="Q130" s="77"/>
      <c r="R130" s="77"/>
      <c r="S130" s="77"/>
      <c r="T130" s="78"/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  <c r="AT130" s="19" t="s">
        <v>1062</v>
      </c>
      <c r="AU130" s="19" t="s">
        <v>82</v>
      </c>
    </row>
    <row r="131" s="2" customFormat="1" ht="16.5" customHeight="1">
      <c r="A131" s="38"/>
      <c r="B131" s="181"/>
      <c r="C131" s="182" t="s">
        <v>92</v>
      </c>
      <c r="D131" s="182" t="s">
        <v>259</v>
      </c>
      <c r="E131" s="183" t="s">
        <v>3277</v>
      </c>
      <c r="F131" s="184" t="s">
        <v>3278</v>
      </c>
      <c r="G131" s="185" t="s">
        <v>422</v>
      </c>
      <c r="H131" s="186">
        <v>5</v>
      </c>
      <c r="I131" s="187"/>
      <c r="J131" s="188">
        <f>ROUND(I131*H131,2)</f>
        <v>0</v>
      </c>
      <c r="K131" s="184" t="s">
        <v>2351</v>
      </c>
      <c r="L131" s="39"/>
      <c r="M131" s="189" t="s">
        <v>1</v>
      </c>
      <c r="N131" s="190" t="s">
        <v>40</v>
      </c>
      <c r="O131" s="77"/>
      <c r="P131" s="191">
        <f>O131*H131</f>
        <v>0</v>
      </c>
      <c r="Q131" s="191">
        <v>0</v>
      </c>
      <c r="R131" s="191">
        <f>Q131*H131</f>
        <v>0</v>
      </c>
      <c r="S131" s="191">
        <v>0</v>
      </c>
      <c r="T131" s="192">
        <f>S131*H131</f>
        <v>0</v>
      </c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R131" s="193" t="s">
        <v>108</v>
      </c>
      <c r="AT131" s="193" t="s">
        <v>259</v>
      </c>
      <c r="AU131" s="193" t="s">
        <v>82</v>
      </c>
      <c r="AY131" s="19" t="s">
        <v>257</v>
      </c>
      <c r="BE131" s="194">
        <f>IF(N131="základní",J131,0)</f>
        <v>0</v>
      </c>
      <c r="BF131" s="194">
        <f>IF(N131="snížená",J131,0)</f>
        <v>0</v>
      </c>
      <c r="BG131" s="194">
        <f>IF(N131="zákl. přenesená",J131,0)</f>
        <v>0</v>
      </c>
      <c r="BH131" s="194">
        <f>IF(N131="sníž. přenesená",J131,0)</f>
        <v>0</v>
      </c>
      <c r="BI131" s="194">
        <f>IF(N131="nulová",J131,0)</f>
        <v>0</v>
      </c>
      <c r="BJ131" s="19" t="s">
        <v>82</v>
      </c>
      <c r="BK131" s="194">
        <f>ROUND(I131*H131,2)</f>
        <v>0</v>
      </c>
      <c r="BL131" s="19" t="s">
        <v>108</v>
      </c>
      <c r="BM131" s="193" t="s">
        <v>290</v>
      </c>
    </row>
    <row r="132" s="2" customFormat="1">
      <c r="A132" s="38"/>
      <c r="B132" s="39"/>
      <c r="C132" s="38"/>
      <c r="D132" s="196" t="s">
        <v>1062</v>
      </c>
      <c r="E132" s="38"/>
      <c r="F132" s="237" t="s">
        <v>3274</v>
      </c>
      <c r="G132" s="38"/>
      <c r="H132" s="38"/>
      <c r="I132" s="238"/>
      <c r="J132" s="38"/>
      <c r="K132" s="38"/>
      <c r="L132" s="39"/>
      <c r="M132" s="239"/>
      <c r="N132" s="240"/>
      <c r="O132" s="77"/>
      <c r="P132" s="77"/>
      <c r="Q132" s="77"/>
      <c r="R132" s="77"/>
      <c r="S132" s="77"/>
      <c r="T132" s="78"/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  <c r="AT132" s="19" t="s">
        <v>1062</v>
      </c>
      <c r="AU132" s="19" t="s">
        <v>82</v>
      </c>
    </row>
    <row r="133" s="2" customFormat="1" ht="16.5" customHeight="1">
      <c r="A133" s="38"/>
      <c r="B133" s="181"/>
      <c r="C133" s="182" t="s">
        <v>108</v>
      </c>
      <c r="D133" s="182" t="s">
        <v>259</v>
      </c>
      <c r="E133" s="183" t="s">
        <v>3279</v>
      </c>
      <c r="F133" s="184" t="s">
        <v>3280</v>
      </c>
      <c r="G133" s="185" t="s">
        <v>2365</v>
      </c>
      <c r="H133" s="186">
        <v>25</v>
      </c>
      <c r="I133" s="187"/>
      <c r="J133" s="188">
        <f>ROUND(I133*H133,2)</f>
        <v>0</v>
      </c>
      <c r="K133" s="184" t="s">
        <v>2351</v>
      </c>
      <c r="L133" s="39"/>
      <c r="M133" s="189" t="s">
        <v>1</v>
      </c>
      <c r="N133" s="190" t="s">
        <v>40</v>
      </c>
      <c r="O133" s="77"/>
      <c r="P133" s="191">
        <f>O133*H133</f>
        <v>0</v>
      </c>
      <c r="Q133" s="191">
        <v>0</v>
      </c>
      <c r="R133" s="191">
        <f>Q133*H133</f>
        <v>0</v>
      </c>
      <c r="S133" s="191">
        <v>0</v>
      </c>
      <c r="T133" s="192">
        <f>S133*H133</f>
        <v>0</v>
      </c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  <c r="AR133" s="193" t="s">
        <v>108</v>
      </c>
      <c r="AT133" s="193" t="s">
        <v>259</v>
      </c>
      <c r="AU133" s="193" t="s">
        <v>82</v>
      </c>
      <c r="AY133" s="19" t="s">
        <v>257</v>
      </c>
      <c r="BE133" s="194">
        <f>IF(N133="základní",J133,0)</f>
        <v>0</v>
      </c>
      <c r="BF133" s="194">
        <f>IF(N133="snížená",J133,0)</f>
        <v>0</v>
      </c>
      <c r="BG133" s="194">
        <f>IF(N133="zákl. přenesená",J133,0)</f>
        <v>0</v>
      </c>
      <c r="BH133" s="194">
        <f>IF(N133="sníž. přenesená",J133,0)</f>
        <v>0</v>
      </c>
      <c r="BI133" s="194">
        <f>IF(N133="nulová",J133,0)</f>
        <v>0</v>
      </c>
      <c r="BJ133" s="19" t="s">
        <v>82</v>
      </c>
      <c r="BK133" s="194">
        <f>ROUND(I133*H133,2)</f>
        <v>0</v>
      </c>
      <c r="BL133" s="19" t="s">
        <v>108</v>
      </c>
      <c r="BM133" s="193" t="s">
        <v>307</v>
      </c>
    </row>
    <row r="134" s="2" customFormat="1">
      <c r="A134" s="38"/>
      <c r="B134" s="39"/>
      <c r="C134" s="38"/>
      <c r="D134" s="196" t="s">
        <v>1062</v>
      </c>
      <c r="E134" s="38"/>
      <c r="F134" s="237" t="s">
        <v>3274</v>
      </c>
      <c r="G134" s="38"/>
      <c r="H134" s="38"/>
      <c r="I134" s="238"/>
      <c r="J134" s="38"/>
      <c r="K134" s="38"/>
      <c r="L134" s="39"/>
      <c r="M134" s="239"/>
      <c r="N134" s="240"/>
      <c r="O134" s="77"/>
      <c r="P134" s="77"/>
      <c r="Q134" s="77"/>
      <c r="R134" s="77"/>
      <c r="S134" s="77"/>
      <c r="T134" s="78"/>
      <c r="U134" s="38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  <c r="AT134" s="19" t="s">
        <v>1062</v>
      </c>
      <c r="AU134" s="19" t="s">
        <v>82</v>
      </c>
    </row>
    <row r="135" s="2" customFormat="1" ht="16.5" customHeight="1">
      <c r="A135" s="38"/>
      <c r="B135" s="181"/>
      <c r="C135" s="182" t="s">
        <v>285</v>
      </c>
      <c r="D135" s="182" t="s">
        <v>259</v>
      </c>
      <c r="E135" s="183" t="s">
        <v>3281</v>
      </c>
      <c r="F135" s="184" t="s">
        <v>3282</v>
      </c>
      <c r="G135" s="185" t="s">
        <v>2365</v>
      </c>
      <c r="H135" s="186">
        <v>7</v>
      </c>
      <c r="I135" s="187"/>
      <c r="J135" s="188">
        <f>ROUND(I135*H135,2)</f>
        <v>0</v>
      </c>
      <c r="K135" s="184" t="s">
        <v>2351</v>
      </c>
      <c r="L135" s="39"/>
      <c r="M135" s="189" t="s">
        <v>1</v>
      </c>
      <c r="N135" s="190" t="s">
        <v>40</v>
      </c>
      <c r="O135" s="77"/>
      <c r="P135" s="191">
        <f>O135*H135</f>
        <v>0</v>
      </c>
      <c r="Q135" s="191">
        <v>0</v>
      </c>
      <c r="R135" s="191">
        <f>Q135*H135</f>
        <v>0</v>
      </c>
      <c r="S135" s="191">
        <v>0</v>
      </c>
      <c r="T135" s="192">
        <f>S135*H135</f>
        <v>0</v>
      </c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R135" s="193" t="s">
        <v>108</v>
      </c>
      <c r="AT135" s="193" t="s">
        <v>259</v>
      </c>
      <c r="AU135" s="193" t="s">
        <v>82</v>
      </c>
      <c r="AY135" s="19" t="s">
        <v>257</v>
      </c>
      <c r="BE135" s="194">
        <f>IF(N135="základní",J135,0)</f>
        <v>0</v>
      </c>
      <c r="BF135" s="194">
        <f>IF(N135="snížená",J135,0)</f>
        <v>0</v>
      </c>
      <c r="BG135" s="194">
        <f>IF(N135="zákl. přenesená",J135,0)</f>
        <v>0</v>
      </c>
      <c r="BH135" s="194">
        <f>IF(N135="sníž. přenesená",J135,0)</f>
        <v>0</v>
      </c>
      <c r="BI135" s="194">
        <f>IF(N135="nulová",J135,0)</f>
        <v>0</v>
      </c>
      <c r="BJ135" s="19" t="s">
        <v>82</v>
      </c>
      <c r="BK135" s="194">
        <f>ROUND(I135*H135,2)</f>
        <v>0</v>
      </c>
      <c r="BL135" s="19" t="s">
        <v>108</v>
      </c>
      <c r="BM135" s="193" t="s">
        <v>320</v>
      </c>
    </row>
    <row r="136" s="2" customFormat="1">
      <c r="A136" s="38"/>
      <c r="B136" s="39"/>
      <c r="C136" s="38"/>
      <c r="D136" s="196" t="s">
        <v>1062</v>
      </c>
      <c r="E136" s="38"/>
      <c r="F136" s="237" t="s">
        <v>3274</v>
      </c>
      <c r="G136" s="38"/>
      <c r="H136" s="38"/>
      <c r="I136" s="238"/>
      <c r="J136" s="38"/>
      <c r="K136" s="38"/>
      <c r="L136" s="39"/>
      <c r="M136" s="239"/>
      <c r="N136" s="240"/>
      <c r="O136" s="77"/>
      <c r="P136" s="77"/>
      <c r="Q136" s="77"/>
      <c r="R136" s="77"/>
      <c r="S136" s="77"/>
      <c r="T136" s="78"/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T136" s="19" t="s">
        <v>1062</v>
      </c>
      <c r="AU136" s="19" t="s">
        <v>82</v>
      </c>
    </row>
    <row r="137" s="2" customFormat="1" ht="16.5" customHeight="1">
      <c r="A137" s="38"/>
      <c r="B137" s="181"/>
      <c r="C137" s="182" t="s">
        <v>290</v>
      </c>
      <c r="D137" s="182" t="s">
        <v>259</v>
      </c>
      <c r="E137" s="183" t="s">
        <v>3283</v>
      </c>
      <c r="F137" s="184" t="s">
        <v>3284</v>
      </c>
      <c r="G137" s="185" t="s">
        <v>2365</v>
      </c>
      <c r="H137" s="186">
        <v>2</v>
      </c>
      <c r="I137" s="187"/>
      <c r="J137" s="188">
        <f>ROUND(I137*H137,2)</f>
        <v>0</v>
      </c>
      <c r="K137" s="184" t="s">
        <v>2351</v>
      </c>
      <c r="L137" s="39"/>
      <c r="M137" s="189" t="s">
        <v>1</v>
      </c>
      <c r="N137" s="190" t="s">
        <v>40</v>
      </c>
      <c r="O137" s="77"/>
      <c r="P137" s="191">
        <f>O137*H137</f>
        <v>0</v>
      </c>
      <c r="Q137" s="191">
        <v>0</v>
      </c>
      <c r="R137" s="191">
        <f>Q137*H137</f>
        <v>0</v>
      </c>
      <c r="S137" s="191">
        <v>0</v>
      </c>
      <c r="T137" s="192">
        <f>S137*H137</f>
        <v>0</v>
      </c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R137" s="193" t="s">
        <v>108</v>
      </c>
      <c r="AT137" s="193" t="s">
        <v>259</v>
      </c>
      <c r="AU137" s="193" t="s">
        <v>82</v>
      </c>
      <c r="AY137" s="19" t="s">
        <v>257</v>
      </c>
      <c r="BE137" s="194">
        <f>IF(N137="základní",J137,0)</f>
        <v>0</v>
      </c>
      <c r="BF137" s="194">
        <f>IF(N137="snížená",J137,0)</f>
        <v>0</v>
      </c>
      <c r="BG137" s="194">
        <f>IF(N137="zákl. přenesená",J137,0)</f>
        <v>0</v>
      </c>
      <c r="BH137" s="194">
        <f>IF(N137="sníž. přenesená",J137,0)</f>
        <v>0</v>
      </c>
      <c r="BI137" s="194">
        <f>IF(N137="nulová",J137,0)</f>
        <v>0</v>
      </c>
      <c r="BJ137" s="19" t="s">
        <v>82</v>
      </c>
      <c r="BK137" s="194">
        <f>ROUND(I137*H137,2)</f>
        <v>0</v>
      </c>
      <c r="BL137" s="19" t="s">
        <v>108</v>
      </c>
      <c r="BM137" s="193" t="s">
        <v>334</v>
      </c>
    </row>
    <row r="138" s="2" customFormat="1">
      <c r="A138" s="38"/>
      <c r="B138" s="39"/>
      <c r="C138" s="38"/>
      <c r="D138" s="196" t="s">
        <v>1062</v>
      </c>
      <c r="E138" s="38"/>
      <c r="F138" s="237" t="s">
        <v>3274</v>
      </c>
      <c r="G138" s="38"/>
      <c r="H138" s="38"/>
      <c r="I138" s="238"/>
      <c r="J138" s="38"/>
      <c r="K138" s="38"/>
      <c r="L138" s="39"/>
      <c r="M138" s="239"/>
      <c r="N138" s="240"/>
      <c r="O138" s="77"/>
      <c r="P138" s="77"/>
      <c r="Q138" s="77"/>
      <c r="R138" s="77"/>
      <c r="S138" s="77"/>
      <c r="T138" s="78"/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T138" s="19" t="s">
        <v>1062</v>
      </c>
      <c r="AU138" s="19" t="s">
        <v>82</v>
      </c>
    </row>
    <row r="139" s="2" customFormat="1" ht="16.5" customHeight="1">
      <c r="A139" s="38"/>
      <c r="B139" s="181"/>
      <c r="C139" s="182" t="s">
        <v>301</v>
      </c>
      <c r="D139" s="182" t="s">
        <v>259</v>
      </c>
      <c r="E139" s="183" t="s">
        <v>3285</v>
      </c>
      <c r="F139" s="184" t="s">
        <v>3286</v>
      </c>
      <c r="G139" s="185" t="s">
        <v>2365</v>
      </c>
      <c r="H139" s="186">
        <v>36</v>
      </c>
      <c r="I139" s="187"/>
      <c r="J139" s="188">
        <f>ROUND(I139*H139,2)</f>
        <v>0</v>
      </c>
      <c r="K139" s="184" t="s">
        <v>2351</v>
      </c>
      <c r="L139" s="39"/>
      <c r="M139" s="189" t="s">
        <v>1</v>
      </c>
      <c r="N139" s="190" t="s">
        <v>40</v>
      </c>
      <c r="O139" s="77"/>
      <c r="P139" s="191">
        <f>O139*H139</f>
        <v>0</v>
      </c>
      <c r="Q139" s="191">
        <v>0</v>
      </c>
      <c r="R139" s="191">
        <f>Q139*H139</f>
        <v>0</v>
      </c>
      <c r="S139" s="191">
        <v>0</v>
      </c>
      <c r="T139" s="192">
        <f>S139*H139</f>
        <v>0</v>
      </c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R139" s="193" t="s">
        <v>108</v>
      </c>
      <c r="AT139" s="193" t="s">
        <v>259</v>
      </c>
      <c r="AU139" s="193" t="s">
        <v>82</v>
      </c>
      <c r="AY139" s="19" t="s">
        <v>257</v>
      </c>
      <c r="BE139" s="194">
        <f>IF(N139="základní",J139,0)</f>
        <v>0</v>
      </c>
      <c r="BF139" s="194">
        <f>IF(N139="snížená",J139,0)</f>
        <v>0</v>
      </c>
      <c r="BG139" s="194">
        <f>IF(N139="zákl. přenesená",J139,0)</f>
        <v>0</v>
      </c>
      <c r="BH139" s="194">
        <f>IF(N139="sníž. přenesená",J139,0)</f>
        <v>0</v>
      </c>
      <c r="BI139" s="194">
        <f>IF(N139="nulová",J139,0)</f>
        <v>0</v>
      </c>
      <c r="BJ139" s="19" t="s">
        <v>82</v>
      </c>
      <c r="BK139" s="194">
        <f>ROUND(I139*H139,2)</f>
        <v>0</v>
      </c>
      <c r="BL139" s="19" t="s">
        <v>108</v>
      </c>
      <c r="BM139" s="193" t="s">
        <v>350</v>
      </c>
    </row>
    <row r="140" s="2" customFormat="1">
      <c r="A140" s="38"/>
      <c r="B140" s="39"/>
      <c r="C140" s="38"/>
      <c r="D140" s="196" t="s">
        <v>1062</v>
      </c>
      <c r="E140" s="38"/>
      <c r="F140" s="237" t="s">
        <v>3274</v>
      </c>
      <c r="G140" s="38"/>
      <c r="H140" s="38"/>
      <c r="I140" s="238"/>
      <c r="J140" s="38"/>
      <c r="K140" s="38"/>
      <c r="L140" s="39"/>
      <c r="M140" s="239"/>
      <c r="N140" s="240"/>
      <c r="O140" s="77"/>
      <c r="P140" s="77"/>
      <c r="Q140" s="77"/>
      <c r="R140" s="77"/>
      <c r="S140" s="77"/>
      <c r="T140" s="78"/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T140" s="19" t="s">
        <v>1062</v>
      </c>
      <c r="AU140" s="19" t="s">
        <v>82</v>
      </c>
    </row>
    <row r="141" s="2" customFormat="1" ht="16.5" customHeight="1">
      <c r="A141" s="38"/>
      <c r="B141" s="181"/>
      <c r="C141" s="182" t="s">
        <v>307</v>
      </c>
      <c r="D141" s="182" t="s">
        <v>259</v>
      </c>
      <c r="E141" s="183" t="s">
        <v>3287</v>
      </c>
      <c r="F141" s="184" t="s">
        <v>3288</v>
      </c>
      <c r="G141" s="185" t="s">
        <v>2365</v>
      </c>
      <c r="H141" s="186">
        <v>3</v>
      </c>
      <c r="I141" s="187"/>
      <c r="J141" s="188">
        <f>ROUND(I141*H141,2)</f>
        <v>0</v>
      </c>
      <c r="K141" s="184" t="s">
        <v>2351</v>
      </c>
      <c r="L141" s="39"/>
      <c r="M141" s="189" t="s">
        <v>1</v>
      </c>
      <c r="N141" s="190" t="s">
        <v>40</v>
      </c>
      <c r="O141" s="77"/>
      <c r="P141" s="191">
        <f>O141*H141</f>
        <v>0</v>
      </c>
      <c r="Q141" s="191">
        <v>0</v>
      </c>
      <c r="R141" s="191">
        <f>Q141*H141</f>
        <v>0</v>
      </c>
      <c r="S141" s="191">
        <v>0</v>
      </c>
      <c r="T141" s="192">
        <f>S141*H141</f>
        <v>0</v>
      </c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R141" s="193" t="s">
        <v>108</v>
      </c>
      <c r="AT141" s="193" t="s">
        <v>259</v>
      </c>
      <c r="AU141" s="193" t="s">
        <v>82</v>
      </c>
      <c r="AY141" s="19" t="s">
        <v>257</v>
      </c>
      <c r="BE141" s="194">
        <f>IF(N141="základní",J141,0)</f>
        <v>0</v>
      </c>
      <c r="BF141" s="194">
        <f>IF(N141="snížená",J141,0)</f>
        <v>0</v>
      </c>
      <c r="BG141" s="194">
        <f>IF(N141="zákl. přenesená",J141,0)</f>
        <v>0</v>
      </c>
      <c r="BH141" s="194">
        <f>IF(N141="sníž. přenesená",J141,0)</f>
        <v>0</v>
      </c>
      <c r="BI141" s="194">
        <f>IF(N141="nulová",J141,0)</f>
        <v>0</v>
      </c>
      <c r="BJ141" s="19" t="s">
        <v>82</v>
      </c>
      <c r="BK141" s="194">
        <f>ROUND(I141*H141,2)</f>
        <v>0</v>
      </c>
      <c r="BL141" s="19" t="s">
        <v>108</v>
      </c>
      <c r="BM141" s="193" t="s">
        <v>364</v>
      </c>
    </row>
    <row r="142" s="2" customFormat="1">
      <c r="A142" s="38"/>
      <c r="B142" s="39"/>
      <c r="C142" s="38"/>
      <c r="D142" s="196" t="s">
        <v>1062</v>
      </c>
      <c r="E142" s="38"/>
      <c r="F142" s="237" t="s">
        <v>3274</v>
      </c>
      <c r="G142" s="38"/>
      <c r="H142" s="38"/>
      <c r="I142" s="238"/>
      <c r="J142" s="38"/>
      <c r="K142" s="38"/>
      <c r="L142" s="39"/>
      <c r="M142" s="239"/>
      <c r="N142" s="240"/>
      <c r="O142" s="77"/>
      <c r="P142" s="77"/>
      <c r="Q142" s="77"/>
      <c r="R142" s="77"/>
      <c r="S142" s="77"/>
      <c r="T142" s="78"/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T142" s="19" t="s">
        <v>1062</v>
      </c>
      <c r="AU142" s="19" t="s">
        <v>82</v>
      </c>
    </row>
    <row r="143" s="2" customFormat="1" ht="16.5" customHeight="1">
      <c r="A143" s="38"/>
      <c r="B143" s="181"/>
      <c r="C143" s="182" t="s">
        <v>314</v>
      </c>
      <c r="D143" s="182" t="s">
        <v>259</v>
      </c>
      <c r="E143" s="183" t="s">
        <v>3289</v>
      </c>
      <c r="F143" s="184" t="s">
        <v>3290</v>
      </c>
      <c r="G143" s="185" t="s">
        <v>422</v>
      </c>
      <c r="H143" s="186">
        <v>69</v>
      </c>
      <c r="I143" s="187"/>
      <c r="J143" s="188">
        <f>ROUND(I143*H143,2)</f>
        <v>0</v>
      </c>
      <c r="K143" s="184" t="s">
        <v>2351</v>
      </c>
      <c r="L143" s="39"/>
      <c r="M143" s="189" t="s">
        <v>1</v>
      </c>
      <c r="N143" s="190" t="s">
        <v>40</v>
      </c>
      <c r="O143" s="77"/>
      <c r="P143" s="191">
        <f>O143*H143</f>
        <v>0</v>
      </c>
      <c r="Q143" s="191">
        <v>0</v>
      </c>
      <c r="R143" s="191">
        <f>Q143*H143</f>
        <v>0</v>
      </c>
      <c r="S143" s="191">
        <v>0</v>
      </c>
      <c r="T143" s="192">
        <f>S143*H143</f>
        <v>0</v>
      </c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R143" s="193" t="s">
        <v>108</v>
      </c>
      <c r="AT143" s="193" t="s">
        <v>259</v>
      </c>
      <c r="AU143" s="193" t="s">
        <v>82</v>
      </c>
      <c r="AY143" s="19" t="s">
        <v>257</v>
      </c>
      <c r="BE143" s="194">
        <f>IF(N143="základní",J143,0)</f>
        <v>0</v>
      </c>
      <c r="BF143" s="194">
        <f>IF(N143="snížená",J143,0)</f>
        <v>0</v>
      </c>
      <c r="BG143" s="194">
        <f>IF(N143="zákl. přenesená",J143,0)</f>
        <v>0</v>
      </c>
      <c r="BH143" s="194">
        <f>IF(N143="sníž. přenesená",J143,0)</f>
        <v>0</v>
      </c>
      <c r="BI143" s="194">
        <f>IF(N143="nulová",J143,0)</f>
        <v>0</v>
      </c>
      <c r="BJ143" s="19" t="s">
        <v>82</v>
      </c>
      <c r="BK143" s="194">
        <f>ROUND(I143*H143,2)</f>
        <v>0</v>
      </c>
      <c r="BL143" s="19" t="s">
        <v>108</v>
      </c>
      <c r="BM143" s="193" t="s">
        <v>374</v>
      </c>
    </row>
    <row r="144" s="2" customFormat="1">
      <c r="A144" s="38"/>
      <c r="B144" s="39"/>
      <c r="C144" s="38"/>
      <c r="D144" s="196" t="s">
        <v>1062</v>
      </c>
      <c r="E144" s="38"/>
      <c r="F144" s="237" t="s">
        <v>3274</v>
      </c>
      <c r="G144" s="38"/>
      <c r="H144" s="38"/>
      <c r="I144" s="238"/>
      <c r="J144" s="38"/>
      <c r="K144" s="38"/>
      <c r="L144" s="39"/>
      <c r="M144" s="239"/>
      <c r="N144" s="240"/>
      <c r="O144" s="77"/>
      <c r="P144" s="77"/>
      <c r="Q144" s="77"/>
      <c r="R144" s="77"/>
      <c r="S144" s="77"/>
      <c r="T144" s="78"/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T144" s="19" t="s">
        <v>1062</v>
      </c>
      <c r="AU144" s="19" t="s">
        <v>82</v>
      </c>
    </row>
    <row r="145" s="2" customFormat="1" ht="16.5" customHeight="1">
      <c r="A145" s="38"/>
      <c r="B145" s="181"/>
      <c r="C145" s="182" t="s">
        <v>320</v>
      </c>
      <c r="D145" s="182" t="s">
        <v>259</v>
      </c>
      <c r="E145" s="183" t="s">
        <v>3291</v>
      </c>
      <c r="F145" s="184" t="s">
        <v>3292</v>
      </c>
      <c r="G145" s="185" t="s">
        <v>422</v>
      </c>
      <c r="H145" s="186">
        <v>69</v>
      </c>
      <c r="I145" s="187"/>
      <c r="J145" s="188">
        <f>ROUND(I145*H145,2)</f>
        <v>0</v>
      </c>
      <c r="K145" s="184" t="s">
        <v>2351</v>
      </c>
      <c r="L145" s="39"/>
      <c r="M145" s="189" t="s">
        <v>1</v>
      </c>
      <c r="N145" s="190" t="s">
        <v>40</v>
      </c>
      <c r="O145" s="77"/>
      <c r="P145" s="191">
        <f>O145*H145</f>
        <v>0</v>
      </c>
      <c r="Q145" s="191">
        <v>0</v>
      </c>
      <c r="R145" s="191">
        <f>Q145*H145</f>
        <v>0</v>
      </c>
      <c r="S145" s="191">
        <v>0</v>
      </c>
      <c r="T145" s="192">
        <f>S145*H145</f>
        <v>0</v>
      </c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  <c r="AR145" s="193" t="s">
        <v>108</v>
      </c>
      <c r="AT145" s="193" t="s">
        <v>259</v>
      </c>
      <c r="AU145" s="193" t="s">
        <v>82</v>
      </c>
      <c r="AY145" s="19" t="s">
        <v>257</v>
      </c>
      <c r="BE145" s="194">
        <f>IF(N145="základní",J145,0)</f>
        <v>0</v>
      </c>
      <c r="BF145" s="194">
        <f>IF(N145="snížená",J145,0)</f>
        <v>0</v>
      </c>
      <c r="BG145" s="194">
        <f>IF(N145="zákl. přenesená",J145,0)</f>
        <v>0</v>
      </c>
      <c r="BH145" s="194">
        <f>IF(N145="sníž. přenesená",J145,0)</f>
        <v>0</v>
      </c>
      <c r="BI145" s="194">
        <f>IF(N145="nulová",J145,0)</f>
        <v>0</v>
      </c>
      <c r="BJ145" s="19" t="s">
        <v>82</v>
      </c>
      <c r="BK145" s="194">
        <f>ROUND(I145*H145,2)</f>
        <v>0</v>
      </c>
      <c r="BL145" s="19" t="s">
        <v>108</v>
      </c>
      <c r="BM145" s="193" t="s">
        <v>388</v>
      </c>
    </row>
    <row r="146" s="2" customFormat="1">
      <c r="A146" s="38"/>
      <c r="B146" s="39"/>
      <c r="C146" s="38"/>
      <c r="D146" s="196" t="s">
        <v>1062</v>
      </c>
      <c r="E146" s="38"/>
      <c r="F146" s="237" t="s">
        <v>3274</v>
      </c>
      <c r="G146" s="38"/>
      <c r="H146" s="38"/>
      <c r="I146" s="238"/>
      <c r="J146" s="38"/>
      <c r="K146" s="38"/>
      <c r="L146" s="39"/>
      <c r="M146" s="239"/>
      <c r="N146" s="240"/>
      <c r="O146" s="77"/>
      <c r="P146" s="77"/>
      <c r="Q146" s="77"/>
      <c r="R146" s="77"/>
      <c r="S146" s="77"/>
      <c r="T146" s="78"/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  <c r="AT146" s="19" t="s">
        <v>1062</v>
      </c>
      <c r="AU146" s="19" t="s">
        <v>82</v>
      </c>
    </row>
    <row r="147" s="2" customFormat="1" ht="16.5" customHeight="1">
      <c r="A147" s="38"/>
      <c r="B147" s="181"/>
      <c r="C147" s="182" t="s">
        <v>327</v>
      </c>
      <c r="D147" s="182" t="s">
        <v>259</v>
      </c>
      <c r="E147" s="183" t="s">
        <v>3293</v>
      </c>
      <c r="F147" s="184" t="s">
        <v>3294</v>
      </c>
      <c r="G147" s="185" t="s">
        <v>422</v>
      </c>
      <c r="H147" s="186">
        <v>69</v>
      </c>
      <c r="I147" s="187"/>
      <c r="J147" s="188">
        <f>ROUND(I147*H147,2)</f>
        <v>0</v>
      </c>
      <c r="K147" s="184" t="s">
        <v>2351</v>
      </c>
      <c r="L147" s="39"/>
      <c r="M147" s="189" t="s">
        <v>1</v>
      </c>
      <c r="N147" s="190" t="s">
        <v>40</v>
      </c>
      <c r="O147" s="77"/>
      <c r="P147" s="191">
        <f>O147*H147</f>
        <v>0</v>
      </c>
      <c r="Q147" s="191">
        <v>0</v>
      </c>
      <c r="R147" s="191">
        <f>Q147*H147</f>
        <v>0</v>
      </c>
      <c r="S147" s="191">
        <v>0</v>
      </c>
      <c r="T147" s="192">
        <f>S147*H147</f>
        <v>0</v>
      </c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  <c r="AR147" s="193" t="s">
        <v>108</v>
      </c>
      <c r="AT147" s="193" t="s">
        <v>259</v>
      </c>
      <c r="AU147" s="193" t="s">
        <v>82</v>
      </c>
      <c r="AY147" s="19" t="s">
        <v>257</v>
      </c>
      <c r="BE147" s="194">
        <f>IF(N147="základní",J147,0)</f>
        <v>0</v>
      </c>
      <c r="BF147" s="194">
        <f>IF(N147="snížená",J147,0)</f>
        <v>0</v>
      </c>
      <c r="BG147" s="194">
        <f>IF(N147="zákl. přenesená",J147,0)</f>
        <v>0</v>
      </c>
      <c r="BH147" s="194">
        <f>IF(N147="sníž. přenesená",J147,0)</f>
        <v>0</v>
      </c>
      <c r="BI147" s="194">
        <f>IF(N147="nulová",J147,0)</f>
        <v>0</v>
      </c>
      <c r="BJ147" s="19" t="s">
        <v>82</v>
      </c>
      <c r="BK147" s="194">
        <f>ROUND(I147*H147,2)</f>
        <v>0</v>
      </c>
      <c r="BL147" s="19" t="s">
        <v>108</v>
      </c>
      <c r="BM147" s="193" t="s">
        <v>402</v>
      </c>
    </row>
    <row r="148" s="2" customFormat="1">
      <c r="A148" s="38"/>
      <c r="B148" s="39"/>
      <c r="C148" s="38"/>
      <c r="D148" s="196" t="s">
        <v>1062</v>
      </c>
      <c r="E148" s="38"/>
      <c r="F148" s="237" t="s">
        <v>3274</v>
      </c>
      <c r="G148" s="38"/>
      <c r="H148" s="38"/>
      <c r="I148" s="238"/>
      <c r="J148" s="38"/>
      <c r="K148" s="38"/>
      <c r="L148" s="39"/>
      <c r="M148" s="239"/>
      <c r="N148" s="240"/>
      <c r="O148" s="77"/>
      <c r="P148" s="77"/>
      <c r="Q148" s="77"/>
      <c r="R148" s="77"/>
      <c r="S148" s="77"/>
      <c r="T148" s="78"/>
      <c r="U148" s="38"/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  <c r="AT148" s="19" t="s">
        <v>1062</v>
      </c>
      <c r="AU148" s="19" t="s">
        <v>82</v>
      </c>
    </row>
    <row r="149" s="2" customFormat="1" ht="16.5" customHeight="1">
      <c r="A149" s="38"/>
      <c r="B149" s="181"/>
      <c r="C149" s="182" t="s">
        <v>334</v>
      </c>
      <c r="D149" s="182" t="s">
        <v>259</v>
      </c>
      <c r="E149" s="183" t="s">
        <v>3295</v>
      </c>
      <c r="F149" s="184" t="s">
        <v>3296</v>
      </c>
      <c r="G149" s="185" t="s">
        <v>1799</v>
      </c>
      <c r="H149" s="186">
        <v>0.40000000000000002</v>
      </c>
      <c r="I149" s="187"/>
      <c r="J149" s="188">
        <f>ROUND(I149*H149,2)</f>
        <v>0</v>
      </c>
      <c r="K149" s="184" t="s">
        <v>2351</v>
      </c>
      <c r="L149" s="39"/>
      <c r="M149" s="189" t="s">
        <v>1</v>
      </c>
      <c r="N149" s="190" t="s">
        <v>40</v>
      </c>
      <c r="O149" s="77"/>
      <c r="P149" s="191">
        <f>O149*H149</f>
        <v>0</v>
      </c>
      <c r="Q149" s="191">
        <v>0</v>
      </c>
      <c r="R149" s="191">
        <f>Q149*H149</f>
        <v>0</v>
      </c>
      <c r="S149" s="191">
        <v>0</v>
      </c>
      <c r="T149" s="192">
        <f>S149*H149</f>
        <v>0</v>
      </c>
      <c r="U149" s="38"/>
      <c r="V149" s="38"/>
      <c r="W149" s="38"/>
      <c r="X149" s="38"/>
      <c r="Y149" s="38"/>
      <c r="Z149" s="38"/>
      <c r="AA149" s="38"/>
      <c r="AB149" s="38"/>
      <c r="AC149" s="38"/>
      <c r="AD149" s="38"/>
      <c r="AE149" s="38"/>
      <c r="AR149" s="193" t="s">
        <v>108</v>
      </c>
      <c r="AT149" s="193" t="s">
        <v>259</v>
      </c>
      <c r="AU149" s="193" t="s">
        <v>82</v>
      </c>
      <c r="AY149" s="19" t="s">
        <v>257</v>
      </c>
      <c r="BE149" s="194">
        <f>IF(N149="základní",J149,0)</f>
        <v>0</v>
      </c>
      <c r="BF149" s="194">
        <f>IF(N149="snížená",J149,0)</f>
        <v>0</v>
      </c>
      <c r="BG149" s="194">
        <f>IF(N149="zákl. přenesená",J149,0)</f>
        <v>0</v>
      </c>
      <c r="BH149" s="194">
        <f>IF(N149="sníž. přenesená",J149,0)</f>
        <v>0</v>
      </c>
      <c r="BI149" s="194">
        <f>IF(N149="nulová",J149,0)</f>
        <v>0</v>
      </c>
      <c r="BJ149" s="19" t="s">
        <v>82</v>
      </c>
      <c r="BK149" s="194">
        <f>ROUND(I149*H149,2)</f>
        <v>0</v>
      </c>
      <c r="BL149" s="19" t="s">
        <v>108</v>
      </c>
      <c r="BM149" s="193" t="s">
        <v>413</v>
      </c>
    </row>
    <row r="150" s="2" customFormat="1">
      <c r="A150" s="38"/>
      <c r="B150" s="39"/>
      <c r="C150" s="38"/>
      <c r="D150" s="196" t="s">
        <v>1062</v>
      </c>
      <c r="E150" s="38"/>
      <c r="F150" s="237" t="s">
        <v>3297</v>
      </c>
      <c r="G150" s="38"/>
      <c r="H150" s="38"/>
      <c r="I150" s="238"/>
      <c r="J150" s="38"/>
      <c r="K150" s="38"/>
      <c r="L150" s="39"/>
      <c r="M150" s="239"/>
      <c r="N150" s="240"/>
      <c r="O150" s="77"/>
      <c r="P150" s="77"/>
      <c r="Q150" s="77"/>
      <c r="R150" s="77"/>
      <c r="S150" s="77"/>
      <c r="T150" s="78"/>
      <c r="U150" s="38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  <c r="AT150" s="19" t="s">
        <v>1062</v>
      </c>
      <c r="AU150" s="19" t="s">
        <v>82</v>
      </c>
    </row>
    <row r="151" s="2" customFormat="1" ht="21.75" customHeight="1">
      <c r="A151" s="38"/>
      <c r="B151" s="181"/>
      <c r="C151" s="182" t="s">
        <v>343</v>
      </c>
      <c r="D151" s="182" t="s">
        <v>259</v>
      </c>
      <c r="E151" s="183" t="s">
        <v>3298</v>
      </c>
      <c r="F151" s="184" t="s">
        <v>3299</v>
      </c>
      <c r="G151" s="185" t="s">
        <v>2365</v>
      </c>
      <c r="H151" s="186">
        <v>4</v>
      </c>
      <c r="I151" s="187"/>
      <c r="J151" s="188">
        <f>ROUND(I151*H151,2)</f>
        <v>0</v>
      </c>
      <c r="K151" s="184" t="s">
        <v>2351</v>
      </c>
      <c r="L151" s="39"/>
      <c r="M151" s="189" t="s">
        <v>1</v>
      </c>
      <c r="N151" s="190" t="s">
        <v>40</v>
      </c>
      <c r="O151" s="77"/>
      <c r="P151" s="191">
        <f>O151*H151</f>
        <v>0</v>
      </c>
      <c r="Q151" s="191">
        <v>0</v>
      </c>
      <c r="R151" s="191">
        <f>Q151*H151</f>
        <v>0</v>
      </c>
      <c r="S151" s="191">
        <v>0</v>
      </c>
      <c r="T151" s="192">
        <f>S151*H151</f>
        <v>0</v>
      </c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  <c r="AR151" s="193" t="s">
        <v>108</v>
      </c>
      <c r="AT151" s="193" t="s">
        <v>259</v>
      </c>
      <c r="AU151" s="193" t="s">
        <v>82</v>
      </c>
      <c r="AY151" s="19" t="s">
        <v>257</v>
      </c>
      <c r="BE151" s="194">
        <f>IF(N151="základní",J151,0)</f>
        <v>0</v>
      </c>
      <c r="BF151" s="194">
        <f>IF(N151="snížená",J151,0)</f>
        <v>0</v>
      </c>
      <c r="BG151" s="194">
        <f>IF(N151="zákl. přenesená",J151,0)</f>
        <v>0</v>
      </c>
      <c r="BH151" s="194">
        <f>IF(N151="sníž. přenesená",J151,0)</f>
        <v>0</v>
      </c>
      <c r="BI151" s="194">
        <f>IF(N151="nulová",J151,0)</f>
        <v>0</v>
      </c>
      <c r="BJ151" s="19" t="s">
        <v>82</v>
      </c>
      <c r="BK151" s="194">
        <f>ROUND(I151*H151,2)</f>
        <v>0</v>
      </c>
      <c r="BL151" s="19" t="s">
        <v>108</v>
      </c>
      <c r="BM151" s="193" t="s">
        <v>427</v>
      </c>
    </row>
    <row r="152" s="2" customFormat="1">
      <c r="A152" s="38"/>
      <c r="B152" s="39"/>
      <c r="C152" s="38"/>
      <c r="D152" s="196" t="s">
        <v>1062</v>
      </c>
      <c r="E152" s="38"/>
      <c r="F152" s="237" t="s">
        <v>3274</v>
      </c>
      <c r="G152" s="38"/>
      <c r="H152" s="38"/>
      <c r="I152" s="238"/>
      <c r="J152" s="38"/>
      <c r="K152" s="38"/>
      <c r="L152" s="39"/>
      <c r="M152" s="239"/>
      <c r="N152" s="240"/>
      <c r="O152" s="77"/>
      <c r="P152" s="77"/>
      <c r="Q152" s="77"/>
      <c r="R152" s="77"/>
      <c r="S152" s="77"/>
      <c r="T152" s="78"/>
      <c r="U152" s="38"/>
      <c r="V152" s="38"/>
      <c r="W152" s="38"/>
      <c r="X152" s="38"/>
      <c r="Y152" s="38"/>
      <c r="Z152" s="38"/>
      <c r="AA152" s="38"/>
      <c r="AB152" s="38"/>
      <c r="AC152" s="38"/>
      <c r="AD152" s="38"/>
      <c r="AE152" s="38"/>
      <c r="AT152" s="19" t="s">
        <v>1062</v>
      </c>
      <c r="AU152" s="19" t="s">
        <v>82</v>
      </c>
    </row>
    <row r="153" s="2" customFormat="1" ht="24.15" customHeight="1">
      <c r="A153" s="38"/>
      <c r="B153" s="181"/>
      <c r="C153" s="182" t="s">
        <v>350</v>
      </c>
      <c r="D153" s="182" t="s">
        <v>259</v>
      </c>
      <c r="E153" s="183" t="s">
        <v>3300</v>
      </c>
      <c r="F153" s="184" t="s">
        <v>3301</v>
      </c>
      <c r="G153" s="185" t="s">
        <v>2365</v>
      </c>
      <c r="H153" s="186">
        <v>1</v>
      </c>
      <c r="I153" s="187"/>
      <c r="J153" s="188">
        <f>ROUND(I153*H153,2)</f>
        <v>0</v>
      </c>
      <c r="K153" s="184" t="s">
        <v>2351</v>
      </c>
      <c r="L153" s="39"/>
      <c r="M153" s="189" t="s">
        <v>1</v>
      </c>
      <c r="N153" s="190" t="s">
        <v>40</v>
      </c>
      <c r="O153" s="77"/>
      <c r="P153" s="191">
        <f>O153*H153</f>
        <v>0</v>
      </c>
      <c r="Q153" s="191">
        <v>0</v>
      </c>
      <c r="R153" s="191">
        <f>Q153*H153</f>
        <v>0</v>
      </c>
      <c r="S153" s="191">
        <v>0</v>
      </c>
      <c r="T153" s="192">
        <f>S153*H153</f>
        <v>0</v>
      </c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  <c r="AR153" s="193" t="s">
        <v>108</v>
      </c>
      <c r="AT153" s="193" t="s">
        <v>259</v>
      </c>
      <c r="AU153" s="193" t="s">
        <v>82</v>
      </c>
      <c r="AY153" s="19" t="s">
        <v>257</v>
      </c>
      <c r="BE153" s="194">
        <f>IF(N153="základní",J153,0)</f>
        <v>0</v>
      </c>
      <c r="BF153" s="194">
        <f>IF(N153="snížená",J153,0)</f>
        <v>0</v>
      </c>
      <c r="BG153" s="194">
        <f>IF(N153="zákl. přenesená",J153,0)</f>
        <v>0</v>
      </c>
      <c r="BH153" s="194">
        <f>IF(N153="sníž. přenesená",J153,0)</f>
        <v>0</v>
      </c>
      <c r="BI153" s="194">
        <f>IF(N153="nulová",J153,0)</f>
        <v>0</v>
      </c>
      <c r="BJ153" s="19" t="s">
        <v>82</v>
      </c>
      <c r="BK153" s="194">
        <f>ROUND(I153*H153,2)</f>
        <v>0</v>
      </c>
      <c r="BL153" s="19" t="s">
        <v>108</v>
      </c>
      <c r="BM153" s="193" t="s">
        <v>439</v>
      </c>
    </row>
    <row r="154" s="2" customFormat="1">
      <c r="A154" s="38"/>
      <c r="B154" s="39"/>
      <c r="C154" s="38"/>
      <c r="D154" s="196" t="s">
        <v>1062</v>
      </c>
      <c r="E154" s="38"/>
      <c r="F154" s="237" t="s">
        <v>3302</v>
      </c>
      <c r="G154" s="38"/>
      <c r="H154" s="38"/>
      <c r="I154" s="238"/>
      <c r="J154" s="38"/>
      <c r="K154" s="38"/>
      <c r="L154" s="39"/>
      <c r="M154" s="239"/>
      <c r="N154" s="240"/>
      <c r="O154" s="77"/>
      <c r="P154" s="77"/>
      <c r="Q154" s="77"/>
      <c r="R154" s="77"/>
      <c r="S154" s="77"/>
      <c r="T154" s="78"/>
      <c r="U154" s="38"/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  <c r="AT154" s="19" t="s">
        <v>1062</v>
      </c>
      <c r="AU154" s="19" t="s">
        <v>82</v>
      </c>
    </row>
    <row r="155" s="2" customFormat="1" ht="16.5" customHeight="1">
      <c r="A155" s="38"/>
      <c r="B155" s="181"/>
      <c r="C155" s="182" t="s">
        <v>8</v>
      </c>
      <c r="D155" s="182" t="s">
        <v>259</v>
      </c>
      <c r="E155" s="183" t="s">
        <v>3303</v>
      </c>
      <c r="F155" s="184" t="s">
        <v>3304</v>
      </c>
      <c r="G155" s="185" t="s">
        <v>416</v>
      </c>
      <c r="H155" s="186">
        <v>1</v>
      </c>
      <c r="I155" s="187"/>
      <c r="J155" s="188">
        <f>ROUND(I155*H155,2)</f>
        <v>0</v>
      </c>
      <c r="K155" s="184" t="s">
        <v>2351</v>
      </c>
      <c r="L155" s="39"/>
      <c r="M155" s="189" t="s">
        <v>1</v>
      </c>
      <c r="N155" s="190" t="s">
        <v>40</v>
      </c>
      <c r="O155" s="77"/>
      <c r="P155" s="191">
        <f>O155*H155</f>
        <v>0</v>
      </c>
      <c r="Q155" s="191">
        <v>0</v>
      </c>
      <c r="R155" s="191">
        <f>Q155*H155</f>
        <v>0</v>
      </c>
      <c r="S155" s="191">
        <v>0</v>
      </c>
      <c r="T155" s="192">
        <f>S155*H155</f>
        <v>0</v>
      </c>
      <c r="U155" s="38"/>
      <c r="V155" s="38"/>
      <c r="W155" s="38"/>
      <c r="X155" s="38"/>
      <c r="Y155" s="38"/>
      <c r="Z155" s="38"/>
      <c r="AA155" s="38"/>
      <c r="AB155" s="38"/>
      <c r="AC155" s="38"/>
      <c r="AD155" s="38"/>
      <c r="AE155" s="38"/>
      <c r="AR155" s="193" t="s">
        <v>108</v>
      </c>
      <c r="AT155" s="193" t="s">
        <v>259</v>
      </c>
      <c r="AU155" s="193" t="s">
        <v>82</v>
      </c>
      <c r="AY155" s="19" t="s">
        <v>257</v>
      </c>
      <c r="BE155" s="194">
        <f>IF(N155="základní",J155,0)</f>
        <v>0</v>
      </c>
      <c r="BF155" s="194">
        <f>IF(N155="snížená",J155,0)</f>
        <v>0</v>
      </c>
      <c r="BG155" s="194">
        <f>IF(N155="zákl. přenesená",J155,0)</f>
        <v>0</v>
      </c>
      <c r="BH155" s="194">
        <f>IF(N155="sníž. přenesená",J155,0)</f>
        <v>0</v>
      </c>
      <c r="BI155" s="194">
        <f>IF(N155="nulová",J155,0)</f>
        <v>0</v>
      </c>
      <c r="BJ155" s="19" t="s">
        <v>82</v>
      </c>
      <c r="BK155" s="194">
        <f>ROUND(I155*H155,2)</f>
        <v>0</v>
      </c>
      <c r="BL155" s="19" t="s">
        <v>108</v>
      </c>
      <c r="BM155" s="193" t="s">
        <v>450</v>
      </c>
    </row>
    <row r="156" s="2" customFormat="1">
      <c r="A156" s="38"/>
      <c r="B156" s="39"/>
      <c r="C156" s="38"/>
      <c r="D156" s="196" t="s">
        <v>1062</v>
      </c>
      <c r="E156" s="38"/>
      <c r="F156" s="237" t="s">
        <v>3274</v>
      </c>
      <c r="G156" s="38"/>
      <c r="H156" s="38"/>
      <c r="I156" s="238"/>
      <c r="J156" s="38"/>
      <c r="K156" s="38"/>
      <c r="L156" s="39"/>
      <c r="M156" s="239"/>
      <c r="N156" s="240"/>
      <c r="O156" s="77"/>
      <c r="P156" s="77"/>
      <c r="Q156" s="77"/>
      <c r="R156" s="77"/>
      <c r="S156" s="77"/>
      <c r="T156" s="78"/>
      <c r="U156" s="38"/>
      <c r="V156" s="38"/>
      <c r="W156" s="38"/>
      <c r="X156" s="38"/>
      <c r="Y156" s="38"/>
      <c r="Z156" s="38"/>
      <c r="AA156" s="38"/>
      <c r="AB156" s="38"/>
      <c r="AC156" s="38"/>
      <c r="AD156" s="38"/>
      <c r="AE156" s="38"/>
      <c r="AT156" s="19" t="s">
        <v>1062</v>
      </c>
      <c r="AU156" s="19" t="s">
        <v>82</v>
      </c>
    </row>
    <row r="157" s="2" customFormat="1" ht="16.5" customHeight="1">
      <c r="A157" s="38"/>
      <c r="B157" s="181"/>
      <c r="C157" s="182" t="s">
        <v>364</v>
      </c>
      <c r="D157" s="182" t="s">
        <v>259</v>
      </c>
      <c r="E157" s="183" t="s">
        <v>3305</v>
      </c>
      <c r="F157" s="184" t="s">
        <v>3306</v>
      </c>
      <c r="G157" s="185" t="s">
        <v>416</v>
      </c>
      <c r="H157" s="186">
        <v>1</v>
      </c>
      <c r="I157" s="187"/>
      <c r="J157" s="188">
        <f>ROUND(I157*H157,2)</f>
        <v>0</v>
      </c>
      <c r="K157" s="184" t="s">
        <v>2351</v>
      </c>
      <c r="L157" s="39"/>
      <c r="M157" s="189" t="s">
        <v>1</v>
      </c>
      <c r="N157" s="190" t="s">
        <v>40</v>
      </c>
      <c r="O157" s="77"/>
      <c r="P157" s="191">
        <f>O157*H157</f>
        <v>0</v>
      </c>
      <c r="Q157" s="191">
        <v>0</v>
      </c>
      <c r="R157" s="191">
        <f>Q157*H157</f>
        <v>0</v>
      </c>
      <c r="S157" s="191">
        <v>0</v>
      </c>
      <c r="T157" s="192">
        <f>S157*H157</f>
        <v>0</v>
      </c>
      <c r="U157" s="38"/>
      <c r="V157" s="38"/>
      <c r="W157" s="38"/>
      <c r="X157" s="38"/>
      <c r="Y157" s="38"/>
      <c r="Z157" s="38"/>
      <c r="AA157" s="38"/>
      <c r="AB157" s="38"/>
      <c r="AC157" s="38"/>
      <c r="AD157" s="38"/>
      <c r="AE157" s="38"/>
      <c r="AR157" s="193" t="s">
        <v>108</v>
      </c>
      <c r="AT157" s="193" t="s">
        <v>259</v>
      </c>
      <c r="AU157" s="193" t="s">
        <v>82</v>
      </c>
      <c r="AY157" s="19" t="s">
        <v>257</v>
      </c>
      <c r="BE157" s="194">
        <f>IF(N157="základní",J157,0)</f>
        <v>0</v>
      </c>
      <c r="BF157" s="194">
        <f>IF(N157="snížená",J157,0)</f>
        <v>0</v>
      </c>
      <c r="BG157" s="194">
        <f>IF(N157="zákl. přenesená",J157,0)</f>
        <v>0</v>
      </c>
      <c r="BH157" s="194">
        <f>IF(N157="sníž. přenesená",J157,0)</f>
        <v>0</v>
      </c>
      <c r="BI157" s="194">
        <f>IF(N157="nulová",J157,0)</f>
        <v>0</v>
      </c>
      <c r="BJ157" s="19" t="s">
        <v>82</v>
      </c>
      <c r="BK157" s="194">
        <f>ROUND(I157*H157,2)</f>
        <v>0</v>
      </c>
      <c r="BL157" s="19" t="s">
        <v>108</v>
      </c>
      <c r="BM157" s="193" t="s">
        <v>462</v>
      </c>
    </row>
    <row r="158" s="2" customFormat="1">
      <c r="A158" s="38"/>
      <c r="B158" s="39"/>
      <c r="C158" s="38"/>
      <c r="D158" s="196" t="s">
        <v>1062</v>
      </c>
      <c r="E158" s="38"/>
      <c r="F158" s="237" t="s">
        <v>3274</v>
      </c>
      <c r="G158" s="38"/>
      <c r="H158" s="38"/>
      <c r="I158" s="238"/>
      <c r="J158" s="38"/>
      <c r="K158" s="38"/>
      <c r="L158" s="39"/>
      <c r="M158" s="239"/>
      <c r="N158" s="240"/>
      <c r="O158" s="77"/>
      <c r="P158" s="77"/>
      <c r="Q158" s="77"/>
      <c r="R158" s="77"/>
      <c r="S158" s="77"/>
      <c r="T158" s="78"/>
      <c r="U158" s="38"/>
      <c r="V158" s="38"/>
      <c r="W158" s="38"/>
      <c r="X158" s="38"/>
      <c r="Y158" s="38"/>
      <c r="Z158" s="38"/>
      <c r="AA158" s="38"/>
      <c r="AB158" s="38"/>
      <c r="AC158" s="38"/>
      <c r="AD158" s="38"/>
      <c r="AE158" s="38"/>
      <c r="AT158" s="19" t="s">
        <v>1062</v>
      </c>
      <c r="AU158" s="19" t="s">
        <v>82</v>
      </c>
    </row>
    <row r="159" s="2" customFormat="1" ht="16.5" customHeight="1">
      <c r="A159" s="38"/>
      <c r="B159" s="181"/>
      <c r="C159" s="182" t="s">
        <v>368</v>
      </c>
      <c r="D159" s="182" t="s">
        <v>259</v>
      </c>
      <c r="E159" s="183" t="s">
        <v>3307</v>
      </c>
      <c r="F159" s="184" t="s">
        <v>3308</v>
      </c>
      <c r="G159" s="185" t="s">
        <v>416</v>
      </c>
      <c r="H159" s="186">
        <v>1</v>
      </c>
      <c r="I159" s="187"/>
      <c r="J159" s="188">
        <f>ROUND(I159*H159,2)</f>
        <v>0</v>
      </c>
      <c r="K159" s="184" t="s">
        <v>2351</v>
      </c>
      <c r="L159" s="39"/>
      <c r="M159" s="189" t="s">
        <v>1</v>
      </c>
      <c r="N159" s="190" t="s">
        <v>40</v>
      </c>
      <c r="O159" s="77"/>
      <c r="P159" s="191">
        <f>O159*H159</f>
        <v>0</v>
      </c>
      <c r="Q159" s="191">
        <v>0</v>
      </c>
      <c r="R159" s="191">
        <f>Q159*H159</f>
        <v>0</v>
      </c>
      <c r="S159" s="191">
        <v>0</v>
      </c>
      <c r="T159" s="192">
        <f>S159*H159</f>
        <v>0</v>
      </c>
      <c r="U159" s="38"/>
      <c r="V159" s="38"/>
      <c r="W159" s="38"/>
      <c r="X159" s="38"/>
      <c r="Y159" s="38"/>
      <c r="Z159" s="38"/>
      <c r="AA159" s="38"/>
      <c r="AB159" s="38"/>
      <c r="AC159" s="38"/>
      <c r="AD159" s="38"/>
      <c r="AE159" s="38"/>
      <c r="AR159" s="193" t="s">
        <v>108</v>
      </c>
      <c r="AT159" s="193" t="s">
        <v>259</v>
      </c>
      <c r="AU159" s="193" t="s">
        <v>82</v>
      </c>
      <c r="AY159" s="19" t="s">
        <v>257</v>
      </c>
      <c r="BE159" s="194">
        <f>IF(N159="základní",J159,0)</f>
        <v>0</v>
      </c>
      <c r="BF159" s="194">
        <f>IF(N159="snížená",J159,0)</f>
        <v>0</v>
      </c>
      <c r="BG159" s="194">
        <f>IF(N159="zákl. přenesená",J159,0)</f>
        <v>0</v>
      </c>
      <c r="BH159" s="194">
        <f>IF(N159="sníž. přenesená",J159,0)</f>
        <v>0</v>
      </c>
      <c r="BI159" s="194">
        <f>IF(N159="nulová",J159,0)</f>
        <v>0</v>
      </c>
      <c r="BJ159" s="19" t="s">
        <v>82</v>
      </c>
      <c r="BK159" s="194">
        <f>ROUND(I159*H159,2)</f>
        <v>0</v>
      </c>
      <c r="BL159" s="19" t="s">
        <v>108</v>
      </c>
      <c r="BM159" s="193" t="s">
        <v>476</v>
      </c>
    </row>
    <row r="160" s="2" customFormat="1">
      <c r="A160" s="38"/>
      <c r="B160" s="39"/>
      <c r="C160" s="38"/>
      <c r="D160" s="196" t="s">
        <v>1062</v>
      </c>
      <c r="E160" s="38"/>
      <c r="F160" s="237" t="s">
        <v>3274</v>
      </c>
      <c r="G160" s="38"/>
      <c r="H160" s="38"/>
      <c r="I160" s="238"/>
      <c r="J160" s="38"/>
      <c r="K160" s="38"/>
      <c r="L160" s="39"/>
      <c r="M160" s="239"/>
      <c r="N160" s="240"/>
      <c r="O160" s="77"/>
      <c r="P160" s="77"/>
      <c r="Q160" s="77"/>
      <c r="R160" s="77"/>
      <c r="S160" s="77"/>
      <c r="T160" s="78"/>
      <c r="U160" s="38"/>
      <c r="V160" s="38"/>
      <c r="W160" s="38"/>
      <c r="X160" s="38"/>
      <c r="Y160" s="38"/>
      <c r="Z160" s="38"/>
      <c r="AA160" s="38"/>
      <c r="AB160" s="38"/>
      <c r="AC160" s="38"/>
      <c r="AD160" s="38"/>
      <c r="AE160" s="38"/>
      <c r="AT160" s="19" t="s">
        <v>1062</v>
      </c>
      <c r="AU160" s="19" t="s">
        <v>82</v>
      </c>
    </row>
    <row r="161" s="2" customFormat="1" ht="16.5" customHeight="1">
      <c r="A161" s="38"/>
      <c r="B161" s="181"/>
      <c r="C161" s="182" t="s">
        <v>374</v>
      </c>
      <c r="D161" s="182" t="s">
        <v>259</v>
      </c>
      <c r="E161" s="183" t="s">
        <v>3309</v>
      </c>
      <c r="F161" s="184" t="s">
        <v>3310</v>
      </c>
      <c r="G161" s="185" t="s">
        <v>416</v>
      </c>
      <c r="H161" s="186">
        <v>1</v>
      </c>
      <c r="I161" s="187"/>
      <c r="J161" s="188">
        <f>ROUND(I161*H161,2)</f>
        <v>0</v>
      </c>
      <c r="K161" s="184" t="s">
        <v>2351</v>
      </c>
      <c r="L161" s="39"/>
      <c r="M161" s="189" t="s">
        <v>1</v>
      </c>
      <c r="N161" s="190" t="s">
        <v>40</v>
      </c>
      <c r="O161" s="77"/>
      <c r="P161" s="191">
        <f>O161*H161</f>
        <v>0</v>
      </c>
      <c r="Q161" s="191">
        <v>0</v>
      </c>
      <c r="R161" s="191">
        <f>Q161*H161</f>
        <v>0</v>
      </c>
      <c r="S161" s="191">
        <v>0</v>
      </c>
      <c r="T161" s="192">
        <f>S161*H161</f>
        <v>0</v>
      </c>
      <c r="U161" s="38"/>
      <c r="V161" s="38"/>
      <c r="W161" s="38"/>
      <c r="X161" s="38"/>
      <c r="Y161" s="38"/>
      <c r="Z161" s="38"/>
      <c r="AA161" s="38"/>
      <c r="AB161" s="38"/>
      <c r="AC161" s="38"/>
      <c r="AD161" s="38"/>
      <c r="AE161" s="38"/>
      <c r="AR161" s="193" t="s">
        <v>108</v>
      </c>
      <c r="AT161" s="193" t="s">
        <v>259</v>
      </c>
      <c r="AU161" s="193" t="s">
        <v>82</v>
      </c>
      <c r="AY161" s="19" t="s">
        <v>257</v>
      </c>
      <c r="BE161" s="194">
        <f>IF(N161="základní",J161,0)</f>
        <v>0</v>
      </c>
      <c r="BF161" s="194">
        <f>IF(N161="snížená",J161,0)</f>
        <v>0</v>
      </c>
      <c r="BG161" s="194">
        <f>IF(N161="zákl. přenesená",J161,0)</f>
        <v>0</v>
      </c>
      <c r="BH161" s="194">
        <f>IF(N161="sníž. přenesená",J161,0)</f>
        <v>0</v>
      </c>
      <c r="BI161" s="194">
        <f>IF(N161="nulová",J161,0)</f>
        <v>0</v>
      </c>
      <c r="BJ161" s="19" t="s">
        <v>82</v>
      </c>
      <c r="BK161" s="194">
        <f>ROUND(I161*H161,2)</f>
        <v>0</v>
      </c>
      <c r="BL161" s="19" t="s">
        <v>108</v>
      </c>
      <c r="BM161" s="193" t="s">
        <v>490</v>
      </c>
    </row>
    <row r="162" s="2" customFormat="1">
      <c r="A162" s="38"/>
      <c r="B162" s="39"/>
      <c r="C162" s="38"/>
      <c r="D162" s="196" t="s">
        <v>1062</v>
      </c>
      <c r="E162" s="38"/>
      <c r="F162" s="237" t="s">
        <v>3274</v>
      </c>
      <c r="G162" s="38"/>
      <c r="H162" s="38"/>
      <c r="I162" s="238"/>
      <c r="J162" s="38"/>
      <c r="K162" s="38"/>
      <c r="L162" s="39"/>
      <c r="M162" s="239"/>
      <c r="N162" s="240"/>
      <c r="O162" s="77"/>
      <c r="P162" s="77"/>
      <c r="Q162" s="77"/>
      <c r="R162" s="77"/>
      <c r="S162" s="77"/>
      <c r="T162" s="78"/>
      <c r="U162" s="38"/>
      <c r="V162" s="38"/>
      <c r="W162" s="38"/>
      <c r="X162" s="38"/>
      <c r="Y162" s="38"/>
      <c r="Z162" s="38"/>
      <c r="AA162" s="38"/>
      <c r="AB162" s="38"/>
      <c r="AC162" s="38"/>
      <c r="AD162" s="38"/>
      <c r="AE162" s="38"/>
      <c r="AT162" s="19" t="s">
        <v>1062</v>
      </c>
      <c r="AU162" s="19" t="s">
        <v>82</v>
      </c>
    </row>
    <row r="163" s="2" customFormat="1" ht="16.5" customHeight="1">
      <c r="A163" s="38"/>
      <c r="B163" s="181"/>
      <c r="C163" s="182" t="s">
        <v>379</v>
      </c>
      <c r="D163" s="182" t="s">
        <v>259</v>
      </c>
      <c r="E163" s="183" t="s">
        <v>3311</v>
      </c>
      <c r="F163" s="184" t="s">
        <v>3312</v>
      </c>
      <c r="G163" s="185" t="s">
        <v>416</v>
      </c>
      <c r="H163" s="186">
        <v>1</v>
      </c>
      <c r="I163" s="187"/>
      <c r="J163" s="188">
        <f>ROUND(I163*H163,2)</f>
        <v>0</v>
      </c>
      <c r="K163" s="184" t="s">
        <v>2351</v>
      </c>
      <c r="L163" s="39"/>
      <c r="M163" s="189" t="s">
        <v>1</v>
      </c>
      <c r="N163" s="190" t="s">
        <v>40</v>
      </c>
      <c r="O163" s="77"/>
      <c r="P163" s="191">
        <f>O163*H163</f>
        <v>0</v>
      </c>
      <c r="Q163" s="191">
        <v>0</v>
      </c>
      <c r="R163" s="191">
        <f>Q163*H163</f>
        <v>0</v>
      </c>
      <c r="S163" s="191">
        <v>0</v>
      </c>
      <c r="T163" s="192">
        <f>S163*H163</f>
        <v>0</v>
      </c>
      <c r="U163" s="38"/>
      <c r="V163" s="38"/>
      <c r="W163" s="38"/>
      <c r="X163" s="38"/>
      <c r="Y163" s="38"/>
      <c r="Z163" s="38"/>
      <c r="AA163" s="38"/>
      <c r="AB163" s="38"/>
      <c r="AC163" s="38"/>
      <c r="AD163" s="38"/>
      <c r="AE163" s="38"/>
      <c r="AR163" s="193" t="s">
        <v>108</v>
      </c>
      <c r="AT163" s="193" t="s">
        <v>259</v>
      </c>
      <c r="AU163" s="193" t="s">
        <v>82</v>
      </c>
      <c r="AY163" s="19" t="s">
        <v>257</v>
      </c>
      <c r="BE163" s="194">
        <f>IF(N163="základní",J163,0)</f>
        <v>0</v>
      </c>
      <c r="BF163" s="194">
        <f>IF(N163="snížená",J163,0)</f>
        <v>0</v>
      </c>
      <c r="BG163" s="194">
        <f>IF(N163="zákl. přenesená",J163,0)</f>
        <v>0</v>
      </c>
      <c r="BH163" s="194">
        <f>IF(N163="sníž. přenesená",J163,0)</f>
        <v>0</v>
      </c>
      <c r="BI163" s="194">
        <f>IF(N163="nulová",J163,0)</f>
        <v>0</v>
      </c>
      <c r="BJ163" s="19" t="s">
        <v>82</v>
      </c>
      <c r="BK163" s="194">
        <f>ROUND(I163*H163,2)</f>
        <v>0</v>
      </c>
      <c r="BL163" s="19" t="s">
        <v>108</v>
      </c>
      <c r="BM163" s="193" t="s">
        <v>530</v>
      </c>
    </row>
    <row r="164" s="2" customFormat="1">
      <c r="A164" s="38"/>
      <c r="B164" s="39"/>
      <c r="C164" s="38"/>
      <c r="D164" s="196" t="s">
        <v>1062</v>
      </c>
      <c r="E164" s="38"/>
      <c r="F164" s="237" t="s">
        <v>3274</v>
      </c>
      <c r="G164" s="38"/>
      <c r="H164" s="38"/>
      <c r="I164" s="238"/>
      <c r="J164" s="38"/>
      <c r="K164" s="38"/>
      <c r="L164" s="39"/>
      <c r="M164" s="239"/>
      <c r="N164" s="240"/>
      <c r="O164" s="77"/>
      <c r="P164" s="77"/>
      <c r="Q164" s="77"/>
      <c r="R164" s="77"/>
      <c r="S164" s="77"/>
      <c r="T164" s="78"/>
      <c r="U164" s="38"/>
      <c r="V164" s="38"/>
      <c r="W164" s="38"/>
      <c r="X164" s="38"/>
      <c r="Y164" s="38"/>
      <c r="Z164" s="38"/>
      <c r="AA164" s="38"/>
      <c r="AB164" s="38"/>
      <c r="AC164" s="38"/>
      <c r="AD164" s="38"/>
      <c r="AE164" s="38"/>
      <c r="AT164" s="19" t="s">
        <v>1062</v>
      </c>
      <c r="AU164" s="19" t="s">
        <v>82</v>
      </c>
    </row>
    <row r="165" s="2" customFormat="1" ht="16.5" customHeight="1">
      <c r="A165" s="38"/>
      <c r="B165" s="181"/>
      <c r="C165" s="182" t="s">
        <v>388</v>
      </c>
      <c r="D165" s="182" t="s">
        <v>259</v>
      </c>
      <c r="E165" s="183" t="s">
        <v>3313</v>
      </c>
      <c r="F165" s="184" t="s">
        <v>3314</v>
      </c>
      <c r="G165" s="185" t="s">
        <v>416</v>
      </c>
      <c r="H165" s="186">
        <v>1</v>
      </c>
      <c r="I165" s="187"/>
      <c r="J165" s="188">
        <f>ROUND(I165*H165,2)</f>
        <v>0</v>
      </c>
      <c r="K165" s="184" t="s">
        <v>2351</v>
      </c>
      <c r="L165" s="39"/>
      <c r="M165" s="189" t="s">
        <v>1</v>
      </c>
      <c r="N165" s="190" t="s">
        <v>40</v>
      </c>
      <c r="O165" s="77"/>
      <c r="P165" s="191">
        <f>O165*H165</f>
        <v>0</v>
      </c>
      <c r="Q165" s="191">
        <v>0</v>
      </c>
      <c r="R165" s="191">
        <f>Q165*H165</f>
        <v>0</v>
      </c>
      <c r="S165" s="191">
        <v>0</v>
      </c>
      <c r="T165" s="192">
        <f>S165*H165</f>
        <v>0</v>
      </c>
      <c r="U165" s="38"/>
      <c r="V165" s="38"/>
      <c r="W165" s="38"/>
      <c r="X165" s="38"/>
      <c r="Y165" s="38"/>
      <c r="Z165" s="38"/>
      <c r="AA165" s="38"/>
      <c r="AB165" s="38"/>
      <c r="AC165" s="38"/>
      <c r="AD165" s="38"/>
      <c r="AE165" s="38"/>
      <c r="AR165" s="193" t="s">
        <v>108</v>
      </c>
      <c r="AT165" s="193" t="s">
        <v>259</v>
      </c>
      <c r="AU165" s="193" t="s">
        <v>82</v>
      </c>
      <c r="AY165" s="19" t="s">
        <v>257</v>
      </c>
      <c r="BE165" s="194">
        <f>IF(N165="základní",J165,0)</f>
        <v>0</v>
      </c>
      <c r="BF165" s="194">
        <f>IF(N165="snížená",J165,0)</f>
        <v>0</v>
      </c>
      <c r="BG165" s="194">
        <f>IF(N165="zákl. přenesená",J165,0)</f>
        <v>0</v>
      </c>
      <c r="BH165" s="194">
        <f>IF(N165="sníž. přenesená",J165,0)</f>
        <v>0</v>
      </c>
      <c r="BI165" s="194">
        <f>IF(N165="nulová",J165,0)</f>
        <v>0</v>
      </c>
      <c r="BJ165" s="19" t="s">
        <v>82</v>
      </c>
      <c r="BK165" s="194">
        <f>ROUND(I165*H165,2)</f>
        <v>0</v>
      </c>
      <c r="BL165" s="19" t="s">
        <v>108</v>
      </c>
      <c r="BM165" s="193" t="s">
        <v>589</v>
      </c>
    </row>
    <row r="166" s="2" customFormat="1">
      <c r="A166" s="38"/>
      <c r="B166" s="39"/>
      <c r="C166" s="38"/>
      <c r="D166" s="196" t="s">
        <v>1062</v>
      </c>
      <c r="E166" s="38"/>
      <c r="F166" s="237" t="s">
        <v>3274</v>
      </c>
      <c r="G166" s="38"/>
      <c r="H166" s="38"/>
      <c r="I166" s="238"/>
      <c r="J166" s="38"/>
      <c r="K166" s="38"/>
      <c r="L166" s="39"/>
      <c r="M166" s="247"/>
      <c r="N166" s="248"/>
      <c r="O166" s="243"/>
      <c r="P166" s="243"/>
      <c r="Q166" s="243"/>
      <c r="R166" s="243"/>
      <c r="S166" s="243"/>
      <c r="T166" s="249"/>
      <c r="U166" s="38"/>
      <c r="V166" s="38"/>
      <c r="W166" s="38"/>
      <c r="X166" s="38"/>
      <c r="Y166" s="38"/>
      <c r="Z166" s="38"/>
      <c r="AA166" s="38"/>
      <c r="AB166" s="38"/>
      <c r="AC166" s="38"/>
      <c r="AD166" s="38"/>
      <c r="AE166" s="38"/>
      <c r="AT166" s="19" t="s">
        <v>1062</v>
      </c>
      <c r="AU166" s="19" t="s">
        <v>82</v>
      </c>
    </row>
    <row r="167" s="2" customFormat="1" ht="6.96" customHeight="1">
      <c r="A167" s="38"/>
      <c r="B167" s="60"/>
      <c r="C167" s="61"/>
      <c r="D167" s="61"/>
      <c r="E167" s="61"/>
      <c r="F167" s="61"/>
      <c r="G167" s="61"/>
      <c r="H167" s="61"/>
      <c r="I167" s="61"/>
      <c r="J167" s="61"/>
      <c r="K167" s="61"/>
      <c r="L167" s="39"/>
      <c r="M167" s="38"/>
      <c r="O167" s="38"/>
      <c r="P167" s="38"/>
      <c r="Q167" s="38"/>
      <c r="R167" s="38"/>
      <c r="S167" s="38"/>
      <c r="T167" s="38"/>
      <c r="U167" s="38"/>
      <c r="V167" s="38"/>
      <c r="W167" s="38"/>
      <c r="X167" s="38"/>
      <c r="Y167" s="38"/>
      <c r="Z167" s="38"/>
      <c r="AA167" s="38"/>
      <c r="AB167" s="38"/>
      <c r="AC167" s="38"/>
      <c r="AD167" s="38"/>
      <c r="AE167" s="38"/>
    </row>
  </sheetData>
  <autoFilter ref="C124:K166"/>
  <mergeCells count="15">
    <mergeCell ref="E7:H7"/>
    <mergeCell ref="E11:H11"/>
    <mergeCell ref="E9:H9"/>
    <mergeCell ref="E13:H13"/>
    <mergeCell ref="E22:H22"/>
    <mergeCell ref="E31:H31"/>
    <mergeCell ref="E85:H85"/>
    <mergeCell ref="E89:H89"/>
    <mergeCell ref="E87:H87"/>
    <mergeCell ref="E91:H91"/>
    <mergeCell ref="E111:H111"/>
    <mergeCell ref="E115:H115"/>
    <mergeCell ref="E113:H113"/>
    <mergeCell ref="E117:H117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14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8" t="s">
        <v>5</v>
      </c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133</v>
      </c>
    </row>
    <row r="3" s="1" customFormat="1" ht="6.96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2"/>
      <c r="AT3" s="19" t="s">
        <v>85</v>
      </c>
    </row>
    <row r="4" s="1" customFormat="1" ht="24.96" customHeight="1">
      <c r="B4" s="22"/>
      <c r="D4" s="23" t="s">
        <v>198</v>
      </c>
      <c r="L4" s="22"/>
      <c r="M4" s="130" t="s">
        <v>10</v>
      </c>
      <c r="AT4" s="19" t="s">
        <v>3</v>
      </c>
    </row>
    <row r="5" s="1" customFormat="1" ht="6.96" customHeight="1">
      <c r="B5" s="22"/>
      <c r="L5" s="22"/>
    </row>
    <row r="6" s="1" customFormat="1" ht="12" customHeight="1">
      <c r="B6" s="22"/>
      <c r="D6" s="32" t="s">
        <v>16</v>
      </c>
      <c r="L6" s="22"/>
    </row>
    <row r="7" s="1" customFormat="1" ht="16.5" customHeight="1">
      <c r="B7" s="22"/>
      <c r="E7" s="131" t="str">
        <f>'Rekapitulace stavby'!K6</f>
        <v>FNOL Novostavba Pavilonu B</v>
      </c>
      <c r="F7" s="32"/>
      <c r="G7" s="32"/>
      <c r="H7" s="32"/>
      <c r="L7" s="22"/>
    </row>
    <row r="8">
      <c r="B8" s="22"/>
      <c r="D8" s="32" t="s">
        <v>199</v>
      </c>
      <c r="L8" s="22"/>
    </row>
    <row r="9" s="1" customFormat="1" ht="16.5" customHeight="1">
      <c r="B9" s="22"/>
      <c r="E9" s="131" t="s">
        <v>200</v>
      </c>
      <c r="F9" s="1"/>
      <c r="G9" s="1"/>
      <c r="H9" s="1"/>
      <c r="L9" s="22"/>
    </row>
    <row r="10" s="1" customFormat="1" ht="12" customHeight="1">
      <c r="B10" s="22"/>
      <c r="D10" s="32" t="s">
        <v>201</v>
      </c>
      <c r="L10" s="22"/>
    </row>
    <row r="11" s="2" customFormat="1" ht="16.5" customHeight="1">
      <c r="A11" s="38"/>
      <c r="B11" s="39"/>
      <c r="C11" s="38"/>
      <c r="D11" s="38"/>
      <c r="E11" s="132" t="s">
        <v>202</v>
      </c>
      <c r="F11" s="38"/>
      <c r="G11" s="38"/>
      <c r="H11" s="38"/>
      <c r="I11" s="38"/>
      <c r="J11" s="38"/>
      <c r="K11" s="38"/>
      <c r="L11" s="55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</row>
    <row r="12" s="2" customFormat="1" ht="12" customHeight="1">
      <c r="A12" s="38"/>
      <c r="B12" s="39"/>
      <c r="C12" s="38"/>
      <c r="D12" s="32" t="s">
        <v>203</v>
      </c>
      <c r="E12" s="38"/>
      <c r="F12" s="38"/>
      <c r="G12" s="38"/>
      <c r="H12" s="38"/>
      <c r="I12" s="38"/>
      <c r="J12" s="38"/>
      <c r="K12" s="38"/>
      <c r="L12" s="55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</row>
    <row r="13" s="2" customFormat="1" ht="16.5" customHeight="1">
      <c r="A13" s="38"/>
      <c r="B13" s="39"/>
      <c r="C13" s="38"/>
      <c r="D13" s="38"/>
      <c r="E13" s="67" t="s">
        <v>3315</v>
      </c>
      <c r="F13" s="38"/>
      <c r="G13" s="38"/>
      <c r="H13" s="38"/>
      <c r="I13" s="38"/>
      <c r="J13" s="38"/>
      <c r="K13" s="38"/>
      <c r="L13" s="55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="2" customFormat="1">
      <c r="A14" s="38"/>
      <c r="B14" s="39"/>
      <c r="C14" s="38"/>
      <c r="D14" s="38"/>
      <c r="E14" s="38"/>
      <c r="F14" s="38"/>
      <c r="G14" s="38"/>
      <c r="H14" s="38"/>
      <c r="I14" s="38"/>
      <c r="J14" s="38"/>
      <c r="K14" s="38"/>
      <c r="L14" s="55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="2" customFormat="1" ht="12" customHeight="1">
      <c r="A15" s="38"/>
      <c r="B15" s="39"/>
      <c r="C15" s="38"/>
      <c r="D15" s="32" t="s">
        <v>18</v>
      </c>
      <c r="E15" s="38"/>
      <c r="F15" s="27" t="s">
        <v>1</v>
      </c>
      <c r="G15" s="38"/>
      <c r="H15" s="38"/>
      <c r="I15" s="32" t="s">
        <v>19</v>
      </c>
      <c r="J15" s="27" t="s">
        <v>1</v>
      </c>
      <c r="K15" s="38"/>
      <c r="L15" s="55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6" s="2" customFormat="1" ht="12" customHeight="1">
      <c r="A16" s="38"/>
      <c r="B16" s="39"/>
      <c r="C16" s="38"/>
      <c r="D16" s="32" t="s">
        <v>20</v>
      </c>
      <c r="E16" s="38"/>
      <c r="F16" s="27" t="s">
        <v>21</v>
      </c>
      <c r="G16" s="38"/>
      <c r="H16" s="38"/>
      <c r="I16" s="32" t="s">
        <v>22</v>
      </c>
      <c r="J16" s="69" t="str">
        <f>'Rekapitulace stavby'!AN8</f>
        <v>8. 4. 2023</v>
      </c>
      <c r="K16" s="38"/>
      <c r="L16" s="55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</row>
    <row r="17" s="2" customFormat="1" ht="10.8" customHeight="1">
      <c r="A17" s="38"/>
      <c r="B17" s="39"/>
      <c r="C17" s="38"/>
      <c r="D17" s="38"/>
      <c r="E17" s="38"/>
      <c r="F17" s="38"/>
      <c r="G17" s="38"/>
      <c r="H17" s="38"/>
      <c r="I17" s="38"/>
      <c r="J17" s="38"/>
      <c r="K17" s="38"/>
      <c r="L17" s="55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</row>
    <row r="18" s="2" customFormat="1" ht="12" customHeight="1">
      <c r="A18" s="38"/>
      <c r="B18" s="39"/>
      <c r="C18" s="38"/>
      <c r="D18" s="32" t="s">
        <v>24</v>
      </c>
      <c r="E18" s="38"/>
      <c r="F18" s="38"/>
      <c r="G18" s="38"/>
      <c r="H18" s="38"/>
      <c r="I18" s="32" t="s">
        <v>25</v>
      </c>
      <c r="J18" s="27" t="s">
        <v>1</v>
      </c>
      <c r="K18" s="38"/>
      <c r="L18" s="55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</row>
    <row r="19" s="2" customFormat="1" ht="18" customHeight="1">
      <c r="A19" s="38"/>
      <c r="B19" s="39"/>
      <c r="C19" s="38"/>
      <c r="D19" s="38"/>
      <c r="E19" s="27" t="s">
        <v>26</v>
      </c>
      <c r="F19" s="38"/>
      <c r="G19" s="38"/>
      <c r="H19" s="38"/>
      <c r="I19" s="32" t="s">
        <v>27</v>
      </c>
      <c r="J19" s="27" t="s">
        <v>1</v>
      </c>
      <c r="K19" s="38"/>
      <c r="L19" s="55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</row>
    <row r="20" s="2" customFormat="1" ht="6.96" customHeight="1">
      <c r="A20" s="38"/>
      <c r="B20" s="39"/>
      <c r="C20" s="38"/>
      <c r="D20" s="38"/>
      <c r="E20" s="38"/>
      <c r="F20" s="38"/>
      <c r="G20" s="38"/>
      <c r="H20" s="38"/>
      <c r="I20" s="38"/>
      <c r="J20" s="38"/>
      <c r="K20" s="38"/>
      <c r="L20" s="55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</row>
    <row r="21" s="2" customFormat="1" ht="12" customHeight="1">
      <c r="A21" s="38"/>
      <c r="B21" s="39"/>
      <c r="C21" s="38"/>
      <c r="D21" s="32" t="s">
        <v>28</v>
      </c>
      <c r="E21" s="38"/>
      <c r="F21" s="38"/>
      <c r="G21" s="38"/>
      <c r="H21" s="38"/>
      <c r="I21" s="32" t="s">
        <v>25</v>
      </c>
      <c r="J21" s="33" t="str">
        <f>'Rekapitulace stavby'!AN13</f>
        <v>Vyplň údaj</v>
      </c>
      <c r="K21" s="38"/>
      <c r="L21" s="55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</row>
    <row r="22" s="2" customFormat="1" ht="18" customHeight="1">
      <c r="A22" s="38"/>
      <c r="B22" s="39"/>
      <c r="C22" s="38"/>
      <c r="D22" s="38"/>
      <c r="E22" s="33" t="str">
        <f>'Rekapitulace stavby'!E14</f>
        <v>Vyplň údaj</v>
      </c>
      <c r="F22" s="27"/>
      <c r="G22" s="27"/>
      <c r="H22" s="27"/>
      <c r="I22" s="32" t="s">
        <v>27</v>
      </c>
      <c r="J22" s="33" t="str">
        <f>'Rekapitulace stavby'!AN14</f>
        <v>Vyplň údaj</v>
      </c>
      <c r="K22" s="38"/>
      <c r="L22" s="55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</row>
    <row r="23" s="2" customFormat="1" ht="6.96" customHeight="1">
      <c r="A23" s="38"/>
      <c r="B23" s="39"/>
      <c r="C23" s="38"/>
      <c r="D23" s="38"/>
      <c r="E23" s="38"/>
      <c r="F23" s="38"/>
      <c r="G23" s="38"/>
      <c r="H23" s="38"/>
      <c r="I23" s="38"/>
      <c r="J23" s="38"/>
      <c r="K23" s="38"/>
      <c r="L23" s="55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</row>
    <row r="24" s="2" customFormat="1" ht="12" customHeight="1">
      <c r="A24" s="38"/>
      <c r="B24" s="39"/>
      <c r="C24" s="38"/>
      <c r="D24" s="32" t="s">
        <v>30</v>
      </c>
      <c r="E24" s="38"/>
      <c r="F24" s="38"/>
      <c r="G24" s="38"/>
      <c r="H24" s="38"/>
      <c r="I24" s="32" t="s">
        <v>25</v>
      </c>
      <c r="J24" s="27" t="s">
        <v>1</v>
      </c>
      <c r="K24" s="38"/>
      <c r="L24" s="55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</row>
    <row r="25" s="2" customFormat="1" ht="18" customHeight="1">
      <c r="A25" s="38"/>
      <c r="B25" s="39"/>
      <c r="C25" s="38"/>
      <c r="D25" s="38"/>
      <c r="E25" s="27" t="s">
        <v>31</v>
      </c>
      <c r="F25" s="38"/>
      <c r="G25" s="38"/>
      <c r="H25" s="38"/>
      <c r="I25" s="32" t="s">
        <v>27</v>
      </c>
      <c r="J25" s="27" t="s">
        <v>1</v>
      </c>
      <c r="K25" s="38"/>
      <c r="L25" s="55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</row>
    <row r="26" s="2" customFormat="1" ht="6.96" customHeight="1">
      <c r="A26" s="38"/>
      <c r="B26" s="39"/>
      <c r="C26" s="38"/>
      <c r="D26" s="38"/>
      <c r="E26" s="38"/>
      <c r="F26" s="38"/>
      <c r="G26" s="38"/>
      <c r="H26" s="38"/>
      <c r="I26" s="38"/>
      <c r="J26" s="38"/>
      <c r="K26" s="38"/>
      <c r="L26" s="55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="2" customFormat="1" ht="12" customHeight="1">
      <c r="A27" s="38"/>
      <c r="B27" s="39"/>
      <c r="C27" s="38"/>
      <c r="D27" s="32" t="s">
        <v>33</v>
      </c>
      <c r="E27" s="38"/>
      <c r="F27" s="38"/>
      <c r="G27" s="38"/>
      <c r="H27" s="38"/>
      <c r="I27" s="32" t="s">
        <v>25</v>
      </c>
      <c r="J27" s="27" t="str">
        <f>IF('Rekapitulace stavby'!AN19="","",'Rekapitulace stavby'!AN19)</f>
        <v/>
      </c>
      <c r="K27" s="38"/>
      <c r="L27" s="55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</row>
    <row r="28" s="2" customFormat="1" ht="18" customHeight="1">
      <c r="A28" s="38"/>
      <c r="B28" s="39"/>
      <c r="C28" s="38"/>
      <c r="D28" s="38"/>
      <c r="E28" s="27" t="str">
        <f>IF('Rekapitulace stavby'!E20="","",'Rekapitulace stavby'!E20)</f>
        <v xml:space="preserve"> </v>
      </c>
      <c r="F28" s="38"/>
      <c r="G28" s="38"/>
      <c r="H28" s="38"/>
      <c r="I28" s="32" t="s">
        <v>27</v>
      </c>
      <c r="J28" s="27" t="str">
        <f>IF('Rekapitulace stavby'!AN20="","",'Rekapitulace stavby'!AN20)</f>
        <v/>
      </c>
      <c r="K28" s="38"/>
      <c r="L28" s="55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="2" customFormat="1" ht="6.96" customHeight="1">
      <c r="A29" s="38"/>
      <c r="B29" s="39"/>
      <c r="C29" s="38"/>
      <c r="D29" s="38"/>
      <c r="E29" s="38"/>
      <c r="F29" s="38"/>
      <c r="G29" s="38"/>
      <c r="H29" s="38"/>
      <c r="I29" s="38"/>
      <c r="J29" s="38"/>
      <c r="K29" s="38"/>
      <c r="L29" s="55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</row>
    <row r="30" s="2" customFormat="1" ht="12" customHeight="1">
      <c r="A30" s="38"/>
      <c r="B30" s="39"/>
      <c r="C30" s="38"/>
      <c r="D30" s="32" t="s">
        <v>34</v>
      </c>
      <c r="E30" s="38"/>
      <c r="F30" s="38"/>
      <c r="G30" s="38"/>
      <c r="H30" s="38"/>
      <c r="I30" s="38"/>
      <c r="J30" s="38"/>
      <c r="K30" s="38"/>
      <c r="L30" s="55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="8" customFormat="1" ht="16.5" customHeight="1">
      <c r="A31" s="133"/>
      <c r="B31" s="134"/>
      <c r="C31" s="133"/>
      <c r="D31" s="133"/>
      <c r="E31" s="36" t="s">
        <v>1</v>
      </c>
      <c r="F31" s="36"/>
      <c r="G31" s="36"/>
      <c r="H31" s="36"/>
      <c r="I31" s="133"/>
      <c r="J31" s="133"/>
      <c r="K31" s="133"/>
      <c r="L31" s="135"/>
      <c r="S31" s="133"/>
      <c r="T31" s="133"/>
      <c r="U31" s="133"/>
      <c r="V31" s="133"/>
      <c r="W31" s="133"/>
      <c r="X31" s="133"/>
      <c r="Y31" s="133"/>
      <c r="Z31" s="133"/>
      <c r="AA31" s="133"/>
      <c r="AB31" s="133"/>
      <c r="AC31" s="133"/>
      <c r="AD31" s="133"/>
      <c r="AE31" s="133"/>
    </row>
    <row r="32" s="2" customFormat="1" ht="6.96" customHeight="1">
      <c r="A32" s="38"/>
      <c r="B32" s="39"/>
      <c r="C32" s="38"/>
      <c r="D32" s="38"/>
      <c r="E32" s="38"/>
      <c r="F32" s="38"/>
      <c r="G32" s="38"/>
      <c r="H32" s="38"/>
      <c r="I32" s="38"/>
      <c r="J32" s="38"/>
      <c r="K32" s="38"/>
      <c r="L32" s="55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="2" customFormat="1" ht="6.96" customHeight="1">
      <c r="A33" s="38"/>
      <c r="B33" s="39"/>
      <c r="C33" s="38"/>
      <c r="D33" s="90"/>
      <c r="E33" s="90"/>
      <c r="F33" s="90"/>
      <c r="G33" s="90"/>
      <c r="H33" s="90"/>
      <c r="I33" s="90"/>
      <c r="J33" s="90"/>
      <c r="K33" s="90"/>
      <c r="L33" s="55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="2" customFormat="1" ht="25.44" customHeight="1">
      <c r="A34" s="38"/>
      <c r="B34" s="39"/>
      <c r="C34" s="38"/>
      <c r="D34" s="136" t="s">
        <v>35</v>
      </c>
      <c r="E34" s="38"/>
      <c r="F34" s="38"/>
      <c r="G34" s="38"/>
      <c r="H34" s="38"/>
      <c r="I34" s="38"/>
      <c r="J34" s="96">
        <f>ROUND(J133, 2)</f>
        <v>0</v>
      </c>
      <c r="K34" s="38"/>
      <c r="L34" s="55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s="2" customFormat="1" ht="6.96" customHeight="1">
      <c r="A35" s="38"/>
      <c r="B35" s="39"/>
      <c r="C35" s="38"/>
      <c r="D35" s="90"/>
      <c r="E35" s="90"/>
      <c r="F35" s="90"/>
      <c r="G35" s="90"/>
      <c r="H35" s="90"/>
      <c r="I35" s="90"/>
      <c r="J35" s="90"/>
      <c r="K35" s="90"/>
      <c r="L35" s="55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s="2" customFormat="1" ht="14.4" customHeight="1">
      <c r="A36" s="38"/>
      <c r="B36" s="39"/>
      <c r="C36" s="38"/>
      <c r="D36" s="38"/>
      <c r="E36" s="38"/>
      <c r="F36" s="43" t="s">
        <v>37</v>
      </c>
      <c r="G36" s="38"/>
      <c r="H36" s="38"/>
      <c r="I36" s="43" t="s">
        <v>36</v>
      </c>
      <c r="J36" s="43" t="s">
        <v>38</v>
      </c>
      <c r="K36" s="38"/>
      <c r="L36" s="55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s="2" customFormat="1" ht="14.4" customHeight="1">
      <c r="A37" s="38"/>
      <c r="B37" s="39"/>
      <c r="C37" s="38"/>
      <c r="D37" s="132" t="s">
        <v>39</v>
      </c>
      <c r="E37" s="32" t="s">
        <v>40</v>
      </c>
      <c r="F37" s="137">
        <f>ROUND((SUM(BE133:BE267)),  2)</f>
        <v>0</v>
      </c>
      <c r="G37" s="38"/>
      <c r="H37" s="38"/>
      <c r="I37" s="138">
        <v>0.20999999999999999</v>
      </c>
      <c r="J37" s="137">
        <f>ROUND(((SUM(BE133:BE267))*I37),  2)</f>
        <v>0</v>
      </c>
      <c r="K37" s="38"/>
      <c r="L37" s="55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s="2" customFormat="1" ht="14.4" customHeight="1">
      <c r="A38" s="38"/>
      <c r="B38" s="39"/>
      <c r="C38" s="38"/>
      <c r="D38" s="38"/>
      <c r="E38" s="32" t="s">
        <v>41</v>
      </c>
      <c r="F38" s="137">
        <f>ROUND((SUM(BF133:BF267)),  2)</f>
        <v>0</v>
      </c>
      <c r="G38" s="38"/>
      <c r="H38" s="38"/>
      <c r="I38" s="138">
        <v>0.14999999999999999</v>
      </c>
      <c r="J38" s="137">
        <f>ROUND(((SUM(BF133:BF267))*I38),  2)</f>
        <v>0</v>
      </c>
      <c r="K38" s="38"/>
      <c r="L38" s="55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hidden="1" s="2" customFormat="1" ht="14.4" customHeight="1">
      <c r="A39" s="38"/>
      <c r="B39" s="39"/>
      <c r="C39" s="38"/>
      <c r="D39" s="38"/>
      <c r="E39" s="32" t="s">
        <v>42</v>
      </c>
      <c r="F39" s="137">
        <f>ROUND((SUM(BG133:BG267)),  2)</f>
        <v>0</v>
      </c>
      <c r="G39" s="38"/>
      <c r="H39" s="38"/>
      <c r="I39" s="138">
        <v>0.20999999999999999</v>
      </c>
      <c r="J39" s="137">
        <f>0</f>
        <v>0</v>
      </c>
      <c r="K39" s="38"/>
      <c r="L39" s="55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hidden="1" s="2" customFormat="1" ht="14.4" customHeight="1">
      <c r="A40" s="38"/>
      <c r="B40" s="39"/>
      <c r="C40" s="38"/>
      <c r="D40" s="38"/>
      <c r="E40" s="32" t="s">
        <v>43</v>
      </c>
      <c r="F40" s="137">
        <f>ROUND((SUM(BH133:BH267)),  2)</f>
        <v>0</v>
      </c>
      <c r="G40" s="38"/>
      <c r="H40" s="38"/>
      <c r="I40" s="138">
        <v>0.14999999999999999</v>
      </c>
      <c r="J40" s="137">
        <f>0</f>
        <v>0</v>
      </c>
      <c r="K40" s="38"/>
      <c r="L40" s="55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hidden="1" s="2" customFormat="1" ht="14.4" customHeight="1">
      <c r="A41" s="38"/>
      <c r="B41" s="39"/>
      <c r="C41" s="38"/>
      <c r="D41" s="38"/>
      <c r="E41" s="32" t="s">
        <v>44</v>
      </c>
      <c r="F41" s="137">
        <f>ROUND((SUM(BI133:BI267)),  2)</f>
        <v>0</v>
      </c>
      <c r="G41" s="38"/>
      <c r="H41" s="38"/>
      <c r="I41" s="138">
        <v>0</v>
      </c>
      <c r="J41" s="137">
        <f>0</f>
        <v>0</v>
      </c>
      <c r="K41" s="38"/>
      <c r="L41" s="55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</row>
    <row r="42" s="2" customFormat="1" ht="6.96" customHeight="1">
      <c r="A42" s="38"/>
      <c r="B42" s="39"/>
      <c r="C42" s="38"/>
      <c r="D42" s="38"/>
      <c r="E42" s="38"/>
      <c r="F42" s="38"/>
      <c r="G42" s="38"/>
      <c r="H42" s="38"/>
      <c r="I42" s="38"/>
      <c r="J42" s="38"/>
      <c r="K42" s="38"/>
      <c r="L42" s="55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</row>
    <row r="43" s="2" customFormat="1" ht="25.44" customHeight="1">
      <c r="A43" s="38"/>
      <c r="B43" s="39"/>
      <c r="C43" s="139"/>
      <c r="D43" s="140" t="s">
        <v>45</v>
      </c>
      <c r="E43" s="81"/>
      <c r="F43" s="81"/>
      <c r="G43" s="141" t="s">
        <v>46</v>
      </c>
      <c r="H43" s="142" t="s">
        <v>47</v>
      </c>
      <c r="I43" s="81"/>
      <c r="J43" s="143">
        <f>SUM(J34:J41)</f>
        <v>0</v>
      </c>
      <c r="K43" s="144"/>
      <c r="L43" s="55"/>
      <c r="S43" s="38"/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</row>
    <row r="44" s="2" customFormat="1" ht="14.4" customHeight="1">
      <c r="A44" s="38"/>
      <c r="B44" s="39"/>
      <c r="C44" s="38"/>
      <c r="D44" s="38"/>
      <c r="E44" s="38"/>
      <c r="F44" s="38"/>
      <c r="G44" s="38"/>
      <c r="H44" s="38"/>
      <c r="I44" s="38"/>
      <c r="J44" s="38"/>
      <c r="K44" s="38"/>
      <c r="L44" s="55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</row>
    <row r="45" s="1" customFormat="1" ht="14.4" customHeight="1">
      <c r="B45" s="22"/>
      <c r="L45" s="22"/>
    </row>
    <row r="46" s="1" customFormat="1" ht="14.4" customHeight="1">
      <c r="B46" s="22"/>
      <c r="L46" s="22"/>
    </row>
    <row r="47" s="1" customFormat="1" ht="14.4" customHeight="1">
      <c r="B47" s="22"/>
      <c r="L47" s="22"/>
    </row>
    <row r="48" s="1" customFormat="1" ht="14.4" customHeight="1">
      <c r="B48" s="22"/>
      <c r="L48" s="22"/>
    </row>
    <row r="49" s="1" customFormat="1" ht="14.4" customHeight="1">
      <c r="B49" s="22"/>
      <c r="L49" s="22"/>
    </row>
    <row r="50" s="2" customFormat="1" ht="14.4" customHeight="1">
      <c r="B50" s="55"/>
      <c r="D50" s="56" t="s">
        <v>48</v>
      </c>
      <c r="E50" s="57"/>
      <c r="F50" s="57"/>
      <c r="G50" s="56" t="s">
        <v>49</v>
      </c>
      <c r="H50" s="57"/>
      <c r="I50" s="57"/>
      <c r="J50" s="57"/>
      <c r="K50" s="57"/>
      <c r="L50" s="55"/>
    </row>
    <row r="51">
      <c r="B51" s="22"/>
      <c r="L51" s="22"/>
    </row>
    <row r="52">
      <c r="B52" s="22"/>
      <c r="L52" s="22"/>
    </row>
    <row r="53">
      <c r="B53" s="22"/>
      <c r="L53" s="22"/>
    </row>
    <row r="54">
      <c r="B54" s="22"/>
      <c r="L54" s="22"/>
    </row>
    <row r="55">
      <c r="B55" s="22"/>
      <c r="L55" s="22"/>
    </row>
    <row r="56">
      <c r="B56" s="22"/>
      <c r="L56" s="22"/>
    </row>
    <row r="57">
      <c r="B57" s="22"/>
      <c r="L57" s="22"/>
    </row>
    <row r="58">
      <c r="B58" s="22"/>
      <c r="L58" s="22"/>
    </row>
    <row r="59">
      <c r="B59" s="22"/>
      <c r="L59" s="22"/>
    </row>
    <row r="60">
      <c r="B60" s="22"/>
      <c r="L60" s="22"/>
    </row>
    <row r="61" s="2" customFormat="1">
      <c r="A61" s="38"/>
      <c r="B61" s="39"/>
      <c r="C61" s="38"/>
      <c r="D61" s="58" t="s">
        <v>50</v>
      </c>
      <c r="E61" s="41"/>
      <c r="F61" s="145" t="s">
        <v>51</v>
      </c>
      <c r="G61" s="58" t="s">
        <v>50</v>
      </c>
      <c r="H61" s="41"/>
      <c r="I61" s="41"/>
      <c r="J61" s="146" t="s">
        <v>51</v>
      </c>
      <c r="K61" s="41"/>
      <c r="L61" s="55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</row>
    <row r="62">
      <c r="B62" s="22"/>
      <c r="L62" s="22"/>
    </row>
    <row r="63">
      <c r="B63" s="22"/>
      <c r="L63" s="22"/>
    </row>
    <row r="64">
      <c r="B64" s="22"/>
      <c r="L64" s="22"/>
    </row>
    <row r="65" s="2" customFormat="1">
      <c r="A65" s="38"/>
      <c r="B65" s="39"/>
      <c r="C65" s="38"/>
      <c r="D65" s="56" t="s">
        <v>52</v>
      </c>
      <c r="E65" s="59"/>
      <c r="F65" s="59"/>
      <c r="G65" s="56" t="s">
        <v>53</v>
      </c>
      <c r="H65" s="59"/>
      <c r="I65" s="59"/>
      <c r="J65" s="59"/>
      <c r="K65" s="59"/>
      <c r="L65" s="55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</row>
    <row r="66">
      <c r="B66" s="22"/>
      <c r="L66" s="22"/>
    </row>
    <row r="67">
      <c r="B67" s="22"/>
      <c r="L67" s="22"/>
    </row>
    <row r="68">
      <c r="B68" s="22"/>
      <c r="L68" s="22"/>
    </row>
    <row r="69">
      <c r="B69" s="22"/>
      <c r="L69" s="22"/>
    </row>
    <row r="70">
      <c r="B70" s="22"/>
      <c r="L70" s="22"/>
    </row>
    <row r="71">
      <c r="B71" s="22"/>
      <c r="L71" s="22"/>
    </row>
    <row r="72">
      <c r="B72" s="22"/>
      <c r="L72" s="22"/>
    </row>
    <row r="73">
      <c r="B73" s="22"/>
      <c r="L73" s="22"/>
    </row>
    <row r="74">
      <c r="B74" s="22"/>
      <c r="L74" s="22"/>
    </row>
    <row r="75">
      <c r="B75" s="22"/>
      <c r="L75" s="22"/>
    </row>
    <row r="76" s="2" customFormat="1">
      <c r="A76" s="38"/>
      <c r="B76" s="39"/>
      <c r="C76" s="38"/>
      <c r="D76" s="58" t="s">
        <v>50</v>
      </c>
      <c r="E76" s="41"/>
      <c r="F76" s="145" t="s">
        <v>51</v>
      </c>
      <c r="G76" s="58" t="s">
        <v>50</v>
      </c>
      <c r="H76" s="41"/>
      <c r="I76" s="41"/>
      <c r="J76" s="146" t="s">
        <v>51</v>
      </c>
      <c r="K76" s="41"/>
      <c r="L76" s="55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</row>
    <row r="77" s="2" customFormat="1" ht="14.4" customHeight="1">
      <c r="A77" s="38"/>
      <c r="B77" s="60"/>
      <c r="C77" s="61"/>
      <c r="D77" s="61"/>
      <c r="E77" s="61"/>
      <c r="F77" s="61"/>
      <c r="G77" s="61"/>
      <c r="H77" s="61"/>
      <c r="I77" s="61"/>
      <c r="J77" s="61"/>
      <c r="K77" s="61"/>
      <c r="L77" s="55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</row>
    <row r="81" s="2" customFormat="1" ht="6.96" customHeight="1">
      <c r="A81" s="38"/>
      <c r="B81" s="62"/>
      <c r="C81" s="63"/>
      <c r="D81" s="63"/>
      <c r="E81" s="63"/>
      <c r="F81" s="63"/>
      <c r="G81" s="63"/>
      <c r="H81" s="63"/>
      <c r="I81" s="63"/>
      <c r="J81" s="63"/>
      <c r="K81" s="63"/>
      <c r="L81" s="55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</row>
    <row r="82" s="2" customFormat="1" ht="24.96" customHeight="1">
      <c r="A82" s="38"/>
      <c r="B82" s="39"/>
      <c r="C82" s="23" t="s">
        <v>206</v>
      </c>
      <c r="D82" s="38"/>
      <c r="E82" s="38"/>
      <c r="F82" s="38"/>
      <c r="G82" s="38"/>
      <c r="H82" s="38"/>
      <c r="I82" s="38"/>
      <c r="J82" s="38"/>
      <c r="K82" s="38"/>
      <c r="L82" s="55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</row>
    <row r="83" s="2" customFormat="1" ht="6.96" customHeight="1">
      <c r="A83" s="38"/>
      <c r="B83" s="39"/>
      <c r="C83" s="38"/>
      <c r="D83" s="38"/>
      <c r="E83" s="38"/>
      <c r="F83" s="38"/>
      <c r="G83" s="38"/>
      <c r="H83" s="38"/>
      <c r="I83" s="38"/>
      <c r="J83" s="38"/>
      <c r="K83" s="38"/>
      <c r="L83" s="55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</row>
    <row r="84" s="2" customFormat="1" ht="12" customHeight="1">
      <c r="A84" s="38"/>
      <c r="B84" s="39"/>
      <c r="C84" s="32" t="s">
        <v>16</v>
      </c>
      <c r="D84" s="38"/>
      <c r="E84" s="38"/>
      <c r="F84" s="38"/>
      <c r="G84" s="38"/>
      <c r="H84" s="38"/>
      <c r="I84" s="38"/>
      <c r="J84" s="38"/>
      <c r="K84" s="38"/>
      <c r="L84" s="55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</row>
    <row r="85" s="2" customFormat="1" ht="16.5" customHeight="1">
      <c r="A85" s="38"/>
      <c r="B85" s="39"/>
      <c r="C85" s="38"/>
      <c r="D85" s="38"/>
      <c r="E85" s="131" t="str">
        <f>E7</f>
        <v>FNOL Novostavba Pavilonu B</v>
      </c>
      <c r="F85" s="32"/>
      <c r="G85" s="32"/>
      <c r="H85" s="32"/>
      <c r="I85" s="38"/>
      <c r="J85" s="38"/>
      <c r="K85" s="38"/>
      <c r="L85" s="55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</row>
    <row r="86" s="1" customFormat="1" ht="12" customHeight="1">
      <c r="B86" s="22"/>
      <c r="C86" s="32" t="s">
        <v>199</v>
      </c>
      <c r="L86" s="22"/>
    </row>
    <row r="87" s="1" customFormat="1" ht="16.5" customHeight="1">
      <c r="B87" s="22"/>
      <c r="E87" s="131" t="s">
        <v>200</v>
      </c>
      <c r="F87" s="1"/>
      <c r="G87" s="1"/>
      <c r="H87" s="1"/>
      <c r="L87" s="22"/>
    </row>
    <row r="88" s="1" customFormat="1" ht="12" customHeight="1">
      <c r="B88" s="22"/>
      <c r="C88" s="32" t="s">
        <v>201</v>
      </c>
      <c r="L88" s="22"/>
    </row>
    <row r="89" s="2" customFormat="1" ht="16.5" customHeight="1">
      <c r="A89" s="38"/>
      <c r="B89" s="39"/>
      <c r="C89" s="38"/>
      <c r="D89" s="38"/>
      <c r="E89" s="132" t="s">
        <v>202</v>
      </c>
      <c r="F89" s="38"/>
      <c r="G89" s="38"/>
      <c r="H89" s="38"/>
      <c r="I89" s="38"/>
      <c r="J89" s="38"/>
      <c r="K89" s="38"/>
      <c r="L89" s="55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</row>
    <row r="90" s="2" customFormat="1" ht="12" customHeight="1">
      <c r="A90" s="38"/>
      <c r="B90" s="39"/>
      <c r="C90" s="32" t="s">
        <v>203</v>
      </c>
      <c r="D90" s="38"/>
      <c r="E90" s="38"/>
      <c r="F90" s="38"/>
      <c r="G90" s="38"/>
      <c r="H90" s="38"/>
      <c r="I90" s="38"/>
      <c r="J90" s="38"/>
      <c r="K90" s="38"/>
      <c r="L90" s="55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</row>
    <row r="91" s="2" customFormat="1" ht="16.5" customHeight="1">
      <c r="A91" s="38"/>
      <c r="B91" s="39"/>
      <c r="C91" s="38"/>
      <c r="D91" s="38"/>
      <c r="E91" s="67" t="str">
        <f>E13</f>
        <v>D1.4f - Vzduchotechnika</v>
      </c>
      <c r="F91" s="38"/>
      <c r="G91" s="38"/>
      <c r="H91" s="38"/>
      <c r="I91" s="38"/>
      <c r="J91" s="38"/>
      <c r="K91" s="38"/>
      <c r="L91" s="55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</row>
    <row r="92" s="2" customFormat="1" ht="6.96" customHeight="1">
      <c r="A92" s="38"/>
      <c r="B92" s="39"/>
      <c r="C92" s="38"/>
      <c r="D92" s="38"/>
      <c r="E92" s="38"/>
      <c r="F92" s="38"/>
      <c r="G92" s="38"/>
      <c r="H92" s="38"/>
      <c r="I92" s="38"/>
      <c r="J92" s="38"/>
      <c r="K92" s="38"/>
      <c r="L92" s="55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</row>
    <row r="93" s="2" customFormat="1" ht="12" customHeight="1">
      <c r="A93" s="38"/>
      <c r="B93" s="39"/>
      <c r="C93" s="32" t="s">
        <v>20</v>
      </c>
      <c r="D93" s="38"/>
      <c r="E93" s="38"/>
      <c r="F93" s="27" t="str">
        <f>F16</f>
        <v xml:space="preserve"> </v>
      </c>
      <c r="G93" s="38"/>
      <c r="H93" s="38"/>
      <c r="I93" s="32" t="s">
        <v>22</v>
      </c>
      <c r="J93" s="69" t="str">
        <f>IF(J16="","",J16)</f>
        <v>8. 4. 2023</v>
      </c>
      <c r="K93" s="38"/>
      <c r="L93" s="55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</row>
    <row r="94" s="2" customFormat="1" ht="6.96" customHeight="1">
      <c r="A94" s="38"/>
      <c r="B94" s="39"/>
      <c r="C94" s="38"/>
      <c r="D94" s="38"/>
      <c r="E94" s="38"/>
      <c r="F94" s="38"/>
      <c r="G94" s="38"/>
      <c r="H94" s="38"/>
      <c r="I94" s="38"/>
      <c r="J94" s="38"/>
      <c r="K94" s="38"/>
      <c r="L94" s="55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</row>
    <row r="95" s="2" customFormat="1" ht="15.15" customHeight="1">
      <c r="A95" s="38"/>
      <c r="B95" s="39"/>
      <c r="C95" s="32" t="s">
        <v>24</v>
      </c>
      <c r="D95" s="38"/>
      <c r="E95" s="38"/>
      <c r="F95" s="27" t="str">
        <f>E19</f>
        <v>Fakultní nemocnice Olomouc</v>
      </c>
      <c r="G95" s="38"/>
      <c r="H95" s="38"/>
      <c r="I95" s="32" t="s">
        <v>30</v>
      </c>
      <c r="J95" s="36" t="str">
        <f>E25</f>
        <v>LTProjekt, EP Rožnov</v>
      </c>
      <c r="K95" s="38"/>
      <c r="L95" s="55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</row>
    <row r="96" s="2" customFormat="1" ht="15.15" customHeight="1">
      <c r="A96" s="38"/>
      <c r="B96" s="39"/>
      <c r="C96" s="32" t="s">
        <v>28</v>
      </c>
      <c r="D96" s="38"/>
      <c r="E96" s="38"/>
      <c r="F96" s="27" t="str">
        <f>IF(E22="","",E22)</f>
        <v>Vyplň údaj</v>
      </c>
      <c r="G96" s="38"/>
      <c r="H96" s="38"/>
      <c r="I96" s="32" t="s">
        <v>33</v>
      </c>
      <c r="J96" s="36" t="str">
        <f>E28</f>
        <v xml:space="preserve"> </v>
      </c>
      <c r="K96" s="38"/>
      <c r="L96" s="55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</row>
    <row r="97" s="2" customFormat="1" ht="10.32" customHeight="1">
      <c r="A97" s="38"/>
      <c r="B97" s="39"/>
      <c r="C97" s="38"/>
      <c r="D97" s="38"/>
      <c r="E97" s="38"/>
      <c r="F97" s="38"/>
      <c r="G97" s="38"/>
      <c r="H97" s="38"/>
      <c r="I97" s="38"/>
      <c r="J97" s="38"/>
      <c r="K97" s="38"/>
      <c r="L97" s="55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</row>
    <row r="98" s="2" customFormat="1" ht="29.28" customHeight="1">
      <c r="A98" s="38"/>
      <c r="B98" s="39"/>
      <c r="C98" s="147" t="s">
        <v>207</v>
      </c>
      <c r="D98" s="139"/>
      <c r="E98" s="139"/>
      <c r="F98" s="139"/>
      <c r="G98" s="139"/>
      <c r="H98" s="139"/>
      <c r="I98" s="139"/>
      <c r="J98" s="148" t="s">
        <v>208</v>
      </c>
      <c r="K98" s="139"/>
      <c r="L98" s="55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</row>
    <row r="99" s="2" customFormat="1" ht="10.32" customHeight="1">
      <c r="A99" s="38"/>
      <c r="B99" s="39"/>
      <c r="C99" s="38"/>
      <c r="D99" s="38"/>
      <c r="E99" s="38"/>
      <c r="F99" s="38"/>
      <c r="G99" s="38"/>
      <c r="H99" s="38"/>
      <c r="I99" s="38"/>
      <c r="J99" s="38"/>
      <c r="K99" s="38"/>
      <c r="L99" s="55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</row>
    <row r="100" s="2" customFormat="1" ht="22.8" customHeight="1">
      <c r="A100" s="38"/>
      <c r="B100" s="39"/>
      <c r="C100" s="149" t="s">
        <v>209</v>
      </c>
      <c r="D100" s="38"/>
      <c r="E100" s="38"/>
      <c r="F100" s="38"/>
      <c r="G100" s="38"/>
      <c r="H100" s="38"/>
      <c r="I100" s="38"/>
      <c r="J100" s="96">
        <f>J133</f>
        <v>0</v>
      </c>
      <c r="K100" s="38"/>
      <c r="L100" s="55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  <c r="AU100" s="19" t="s">
        <v>210</v>
      </c>
    </row>
    <row r="101" s="9" customFormat="1" ht="24.96" customHeight="1">
      <c r="A101" s="9"/>
      <c r="B101" s="150"/>
      <c r="C101" s="9"/>
      <c r="D101" s="151" t="s">
        <v>3316</v>
      </c>
      <c r="E101" s="152"/>
      <c r="F101" s="152"/>
      <c r="G101" s="152"/>
      <c r="H101" s="152"/>
      <c r="I101" s="152"/>
      <c r="J101" s="153">
        <f>J134</f>
        <v>0</v>
      </c>
      <c r="K101" s="9"/>
      <c r="L101" s="150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</row>
    <row r="102" s="9" customFormat="1" ht="24.96" customHeight="1">
      <c r="A102" s="9"/>
      <c r="B102" s="150"/>
      <c r="C102" s="9"/>
      <c r="D102" s="151" t="s">
        <v>3317</v>
      </c>
      <c r="E102" s="152"/>
      <c r="F102" s="152"/>
      <c r="G102" s="152"/>
      <c r="H102" s="152"/>
      <c r="I102" s="152"/>
      <c r="J102" s="153">
        <f>J149</f>
        <v>0</v>
      </c>
      <c r="K102" s="9"/>
      <c r="L102" s="150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</row>
    <row r="103" s="9" customFormat="1" ht="24.96" customHeight="1">
      <c r="A103" s="9"/>
      <c r="B103" s="150"/>
      <c r="C103" s="9"/>
      <c r="D103" s="151" t="s">
        <v>3318</v>
      </c>
      <c r="E103" s="152"/>
      <c r="F103" s="152"/>
      <c r="G103" s="152"/>
      <c r="H103" s="152"/>
      <c r="I103" s="152"/>
      <c r="J103" s="153">
        <f>J184</f>
        <v>0</v>
      </c>
      <c r="K103" s="9"/>
      <c r="L103" s="150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</row>
    <row r="104" s="9" customFormat="1" ht="24.96" customHeight="1">
      <c r="A104" s="9"/>
      <c r="B104" s="150"/>
      <c r="C104" s="9"/>
      <c r="D104" s="151" t="s">
        <v>3319</v>
      </c>
      <c r="E104" s="152"/>
      <c r="F104" s="152"/>
      <c r="G104" s="152"/>
      <c r="H104" s="152"/>
      <c r="I104" s="152"/>
      <c r="J104" s="153">
        <f>J237</f>
        <v>0</v>
      </c>
      <c r="K104" s="9"/>
      <c r="L104" s="150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</row>
    <row r="105" s="9" customFormat="1" ht="24.96" customHeight="1">
      <c r="A105" s="9"/>
      <c r="B105" s="150"/>
      <c r="C105" s="9"/>
      <c r="D105" s="151" t="s">
        <v>3320</v>
      </c>
      <c r="E105" s="152"/>
      <c r="F105" s="152"/>
      <c r="G105" s="152"/>
      <c r="H105" s="152"/>
      <c r="I105" s="152"/>
      <c r="J105" s="153">
        <f>J242</f>
        <v>0</v>
      </c>
      <c r="K105" s="9"/>
      <c r="L105" s="150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</row>
    <row r="106" s="9" customFormat="1" ht="24.96" customHeight="1">
      <c r="A106" s="9"/>
      <c r="B106" s="150"/>
      <c r="C106" s="9"/>
      <c r="D106" s="151" t="s">
        <v>3321</v>
      </c>
      <c r="E106" s="152"/>
      <c r="F106" s="152"/>
      <c r="G106" s="152"/>
      <c r="H106" s="152"/>
      <c r="I106" s="152"/>
      <c r="J106" s="153">
        <f>J245</f>
        <v>0</v>
      </c>
      <c r="K106" s="9"/>
      <c r="L106" s="150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</row>
    <row r="107" s="9" customFormat="1" ht="24.96" customHeight="1">
      <c r="A107" s="9"/>
      <c r="B107" s="150"/>
      <c r="C107" s="9"/>
      <c r="D107" s="151" t="s">
        <v>3322</v>
      </c>
      <c r="E107" s="152"/>
      <c r="F107" s="152"/>
      <c r="G107" s="152"/>
      <c r="H107" s="152"/>
      <c r="I107" s="152"/>
      <c r="J107" s="153">
        <f>J247</f>
        <v>0</v>
      </c>
      <c r="K107" s="9"/>
      <c r="L107" s="150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  <c r="AD107" s="9"/>
      <c r="AE107" s="9"/>
    </row>
    <row r="108" s="9" customFormat="1" ht="24.96" customHeight="1">
      <c r="A108" s="9"/>
      <c r="B108" s="150"/>
      <c r="C108" s="9"/>
      <c r="D108" s="151" t="s">
        <v>3323</v>
      </c>
      <c r="E108" s="152"/>
      <c r="F108" s="152"/>
      <c r="G108" s="152"/>
      <c r="H108" s="152"/>
      <c r="I108" s="152"/>
      <c r="J108" s="153">
        <f>J261</f>
        <v>0</v>
      </c>
      <c r="K108" s="9"/>
      <c r="L108" s="150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</row>
    <row r="109" s="9" customFormat="1" ht="24.96" customHeight="1">
      <c r="A109" s="9"/>
      <c r="B109" s="150"/>
      <c r="C109" s="9"/>
      <c r="D109" s="151" t="s">
        <v>3324</v>
      </c>
      <c r="E109" s="152"/>
      <c r="F109" s="152"/>
      <c r="G109" s="152"/>
      <c r="H109" s="152"/>
      <c r="I109" s="152"/>
      <c r="J109" s="153">
        <f>J264</f>
        <v>0</v>
      </c>
      <c r="K109" s="9"/>
      <c r="L109" s="150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  <c r="AD109" s="9"/>
      <c r="AE109" s="9"/>
    </row>
    <row r="110" s="2" customFormat="1" ht="21.84" customHeight="1">
      <c r="A110" s="38"/>
      <c r="B110" s="39"/>
      <c r="C110" s="38"/>
      <c r="D110" s="38"/>
      <c r="E110" s="38"/>
      <c r="F110" s="38"/>
      <c r="G110" s="38"/>
      <c r="H110" s="38"/>
      <c r="I110" s="38"/>
      <c r="J110" s="38"/>
      <c r="K110" s="38"/>
      <c r="L110" s="55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</row>
    <row r="111" s="2" customFormat="1" ht="6.96" customHeight="1">
      <c r="A111" s="38"/>
      <c r="B111" s="60"/>
      <c r="C111" s="61"/>
      <c r="D111" s="61"/>
      <c r="E111" s="61"/>
      <c r="F111" s="61"/>
      <c r="G111" s="61"/>
      <c r="H111" s="61"/>
      <c r="I111" s="61"/>
      <c r="J111" s="61"/>
      <c r="K111" s="61"/>
      <c r="L111" s="55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</row>
    <row r="115" s="2" customFormat="1" ht="6.96" customHeight="1">
      <c r="A115" s="38"/>
      <c r="B115" s="62"/>
      <c r="C115" s="63"/>
      <c r="D115" s="63"/>
      <c r="E115" s="63"/>
      <c r="F115" s="63"/>
      <c r="G115" s="63"/>
      <c r="H115" s="63"/>
      <c r="I115" s="63"/>
      <c r="J115" s="63"/>
      <c r="K115" s="63"/>
      <c r="L115" s="55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</row>
    <row r="116" s="2" customFormat="1" ht="24.96" customHeight="1">
      <c r="A116" s="38"/>
      <c r="B116" s="39"/>
      <c r="C116" s="23" t="s">
        <v>242</v>
      </c>
      <c r="D116" s="38"/>
      <c r="E116" s="38"/>
      <c r="F116" s="38"/>
      <c r="G116" s="38"/>
      <c r="H116" s="38"/>
      <c r="I116" s="38"/>
      <c r="J116" s="38"/>
      <c r="K116" s="38"/>
      <c r="L116" s="55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</row>
    <row r="117" s="2" customFormat="1" ht="6.96" customHeight="1">
      <c r="A117" s="38"/>
      <c r="B117" s="39"/>
      <c r="C117" s="38"/>
      <c r="D117" s="38"/>
      <c r="E117" s="38"/>
      <c r="F117" s="38"/>
      <c r="G117" s="38"/>
      <c r="H117" s="38"/>
      <c r="I117" s="38"/>
      <c r="J117" s="38"/>
      <c r="K117" s="38"/>
      <c r="L117" s="55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</row>
    <row r="118" s="2" customFormat="1" ht="12" customHeight="1">
      <c r="A118" s="38"/>
      <c r="B118" s="39"/>
      <c r="C118" s="32" t="s">
        <v>16</v>
      </c>
      <c r="D118" s="38"/>
      <c r="E118" s="38"/>
      <c r="F118" s="38"/>
      <c r="G118" s="38"/>
      <c r="H118" s="38"/>
      <c r="I118" s="38"/>
      <c r="J118" s="38"/>
      <c r="K118" s="38"/>
      <c r="L118" s="55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</row>
    <row r="119" s="2" customFormat="1" ht="16.5" customHeight="1">
      <c r="A119" s="38"/>
      <c r="B119" s="39"/>
      <c r="C119" s="38"/>
      <c r="D119" s="38"/>
      <c r="E119" s="131" t="str">
        <f>E7</f>
        <v>FNOL Novostavba Pavilonu B</v>
      </c>
      <c r="F119" s="32"/>
      <c r="G119" s="32"/>
      <c r="H119" s="32"/>
      <c r="I119" s="38"/>
      <c r="J119" s="38"/>
      <c r="K119" s="38"/>
      <c r="L119" s="55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</row>
    <row r="120" s="1" customFormat="1" ht="12" customHeight="1">
      <c r="B120" s="22"/>
      <c r="C120" s="32" t="s">
        <v>199</v>
      </c>
      <c r="L120" s="22"/>
    </row>
    <row r="121" s="1" customFormat="1" ht="16.5" customHeight="1">
      <c r="B121" s="22"/>
      <c r="E121" s="131" t="s">
        <v>200</v>
      </c>
      <c r="F121" s="1"/>
      <c r="G121" s="1"/>
      <c r="H121" s="1"/>
      <c r="L121" s="22"/>
    </row>
    <row r="122" s="1" customFormat="1" ht="12" customHeight="1">
      <c r="B122" s="22"/>
      <c r="C122" s="32" t="s">
        <v>201</v>
      </c>
      <c r="L122" s="22"/>
    </row>
    <row r="123" s="2" customFormat="1" ht="16.5" customHeight="1">
      <c r="A123" s="38"/>
      <c r="B123" s="39"/>
      <c r="C123" s="38"/>
      <c r="D123" s="38"/>
      <c r="E123" s="132" t="s">
        <v>202</v>
      </c>
      <c r="F123" s="38"/>
      <c r="G123" s="38"/>
      <c r="H123" s="38"/>
      <c r="I123" s="38"/>
      <c r="J123" s="38"/>
      <c r="K123" s="38"/>
      <c r="L123" s="55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</row>
    <row r="124" s="2" customFormat="1" ht="12" customHeight="1">
      <c r="A124" s="38"/>
      <c r="B124" s="39"/>
      <c r="C124" s="32" t="s">
        <v>203</v>
      </c>
      <c r="D124" s="38"/>
      <c r="E124" s="38"/>
      <c r="F124" s="38"/>
      <c r="G124" s="38"/>
      <c r="H124" s="38"/>
      <c r="I124" s="38"/>
      <c r="J124" s="38"/>
      <c r="K124" s="38"/>
      <c r="L124" s="55"/>
      <c r="S124" s="38"/>
      <c r="T124" s="38"/>
      <c r="U124" s="38"/>
      <c r="V124" s="38"/>
      <c r="W124" s="38"/>
      <c r="X124" s="38"/>
      <c r="Y124" s="38"/>
      <c r="Z124" s="38"/>
      <c r="AA124" s="38"/>
      <c r="AB124" s="38"/>
      <c r="AC124" s="38"/>
      <c r="AD124" s="38"/>
      <c r="AE124" s="38"/>
    </row>
    <row r="125" s="2" customFormat="1" ht="16.5" customHeight="1">
      <c r="A125" s="38"/>
      <c r="B125" s="39"/>
      <c r="C125" s="38"/>
      <c r="D125" s="38"/>
      <c r="E125" s="67" t="str">
        <f>E13</f>
        <v>D1.4f - Vzduchotechnika</v>
      </c>
      <c r="F125" s="38"/>
      <c r="G125" s="38"/>
      <c r="H125" s="38"/>
      <c r="I125" s="38"/>
      <c r="J125" s="38"/>
      <c r="K125" s="38"/>
      <c r="L125" s="55"/>
      <c r="S125" s="38"/>
      <c r="T125" s="38"/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</row>
    <row r="126" s="2" customFormat="1" ht="6.96" customHeight="1">
      <c r="A126" s="38"/>
      <c r="B126" s="39"/>
      <c r="C126" s="38"/>
      <c r="D126" s="38"/>
      <c r="E126" s="38"/>
      <c r="F126" s="38"/>
      <c r="G126" s="38"/>
      <c r="H126" s="38"/>
      <c r="I126" s="38"/>
      <c r="J126" s="38"/>
      <c r="K126" s="38"/>
      <c r="L126" s="55"/>
      <c r="S126" s="38"/>
      <c r="T126" s="38"/>
      <c r="U126" s="38"/>
      <c r="V126" s="38"/>
      <c r="W126" s="38"/>
      <c r="X126" s="38"/>
      <c r="Y126" s="38"/>
      <c r="Z126" s="38"/>
      <c r="AA126" s="38"/>
      <c r="AB126" s="38"/>
      <c r="AC126" s="38"/>
      <c r="AD126" s="38"/>
      <c r="AE126" s="38"/>
    </row>
    <row r="127" s="2" customFormat="1" ht="12" customHeight="1">
      <c r="A127" s="38"/>
      <c r="B127" s="39"/>
      <c r="C127" s="32" t="s">
        <v>20</v>
      </c>
      <c r="D127" s="38"/>
      <c r="E127" s="38"/>
      <c r="F127" s="27" t="str">
        <f>F16</f>
        <v xml:space="preserve"> </v>
      </c>
      <c r="G127" s="38"/>
      <c r="H127" s="38"/>
      <c r="I127" s="32" t="s">
        <v>22</v>
      </c>
      <c r="J127" s="69" t="str">
        <f>IF(J16="","",J16)</f>
        <v>8. 4. 2023</v>
      </c>
      <c r="K127" s="38"/>
      <c r="L127" s="55"/>
      <c r="S127" s="38"/>
      <c r="T127" s="38"/>
      <c r="U127" s="38"/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</row>
    <row r="128" s="2" customFormat="1" ht="6.96" customHeight="1">
      <c r="A128" s="38"/>
      <c r="B128" s="39"/>
      <c r="C128" s="38"/>
      <c r="D128" s="38"/>
      <c r="E128" s="38"/>
      <c r="F128" s="38"/>
      <c r="G128" s="38"/>
      <c r="H128" s="38"/>
      <c r="I128" s="38"/>
      <c r="J128" s="38"/>
      <c r="K128" s="38"/>
      <c r="L128" s="55"/>
      <c r="S128" s="38"/>
      <c r="T128" s="38"/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</row>
    <row r="129" s="2" customFormat="1" ht="15.15" customHeight="1">
      <c r="A129" s="38"/>
      <c r="B129" s="39"/>
      <c r="C129" s="32" t="s">
        <v>24</v>
      </c>
      <c r="D129" s="38"/>
      <c r="E129" s="38"/>
      <c r="F129" s="27" t="str">
        <f>E19</f>
        <v>Fakultní nemocnice Olomouc</v>
      </c>
      <c r="G129" s="38"/>
      <c r="H129" s="38"/>
      <c r="I129" s="32" t="s">
        <v>30</v>
      </c>
      <c r="J129" s="36" t="str">
        <f>E25</f>
        <v>LTProjekt, EP Rožnov</v>
      </c>
      <c r="K129" s="38"/>
      <c r="L129" s="55"/>
      <c r="S129" s="38"/>
      <c r="T129" s="38"/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</row>
    <row r="130" s="2" customFormat="1" ht="15.15" customHeight="1">
      <c r="A130" s="38"/>
      <c r="B130" s="39"/>
      <c r="C130" s="32" t="s">
        <v>28</v>
      </c>
      <c r="D130" s="38"/>
      <c r="E130" s="38"/>
      <c r="F130" s="27" t="str">
        <f>IF(E22="","",E22)</f>
        <v>Vyplň údaj</v>
      </c>
      <c r="G130" s="38"/>
      <c r="H130" s="38"/>
      <c r="I130" s="32" t="s">
        <v>33</v>
      </c>
      <c r="J130" s="36" t="str">
        <f>E28</f>
        <v xml:space="preserve"> </v>
      </c>
      <c r="K130" s="38"/>
      <c r="L130" s="55"/>
      <c r="S130" s="38"/>
      <c r="T130" s="38"/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</row>
    <row r="131" s="2" customFormat="1" ht="10.32" customHeight="1">
      <c r="A131" s="38"/>
      <c r="B131" s="39"/>
      <c r="C131" s="38"/>
      <c r="D131" s="38"/>
      <c r="E131" s="38"/>
      <c r="F131" s="38"/>
      <c r="G131" s="38"/>
      <c r="H131" s="38"/>
      <c r="I131" s="38"/>
      <c r="J131" s="38"/>
      <c r="K131" s="38"/>
      <c r="L131" s="55"/>
      <c r="S131" s="38"/>
      <c r="T131" s="38"/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</row>
    <row r="132" s="11" customFormat="1" ht="29.28" customHeight="1">
      <c r="A132" s="158"/>
      <c r="B132" s="159"/>
      <c r="C132" s="160" t="s">
        <v>243</v>
      </c>
      <c r="D132" s="161" t="s">
        <v>60</v>
      </c>
      <c r="E132" s="161" t="s">
        <v>56</v>
      </c>
      <c r="F132" s="161" t="s">
        <v>57</v>
      </c>
      <c r="G132" s="161" t="s">
        <v>244</v>
      </c>
      <c r="H132" s="161" t="s">
        <v>245</v>
      </c>
      <c r="I132" s="161" t="s">
        <v>246</v>
      </c>
      <c r="J132" s="161" t="s">
        <v>208</v>
      </c>
      <c r="K132" s="162" t="s">
        <v>247</v>
      </c>
      <c r="L132" s="163"/>
      <c r="M132" s="86" t="s">
        <v>1</v>
      </c>
      <c r="N132" s="87" t="s">
        <v>39</v>
      </c>
      <c r="O132" s="87" t="s">
        <v>248</v>
      </c>
      <c r="P132" s="87" t="s">
        <v>249</v>
      </c>
      <c r="Q132" s="87" t="s">
        <v>250</v>
      </c>
      <c r="R132" s="87" t="s">
        <v>251</v>
      </c>
      <c r="S132" s="87" t="s">
        <v>252</v>
      </c>
      <c r="T132" s="88" t="s">
        <v>253</v>
      </c>
      <c r="U132" s="158"/>
      <c r="V132" s="158"/>
      <c r="W132" s="158"/>
      <c r="X132" s="158"/>
      <c r="Y132" s="158"/>
      <c r="Z132" s="158"/>
      <c r="AA132" s="158"/>
      <c r="AB132" s="158"/>
      <c r="AC132" s="158"/>
      <c r="AD132" s="158"/>
      <c r="AE132" s="158"/>
    </row>
    <row r="133" s="2" customFormat="1" ht="22.8" customHeight="1">
      <c r="A133" s="38"/>
      <c r="B133" s="39"/>
      <c r="C133" s="93" t="s">
        <v>254</v>
      </c>
      <c r="D133" s="38"/>
      <c r="E133" s="38"/>
      <c r="F133" s="38"/>
      <c r="G133" s="38"/>
      <c r="H133" s="38"/>
      <c r="I133" s="38"/>
      <c r="J133" s="164">
        <f>BK133</f>
        <v>0</v>
      </c>
      <c r="K133" s="38"/>
      <c r="L133" s="39"/>
      <c r="M133" s="89"/>
      <c r="N133" s="73"/>
      <c r="O133" s="90"/>
      <c r="P133" s="165">
        <f>P134+P149+P184+P237+P242+P245+P247+P261+P264</f>
        <v>0</v>
      </c>
      <c r="Q133" s="90"/>
      <c r="R133" s="165">
        <f>R134+R149+R184+R237+R242+R245+R247+R261+R264</f>
        <v>0</v>
      </c>
      <c r="S133" s="90"/>
      <c r="T133" s="166">
        <f>T134+T149+T184+T237+T242+T245+T247+T261+T264</f>
        <v>0</v>
      </c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  <c r="AT133" s="19" t="s">
        <v>74</v>
      </c>
      <c r="AU133" s="19" t="s">
        <v>210</v>
      </c>
      <c r="BK133" s="167">
        <f>BK134+BK149+BK184+BK237+BK242+BK245+BK247+BK261+BK264</f>
        <v>0</v>
      </c>
    </row>
    <row r="134" s="12" customFormat="1" ht="25.92" customHeight="1">
      <c r="A134" s="12"/>
      <c r="B134" s="168"/>
      <c r="C134" s="12"/>
      <c r="D134" s="169" t="s">
        <v>74</v>
      </c>
      <c r="E134" s="170" t="s">
        <v>3325</v>
      </c>
      <c r="F134" s="170" t="s">
        <v>3326</v>
      </c>
      <c r="G134" s="12"/>
      <c r="H134" s="12"/>
      <c r="I134" s="171"/>
      <c r="J134" s="172">
        <f>BK134</f>
        <v>0</v>
      </c>
      <c r="K134" s="12"/>
      <c r="L134" s="168"/>
      <c r="M134" s="173"/>
      <c r="N134" s="174"/>
      <c r="O134" s="174"/>
      <c r="P134" s="175">
        <f>SUM(P135:P148)</f>
        <v>0</v>
      </c>
      <c r="Q134" s="174"/>
      <c r="R134" s="175">
        <f>SUM(R135:R148)</f>
        <v>0</v>
      </c>
      <c r="S134" s="174"/>
      <c r="T134" s="176">
        <f>SUM(T135:T148)</f>
        <v>0</v>
      </c>
      <c r="U134" s="12"/>
      <c r="V134" s="12"/>
      <c r="W134" s="12"/>
      <c r="X134" s="12"/>
      <c r="Y134" s="12"/>
      <c r="Z134" s="12"/>
      <c r="AA134" s="12"/>
      <c r="AB134" s="12"/>
      <c r="AC134" s="12"/>
      <c r="AD134" s="12"/>
      <c r="AE134" s="12"/>
      <c r="AR134" s="169" t="s">
        <v>82</v>
      </c>
      <c r="AT134" s="177" t="s">
        <v>74</v>
      </c>
      <c r="AU134" s="177" t="s">
        <v>75</v>
      </c>
      <c r="AY134" s="169" t="s">
        <v>257</v>
      </c>
      <c r="BK134" s="178">
        <f>SUM(BK135:BK148)</f>
        <v>0</v>
      </c>
    </row>
    <row r="135" s="2" customFormat="1" ht="62.7" customHeight="1">
      <c r="A135" s="38"/>
      <c r="B135" s="181"/>
      <c r="C135" s="182" t="s">
        <v>82</v>
      </c>
      <c r="D135" s="182" t="s">
        <v>259</v>
      </c>
      <c r="E135" s="183" t="s">
        <v>3327</v>
      </c>
      <c r="F135" s="184" t="s">
        <v>3328</v>
      </c>
      <c r="G135" s="185" t="s">
        <v>2365</v>
      </c>
      <c r="H135" s="186">
        <v>1</v>
      </c>
      <c r="I135" s="187"/>
      <c r="J135" s="188">
        <f>ROUND(I135*H135,2)</f>
        <v>0</v>
      </c>
      <c r="K135" s="184" t="s">
        <v>2351</v>
      </c>
      <c r="L135" s="39"/>
      <c r="M135" s="189" t="s">
        <v>1</v>
      </c>
      <c r="N135" s="190" t="s">
        <v>40</v>
      </c>
      <c r="O135" s="77"/>
      <c r="P135" s="191">
        <f>O135*H135</f>
        <v>0</v>
      </c>
      <c r="Q135" s="191">
        <v>0</v>
      </c>
      <c r="R135" s="191">
        <f>Q135*H135</f>
        <v>0</v>
      </c>
      <c r="S135" s="191">
        <v>0</v>
      </c>
      <c r="T135" s="192">
        <f>S135*H135</f>
        <v>0</v>
      </c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R135" s="193" t="s">
        <v>108</v>
      </c>
      <c r="AT135" s="193" t="s">
        <v>259</v>
      </c>
      <c r="AU135" s="193" t="s">
        <v>82</v>
      </c>
      <c r="AY135" s="19" t="s">
        <v>257</v>
      </c>
      <c r="BE135" s="194">
        <f>IF(N135="základní",J135,0)</f>
        <v>0</v>
      </c>
      <c r="BF135" s="194">
        <f>IF(N135="snížená",J135,0)</f>
        <v>0</v>
      </c>
      <c r="BG135" s="194">
        <f>IF(N135="zákl. přenesená",J135,0)</f>
        <v>0</v>
      </c>
      <c r="BH135" s="194">
        <f>IF(N135="sníž. přenesená",J135,0)</f>
        <v>0</v>
      </c>
      <c r="BI135" s="194">
        <f>IF(N135="nulová",J135,0)</f>
        <v>0</v>
      </c>
      <c r="BJ135" s="19" t="s">
        <v>82</v>
      </c>
      <c r="BK135" s="194">
        <f>ROUND(I135*H135,2)</f>
        <v>0</v>
      </c>
      <c r="BL135" s="19" t="s">
        <v>108</v>
      </c>
      <c r="BM135" s="193" t="s">
        <v>85</v>
      </c>
    </row>
    <row r="136" s="2" customFormat="1">
      <c r="A136" s="38"/>
      <c r="B136" s="39"/>
      <c r="C136" s="38"/>
      <c r="D136" s="196" t="s">
        <v>1062</v>
      </c>
      <c r="E136" s="38"/>
      <c r="F136" s="237" t="s">
        <v>3329</v>
      </c>
      <c r="G136" s="38"/>
      <c r="H136" s="38"/>
      <c r="I136" s="238"/>
      <c r="J136" s="38"/>
      <c r="K136" s="38"/>
      <c r="L136" s="39"/>
      <c r="M136" s="239"/>
      <c r="N136" s="240"/>
      <c r="O136" s="77"/>
      <c r="P136" s="77"/>
      <c r="Q136" s="77"/>
      <c r="R136" s="77"/>
      <c r="S136" s="77"/>
      <c r="T136" s="78"/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T136" s="19" t="s">
        <v>1062</v>
      </c>
      <c r="AU136" s="19" t="s">
        <v>82</v>
      </c>
    </row>
    <row r="137" s="2" customFormat="1" ht="24.15" customHeight="1">
      <c r="A137" s="38"/>
      <c r="B137" s="181"/>
      <c r="C137" s="182" t="s">
        <v>85</v>
      </c>
      <c r="D137" s="182" t="s">
        <v>259</v>
      </c>
      <c r="E137" s="183" t="s">
        <v>3330</v>
      </c>
      <c r="F137" s="184" t="s">
        <v>3331</v>
      </c>
      <c r="G137" s="185" t="s">
        <v>2365</v>
      </c>
      <c r="H137" s="186">
        <v>1</v>
      </c>
      <c r="I137" s="187"/>
      <c r="J137" s="188">
        <f>ROUND(I137*H137,2)</f>
        <v>0</v>
      </c>
      <c r="K137" s="184" t="s">
        <v>2351</v>
      </c>
      <c r="L137" s="39"/>
      <c r="M137" s="189" t="s">
        <v>1</v>
      </c>
      <c r="N137" s="190" t="s">
        <v>40</v>
      </c>
      <c r="O137" s="77"/>
      <c r="P137" s="191">
        <f>O137*H137</f>
        <v>0</v>
      </c>
      <c r="Q137" s="191">
        <v>0</v>
      </c>
      <c r="R137" s="191">
        <f>Q137*H137</f>
        <v>0</v>
      </c>
      <c r="S137" s="191">
        <v>0</v>
      </c>
      <c r="T137" s="192">
        <f>S137*H137</f>
        <v>0</v>
      </c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R137" s="193" t="s">
        <v>108</v>
      </c>
      <c r="AT137" s="193" t="s">
        <v>259</v>
      </c>
      <c r="AU137" s="193" t="s">
        <v>82</v>
      </c>
      <c r="AY137" s="19" t="s">
        <v>257</v>
      </c>
      <c r="BE137" s="194">
        <f>IF(N137="základní",J137,0)</f>
        <v>0</v>
      </c>
      <c r="BF137" s="194">
        <f>IF(N137="snížená",J137,0)</f>
        <v>0</v>
      </c>
      <c r="BG137" s="194">
        <f>IF(N137="zákl. přenesená",J137,0)</f>
        <v>0</v>
      </c>
      <c r="BH137" s="194">
        <f>IF(N137="sníž. přenesená",J137,0)</f>
        <v>0</v>
      </c>
      <c r="BI137" s="194">
        <f>IF(N137="nulová",J137,0)</f>
        <v>0</v>
      </c>
      <c r="BJ137" s="19" t="s">
        <v>82</v>
      </c>
      <c r="BK137" s="194">
        <f>ROUND(I137*H137,2)</f>
        <v>0</v>
      </c>
      <c r="BL137" s="19" t="s">
        <v>108</v>
      </c>
      <c r="BM137" s="193" t="s">
        <v>108</v>
      </c>
    </row>
    <row r="138" s="2" customFormat="1">
      <c r="A138" s="38"/>
      <c r="B138" s="39"/>
      <c r="C138" s="38"/>
      <c r="D138" s="196" t="s">
        <v>1062</v>
      </c>
      <c r="E138" s="38"/>
      <c r="F138" s="237" t="s">
        <v>3332</v>
      </c>
      <c r="G138" s="38"/>
      <c r="H138" s="38"/>
      <c r="I138" s="238"/>
      <c r="J138" s="38"/>
      <c r="K138" s="38"/>
      <c r="L138" s="39"/>
      <c r="M138" s="239"/>
      <c r="N138" s="240"/>
      <c r="O138" s="77"/>
      <c r="P138" s="77"/>
      <c r="Q138" s="77"/>
      <c r="R138" s="77"/>
      <c r="S138" s="77"/>
      <c r="T138" s="78"/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T138" s="19" t="s">
        <v>1062</v>
      </c>
      <c r="AU138" s="19" t="s">
        <v>82</v>
      </c>
    </row>
    <row r="139" s="2" customFormat="1" ht="21.75" customHeight="1">
      <c r="A139" s="38"/>
      <c r="B139" s="181"/>
      <c r="C139" s="182" t="s">
        <v>92</v>
      </c>
      <c r="D139" s="182" t="s">
        <v>259</v>
      </c>
      <c r="E139" s="183" t="s">
        <v>3333</v>
      </c>
      <c r="F139" s="184" t="s">
        <v>3334</v>
      </c>
      <c r="G139" s="185" t="s">
        <v>3335</v>
      </c>
      <c r="H139" s="186">
        <v>3</v>
      </c>
      <c r="I139" s="187"/>
      <c r="J139" s="188">
        <f>ROUND(I139*H139,2)</f>
        <v>0</v>
      </c>
      <c r="K139" s="184" t="s">
        <v>2351</v>
      </c>
      <c r="L139" s="39"/>
      <c r="M139" s="189" t="s">
        <v>1</v>
      </c>
      <c r="N139" s="190" t="s">
        <v>40</v>
      </c>
      <c r="O139" s="77"/>
      <c r="P139" s="191">
        <f>O139*H139</f>
        <v>0</v>
      </c>
      <c r="Q139" s="191">
        <v>0</v>
      </c>
      <c r="R139" s="191">
        <f>Q139*H139</f>
        <v>0</v>
      </c>
      <c r="S139" s="191">
        <v>0</v>
      </c>
      <c r="T139" s="192">
        <f>S139*H139</f>
        <v>0</v>
      </c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R139" s="193" t="s">
        <v>108</v>
      </c>
      <c r="AT139" s="193" t="s">
        <v>259</v>
      </c>
      <c r="AU139" s="193" t="s">
        <v>82</v>
      </c>
      <c r="AY139" s="19" t="s">
        <v>257</v>
      </c>
      <c r="BE139" s="194">
        <f>IF(N139="základní",J139,0)</f>
        <v>0</v>
      </c>
      <c r="BF139" s="194">
        <f>IF(N139="snížená",J139,0)</f>
        <v>0</v>
      </c>
      <c r="BG139" s="194">
        <f>IF(N139="zákl. přenesená",J139,0)</f>
        <v>0</v>
      </c>
      <c r="BH139" s="194">
        <f>IF(N139="sníž. přenesená",J139,0)</f>
        <v>0</v>
      </c>
      <c r="BI139" s="194">
        <f>IF(N139="nulová",J139,0)</f>
        <v>0</v>
      </c>
      <c r="BJ139" s="19" t="s">
        <v>82</v>
      </c>
      <c r="BK139" s="194">
        <f>ROUND(I139*H139,2)</f>
        <v>0</v>
      </c>
      <c r="BL139" s="19" t="s">
        <v>108</v>
      </c>
      <c r="BM139" s="193" t="s">
        <v>290</v>
      </c>
    </row>
    <row r="140" s="2" customFormat="1">
      <c r="A140" s="38"/>
      <c r="B140" s="39"/>
      <c r="C140" s="38"/>
      <c r="D140" s="196" t="s">
        <v>1062</v>
      </c>
      <c r="E140" s="38"/>
      <c r="F140" s="237" t="s">
        <v>3332</v>
      </c>
      <c r="G140" s="38"/>
      <c r="H140" s="38"/>
      <c r="I140" s="238"/>
      <c r="J140" s="38"/>
      <c r="K140" s="38"/>
      <c r="L140" s="39"/>
      <c r="M140" s="239"/>
      <c r="N140" s="240"/>
      <c r="O140" s="77"/>
      <c r="P140" s="77"/>
      <c r="Q140" s="77"/>
      <c r="R140" s="77"/>
      <c r="S140" s="77"/>
      <c r="T140" s="78"/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T140" s="19" t="s">
        <v>1062</v>
      </c>
      <c r="AU140" s="19" t="s">
        <v>82</v>
      </c>
    </row>
    <row r="141" s="2" customFormat="1" ht="44.25" customHeight="1">
      <c r="A141" s="38"/>
      <c r="B141" s="181"/>
      <c r="C141" s="182" t="s">
        <v>108</v>
      </c>
      <c r="D141" s="182" t="s">
        <v>259</v>
      </c>
      <c r="E141" s="183" t="s">
        <v>3336</v>
      </c>
      <c r="F141" s="184" t="s">
        <v>3337</v>
      </c>
      <c r="G141" s="185" t="s">
        <v>323</v>
      </c>
      <c r="H141" s="186">
        <v>2</v>
      </c>
      <c r="I141" s="187"/>
      <c r="J141" s="188">
        <f>ROUND(I141*H141,2)</f>
        <v>0</v>
      </c>
      <c r="K141" s="184" t="s">
        <v>2351</v>
      </c>
      <c r="L141" s="39"/>
      <c r="M141" s="189" t="s">
        <v>1</v>
      </c>
      <c r="N141" s="190" t="s">
        <v>40</v>
      </c>
      <c r="O141" s="77"/>
      <c r="P141" s="191">
        <f>O141*H141</f>
        <v>0</v>
      </c>
      <c r="Q141" s="191">
        <v>0</v>
      </c>
      <c r="R141" s="191">
        <f>Q141*H141</f>
        <v>0</v>
      </c>
      <c r="S141" s="191">
        <v>0</v>
      </c>
      <c r="T141" s="192">
        <f>S141*H141</f>
        <v>0</v>
      </c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R141" s="193" t="s">
        <v>108</v>
      </c>
      <c r="AT141" s="193" t="s">
        <v>259</v>
      </c>
      <c r="AU141" s="193" t="s">
        <v>82</v>
      </c>
      <c r="AY141" s="19" t="s">
        <v>257</v>
      </c>
      <c r="BE141" s="194">
        <f>IF(N141="základní",J141,0)</f>
        <v>0</v>
      </c>
      <c r="BF141" s="194">
        <f>IF(N141="snížená",J141,0)</f>
        <v>0</v>
      </c>
      <c r="BG141" s="194">
        <f>IF(N141="zákl. přenesená",J141,0)</f>
        <v>0</v>
      </c>
      <c r="BH141" s="194">
        <f>IF(N141="sníž. přenesená",J141,0)</f>
        <v>0</v>
      </c>
      <c r="BI141" s="194">
        <f>IF(N141="nulová",J141,0)</f>
        <v>0</v>
      </c>
      <c r="BJ141" s="19" t="s">
        <v>82</v>
      </c>
      <c r="BK141" s="194">
        <f>ROUND(I141*H141,2)</f>
        <v>0</v>
      </c>
      <c r="BL141" s="19" t="s">
        <v>108</v>
      </c>
      <c r="BM141" s="193" t="s">
        <v>307</v>
      </c>
    </row>
    <row r="142" s="2" customFormat="1">
      <c r="A142" s="38"/>
      <c r="B142" s="39"/>
      <c r="C142" s="38"/>
      <c r="D142" s="196" t="s">
        <v>1062</v>
      </c>
      <c r="E142" s="38"/>
      <c r="F142" s="237" t="s">
        <v>3332</v>
      </c>
      <c r="G142" s="38"/>
      <c r="H142" s="38"/>
      <c r="I142" s="238"/>
      <c r="J142" s="38"/>
      <c r="K142" s="38"/>
      <c r="L142" s="39"/>
      <c r="M142" s="239"/>
      <c r="N142" s="240"/>
      <c r="O142" s="77"/>
      <c r="P142" s="77"/>
      <c r="Q142" s="77"/>
      <c r="R142" s="77"/>
      <c r="S142" s="77"/>
      <c r="T142" s="78"/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T142" s="19" t="s">
        <v>1062</v>
      </c>
      <c r="AU142" s="19" t="s">
        <v>82</v>
      </c>
    </row>
    <row r="143" s="2" customFormat="1" ht="49.05" customHeight="1">
      <c r="A143" s="38"/>
      <c r="B143" s="181"/>
      <c r="C143" s="182" t="s">
        <v>285</v>
      </c>
      <c r="D143" s="182" t="s">
        <v>259</v>
      </c>
      <c r="E143" s="183" t="s">
        <v>3338</v>
      </c>
      <c r="F143" s="184" t="s">
        <v>3339</v>
      </c>
      <c r="G143" s="185" t="s">
        <v>323</v>
      </c>
      <c r="H143" s="186">
        <v>1</v>
      </c>
      <c r="I143" s="187"/>
      <c r="J143" s="188">
        <f>ROUND(I143*H143,2)</f>
        <v>0</v>
      </c>
      <c r="K143" s="184" t="s">
        <v>2351</v>
      </c>
      <c r="L143" s="39"/>
      <c r="M143" s="189" t="s">
        <v>1</v>
      </c>
      <c r="N143" s="190" t="s">
        <v>40</v>
      </c>
      <c r="O143" s="77"/>
      <c r="P143" s="191">
        <f>O143*H143</f>
        <v>0</v>
      </c>
      <c r="Q143" s="191">
        <v>0</v>
      </c>
      <c r="R143" s="191">
        <f>Q143*H143</f>
        <v>0</v>
      </c>
      <c r="S143" s="191">
        <v>0</v>
      </c>
      <c r="T143" s="192">
        <f>S143*H143</f>
        <v>0</v>
      </c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R143" s="193" t="s">
        <v>108</v>
      </c>
      <c r="AT143" s="193" t="s">
        <v>259</v>
      </c>
      <c r="AU143" s="193" t="s">
        <v>82</v>
      </c>
      <c r="AY143" s="19" t="s">
        <v>257</v>
      </c>
      <c r="BE143" s="194">
        <f>IF(N143="základní",J143,0)</f>
        <v>0</v>
      </c>
      <c r="BF143" s="194">
        <f>IF(N143="snížená",J143,0)</f>
        <v>0</v>
      </c>
      <c r="BG143" s="194">
        <f>IF(N143="zákl. přenesená",J143,0)</f>
        <v>0</v>
      </c>
      <c r="BH143" s="194">
        <f>IF(N143="sníž. přenesená",J143,0)</f>
        <v>0</v>
      </c>
      <c r="BI143" s="194">
        <f>IF(N143="nulová",J143,0)</f>
        <v>0</v>
      </c>
      <c r="BJ143" s="19" t="s">
        <v>82</v>
      </c>
      <c r="BK143" s="194">
        <f>ROUND(I143*H143,2)</f>
        <v>0</v>
      </c>
      <c r="BL143" s="19" t="s">
        <v>108</v>
      </c>
      <c r="BM143" s="193" t="s">
        <v>320</v>
      </c>
    </row>
    <row r="144" s="2" customFormat="1">
      <c r="A144" s="38"/>
      <c r="B144" s="39"/>
      <c r="C144" s="38"/>
      <c r="D144" s="196" t="s">
        <v>1062</v>
      </c>
      <c r="E144" s="38"/>
      <c r="F144" s="237" t="s">
        <v>3332</v>
      </c>
      <c r="G144" s="38"/>
      <c r="H144" s="38"/>
      <c r="I144" s="238"/>
      <c r="J144" s="38"/>
      <c r="K144" s="38"/>
      <c r="L144" s="39"/>
      <c r="M144" s="239"/>
      <c r="N144" s="240"/>
      <c r="O144" s="77"/>
      <c r="P144" s="77"/>
      <c r="Q144" s="77"/>
      <c r="R144" s="77"/>
      <c r="S144" s="77"/>
      <c r="T144" s="78"/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T144" s="19" t="s">
        <v>1062</v>
      </c>
      <c r="AU144" s="19" t="s">
        <v>82</v>
      </c>
    </row>
    <row r="145" s="2" customFormat="1" ht="44.25" customHeight="1">
      <c r="A145" s="38"/>
      <c r="B145" s="181"/>
      <c r="C145" s="182" t="s">
        <v>290</v>
      </c>
      <c r="D145" s="182" t="s">
        <v>259</v>
      </c>
      <c r="E145" s="183" t="s">
        <v>3340</v>
      </c>
      <c r="F145" s="184" t="s">
        <v>3341</v>
      </c>
      <c r="G145" s="185" t="s">
        <v>323</v>
      </c>
      <c r="H145" s="186">
        <v>1</v>
      </c>
      <c r="I145" s="187"/>
      <c r="J145" s="188">
        <f>ROUND(I145*H145,2)</f>
        <v>0</v>
      </c>
      <c r="K145" s="184" t="s">
        <v>2351</v>
      </c>
      <c r="L145" s="39"/>
      <c r="M145" s="189" t="s">
        <v>1</v>
      </c>
      <c r="N145" s="190" t="s">
        <v>40</v>
      </c>
      <c r="O145" s="77"/>
      <c r="P145" s="191">
        <f>O145*H145</f>
        <v>0</v>
      </c>
      <c r="Q145" s="191">
        <v>0</v>
      </c>
      <c r="R145" s="191">
        <f>Q145*H145</f>
        <v>0</v>
      </c>
      <c r="S145" s="191">
        <v>0</v>
      </c>
      <c r="T145" s="192">
        <f>S145*H145</f>
        <v>0</v>
      </c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  <c r="AR145" s="193" t="s">
        <v>108</v>
      </c>
      <c r="AT145" s="193" t="s">
        <v>259</v>
      </c>
      <c r="AU145" s="193" t="s">
        <v>82</v>
      </c>
      <c r="AY145" s="19" t="s">
        <v>257</v>
      </c>
      <c r="BE145" s="194">
        <f>IF(N145="základní",J145,0)</f>
        <v>0</v>
      </c>
      <c r="BF145" s="194">
        <f>IF(N145="snížená",J145,0)</f>
        <v>0</v>
      </c>
      <c r="BG145" s="194">
        <f>IF(N145="zákl. přenesená",J145,0)</f>
        <v>0</v>
      </c>
      <c r="BH145" s="194">
        <f>IF(N145="sníž. přenesená",J145,0)</f>
        <v>0</v>
      </c>
      <c r="BI145" s="194">
        <f>IF(N145="nulová",J145,0)</f>
        <v>0</v>
      </c>
      <c r="BJ145" s="19" t="s">
        <v>82</v>
      </c>
      <c r="BK145" s="194">
        <f>ROUND(I145*H145,2)</f>
        <v>0</v>
      </c>
      <c r="BL145" s="19" t="s">
        <v>108</v>
      </c>
      <c r="BM145" s="193" t="s">
        <v>334</v>
      </c>
    </row>
    <row r="146" s="2" customFormat="1">
      <c r="A146" s="38"/>
      <c r="B146" s="39"/>
      <c r="C146" s="38"/>
      <c r="D146" s="196" t="s">
        <v>1062</v>
      </c>
      <c r="E146" s="38"/>
      <c r="F146" s="237" t="s">
        <v>3332</v>
      </c>
      <c r="G146" s="38"/>
      <c r="H146" s="38"/>
      <c r="I146" s="238"/>
      <c r="J146" s="38"/>
      <c r="K146" s="38"/>
      <c r="L146" s="39"/>
      <c r="M146" s="239"/>
      <c r="N146" s="240"/>
      <c r="O146" s="77"/>
      <c r="P146" s="77"/>
      <c r="Q146" s="77"/>
      <c r="R146" s="77"/>
      <c r="S146" s="77"/>
      <c r="T146" s="78"/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  <c r="AT146" s="19" t="s">
        <v>1062</v>
      </c>
      <c r="AU146" s="19" t="s">
        <v>82</v>
      </c>
    </row>
    <row r="147" s="2" customFormat="1" ht="44.25" customHeight="1">
      <c r="A147" s="38"/>
      <c r="B147" s="181"/>
      <c r="C147" s="182" t="s">
        <v>301</v>
      </c>
      <c r="D147" s="182" t="s">
        <v>259</v>
      </c>
      <c r="E147" s="183" t="s">
        <v>3342</v>
      </c>
      <c r="F147" s="184" t="s">
        <v>3343</v>
      </c>
      <c r="G147" s="185" t="s">
        <v>323</v>
      </c>
      <c r="H147" s="186">
        <v>1</v>
      </c>
      <c r="I147" s="187"/>
      <c r="J147" s="188">
        <f>ROUND(I147*H147,2)</f>
        <v>0</v>
      </c>
      <c r="K147" s="184" t="s">
        <v>2351</v>
      </c>
      <c r="L147" s="39"/>
      <c r="M147" s="189" t="s">
        <v>1</v>
      </c>
      <c r="N147" s="190" t="s">
        <v>40</v>
      </c>
      <c r="O147" s="77"/>
      <c r="P147" s="191">
        <f>O147*H147</f>
        <v>0</v>
      </c>
      <c r="Q147" s="191">
        <v>0</v>
      </c>
      <c r="R147" s="191">
        <f>Q147*H147</f>
        <v>0</v>
      </c>
      <c r="S147" s="191">
        <v>0</v>
      </c>
      <c r="T147" s="192">
        <f>S147*H147</f>
        <v>0</v>
      </c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  <c r="AR147" s="193" t="s">
        <v>108</v>
      </c>
      <c r="AT147" s="193" t="s">
        <v>259</v>
      </c>
      <c r="AU147" s="193" t="s">
        <v>82</v>
      </c>
      <c r="AY147" s="19" t="s">
        <v>257</v>
      </c>
      <c r="BE147" s="194">
        <f>IF(N147="základní",J147,0)</f>
        <v>0</v>
      </c>
      <c r="BF147" s="194">
        <f>IF(N147="snížená",J147,0)</f>
        <v>0</v>
      </c>
      <c r="BG147" s="194">
        <f>IF(N147="zákl. přenesená",J147,0)</f>
        <v>0</v>
      </c>
      <c r="BH147" s="194">
        <f>IF(N147="sníž. přenesená",J147,0)</f>
        <v>0</v>
      </c>
      <c r="BI147" s="194">
        <f>IF(N147="nulová",J147,0)</f>
        <v>0</v>
      </c>
      <c r="BJ147" s="19" t="s">
        <v>82</v>
      </c>
      <c r="BK147" s="194">
        <f>ROUND(I147*H147,2)</f>
        <v>0</v>
      </c>
      <c r="BL147" s="19" t="s">
        <v>108</v>
      </c>
      <c r="BM147" s="193" t="s">
        <v>350</v>
      </c>
    </row>
    <row r="148" s="2" customFormat="1">
      <c r="A148" s="38"/>
      <c r="B148" s="39"/>
      <c r="C148" s="38"/>
      <c r="D148" s="196" t="s">
        <v>1062</v>
      </c>
      <c r="E148" s="38"/>
      <c r="F148" s="237" t="s">
        <v>3332</v>
      </c>
      <c r="G148" s="38"/>
      <c r="H148" s="38"/>
      <c r="I148" s="238"/>
      <c r="J148" s="38"/>
      <c r="K148" s="38"/>
      <c r="L148" s="39"/>
      <c r="M148" s="239"/>
      <c r="N148" s="240"/>
      <c r="O148" s="77"/>
      <c r="P148" s="77"/>
      <c r="Q148" s="77"/>
      <c r="R148" s="77"/>
      <c r="S148" s="77"/>
      <c r="T148" s="78"/>
      <c r="U148" s="38"/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  <c r="AT148" s="19" t="s">
        <v>1062</v>
      </c>
      <c r="AU148" s="19" t="s">
        <v>82</v>
      </c>
    </row>
    <row r="149" s="12" customFormat="1" ht="25.92" customHeight="1">
      <c r="A149" s="12"/>
      <c r="B149" s="168"/>
      <c r="C149" s="12"/>
      <c r="D149" s="169" t="s">
        <v>74</v>
      </c>
      <c r="E149" s="170" t="s">
        <v>3344</v>
      </c>
      <c r="F149" s="170" t="s">
        <v>3345</v>
      </c>
      <c r="G149" s="12"/>
      <c r="H149" s="12"/>
      <c r="I149" s="171"/>
      <c r="J149" s="172">
        <f>BK149</f>
        <v>0</v>
      </c>
      <c r="K149" s="12"/>
      <c r="L149" s="168"/>
      <c r="M149" s="173"/>
      <c r="N149" s="174"/>
      <c r="O149" s="174"/>
      <c r="P149" s="175">
        <f>SUM(P150:P183)</f>
        <v>0</v>
      </c>
      <c r="Q149" s="174"/>
      <c r="R149" s="175">
        <f>SUM(R150:R183)</f>
        <v>0</v>
      </c>
      <c r="S149" s="174"/>
      <c r="T149" s="176">
        <f>SUM(T150:T183)</f>
        <v>0</v>
      </c>
      <c r="U149" s="12"/>
      <c r="V149" s="12"/>
      <c r="W149" s="12"/>
      <c r="X149" s="12"/>
      <c r="Y149" s="12"/>
      <c r="Z149" s="12"/>
      <c r="AA149" s="12"/>
      <c r="AB149" s="12"/>
      <c r="AC149" s="12"/>
      <c r="AD149" s="12"/>
      <c r="AE149" s="12"/>
      <c r="AR149" s="169" t="s">
        <v>82</v>
      </c>
      <c r="AT149" s="177" t="s">
        <v>74</v>
      </c>
      <c r="AU149" s="177" t="s">
        <v>75</v>
      </c>
      <c r="AY149" s="169" t="s">
        <v>257</v>
      </c>
      <c r="BK149" s="178">
        <f>SUM(BK150:BK183)</f>
        <v>0</v>
      </c>
    </row>
    <row r="150" s="2" customFormat="1" ht="55.5" customHeight="1">
      <c r="A150" s="38"/>
      <c r="B150" s="181"/>
      <c r="C150" s="182" t="s">
        <v>307</v>
      </c>
      <c r="D150" s="182" t="s">
        <v>259</v>
      </c>
      <c r="E150" s="183" t="s">
        <v>3346</v>
      </c>
      <c r="F150" s="184" t="s">
        <v>3347</v>
      </c>
      <c r="G150" s="185" t="s">
        <v>2365</v>
      </c>
      <c r="H150" s="186">
        <v>10</v>
      </c>
      <c r="I150" s="187"/>
      <c r="J150" s="188">
        <f>ROUND(I150*H150,2)</f>
        <v>0</v>
      </c>
      <c r="K150" s="184" t="s">
        <v>2351</v>
      </c>
      <c r="L150" s="39"/>
      <c r="M150" s="189" t="s">
        <v>1</v>
      </c>
      <c r="N150" s="190" t="s">
        <v>40</v>
      </c>
      <c r="O150" s="77"/>
      <c r="P150" s="191">
        <f>O150*H150</f>
        <v>0</v>
      </c>
      <c r="Q150" s="191">
        <v>0</v>
      </c>
      <c r="R150" s="191">
        <f>Q150*H150</f>
        <v>0</v>
      </c>
      <c r="S150" s="191">
        <v>0</v>
      </c>
      <c r="T150" s="192">
        <f>S150*H150</f>
        <v>0</v>
      </c>
      <c r="U150" s="38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  <c r="AR150" s="193" t="s">
        <v>108</v>
      </c>
      <c r="AT150" s="193" t="s">
        <v>259</v>
      </c>
      <c r="AU150" s="193" t="s">
        <v>82</v>
      </c>
      <c r="AY150" s="19" t="s">
        <v>257</v>
      </c>
      <c r="BE150" s="194">
        <f>IF(N150="základní",J150,0)</f>
        <v>0</v>
      </c>
      <c r="BF150" s="194">
        <f>IF(N150="snížená",J150,0)</f>
        <v>0</v>
      </c>
      <c r="BG150" s="194">
        <f>IF(N150="zákl. přenesená",J150,0)</f>
        <v>0</v>
      </c>
      <c r="BH150" s="194">
        <f>IF(N150="sníž. přenesená",J150,0)</f>
        <v>0</v>
      </c>
      <c r="BI150" s="194">
        <f>IF(N150="nulová",J150,0)</f>
        <v>0</v>
      </c>
      <c r="BJ150" s="19" t="s">
        <v>82</v>
      </c>
      <c r="BK150" s="194">
        <f>ROUND(I150*H150,2)</f>
        <v>0</v>
      </c>
      <c r="BL150" s="19" t="s">
        <v>108</v>
      </c>
      <c r="BM150" s="193" t="s">
        <v>364</v>
      </c>
    </row>
    <row r="151" s="2" customFormat="1">
      <c r="A151" s="38"/>
      <c r="B151" s="39"/>
      <c r="C151" s="38"/>
      <c r="D151" s="196" t="s">
        <v>1062</v>
      </c>
      <c r="E151" s="38"/>
      <c r="F151" s="237" t="s">
        <v>3348</v>
      </c>
      <c r="G151" s="38"/>
      <c r="H151" s="38"/>
      <c r="I151" s="238"/>
      <c r="J151" s="38"/>
      <c r="K151" s="38"/>
      <c r="L151" s="39"/>
      <c r="M151" s="239"/>
      <c r="N151" s="240"/>
      <c r="O151" s="77"/>
      <c r="P151" s="77"/>
      <c r="Q151" s="77"/>
      <c r="R151" s="77"/>
      <c r="S151" s="77"/>
      <c r="T151" s="78"/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  <c r="AT151" s="19" t="s">
        <v>1062</v>
      </c>
      <c r="AU151" s="19" t="s">
        <v>82</v>
      </c>
    </row>
    <row r="152" s="2" customFormat="1" ht="55.5" customHeight="1">
      <c r="A152" s="38"/>
      <c r="B152" s="181"/>
      <c r="C152" s="182" t="s">
        <v>314</v>
      </c>
      <c r="D152" s="182" t="s">
        <v>259</v>
      </c>
      <c r="E152" s="183" t="s">
        <v>3349</v>
      </c>
      <c r="F152" s="184" t="s">
        <v>3350</v>
      </c>
      <c r="G152" s="185" t="s">
        <v>2365</v>
      </c>
      <c r="H152" s="186">
        <v>1</v>
      </c>
      <c r="I152" s="187"/>
      <c r="J152" s="188">
        <f>ROUND(I152*H152,2)</f>
        <v>0</v>
      </c>
      <c r="K152" s="184" t="s">
        <v>2351</v>
      </c>
      <c r="L152" s="39"/>
      <c r="M152" s="189" t="s">
        <v>1</v>
      </c>
      <c r="N152" s="190" t="s">
        <v>40</v>
      </c>
      <c r="O152" s="77"/>
      <c r="P152" s="191">
        <f>O152*H152</f>
        <v>0</v>
      </c>
      <c r="Q152" s="191">
        <v>0</v>
      </c>
      <c r="R152" s="191">
        <f>Q152*H152</f>
        <v>0</v>
      </c>
      <c r="S152" s="191">
        <v>0</v>
      </c>
      <c r="T152" s="192">
        <f>S152*H152</f>
        <v>0</v>
      </c>
      <c r="U152" s="38"/>
      <c r="V152" s="38"/>
      <c r="W152" s="38"/>
      <c r="X152" s="38"/>
      <c r="Y152" s="38"/>
      <c r="Z152" s="38"/>
      <c r="AA152" s="38"/>
      <c r="AB152" s="38"/>
      <c r="AC152" s="38"/>
      <c r="AD152" s="38"/>
      <c r="AE152" s="38"/>
      <c r="AR152" s="193" t="s">
        <v>108</v>
      </c>
      <c r="AT152" s="193" t="s">
        <v>259</v>
      </c>
      <c r="AU152" s="193" t="s">
        <v>82</v>
      </c>
      <c r="AY152" s="19" t="s">
        <v>257</v>
      </c>
      <c r="BE152" s="194">
        <f>IF(N152="základní",J152,0)</f>
        <v>0</v>
      </c>
      <c r="BF152" s="194">
        <f>IF(N152="snížená",J152,0)</f>
        <v>0</v>
      </c>
      <c r="BG152" s="194">
        <f>IF(N152="zákl. přenesená",J152,0)</f>
        <v>0</v>
      </c>
      <c r="BH152" s="194">
        <f>IF(N152="sníž. přenesená",J152,0)</f>
        <v>0</v>
      </c>
      <c r="BI152" s="194">
        <f>IF(N152="nulová",J152,0)</f>
        <v>0</v>
      </c>
      <c r="BJ152" s="19" t="s">
        <v>82</v>
      </c>
      <c r="BK152" s="194">
        <f>ROUND(I152*H152,2)</f>
        <v>0</v>
      </c>
      <c r="BL152" s="19" t="s">
        <v>108</v>
      </c>
      <c r="BM152" s="193" t="s">
        <v>374</v>
      </c>
    </row>
    <row r="153" s="2" customFormat="1">
      <c r="A153" s="38"/>
      <c r="B153" s="39"/>
      <c r="C153" s="38"/>
      <c r="D153" s="196" t="s">
        <v>1062</v>
      </c>
      <c r="E153" s="38"/>
      <c r="F153" s="237" t="s">
        <v>3348</v>
      </c>
      <c r="G153" s="38"/>
      <c r="H153" s="38"/>
      <c r="I153" s="238"/>
      <c r="J153" s="38"/>
      <c r="K153" s="38"/>
      <c r="L153" s="39"/>
      <c r="M153" s="239"/>
      <c r="N153" s="240"/>
      <c r="O153" s="77"/>
      <c r="P153" s="77"/>
      <c r="Q153" s="77"/>
      <c r="R153" s="77"/>
      <c r="S153" s="77"/>
      <c r="T153" s="78"/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  <c r="AT153" s="19" t="s">
        <v>1062</v>
      </c>
      <c r="AU153" s="19" t="s">
        <v>82</v>
      </c>
    </row>
    <row r="154" s="2" customFormat="1" ht="55.5" customHeight="1">
      <c r="A154" s="38"/>
      <c r="B154" s="181"/>
      <c r="C154" s="182" t="s">
        <v>320</v>
      </c>
      <c r="D154" s="182" t="s">
        <v>259</v>
      </c>
      <c r="E154" s="183" t="s">
        <v>3351</v>
      </c>
      <c r="F154" s="184" t="s">
        <v>3352</v>
      </c>
      <c r="G154" s="185" t="s">
        <v>2365</v>
      </c>
      <c r="H154" s="186">
        <v>10</v>
      </c>
      <c r="I154" s="187"/>
      <c r="J154" s="188">
        <f>ROUND(I154*H154,2)</f>
        <v>0</v>
      </c>
      <c r="K154" s="184" t="s">
        <v>2351</v>
      </c>
      <c r="L154" s="39"/>
      <c r="M154" s="189" t="s">
        <v>1</v>
      </c>
      <c r="N154" s="190" t="s">
        <v>40</v>
      </c>
      <c r="O154" s="77"/>
      <c r="P154" s="191">
        <f>O154*H154</f>
        <v>0</v>
      </c>
      <c r="Q154" s="191">
        <v>0</v>
      </c>
      <c r="R154" s="191">
        <f>Q154*H154</f>
        <v>0</v>
      </c>
      <c r="S154" s="191">
        <v>0</v>
      </c>
      <c r="T154" s="192">
        <f>S154*H154</f>
        <v>0</v>
      </c>
      <c r="U154" s="38"/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  <c r="AR154" s="193" t="s">
        <v>108</v>
      </c>
      <c r="AT154" s="193" t="s">
        <v>259</v>
      </c>
      <c r="AU154" s="193" t="s">
        <v>82</v>
      </c>
      <c r="AY154" s="19" t="s">
        <v>257</v>
      </c>
      <c r="BE154" s="194">
        <f>IF(N154="základní",J154,0)</f>
        <v>0</v>
      </c>
      <c r="BF154" s="194">
        <f>IF(N154="snížená",J154,0)</f>
        <v>0</v>
      </c>
      <c r="BG154" s="194">
        <f>IF(N154="zákl. přenesená",J154,0)</f>
        <v>0</v>
      </c>
      <c r="BH154" s="194">
        <f>IF(N154="sníž. přenesená",J154,0)</f>
        <v>0</v>
      </c>
      <c r="BI154" s="194">
        <f>IF(N154="nulová",J154,0)</f>
        <v>0</v>
      </c>
      <c r="BJ154" s="19" t="s">
        <v>82</v>
      </c>
      <c r="BK154" s="194">
        <f>ROUND(I154*H154,2)</f>
        <v>0</v>
      </c>
      <c r="BL154" s="19" t="s">
        <v>108</v>
      </c>
      <c r="BM154" s="193" t="s">
        <v>388</v>
      </c>
    </row>
    <row r="155" s="2" customFormat="1">
      <c r="A155" s="38"/>
      <c r="B155" s="39"/>
      <c r="C155" s="38"/>
      <c r="D155" s="196" t="s">
        <v>1062</v>
      </c>
      <c r="E155" s="38"/>
      <c r="F155" s="237" t="s">
        <v>3353</v>
      </c>
      <c r="G155" s="38"/>
      <c r="H155" s="38"/>
      <c r="I155" s="238"/>
      <c r="J155" s="38"/>
      <c r="K155" s="38"/>
      <c r="L155" s="39"/>
      <c r="M155" s="239"/>
      <c r="N155" s="240"/>
      <c r="O155" s="77"/>
      <c r="P155" s="77"/>
      <c r="Q155" s="77"/>
      <c r="R155" s="77"/>
      <c r="S155" s="77"/>
      <c r="T155" s="78"/>
      <c r="U155" s="38"/>
      <c r="V155" s="38"/>
      <c r="W155" s="38"/>
      <c r="X155" s="38"/>
      <c r="Y155" s="38"/>
      <c r="Z155" s="38"/>
      <c r="AA155" s="38"/>
      <c r="AB155" s="38"/>
      <c r="AC155" s="38"/>
      <c r="AD155" s="38"/>
      <c r="AE155" s="38"/>
      <c r="AT155" s="19" t="s">
        <v>1062</v>
      </c>
      <c r="AU155" s="19" t="s">
        <v>82</v>
      </c>
    </row>
    <row r="156" s="2" customFormat="1" ht="55.5" customHeight="1">
      <c r="A156" s="38"/>
      <c r="B156" s="181"/>
      <c r="C156" s="182" t="s">
        <v>327</v>
      </c>
      <c r="D156" s="182" t="s">
        <v>259</v>
      </c>
      <c r="E156" s="183" t="s">
        <v>3354</v>
      </c>
      <c r="F156" s="184" t="s">
        <v>3355</v>
      </c>
      <c r="G156" s="185" t="s">
        <v>2365</v>
      </c>
      <c r="H156" s="186">
        <v>1</v>
      </c>
      <c r="I156" s="187"/>
      <c r="J156" s="188">
        <f>ROUND(I156*H156,2)</f>
        <v>0</v>
      </c>
      <c r="K156" s="184" t="s">
        <v>2351</v>
      </c>
      <c r="L156" s="39"/>
      <c r="M156" s="189" t="s">
        <v>1</v>
      </c>
      <c r="N156" s="190" t="s">
        <v>40</v>
      </c>
      <c r="O156" s="77"/>
      <c r="P156" s="191">
        <f>O156*H156</f>
        <v>0</v>
      </c>
      <c r="Q156" s="191">
        <v>0</v>
      </c>
      <c r="R156" s="191">
        <f>Q156*H156</f>
        <v>0</v>
      </c>
      <c r="S156" s="191">
        <v>0</v>
      </c>
      <c r="T156" s="192">
        <f>S156*H156</f>
        <v>0</v>
      </c>
      <c r="U156" s="38"/>
      <c r="V156" s="38"/>
      <c r="W156" s="38"/>
      <c r="X156" s="38"/>
      <c r="Y156" s="38"/>
      <c r="Z156" s="38"/>
      <c r="AA156" s="38"/>
      <c r="AB156" s="38"/>
      <c r="AC156" s="38"/>
      <c r="AD156" s="38"/>
      <c r="AE156" s="38"/>
      <c r="AR156" s="193" t="s">
        <v>108</v>
      </c>
      <c r="AT156" s="193" t="s">
        <v>259</v>
      </c>
      <c r="AU156" s="193" t="s">
        <v>82</v>
      </c>
      <c r="AY156" s="19" t="s">
        <v>257</v>
      </c>
      <c r="BE156" s="194">
        <f>IF(N156="základní",J156,0)</f>
        <v>0</v>
      </c>
      <c r="BF156" s="194">
        <f>IF(N156="snížená",J156,0)</f>
        <v>0</v>
      </c>
      <c r="BG156" s="194">
        <f>IF(N156="zákl. přenesená",J156,0)</f>
        <v>0</v>
      </c>
      <c r="BH156" s="194">
        <f>IF(N156="sníž. přenesená",J156,0)</f>
        <v>0</v>
      </c>
      <c r="BI156" s="194">
        <f>IF(N156="nulová",J156,0)</f>
        <v>0</v>
      </c>
      <c r="BJ156" s="19" t="s">
        <v>82</v>
      </c>
      <c r="BK156" s="194">
        <f>ROUND(I156*H156,2)</f>
        <v>0</v>
      </c>
      <c r="BL156" s="19" t="s">
        <v>108</v>
      </c>
      <c r="BM156" s="193" t="s">
        <v>402</v>
      </c>
    </row>
    <row r="157" s="2" customFormat="1">
      <c r="A157" s="38"/>
      <c r="B157" s="39"/>
      <c r="C157" s="38"/>
      <c r="D157" s="196" t="s">
        <v>1062</v>
      </c>
      <c r="E157" s="38"/>
      <c r="F157" s="237" t="s">
        <v>3356</v>
      </c>
      <c r="G157" s="38"/>
      <c r="H157" s="38"/>
      <c r="I157" s="238"/>
      <c r="J157" s="38"/>
      <c r="K157" s="38"/>
      <c r="L157" s="39"/>
      <c r="M157" s="239"/>
      <c r="N157" s="240"/>
      <c r="O157" s="77"/>
      <c r="P157" s="77"/>
      <c r="Q157" s="77"/>
      <c r="R157" s="77"/>
      <c r="S157" s="77"/>
      <c r="T157" s="78"/>
      <c r="U157" s="38"/>
      <c r="V157" s="38"/>
      <c r="W157" s="38"/>
      <c r="X157" s="38"/>
      <c r="Y157" s="38"/>
      <c r="Z157" s="38"/>
      <c r="AA157" s="38"/>
      <c r="AB157" s="38"/>
      <c r="AC157" s="38"/>
      <c r="AD157" s="38"/>
      <c r="AE157" s="38"/>
      <c r="AT157" s="19" t="s">
        <v>1062</v>
      </c>
      <c r="AU157" s="19" t="s">
        <v>82</v>
      </c>
    </row>
    <row r="158" s="2" customFormat="1" ht="62.7" customHeight="1">
      <c r="A158" s="38"/>
      <c r="B158" s="181"/>
      <c r="C158" s="182" t="s">
        <v>334</v>
      </c>
      <c r="D158" s="182" t="s">
        <v>259</v>
      </c>
      <c r="E158" s="183" t="s">
        <v>3357</v>
      </c>
      <c r="F158" s="184" t="s">
        <v>3358</v>
      </c>
      <c r="G158" s="185" t="s">
        <v>2365</v>
      </c>
      <c r="H158" s="186">
        <v>3</v>
      </c>
      <c r="I158" s="187"/>
      <c r="J158" s="188">
        <f>ROUND(I158*H158,2)</f>
        <v>0</v>
      </c>
      <c r="K158" s="184" t="s">
        <v>2351</v>
      </c>
      <c r="L158" s="39"/>
      <c r="M158" s="189" t="s">
        <v>1</v>
      </c>
      <c r="N158" s="190" t="s">
        <v>40</v>
      </c>
      <c r="O158" s="77"/>
      <c r="P158" s="191">
        <f>O158*H158</f>
        <v>0</v>
      </c>
      <c r="Q158" s="191">
        <v>0</v>
      </c>
      <c r="R158" s="191">
        <f>Q158*H158</f>
        <v>0</v>
      </c>
      <c r="S158" s="191">
        <v>0</v>
      </c>
      <c r="T158" s="192">
        <f>S158*H158</f>
        <v>0</v>
      </c>
      <c r="U158" s="38"/>
      <c r="V158" s="38"/>
      <c r="W158" s="38"/>
      <c r="X158" s="38"/>
      <c r="Y158" s="38"/>
      <c r="Z158" s="38"/>
      <c r="AA158" s="38"/>
      <c r="AB158" s="38"/>
      <c r="AC158" s="38"/>
      <c r="AD158" s="38"/>
      <c r="AE158" s="38"/>
      <c r="AR158" s="193" t="s">
        <v>108</v>
      </c>
      <c r="AT158" s="193" t="s">
        <v>259</v>
      </c>
      <c r="AU158" s="193" t="s">
        <v>82</v>
      </c>
      <c r="AY158" s="19" t="s">
        <v>257</v>
      </c>
      <c r="BE158" s="194">
        <f>IF(N158="základní",J158,0)</f>
        <v>0</v>
      </c>
      <c r="BF158" s="194">
        <f>IF(N158="snížená",J158,0)</f>
        <v>0</v>
      </c>
      <c r="BG158" s="194">
        <f>IF(N158="zákl. přenesená",J158,0)</f>
        <v>0</v>
      </c>
      <c r="BH158" s="194">
        <f>IF(N158="sníž. přenesená",J158,0)</f>
        <v>0</v>
      </c>
      <c r="BI158" s="194">
        <f>IF(N158="nulová",J158,0)</f>
        <v>0</v>
      </c>
      <c r="BJ158" s="19" t="s">
        <v>82</v>
      </c>
      <c r="BK158" s="194">
        <f>ROUND(I158*H158,2)</f>
        <v>0</v>
      </c>
      <c r="BL158" s="19" t="s">
        <v>108</v>
      </c>
      <c r="BM158" s="193" t="s">
        <v>413</v>
      </c>
    </row>
    <row r="159" s="2" customFormat="1">
      <c r="A159" s="38"/>
      <c r="B159" s="39"/>
      <c r="C159" s="38"/>
      <c r="D159" s="196" t="s">
        <v>1062</v>
      </c>
      <c r="E159" s="38"/>
      <c r="F159" s="237" t="s">
        <v>3359</v>
      </c>
      <c r="G159" s="38"/>
      <c r="H159" s="38"/>
      <c r="I159" s="238"/>
      <c r="J159" s="38"/>
      <c r="K159" s="38"/>
      <c r="L159" s="39"/>
      <c r="M159" s="239"/>
      <c r="N159" s="240"/>
      <c r="O159" s="77"/>
      <c r="P159" s="77"/>
      <c r="Q159" s="77"/>
      <c r="R159" s="77"/>
      <c r="S159" s="77"/>
      <c r="T159" s="78"/>
      <c r="U159" s="38"/>
      <c r="V159" s="38"/>
      <c r="W159" s="38"/>
      <c r="X159" s="38"/>
      <c r="Y159" s="38"/>
      <c r="Z159" s="38"/>
      <c r="AA159" s="38"/>
      <c r="AB159" s="38"/>
      <c r="AC159" s="38"/>
      <c r="AD159" s="38"/>
      <c r="AE159" s="38"/>
      <c r="AT159" s="19" t="s">
        <v>1062</v>
      </c>
      <c r="AU159" s="19" t="s">
        <v>82</v>
      </c>
    </row>
    <row r="160" s="2" customFormat="1" ht="62.7" customHeight="1">
      <c r="A160" s="38"/>
      <c r="B160" s="181"/>
      <c r="C160" s="182" t="s">
        <v>343</v>
      </c>
      <c r="D160" s="182" t="s">
        <v>259</v>
      </c>
      <c r="E160" s="183" t="s">
        <v>3360</v>
      </c>
      <c r="F160" s="184" t="s">
        <v>3361</v>
      </c>
      <c r="G160" s="185" t="s">
        <v>2365</v>
      </c>
      <c r="H160" s="186">
        <v>1</v>
      </c>
      <c r="I160" s="187"/>
      <c r="J160" s="188">
        <f>ROUND(I160*H160,2)</f>
        <v>0</v>
      </c>
      <c r="K160" s="184" t="s">
        <v>2351</v>
      </c>
      <c r="L160" s="39"/>
      <c r="M160" s="189" t="s">
        <v>1</v>
      </c>
      <c r="N160" s="190" t="s">
        <v>40</v>
      </c>
      <c r="O160" s="77"/>
      <c r="P160" s="191">
        <f>O160*H160</f>
        <v>0</v>
      </c>
      <c r="Q160" s="191">
        <v>0</v>
      </c>
      <c r="R160" s="191">
        <f>Q160*H160</f>
        <v>0</v>
      </c>
      <c r="S160" s="191">
        <v>0</v>
      </c>
      <c r="T160" s="192">
        <f>S160*H160</f>
        <v>0</v>
      </c>
      <c r="U160" s="38"/>
      <c r="V160" s="38"/>
      <c r="W160" s="38"/>
      <c r="X160" s="38"/>
      <c r="Y160" s="38"/>
      <c r="Z160" s="38"/>
      <c r="AA160" s="38"/>
      <c r="AB160" s="38"/>
      <c r="AC160" s="38"/>
      <c r="AD160" s="38"/>
      <c r="AE160" s="38"/>
      <c r="AR160" s="193" t="s">
        <v>108</v>
      </c>
      <c r="AT160" s="193" t="s">
        <v>259</v>
      </c>
      <c r="AU160" s="193" t="s">
        <v>82</v>
      </c>
      <c r="AY160" s="19" t="s">
        <v>257</v>
      </c>
      <c r="BE160" s="194">
        <f>IF(N160="základní",J160,0)</f>
        <v>0</v>
      </c>
      <c r="BF160" s="194">
        <f>IF(N160="snížená",J160,0)</f>
        <v>0</v>
      </c>
      <c r="BG160" s="194">
        <f>IF(N160="zákl. přenesená",J160,0)</f>
        <v>0</v>
      </c>
      <c r="BH160" s="194">
        <f>IF(N160="sníž. přenesená",J160,0)</f>
        <v>0</v>
      </c>
      <c r="BI160" s="194">
        <f>IF(N160="nulová",J160,0)</f>
        <v>0</v>
      </c>
      <c r="BJ160" s="19" t="s">
        <v>82</v>
      </c>
      <c r="BK160" s="194">
        <f>ROUND(I160*H160,2)</f>
        <v>0</v>
      </c>
      <c r="BL160" s="19" t="s">
        <v>108</v>
      </c>
      <c r="BM160" s="193" t="s">
        <v>427</v>
      </c>
    </row>
    <row r="161" s="2" customFormat="1">
      <c r="A161" s="38"/>
      <c r="B161" s="39"/>
      <c r="C161" s="38"/>
      <c r="D161" s="196" t="s">
        <v>1062</v>
      </c>
      <c r="E161" s="38"/>
      <c r="F161" s="237" t="s">
        <v>3359</v>
      </c>
      <c r="G161" s="38"/>
      <c r="H161" s="38"/>
      <c r="I161" s="238"/>
      <c r="J161" s="38"/>
      <c r="K161" s="38"/>
      <c r="L161" s="39"/>
      <c r="M161" s="239"/>
      <c r="N161" s="240"/>
      <c r="O161" s="77"/>
      <c r="P161" s="77"/>
      <c r="Q161" s="77"/>
      <c r="R161" s="77"/>
      <c r="S161" s="77"/>
      <c r="T161" s="78"/>
      <c r="U161" s="38"/>
      <c r="V161" s="38"/>
      <c r="W161" s="38"/>
      <c r="X161" s="38"/>
      <c r="Y161" s="38"/>
      <c r="Z161" s="38"/>
      <c r="AA161" s="38"/>
      <c r="AB161" s="38"/>
      <c r="AC161" s="38"/>
      <c r="AD161" s="38"/>
      <c r="AE161" s="38"/>
      <c r="AT161" s="19" t="s">
        <v>1062</v>
      </c>
      <c r="AU161" s="19" t="s">
        <v>82</v>
      </c>
    </row>
    <row r="162" s="2" customFormat="1" ht="37.8" customHeight="1">
      <c r="A162" s="38"/>
      <c r="B162" s="181"/>
      <c r="C162" s="182" t="s">
        <v>350</v>
      </c>
      <c r="D162" s="182" t="s">
        <v>259</v>
      </c>
      <c r="E162" s="183" t="s">
        <v>3362</v>
      </c>
      <c r="F162" s="184" t="s">
        <v>3363</v>
      </c>
      <c r="G162" s="185" t="s">
        <v>2365</v>
      </c>
      <c r="H162" s="186">
        <v>4</v>
      </c>
      <c r="I162" s="187"/>
      <c r="J162" s="188">
        <f>ROUND(I162*H162,2)</f>
        <v>0</v>
      </c>
      <c r="K162" s="184" t="s">
        <v>2351</v>
      </c>
      <c r="L162" s="39"/>
      <c r="M162" s="189" t="s">
        <v>1</v>
      </c>
      <c r="N162" s="190" t="s">
        <v>40</v>
      </c>
      <c r="O162" s="77"/>
      <c r="P162" s="191">
        <f>O162*H162</f>
        <v>0</v>
      </c>
      <c r="Q162" s="191">
        <v>0</v>
      </c>
      <c r="R162" s="191">
        <f>Q162*H162</f>
        <v>0</v>
      </c>
      <c r="S162" s="191">
        <v>0</v>
      </c>
      <c r="T162" s="192">
        <f>S162*H162</f>
        <v>0</v>
      </c>
      <c r="U162" s="38"/>
      <c r="V162" s="38"/>
      <c r="W162" s="38"/>
      <c r="X162" s="38"/>
      <c r="Y162" s="38"/>
      <c r="Z162" s="38"/>
      <c r="AA162" s="38"/>
      <c r="AB162" s="38"/>
      <c r="AC162" s="38"/>
      <c r="AD162" s="38"/>
      <c r="AE162" s="38"/>
      <c r="AR162" s="193" t="s">
        <v>108</v>
      </c>
      <c r="AT162" s="193" t="s">
        <v>259</v>
      </c>
      <c r="AU162" s="193" t="s">
        <v>82</v>
      </c>
      <c r="AY162" s="19" t="s">
        <v>257</v>
      </c>
      <c r="BE162" s="194">
        <f>IF(N162="základní",J162,0)</f>
        <v>0</v>
      </c>
      <c r="BF162" s="194">
        <f>IF(N162="snížená",J162,0)</f>
        <v>0</v>
      </c>
      <c r="BG162" s="194">
        <f>IF(N162="zákl. přenesená",J162,0)</f>
        <v>0</v>
      </c>
      <c r="BH162" s="194">
        <f>IF(N162="sníž. přenesená",J162,0)</f>
        <v>0</v>
      </c>
      <c r="BI162" s="194">
        <f>IF(N162="nulová",J162,0)</f>
        <v>0</v>
      </c>
      <c r="BJ162" s="19" t="s">
        <v>82</v>
      </c>
      <c r="BK162" s="194">
        <f>ROUND(I162*H162,2)</f>
        <v>0</v>
      </c>
      <c r="BL162" s="19" t="s">
        <v>108</v>
      </c>
      <c r="BM162" s="193" t="s">
        <v>439</v>
      </c>
    </row>
    <row r="163" s="2" customFormat="1">
      <c r="A163" s="38"/>
      <c r="B163" s="39"/>
      <c r="C163" s="38"/>
      <c r="D163" s="196" t="s">
        <v>1062</v>
      </c>
      <c r="E163" s="38"/>
      <c r="F163" s="237" t="s">
        <v>3364</v>
      </c>
      <c r="G163" s="38"/>
      <c r="H163" s="38"/>
      <c r="I163" s="238"/>
      <c r="J163" s="38"/>
      <c r="K163" s="38"/>
      <c r="L163" s="39"/>
      <c r="M163" s="239"/>
      <c r="N163" s="240"/>
      <c r="O163" s="77"/>
      <c r="P163" s="77"/>
      <c r="Q163" s="77"/>
      <c r="R163" s="77"/>
      <c r="S163" s="77"/>
      <c r="T163" s="78"/>
      <c r="U163" s="38"/>
      <c r="V163" s="38"/>
      <c r="W163" s="38"/>
      <c r="X163" s="38"/>
      <c r="Y163" s="38"/>
      <c r="Z163" s="38"/>
      <c r="AA163" s="38"/>
      <c r="AB163" s="38"/>
      <c r="AC163" s="38"/>
      <c r="AD163" s="38"/>
      <c r="AE163" s="38"/>
      <c r="AT163" s="19" t="s">
        <v>1062</v>
      </c>
      <c r="AU163" s="19" t="s">
        <v>82</v>
      </c>
    </row>
    <row r="164" s="2" customFormat="1" ht="37.8" customHeight="1">
      <c r="A164" s="38"/>
      <c r="B164" s="181"/>
      <c r="C164" s="182" t="s">
        <v>8</v>
      </c>
      <c r="D164" s="182" t="s">
        <v>259</v>
      </c>
      <c r="E164" s="183" t="s">
        <v>3365</v>
      </c>
      <c r="F164" s="184" t="s">
        <v>3366</v>
      </c>
      <c r="G164" s="185" t="s">
        <v>2365</v>
      </c>
      <c r="H164" s="186">
        <v>1</v>
      </c>
      <c r="I164" s="187"/>
      <c r="J164" s="188">
        <f>ROUND(I164*H164,2)</f>
        <v>0</v>
      </c>
      <c r="K164" s="184" t="s">
        <v>2351</v>
      </c>
      <c r="L164" s="39"/>
      <c r="M164" s="189" t="s">
        <v>1</v>
      </c>
      <c r="N164" s="190" t="s">
        <v>40</v>
      </c>
      <c r="O164" s="77"/>
      <c r="P164" s="191">
        <f>O164*H164</f>
        <v>0</v>
      </c>
      <c r="Q164" s="191">
        <v>0</v>
      </c>
      <c r="R164" s="191">
        <f>Q164*H164</f>
        <v>0</v>
      </c>
      <c r="S164" s="191">
        <v>0</v>
      </c>
      <c r="T164" s="192">
        <f>S164*H164</f>
        <v>0</v>
      </c>
      <c r="U164" s="38"/>
      <c r="V164" s="38"/>
      <c r="W164" s="38"/>
      <c r="X164" s="38"/>
      <c r="Y164" s="38"/>
      <c r="Z164" s="38"/>
      <c r="AA164" s="38"/>
      <c r="AB164" s="38"/>
      <c r="AC164" s="38"/>
      <c r="AD164" s="38"/>
      <c r="AE164" s="38"/>
      <c r="AR164" s="193" t="s">
        <v>108</v>
      </c>
      <c r="AT164" s="193" t="s">
        <v>259</v>
      </c>
      <c r="AU164" s="193" t="s">
        <v>82</v>
      </c>
      <c r="AY164" s="19" t="s">
        <v>257</v>
      </c>
      <c r="BE164" s="194">
        <f>IF(N164="základní",J164,0)</f>
        <v>0</v>
      </c>
      <c r="BF164" s="194">
        <f>IF(N164="snížená",J164,0)</f>
        <v>0</v>
      </c>
      <c r="BG164" s="194">
        <f>IF(N164="zákl. přenesená",J164,0)</f>
        <v>0</v>
      </c>
      <c r="BH164" s="194">
        <f>IF(N164="sníž. přenesená",J164,0)</f>
        <v>0</v>
      </c>
      <c r="BI164" s="194">
        <f>IF(N164="nulová",J164,0)</f>
        <v>0</v>
      </c>
      <c r="BJ164" s="19" t="s">
        <v>82</v>
      </c>
      <c r="BK164" s="194">
        <f>ROUND(I164*H164,2)</f>
        <v>0</v>
      </c>
      <c r="BL164" s="19" t="s">
        <v>108</v>
      </c>
      <c r="BM164" s="193" t="s">
        <v>450</v>
      </c>
    </row>
    <row r="165" s="2" customFormat="1">
      <c r="A165" s="38"/>
      <c r="B165" s="39"/>
      <c r="C165" s="38"/>
      <c r="D165" s="196" t="s">
        <v>1062</v>
      </c>
      <c r="E165" s="38"/>
      <c r="F165" s="237" t="s">
        <v>3364</v>
      </c>
      <c r="G165" s="38"/>
      <c r="H165" s="38"/>
      <c r="I165" s="238"/>
      <c r="J165" s="38"/>
      <c r="K165" s="38"/>
      <c r="L165" s="39"/>
      <c r="M165" s="239"/>
      <c r="N165" s="240"/>
      <c r="O165" s="77"/>
      <c r="P165" s="77"/>
      <c r="Q165" s="77"/>
      <c r="R165" s="77"/>
      <c r="S165" s="77"/>
      <c r="T165" s="78"/>
      <c r="U165" s="38"/>
      <c r="V165" s="38"/>
      <c r="W165" s="38"/>
      <c r="X165" s="38"/>
      <c r="Y165" s="38"/>
      <c r="Z165" s="38"/>
      <c r="AA165" s="38"/>
      <c r="AB165" s="38"/>
      <c r="AC165" s="38"/>
      <c r="AD165" s="38"/>
      <c r="AE165" s="38"/>
      <c r="AT165" s="19" t="s">
        <v>1062</v>
      </c>
      <c r="AU165" s="19" t="s">
        <v>82</v>
      </c>
    </row>
    <row r="166" s="2" customFormat="1" ht="37.8" customHeight="1">
      <c r="A166" s="38"/>
      <c r="B166" s="181"/>
      <c r="C166" s="182" t="s">
        <v>364</v>
      </c>
      <c r="D166" s="182" t="s">
        <v>259</v>
      </c>
      <c r="E166" s="183" t="s">
        <v>3367</v>
      </c>
      <c r="F166" s="184" t="s">
        <v>3368</v>
      </c>
      <c r="G166" s="185" t="s">
        <v>2365</v>
      </c>
      <c r="H166" s="186">
        <v>2</v>
      </c>
      <c r="I166" s="187"/>
      <c r="J166" s="188">
        <f>ROUND(I166*H166,2)</f>
        <v>0</v>
      </c>
      <c r="K166" s="184" t="s">
        <v>2351</v>
      </c>
      <c r="L166" s="39"/>
      <c r="M166" s="189" t="s">
        <v>1</v>
      </c>
      <c r="N166" s="190" t="s">
        <v>40</v>
      </c>
      <c r="O166" s="77"/>
      <c r="P166" s="191">
        <f>O166*H166</f>
        <v>0</v>
      </c>
      <c r="Q166" s="191">
        <v>0</v>
      </c>
      <c r="R166" s="191">
        <f>Q166*H166</f>
        <v>0</v>
      </c>
      <c r="S166" s="191">
        <v>0</v>
      </c>
      <c r="T166" s="192">
        <f>S166*H166</f>
        <v>0</v>
      </c>
      <c r="U166" s="38"/>
      <c r="V166" s="38"/>
      <c r="W166" s="38"/>
      <c r="X166" s="38"/>
      <c r="Y166" s="38"/>
      <c r="Z166" s="38"/>
      <c r="AA166" s="38"/>
      <c r="AB166" s="38"/>
      <c r="AC166" s="38"/>
      <c r="AD166" s="38"/>
      <c r="AE166" s="38"/>
      <c r="AR166" s="193" t="s">
        <v>108</v>
      </c>
      <c r="AT166" s="193" t="s">
        <v>259</v>
      </c>
      <c r="AU166" s="193" t="s">
        <v>82</v>
      </c>
      <c r="AY166" s="19" t="s">
        <v>257</v>
      </c>
      <c r="BE166" s="194">
        <f>IF(N166="základní",J166,0)</f>
        <v>0</v>
      </c>
      <c r="BF166" s="194">
        <f>IF(N166="snížená",J166,0)</f>
        <v>0</v>
      </c>
      <c r="BG166" s="194">
        <f>IF(N166="zákl. přenesená",J166,0)</f>
        <v>0</v>
      </c>
      <c r="BH166" s="194">
        <f>IF(N166="sníž. přenesená",J166,0)</f>
        <v>0</v>
      </c>
      <c r="BI166" s="194">
        <f>IF(N166="nulová",J166,0)</f>
        <v>0</v>
      </c>
      <c r="BJ166" s="19" t="s">
        <v>82</v>
      </c>
      <c r="BK166" s="194">
        <f>ROUND(I166*H166,2)</f>
        <v>0</v>
      </c>
      <c r="BL166" s="19" t="s">
        <v>108</v>
      </c>
      <c r="BM166" s="193" t="s">
        <v>462</v>
      </c>
    </row>
    <row r="167" s="2" customFormat="1">
      <c r="A167" s="38"/>
      <c r="B167" s="39"/>
      <c r="C167" s="38"/>
      <c r="D167" s="196" t="s">
        <v>1062</v>
      </c>
      <c r="E167" s="38"/>
      <c r="F167" s="237" t="s">
        <v>3364</v>
      </c>
      <c r="G167" s="38"/>
      <c r="H167" s="38"/>
      <c r="I167" s="238"/>
      <c r="J167" s="38"/>
      <c r="K167" s="38"/>
      <c r="L167" s="39"/>
      <c r="M167" s="239"/>
      <c r="N167" s="240"/>
      <c r="O167" s="77"/>
      <c r="P167" s="77"/>
      <c r="Q167" s="77"/>
      <c r="R167" s="77"/>
      <c r="S167" s="77"/>
      <c r="T167" s="78"/>
      <c r="U167" s="38"/>
      <c r="V167" s="38"/>
      <c r="W167" s="38"/>
      <c r="X167" s="38"/>
      <c r="Y167" s="38"/>
      <c r="Z167" s="38"/>
      <c r="AA167" s="38"/>
      <c r="AB167" s="38"/>
      <c r="AC167" s="38"/>
      <c r="AD167" s="38"/>
      <c r="AE167" s="38"/>
      <c r="AT167" s="19" t="s">
        <v>1062</v>
      </c>
      <c r="AU167" s="19" t="s">
        <v>82</v>
      </c>
    </row>
    <row r="168" s="2" customFormat="1" ht="24.15" customHeight="1">
      <c r="A168" s="38"/>
      <c r="B168" s="181"/>
      <c r="C168" s="182" t="s">
        <v>368</v>
      </c>
      <c r="D168" s="182" t="s">
        <v>259</v>
      </c>
      <c r="E168" s="183" t="s">
        <v>3369</v>
      </c>
      <c r="F168" s="184" t="s">
        <v>3331</v>
      </c>
      <c r="G168" s="185" t="s">
        <v>2365</v>
      </c>
      <c r="H168" s="186">
        <v>14</v>
      </c>
      <c r="I168" s="187"/>
      <c r="J168" s="188">
        <f>ROUND(I168*H168,2)</f>
        <v>0</v>
      </c>
      <c r="K168" s="184" t="s">
        <v>2351</v>
      </c>
      <c r="L168" s="39"/>
      <c r="M168" s="189" t="s">
        <v>1</v>
      </c>
      <c r="N168" s="190" t="s">
        <v>40</v>
      </c>
      <c r="O168" s="77"/>
      <c r="P168" s="191">
        <f>O168*H168</f>
        <v>0</v>
      </c>
      <c r="Q168" s="191">
        <v>0</v>
      </c>
      <c r="R168" s="191">
        <f>Q168*H168</f>
        <v>0</v>
      </c>
      <c r="S168" s="191">
        <v>0</v>
      </c>
      <c r="T168" s="192">
        <f>S168*H168</f>
        <v>0</v>
      </c>
      <c r="U168" s="38"/>
      <c r="V168" s="38"/>
      <c r="W168" s="38"/>
      <c r="X168" s="38"/>
      <c r="Y168" s="38"/>
      <c r="Z168" s="38"/>
      <c r="AA168" s="38"/>
      <c r="AB168" s="38"/>
      <c r="AC168" s="38"/>
      <c r="AD168" s="38"/>
      <c r="AE168" s="38"/>
      <c r="AR168" s="193" t="s">
        <v>108</v>
      </c>
      <c r="AT168" s="193" t="s">
        <v>259</v>
      </c>
      <c r="AU168" s="193" t="s">
        <v>82</v>
      </c>
      <c r="AY168" s="19" t="s">
        <v>257</v>
      </c>
      <c r="BE168" s="194">
        <f>IF(N168="základní",J168,0)</f>
        <v>0</v>
      </c>
      <c r="BF168" s="194">
        <f>IF(N168="snížená",J168,0)</f>
        <v>0</v>
      </c>
      <c r="BG168" s="194">
        <f>IF(N168="zákl. přenesená",J168,0)</f>
        <v>0</v>
      </c>
      <c r="BH168" s="194">
        <f>IF(N168="sníž. přenesená",J168,0)</f>
        <v>0</v>
      </c>
      <c r="BI168" s="194">
        <f>IF(N168="nulová",J168,0)</f>
        <v>0</v>
      </c>
      <c r="BJ168" s="19" t="s">
        <v>82</v>
      </c>
      <c r="BK168" s="194">
        <f>ROUND(I168*H168,2)</f>
        <v>0</v>
      </c>
      <c r="BL168" s="19" t="s">
        <v>108</v>
      </c>
      <c r="BM168" s="193" t="s">
        <v>476</v>
      </c>
    </row>
    <row r="169" s="2" customFormat="1">
      <c r="A169" s="38"/>
      <c r="B169" s="39"/>
      <c r="C169" s="38"/>
      <c r="D169" s="196" t="s">
        <v>1062</v>
      </c>
      <c r="E169" s="38"/>
      <c r="F169" s="237" t="s">
        <v>3364</v>
      </c>
      <c r="G169" s="38"/>
      <c r="H169" s="38"/>
      <c r="I169" s="238"/>
      <c r="J169" s="38"/>
      <c r="K169" s="38"/>
      <c r="L169" s="39"/>
      <c r="M169" s="239"/>
      <c r="N169" s="240"/>
      <c r="O169" s="77"/>
      <c r="P169" s="77"/>
      <c r="Q169" s="77"/>
      <c r="R169" s="77"/>
      <c r="S169" s="77"/>
      <c r="T169" s="78"/>
      <c r="U169" s="38"/>
      <c r="V169" s="38"/>
      <c r="W169" s="38"/>
      <c r="X169" s="38"/>
      <c r="Y169" s="38"/>
      <c r="Z169" s="38"/>
      <c r="AA169" s="38"/>
      <c r="AB169" s="38"/>
      <c r="AC169" s="38"/>
      <c r="AD169" s="38"/>
      <c r="AE169" s="38"/>
      <c r="AT169" s="19" t="s">
        <v>1062</v>
      </c>
      <c r="AU169" s="19" t="s">
        <v>82</v>
      </c>
    </row>
    <row r="170" s="2" customFormat="1" ht="24.15" customHeight="1">
      <c r="A170" s="38"/>
      <c r="B170" s="181"/>
      <c r="C170" s="182" t="s">
        <v>374</v>
      </c>
      <c r="D170" s="182" t="s">
        <v>259</v>
      </c>
      <c r="E170" s="183" t="s">
        <v>3370</v>
      </c>
      <c r="F170" s="184" t="s">
        <v>3371</v>
      </c>
      <c r="G170" s="185" t="s">
        <v>2365</v>
      </c>
      <c r="H170" s="186">
        <v>1</v>
      </c>
      <c r="I170" s="187"/>
      <c r="J170" s="188">
        <f>ROUND(I170*H170,2)</f>
        <v>0</v>
      </c>
      <c r="K170" s="184" t="s">
        <v>2351</v>
      </c>
      <c r="L170" s="39"/>
      <c r="M170" s="189" t="s">
        <v>1</v>
      </c>
      <c r="N170" s="190" t="s">
        <v>40</v>
      </c>
      <c r="O170" s="77"/>
      <c r="P170" s="191">
        <f>O170*H170</f>
        <v>0</v>
      </c>
      <c r="Q170" s="191">
        <v>0</v>
      </c>
      <c r="R170" s="191">
        <f>Q170*H170</f>
        <v>0</v>
      </c>
      <c r="S170" s="191">
        <v>0</v>
      </c>
      <c r="T170" s="192">
        <f>S170*H170</f>
        <v>0</v>
      </c>
      <c r="U170" s="38"/>
      <c r="V170" s="38"/>
      <c r="W170" s="38"/>
      <c r="X170" s="38"/>
      <c r="Y170" s="38"/>
      <c r="Z170" s="38"/>
      <c r="AA170" s="38"/>
      <c r="AB170" s="38"/>
      <c r="AC170" s="38"/>
      <c r="AD170" s="38"/>
      <c r="AE170" s="38"/>
      <c r="AR170" s="193" t="s">
        <v>108</v>
      </c>
      <c r="AT170" s="193" t="s">
        <v>259</v>
      </c>
      <c r="AU170" s="193" t="s">
        <v>82</v>
      </c>
      <c r="AY170" s="19" t="s">
        <v>257</v>
      </c>
      <c r="BE170" s="194">
        <f>IF(N170="základní",J170,0)</f>
        <v>0</v>
      </c>
      <c r="BF170" s="194">
        <f>IF(N170="snížená",J170,0)</f>
        <v>0</v>
      </c>
      <c r="BG170" s="194">
        <f>IF(N170="zákl. přenesená",J170,0)</f>
        <v>0</v>
      </c>
      <c r="BH170" s="194">
        <f>IF(N170="sníž. přenesená",J170,0)</f>
        <v>0</v>
      </c>
      <c r="BI170" s="194">
        <f>IF(N170="nulová",J170,0)</f>
        <v>0</v>
      </c>
      <c r="BJ170" s="19" t="s">
        <v>82</v>
      </c>
      <c r="BK170" s="194">
        <f>ROUND(I170*H170,2)</f>
        <v>0</v>
      </c>
      <c r="BL170" s="19" t="s">
        <v>108</v>
      </c>
      <c r="BM170" s="193" t="s">
        <v>490</v>
      </c>
    </row>
    <row r="171" s="2" customFormat="1">
      <c r="A171" s="38"/>
      <c r="B171" s="39"/>
      <c r="C171" s="38"/>
      <c r="D171" s="196" t="s">
        <v>1062</v>
      </c>
      <c r="E171" s="38"/>
      <c r="F171" s="237" t="s">
        <v>3364</v>
      </c>
      <c r="G171" s="38"/>
      <c r="H171" s="38"/>
      <c r="I171" s="238"/>
      <c r="J171" s="38"/>
      <c r="K171" s="38"/>
      <c r="L171" s="39"/>
      <c r="M171" s="239"/>
      <c r="N171" s="240"/>
      <c r="O171" s="77"/>
      <c r="P171" s="77"/>
      <c r="Q171" s="77"/>
      <c r="R171" s="77"/>
      <c r="S171" s="77"/>
      <c r="T171" s="78"/>
      <c r="U171" s="38"/>
      <c r="V171" s="38"/>
      <c r="W171" s="38"/>
      <c r="X171" s="38"/>
      <c r="Y171" s="38"/>
      <c r="Z171" s="38"/>
      <c r="AA171" s="38"/>
      <c r="AB171" s="38"/>
      <c r="AC171" s="38"/>
      <c r="AD171" s="38"/>
      <c r="AE171" s="38"/>
      <c r="AT171" s="19" t="s">
        <v>1062</v>
      </c>
      <c r="AU171" s="19" t="s">
        <v>82</v>
      </c>
    </row>
    <row r="172" s="2" customFormat="1" ht="21.75" customHeight="1">
      <c r="A172" s="38"/>
      <c r="B172" s="181"/>
      <c r="C172" s="182" t="s">
        <v>379</v>
      </c>
      <c r="D172" s="182" t="s">
        <v>259</v>
      </c>
      <c r="E172" s="183" t="s">
        <v>3372</v>
      </c>
      <c r="F172" s="184" t="s">
        <v>3373</v>
      </c>
      <c r="G172" s="185" t="s">
        <v>3335</v>
      </c>
      <c r="H172" s="186">
        <v>12</v>
      </c>
      <c r="I172" s="187"/>
      <c r="J172" s="188">
        <f>ROUND(I172*H172,2)</f>
        <v>0</v>
      </c>
      <c r="K172" s="184" t="s">
        <v>2351</v>
      </c>
      <c r="L172" s="39"/>
      <c r="M172" s="189" t="s">
        <v>1</v>
      </c>
      <c r="N172" s="190" t="s">
        <v>40</v>
      </c>
      <c r="O172" s="77"/>
      <c r="P172" s="191">
        <f>O172*H172</f>
        <v>0</v>
      </c>
      <c r="Q172" s="191">
        <v>0</v>
      </c>
      <c r="R172" s="191">
        <f>Q172*H172</f>
        <v>0</v>
      </c>
      <c r="S172" s="191">
        <v>0</v>
      </c>
      <c r="T172" s="192">
        <f>S172*H172</f>
        <v>0</v>
      </c>
      <c r="U172" s="38"/>
      <c r="V172" s="38"/>
      <c r="W172" s="38"/>
      <c r="X172" s="38"/>
      <c r="Y172" s="38"/>
      <c r="Z172" s="38"/>
      <c r="AA172" s="38"/>
      <c r="AB172" s="38"/>
      <c r="AC172" s="38"/>
      <c r="AD172" s="38"/>
      <c r="AE172" s="38"/>
      <c r="AR172" s="193" t="s">
        <v>108</v>
      </c>
      <c r="AT172" s="193" t="s">
        <v>259</v>
      </c>
      <c r="AU172" s="193" t="s">
        <v>82</v>
      </c>
      <c r="AY172" s="19" t="s">
        <v>257</v>
      </c>
      <c r="BE172" s="194">
        <f>IF(N172="základní",J172,0)</f>
        <v>0</v>
      </c>
      <c r="BF172" s="194">
        <f>IF(N172="snížená",J172,0)</f>
        <v>0</v>
      </c>
      <c r="BG172" s="194">
        <f>IF(N172="zákl. přenesená",J172,0)</f>
        <v>0</v>
      </c>
      <c r="BH172" s="194">
        <f>IF(N172="sníž. přenesená",J172,0)</f>
        <v>0</v>
      </c>
      <c r="BI172" s="194">
        <f>IF(N172="nulová",J172,0)</f>
        <v>0</v>
      </c>
      <c r="BJ172" s="19" t="s">
        <v>82</v>
      </c>
      <c r="BK172" s="194">
        <f>ROUND(I172*H172,2)</f>
        <v>0</v>
      </c>
      <c r="BL172" s="19" t="s">
        <v>108</v>
      </c>
      <c r="BM172" s="193" t="s">
        <v>530</v>
      </c>
    </row>
    <row r="173" s="2" customFormat="1">
      <c r="A173" s="38"/>
      <c r="B173" s="39"/>
      <c r="C173" s="38"/>
      <c r="D173" s="196" t="s">
        <v>1062</v>
      </c>
      <c r="E173" s="38"/>
      <c r="F173" s="237" t="s">
        <v>3364</v>
      </c>
      <c r="G173" s="38"/>
      <c r="H173" s="38"/>
      <c r="I173" s="238"/>
      <c r="J173" s="38"/>
      <c r="K173" s="38"/>
      <c r="L173" s="39"/>
      <c r="M173" s="239"/>
      <c r="N173" s="240"/>
      <c r="O173" s="77"/>
      <c r="P173" s="77"/>
      <c r="Q173" s="77"/>
      <c r="R173" s="77"/>
      <c r="S173" s="77"/>
      <c r="T173" s="78"/>
      <c r="U173" s="38"/>
      <c r="V173" s="38"/>
      <c r="W173" s="38"/>
      <c r="X173" s="38"/>
      <c r="Y173" s="38"/>
      <c r="Z173" s="38"/>
      <c r="AA173" s="38"/>
      <c r="AB173" s="38"/>
      <c r="AC173" s="38"/>
      <c r="AD173" s="38"/>
      <c r="AE173" s="38"/>
      <c r="AT173" s="19" t="s">
        <v>1062</v>
      </c>
      <c r="AU173" s="19" t="s">
        <v>82</v>
      </c>
    </row>
    <row r="174" s="2" customFormat="1" ht="21.75" customHeight="1">
      <c r="A174" s="38"/>
      <c r="B174" s="181"/>
      <c r="C174" s="182" t="s">
        <v>388</v>
      </c>
      <c r="D174" s="182" t="s">
        <v>259</v>
      </c>
      <c r="E174" s="183" t="s">
        <v>3374</v>
      </c>
      <c r="F174" s="184" t="s">
        <v>3375</v>
      </c>
      <c r="G174" s="185" t="s">
        <v>3335</v>
      </c>
      <c r="H174" s="186">
        <v>3</v>
      </c>
      <c r="I174" s="187"/>
      <c r="J174" s="188">
        <f>ROUND(I174*H174,2)</f>
        <v>0</v>
      </c>
      <c r="K174" s="184" t="s">
        <v>2351</v>
      </c>
      <c r="L174" s="39"/>
      <c r="M174" s="189" t="s">
        <v>1</v>
      </c>
      <c r="N174" s="190" t="s">
        <v>40</v>
      </c>
      <c r="O174" s="77"/>
      <c r="P174" s="191">
        <f>O174*H174</f>
        <v>0</v>
      </c>
      <c r="Q174" s="191">
        <v>0</v>
      </c>
      <c r="R174" s="191">
        <f>Q174*H174</f>
        <v>0</v>
      </c>
      <c r="S174" s="191">
        <v>0</v>
      </c>
      <c r="T174" s="192">
        <f>S174*H174</f>
        <v>0</v>
      </c>
      <c r="U174" s="38"/>
      <c r="V174" s="38"/>
      <c r="W174" s="38"/>
      <c r="X174" s="38"/>
      <c r="Y174" s="38"/>
      <c r="Z174" s="38"/>
      <c r="AA174" s="38"/>
      <c r="AB174" s="38"/>
      <c r="AC174" s="38"/>
      <c r="AD174" s="38"/>
      <c r="AE174" s="38"/>
      <c r="AR174" s="193" t="s">
        <v>108</v>
      </c>
      <c r="AT174" s="193" t="s">
        <v>259</v>
      </c>
      <c r="AU174" s="193" t="s">
        <v>82</v>
      </c>
      <c r="AY174" s="19" t="s">
        <v>257</v>
      </c>
      <c r="BE174" s="194">
        <f>IF(N174="základní",J174,0)</f>
        <v>0</v>
      </c>
      <c r="BF174" s="194">
        <f>IF(N174="snížená",J174,0)</f>
        <v>0</v>
      </c>
      <c r="BG174" s="194">
        <f>IF(N174="zákl. přenesená",J174,0)</f>
        <v>0</v>
      </c>
      <c r="BH174" s="194">
        <f>IF(N174="sníž. přenesená",J174,0)</f>
        <v>0</v>
      </c>
      <c r="BI174" s="194">
        <f>IF(N174="nulová",J174,0)</f>
        <v>0</v>
      </c>
      <c r="BJ174" s="19" t="s">
        <v>82</v>
      </c>
      <c r="BK174" s="194">
        <f>ROUND(I174*H174,2)</f>
        <v>0</v>
      </c>
      <c r="BL174" s="19" t="s">
        <v>108</v>
      </c>
      <c r="BM174" s="193" t="s">
        <v>589</v>
      </c>
    </row>
    <row r="175" s="2" customFormat="1">
      <c r="A175" s="38"/>
      <c r="B175" s="39"/>
      <c r="C175" s="38"/>
      <c r="D175" s="196" t="s">
        <v>1062</v>
      </c>
      <c r="E175" s="38"/>
      <c r="F175" s="237" t="s">
        <v>3364</v>
      </c>
      <c r="G175" s="38"/>
      <c r="H175" s="38"/>
      <c r="I175" s="238"/>
      <c r="J175" s="38"/>
      <c r="K175" s="38"/>
      <c r="L175" s="39"/>
      <c r="M175" s="239"/>
      <c r="N175" s="240"/>
      <c r="O175" s="77"/>
      <c r="P175" s="77"/>
      <c r="Q175" s="77"/>
      <c r="R175" s="77"/>
      <c r="S175" s="77"/>
      <c r="T175" s="78"/>
      <c r="U175" s="38"/>
      <c r="V175" s="38"/>
      <c r="W175" s="38"/>
      <c r="X175" s="38"/>
      <c r="Y175" s="38"/>
      <c r="Z175" s="38"/>
      <c r="AA175" s="38"/>
      <c r="AB175" s="38"/>
      <c r="AC175" s="38"/>
      <c r="AD175" s="38"/>
      <c r="AE175" s="38"/>
      <c r="AT175" s="19" t="s">
        <v>1062</v>
      </c>
      <c r="AU175" s="19" t="s">
        <v>82</v>
      </c>
    </row>
    <row r="176" s="2" customFormat="1" ht="21.75" customHeight="1">
      <c r="A176" s="38"/>
      <c r="B176" s="181"/>
      <c r="C176" s="182" t="s">
        <v>7</v>
      </c>
      <c r="D176" s="182" t="s">
        <v>259</v>
      </c>
      <c r="E176" s="183" t="s">
        <v>3376</v>
      </c>
      <c r="F176" s="184" t="s">
        <v>3334</v>
      </c>
      <c r="G176" s="185" t="s">
        <v>3335</v>
      </c>
      <c r="H176" s="186">
        <v>32</v>
      </c>
      <c r="I176" s="187"/>
      <c r="J176" s="188">
        <f>ROUND(I176*H176,2)</f>
        <v>0</v>
      </c>
      <c r="K176" s="184" t="s">
        <v>2351</v>
      </c>
      <c r="L176" s="39"/>
      <c r="M176" s="189" t="s">
        <v>1</v>
      </c>
      <c r="N176" s="190" t="s">
        <v>40</v>
      </c>
      <c r="O176" s="77"/>
      <c r="P176" s="191">
        <f>O176*H176</f>
        <v>0</v>
      </c>
      <c r="Q176" s="191">
        <v>0</v>
      </c>
      <c r="R176" s="191">
        <f>Q176*H176</f>
        <v>0</v>
      </c>
      <c r="S176" s="191">
        <v>0</v>
      </c>
      <c r="T176" s="192">
        <f>S176*H176</f>
        <v>0</v>
      </c>
      <c r="U176" s="38"/>
      <c r="V176" s="38"/>
      <c r="W176" s="38"/>
      <c r="X176" s="38"/>
      <c r="Y176" s="38"/>
      <c r="Z176" s="38"/>
      <c r="AA176" s="38"/>
      <c r="AB176" s="38"/>
      <c r="AC176" s="38"/>
      <c r="AD176" s="38"/>
      <c r="AE176" s="38"/>
      <c r="AR176" s="193" t="s">
        <v>108</v>
      </c>
      <c r="AT176" s="193" t="s">
        <v>259</v>
      </c>
      <c r="AU176" s="193" t="s">
        <v>82</v>
      </c>
      <c r="AY176" s="19" t="s">
        <v>257</v>
      </c>
      <c r="BE176" s="194">
        <f>IF(N176="základní",J176,0)</f>
        <v>0</v>
      </c>
      <c r="BF176" s="194">
        <f>IF(N176="snížená",J176,0)</f>
        <v>0</v>
      </c>
      <c r="BG176" s="194">
        <f>IF(N176="zákl. přenesená",J176,0)</f>
        <v>0</v>
      </c>
      <c r="BH176" s="194">
        <f>IF(N176="sníž. přenesená",J176,0)</f>
        <v>0</v>
      </c>
      <c r="BI176" s="194">
        <f>IF(N176="nulová",J176,0)</f>
        <v>0</v>
      </c>
      <c r="BJ176" s="19" t="s">
        <v>82</v>
      </c>
      <c r="BK176" s="194">
        <f>ROUND(I176*H176,2)</f>
        <v>0</v>
      </c>
      <c r="BL176" s="19" t="s">
        <v>108</v>
      </c>
      <c r="BM176" s="193" t="s">
        <v>599</v>
      </c>
    </row>
    <row r="177" s="2" customFormat="1">
      <c r="A177" s="38"/>
      <c r="B177" s="39"/>
      <c r="C177" s="38"/>
      <c r="D177" s="196" t="s">
        <v>1062</v>
      </c>
      <c r="E177" s="38"/>
      <c r="F177" s="237" t="s">
        <v>3364</v>
      </c>
      <c r="G177" s="38"/>
      <c r="H177" s="38"/>
      <c r="I177" s="238"/>
      <c r="J177" s="38"/>
      <c r="K177" s="38"/>
      <c r="L177" s="39"/>
      <c r="M177" s="239"/>
      <c r="N177" s="240"/>
      <c r="O177" s="77"/>
      <c r="P177" s="77"/>
      <c r="Q177" s="77"/>
      <c r="R177" s="77"/>
      <c r="S177" s="77"/>
      <c r="T177" s="78"/>
      <c r="U177" s="38"/>
      <c r="V177" s="38"/>
      <c r="W177" s="38"/>
      <c r="X177" s="38"/>
      <c r="Y177" s="38"/>
      <c r="Z177" s="38"/>
      <c r="AA177" s="38"/>
      <c r="AB177" s="38"/>
      <c r="AC177" s="38"/>
      <c r="AD177" s="38"/>
      <c r="AE177" s="38"/>
      <c r="AT177" s="19" t="s">
        <v>1062</v>
      </c>
      <c r="AU177" s="19" t="s">
        <v>82</v>
      </c>
    </row>
    <row r="178" s="2" customFormat="1" ht="21.75" customHeight="1">
      <c r="A178" s="38"/>
      <c r="B178" s="181"/>
      <c r="C178" s="182" t="s">
        <v>402</v>
      </c>
      <c r="D178" s="182" t="s">
        <v>259</v>
      </c>
      <c r="E178" s="183" t="s">
        <v>3377</v>
      </c>
      <c r="F178" s="184" t="s">
        <v>3378</v>
      </c>
      <c r="G178" s="185" t="s">
        <v>3335</v>
      </c>
      <c r="H178" s="186">
        <v>3</v>
      </c>
      <c r="I178" s="187"/>
      <c r="J178" s="188">
        <f>ROUND(I178*H178,2)</f>
        <v>0</v>
      </c>
      <c r="K178" s="184" t="s">
        <v>2351</v>
      </c>
      <c r="L178" s="39"/>
      <c r="M178" s="189" t="s">
        <v>1</v>
      </c>
      <c r="N178" s="190" t="s">
        <v>40</v>
      </c>
      <c r="O178" s="77"/>
      <c r="P178" s="191">
        <f>O178*H178</f>
        <v>0</v>
      </c>
      <c r="Q178" s="191">
        <v>0</v>
      </c>
      <c r="R178" s="191">
        <f>Q178*H178</f>
        <v>0</v>
      </c>
      <c r="S178" s="191">
        <v>0</v>
      </c>
      <c r="T178" s="192">
        <f>S178*H178</f>
        <v>0</v>
      </c>
      <c r="U178" s="38"/>
      <c r="V178" s="38"/>
      <c r="W178" s="38"/>
      <c r="X178" s="38"/>
      <c r="Y178" s="38"/>
      <c r="Z178" s="38"/>
      <c r="AA178" s="38"/>
      <c r="AB178" s="38"/>
      <c r="AC178" s="38"/>
      <c r="AD178" s="38"/>
      <c r="AE178" s="38"/>
      <c r="AR178" s="193" t="s">
        <v>108</v>
      </c>
      <c r="AT178" s="193" t="s">
        <v>259</v>
      </c>
      <c r="AU178" s="193" t="s">
        <v>82</v>
      </c>
      <c r="AY178" s="19" t="s">
        <v>257</v>
      </c>
      <c r="BE178" s="194">
        <f>IF(N178="základní",J178,0)</f>
        <v>0</v>
      </c>
      <c r="BF178" s="194">
        <f>IF(N178="snížená",J178,0)</f>
        <v>0</v>
      </c>
      <c r="BG178" s="194">
        <f>IF(N178="zákl. přenesená",J178,0)</f>
        <v>0</v>
      </c>
      <c r="BH178" s="194">
        <f>IF(N178="sníž. přenesená",J178,0)</f>
        <v>0</v>
      </c>
      <c r="BI178" s="194">
        <f>IF(N178="nulová",J178,0)</f>
        <v>0</v>
      </c>
      <c r="BJ178" s="19" t="s">
        <v>82</v>
      </c>
      <c r="BK178" s="194">
        <f>ROUND(I178*H178,2)</f>
        <v>0</v>
      </c>
      <c r="BL178" s="19" t="s">
        <v>108</v>
      </c>
      <c r="BM178" s="193" t="s">
        <v>609</v>
      </c>
    </row>
    <row r="179" s="2" customFormat="1">
      <c r="A179" s="38"/>
      <c r="B179" s="39"/>
      <c r="C179" s="38"/>
      <c r="D179" s="196" t="s">
        <v>1062</v>
      </c>
      <c r="E179" s="38"/>
      <c r="F179" s="237" t="s">
        <v>3364</v>
      </c>
      <c r="G179" s="38"/>
      <c r="H179" s="38"/>
      <c r="I179" s="238"/>
      <c r="J179" s="38"/>
      <c r="K179" s="38"/>
      <c r="L179" s="39"/>
      <c r="M179" s="239"/>
      <c r="N179" s="240"/>
      <c r="O179" s="77"/>
      <c r="P179" s="77"/>
      <c r="Q179" s="77"/>
      <c r="R179" s="77"/>
      <c r="S179" s="77"/>
      <c r="T179" s="78"/>
      <c r="U179" s="38"/>
      <c r="V179" s="38"/>
      <c r="W179" s="38"/>
      <c r="X179" s="38"/>
      <c r="Y179" s="38"/>
      <c r="Z179" s="38"/>
      <c r="AA179" s="38"/>
      <c r="AB179" s="38"/>
      <c r="AC179" s="38"/>
      <c r="AD179" s="38"/>
      <c r="AE179" s="38"/>
      <c r="AT179" s="19" t="s">
        <v>1062</v>
      </c>
      <c r="AU179" s="19" t="s">
        <v>82</v>
      </c>
    </row>
    <row r="180" s="2" customFormat="1" ht="44.25" customHeight="1">
      <c r="A180" s="38"/>
      <c r="B180" s="181"/>
      <c r="C180" s="182" t="s">
        <v>406</v>
      </c>
      <c r="D180" s="182" t="s">
        <v>259</v>
      </c>
      <c r="E180" s="183" t="s">
        <v>3379</v>
      </c>
      <c r="F180" s="184" t="s">
        <v>3380</v>
      </c>
      <c r="G180" s="185" t="s">
        <v>323</v>
      </c>
      <c r="H180" s="186">
        <v>72</v>
      </c>
      <c r="I180" s="187"/>
      <c r="J180" s="188">
        <f>ROUND(I180*H180,2)</f>
        <v>0</v>
      </c>
      <c r="K180" s="184" t="s">
        <v>2351</v>
      </c>
      <c r="L180" s="39"/>
      <c r="M180" s="189" t="s">
        <v>1</v>
      </c>
      <c r="N180" s="190" t="s">
        <v>40</v>
      </c>
      <c r="O180" s="77"/>
      <c r="P180" s="191">
        <f>O180*H180</f>
        <v>0</v>
      </c>
      <c r="Q180" s="191">
        <v>0</v>
      </c>
      <c r="R180" s="191">
        <f>Q180*H180</f>
        <v>0</v>
      </c>
      <c r="S180" s="191">
        <v>0</v>
      </c>
      <c r="T180" s="192">
        <f>S180*H180</f>
        <v>0</v>
      </c>
      <c r="U180" s="38"/>
      <c r="V180" s="38"/>
      <c r="W180" s="38"/>
      <c r="X180" s="38"/>
      <c r="Y180" s="38"/>
      <c r="Z180" s="38"/>
      <c r="AA180" s="38"/>
      <c r="AB180" s="38"/>
      <c r="AC180" s="38"/>
      <c r="AD180" s="38"/>
      <c r="AE180" s="38"/>
      <c r="AR180" s="193" t="s">
        <v>108</v>
      </c>
      <c r="AT180" s="193" t="s">
        <v>259</v>
      </c>
      <c r="AU180" s="193" t="s">
        <v>82</v>
      </c>
      <c r="AY180" s="19" t="s">
        <v>257</v>
      </c>
      <c r="BE180" s="194">
        <f>IF(N180="základní",J180,0)</f>
        <v>0</v>
      </c>
      <c r="BF180" s="194">
        <f>IF(N180="snížená",J180,0)</f>
        <v>0</v>
      </c>
      <c r="BG180" s="194">
        <f>IF(N180="zákl. přenesená",J180,0)</f>
        <v>0</v>
      </c>
      <c r="BH180" s="194">
        <f>IF(N180="sníž. přenesená",J180,0)</f>
        <v>0</v>
      </c>
      <c r="BI180" s="194">
        <f>IF(N180="nulová",J180,0)</f>
        <v>0</v>
      </c>
      <c r="BJ180" s="19" t="s">
        <v>82</v>
      </c>
      <c r="BK180" s="194">
        <f>ROUND(I180*H180,2)</f>
        <v>0</v>
      </c>
      <c r="BL180" s="19" t="s">
        <v>108</v>
      </c>
      <c r="BM180" s="193" t="s">
        <v>622</v>
      </c>
    </row>
    <row r="181" s="2" customFormat="1" ht="49.05" customHeight="1">
      <c r="A181" s="38"/>
      <c r="B181" s="181"/>
      <c r="C181" s="182" t="s">
        <v>413</v>
      </c>
      <c r="D181" s="182" t="s">
        <v>259</v>
      </c>
      <c r="E181" s="183" t="s">
        <v>3381</v>
      </c>
      <c r="F181" s="184" t="s">
        <v>3382</v>
      </c>
      <c r="G181" s="185" t="s">
        <v>323</v>
      </c>
      <c r="H181" s="186">
        <v>48</v>
      </c>
      <c r="I181" s="187"/>
      <c r="J181" s="188">
        <f>ROUND(I181*H181,2)</f>
        <v>0</v>
      </c>
      <c r="K181" s="184" t="s">
        <v>2351</v>
      </c>
      <c r="L181" s="39"/>
      <c r="M181" s="189" t="s">
        <v>1</v>
      </c>
      <c r="N181" s="190" t="s">
        <v>40</v>
      </c>
      <c r="O181" s="77"/>
      <c r="P181" s="191">
        <f>O181*H181</f>
        <v>0</v>
      </c>
      <c r="Q181" s="191">
        <v>0</v>
      </c>
      <c r="R181" s="191">
        <f>Q181*H181</f>
        <v>0</v>
      </c>
      <c r="S181" s="191">
        <v>0</v>
      </c>
      <c r="T181" s="192">
        <f>S181*H181</f>
        <v>0</v>
      </c>
      <c r="U181" s="38"/>
      <c r="V181" s="38"/>
      <c r="W181" s="38"/>
      <c r="X181" s="38"/>
      <c r="Y181" s="38"/>
      <c r="Z181" s="38"/>
      <c r="AA181" s="38"/>
      <c r="AB181" s="38"/>
      <c r="AC181" s="38"/>
      <c r="AD181" s="38"/>
      <c r="AE181" s="38"/>
      <c r="AR181" s="193" t="s">
        <v>108</v>
      </c>
      <c r="AT181" s="193" t="s">
        <v>259</v>
      </c>
      <c r="AU181" s="193" t="s">
        <v>82</v>
      </c>
      <c r="AY181" s="19" t="s">
        <v>257</v>
      </c>
      <c r="BE181" s="194">
        <f>IF(N181="základní",J181,0)</f>
        <v>0</v>
      </c>
      <c r="BF181" s="194">
        <f>IF(N181="snížená",J181,0)</f>
        <v>0</v>
      </c>
      <c r="BG181" s="194">
        <f>IF(N181="zákl. přenesená",J181,0)</f>
        <v>0</v>
      </c>
      <c r="BH181" s="194">
        <f>IF(N181="sníž. přenesená",J181,0)</f>
        <v>0</v>
      </c>
      <c r="BI181" s="194">
        <f>IF(N181="nulová",J181,0)</f>
        <v>0</v>
      </c>
      <c r="BJ181" s="19" t="s">
        <v>82</v>
      </c>
      <c r="BK181" s="194">
        <f>ROUND(I181*H181,2)</f>
        <v>0</v>
      </c>
      <c r="BL181" s="19" t="s">
        <v>108</v>
      </c>
      <c r="BM181" s="193" t="s">
        <v>647</v>
      </c>
    </row>
    <row r="182" s="2" customFormat="1" ht="44.25" customHeight="1">
      <c r="A182" s="38"/>
      <c r="B182" s="181"/>
      <c r="C182" s="182" t="s">
        <v>419</v>
      </c>
      <c r="D182" s="182" t="s">
        <v>259</v>
      </c>
      <c r="E182" s="183" t="s">
        <v>3383</v>
      </c>
      <c r="F182" s="184" t="s">
        <v>3384</v>
      </c>
      <c r="G182" s="185" t="s">
        <v>323</v>
      </c>
      <c r="H182" s="186">
        <v>4</v>
      </c>
      <c r="I182" s="187"/>
      <c r="J182" s="188">
        <f>ROUND(I182*H182,2)</f>
        <v>0</v>
      </c>
      <c r="K182" s="184" t="s">
        <v>2351</v>
      </c>
      <c r="L182" s="39"/>
      <c r="M182" s="189" t="s">
        <v>1</v>
      </c>
      <c r="N182" s="190" t="s">
        <v>40</v>
      </c>
      <c r="O182" s="77"/>
      <c r="P182" s="191">
        <f>O182*H182</f>
        <v>0</v>
      </c>
      <c r="Q182" s="191">
        <v>0</v>
      </c>
      <c r="R182" s="191">
        <f>Q182*H182</f>
        <v>0</v>
      </c>
      <c r="S182" s="191">
        <v>0</v>
      </c>
      <c r="T182" s="192">
        <f>S182*H182</f>
        <v>0</v>
      </c>
      <c r="U182" s="38"/>
      <c r="V182" s="38"/>
      <c r="W182" s="38"/>
      <c r="X182" s="38"/>
      <c r="Y182" s="38"/>
      <c r="Z182" s="38"/>
      <c r="AA182" s="38"/>
      <c r="AB182" s="38"/>
      <c r="AC182" s="38"/>
      <c r="AD182" s="38"/>
      <c r="AE182" s="38"/>
      <c r="AR182" s="193" t="s">
        <v>108</v>
      </c>
      <c r="AT182" s="193" t="s">
        <v>259</v>
      </c>
      <c r="AU182" s="193" t="s">
        <v>82</v>
      </c>
      <c r="AY182" s="19" t="s">
        <v>257</v>
      </c>
      <c r="BE182" s="194">
        <f>IF(N182="základní",J182,0)</f>
        <v>0</v>
      </c>
      <c r="BF182" s="194">
        <f>IF(N182="snížená",J182,0)</f>
        <v>0</v>
      </c>
      <c r="BG182" s="194">
        <f>IF(N182="zákl. přenesená",J182,0)</f>
        <v>0</v>
      </c>
      <c r="BH182" s="194">
        <f>IF(N182="sníž. přenesená",J182,0)</f>
        <v>0</v>
      </c>
      <c r="BI182" s="194">
        <f>IF(N182="nulová",J182,0)</f>
        <v>0</v>
      </c>
      <c r="BJ182" s="19" t="s">
        <v>82</v>
      </c>
      <c r="BK182" s="194">
        <f>ROUND(I182*H182,2)</f>
        <v>0</v>
      </c>
      <c r="BL182" s="19" t="s">
        <v>108</v>
      </c>
      <c r="BM182" s="193" t="s">
        <v>659</v>
      </c>
    </row>
    <row r="183" s="2" customFormat="1" ht="44.25" customHeight="1">
      <c r="A183" s="38"/>
      <c r="B183" s="181"/>
      <c r="C183" s="182" t="s">
        <v>427</v>
      </c>
      <c r="D183" s="182" t="s">
        <v>259</v>
      </c>
      <c r="E183" s="183" t="s">
        <v>3385</v>
      </c>
      <c r="F183" s="184" t="s">
        <v>3386</v>
      </c>
      <c r="G183" s="185" t="s">
        <v>323</v>
      </c>
      <c r="H183" s="186">
        <v>2</v>
      </c>
      <c r="I183" s="187"/>
      <c r="J183" s="188">
        <f>ROUND(I183*H183,2)</f>
        <v>0</v>
      </c>
      <c r="K183" s="184" t="s">
        <v>2351</v>
      </c>
      <c r="L183" s="39"/>
      <c r="M183" s="189" t="s">
        <v>1</v>
      </c>
      <c r="N183" s="190" t="s">
        <v>40</v>
      </c>
      <c r="O183" s="77"/>
      <c r="P183" s="191">
        <f>O183*H183</f>
        <v>0</v>
      </c>
      <c r="Q183" s="191">
        <v>0</v>
      </c>
      <c r="R183" s="191">
        <f>Q183*H183</f>
        <v>0</v>
      </c>
      <c r="S183" s="191">
        <v>0</v>
      </c>
      <c r="T183" s="192">
        <f>S183*H183</f>
        <v>0</v>
      </c>
      <c r="U183" s="38"/>
      <c r="V183" s="38"/>
      <c r="W183" s="38"/>
      <c r="X183" s="38"/>
      <c r="Y183" s="38"/>
      <c r="Z183" s="38"/>
      <c r="AA183" s="38"/>
      <c r="AB183" s="38"/>
      <c r="AC183" s="38"/>
      <c r="AD183" s="38"/>
      <c r="AE183" s="38"/>
      <c r="AR183" s="193" t="s">
        <v>108</v>
      </c>
      <c r="AT183" s="193" t="s">
        <v>259</v>
      </c>
      <c r="AU183" s="193" t="s">
        <v>82</v>
      </c>
      <c r="AY183" s="19" t="s">
        <v>257</v>
      </c>
      <c r="BE183" s="194">
        <f>IF(N183="základní",J183,0)</f>
        <v>0</v>
      </c>
      <c r="BF183" s="194">
        <f>IF(N183="snížená",J183,0)</f>
        <v>0</v>
      </c>
      <c r="BG183" s="194">
        <f>IF(N183="zákl. přenesená",J183,0)</f>
        <v>0</v>
      </c>
      <c r="BH183" s="194">
        <f>IF(N183="sníž. přenesená",J183,0)</f>
        <v>0</v>
      </c>
      <c r="BI183" s="194">
        <f>IF(N183="nulová",J183,0)</f>
        <v>0</v>
      </c>
      <c r="BJ183" s="19" t="s">
        <v>82</v>
      </c>
      <c r="BK183" s="194">
        <f>ROUND(I183*H183,2)</f>
        <v>0</v>
      </c>
      <c r="BL183" s="19" t="s">
        <v>108</v>
      </c>
      <c r="BM183" s="193" t="s">
        <v>671</v>
      </c>
    </row>
    <row r="184" s="12" customFormat="1" ht="25.92" customHeight="1">
      <c r="A184" s="12"/>
      <c r="B184" s="168"/>
      <c r="C184" s="12"/>
      <c r="D184" s="169" t="s">
        <v>74</v>
      </c>
      <c r="E184" s="170" t="s">
        <v>3387</v>
      </c>
      <c r="F184" s="170" t="s">
        <v>3388</v>
      </c>
      <c r="G184" s="12"/>
      <c r="H184" s="12"/>
      <c r="I184" s="171"/>
      <c r="J184" s="172">
        <f>BK184</f>
        <v>0</v>
      </c>
      <c r="K184" s="12"/>
      <c r="L184" s="168"/>
      <c r="M184" s="173"/>
      <c r="N184" s="174"/>
      <c r="O184" s="174"/>
      <c r="P184" s="175">
        <f>SUM(P185:P236)</f>
        <v>0</v>
      </c>
      <c r="Q184" s="174"/>
      <c r="R184" s="175">
        <f>SUM(R185:R236)</f>
        <v>0</v>
      </c>
      <c r="S184" s="174"/>
      <c r="T184" s="176">
        <f>SUM(T185:T236)</f>
        <v>0</v>
      </c>
      <c r="U184" s="12"/>
      <c r="V184" s="12"/>
      <c r="W184" s="12"/>
      <c r="X184" s="12"/>
      <c r="Y184" s="12"/>
      <c r="Z184" s="12"/>
      <c r="AA184" s="12"/>
      <c r="AB184" s="12"/>
      <c r="AC184" s="12"/>
      <c r="AD184" s="12"/>
      <c r="AE184" s="12"/>
      <c r="AR184" s="169" t="s">
        <v>82</v>
      </c>
      <c r="AT184" s="177" t="s">
        <v>74</v>
      </c>
      <c r="AU184" s="177" t="s">
        <v>75</v>
      </c>
      <c r="AY184" s="169" t="s">
        <v>257</v>
      </c>
      <c r="BK184" s="178">
        <f>SUM(BK185:BK236)</f>
        <v>0</v>
      </c>
    </row>
    <row r="185" s="2" customFormat="1" ht="55.5" customHeight="1">
      <c r="A185" s="38"/>
      <c r="B185" s="181"/>
      <c r="C185" s="182" t="s">
        <v>433</v>
      </c>
      <c r="D185" s="182" t="s">
        <v>259</v>
      </c>
      <c r="E185" s="183" t="s">
        <v>3389</v>
      </c>
      <c r="F185" s="184" t="s">
        <v>3390</v>
      </c>
      <c r="G185" s="185" t="s">
        <v>2365</v>
      </c>
      <c r="H185" s="186">
        <v>3</v>
      </c>
      <c r="I185" s="187"/>
      <c r="J185" s="188">
        <f>ROUND(I185*H185,2)</f>
        <v>0</v>
      </c>
      <c r="K185" s="184" t="s">
        <v>2351</v>
      </c>
      <c r="L185" s="39"/>
      <c r="M185" s="189" t="s">
        <v>1</v>
      </c>
      <c r="N185" s="190" t="s">
        <v>40</v>
      </c>
      <c r="O185" s="77"/>
      <c r="P185" s="191">
        <f>O185*H185</f>
        <v>0</v>
      </c>
      <c r="Q185" s="191">
        <v>0</v>
      </c>
      <c r="R185" s="191">
        <f>Q185*H185</f>
        <v>0</v>
      </c>
      <c r="S185" s="191">
        <v>0</v>
      </c>
      <c r="T185" s="192">
        <f>S185*H185</f>
        <v>0</v>
      </c>
      <c r="U185" s="38"/>
      <c r="V185" s="38"/>
      <c r="W185" s="38"/>
      <c r="X185" s="38"/>
      <c r="Y185" s="38"/>
      <c r="Z185" s="38"/>
      <c r="AA185" s="38"/>
      <c r="AB185" s="38"/>
      <c r="AC185" s="38"/>
      <c r="AD185" s="38"/>
      <c r="AE185" s="38"/>
      <c r="AR185" s="193" t="s">
        <v>108</v>
      </c>
      <c r="AT185" s="193" t="s">
        <v>259</v>
      </c>
      <c r="AU185" s="193" t="s">
        <v>82</v>
      </c>
      <c r="AY185" s="19" t="s">
        <v>257</v>
      </c>
      <c r="BE185" s="194">
        <f>IF(N185="základní",J185,0)</f>
        <v>0</v>
      </c>
      <c r="BF185" s="194">
        <f>IF(N185="snížená",J185,0)</f>
        <v>0</v>
      </c>
      <c r="BG185" s="194">
        <f>IF(N185="zákl. přenesená",J185,0)</f>
        <v>0</v>
      </c>
      <c r="BH185" s="194">
        <f>IF(N185="sníž. přenesená",J185,0)</f>
        <v>0</v>
      </c>
      <c r="BI185" s="194">
        <f>IF(N185="nulová",J185,0)</f>
        <v>0</v>
      </c>
      <c r="BJ185" s="19" t="s">
        <v>82</v>
      </c>
      <c r="BK185" s="194">
        <f>ROUND(I185*H185,2)</f>
        <v>0</v>
      </c>
      <c r="BL185" s="19" t="s">
        <v>108</v>
      </c>
      <c r="BM185" s="193" t="s">
        <v>682</v>
      </c>
    </row>
    <row r="186" s="2" customFormat="1">
      <c r="A186" s="38"/>
      <c r="B186" s="39"/>
      <c r="C186" s="38"/>
      <c r="D186" s="196" t="s">
        <v>1062</v>
      </c>
      <c r="E186" s="38"/>
      <c r="F186" s="237" t="s">
        <v>3391</v>
      </c>
      <c r="G186" s="38"/>
      <c r="H186" s="38"/>
      <c r="I186" s="238"/>
      <c r="J186" s="38"/>
      <c r="K186" s="38"/>
      <c r="L186" s="39"/>
      <c r="M186" s="239"/>
      <c r="N186" s="240"/>
      <c r="O186" s="77"/>
      <c r="P186" s="77"/>
      <c r="Q186" s="77"/>
      <c r="R186" s="77"/>
      <c r="S186" s="77"/>
      <c r="T186" s="78"/>
      <c r="U186" s="38"/>
      <c r="V186" s="38"/>
      <c r="W186" s="38"/>
      <c r="X186" s="38"/>
      <c r="Y186" s="38"/>
      <c r="Z186" s="38"/>
      <c r="AA186" s="38"/>
      <c r="AB186" s="38"/>
      <c r="AC186" s="38"/>
      <c r="AD186" s="38"/>
      <c r="AE186" s="38"/>
      <c r="AT186" s="19" t="s">
        <v>1062</v>
      </c>
      <c r="AU186" s="19" t="s">
        <v>82</v>
      </c>
    </row>
    <row r="187" s="2" customFormat="1" ht="55.5" customHeight="1">
      <c r="A187" s="38"/>
      <c r="B187" s="181"/>
      <c r="C187" s="182" t="s">
        <v>439</v>
      </c>
      <c r="D187" s="182" t="s">
        <v>259</v>
      </c>
      <c r="E187" s="183" t="s">
        <v>3392</v>
      </c>
      <c r="F187" s="184" t="s">
        <v>3393</v>
      </c>
      <c r="G187" s="185" t="s">
        <v>2365</v>
      </c>
      <c r="H187" s="186">
        <v>1</v>
      </c>
      <c r="I187" s="187"/>
      <c r="J187" s="188">
        <f>ROUND(I187*H187,2)</f>
        <v>0</v>
      </c>
      <c r="K187" s="184" t="s">
        <v>2351</v>
      </c>
      <c r="L187" s="39"/>
      <c r="M187" s="189" t="s">
        <v>1</v>
      </c>
      <c r="N187" s="190" t="s">
        <v>40</v>
      </c>
      <c r="O187" s="77"/>
      <c r="P187" s="191">
        <f>O187*H187</f>
        <v>0</v>
      </c>
      <c r="Q187" s="191">
        <v>0</v>
      </c>
      <c r="R187" s="191">
        <f>Q187*H187</f>
        <v>0</v>
      </c>
      <c r="S187" s="191">
        <v>0</v>
      </c>
      <c r="T187" s="192">
        <f>S187*H187</f>
        <v>0</v>
      </c>
      <c r="U187" s="38"/>
      <c r="V187" s="38"/>
      <c r="W187" s="38"/>
      <c r="X187" s="38"/>
      <c r="Y187" s="38"/>
      <c r="Z187" s="38"/>
      <c r="AA187" s="38"/>
      <c r="AB187" s="38"/>
      <c r="AC187" s="38"/>
      <c r="AD187" s="38"/>
      <c r="AE187" s="38"/>
      <c r="AR187" s="193" t="s">
        <v>108</v>
      </c>
      <c r="AT187" s="193" t="s">
        <v>259</v>
      </c>
      <c r="AU187" s="193" t="s">
        <v>82</v>
      </c>
      <c r="AY187" s="19" t="s">
        <v>257</v>
      </c>
      <c r="BE187" s="194">
        <f>IF(N187="základní",J187,0)</f>
        <v>0</v>
      </c>
      <c r="BF187" s="194">
        <f>IF(N187="snížená",J187,0)</f>
        <v>0</v>
      </c>
      <c r="BG187" s="194">
        <f>IF(N187="zákl. přenesená",J187,0)</f>
        <v>0</v>
      </c>
      <c r="BH187" s="194">
        <f>IF(N187="sníž. přenesená",J187,0)</f>
        <v>0</v>
      </c>
      <c r="BI187" s="194">
        <f>IF(N187="nulová",J187,0)</f>
        <v>0</v>
      </c>
      <c r="BJ187" s="19" t="s">
        <v>82</v>
      </c>
      <c r="BK187" s="194">
        <f>ROUND(I187*H187,2)</f>
        <v>0</v>
      </c>
      <c r="BL187" s="19" t="s">
        <v>108</v>
      </c>
      <c r="BM187" s="193" t="s">
        <v>692</v>
      </c>
    </row>
    <row r="188" s="2" customFormat="1">
      <c r="A188" s="38"/>
      <c r="B188" s="39"/>
      <c r="C188" s="38"/>
      <c r="D188" s="196" t="s">
        <v>1062</v>
      </c>
      <c r="E188" s="38"/>
      <c r="F188" s="237" t="s">
        <v>3391</v>
      </c>
      <c r="G188" s="38"/>
      <c r="H188" s="38"/>
      <c r="I188" s="238"/>
      <c r="J188" s="38"/>
      <c r="K188" s="38"/>
      <c r="L188" s="39"/>
      <c r="M188" s="239"/>
      <c r="N188" s="240"/>
      <c r="O188" s="77"/>
      <c r="P188" s="77"/>
      <c r="Q188" s="77"/>
      <c r="R188" s="77"/>
      <c r="S188" s="77"/>
      <c r="T188" s="78"/>
      <c r="U188" s="38"/>
      <c r="V188" s="38"/>
      <c r="W188" s="38"/>
      <c r="X188" s="38"/>
      <c r="Y188" s="38"/>
      <c r="Z188" s="38"/>
      <c r="AA188" s="38"/>
      <c r="AB188" s="38"/>
      <c r="AC188" s="38"/>
      <c r="AD188" s="38"/>
      <c r="AE188" s="38"/>
      <c r="AT188" s="19" t="s">
        <v>1062</v>
      </c>
      <c r="AU188" s="19" t="s">
        <v>82</v>
      </c>
    </row>
    <row r="189" s="2" customFormat="1" ht="55.5" customHeight="1">
      <c r="A189" s="38"/>
      <c r="B189" s="181"/>
      <c r="C189" s="182" t="s">
        <v>443</v>
      </c>
      <c r="D189" s="182" t="s">
        <v>259</v>
      </c>
      <c r="E189" s="183" t="s">
        <v>3394</v>
      </c>
      <c r="F189" s="184" t="s">
        <v>3395</v>
      </c>
      <c r="G189" s="185" t="s">
        <v>2365</v>
      </c>
      <c r="H189" s="186">
        <v>1</v>
      </c>
      <c r="I189" s="187"/>
      <c r="J189" s="188">
        <f>ROUND(I189*H189,2)</f>
        <v>0</v>
      </c>
      <c r="K189" s="184" t="s">
        <v>2351</v>
      </c>
      <c r="L189" s="39"/>
      <c r="M189" s="189" t="s">
        <v>1</v>
      </c>
      <c r="N189" s="190" t="s">
        <v>40</v>
      </c>
      <c r="O189" s="77"/>
      <c r="P189" s="191">
        <f>O189*H189</f>
        <v>0</v>
      </c>
      <c r="Q189" s="191">
        <v>0</v>
      </c>
      <c r="R189" s="191">
        <f>Q189*H189</f>
        <v>0</v>
      </c>
      <c r="S189" s="191">
        <v>0</v>
      </c>
      <c r="T189" s="192">
        <f>S189*H189</f>
        <v>0</v>
      </c>
      <c r="U189" s="38"/>
      <c r="V189" s="38"/>
      <c r="W189" s="38"/>
      <c r="X189" s="38"/>
      <c r="Y189" s="38"/>
      <c r="Z189" s="38"/>
      <c r="AA189" s="38"/>
      <c r="AB189" s="38"/>
      <c r="AC189" s="38"/>
      <c r="AD189" s="38"/>
      <c r="AE189" s="38"/>
      <c r="AR189" s="193" t="s">
        <v>108</v>
      </c>
      <c r="AT189" s="193" t="s">
        <v>259</v>
      </c>
      <c r="AU189" s="193" t="s">
        <v>82</v>
      </c>
      <c r="AY189" s="19" t="s">
        <v>257</v>
      </c>
      <c r="BE189" s="194">
        <f>IF(N189="základní",J189,0)</f>
        <v>0</v>
      </c>
      <c r="BF189" s="194">
        <f>IF(N189="snížená",J189,0)</f>
        <v>0</v>
      </c>
      <c r="BG189" s="194">
        <f>IF(N189="zákl. přenesená",J189,0)</f>
        <v>0</v>
      </c>
      <c r="BH189" s="194">
        <f>IF(N189="sníž. přenesená",J189,0)</f>
        <v>0</v>
      </c>
      <c r="BI189" s="194">
        <f>IF(N189="nulová",J189,0)</f>
        <v>0</v>
      </c>
      <c r="BJ189" s="19" t="s">
        <v>82</v>
      </c>
      <c r="BK189" s="194">
        <f>ROUND(I189*H189,2)</f>
        <v>0</v>
      </c>
      <c r="BL189" s="19" t="s">
        <v>108</v>
      </c>
      <c r="BM189" s="193" t="s">
        <v>711</v>
      </c>
    </row>
    <row r="190" s="2" customFormat="1">
      <c r="A190" s="38"/>
      <c r="B190" s="39"/>
      <c r="C190" s="38"/>
      <c r="D190" s="196" t="s">
        <v>1062</v>
      </c>
      <c r="E190" s="38"/>
      <c r="F190" s="237" t="s">
        <v>3396</v>
      </c>
      <c r="G190" s="38"/>
      <c r="H190" s="38"/>
      <c r="I190" s="238"/>
      <c r="J190" s="38"/>
      <c r="K190" s="38"/>
      <c r="L190" s="39"/>
      <c r="M190" s="239"/>
      <c r="N190" s="240"/>
      <c r="O190" s="77"/>
      <c r="P190" s="77"/>
      <c r="Q190" s="77"/>
      <c r="R190" s="77"/>
      <c r="S190" s="77"/>
      <c r="T190" s="78"/>
      <c r="U190" s="38"/>
      <c r="V190" s="38"/>
      <c r="W190" s="38"/>
      <c r="X190" s="38"/>
      <c r="Y190" s="38"/>
      <c r="Z190" s="38"/>
      <c r="AA190" s="38"/>
      <c r="AB190" s="38"/>
      <c r="AC190" s="38"/>
      <c r="AD190" s="38"/>
      <c r="AE190" s="38"/>
      <c r="AT190" s="19" t="s">
        <v>1062</v>
      </c>
      <c r="AU190" s="19" t="s">
        <v>82</v>
      </c>
    </row>
    <row r="191" s="2" customFormat="1" ht="55.5" customHeight="1">
      <c r="A191" s="38"/>
      <c r="B191" s="181"/>
      <c r="C191" s="182" t="s">
        <v>450</v>
      </c>
      <c r="D191" s="182" t="s">
        <v>259</v>
      </c>
      <c r="E191" s="183" t="s">
        <v>3397</v>
      </c>
      <c r="F191" s="184" t="s">
        <v>3398</v>
      </c>
      <c r="G191" s="185" t="s">
        <v>2365</v>
      </c>
      <c r="H191" s="186">
        <v>7</v>
      </c>
      <c r="I191" s="187"/>
      <c r="J191" s="188">
        <f>ROUND(I191*H191,2)</f>
        <v>0</v>
      </c>
      <c r="K191" s="184" t="s">
        <v>2351</v>
      </c>
      <c r="L191" s="39"/>
      <c r="M191" s="189" t="s">
        <v>1</v>
      </c>
      <c r="N191" s="190" t="s">
        <v>40</v>
      </c>
      <c r="O191" s="77"/>
      <c r="P191" s="191">
        <f>O191*H191</f>
        <v>0</v>
      </c>
      <c r="Q191" s="191">
        <v>0</v>
      </c>
      <c r="R191" s="191">
        <f>Q191*H191</f>
        <v>0</v>
      </c>
      <c r="S191" s="191">
        <v>0</v>
      </c>
      <c r="T191" s="192">
        <f>S191*H191</f>
        <v>0</v>
      </c>
      <c r="U191" s="38"/>
      <c r="V191" s="38"/>
      <c r="W191" s="38"/>
      <c r="X191" s="38"/>
      <c r="Y191" s="38"/>
      <c r="Z191" s="38"/>
      <c r="AA191" s="38"/>
      <c r="AB191" s="38"/>
      <c r="AC191" s="38"/>
      <c r="AD191" s="38"/>
      <c r="AE191" s="38"/>
      <c r="AR191" s="193" t="s">
        <v>108</v>
      </c>
      <c r="AT191" s="193" t="s">
        <v>259</v>
      </c>
      <c r="AU191" s="193" t="s">
        <v>82</v>
      </c>
      <c r="AY191" s="19" t="s">
        <v>257</v>
      </c>
      <c r="BE191" s="194">
        <f>IF(N191="základní",J191,0)</f>
        <v>0</v>
      </c>
      <c r="BF191" s="194">
        <f>IF(N191="snížená",J191,0)</f>
        <v>0</v>
      </c>
      <c r="BG191" s="194">
        <f>IF(N191="zákl. přenesená",J191,0)</f>
        <v>0</v>
      </c>
      <c r="BH191" s="194">
        <f>IF(N191="sníž. přenesená",J191,0)</f>
        <v>0</v>
      </c>
      <c r="BI191" s="194">
        <f>IF(N191="nulová",J191,0)</f>
        <v>0</v>
      </c>
      <c r="BJ191" s="19" t="s">
        <v>82</v>
      </c>
      <c r="BK191" s="194">
        <f>ROUND(I191*H191,2)</f>
        <v>0</v>
      </c>
      <c r="BL191" s="19" t="s">
        <v>108</v>
      </c>
      <c r="BM191" s="193" t="s">
        <v>727</v>
      </c>
    </row>
    <row r="192" s="2" customFormat="1">
      <c r="A192" s="38"/>
      <c r="B192" s="39"/>
      <c r="C192" s="38"/>
      <c r="D192" s="196" t="s">
        <v>1062</v>
      </c>
      <c r="E192" s="38"/>
      <c r="F192" s="237" t="s">
        <v>3396</v>
      </c>
      <c r="G192" s="38"/>
      <c r="H192" s="38"/>
      <c r="I192" s="238"/>
      <c r="J192" s="38"/>
      <c r="K192" s="38"/>
      <c r="L192" s="39"/>
      <c r="M192" s="239"/>
      <c r="N192" s="240"/>
      <c r="O192" s="77"/>
      <c r="P192" s="77"/>
      <c r="Q192" s="77"/>
      <c r="R192" s="77"/>
      <c r="S192" s="77"/>
      <c r="T192" s="78"/>
      <c r="U192" s="38"/>
      <c r="V192" s="38"/>
      <c r="W192" s="38"/>
      <c r="X192" s="38"/>
      <c r="Y192" s="38"/>
      <c r="Z192" s="38"/>
      <c r="AA192" s="38"/>
      <c r="AB192" s="38"/>
      <c r="AC192" s="38"/>
      <c r="AD192" s="38"/>
      <c r="AE192" s="38"/>
      <c r="AT192" s="19" t="s">
        <v>1062</v>
      </c>
      <c r="AU192" s="19" t="s">
        <v>82</v>
      </c>
    </row>
    <row r="193" s="2" customFormat="1" ht="55.5" customHeight="1">
      <c r="A193" s="38"/>
      <c r="B193" s="181"/>
      <c r="C193" s="182" t="s">
        <v>455</v>
      </c>
      <c r="D193" s="182" t="s">
        <v>259</v>
      </c>
      <c r="E193" s="183" t="s">
        <v>3399</v>
      </c>
      <c r="F193" s="184" t="s">
        <v>3400</v>
      </c>
      <c r="G193" s="185" t="s">
        <v>2365</v>
      </c>
      <c r="H193" s="186">
        <v>1</v>
      </c>
      <c r="I193" s="187"/>
      <c r="J193" s="188">
        <f>ROUND(I193*H193,2)</f>
        <v>0</v>
      </c>
      <c r="K193" s="184" t="s">
        <v>2351</v>
      </c>
      <c r="L193" s="39"/>
      <c r="M193" s="189" t="s">
        <v>1</v>
      </c>
      <c r="N193" s="190" t="s">
        <v>40</v>
      </c>
      <c r="O193" s="77"/>
      <c r="P193" s="191">
        <f>O193*H193</f>
        <v>0</v>
      </c>
      <c r="Q193" s="191">
        <v>0</v>
      </c>
      <c r="R193" s="191">
        <f>Q193*H193</f>
        <v>0</v>
      </c>
      <c r="S193" s="191">
        <v>0</v>
      </c>
      <c r="T193" s="192">
        <f>S193*H193</f>
        <v>0</v>
      </c>
      <c r="U193" s="38"/>
      <c r="V193" s="38"/>
      <c r="W193" s="38"/>
      <c r="X193" s="38"/>
      <c r="Y193" s="38"/>
      <c r="Z193" s="38"/>
      <c r="AA193" s="38"/>
      <c r="AB193" s="38"/>
      <c r="AC193" s="38"/>
      <c r="AD193" s="38"/>
      <c r="AE193" s="38"/>
      <c r="AR193" s="193" t="s">
        <v>108</v>
      </c>
      <c r="AT193" s="193" t="s">
        <v>259</v>
      </c>
      <c r="AU193" s="193" t="s">
        <v>82</v>
      </c>
      <c r="AY193" s="19" t="s">
        <v>257</v>
      </c>
      <c r="BE193" s="194">
        <f>IF(N193="základní",J193,0)</f>
        <v>0</v>
      </c>
      <c r="BF193" s="194">
        <f>IF(N193="snížená",J193,0)</f>
        <v>0</v>
      </c>
      <c r="BG193" s="194">
        <f>IF(N193="zákl. přenesená",J193,0)</f>
        <v>0</v>
      </c>
      <c r="BH193" s="194">
        <f>IF(N193="sníž. přenesená",J193,0)</f>
        <v>0</v>
      </c>
      <c r="BI193" s="194">
        <f>IF(N193="nulová",J193,0)</f>
        <v>0</v>
      </c>
      <c r="BJ193" s="19" t="s">
        <v>82</v>
      </c>
      <c r="BK193" s="194">
        <f>ROUND(I193*H193,2)</f>
        <v>0</v>
      </c>
      <c r="BL193" s="19" t="s">
        <v>108</v>
      </c>
      <c r="BM193" s="193" t="s">
        <v>740</v>
      </c>
    </row>
    <row r="194" s="2" customFormat="1">
      <c r="A194" s="38"/>
      <c r="B194" s="39"/>
      <c r="C194" s="38"/>
      <c r="D194" s="196" t="s">
        <v>1062</v>
      </c>
      <c r="E194" s="38"/>
      <c r="F194" s="237" t="s">
        <v>3401</v>
      </c>
      <c r="G194" s="38"/>
      <c r="H194" s="38"/>
      <c r="I194" s="238"/>
      <c r="J194" s="38"/>
      <c r="K194" s="38"/>
      <c r="L194" s="39"/>
      <c r="M194" s="239"/>
      <c r="N194" s="240"/>
      <c r="O194" s="77"/>
      <c r="P194" s="77"/>
      <c r="Q194" s="77"/>
      <c r="R194" s="77"/>
      <c r="S194" s="77"/>
      <c r="T194" s="78"/>
      <c r="U194" s="38"/>
      <c r="V194" s="38"/>
      <c r="W194" s="38"/>
      <c r="X194" s="38"/>
      <c r="Y194" s="38"/>
      <c r="Z194" s="38"/>
      <c r="AA194" s="38"/>
      <c r="AB194" s="38"/>
      <c r="AC194" s="38"/>
      <c r="AD194" s="38"/>
      <c r="AE194" s="38"/>
      <c r="AT194" s="19" t="s">
        <v>1062</v>
      </c>
      <c r="AU194" s="19" t="s">
        <v>82</v>
      </c>
    </row>
    <row r="195" s="2" customFormat="1" ht="55.5" customHeight="1">
      <c r="A195" s="38"/>
      <c r="B195" s="181"/>
      <c r="C195" s="182" t="s">
        <v>462</v>
      </c>
      <c r="D195" s="182" t="s">
        <v>259</v>
      </c>
      <c r="E195" s="183" t="s">
        <v>3402</v>
      </c>
      <c r="F195" s="184" t="s">
        <v>3403</v>
      </c>
      <c r="G195" s="185" t="s">
        <v>2365</v>
      </c>
      <c r="H195" s="186">
        <v>2</v>
      </c>
      <c r="I195" s="187"/>
      <c r="J195" s="188">
        <f>ROUND(I195*H195,2)</f>
        <v>0</v>
      </c>
      <c r="K195" s="184" t="s">
        <v>2351</v>
      </c>
      <c r="L195" s="39"/>
      <c r="M195" s="189" t="s">
        <v>1</v>
      </c>
      <c r="N195" s="190" t="s">
        <v>40</v>
      </c>
      <c r="O195" s="77"/>
      <c r="P195" s="191">
        <f>O195*H195</f>
        <v>0</v>
      </c>
      <c r="Q195" s="191">
        <v>0</v>
      </c>
      <c r="R195" s="191">
        <f>Q195*H195</f>
        <v>0</v>
      </c>
      <c r="S195" s="191">
        <v>0</v>
      </c>
      <c r="T195" s="192">
        <f>S195*H195</f>
        <v>0</v>
      </c>
      <c r="U195" s="38"/>
      <c r="V195" s="38"/>
      <c r="W195" s="38"/>
      <c r="X195" s="38"/>
      <c r="Y195" s="38"/>
      <c r="Z195" s="38"/>
      <c r="AA195" s="38"/>
      <c r="AB195" s="38"/>
      <c r="AC195" s="38"/>
      <c r="AD195" s="38"/>
      <c r="AE195" s="38"/>
      <c r="AR195" s="193" t="s">
        <v>108</v>
      </c>
      <c r="AT195" s="193" t="s">
        <v>259</v>
      </c>
      <c r="AU195" s="193" t="s">
        <v>82</v>
      </c>
      <c r="AY195" s="19" t="s">
        <v>257</v>
      </c>
      <c r="BE195" s="194">
        <f>IF(N195="základní",J195,0)</f>
        <v>0</v>
      </c>
      <c r="BF195" s="194">
        <f>IF(N195="snížená",J195,0)</f>
        <v>0</v>
      </c>
      <c r="BG195" s="194">
        <f>IF(N195="zákl. přenesená",J195,0)</f>
        <v>0</v>
      </c>
      <c r="BH195" s="194">
        <f>IF(N195="sníž. přenesená",J195,0)</f>
        <v>0</v>
      </c>
      <c r="BI195" s="194">
        <f>IF(N195="nulová",J195,0)</f>
        <v>0</v>
      </c>
      <c r="BJ195" s="19" t="s">
        <v>82</v>
      </c>
      <c r="BK195" s="194">
        <f>ROUND(I195*H195,2)</f>
        <v>0</v>
      </c>
      <c r="BL195" s="19" t="s">
        <v>108</v>
      </c>
      <c r="BM195" s="193" t="s">
        <v>751</v>
      </c>
    </row>
    <row r="196" s="2" customFormat="1">
      <c r="A196" s="38"/>
      <c r="B196" s="39"/>
      <c r="C196" s="38"/>
      <c r="D196" s="196" t="s">
        <v>1062</v>
      </c>
      <c r="E196" s="38"/>
      <c r="F196" s="237" t="s">
        <v>3404</v>
      </c>
      <c r="G196" s="38"/>
      <c r="H196" s="38"/>
      <c r="I196" s="238"/>
      <c r="J196" s="38"/>
      <c r="K196" s="38"/>
      <c r="L196" s="39"/>
      <c r="M196" s="239"/>
      <c r="N196" s="240"/>
      <c r="O196" s="77"/>
      <c r="P196" s="77"/>
      <c r="Q196" s="77"/>
      <c r="R196" s="77"/>
      <c r="S196" s="77"/>
      <c r="T196" s="78"/>
      <c r="U196" s="38"/>
      <c r="V196" s="38"/>
      <c r="W196" s="38"/>
      <c r="X196" s="38"/>
      <c r="Y196" s="38"/>
      <c r="Z196" s="38"/>
      <c r="AA196" s="38"/>
      <c r="AB196" s="38"/>
      <c r="AC196" s="38"/>
      <c r="AD196" s="38"/>
      <c r="AE196" s="38"/>
      <c r="AT196" s="19" t="s">
        <v>1062</v>
      </c>
      <c r="AU196" s="19" t="s">
        <v>82</v>
      </c>
    </row>
    <row r="197" s="2" customFormat="1" ht="55.5" customHeight="1">
      <c r="A197" s="38"/>
      <c r="B197" s="181"/>
      <c r="C197" s="182" t="s">
        <v>468</v>
      </c>
      <c r="D197" s="182" t="s">
        <v>259</v>
      </c>
      <c r="E197" s="183" t="s">
        <v>3405</v>
      </c>
      <c r="F197" s="184" t="s">
        <v>3406</v>
      </c>
      <c r="G197" s="185" t="s">
        <v>2365</v>
      </c>
      <c r="H197" s="186">
        <v>1</v>
      </c>
      <c r="I197" s="187"/>
      <c r="J197" s="188">
        <f>ROUND(I197*H197,2)</f>
        <v>0</v>
      </c>
      <c r="K197" s="184" t="s">
        <v>2351</v>
      </c>
      <c r="L197" s="39"/>
      <c r="M197" s="189" t="s">
        <v>1</v>
      </c>
      <c r="N197" s="190" t="s">
        <v>40</v>
      </c>
      <c r="O197" s="77"/>
      <c r="P197" s="191">
        <f>O197*H197</f>
        <v>0</v>
      </c>
      <c r="Q197" s="191">
        <v>0</v>
      </c>
      <c r="R197" s="191">
        <f>Q197*H197</f>
        <v>0</v>
      </c>
      <c r="S197" s="191">
        <v>0</v>
      </c>
      <c r="T197" s="192">
        <f>S197*H197</f>
        <v>0</v>
      </c>
      <c r="U197" s="38"/>
      <c r="V197" s="38"/>
      <c r="W197" s="38"/>
      <c r="X197" s="38"/>
      <c r="Y197" s="38"/>
      <c r="Z197" s="38"/>
      <c r="AA197" s="38"/>
      <c r="AB197" s="38"/>
      <c r="AC197" s="38"/>
      <c r="AD197" s="38"/>
      <c r="AE197" s="38"/>
      <c r="AR197" s="193" t="s">
        <v>108</v>
      </c>
      <c r="AT197" s="193" t="s">
        <v>259</v>
      </c>
      <c r="AU197" s="193" t="s">
        <v>82</v>
      </c>
      <c r="AY197" s="19" t="s">
        <v>257</v>
      </c>
      <c r="BE197" s="194">
        <f>IF(N197="základní",J197,0)</f>
        <v>0</v>
      </c>
      <c r="BF197" s="194">
        <f>IF(N197="snížená",J197,0)</f>
        <v>0</v>
      </c>
      <c r="BG197" s="194">
        <f>IF(N197="zákl. přenesená",J197,0)</f>
        <v>0</v>
      </c>
      <c r="BH197" s="194">
        <f>IF(N197="sníž. přenesená",J197,0)</f>
        <v>0</v>
      </c>
      <c r="BI197" s="194">
        <f>IF(N197="nulová",J197,0)</f>
        <v>0</v>
      </c>
      <c r="BJ197" s="19" t="s">
        <v>82</v>
      </c>
      <c r="BK197" s="194">
        <f>ROUND(I197*H197,2)</f>
        <v>0</v>
      </c>
      <c r="BL197" s="19" t="s">
        <v>108</v>
      </c>
      <c r="BM197" s="193" t="s">
        <v>763</v>
      </c>
    </row>
    <row r="198" s="2" customFormat="1">
      <c r="A198" s="38"/>
      <c r="B198" s="39"/>
      <c r="C198" s="38"/>
      <c r="D198" s="196" t="s">
        <v>1062</v>
      </c>
      <c r="E198" s="38"/>
      <c r="F198" s="237" t="s">
        <v>3401</v>
      </c>
      <c r="G198" s="38"/>
      <c r="H198" s="38"/>
      <c r="I198" s="238"/>
      <c r="J198" s="38"/>
      <c r="K198" s="38"/>
      <c r="L198" s="39"/>
      <c r="M198" s="239"/>
      <c r="N198" s="240"/>
      <c r="O198" s="77"/>
      <c r="P198" s="77"/>
      <c r="Q198" s="77"/>
      <c r="R198" s="77"/>
      <c r="S198" s="77"/>
      <c r="T198" s="78"/>
      <c r="U198" s="38"/>
      <c r="V198" s="38"/>
      <c r="W198" s="38"/>
      <c r="X198" s="38"/>
      <c r="Y198" s="38"/>
      <c r="Z198" s="38"/>
      <c r="AA198" s="38"/>
      <c r="AB198" s="38"/>
      <c r="AC198" s="38"/>
      <c r="AD198" s="38"/>
      <c r="AE198" s="38"/>
      <c r="AT198" s="19" t="s">
        <v>1062</v>
      </c>
      <c r="AU198" s="19" t="s">
        <v>82</v>
      </c>
    </row>
    <row r="199" s="2" customFormat="1" ht="55.5" customHeight="1">
      <c r="A199" s="38"/>
      <c r="B199" s="181"/>
      <c r="C199" s="182" t="s">
        <v>476</v>
      </c>
      <c r="D199" s="182" t="s">
        <v>259</v>
      </c>
      <c r="E199" s="183" t="s">
        <v>3407</v>
      </c>
      <c r="F199" s="184" t="s">
        <v>3408</v>
      </c>
      <c r="G199" s="185" t="s">
        <v>2365</v>
      </c>
      <c r="H199" s="186">
        <v>1</v>
      </c>
      <c r="I199" s="187"/>
      <c r="J199" s="188">
        <f>ROUND(I199*H199,2)</f>
        <v>0</v>
      </c>
      <c r="K199" s="184" t="s">
        <v>2351</v>
      </c>
      <c r="L199" s="39"/>
      <c r="M199" s="189" t="s">
        <v>1</v>
      </c>
      <c r="N199" s="190" t="s">
        <v>40</v>
      </c>
      <c r="O199" s="77"/>
      <c r="P199" s="191">
        <f>O199*H199</f>
        <v>0</v>
      </c>
      <c r="Q199" s="191">
        <v>0</v>
      </c>
      <c r="R199" s="191">
        <f>Q199*H199</f>
        <v>0</v>
      </c>
      <c r="S199" s="191">
        <v>0</v>
      </c>
      <c r="T199" s="192">
        <f>S199*H199</f>
        <v>0</v>
      </c>
      <c r="U199" s="38"/>
      <c r="V199" s="38"/>
      <c r="W199" s="38"/>
      <c r="X199" s="38"/>
      <c r="Y199" s="38"/>
      <c r="Z199" s="38"/>
      <c r="AA199" s="38"/>
      <c r="AB199" s="38"/>
      <c r="AC199" s="38"/>
      <c r="AD199" s="38"/>
      <c r="AE199" s="38"/>
      <c r="AR199" s="193" t="s">
        <v>108</v>
      </c>
      <c r="AT199" s="193" t="s">
        <v>259</v>
      </c>
      <c r="AU199" s="193" t="s">
        <v>82</v>
      </c>
      <c r="AY199" s="19" t="s">
        <v>257</v>
      </c>
      <c r="BE199" s="194">
        <f>IF(N199="základní",J199,0)</f>
        <v>0</v>
      </c>
      <c r="BF199" s="194">
        <f>IF(N199="snížená",J199,0)</f>
        <v>0</v>
      </c>
      <c r="BG199" s="194">
        <f>IF(N199="zákl. přenesená",J199,0)</f>
        <v>0</v>
      </c>
      <c r="BH199" s="194">
        <f>IF(N199="sníž. přenesená",J199,0)</f>
        <v>0</v>
      </c>
      <c r="BI199" s="194">
        <f>IF(N199="nulová",J199,0)</f>
        <v>0</v>
      </c>
      <c r="BJ199" s="19" t="s">
        <v>82</v>
      </c>
      <c r="BK199" s="194">
        <f>ROUND(I199*H199,2)</f>
        <v>0</v>
      </c>
      <c r="BL199" s="19" t="s">
        <v>108</v>
      </c>
      <c r="BM199" s="193" t="s">
        <v>771</v>
      </c>
    </row>
    <row r="200" s="2" customFormat="1">
      <c r="A200" s="38"/>
      <c r="B200" s="39"/>
      <c r="C200" s="38"/>
      <c r="D200" s="196" t="s">
        <v>1062</v>
      </c>
      <c r="E200" s="38"/>
      <c r="F200" s="237" t="s">
        <v>3401</v>
      </c>
      <c r="G200" s="38"/>
      <c r="H200" s="38"/>
      <c r="I200" s="238"/>
      <c r="J200" s="38"/>
      <c r="K200" s="38"/>
      <c r="L200" s="39"/>
      <c r="M200" s="239"/>
      <c r="N200" s="240"/>
      <c r="O200" s="77"/>
      <c r="P200" s="77"/>
      <c r="Q200" s="77"/>
      <c r="R200" s="77"/>
      <c r="S200" s="77"/>
      <c r="T200" s="78"/>
      <c r="U200" s="38"/>
      <c r="V200" s="38"/>
      <c r="W200" s="38"/>
      <c r="X200" s="38"/>
      <c r="Y200" s="38"/>
      <c r="Z200" s="38"/>
      <c r="AA200" s="38"/>
      <c r="AB200" s="38"/>
      <c r="AC200" s="38"/>
      <c r="AD200" s="38"/>
      <c r="AE200" s="38"/>
      <c r="AT200" s="19" t="s">
        <v>1062</v>
      </c>
      <c r="AU200" s="19" t="s">
        <v>82</v>
      </c>
    </row>
    <row r="201" s="2" customFormat="1" ht="55.5" customHeight="1">
      <c r="A201" s="38"/>
      <c r="B201" s="181"/>
      <c r="C201" s="182" t="s">
        <v>484</v>
      </c>
      <c r="D201" s="182" t="s">
        <v>259</v>
      </c>
      <c r="E201" s="183" t="s">
        <v>3409</v>
      </c>
      <c r="F201" s="184" t="s">
        <v>3410</v>
      </c>
      <c r="G201" s="185" t="s">
        <v>2365</v>
      </c>
      <c r="H201" s="186">
        <v>3</v>
      </c>
      <c r="I201" s="187"/>
      <c r="J201" s="188">
        <f>ROUND(I201*H201,2)</f>
        <v>0</v>
      </c>
      <c r="K201" s="184" t="s">
        <v>2351</v>
      </c>
      <c r="L201" s="39"/>
      <c r="M201" s="189" t="s">
        <v>1</v>
      </c>
      <c r="N201" s="190" t="s">
        <v>40</v>
      </c>
      <c r="O201" s="77"/>
      <c r="P201" s="191">
        <f>O201*H201</f>
        <v>0</v>
      </c>
      <c r="Q201" s="191">
        <v>0</v>
      </c>
      <c r="R201" s="191">
        <f>Q201*H201</f>
        <v>0</v>
      </c>
      <c r="S201" s="191">
        <v>0</v>
      </c>
      <c r="T201" s="192">
        <f>S201*H201</f>
        <v>0</v>
      </c>
      <c r="U201" s="38"/>
      <c r="V201" s="38"/>
      <c r="W201" s="38"/>
      <c r="X201" s="38"/>
      <c r="Y201" s="38"/>
      <c r="Z201" s="38"/>
      <c r="AA201" s="38"/>
      <c r="AB201" s="38"/>
      <c r="AC201" s="38"/>
      <c r="AD201" s="38"/>
      <c r="AE201" s="38"/>
      <c r="AR201" s="193" t="s">
        <v>108</v>
      </c>
      <c r="AT201" s="193" t="s">
        <v>259</v>
      </c>
      <c r="AU201" s="193" t="s">
        <v>82</v>
      </c>
      <c r="AY201" s="19" t="s">
        <v>257</v>
      </c>
      <c r="BE201" s="194">
        <f>IF(N201="základní",J201,0)</f>
        <v>0</v>
      </c>
      <c r="BF201" s="194">
        <f>IF(N201="snížená",J201,0)</f>
        <v>0</v>
      </c>
      <c r="BG201" s="194">
        <f>IF(N201="zákl. přenesená",J201,0)</f>
        <v>0</v>
      </c>
      <c r="BH201" s="194">
        <f>IF(N201="sníž. přenesená",J201,0)</f>
        <v>0</v>
      </c>
      <c r="BI201" s="194">
        <f>IF(N201="nulová",J201,0)</f>
        <v>0</v>
      </c>
      <c r="BJ201" s="19" t="s">
        <v>82</v>
      </c>
      <c r="BK201" s="194">
        <f>ROUND(I201*H201,2)</f>
        <v>0</v>
      </c>
      <c r="BL201" s="19" t="s">
        <v>108</v>
      </c>
      <c r="BM201" s="193" t="s">
        <v>783</v>
      </c>
    </row>
    <row r="202" s="2" customFormat="1">
      <c r="A202" s="38"/>
      <c r="B202" s="39"/>
      <c r="C202" s="38"/>
      <c r="D202" s="196" t="s">
        <v>1062</v>
      </c>
      <c r="E202" s="38"/>
      <c r="F202" s="237" t="s">
        <v>3401</v>
      </c>
      <c r="G202" s="38"/>
      <c r="H202" s="38"/>
      <c r="I202" s="238"/>
      <c r="J202" s="38"/>
      <c r="K202" s="38"/>
      <c r="L202" s="39"/>
      <c r="M202" s="239"/>
      <c r="N202" s="240"/>
      <c r="O202" s="77"/>
      <c r="P202" s="77"/>
      <c r="Q202" s="77"/>
      <c r="R202" s="77"/>
      <c r="S202" s="77"/>
      <c r="T202" s="78"/>
      <c r="U202" s="38"/>
      <c r="V202" s="38"/>
      <c r="W202" s="38"/>
      <c r="X202" s="38"/>
      <c r="Y202" s="38"/>
      <c r="Z202" s="38"/>
      <c r="AA202" s="38"/>
      <c r="AB202" s="38"/>
      <c r="AC202" s="38"/>
      <c r="AD202" s="38"/>
      <c r="AE202" s="38"/>
      <c r="AT202" s="19" t="s">
        <v>1062</v>
      </c>
      <c r="AU202" s="19" t="s">
        <v>82</v>
      </c>
    </row>
    <row r="203" s="2" customFormat="1" ht="55.5" customHeight="1">
      <c r="A203" s="38"/>
      <c r="B203" s="181"/>
      <c r="C203" s="182" t="s">
        <v>490</v>
      </c>
      <c r="D203" s="182" t="s">
        <v>259</v>
      </c>
      <c r="E203" s="183" t="s">
        <v>3411</v>
      </c>
      <c r="F203" s="184" t="s">
        <v>3412</v>
      </c>
      <c r="G203" s="185" t="s">
        <v>2365</v>
      </c>
      <c r="H203" s="186">
        <v>4</v>
      </c>
      <c r="I203" s="187"/>
      <c r="J203" s="188">
        <f>ROUND(I203*H203,2)</f>
        <v>0</v>
      </c>
      <c r="K203" s="184" t="s">
        <v>2351</v>
      </c>
      <c r="L203" s="39"/>
      <c r="M203" s="189" t="s">
        <v>1</v>
      </c>
      <c r="N203" s="190" t="s">
        <v>40</v>
      </c>
      <c r="O203" s="77"/>
      <c r="P203" s="191">
        <f>O203*H203</f>
        <v>0</v>
      </c>
      <c r="Q203" s="191">
        <v>0</v>
      </c>
      <c r="R203" s="191">
        <f>Q203*H203</f>
        <v>0</v>
      </c>
      <c r="S203" s="191">
        <v>0</v>
      </c>
      <c r="T203" s="192">
        <f>S203*H203</f>
        <v>0</v>
      </c>
      <c r="U203" s="38"/>
      <c r="V203" s="38"/>
      <c r="W203" s="38"/>
      <c r="X203" s="38"/>
      <c r="Y203" s="38"/>
      <c r="Z203" s="38"/>
      <c r="AA203" s="38"/>
      <c r="AB203" s="38"/>
      <c r="AC203" s="38"/>
      <c r="AD203" s="38"/>
      <c r="AE203" s="38"/>
      <c r="AR203" s="193" t="s">
        <v>108</v>
      </c>
      <c r="AT203" s="193" t="s">
        <v>259</v>
      </c>
      <c r="AU203" s="193" t="s">
        <v>82</v>
      </c>
      <c r="AY203" s="19" t="s">
        <v>257</v>
      </c>
      <c r="BE203" s="194">
        <f>IF(N203="základní",J203,0)</f>
        <v>0</v>
      </c>
      <c r="BF203" s="194">
        <f>IF(N203="snížená",J203,0)</f>
        <v>0</v>
      </c>
      <c r="BG203" s="194">
        <f>IF(N203="zákl. přenesená",J203,0)</f>
        <v>0</v>
      </c>
      <c r="BH203" s="194">
        <f>IF(N203="sníž. přenesená",J203,0)</f>
        <v>0</v>
      </c>
      <c r="BI203" s="194">
        <f>IF(N203="nulová",J203,0)</f>
        <v>0</v>
      </c>
      <c r="BJ203" s="19" t="s">
        <v>82</v>
      </c>
      <c r="BK203" s="194">
        <f>ROUND(I203*H203,2)</f>
        <v>0</v>
      </c>
      <c r="BL203" s="19" t="s">
        <v>108</v>
      </c>
      <c r="BM203" s="193" t="s">
        <v>796</v>
      </c>
    </row>
    <row r="204" s="2" customFormat="1">
      <c r="A204" s="38"/>
      <c r="B204" s="39"/>
      <c r="C204" s="38"/>
      <c r="D204" s="196" t="s">
        <v>1062</v>
      </c>
      <c r="E204" s="38"/>
      <c r="F204" s="237" t="s">
        <v>3401</v>
      </c>
      <c r="G204" s="38"/>
      <c r="H204" s="38"/>
      <c r="I204" s="238"/>
      <c r="J204" s="38"/>
      <c r="K204" s="38"/>
      <c r="L204" s="39"/>
      <c r="M204" s="239"/>
      <c r="N204" s="240"/>
      <c r="O204" s="77"/>
      <c r="P204" s="77"/>
      <c r="Q204" s="77"/>
      <c r="R204" s="77"/>
      <c r="S204" s="77"/>
      <c r="T204" s="78"/>
      <c r="U204" s="38"/>
      <c r="V204" s="38"/>
      <c r="W204" s="38"/>
      <c r="X204" s="38"/>
      <c r="Y204" s="38"/>
      <c r="Z204" s="38"/>
      <c r="AA204" s="38"/>
      <c r="AB204" s="38"/>
      <c r="AC204" s="38"/>
      <c r="AD204" s="38"/>
      <c r="AE204" s="38"/>
      <c r="AT204" s="19" t="s">
        <v>1062</v>
      </c>
      <c r="AU204" s="19" t="s">
        <v>82</v>
      </c>
    </row>
    <row r="205" s="2" customFormat="1" ht="62.7" customHeight="1">
      <c r="A205" s="38"/>
      <c r="B205" s="181"/>
      <c r="C205" s="182" t="s">
        <v>496</v>
      </c>
      <c r="D205" s="182" t="s">
        <v>259</v>
      </c>
      <c r="E205" s="183" t="s">
        <v>3413</v>
      </c>
      <c r="F205" s="184" t="s">
        <v>3414</v>
      </c>
      <c r="G205" s="185" t="s">
        <v>2365</v>
      </c>
      <c r="H205" s="186">
        <v>4</v>
      </c>
      <c r="I205" s="187"/>
      <c r="J205" s="188">
        <f>ROUND(I205*H205,2)</f>
        <v>0</v>
      </c>
      <c r="K205" s="184" t="s">
        <v>2351</v>
      </c>
      <c r="L205" s="39"/>
      <c r="M205" s="189" t="s">
        <v>1</v>
      </c>
      <c r="N205" s="190" t="s">
        <v>40</v>
      </c>
      <c r="O205" s="77"/>
      <c r="P205" s="191">
        <f>O205*H205</f>
        <v>0</v>
      </c>
      <c r="Q205" s="191">
        <v>0</v>
      </c>
      <c r="R205" s="191">
        <f>Q205*H205</f>
        <v>0</v>
      </c>
      <c r="S205" s="191">
        <v>0</v>
      </c>
      <c r="T205" s="192">
        <f>S205*H205</f>
        <v>0</v>
      </c>
      <c r="U205" s="38"/>
      <c r="V205" s="38"/>
      <c r="W205" s="38"/>
      <c r="X205" s="38"/>
      <c r="Y205" s="38"/>
      <c r="Z205" s="38"/>
      <c r="AA205" s="38"/>
      <c r="AB205" s="38"/>
      <c r="AC205" s="38"/>
      <c r="AD205" s="38"/>
      <c r="AE205" s="38"/>
      <c r="AR205" s="193" t="s">
        <v>108</v>
      </c>
      <c r="AT205" s="193" t="s">
        <v>259</v>
      </c>
      <c r="AU205" s="193" t="s">
        <v>82</v>
      </c>
      <c r="AY205" s="19" t="s">
        <v>257</v>
      </c>
      <c r="BE205" s="194">
        <f>IF(N205="základní",J205,0)</f>
        <v>0</v>
      </c>
      <c r="BF205" s="194">
        <f>IF(N205="snížená",J205,0)</f>
        <v>0</v>
      </c>
      <c r="BG205" s="194">
        <f>IF(N205="zákl. přenesená",J205,0)</f>
        <v>0</v>
      </c>
      <c r="BH205" s="194">
        <f>IF(N205="sníž. přenesená",J205,0)</f>
        <v>0</v>
      </c>
      <c r="BI205" s="194">
        <f>IF(N205="nulová",J205,0)</f>
        <v>0</v>
      </c>
      <c r="BJ205" s="19" t="s">
        <v>82</v>
      </c>
      <c r="BK205" s="194">
        <f>ROUND(I205*H205,2)</f>
        <v>0</v>
      </c>
      <c r="BL205" s="19" t="s">
        <v>108</v>
      </c>
      <c r="BM205" s="193" t="s">
        <v>804</v>
      </c>
    </row>
    <row r="206" s="2" customFormat="1">
      <c r="A206" s="38"/>
      <c r="B206" s="39"/>
      <c r="C206" s="38"/>
      <c r="D206" s="196" t="s">
        <v>1062</v>
      </c>
      <c r="E206" s="38"/>
      <c r="F206" s="237" t="s">
        <v>3415</v>
      </c>
      <c r="G206" s="38"/>
      <c r="H206" s="38"/>
      <c r="I206" s="238"/>
      <c r="J206" s="38"/>
      <c r="K206" s="38"/>
      <c r="L206" s="39"/>
      <c r="M206" s="239"/>
      <c r="N206" s="240"/>
      <c r="O206" s="77"/>
      <c r="P206" s="77"/>
      <c r="Q206" s="77"/>
      <c r="R206" s="77"/>
      <c r="S206" s="77"/>
      <c r="T206" s="78"/>
      <c r="U206" s="38"/>
      <c r="V206" s="38"/>
      <c r="W206" s="38"/>
      <c r="X206" s="38"/>
      <c r="Y206" s="38"/>
      <c r="Z206" s="38"/>
      <c r="AA206" s="38"/>
      <c r="AB206" s="38"/>
      <c r="AC206" s="38"/>
      <c r="AD206" s="38"/>
      <c r="AE206" s="38"/>
      <c r="AT206" s="19" t="s">
        <v>1062</v>
      </c>
      <c r="AU206" s="19" t="s">
        <v>82</v>
      </c>
    </row>
    <row r="207" s="2" customFormat="1" ht="62.7" customHeight="1">
      <c r="A207" s="38"/>
      <c r="B207" s="181"/>
      <c r="C207" s="182" t="s">
        <v>530</v>
      </c>
      <c r="D207" s="182" t="s">
        <v>259</v>
      </c>
      <c r="E207" s="183" t="s">
        <v>3416</v>
      </c>
      <c r="F207" s="184" t="s">
        <v>3417</v>
      </c>
      <c r="G207" s="185" t="s">
        <v>2365</v>
      </c>
      <c r="H207" s="186">
        <v>1</v>
      </c>
      <c r="I207" s="187"/>
      <c r="J207" s="188">
        <f>ROUND(I207*H207,2)</f>
        <v>0</v>
      </c>
      <c r="K207" s="184" t="s">
        <v>2351</v>
      </c>
      <c r="L207" s="39"/>
      <c r="M207" s="189" t="s">
        <v>1</v>
      </c>
      <c r="N207" s="190" t="s">
        <v>40</v>
      </c>
      <c r="O207" s="77"/>
      <c r="P207" s="191">
        <f>O207*H207</f>
        <v>0</v>
      </c>
      <c r="Q207" s="191">
        <v>0</v>
      </c>
      <c r="R207" s="191">
        <f>Q207*H207</f>
        <v>0</v>
      </c>
      <c r="S207" s="191">
        <v>0</v>
      </c>
      <c r="T207" s="192">
        <f>S207*H207</f>
        <v>0</v>
      </c>
      <c r="U207" s="38"/>
      <c r="V207" s="38"/>
      <c r="W207" s="38"/>
      <c r="X207" s="38"/>
      <c r="Y207" s="38"/>
      <c r="Z207" s="38"/>
      <c r="AA207" s="38"/>
      <c r="AB207" s="38"/>
      <c r="AC207" s="38"/>
      <c r="AD207" s="38"/>
      <c r="AE207" s="38"/>
      <c r="AR207" s="193" t="s">
        <v>108</v>
      </c>
      <c r="AT207" s="193" t="s">
        <v>259</v>
      </c>
      <c r="AU207" s="193" t="s">
        <v>82</v>
      </c>
      <c r="AY207" s="19" t="s">
        <v>257</v>
      </c>
      <c r="BE207" s="194">
        <f>IF(N207="základní",J207,0)</f>
        <v>0</v>
      </c>
      <c r="BF207" s="194">
        <f>IF(N207="snížená",J207,0)</f>
        <v>0</v>
      </c>
      <c r="BG207" s="194">
        <f>IF(N207="zákl. přenesená",J207,0)</f>
        <v>0</v>
      </c>
      <c r="BH207" s="194">
        <f>IF(N207="sníž. přenesená",J207,0)</f>
        <v>0</v>
      </c>
      <c r="BI207" s="194">
        <f>IF(N207="nulová",J207,0)</f>
        <v>0</v>
      </c>
      <c r="BJ207" s="19" t="s">
        <v>82</v>
      </c>
      <c r="BK207" s="194">
        <f>ROUND(I207*H207,2)</f>
        <v>0</v>
      </c>
      <c r="BL207" s="19" t="s">
        <v>108</v>
      </c>
      <c r="BM207" s="193" t="s">
        <v>813</v>
      </c>
    </row>
    <row r="208" s="2" customFormat="1">
      <c r="A208" s="38"/>
      <c r="B208" s="39"/>
      <c r="C208" s="38"/>
      <c r="D208" s="196" t="s">
        <v>1062</v>
      </c>
      <c r="E208" s="38"/>
      <c r="F208" s="237" t="s">
        <v>3415</v>
      </c>
      <c r="G208" s="38"/>
      <c r="H208" s="38"/>
      <c r="I208" s="238"/>
      <c r="J208" s="38"/>
      <c r="K208" s="38"/>
      <c r="L208" s="39"/>
      <c r="M208" s="239"/>
      <c r="N208" s="240"/>
      <c r="O208" s="77"/>
      <c r="P208" s="77"/>
      <c r="Q208" s="77"/>
      <c r="R208" s="77"/>
      <c r="S208" s="77"/>
      <c r="T208" s="78"/>
      <c r="U208" s="38"/>
      <c r="V208" s="38"/>
      <c r="W208" s="38"/>
      <c r="X208" s="38"/>
      <c r="Y208" s="38"/>
      <c r="Z208" s="38"/>
      <c r="AA208" s="38"/>
      <c r="AB208" s="38"/>
      <c r="AC208" s="38"/>
      <c r="AD208" s="38"/>
      <c r="AE208" s="38"/>
      <c r="AT208" s="19" t="s">
        <v>1062</v>
      </c>
      <c r="AU208" s="19" t="s">
        <v>82</v>
      </c>
    </row>
    <row r="209" s="2" customFormat="1" ht="62.7" customHeight="1">
      <c r="A209" s="38"/>
      <c r="B209" s="181"/>
      <c r="C209" s="182" t="s">
        <v>545</v>
      </c>
      <c r="D209" s="182" t="s">
        <v>259</v>
      </c>
      <c r="E209" s="183" t="s">
        <v>3418</v>
      </c>
      <c r="F209" s="184" t="s">
        <v>3419</v>
      </c>
      <c r="G209" s="185" t="s">
        <v>2365</v>
      </c>
      <c r="H209" s="186">
        <v>6</v>
      </c>
      <c r="I209" s="187"/>
      <c r="J209" s="188">
        <f>ROUND(I209*H209,2)</f>
        <v>0</v>
      </c>
      <c r="K209" s="184" t="s">
        <v>2351</v>
      </c>
      <c r="L209" s="39"/>
      <c r="M209" s="189" t="s">
        <v>1</v>
      </c>
      <c r="N209" s="190" t="s">
        <v>40</v>
      </c>
      <c r="O209" s="77"/>
      <c r="P209" s="191">
        <f>O209*H209</f>
        <v>0</v>
      </c>
      <c r="Q209" s="191">
        <v>0</v>
      </c>
      <c r="R209" s="191">
        <f>Q209*H209</f>
        <v>0</v>
      </c>
      <c r="S209" s="191">
        <v>0</v>
      </c>
      <c r="T209" s="192">
        <f>S209*H209</f>
        <v>0</v>
      </c>
      <c r="U209" s="38"/>
      <c r="V209" s="38"/>
      <c r="W209" s="38"/>
      <c r="X209" s="38"/>
      <c r="Y209" s="38"/>
      <c r="Z209" s="38"/>
      <c r="AA209" s="38"/>
      <c r="AB209" s="38"/>
      <c r="AC209" s="38"/>
      <c r="AD209" s="38"/>
      <c r="AE209" s="38"/>
      <c r="AR209" s="193" t="s">
        <v>108</v>
      </c>
      <c r="AT209" s="193" t="s">
        <v>259</v>
      </c>
      <c r="AU209" s="193" t="s">
        <v>82</v>
      </c>
      <c r="AY209" s="19" t="s">
        <v>257</v>
      </c>
      <c r="BE209" s="194">
        <f>IF(N209="základní",J209,0)</f>
        <v>0</v>
      </c>
      <c r="BF209" s="194">
        <f>IF(N209="snížená",J209,0)</f>
        <v>0</v>
      </c>
      <c r="BG209" s="194">
        <f>IF(N209="zákl. přenesená",J209,0)</f>
        <v>0</v>
      </c>
      <c r="BH209" s="194">
        <f>IF(N209="sníž. přenesená",J209,0)</f>
        <v>0</v>
      </c>
      <c r="BI209" s="194">
        <f>IF(N209="nulová",J209,0)</f>
        <v>0</v>
      </c>
      <c r="BJ209" s="19" t="s">
        <v>82</v>
      </c>
      <c r="BK209" s="194">
        <f>ROUND(I209*H209,2)</f>
        <v>0</v>
      </c>
      <c r="BL209" s="19" t="s">
        <v>108</v>
      </c>
      <c r="BM209" s="193" t="s">
        <v>822</v>
      </c>
    </row>
    <row r="210" s="2" customFormat="1">
      <c r="A210" s="38"/>
      <c r="B210" s="39"/>
      <c r="C210" s="38"/>
      <c r="D210" s="196" t="s">
        <v>1062</v>
      </c>
      <c r="E210" s="38"/>
      <c r="F210" s="237" t="s">
        <v>3415</v>
      </c>
      <c r="G210" s="38"/>
      <c r="H210" s="38"/>
      <c r="I210" s="238"/>
      <c r="J210" s="38"/>
      <c r="K210" s="38"/>
      <c r="L210" s="39"/>
      <c r="M210" s="239"/>
      <c r="N210" s="240"/>
      <c r="O210" s="77"/>
      <c r="P210" s="77"/>
      <c r="Q210" s="77"/>
      <c r="R210" s="77"/>
      <c r="S210" s="77"/>
      <c r="T210" s="78"/>
      <c r="U210" s="38"/>
      <c r="V210" s="38"/>
      <c r="W210" s="38"/>
      <c r="X210" s="38"/>
      <c r="Y210" s="38"/>
      <c r="Z210" s="38"/>
      <c r="AA210" s="38"/>
      <c r="AB210" s="38"/>
      <c r="AC210" s="38"/>
      <c r="AD210" s="38"/>
      <c r="AE210" s="38"/>
      <c r="AT210" s="19" t="s">
        <v>1062</v>
      </c>
      <c r="AU210" s="19" t="s">
        <v>82</v>
      </c>
    </row>
    <row r="211" s="2" customFormat="1" ht="37.8" customHeight="1">
      <c r="A211" s="38"/>
      <c r="B211" s="181"/>
      <c r="C211" s="182" t="s">
        <v>589</v>
      </c>
      <c r="D211" s="182" t="s">
        <v>259</v>
      </c>
      <c r="E211" s="183" t="s">
        <v>3420</v>
      </c>
      <c r="F211" s="184" t="s">
        <v>3363</v>
      </c>
      <c r="G211" s="185" t="s">
        <v>2365</v>
      </c>
      <c r="H211" s="186">
        <v>1</v>
      </c>
      <c r="I211" s="187"/>
      <c r="J211" s="188">
        <f>ROUND(I211*H211,2)</f>
        <v>0</v>
      </c>
      <c r="K211" s="184" t="s">
        <v>2351</v>
      </c>
      <c r="L211" s="39"/>
      <c r="M211" s="189" t="s">
        <v>1</v>
      </c>
      <c r="N211" s="190" t="s">
        <v>40</v>
      </c>
      <c r="O211" s="77"/>
      <c r="P211" s="191">
        <f>O211*H211</f>
        <v>0</v>
      </c>
      <c r="Q211" s="191">
        <v>0</v>
      </c>
      <c r="R211" s="191">
        <f>Q211*H211</f>
        <v>0</v>
      </c>
      <c r="S211" s="191">
        <v>0</v>
      </c>
      <c r="T211" s="192">
        <f>S211*H211</f>
        <v>0</v>
      </c>
      <c r="U211" s="38"/>
      <c r="V211" s="38"/>
      <c r="W211" s="38"/>
      <c r="X211" s="38"/>
      <c r="Y211" s="38"/>
      <c r="Z211" s="38"/>
      <c r="AA211" s="38"/>
      <c r="AB211" s="38"/>
      <c r="AC211" s="38"/>
      <c r="AD211" s="38"/>
      <c r="AE211" s="38"/>
      <c r="AR211" s="193" t="s">
        <v>108</v>
      </c>
      <c r="AT211" s="193" t="s">
        <v>259</v>
      </c>
      <c r="AU211" s="193" t="s">
        <v>82</v>
      </c>
      <c r="AY211" s="19" t="s">
        <v>257</v>
      </c>
      <c r="BE211" s="194">
        <f>IF(N211="základní",J211,0)</f>
        <v>0</v>
      </c>
      <c r="BF211" s="194">
        <f>IF(N211="snížená",J211,0)</f>
        <v>0</v>
      </c>
      <c r="BG211" s="194">
        <f>IF(N211="zákl. přenesená",J211,0)</f>
        <v>0</v>
      </c>
      <c r="BH211" s="194">
        <f>IF(N211="sníž. přenesená",J211,0)</f>
        <v>0</v>
      </c>
      <c r="BI211" s="194">
        <f>IF(N211="nulová",J211,0)</f>
        <v>0</v>
      </c>
      <c r="BJ211" s="19" t="s">
        <v>82</v>
      </c>
      <c r="BK211" s="194">
        <f>ROUND(I211*H211,2)</f>
        <v>0</v>
      </c>
      <c r="BL211" s="19" t="s">
        <v>108</v>
      </c>
      <c r="BM211" s="193" t="s">
        <v>831</v>
      </c>
    </row>
    <row r="212" s="2" customFormat="1">
      <c r="A212" s="38"/>
      <c r="B212" s="39"/>
      <c r="C212" s="38"/>
      <c r="D212" s="196" t="s">
        <v>1062</v>
      </c>
      <c r="E212" s="38"/>
      <c r="F212" s="237" t="s">
        <v>3421</v>
      </c>
      <c r="G212" s="38"/>
      <c r="H212" s="38"/>
      <c r="I212" s="238"/>
      <c r="J212" s="38"/>
      <c r="K212" s="38"/>
      <c r="L212" s="39"/>
      <c r="M212" s="239"/>
      <c r="N212" s="240"/>
      <c r="O212" s="77"/>
      <c r="P212" s="77"/>
      <c r="Q212" s="77"/>
      <c r="R212" s="77"/>
      <c r="S212" s="77"/>
      <c r="T212" s="78"/>
      <c r="U212" s="38"/>
      <c r="V212" s="38"/>
      <c r="W212" s="38"/>
      <c r="X212" s="38"/>
      <c r="Y212" s="38"/>
      <c r="Z212" s="38"/>
      <c r="AA212" s="38"/>
      <c r="AB212" s="38"/>
      <c r="AC212" s="38"/>
      <c r="AD212" s="38"/>
      <c r="AE212" s="38"/>
      <c r="AT212" s="19" t="s">
        <v>1062</v>
      </c>
      <c r="AU212" s="19" t="s">
        <v>82</v>
      </c>
    </row>
    <row r="213" s="2" customFormat="1" ht="37.8" customHeight="1">
      <c r="A213" s="38"/>
      <c r="B213" s="181"/>
      <c r="C213" s="182" t="s">
        <v>593</v>
      </c>
      <c r="D213" s="182" t="s">
        <v>259</v>
      </c>
      <c r="E213" s="183" t="s">
        <v>3422</v>
      </c>
      <c r="F213" s="184" t="s">
        <v>3368</v>
      </c>
      <c r="G213" s="185" t="s">
        <v>2365</v>
      </c>
      <c r="H213" s="186">
        <v>1</v>
      </c>
      <c r="I213" s="187"/>
      <c r="J213" s="188">
        <f>ROUND(I213*H213,2)</f>
        <v>0</v>
      </c>
      <c r="K213" s="184" t="s">
        <v>2351</v>
      </c>
      <c r="L213" s="39"/>
      <c r="M213" s="189" t="s">
        <v>1</v>
      </c>
      <c r="N213" s="190" t="s">
        <v>40</v>
      </c>
      <c r="O213" s="77"/>
      <c r="P213" s="191">
        <f>O213*H213</f>
        <v>0</v>
      </c>
      <c r="Q213" s="191">
        <v>0</v>
      </c>
      <c r="R213" s="191">
        <f>Q213*H213</f>
        <v>0</v>
      </c>
      <c r="S213" s="191">
        <v>0</v>
      </c>
      <c r="T213" s="192">
        <f>S213*H213</f>
        <v>0</v>
      </c>
      <c r="U213" s="38"/>
      <c r="V213" s="38"/>
      <c r="W213" s="38"/>
      <c r="X213" s="38"/>
      <c r="Y213" s="38"/>
      <c r="Z213" s="38"/>
      <c r="AA213" s="38"/>
      <c r="AB213" s="38"/>
      <c r="AC213" s="38"/>
      <c r="AD213" s="38"/>
      <c r="AE213" s="38"/>
      <c r="AR213" s="193" t="s">
        <v>108</v>
      </c>
      <c r="AT213" s="193" t="s">
        <v>259</v>
      </c>
      <c r="AU213" s="193" t="s">
        <v>82</v>
      </c>
      <c r="AY213" s="19" t="s">
        <v>257</v>
      </c>
      <c r="BE213" s="194">
        <f>IF(N213="základní",J213,0)</f>
        <v>0</v>
      </c>
      <c r="BF213" s="194">
        <f>IF(N213="snížená",J213,0)</f>
        <v>0</v>
      </c>
      <c r="BG213" s="194">
        <f>IF(N213="zákl. přenesená",J213,0)</f>
        <v>0</v>
      </c>
      <c r="BH213" s="194">
        <f>IF(N213="sníž. přenesená",J213,0)</f>
        <v>0</v>
      </c>
      <c r="BI213" s="194">
        <f>IF(N213="nulová",J213,0)</f>
        <v>0</v>
      </c>
      <c r="BJ213" s="19" t="s">
        <v>82</v>
      </c>
      <c r="BK213" s="194">
        <f>ROUND(I213*H213,2)</f>
        <v>0</v>
      </c>
      <c r="BL213" s="19" t="s">
        <v>108</v>
      </c>
      <c r="BM213" s="193" t="s">
        <v>854</v>
      </c>
    </row>
    <row r="214" s="2" customFormat="1">
      <c r="A214" s="38"/>
      <c r="B214" s="39"/>
      <c r="C214" s="38"/>
      <c r="D214" s="196" t="s">
        <v>1062</v>
      </c>
      <c r="E214" s="38"/>
      <c r="F214" s="237" t="s">
        <v>3421</v>
      </c>
      <c r="G214" s="38"/>
      <c r="H214" s="38"/>
      <c r="I214" s="238"/>
      <c r="J214" s="38"/>
      <c r="K214" s="38"/>
      <c r="L214" s="39"/>
      <c r="M214" s="239"/>
      <c r="N214" s="240"/>
      <c r="O214" s="77"/>
      <c r="P214" s="77"/>
      <c r="Q214" s="77"/>
      <c r="R214" s="77"/>
      <c r="S214" s="77"/>
      <c r="T214" s="78"/>
      <c r="U214" s="38"/>
      <c r="V214" s="38"/>
      <c r="W214" s="38"/>
      <c r="X214" s="38"/>
      <c r="Y214" s="38"/>
      <c r="Z214" s="38"/>
      <c r="AA214" s="38"/>
      <c r="AB214" s="38"/>
      <c r="AC214" s="38"/>
      <c r="AD214" s="38"/>
      <c r="AE214" s="38"/>
      <c r="AT214" s="19" t="s">
        <v>1062</v>
      </c>
      <c r="AU214" s="19" t="s">
        <v>82</v>
      </c>
    </row>
    <row r="215" s="2" customFormat="1" ht="24.15" customHeight="1">
      <c r="A215" s="38"/>
      <c r="B215" s="181"/>
      <c r="C215" s="182" t="s">
        <v>599</v>
      </c>
      <c r="D215" s="182" t="s">
        <v>259</v>
      </c>
      <c r="E215" s="183" t="s">
        <v>3423</v>
      </c>
      <c r="F215" s="184" t="s">
        <v>3424</v>
      </c>
      <c r="G215" s="185" t="s">
        <v>2365</v>
      </c>
      <c r="H215" s="186">
        <v>3</v>
      </c>
      <c r="I215" s="187"/>
      <c r="J215" s="188">
        <f>ROUND(I215*H215,2)</f>
        <v>0</v>
      </c>
      <c r="K215" s="184" t="s">
        <v>2351</v>
      </c>
      <c r="L215" s="39"/>
      <c r="M215" s="189" t="s">
        <v>1</v>
      </c>
      <c r="N215" s="190" t="s">
        <v>40</v>
      </c>
      <c r="O215" s="77"/>
      <c r="P215" s="191">
        <f>O215*H215</f>
        <v>0</v>
      </c>
      <c r="Q215" s="191">
        <v>0</v>
      </c>
      <c r="R215" s="191">
        <f>Q215*H215</f>
        <v>0</v>
      </c>
      <c r="S215" s="191">
        <v>0</v>
      </c>
      <c r="T215" s="192">
        <f>S215*H215</f>
        <v>0</v>
      </c>
      <c r="U215" s="38"/>
      <c r="V215" s="38"/>
      <c r="W215" s="38"/>
      <c r="X215" s="38"/>
      <c r="Y215" s="38"/>
      <c r="Z215" s="38"/>
      <c r="AA215" s="38"/>
      <c r="AB215" s="38"/>
      <c r="AC215" s="38"/>
      <c r="AD215" s="38"/>
      <c r="AE215" s="38"/>
      <c r="AR215" s="193" t="s">
        <v>108</v>
      </c>
      <c r="AT215" s="193" t="s">
        <v>259</v>
      </c>
      <c r="AU215" s="193" t="s">
        <v>82</v>
      </c>
      <c r="AY215" s="19" t="s">
        <v>257</v>
      </c>
      <c r="BE215" s="194">
        <f>IF(N215="základní",J215,0)</f>
        <v>0</v>
      </c>
      <c r="BF215" s="194">
        <f>IF(N215="snížená",J215,0)</f>
        <v>0</v>
      </c>
      <c r="BG215" s="194">
        <f>IF(N215="zákl. přenesená",J215,0)</f>
        <v>0</v>
      </c>
      <c r="BH215" s="194">
        <f>IF(N215="sníž. přenesená",J215,0)</f>
        <v>0</v>
      </c>
      <c r="BI215" s="194">
        <f>IF(N215="nulová",J215,0)</f>
        <v>0</v>
      </c>
      <c r="BJ215" s="19" t="s">
        <v>82</v>
      </c>
      <c r="BK215" s="194">
        <f>ROUND(I215*H215,2)</f>
        <v>0</v>
      </c>
      <c r="BL215" s="19" t="s">
        <v>108</v>
      </c>
      <c r="BM215" s="193" t="s">
        <v>877</v>
      </c>
    </row>
    <row r="216" s="2" customFormat="1">
      <c r="A216" s="38"/>
      <c r="B216" s="39"/>
      <c r="C216" s="38"/>
      <c r="D216" s="196" t="s">
        <v>1062</v>
      </c>
      <c r="E216" s="38"/>
      <c r="F216" s="237" t="s">
        <v>3421</v>
      </c>
      <c r="G216" s="38"/>
      <c r="H216" s="38"/>
      <c r="I216" s="238"/>
      <c r="J216" s="38"/>
      <c r="K216" s="38"/>
      <c r="L216" s="39"/>
      <c r="M216" s="239"/>
      <c r="N216" s="240"/>
      <c r="O216" s="77"/>
      <c r="P216" s="77"/>
      <c r="Q216" s="77"/>
      <c r="R216" s="77"/>
      <c r="S216" s="77"/>
      <c r="T216" s="78"/>
      <c r="U216" s="38"/>
      <c r="V216" s="38"/>
      <c r="W216" s="38"/>
      <c r="X216" s="38"/>
      <c r="Y216" s="38"/>
      <c r="Z216" s="38"/>
      <c r="AA216" s="38"/>
      <c r="AB216" s="38"/>
      <c r="AC216" s="38"/>
      <c r="AD216" s="38"/>
      <c r="AE216" s="38"/>
      <c r="AT216" s="19" t="s">
        <v>1062</v>
      </c>
      <c r="AU216" s="19" t="s">
        <v>82</v>
      </c>
    </row>
    <row r="217" s="2" customFormat="1" ht="24.15" customHeight="1">
      <c r="A217" s="38"/>
      <c r="B217" s="181"/>
      <c r="C217" s="182" t="s">
        <v>603</v>
      </c>
      <c r="D217" s="182" t="s">
        <v>259</v>
      </c>
      <c r="E217" s="183" t="s">
        <v>3425</v>
      </c>
      <c r="F217" s="184" t="s">
        <v>3426</v>
      </c>
      <c r="G217" s="185" t="s">
        <v>2365</v>
      </c>
      <c r="H217" s="186">
        <v>2</v>
      </c>
      <c r="I217" s="187"/>
      <c r="J217" s="188">
        <f>ROUND(I217*H217,2)</f>
        <v>0</v>
      </c>
      <c r="K217" s="184" t="s">
        <v>2351</v>
      </c>
      <c r="L217" s="39"/>
      <c r="M217" s="189" t="s">
        <v>1</v>
      </c>
      <c r="N217" s="190" t="s">
        <v>40</v>
      </c>
      <c r="O217" s="77"/>
      <c r="P217" s="191">
        <f>O217*H217</f>
        <v>0</v>
      </c>
      <c r="Q217" s="191">
        <v>0</v>
      </c>
      <c r="R217" s="191">
        <f>Q217*H217</f>
        <v>0</v>
      </c>
      <c r="S217" s="191">
        <v>0</v>
      </c>
      <c r="T217" s="192">
        <f>S217*H217</f>
        <v>0</v>
      </c>
      <c r="U217" s="38"/>
      <c r="V217" s="38"/>
      <c r="W217" s="38"/>
      <c r="X217" s="38"/>
      <c r="Y217" s="38"/>
      <c r="Z217" s="38"/>
      <c r="AA217" s="38"/>
      <c r="AB217" s="38"/>
      <c r="AC217" s="38"/>
      <c r="AD217" s="38"/>
      <c r="AE217" s="38"/>
      <c r="AR217" s="193" t="s">
        <v>108</v>
      </c>
      <c r="AT217" s="193" t="s">
        <v>259</v>
      </c>
      <c r="AU217" s="193" t="s">
        <v>82</v>
      </c>
      <c r="AY217" s="19" t="s">
        <v>257</v>
      </c>
      <c r="BE217" s="194">
        <f>IF(N217="základní",J217,0)</f>
        <v>0</v>
      </c>
      <c r="BF217" s="194">
        <f>IF(N217="snížená",J217,0)</f>
        <v>0</v>
      </c>
      <c r="BG217" s="194">
        <f>IF(N217="zákl. přenesená",J217,0)</f>
        <v>0</v>
      </c>
      <c r="BH217" s="194">
        <f>IF(N217="sníž. přenesená",J217,0)</f>
        <v>0</v>
      </c>
      <c r="BI217" s="194">
        <f>IF(N217="nulová",J217,0)</f>
        <v>0</v>
      </c>
      <c r="BJ217" s="19" t="s">
        <v>82</v>
      </c>
      <c r="BK217" s="194">
        <f>ROUND(I217*H217,2)</f>
        <v>0</v>
      </c>
      <c r="BL217" s="19" t="s">
        <v>108</v>
      </c>
      <c r="BM217" s="193" t="s">
        <v>898</v>
      </c>
    </row>
    <row r="218" s="2" customFormat="1">
      <c r="A218" s="38"/>
      <c r="B218" s="39"/>
      <c r="C218" s="38"/>
      <c r="D218" s="196" t="s">
        <v>1062</v>
      </c>
      <c r="E218" s="38"/>
      <c r="F218" s="237" t="s">
        <v>3421</v>
      </c>
      <c r="G218" s="38"/>
      <c r="H218" s="38"/>
      <c r="I218" s="238"/>
      <c r="J218" s="38"/>
      <c r="K218" s="38"/>
      <c r="L218" s="39"/>
      <c r="M218" s="239"/>
      <c r="N218" s="240"/>
      <c r="O218" s="77"/>
      <c r="P218" s="77"/>
      <c r="Q218" s="77"/>
      <c r="R218" s="77"/>
      <c r="S218" s="77"/>
      <c r="T218" s="78"/>
      <c r="U218" s="38"/>
      <c r="V218" s="38"/>
      <c r="W218" s="38"/>
      <c r="X218" s="38"/>
      <c r="Y218" s="38"/>
      <c r="Z218" s="38"/>
      <c r="AA218" s="38"/>
      <c r="AB218" s="38"/>
      <c r="AC218" s="38"/>
      <c r="AD218" s="38"/>
      <c r="AE218" s="38"/>
      <c r="AT218" s="19" t="s">
        <v>1062</v>
      </c>
      <c r="AU218" s="19" t="s">
        <v>82</v>
      </c>
    </row>
    <row r="219" s="2" customFormat="1" ht="24.15" customHeight="1">
      <c r="A219" s="38"/>
      <c r="B219" s="181"/>
      <c r="C219" s="182" t="s">
        <v>609</v>
      </c>
      <c r="D219" s="182" t="s">
        <v>259</v>
      </c>
      <c r="E219" s="183" t="s">
        <v>3427</v>
      </c>
      <c r="F219" s="184" t="s">
        <v>3428</v>
      </c>
      <c r="G219" s="185" t="s">
        <v>2365</v>
      </c>
      <c r="H219" s="186">
        <v>8</v>
      </c>
      <c r="I219" s="187"/>
      <c r="J219" s="188">
        <f>ROUND(I219*H219,2)</f>
        <v>0</v>
      </c>
      <c r="K219" s="184" t="s">
        <v>2351</v>
      </c>
      <c r="L219" s="39"/>
      <c r="M219" s="189" t="s">
        <v>1</v>
      </c>
      <c r="N219" s="190" t="s">
        <v>40</v>
      </c>
      <c r="O219" s="77"/>
      <c r="P219" s="191">
        <f>O219*H219</f>
        <v>0</v>
      </c>
      <c r="Q219" s="191">
        <v>0</v>
      </c>
      <c r="R219" s="191">
        <f>Q219*H219</f>
        <v>0</v>
      </c>
      <c r="S219" s="191">
        <v>0</v>
      </c>
      <c r="T219" s="192">
        <f>S219*H219</f>
        <v>0</v>
      </c>
      <c r="U219" s="38"/>
      <c r="V219" s="38"/>
      <c r="W219" s="38"/>
      <c r="X219" s="38"/>
      <c r="Y219" s="38"/>
      <c r="Z219" s="38"/>
      <c r="AA219" s="38"/>
      <c r="AB219" s="38"/>
      <c r="AC219" s="38"/>
      <c r="AD219" s="38"/>
      <c r="AE219" s="38"/>
      <c r="AR219" s="193" t="s">
        <v>108</v>
      </c>
      <c r="AT219" s="193" t="s">
        <v>259</v>
      </c>
      <c r="AU219" s="193" t="s">
        <v>82</v>
      </c>
      <c r="AY219" s="19" t="s">
        <v>257</v>
      </c>
      <c r="BE219" s="194">
        <f>IF(N219="základní",J219,0)</f>
        <v>0</v>
      </c>
      <c r="BF219" s="194">
        <f>IF(N219="snížená",J219,0)</f>
        <v>0</v>
      </c>
      <c r="BG219" s="194">
        <f>IF(N219="zákl. přenesená",J219,0)</f>
        <v>0</v>
      </c>
      <c r="BH219" s="194">
        <f>IF(N219="sníž. přenesená",J219,0)</f>
        <v>0</v>
      </c>
      <c r="BI219" s="194">
        <f>IF(N219="nulová",J219,0)</f>
        <v>0</v>
      </c>
      <c r="BJ219" s="19" t="s">
        <v>82</v>
      </c>
      <c r="BK219" s="194">
        <f>ROUND(I219*H219,2)</f>
        <v>0</v>
      </c>
      <c r="BL219" s="19" t="s">
        <v>108</v>
      </c>
      <c r="BM219" s="193" t="s">
        <v>915</v>
      </c>
    </row>
    <row r="220" s="2" customFormat="1">
      <c r="A220" s="38"/>
      <c r="B220" s="39"/>
      <c r="C220" s="38"/>
      <c r="D220" s="196" t="s">
        <v>1062</v>
      </c>
      <c r="E220" s="38"/>
      <c r="F220" s="237" t="s">
        <v>3421</v>
      </c>
      <c r="G220" s="38"/>
      <c r="H220" s="38"/>
      <c r="I220" s="238"/>
      <c r="J220" s="38"/>
      <c r="K220" s="38"/>
      <c r="L220" s="39"/>
      <c r="M220" s="239"/>
      <c r="N220" s="240"/>
      <c r="O220" s="77"/>
      <c r="P220" s="77"/>
      <c r="Q220" s="77"/>
      <c r="R220" s="77"/>
      <c r="S220" s="77"/>
      <c r="T220" s="78"/>
      <c r="U220" s="38"/>
      <c r="V220" s="38"/>
      <c r="W220" s="38"/>
      <c r="X220" s="38"/>
      <c r="Y220" s="38"/>
      <c r="Z220" s="38"/>
      <c r="AA220" s="38"/>
      <c r="AB220" s="38"/>
      <c r="AC220" s="38"/>
      <c r="AD220" s="38"/>
      <c r="AE220" s="38"/>
      <c r="AT220" s="19" t="s">
        <v>1062</v>
      </c>
      <c r="AU220" s="19" t="s">
        <v>82</v>
      </c>
    </row>
    <row r="221" s="2" customFormat="1" ht="24.15" customHeight="1">
      <c r="A221" s="38"/>
      <c r="B221" s="181"/>
      <c r="C221" s="182" t="s">
        <v>613</v>
      </c>
      <c r="D221" s="182" t="s">
        <v>259</v>
      </c>
      <c r="E221" s="183" t="s">
        <v>3429</v>
      </c>
      <c r="F221" s="184" t="s">
        <v>3331</v>
      </c>
      <c r="G221" s="185" t="s">
        <v>2365</v>
      </c>
      <c r="H221" s="186">
        <v>9</v>
      </c>
      <c r="I221" s="187"/>
      <c r="J221" s="188">
        <f>ROUND(I221*H221,2)</f>
        <v>0</v>
      </c>
      <c r="K221" s="184" t="s">
        <v>2351</v>
      </c>
      <c r="L221" s="39"/>
      <c r="M221" s="189" t="s">
        <v>1</v>
      </c>
      <c r="N221" s="190" t="s">
        <v>40</v>
      </c>
      <c r="O221" s="77"/>
      <c r="P221" s="191">
        <f>O221*H221</f>
        <v>0</v>
      </c>
      <c r="Q221" s="191">
        <v>0</v>
      </c>
      <c r="R221" s="191">
        <f>Q221*H221</f>
        <v>0</v>
      </c>
      <c r="S221" s="191">
        <v>0</v>
      </c>
      <c r="T221" s="192">
        <f>S221*H221</f>
        <v>0</v>
      </c>
      <c r="U221" s="38"/>
      <c r="V221" s="38"/>
      <c r="W221" s="38"/>
      <c r="X221" s="38"/>
      <c r="Y221" s="38"/>
      <c r="Z221" s="38"/>
      <c r="AA221" s="38"/>
      <c r="AB221" s="38"/>
      <c r="AC221" s="38"/>
      <c r="AD221" s="38"/>
      <c r="AE221" s="38"/>
      <c r="AR221" s="193" t="s">
        <v>108</v>
      </c>
      <c r="AT221" s="193" t="s">
        <v>259</v>
      </c>
      <c r="AU221" s="193" t="s">
        <v>82</v>
      </c>
      <c r="AY221" s="19" t="s">
        <v>257</v>
      </c>
      <c r="BE221" s="194">
        <f>IF(N221="základní",J221,0)</f>
        <v>0</v>
      </c>
      <c r="BF221" s="194">
        <f>IF(N221="snížená",J221,0)</f>
        <v>0</v>
      </c>
      <c r="BG221" s="194">
        <f>IF(N221="zákl. přenesená",J221,0)</f>
        <v>0</v>
      </c>
      <c r="BH221" s="194">
        <f>IF(N221="sníž. přenesená",J221,0)</f>
        <v>0</v>
      </c>
      <c r="BI221" s="194">
        <f>IF(N221="nulová",J221,0)</f>
        <v>0</v>
      </c>
      <c r="BJ221" s="19" t="s">
        <v>82</v>
      </c>
      <c r="BK221" s="194">
        <f>ROUND(I221*H221,2)</f>
        <v>0</v>
      </c>
      <c r="BL221" s="19" t="s">
        <v>108</v>
      </c>
      <c r="BM221" s="193" t="s">
        <v>930</v>
      </c>
    </row>
    <row r="222" s="2" customFormat="1">
      <c r="A222" s="38"/>
      <c r="B222" s="39"/>
      <c r="C222" s="38"/>
      <c r="D222" s="196" t="s">
        <v>1062</v>
      </c>
      <c r="E222" s="38"/>
      <c r="F222" s="237" t="s">
        <v>3421</v>
      </c>
      <c r="G222" s="38"/>
      <c r="H222" s="38"/>
      <c r="I222" s="238"/>
      <c r="J222" s="38"/>
      <c r="K222" s="38"/>
      <c r="L222" s="39"/>
      <c r="M222" s="239"/>
      <c r="N222" s="240"/>
      <c r="O222" s="77"/>
      <c r="P222" s="77"/>
      <c r="Q222" s="77"/>
      <c r="R222" s="77"/>
      <c r="S222" s="77"/>
      <c r="T222" s="78"/>
      <c r="U222" s="38"/>
      <c r="V222" s="38"/>
      <c r="W222" s="38"/>
      <c r="X222" s="38"/>
      <c r="Y222" s="38"/>
      <c r="Z222" s="38"/>
      <c r="AA222" s="38"/>
      <c r="AB222" s="38"/>
      <c r="AC222" s="38"/>
      <c r="AD222" s="38"/>
      <c r="AE222" s="38"/>
      <c r="AT222" s="19" t="s">
        <v>1062</v>
      </c>
      <c r="AU222" s="19" t="s">
        <v>82</v>
      </c>
    </row>
    <row r="223" s="2" customFormat="1" ht="24.15" customHeight="1">
      <c r="A223" s="38"/>
      <c r="B223" s="181"/>
      <c r="C223" s="182" t="s">
        <v>622</v>
      </c>
      <c r="D223" s="182" t="s">
        <v>259</v>
      </c>
      <c r="E223" s="183" t="s">
        <v>3430</v>
      </c>
      <c r="F223" s="184" t="s">
        <v>3371</v>
      </c>
      <c r="G223" s="185" t="s">
        <v>2365</v>
      </c>
      <c r="H223" s="186">
        <v>6</v>
      </c>
      <c r="I223" s="187"/>
      <c r="J223" s="188">
        <f>ROUND(I223*H223,2)</f>
        <v>0</v>
      </c>
      <c r="K223" s="184" t="s">
        <v>2351</v>
      </c>
      <c r="L223" s="39"/>
      <c r="M223" s="189" t="s">
        <v>1</v>
      </c>
      <c r="N223" s="190" t="s">
        <v>40</v>
      </c>
      <c r="O223" s="77"/>
      <c r="P223" s="191">
        <f>O223*H223</f>
        <v>0</v>
      </c>
      <c r="Q223" s="191">
        <v>0</v>
      </c>
      <c r="R223" s="191">
        <f>Q223*H223</f>
        <v>0</v>
      </c>
      <c r="S223" s="191">
        <v>0</v>
      </c>
      <c r="T223" s="192">
        <f>S223*H223</f>
        <v>0</v>
      </c>
      <c r="U223" s="38"/>
      <c r="V223" s="38"/>
      <c r="W223" s="38"/>
      <c r="X223" s="38"/>
      <c r="Y223" s="38"/>
      <c r="Z223" s="38"/>
      <c r="AA223" s="38"/>
      <c r="AB223" s="38"/>
      <c r="AC223" s="38"/>
      <c r="AD223" s="38"/>
      <c r="AE223" s="38"/>
      <c r="AR223" s="193" t="s">
        <v>108</v>
      </c>
      <c r="AT223" s="193" t="s">
        <v>259</v>
      </c>
      <c r="AU223" s="193" t="s">
        <v>82</v>
      </c>
      <c r="AY223" s="19" t="s">
        <v>257</v>
      </c>
      <c r="BE223" s="194">
        <f>IF(N223="základní",J223,0)</f>
        <v>0</v>
      </c>
      <c r="BF223" s="194">
        <f>IF(N223="snížená",J223,0)</f>
        <v>0</v>
      </c>
      <c r="BG223" s="194">
        <f>IF(N223="zákl. přenesená",J223,0)</f>
        <v>0</v>
      </c>
      <c r="BH223" s="194">
        <f>IF(N223="sníž. přenesená",J223,0)</f>
        <v>0</v>
      </c>
      <c r="BI223" s="194">
        <f>IF(N223="nulová",J223,0)</f>
        <v>0</v>
      </c>
      <c r="BJ223" s="19" t="s">
        <v>82</v>
      </c>
      <c r="BK223" s="194">
        <f>ROUND(I223*H223,2)</f>
        <v>0</v>
      </c>
      <c r="BL223" s="19" t="s">
        <v>108</v>
      </c>
      <c r="BM223" s="193" t="s">
        <v>940</v>
      </c>
    </row>
    <row r="224" s="2" customFormat="1">
      <c r="A224" s="38"/>
      <c r="B224" s="39"/>
      <c r="C224" s="38"/>
      <c r="D224" s="196" t="s">
        <v>1062</v>
      </c>
      <c r="E224" s="38"/>
      <c r="F224" s="237" t="s">
        <v>3421</v>
      </c>
      <c r="G224" s="38"/>
      <c r="H224" s="38"/>
      <c r="I224" s="238"/>
      <c r="J224" s="38"/>
      <c r="K224" s="38"/>
      <c r="L224" s="39"/>
      <c r="M224" s="239"/>
      <c r="N224" s="240"/>
      <c r="O224" s="77"/>
      <c r="P224" s="77"/>
      <c r="Q224" s="77"/>
      <c r="R224" s="77"/>
      <c r="S224" s="77"/>
      <c r="T224" s="78"/>
      <c r="U224" s="38"/>
      <c r="V224" s="38"/>
      <c r="W224" s="38"/>
      <c r="X224" s="38"/>
      <c r="Y224" s="38"/>
      <c r="Z224" s="38"/>
      <c r="AA224" s="38"/>
      <c r="AB224" s="38"/>
      <c r="AC224" s="38"/>
      <c r="AD224" s="38"/>
      <c r="AE224" s="38"/>
      <c r="AT224" s="19" t="s">
        <v>1062</v>
      </c>
      <c r="AU224" s="19" t="s">
        <v>82</v>
      </c>
    </row>
    <row r="225" s="2" customFormat="1" ht="21.75" customHeight="1">
      <c r="A225" s="38"/>
      <c r="B225" s="181"/>
      <c r="C225" s="182" t="s">
        <v>627</v>
      </c>
      <c r="D225" s="182" t="s">
        <v>259</v>
      </c>
      <c r="E225" s="183" t="s">
        <v>3431</v>
      </c>
      <c r="F225" s="184" t="s">
        <v>3432</v>
      </c>
      <c r="G225" s="185" t="s">
        <v>3335</v>
      </c>
      <c r="H225" s="186">
        <v>3</v>
      </c>
      <c r="I225" s="187"/>
      <c r="J225" s="188">
        <f>ROUND(I225*H225,2)</f>
        <v>0</v>
      </c>
      <c r="K225" s="184" t="s">
        <v>2351</v>
      </c>
      <c r="L225" s="39"/>
      <c r="M225" s="189" t="s">
        <v>1</v>
      </c>
      <c r="N225" s="190" t="s">
        <v>40</v>
      </c>
      <c r="O225" s="77"/>
      <c r="P225" s="191">
        <f>O225*H225</f>
        <v>0</v>
      </c>
      <c r="Q225" s="191">
        <v>0</v>
      </c>
      <c r="R225" s="191">
        <f>Q225*H225</f>
        <v>0</v>
      </c>
      <c r="S225" s="191">
        <v>0</v>
      </c>
      <c r="T225" s="192">
        <f>S225*H225</f>
        <v>0</v>
      </c>
      <c r="U225" s="38"/>
      <c r="V225" s="38"/>
      <c r="W225" s="38"/>
      <c r="X225" s="38"/>
      <c r="Y225" s="38"/>
      <c r="Z225" s="38"/>
      <c r="AA225" s="38"/>
      <c r="AB225" s="38"/>
      <c r="AC225" s="38"/>
      <c r="AD225" s="38"/>
      <c r="AE225" s="38"/>
      <c r="AR225" s="193" t="s">
        <v>108</v>
      </c>
      <c r="AT225" s="193" t="s">
        <v>259</v>
      </c>
      <c r="AU225" s="193" t="s">
        <v>82</v>
      </c>
      <c r="AY225" s="19" t="s">
        <v>257</v>
      </c>
      <c r="BE225" s="194">
        <f>IF(N225="základní",J225,0)</f>
        <v>0</v>
      </c>
      <c r="BF225" s="194">
        <f>IF(N225="snížená",J225,0)</f>
        <v>0</v>
      </c>
      <c r="BG225" s="194">
        <f>IF(N225="zákl. přenesená",J225,0)</f>
        <v>0</v>
      </c>
      <c r="BH225" s="194">
        <f>IF(N225="sníž. přenesená",J225,0)</f>
        <v>0</v>
      </c>
      <c r="BI225" s="194">
        <f>IF(N225="nulová",J225,0)</f>
        <v>0</v>
      </c>
      <c r="BJ225" s="19" t="s">
        <v>82</v>
      </c>
      <c r="BK225" s="194">
        <f>ROUND(I225*H225,2)</f>
        <v>0</v>
      </c>
      <c r="BL225" s="19" t="s">
        <v>108</v>
      </c>
      <c r="BM225" s="193" t="s">
        <v>953</v>
      </c>
    </row>
    <row r="226" s="2" customFormat="1">
      <c r="A226" s="38"/>
      <c r="B226" s="39"/>
      <c r="C226" s="38"/>
      <c r="D226" s="196" t="s">
        <v>1062</v>
      </c>
      <c r="E226" s="38"/>
      <c r="F226" s="237" t="s">
        <v>3421</v>
      </c>
      <c r="G226" s="38"/>
      <c r="H226" s="38"/>
      <c r="I226" s="238"/>
      <c r="J226" s="38"/>
      <c r="K226" s="38"/>
      <c r="L226" s="39"/>
      <c r="M226" s="239"/>
      <c r="N226" s="240"/>
      <c r="O226" s="77"/>
      <c r="P226" s="77"/>
      <c r="Q226" s="77"/>
      <c r="R226" s="77"/>
      <c r="S226" s="77"/>
      <c r="T226" s="78"/>
      <c r="U226" s="38"/>
      <c r="V226" s="38"/>
      <c r="W226" s="38"/>
      <c r="X226" s="38"/>
      <c r="Y226" s="38"/>
      <c r="Z226" s="38"/>
      <c r="AA226" s="38"/>
      <c r="AB226" s="38"/>
      <c r="AC226" s="38"/>
      <c r="AD226" s="38"/>
      <c r="AE226" s="38"/>
      <c r="AT226" s="19" t="s">
        <v>1062</v>
      </c>
      <c r="AU226" s="19" t="s">
        <v>82</v>
      </c>
    </row>
    <row r="227" s="2" customFormat="1" ht="21.75" customHeight="1">
      <c r="A227" s="38"/>
      <c r="B227" s="181"/>
      <c r="C227" s="182" t="s">
        <v>647</v>
      </c>
      <c r="D227" s="182" t="s">
        <v>259</v>
      </c>
      <c r="E227" s="183" t="s">
        <v>3433</v>
      </c>
      <c r="F227" s="184" t="s">
        <v>3375</v>
      </c>
      <c r="G227" s="185" t="s">
        <v>3335</v>
      </c>
      <c r="H227" s="186">
        <v>21</v>
      </c>
      <c r="I227" s="187"/>
      <c r="J227" s="188">
        <f>ROUND(I227*H227,2)</f>
        <v>0</v>
      </c>
      <c r="K227" s="184" t="s">
        <v>2351</v>
      </c>
      <c r="L227" s="39"/>
      <c r="M227" s="189" t="s">
        <v>1</v>
      </c>
      <c r="N227" s="190" t="s">
        <v>40</v>
      </c>
      <c r="O227" s="77"/>
      <c r="P227" s="191">
        <f>O227*H227</f>
        <v>0</v>
      </c>
      <c r="Q227" s="191">
        <v>0</v>
      </c>
      <c r="R227" s="191">
        <f>Q227*H227</f>
        <v>0</v>
      </c>
      <c r="S227" s="191">
        <v>0</v>
      </c>
      <c r="T227" s="192">
        <f>S227*H227</f>
        <v>0</v>
      </c>
      <c r="U227" s="38"/>
      <c r="V227" s="38"/>
      <c r="W227" s="38"/>
      <c r="X227" s="38"/>
      <c r="Y227" s="38"/>
      <c r="Z227" s="38"/>
      <c r="AA227" s="38"/>
      <c r="AB227" s="38"/>
      <c r="AC227" s="38"/>
      <c r="AD227" s="38"/>
      <c r="AE227" s="38"/>
      <c r="AR227" s="193" t="s">
        <v>108</v>
      </c>
      <c r="AT227" s="193" t="s">
        <v>259</v>
      </c>
      <c r="AU227" s="193" t="s">
        <v>82</v>
      </c>
      <c r="AY227" s="19" t="s">
        <v>257</v>
      </c>
      <c r="BE227" s="194">
        <f>IF(N227="základní",J227,0)</f>
        <v>0</v>
      </c>
      <c r="BF227" s="194">
        <f>IF(N227="snížená",J227,0)</f>
        <v>0</v>
      </c>
      <c r="BG227" s="194">
        <f>IF(N227="zákl. přenesená",J227,0)</f>
        <v>0</v>
      </c>
      <c r="BH227" s="194">
        <f>IF(N227="sníž. přenesená",J227,0)</f>
        <v>0</v>
      </c>
      <c r="BI227" s="194">
        <f>IF(N227="nulová",J227,0)</f>
        <v>0</v>
      </c>
      <c r="BJ227" s="19" t="s">
        <v>82</v>
      </c>
      <c r="BK227" s="194">
        <f>ROUND(I227*H227,2)</f>
        <v>0</v>
      </c>
      <c r="BL227" s="19" t="s">
        <v>108</v>
      </c>
      <c r="BM227" s="193" t="s">
        <v>967</v>
      </c>
    </row>
    <row r="228" s="2" customFormat="1">
      <c r="A228" s="38"/>
      <c r="B228" s="39"/>
      <c r="C228" s="38"/>
      <c r="D228" s="196" t="s">
        <v>1062</v>
      </c>
      <c r="E228" s="38"/>
      <c r="F228" s="237" t="s">
        <v>3421</v>
      </c>
      <c r="G228" s="38"/>
      <c r="H228" s="38"/>
      <c r="I228" s="238"/>
      <c r="J228" s="38"/>
      <c r="K228" s="38"/>
      <c r="L228" s="39"/>
      <c r="M228" s="239"/>
      <c r="N228" s="240"/>
      <c r="O228" s="77"/>
      <c r="P228" s="77"/>
      <c r="Q228" s="77"/>
      <c r="R228" s="77"/>
      <c r="S228" s="77"/>
      <c r="T228" s="78"/>
      <c r="U228" s="38"/>
      <c r="V228" s="38"/>
      <c r="W228" s="38"/>
      <c r="X228" s="38"/>
      <c r="Y228" s="38"/>
      <c r="Z228" s="38"/>
      <c r="AA228" s="38"/>
      <c r="AB228" s="38"/>
      <c r="AC228" s="38"/>
      <c r="AD228" s="38"/>
      <c r="AE228" s="38"/>
      <c r="AT228" s="19" t="s">
        <v>1062</v>
      </c>
      <c r="AU228" s="19" t="s">
        <v>82</v>
      </c>
    </row>
    <row r="229" s="2" customFormat="1" ht="21.75" customHeight="1">
      <c r="A229" s="38"/>
      <c r="B229" s="181"/>
      <c r="C229" s="182" t="s">
        <v>655</v>
      </c>
      <c r="D229" s="182" t="s">
        <v>259</v>
      </c>
      <c r="E229" s="183" t="s">
        <v>3434</v>
      </c>
      <c r="F229" s="184" t="s">
        <v>3334</v>
      </c>
      <c r="G229" s="185" t="s">
        <v>3335</v>
      </c>
      <c r="H229" s="186">
        <v>21</v>
      </c>
      <c r="I229" s="187"/>
      <c r="J229" s="188">
        <f>ROUND(I229*H229,2)</f>
        <v>0</v>
      </c>
      <c r="K229" s="184" t="s">
        <v>2351</v>
      </c>
      <c r="L229" s="39"/>
      <c r="M229" s="189" t="s">
        <v>1</v>
      </c>
      <c r="N229" s="190" t="s">
        <v>40</v>
      </c>
      <c r="O229" s="77"/>
      <c r="P229" s="191">
        <f>O229*H229</f>
        <v>0</v>
      </c>
      <c r="Q229" s="191">
        <v>0</v>
      </c>
      <c r="R229" s="191">
        <f>Q229*H229</f>
        <v>0</v>
      </c>
      <c r="S229" s="191">
        <v>0</v>
      </c>
      <c r="T229" s="192">
        <f>S229*H229</f>
        <v>0</v>
      </c>
      <c r="U229" s="38"/>
      <c r="V229" s="38"/>
      <c r="W229" s="38"/>
      <c r="X229" s="38"/>
      <c r="Y229" s="38"/>
      <c r="Z229" s="38"/>
      <c r="AA229" s="38"/>
      <c r="AB229" s="38"/>
      <c r="AC229" s="38"/>
      <c r="AD229" s="38"/>
      <c r="AE229" s="38"/>
      <c r="AR229" s="193" t="s">
        <v>108</v>
      </c>
      <c r="AT229" s="193" t="s">
        <v>259</v>
      </c>
      <c r="AU229" s="193" t="s">
        <v>82</v>
      </c>
      <c r="AY229" s="19" t="s">
        <v>257</v>
      </c>
      <c r="BE229" s="194">
        <f>IF(N229="základní",J229,0)</f>
        <v>0</v>
      </c>
      <c r="BF229" s="194">
        <f>IF(N229="snížená",J229,0)</f>
        <v>0</v>
      </c>
      <c r="BG229" s="194">
        <f>IF(N229="zákl. přenesená",J229,0)</f>
        <v>0</v>
      </c>
      <c r="BH229" s="194">
        <f>IF(N229="sníž. přenesená",J229,0)</f>
        <v>0</v>
      </c>
      <c r="BI229" s="194">
        <f>IF(N229="nulová",J229,0)</f>
        <v>0</v>
      </c>
      <c r="BJ229" s="19" t="s">
        <v>82</v>
      </c>
      <c r="BK229" s="194">
        <f>ROUND(I229*H229,2)</f>
        <v>0</v>
      </c>
      <c r="BL229" s="19" t="s">
        <v>108</v>
      </c>
      <c r="BM229" s="193" t="s">
        <v>976</v>
      </c>
    </row>
    <row r="230" s="2" customFormat="1">
      <c r="A230" s="38"/>
      <c r="B230" s="39"/>
      <c r="C230" s="38"/>
      <c r="D230" s="196" t="s">
        <v>1062</v>
      </c>
      <c r="E230" s="38"/>
      <c r="F230" s="237" t="s">
        <v>3421</v>
      </c>
      <c r="G230" s="38"/>
      <c r="H230" s="38"/>
      <c r="I230" s="238"/>
      <c r="J230" s="38"/>
      <c r="K230" s="38"/>
      <c r="L230" s="39"/>
      <c r="M230" s="239"/>
      <c r="N230" s="240"/>
      <c r="O230" s="77"/>
      <c r="P230" s="77"/>
      <c r="Q230" s="77"/>
      <c r="R230" s="77"/>
      <c r="S230" s="77"/>
      <c r="T230" s="78"/>
      <c r="U230" s="38"/>
      <c r="V230" s="38"/>
      <c r="W230" s="38"/>
      <c r="X230" s="38"/>
      <c r="Y230" s="38"/>
      <c r="Z230" s="38"/>
      <c r="AA230" s="38"/>
      <c r="AB230" s="38"/>
      <c r="AC230" s="38"/>
      <c r="AD230" s="38"/>
      <c r="AE230" s="38"/>
      <c r="AT230" s="19" t="s">
        <v>1062</v>
      </c>
      <c r="AU230" s="19" t="s">
        <v>82</v>
      </c>
    </row>
    <row r="231" s="2" customFormat="1" ht="21.75" customHeight="1">
      <c r="A231" s="38"/>
      <c r="B231" s="181"/>
      <c r="C231" s="182" t="s">
        <v>659</v>
      </c>
      <c r="D231" s="182" t="s">
        <v>259</v>
      </c>
      <c r="E231" s="183" t="s">
        <v>3435</v>
      </c>
      <c r="F231" s="184" t="s">
        <v>3378</v>
      </c>
      <c r="G231" s="185" t="s">
        <v>3335</v>
      </c>
      <c r="H231" s="186">
        <v>18</v>
      </c>
      <c r="I231" s="187"/>
      <c r="J231" s="188">
        <f>ROUND(I231*H231,2)</f>
        <v>0</v>
      </c>
      <c r="K231" s="184" t="s">
        <v>2351</v>
      </c>
      <c r="L231" s="39"/>
      <c r="M231" s="189" t="s">
        <v>1</v>
      </c>
      <c r="N231" s="190" t="s">
        <v>40</v>
      </c>
      <c r="O231" s="77"/>
      <c r="P231" s="191">
        <f>O231*H231</f>
        <v>0</v>
      </c>
      <c r="Q231" s="191">
        <v>0</v>
      </c>
      <c r="R231" s="191">
        <f>Q231*H231</f>
        <v>0</v>
      </c>
      <c r="S231" s="191">
        <v>0</v>
      </c>
      <c r="T231" s="192">
        <f>S231*H231</f>
        <v>0</v>
      </c>
      <c r="U231" s="38"/>
      <c r="V231" s="38"/>
      <c r="W231" s="38"/>
      <c r="X231" s="38"/>
      <c r="Y231" s="38"/>
      <c r="Z231" s="38"/>
      <c r="AA231" s="38"/>
      <c r="AB231" s="38"/>
      <c r="AC231" s="38"/>
      <c r="AD231" s="38"/>
      <c r="AE231" s="38"/>
      <c r="AR231" s="193" t="s">
        <v>108</v>
      </c>
      <c r="AT231" s="193" t="s">
        <v>259</v>
      </c>
      <c r="AU231" s="193" t="s">
        <v>82</v>
      </c>
      <c r="AY231" s="19" t="s">
        <v>257</v>
      </c>
      <c r="BE231" s="194">
        <f>IF(N231="základní",J231,0)</f>
        <v>0</v>
      </c>
      <c r="BF231" s="194">
        <f>IF(N231="snížená",J231,0)</f>
        <v>0</v>
      </c>
      <c r="BG231" s="194">
        <f>IF(N231="zákl. přenesená",J231,0)</f>
        <v>0</v>
      </c>
      <c r="BH231" s="194">
        <f>IF(N231="sníž. přenesená",J231,0)</f>
        <v>0</v>
      </c>
      <c r="BI231" s="194">
        <f>IF(N231="nulová",J231,0)</f>
        <v>0</v>
      </c>
      <c r="BJ231" s="19" t="s">
        <v>82</v>
      </c>
      <c r="BK231" s="194">
        <f>ROUND(I231*H231,2)</f>
        <v>0</v>
      </c>
      <c r="BL231" s="19" t="s">
        <v>108</v>
      </c>
      <c r="BM231" s="193" t="s">
        <v>987</v>
      </c>
    </row>
    <row r="232" s="2" customFormat="1">
      <c r="A232" s="38"/>
      <c r="B232" s="39"/>
      <c r="C232" s="38"/>
      <c r="D232" s="196" t="s">
        <v>1062</v>
      </c>
      <c r="E232" s="38"/>
      <c r="F232" s="237" t="s">
        <v>3421</v>
      </c>
      <c r="G232" s="38"/>
      <c r="H232" s="38"/>
      <c r="I232" s="238"/>
      <c r="J232" s="38"/>
      <c r="K232" s="38"/>
      <c r="L232" s="39"/>
      <c r="M232" s="239"/>
      <c r="N232" s="240"/>
      <c r="O232" s="77"/>
      <c r="P232" s="77"/>
      <c r="Q232" s="77"/>
      <c r="R232" s="77"/>
      <c r="S232" s="77"/>
      <c r="T232" s="78"/>
      <c r="U232" s="38"/>
      <c r="V232" s="38"/>
      <c r="W232" s="38"/>
      <c r="X232" s="38"/>
      <c r="Y232" s="38"/>
      <c r="Z232" s="38"/>
      <c r="AA232" s="38"/>
      <c r="AB232" s="38"/>
      <c r="AC232" s="38"/>
      <c r="AD232" s="38"/>
      <c r="AE232" s="38"/>
      <c r="AT232" s="19" t="s">
        <v>1062</v>
      </c>
      <c r="AU232" s="19" t="s">
        <v>82</v>
      </c>
    </row>
    <row r="233" s="2" customFormat="1" ht="44.25" customHeight="1">
      <c r="A233" s="38"/>
      <c r="B233" s="181"/>
      <c r="C233" s="182" t="s">
        <v>667</v>
      </c>
      <c r="D233" s="182" t="s">
        <v>259</v>
      </c>
      <c r="E233" s="183" t="s">
        <v>3436</v>
      </c>
      <c r="F233" s="184" t="s">
        <v>3380</v>
      </c>
      <c r="G233" s="185" t="s">
        <v>323</v>
      </c>
      <c r="H233" s="186">
        <v>70</v>
      </c>
      <c r="I233" s="187"/>
      <c r="J233" s="188">
        <f>ROUND(I233*H233,2)</f>
        <v>0</v>
      </c>
      <c r="K233" s="184" t="s">
        <v>2351</v>
      </c>
      <c r="L233" s="39"/>
      <c r="M233" s="189" t="s">
        <v>1</v>
      </c>
      <c r="N233" s="190" t="s">
        <v>40</v>
      </c>
      <c r="O233" s="77"/>
      <c r="P233" s="191">
        <f>O233*H233</f>
        <v>0</v>
      </c>
      <c r="Q233" s="191">
        <v>0</v>
      </c>
      <c r="R233" s="191">
        <f>Q233*H233</f>
        <v>0</v>
      </c>
      <c r="S233" s="191">
        <v>0</v>
      </c>
      <c r="T233" s="192">
        <f>S233*H233</f>
        <v>0</v>
      </c>
      <c r="U233" s="38"/>
      <c r="V233" s="38"/>
      <c r="W233" s="38"/>
      <c r="X233" s="38"/>
      <c r="Y233" s="38"/>
      <c r="Z233" s="38"/>
      <c r="AA233" s="38"/>
      <c r="AB233" s="38"/>
      <c r="AC233" s="38"/>
      <c r="AD233" s="38"/>
      <c r="AE233" s="38"/>
      <c r="AR233" s="193" t="s">
        <v>108</v>
      </c>
      <c r="AT233" s="193" t="s">
        <v>259</v>
      </c>
      <c r="AU233" s="193" t="s">
        <v>82</v>
      </c>
      <c r="AY233" s="19" t="s">
        <v>257</v>
      </c>
      <c r="BE233" s="194">
        <f>IF(N233="základní",J233,0)</f>
        <v>0</v>
      </c>
      <c r="BF233" s="194">
        <f>IF(N233="snížená",J233,0)</f>
        <v>0</v>
      </c>
      <c r="BG233" s="194">
        <f>IF(N233="zákl. přenesená",J233,0)</f>
        <v>0</v>
      </c>
      <c r="BH233" s="194">
        <f>IF(N233="sníž. přenesená",J233,0)</f>
        <v>0</v>
      </c>
      <c r="BI233" s="194">
        <f>IF(N233="nulová",J233,0)</f>
        <v>0</v>
      </c>
      <c r="BJ233" s="19" t="s">
        <v>82</v>
      </c>
      <c r="BK233" s="194">
        <f>ROUND(I233*H233,2)</f>
        <v>0</v>
      </c>
      <c r="BL233" s="19" t="s">
        <v>108</v>
      </c>
      <c r="BM233" s="193" t="s">
        <v>995</v>
      </c>
    </row>
    <row r="234" s="2" customFormat="1" ht="49.05" customHeight="1">
      <c r="A234" s="38"/>
      <c r="B234" s="181"/>
      <c r="C234" s="182" t="s">
        <v>671</v>
      </c>
      <c r="D234" s="182" t="s">
        <v>259</v>
      </c>
      <c r="E234" s="183" t="s">
        <v>3437</v>
      </c>
      <c r="F234" s="184" t="s">
        <v>3382</v>
      </c>
      <c r="G234" s="185" t="s">
        <v>323</v>
      </c>
      <c r="H234" s="186">
        <v>40</v>
      </c>
      <c r="I234" s="187"/>
      <c r="J234" s="188">
        <f>ROUND(I234*H234,2)</f>
        <v>0</v>
      </c>
      <c r="K234" s="184" t="s">
        <v>2351</v>
      </c>
      <c r="L234" s="39"/>
      <c r="M234" s="189" t="s">
        <v>1</v>
      </c>
      <c r="N234" s="190" t="s">
        <v>40</v>
      </c>
      <c r="O234" s="77"/>
      <c r="P234" s="191">
        <f>O234*H234</f>
        <v>0</v>
      </c>
      <c r="Q234" s="191">
        <v>0</v>
      </c>
      <c r="R234" s="191">
        <f>Q234*H234</f>
        <v>0</v>
      </c>
      <c r="S234" s="191">
        <v>0</v>
      </c>
      <c r="T234" s="192">
        <f>S234*H234</f>
        <v>0</v>
      </c>
      <c r="U234" s="38"/>
      <c r="V234" s="38"/>
      <c r="W234" s="38"/>
      <c r="X234" s="38"/>
      <c r="Y234" s="38"/>
      <c r="Z234" s="38"/>
      <c r="AA234" s="38"/>
      <c r="AB234" s="38"/>
      <c r="AC234" s="38"/>
      <c r="AD234" s="38"/>
      <c r="AE234" s="38"/>
      <c r="AR234" s="193" t="s">
        <v>108</v>
      </c>
      <c r="AT234" s="193" t="s">
        <v>259</v>
      </c>
      <c r="AU234" s="193" t="s">
        <v>82</v>
      </c>
      <c r="AY234" s="19" t="s">
        <v>257</v>
      </c>
      <c r="BE234" s="194">
        <f>IF(N234="základní",J234,0)</f>
        <v>0</v>
      </c>
      <c r="BF234" s="194">
        <f>IF(N234="snížená",J234,0)</f>
        <v>0</v>
      </c>
      <c r="BG234" s="194">
        <f>IF(N234="zákl. přenesená",J234,0)</f>
        <v>0</v>
      </c>
      <c r="BH234" s="194">
        <f>IF(N234="sníž. přenesená",J234,0)</f>
        <v>0</v>
      </c>
      <c r="BI234" s="194">
        <f>IF(N234="nulová",J234,0)</f>
        <v>0</v>
      </c>
      <c r="BJ234" s="19" t="s">
        <v>82</v>
      </c>
      <c r="BK234" s="194">
        <f>ROUND(I234*H234,2)</f>
        <v>0</v>
      </c>
      <c r="BL234" s="19" t="s">
        <v>108</v>
      </c>
      <c r="BM234" s="193" t="s">
        <v>1005</v>
      </c>
    </row>
    <row r="235" s="2" customFormat="1" ht="44.25" customHeight="1">
      <c r="A235" s="38"/>
      <c r="B235" s="181"/>
      <c r="C235" s="182" t="s">
        <v>678</v>
      </c>
      <c r="D235" s="182" t="s">
        <v>259</v>
      </c>
      <c r="E235" s="183" t="s">
        <v>3438</v>
      </c>
      <c r="F235" s="184" t="s">
        <v>3384</v>
      </c>
      <c r="G235" s="185" t="s">
        <v>323</v>
      </c>
      <c r="H235" s="186">
        <v>4</v>
      </c>
      <c r="I235" s="187"/>
      <c r="J235" s="188">
        <f>ROUND(I235*H235,2)</f>
        <v>0</v>
      </c>
      <c r="K235" s="184" t="s">
        <v>2351</v>
      </c>
      <c r="L235" s="39"/>
      <c r="M235" s="189" t="s">
        <v>1</v>
      </c>
      <c r="N235" s="190" t="s">
        <v>40</v>
      </c>
      <c r="O235" s="77"/>
      <c r="P235" s="191">
        <f>O235*H235</f>
        <v>0</v>
      </c>
      <c r="Q235" s="191">
        <v>0</v>
      </c>
      <c r="R235" s="191">
        <f>Q235*H235</f>
        <v>0</v>
      </c>
      <c r="S235" s="191">
        <v>0</v>
      </c>
      <c r="T235" s="192">
        <f>S235*H235</f>
        <v>0</v>
      </c>
      <c r="U235" s="38"/>
      <c r="V235" s="38"/>
      <c r="W235" s="38"/>
      <c r="X235" s="38"/>
      <c r="Y235" s="38"/>
      <c r="Z235" s="38"/>
      <c r="AA235" s="38"/>
      <c r="AB235" s="38"/>
      <c r="AC235" s="38"/>
      <c r="AD235" s="38"/>
      <c r="AE235" s="38"/>
      <c r="AR235" s="193" t="s">
        <v>108</v>
      </c>
      <c r="AT235" s="193" t="s">
        <v>259</v>
      </c>
      <c r="AU235" s="193" t="s">
        <v>82</v>
      </c>
      <c r="AY235" s="19" t="s">
        <v>257</v>
      </c>
      <c r="BE235" s="194">
        <f>IF(N235="základní",J235,0)</f>
        <v>0</v>
      </c>
      <c r="BF235" s="194">
        <f>IF(N235="snížená",J235,0)</f>
        <v>0</v>
      </c>
      <c r="BG235" s="194">
        <f>IF(N235="zákl. přenesená",J235,0)</f>
        <v>0</v>
      </c>
      <c r="BH235" s="194">
        <f>IF(N235="sníž. přenesená",J235,0)</f>
        <v>0</v>
      </c>
      <c r="BI235" s="194">
        <f>IF(N235="nulová",J235,0)</f>
        <v>0</v>
      </c>
      <c r="BJ235" s="19" t="s">
        <v>82</v>
      </c>
      <c r="BK235" s="194">
        <f>ROUND(I235*H235,2)</f>
        <v>0</v>
      </c>
      <c r="BL235" s="19" t="s">
        <v>108</v>
      </c>
      <c r="BM235" s="193" t="s">
        <v>1013</v>
      </c>
    </row>
    <row r="236" s="2" customFormat="1" ht="44.25" customHeight="1">
      <c r="A236" s="38"/>
      <c r="B236" s="181"/>
      <c r="C236" s="182" t="s">
        <v>682</v>
      </c>
      <c r="D236" s="182" t="s">
        <v>259</v>
      </c>
      <c r="E236" s="183" t="s">
        <v>3439</v>
      </c>
      <c r="F236" s="184" t="s">
        <v>3386</v>
      </c>
      <c r="G236" s="185" t="s">
        <v>323</v>
      </c>
      <c r="H236" s="186">
        <v>2</v>
      </c>
      <c r="I236" s="187"/>
      <c r="J236" s="188">
        <f>ROUND(I236*H236,2)</f>
        <v>0</v>
      </c>
      <c r="K236" s="184" t="s">
        <v>2351</v>
      </c>
      <c r="L236" s="39"/>
      <c r="M236" s="189" t="s">
        <v>1</v>
      </c>
      <c r="N236" s="190" t="s">
        <v>40</v>
      </c>
      <c r="O236" s="77"/>
      <c r="P236" s="191">
        <f>O236*H236</f>
        <v>0</v>
      </c>
      <c r="Q236" s="191">
        <v>0</v>
      </c>
      <c r="R236" s="191">
        <f>Q236*H236</f>
        <v>0</v>
      </c>
      <c r="S236" s="191">
        <v>0</v>
      </c>
      <c r="T236" s="192">
        <f>S236*H236</f>
        <v>0</v>
      </c>
      <c r="U236" s="38"/>
      <c r="V236" s="38"/>
      <c r="W236" s="38"/>
      <c r="X236" s="38"/>
      <c r="Y236" s="38"/>
      <c r="Z236" s="38"/>
      <c r="AA236" s="38"/>
      <c r="AB236" s="38"/>
      <c r="AC236" s="38"/>
      <c r="AD236" s="38"/>
      <c r="AE236" s="38"/>
      <c r="AR236" s="193" t="s">
        <v>108</v>
      </c>
      <c r="AT236" s="193" t="s">
        <v>259</v>
      </c>
      <c r="AU236" s="193" t="s">
        <v>82</v>
      </c>
      <c r="AY236" s="19" t="s">
        <v>257</v>
      </c>
      <c r="BE236" s="194">
        <f>IF(N236="základní",J236,0)</f>
        <v>0</v>
      </c>
      <c r="BF236" s="194">
        <f>IF(N236="snížená",J236,0)</f>
        <v>0</v>
      </c>
      <c r="BG236" s="194">
        <f>IF(N236="zákl. přenesená",J236,0)</f>
        <v>0</v>
      </c>
      <c r="BH236" s="194">
        <f>IF(N236="sníž. přenesená",J236,0)</f>
        <v>0</v>
      </c>
      <c r="BI236" s="194">
        <f>IF(N236="nulová",J236,0)</f>
        <v>0</v>
      </c>
      <c r="BJ236" s="19" t="s">
        <v>82</v>
      </c>
      <c r="BK236" s="194">
        <f>ROUND(I236*H236,2)</f>
        <v>0</v>
      </c>
      <c r="BL236" s="19" t="s">
        <v>108</v>
      </c>
      <c r="BM236" s="193" t="s">
        <v>1024</v>
      </c>
    </row>
    <row r="237" s="12" customFormat="1" ht="25.92" customHeight="1">
      <c r="A237" s="12"/>
      <c r="B237" s="168"/>
      <c r="C237" s="12"/>
      <c r="D237" s="169" t="s">
        <v>74</v>
      </c>
      <c r="E237" s="170" t="s">
        <v>3440</v>
      </c>
      <c r="F237" s="170" t="s">
        <v>3441</v>
      </c>
      <c r="G237" s="12"/>
      <c r="H237" s="12"/>
      <c r="I237" s="171"/>
      <c r="J237" s="172">
        <f>BK237</f>
        <v>0</v>
      </c>
      <c r="K237" s="12"/>
      <c r="L237" s="168"/>
      <c r="M237" s="173"/>
      <c r="N237" s="174"/>
      <c r="O237" s="174"/>
      <c r="P237" s="175">
        <f>SUM(P238:P241)</f>
        <v>0</v>
      </c>
      <c r="Q237" s="174"/>
      <c r="R237" s="175">
        <f>SUM(R238:R241)</f>
        <v>0</v>
      </c>
      <c r="S237" s="174"/>
      <c r="T237" s="176">
        <f>SUM(T238:T241)</f>
        <v>0</v>
      </c>
      <c r="U237" s="12"/>
      <c r="V237" s="12"/>
      <c r="W237" s="12"/>
      <c r="X237" s="12"/>
      <c r="Y237" s="12"/>
      <c r="Z237" s="12"/>
      <c r="AA237" s="12"/>
      <c r="AB237" s="12"/>
      <c r="AC237" s="12"/>
      <c r="AD237" s="12"/>
      <c r="AE237" s="12"/>
      <c r="AR237" s="169" t="s">
        <v>82</v>
      </c>
      <c r="AT237" s="177" t="s">
        <v>74</v>
      </c>
      <c r="AU237" s="177" t="s">
        <v>75</v>
      </c>
      <c r="AY237" s="169" t="s">
        <v>257</v>
      </c>
      <c r="BK237" s="178">
        <f>SUM(BK238:BK241)</f>
        <v>0</v>
      </c>
    </row>
    <row r="238" s="2" customFormat="1" ht="21.75" customHeight="1">
      <c r="A238" s="38"/>
      <c r="B238" s="181"/>
      <c r="C238" s="182" t="s">
        <v>687</v>
      </c>
      <c r="D238" s="182" t="s">
        <v>259</v>
      </c>
      <c r="E238" s="183" t="s">
        <v>3442</v>
      </c>
      <c r="F238" s="184" t="s">
        <v>3443</v>
      </c>
      <c r="G238" s="185" t="s">
        <v>323</v>
      </c>
      <c r="H238" s="186">
        <v>25</v>
      </c>
      <c r="I238" s="187"/>
      <c r="J238" s="188">
        <f>ROUND(I238*H238,2)</f>
        <v>0</v>
      </c>
      <c r="K238" s="184" t="s">
        <v>2351</v>
      </c>
      <c r="L238" s="39"/>
      <c r="M238" s="189" t="s">
        <v>1</v>
      </c>
      <c r="N238" s="190" t="s">
        <v>40</v>
      </c>
      <c r="O238" s="77"/>
      <c r="P238" s="191">
        <f>O238*H238</f>
        <v>0</v>
      </c>
      <c r="Q238" s="191">
        <v>0</v>
      </c>
      <c r="R238" s="191">
        <f>Q238*H238</f>
        <v>0</v>
      </c>
      <c r="S238" s="191">
        <v>0</v>
      </c>
      <c r="T238" s="192">
        <f>S238*H238</f>
        <v>0</v>
      </c>
      <c r="U238" s="38"/>
      <c r="V238" s="38"/>
      <c r="W238" s="38"/>
      <c r="X238" s="38"/>
      <c r="Y238" s="38"/>
      <c r="Z238" s="38"/>
      <c r="AA238" s="38"/>
      <c r="AB238" s="38"/>
      <c r="AC238" s="38"/>
      <c r="AD238" s="38"/>
      <c r="AE238" s="38"/>
      <c r="AR238" s="193" t="s">
        <v>108</v>
      </c>
      <c r="AT238" s="193" t="s">
        <v>259</v>
      </c>
      <c r="AU238" s="193" t="s">
        <v>82</v>
      </c>
      <c r="AY238" s="19" t="s">
        <v>257</v>
      </c>
      <c r="BE238" s="194">
        <f>IF(N238="základní",J238,0)</f>
        <v>0</v>
      </c>
      <c r="BF238" s="194">
        <f>IF(N238="snížená",J238,0)</f>
        <v>0</v>
      </c>
      <c r="BG238" s="194">
        <f>IF(N238="zákl. přenesená",J238,0)</f>
        <v>0</v>
      </c>
      <c r="BH238" s="194">
        <f>IF(N238="sníž. přenesená",J238,0)</f>
        <v>0</v>
      </c>
      <c r="BI238" s="194">
        <f>IF(N238="nulová",J238,0)</f>
        <v>0</v>
      </c>
      <c r="BJ238" s="19" t="s">
        <v>82</v>
      </c>
      <c r="BK238" s="194">
        <f>ROUND(I238*H238,2)</f>
        <v>0</v>
      </c>
      <c r="BL238" s="19" t="s">
        <v>108</v>
      </c>
      <c r="BM238" s="193" t="s">
        <v>1036</v>
      </c>
    </row>
    <row r="239" s="2" customFormat="1">
      <c r="A239" s="38"/>
      <c r="B239" s="39"/>
      <c r="C239" s="38"/>
      <c r="D239" s="196" t="s">
        <v>1062</v>
      </c>
      <c r="E239" s="38"/>
      <c r="F239" s="237" t="s">
        <v>3444</v>
      </c>
      <c r="G239" s="38"/>
      <c r="H239" s="38"/>
      <c r="I239" s="238"/>
      <c r="J239" s="38"/>
      <c r="K239" s="38"/>
      <c r="L239" s="39"/>
      <c r="M239" s="239"/>
      <c r="N239" s="240"/>
      <c r="O239" s="77"/>
      <c r="P239" s="77"/>
      <c r="Q239" s="77"/>
      <c r="R239" s="77"/>
      <c r="S239" s="77"/>
      <c r="T239" s="78"/>
      <c r="U239" s="38"/>
      <c r="V239" s="38"/>
      <c r="W239" s="38"/>
      <c r="X239" s="38"/>
      <c r="Y239" s="38"/>
      <c r="Z239" s="38"/>
      <c r="AA239" s="38"/>
      <c r="AB239" s="38"/>
      <c r="AC239" s="38"/>
      <c r="AD239" s="38"/>
      <c r="AE239" s="38"/>
      <c r="AT239" s="19" t="s">
        <v>1062</v>
      </c>
      <c r="AU239" s="19" t="s">
        <v>82</v>
      </c>
    </row>
    <row r="240" s="2" customFormat="1" ht="55.5" customHeight="1">
      <c r="A240" s="38"/>
      <c r="B240" s="181"/>
      <c r="C240" s="182" t="s">
        <v>692</v>
      </c>
      <c r="D240" s="182" t="s">
        <v>259</v>
      </c>
      <c r="E240" s="183" t="s">
        <v>3445</v>
      </c>
      <c r="F240" s="184" t="s">
        <v>3446</v>
      </c>
      <c r="G240" s="185" t="s">
        <v>323</v>
      </c>
      <c r="H240" s="186">
        <v>5</v>
      </c>
      <c r="I240" s="187"/>
      <c r="J240" s="188">
        <f>ROUND(I240*H240,2)</f>
        <v>0</v>
      </c>
      <c r="K240" s="184" t="s">
        <v>2351</v>
      </c>
      <c r="L240" s="39"/>
      <c r="M240" s="189" t="s">
        <v>1</v>
      </c>
      <c r="N240" s="190" t="s">
        <v>40</v>
      </c>
      <c r="O240" s="77"/>
      <c r="P240" s="191">
        <f>O240*H240</f>
        <v>0</v>
      </c>
      <c r="Q240" s="191">
        <v>0</v>
      </c>
      <c r="R240" s="191">
        <f>Q240*H240</f>
        <v>0</v>
      </c>
      <c r="S240" s="191">
        <v>0</v>
      </c>
      <c r="T240" s="192">
        <f>S240*H240</f>
        <v>0</v>
      </c>
      <c r="U240" s="38"/>
      <c r="V240" s="38"/>
      <c r="W240" s="38"/>
      <c r="X240" s="38"/>
      <c r="Y240" s="38"/>
      <c r="Z240" s="38"/>
      <c r="AA240" s="38"/>
      <c r="AB240" s="38"/>
      <c r="AC240" s="38"/>
      <c r="AD240" s="38"/>
      <c r="AE240" s="38"/>
      <c r="AR240" s="193" t="s">
        <v>108</v>
      </c>
      <c r="AT240" s="193" t="s">
        <v>259</v>
      </c>
      <c r="AU240" s="193" t="s">
        <v>82</v>
      </c>
      <c r="AY240" s="19" t="s">
        <v>257</v>
      </c>
      <c r="BE240" s="194">
        <f>IF(N240="základní",J240,0)</f>
        <v>0</v>
      </c>
      <c r="BF240" s="194">
        <f>IF(N240="snížená",J240,0)</f>
        <v>0</v>
      </c>
      <c r="BG240" s="194">
        <f>IF(N240="zákl. přenesená",J240,0)</f>
        <v>0</v>
      </c>
      <c r="BH240" s="194">
        <f>IF(N240="sníž. přenesená",J240,0)</f>
        <v>0</v>
      </c>
      <c r="BI240" s="194">
        <f>IF(N240="nulová",J240,0)</f>
        <v>0</v>
      </c>
      <c r="BJ240" s="19" t="s">
        <v>82</v>
      </c>
      <c r="BK240" s="194">
        <f>ROUND(I240*H240,2)</f>
        <v>0</v>
      </c>
      <c r="BL240" s="19" t="s">
        <v>108</v>
      </c>
      <c r="BM240" s="193" t="s">
        <v>1053</v>
      </c>
    </row>
    <row r="241" s="2" customFormat="1">
      <c r="A241" s="38"/>
      <c r="B241" s="39"/>
      <c r="C241" s="38"/>
      <c r="D241" s="196" t="s">
        <v>1062</v>
      </c>
      <c r="E241" s="38"/>
      <c r="F241" s="237" t="s">
        <v>3447</v>
      </c>
      <c r="G241" s="38"/>
      <c r="H241" s="38"/>
      <c r="I241" s="238"/>
      <c r="J241" s="38"/>
      <c r="K241" s="38"/>
      <c r="L241" s="39"/>
      <c r="M241" s="239"/>
      <c r="N241" s="240"/>
      <c r="O241" s="77"/>
      <c r="P241" s="77"/>
      <c r="Q241" s="77"/>
      <c r="R241" s="77"/>
      <c r="S241" s="77"/>
      <c r="T241" s="78"/>
      <c r="U241" s="38"/>
      <c r="V241" s="38"/>
      <c r="W241" s="38"/>
      <c r="X241" s="38"/>
      <c r="Y241" s="38"/>
      <c r="Z241" s="38"/>
      <c r="AA241" s="38"/>
      <c r="AB241" s="38"/>
      <c r="AC241" s="38"/>
      <c r="AD241" s="38"/>
      <c r="AE241" s="38"/>
      <c r="AT241" s="19" t="s">
        <v>1062</v>
      </c>
      <c r="AU241" s="19" t="s">
        <v>82</v>
      </c>
    </row>
    <row r="242" s="12" customFormat="1" ht="25.92" customHeight="1">
      <c r="A242" s="12"/>
      <c r="B242" s="168"/>
      <c r="C242" s="12"/>
      <c r="D242" s="169" t="s">
        <v>74</v>
      </c>
      <c r="E242" s="170" t="s">
        <v>3448</v>
      </c>
      <c r="F242" s="170" t="s">
        <v>3449</v>
      </c>
      <c r="G242" s="12"/>
      <c r="H242" s="12"/>
      <c r="I242" s="171"/>
      <c r="J242" s="172">
        <f>BK242</f>
        <v>0</v>
      </c>
      <c r="K242" s="12"/>
      <c r="L242" s="168"/>
      <c r="M242" s="173"/>
      <c r="N242" s="174"/>
      <c r="O242" s="174"/>
      <c r="P242" s="175">
        <f>SUM(P243:P244)</f>
        <v>0</v>
      </c>
      <c r="Q242" s="174"/>
      <c r="R242" s="175">
        <f>SUM(R243:R244)</f>
        <v>0</v>
      </c>
      <c r="S242" s="174"/>
      <c r="T242" s="176">
        <f>SUM(T243:T244)</f>
        <v>0</v>
      </c>
      <c r="U242" s="12"/>
      <c r="V242" s="12"/>
      <c r="W242" s="12"/>
      <c r="X242" s="12"/>
      <c r="Y242" s="12"/>
      <c r="Z242" s="12"/>
      <c r="AA242" s="12"/>
      <c r="AB242" s="12"/>
      <c r="AC242" s="12"/>
      <c r="AD242" s="12"/>
      <c r="AE242" s="12"/>
      <c r="AR242" s="169" t="s">
        <v>82</v>
      </c>
      <c r="AT242" s="177" t="s">
        <v>74</v>
      </c>
      <c r="AU242" s="177" t="s">
        <v>75</v>
      </c>
      <c r="AY242" s="169" t="s">
        <v>257</v>
      </c>
      <c r="BK242" s="178">
        <f>SUM(BK243:BK244)</f>
        <v>0</v>
      </c>
    </row>
    <row r="243" s="2" customFormat="1" ht="49.05" customHeight="1">
      <c r="A243" s="38"/>
      <c r="B243" s="181"/>
      <c r="C243" s="182" t="s">
        <v>703</v>
      </c>
      <c r="D243" s="182" t="s">
        <v>259</v>
      </c>
      <c r="E243" s="183" t="s">
        <v>3450</v>
      </c>
      <c r="F243" s="184" t="s">
        <v>3451</v>
      </c>
      <c r="G243" s="185" t="s">
        <v>2365</v>
      </c>
      <c r="H243" s="186">
        <v>1</v>
      </c>
      <c r="I243" s="187"/>
      <c r="J243" s="188">
        <f>ROUND(I243*H243,2)</f>
        <v>0</v>
      </c>
      <c r="K243" s="184" t="s">
        <v>2351</v>
      </c>
      <c r="L243" s="39"/>
      <c r="M243" s="189" t="s">
        <v>1</v>
      </c>
      <c r="N243" s="190" t="s">
        <v>40</v>
      </c>
      <c r="O243" s="77"/>
      <c r="P243" s="191">
        <f>O243*H243</f>
        <v>0</v>
      </c>
      <c r="Q243" s="191">
        <v>0</v>
      </c>
      <c r="R243" s="191">
        <f>Q243*H243</f>
        <v>0</v>
      </c>
      <c r="S243" s="191">
        <v>0</v>
      </c>
      <c r="T243" s="192">
        <f>S243*H243</f>
        <v>0</v>
      </c>
      <c r="U243" s="38"/>
      <c r="V243" s="38"/>
      <c r="W243" s="38"/>
      <c r="X243" s="38"/>
      <c r="Y243" s="38"/>
      <c r="Z243" s="38"/>
      <c r="AA243" s="38"/>
      <c r="AB243" s="38"/>
      <c r="AC243" s="38"/>
      <c r="AD243" s="38"/>
      <c r="AE243" s="38"/>
      <c r="AR243" s="193" t="s">
        <v>108</v>
      </c>
      <c r="AT243" s="193" t="s">
        <v>259</v>
      </c>
      <c r="AU243" s="193" t="s">
        <v>82</v>
      </c>
      <c r="AY243" s="19" t="s">
        <v>257</v>
      </c>
      <c r="BE243" s="194">
        <f>IF(N243="základní",J243,0)</f>
        <v>0</v>
      </c>
      <c r="BF243" s="194">
        <f>IF(N243="snížená",J243,0)</f>
        <v>0</v>
      </c>
      <c r="BG243" s="194">
        <f>IF(N243="zákl. přenesená",J243,0)</f>
        <v>0</v>
      </c>
      <c r="BH243" s="194">
        <f>IF(N243="sníž. přenesená",J243,0)</f>
        <v>0</v>
      </c>
      <c r="BI243" s="194">
        <f>IF(N243="nulová",J243,0)</f>
        <v>0</v>
      </c>
      <c r="BJ243" s="19" t="s">
        <v>82</v>
      </c>
      <c r="BK243" s="194">
        <f>ROUND(I243*H243,2)</f>
        <v>0</v>
      </c>
      <c r="BL243" s="19" t="s">
        <v>108</v>
      </c>
      <c r="BM243" s="193" t="s">
        <v>1066</v>
      </c>
    </row>
    <row r="244" s="2" customFormat="1">
      <c r="A244" s="38"/>
      <c r="B244" s="39"/>
      <c r="C244" s="38"/>
      <c r="D244" s="196" t="s">
        <v>1062</v>
      </c>
      <c r="E244" s="38"/>
      <c r="F244" s="237" t="s">
        <v>3452</v>
      </c>
      <c r="G244" s="38"/>
      <c r="H244" s="38"/>
      <c r="I244" s="238"/>
      <c r="J244" s="38"/>
      <c r="K244" s="38"/>
      <c r="L244" s="39"/>
      <c r="M244" s="239"/>
      <c r="N244" s="240"/>
      <c r="O244" s="77"/>
      <c r="P244" s="77"/>
      <c r="Q244" s="77"/>
      <c r="R244" s="77"/>
      <c r="S244" s="77"/>
      <c r="T244" s="78"/>
      <c r="U244" s="38"/>
      <c r="V244" s="38"/>
      <c r="W244" s="38"/>
      <c r="X244" s="38"/>
      <c r="Y244" s="38"/>
      <c r="Z244" s="38"/>
      <c r="AA244" s="38"/>
      <c r="AB244" s="38"/>
      <c r="AC244" s="38"/>
      <c r="AD244" s="38"/>
      <c r="AE244" s="38"/>
      <c r="AT244" s="19" t="s">
        <v>1062</v>
      </c>
      <c r="AU244" s="19" t="s">
        <v>82</v>
      </c>
    </row>
    <row r="245" s="12" customFormat="1" ht="25.92" customHeight="1">
      <c r="A245" s="12"/>
      <c r="B245" s="168"/>
      <c r="C245" s="12"/>
      <c r="D245" s="169" t="s">
        <v>74</v>
      </c>
      <c r="E245" s="170" t="s">
        <v>3453</v>
      </c>
      <c r="F245" s="170" t="s">
        <v>3454</v>
      </c>
      <c r="G245" s="12"/>
      <c r="H245" s="12"/>
      <c r="I245" s="171"/>
      <c r="J245" s="172">
        <f>BK245</f>
        <v>0</v>
      </c>
      <c r="K245" s="12"/>
      <c r="L245" s="168"/>
      <c r="M245" s="173"/>
      <c r="N245" s="174"/>
      <c r="O245" s="174"/>
      <c r="P245" s="175">
        <f>P246</f>
        <v>0</v>
      </c>
      <c r="Q245" s="174"/>
      <c r="R245" s="175">
        <f>R246</f>
        <v>0</v>
      </c>
      <c r="S245" s="174"/>
      <c r="T245" s="176">
        <f>T246</f>
        <v>0</v>
      </c>
      <c r="U245" s="12"/>
      <c r="V245" s="12"/>
      <c r="W245" s="12"/>
      <c r="X245" s="12"/>
      <c r="Y245" s="12"/>
      <c r="Z245" s="12"/>
      <c r="AA245" s="12"/>
      <c r="AB245" s="12"/>
      <c r="AC245" s="12"/>
      <c r="AD245" s="12"/>
      <c r="AE245" s="12"/>
      <c r="AR245" s="169" t="s">
        <v>82</v>
      </c>
      <c r="AT245" s="177" t="s">
        <v>74</v>
      </c>
      <c r="AU245" s="177" t="s">
        <v>75</v>
      </c>
      <c r="AY245" s="169" t="s">
        <v>257</v>
      </c>
      <c r="BK245" s="178">
        <f>BK246</f>
        <v>0</v>
      </c>
    </row>
    <row r="246" s="2" customFormat="1" ht="16.5" customHeight="1">
      <c r="A246" s="38"/>
      <c r="B246" s="181"/>
      <c r="C246" s="182" t="s">
        <v>711</v>
      </c>
      <c r="D246" s="182" t="s">
        <v>259</v>
      </c>
      <c r="E246" s="183" t="s">
        <v>3455</v>
      </c>
      <c r="F246" s="184" t="s">
        <v>3456</v>
      </c>
      <c r="G246" s="185" t="s">
        <v>2365</v>
      </c>
      <c r="H246" s="186">
        <v>1</v>
      </c>
      <c r="I246" s="187"/>
      <c r="J246" s="188">
        <f>ROUND(I246*H246,2)</f>
        <v>0</v>
      </c>
      <c r="K246" s="184" t="s">
        <v>2351</v>
      </c>
      <c r="L246" s="39"/>
      <c r="M246" s="189" t="s">
        <v>1</v>
      </c>
      <c r="N246" s="190" t="s">
        <v>40</v>
      </c>
      <c r="O246" s="77"/>
      <c r="P246" s="191">
        <f>O246*H246</f>
        <v>0</v>
      </c>
      <c r="Q246" s="191">
        <v>0</v>
      </c>
      <c r="R246" s="191">
        <f>Q246*H246</f>
        <v>0</v>
      </c>
      <c r="S246" s="191">
        <v>0</v>
      </c>
      <c r="T246" s="192">
        <f>S246*H246</f>
        <v>0</v>
      </c>
      <c r="U246" s="38"/>
      <c r="V246" s="38"/>
      <c r="W246" s="38"/>
      <c r="X246" s="38"/>
      <c r="Y246" s="38"/>
      <c r="Z246" s="38"/>
      <c r="AA246" s="38"/>
      <c r="AB246" s="38"/>
      <c r="AC246" s="38"/>
      <c r="AD246" s="38"/>
      <c r="AE246" s="38"/>
      <c r="AR246" s="193" t="s">
        <v>108</v>
      </c>
      <c r="AT246" s="193" t="s">
        <v>259</v>
      </c>
      <c r="AU246" s="193" t="s">
        <v>82</v>
      </c>
      <c r="AY246" s="19" t="s">
        <v>257</v>
      </c>
      <c r="BE246" s="194">
        <f>IF(N246="základní",J246,0)</f>
        <v>0</v>
      </c>
      <c r="BF246" s="194">
        <f>IF(N246="snížená",J246,0)</f>
        <v>0</v>
      </c>
      <c r="BG246" s="194">
        <f>IF(N246="zákl. přenesená",J246,0)</f>
        <v>0</v>
      </c>
      <c r="BH246" s="194">
        <f>IF(N246="sníž. přenesená",J246,0)</f>
        <v>0</v>
      </c>
      <c r="BI246" s="194">
        <f>IF(N246="nulová",J246,0)</f>
        <v>0</v>
      </c>
      <c r="BJ246" s="19" t="s">
        <v>82</v>
      </c>
      <c r="BK246" s="194">
        <f>ROUND(I246*H246,2)</f>
        <v>0</v>
      </c>
      <c r="BL246" s="19" t="s">
        <v>108</v>
      </c>
      <c r="BM246" s="193" t="s">
        <v>1079</v>
      </c>
    </row>
    <row r="247" s="12" customFormat="1" ht="25.92" customHeight="1">
      <c r="A247" s="12"/>
      <c r="B247" s="168"/>
      <c r="C247" s="12"/>
      <c r="D247" s="169" t="s">
        <v>74</v>
      </c>
      <c r="E247" s="170" t="s">
        <v>3457</v>
      </c>
      <c r="F247" s="170" t="s">
        <v>3458</v>
      </c>
      <c r="G247" s="12"/>
      <c r="H247" s="12"/>
      <c r="I247" s="171"/>
      <c r="J247" s="172">
        <f>BK247</f>
        <v>0</v>
      </c>
      <c r="K247" s="12"/>
      <c r="L247" s="168"/>
      <c r="M247" s="173"/>
      <c r="N247" s="174"/>
      <c r="O247" s="174"/>
      <c r="P247" s="175">
        <f>SUM(P248:P260)</f>
        <v>0</v>
      </c>
      <c r="Q247" s="174"/>
      <c r="R247" s="175">
        <f>SUM(R248:R260)</f>
        <v>0</v>
      </c>
      <c r="S247" s="174"/>
      <c r="T247" s="176">
        <f>SUM(T248:T260)</f>
        <v>0</v>
      </c>
      <c r="U247" s="12"/>
      <c r="V247" s="12"/>
      <c r="W247" s="12"/>
      <c r="X247" s="12"/>
      <c r="Y247" s="12"/>
      <c r="Z247" s="12"/>
      <c r="AA247" s="12"/>
      <c r="AB247" s="12"/>
      <c r="AC247" s="12"/>
      <c r="AD247" s="12"/>
      <c r="AE247" s="12"/>
      <c r="AR247" s="169" t="s">
        <v>82</v>
      </c>
      <c r="AT247" s="177" t="s">
        <v>74</v>
      </c>
      <c r="AU247" s="177" t="s">
        <v>75</v>
      </c>
      <c r="AY247" s="169" t="s">
        <v>257</v>
      </c>
      <c r="BK247" s="178">
        <f>SUM(BK248:BK260)</f>
        <v>0</v>
      </c>
    </row>
    <row r="248" s="2" customFormat="1" ht="24.15" customHeight="1">
      <c r="A248" s="38"/>
      <c r="B248" s="181"/>
      <c r="C248" s="182" t="s">
        <v>717</v>
      </c>
      <c r="D248" s="182" t="s">
        <v>259</v>
      </c>
      <c r="E248" s="183" t="s">
        <v>3459</v>
      </c>
      <c r="F248" s="184" t="s">
        <v>3460</v>
      </c>
      <c r="G248" s="185" t="s">
        <v>2505</v>
      </c>
      <c r="H248" s="186">
        <v>8</v>
      </c>
      <c r="I248" s="187"/>
      <c r="J248" s="188">
        <f>ROUND(I248*H248,2)</f>
        <v>0</v>
      </c>
      <c r="K248" s="184" t="s">
        <v>2351</v>
      </c>
      <c r="L248" s="39"/>
      <c r="M248" s="189" t="s">
        <v>1</v>
      </c>
      <c r="N248" s="190" t="s">
        <v>40</v>
      </c>
      <c r="O248" s="77"/>
      <c r="P248" s="191">
        <f>O248*H248</f>
        <v>0</v>
      </c>
      <c r="Q248" s="191">
        <v>0</v>
      </c>
      <c r="R248" s="191">
        <f>Q248*H248</f>
        <v>0</v>
      </c>
      <c r="S248" s="191">
        <v>0</v>
      </c>
      <c r="T248" s="192">
        <f>S248*H248</f>
        <v>0</v>
      </c>
      <c r="U248" s="38"/>
      <c r="V248" s="38"/>
      <c r="W248" s="38"/>
      <c r="X248" s="38"/>
      <c r="Y248" s="38"/>
      <c r="Z248" s="38"/>
      <c r="AA248" s="38"/>
      <c r="AB248" s="38"/>
      <c r="AC248" s="38"/>
      <c r="AD248" s="38"/>
      <c r="AE248" s="38"/>
      <c r="AR248" s="193" t="s">
        <v>108</v>
      </c>
      <c r="AT248" s="193" t="s">
        <v>259</v>
      </c>
      <c r="AU248" s="193" t="s">
        <v>82</v>
      </c>
      <c r="AY248" s="19" t="s">
        <v>257</v>
      </c>
      <c r="BE248" s="194">
        <f>IF(N248="základní",J248,0)</f>
        <v>0</v>
      </c>
      <c r="BF248" s="194">
        <f>IF(N248="snížená",J248,0)</f>
        <v>0</v>
      </c>
      <c r="BG248" s="194">
        <f>IF(N248="zákl. přenesená",J248,0)</f>
        <v>0</v>
      </c>
      <c r="BH248" s="194">
        <f>IF(N248="sníž. přenesená",J248,0)</f>
        <v>0</v>
      </c>
      <c r="BI248" s="194">
        <f>IF(N248="nulová",J248,0)</f>
        <v>0</v>
      </c>
      <c r="BJ248" s="19" t="s">
        <v>82</v>
      </c>
      <c r="BK248" s="194">
        <f>ROUND(I248*H248,2)</f>
        <v>0</v>
      </c>
      <c r="BL248" s="19" t="s">
        <v>108</v>
      </c>
      <c r="BM248" s="193" t="s">
        <v>1091</v>
      </c>
    </row>
    <row r="249" s="2" customFormat="1" ht="16.5" customHeight="1">
      <c r="A249" s="38"/>
      <c r="B249" s="181"/>
      <c r="C249" s="182" t="s">
        <v>727</v>
      </c>
      <c r="D249" s="182" t="s">
        <v>259</v>
      </c>
      <c r="E249" s="183" t="s">
        <v>3461</v>
      </c>
      <c r="F249" s="184" t="s">
        <v>3462</v>
      </c>
      <c r="G249" s="185" t="s">
        <v>2505</v>
      </c>
      <c r="H249" s="186">
        <v>6</v>
      </c>
      <c r="I249" s="187"/>
      <c r="J249" s="188">
        <f>ROUND(I249*H249,2)</f>
        <v>0</v>
      </c>
      <c r="K249" s="184" t="s">
        <v>2351</v>
      </c>
      <c r="L249" s="39"/>
      <c r="M249" s="189" t="s">
        <v>1</v>
      </c>
      <c r="N249" s="190" t="s">
        <v>40</v>
      </c>
      <c r="O249" s="77"/>
      <c r="P249" s="191">
        <f>O249*H249</f>
        <v>0</v>
      </c>
      <c r="Q249" s="191">
        <v>0</v>
      </c>
      <c r="R249" s="191">
        <f>Q249*H249</f>
        <v>0</v>
      </c>
      <c r="S249" s="191">
        <v>0</v>
      </c>
      <c r="T249" s="192">
        <f>S249*H249</f>
        <v>0</v>
      </c>
      <c r="U249" s="38"/>
      <c r="V249" s="38"/>
      <c r="W249" s="38"/>
      <c r="X249" s="38"/>
      <c r="Y249" s="38"/>
      <c r="Z249" s="38"/>
      <c r="AA249" s="38"/>
      <c r="AB249" s="38"/>
      <c r="AC249" s="38"/>
      <c r="AD249" s="38"/>
      <c r="AE249" s="38"/>
      <c r="AR249" s="193" t="s">
        <v>108</v>
      </c>
      <c r="AT249" s="193" t="s">
        <v>259</v>
      </c>
      <c r="AU249" s="193" t="s">
        <v>82</v>
      </c>
      <c r="AY249" s="19" t="s">
        <v>257</v>
      </c>
      <c r="BE249" s="194">
        <f>IF(N249="základní",J249,0)</f>
        <v>0</v>
      </c>
      <c r="BF249" s="194">
        <f>IF(N249="snížená",J249,0)</f>
        <v>0</v>
      </c>
      <c r="BG249" s="194">
        <f>IF(N249="zákl. přenesená",J249,0)</f>
        <v>0</v>
      </c>
      <c r="BH249" s="194">
        <f>IF(N249="sníž. přenesená",J249,0)</f>
        <v>0</v>
      </c>
      <c r="BI249" s="194">
        <f>IF(N249="nulová",J249,0)</f>
        <v>0</v>
      </c>
      <c r="BJ249" s="19" t="s">
        <v>82</v>
      </c>
      <c r="BK249" s="194">
        <f>ROUND(I249*H249,2)</f>
        <v>0</v>
      </c>
      <c r="BL249" s="19" t="s">
        <v>108</v>
      </c>
      <c r="BM249" s="193" t="s">
        <v>1110</v>
      </c>
    </row>
    <row r="250" s="2" customFormat="1" ht="16.5" customHeight="1">
      <c r="A250" s="38"/>
      <c r="B250" s="181"/>
      <c r="C250" s="182" t="s">
        <v>736</v>
      </c>
      <c r="D250" s="182" t="s">
        <v>259</v>
      </c>
      <c r="E250" s="183" t="s">
        <v>3463</v>
      </c>
      <c r="F250" s="184" t="s">
        <v>3464</v>
      </c>
      <c r="G250" s="185" t="s">
        <v>2505</v>
      </c>
      <c r="H250" s="186">
        <v>10</v>
      </c>
      <c r="I250" s="187"/>
      <c r="J250" s="188">
        <f>ROUND(I250*H250,2)</f>
        <v>0</v>
      </c>
      <c r="K250" s="184" t="s">
        <v>2351</v>
      </c>
      <c r="L250" s="39"/>
      <c r="M250" s="189" t="s">
        <v>1</v>
      </c>
      <c r="N250" s="190" t="s">
        <v>40</v>
      </c>
      <c r="O250" s="77"/>
      <c r="P250" s="191">
        <f>O250*H250</f>
        <v>0</v>
      </c>
      <c r="Q250" s="191">
        <v>0</v>
      </c>
      <c r="R250" s="191">
        <f>Q250*H250</f>
        <v>0</v>
      </c>
      <c r="S250" s="191">
        <v>0</v>
      </c>
      <c r="T250" s="192">
        <f>S250*H250</f>
        <v>0</v>
      </c>
      <c r="U250" s="38"/>
      <c r="V250" s="38"/>
      <c r="W250" s="38"/>
      <c r="X250" s="38"/>
      <c r="Y250" s="38"/>
      <c r="Z250" s="38"/>
      <c r="AA250" s="38"/>
      <c r="AB250" s="38"/>
      <c r="AC250" s="38"/>
      <c r="AD250" s="38"/>
      <c r="AE250" s="38"/>
      <c r="AR250" s="193" t="s">
        <v>108</v>
      </c>
      <c r="AT250" s="193" t="s">
        <v>259</v>
      </c>
      <c r="AU250" s="193" t="s">
        <v>82</v>
      </c>
      <c r="AY250" s="19" t="s">
        <v>257</v>
      </c>
      <c r="BE250" s="194">
        <f>IF(N250="základní",J250,0)</f>
        <v>0</v>
      </c>
      <c r="BF250" s="194">
        <f>IF(N250="snížená",J250,0)</f>
        <v>0</v>
      </c>
      <c r="BG250" s="194">
        <f>IF(N250="zákl. přenesená",J250,0)</f>
        <v>0</v>
      </c>
      <c r="BH250" s="194">
        <f>IF(N250="sníž. přenesená",J250,0)</f>
        <v>0</v>
      </c>
      <c r="BI250" s="194">
        <f>IF(N250="nulová",J250,0)</f>
        <v>0</v>
      </c>
      <c r="BJ250" s="19" t="s">
        <v>82</v>
      </c>
      <c r="BK250" s="194">
        <f>ROUND(I250*H250,2)</f>
        <v>0</v>
      </c>
      <c r="BL250" s="19" t="s">
        <v>108</v>
      </c>
      <c r="BM250" s="193" t="s">
        <v>1119</v>
      </c>
    </row>
    <row r="251" s="2" customFormat="1" ht="16.5" customHeight="1">
      <c r="A251" s="38"/>
      <c r="B251" s="181"/>
      <c r="C251" s="182" t="s">
        <v>740</v>
      </c>
      <c r="D251" s="182" t="s">
        <v>259</v>
      </c>
      <c r="E251" s="183" t="s">
        <v>3465</v>
      </c>
      <c r="F251" s="184" t="s">
        <v>3466</v>
      </c>
      <c r="G251" s="185" t="s">
        <v>2505</v>
      </c>
      <c r="H251" s="186">
        <v>2.5</v>
      </c>
      <c r="I251" s="187"/>
      <c r="J251" s="188">
        <f>ROUND(I251*H251,2)</f>
        <v>0</v>
      </c>
      <c r="K251" s="184" t="s">
        <v>2351</v>
      </c>
      <c r="L251" s="39"/>
      <c r="M251" s="189" t="s">
        <v>1</v>
      </c>
      <c r="N251" s="190" t="s">
        <v>40</v>
      </c>
      <c r="O251" s="77"/>
      <c r="P251" s="191">
        <f>O251*H251</f>
        <v>0</v>
      </c>
      <c r="Q251" s="191">
        <v>0</v>
      </c>
      <c r="R251" s="191">
        <f>Q251*H251</f>
        <v>0</v>
      </c>
      <c r="S251" s="191">
        <v>0</v>
      </c>
      <c r="T251" s="192">
        <f>S251*H251</f>
        <v>0</v>
      </c>
      <c r="U251" s="38"/>
      <c r="V251" s="38"/>
      <c r="W251" s="38"/>
      <c r="X251" s="38"/>
      <c r="Y251" s="38"/>
      <c r="Z251" s="38"/>
      <c r="AA251" s="38"/>
      <c r="AB251" s="38"/>
      <c r="AC251" s="38"/>
      <c r="AD251" s="38"/>
      <c r="AE251" s="38"/>
      <c r="AR251" s="193" t="s">
        <v>108</v>
      </c>
      <c r="AT251" s="193" t="s">
        <v>259</v>
      </c>
      <c r="AU251" s="193" t="s">
        <v>82</v>
      </c>
      <c r="AY251" s="19" t="s">
        <v>257</v>
      </c>
      <c r="BE251" s="194">
        <f>IF(N251="základní",J251,0)</f>
        <v>0</v>
      </c>
      <c r="BF251" s="194">
        <f>IF(N251="snížená",J251,0)</f>
        <v>0</v>
      </c>
      <c r="BG251" s="194">
        <f>IF(N251="zákl. přenesená",J251,0)</f>
        <v>0</v>
      </c>
      <c r="BH251" s="194">
        <f>IF(N251="sníž. přenesená",J251,0)</f>
        <v>0</v>
      </c>
      <c r="BI251" s="194">
        <f>IF(N251="nulová",J251,0)</f>
        <v>0</v>
      </c>
      <c r="BJ251" s="19" t="s">
        <v>82</v>
      </c>
      <c r="BK251" s="194">
        <f>ROUND(I251*H251,2)</f>
        <v>0</v>
      </c>
      <c r="BL251" s="19" t="s">
        <v>108</v>
      </c>
      <c r="BM251" s="193" t="s">
        <v>1129</v>
      </c>
    </row>
    <row r="252" s="2" customFormat="1" ht="49.05" customHeight="1">
      <c r="A252" s="38"/>
      <c r="B252" s="181"/>
      <c r="C252" s="182" t="s">
        <v>747</v>
      </c>
      <c r="D252" s="182" t="s">
        <v>259</v>
      </c>
      <c r="E252" s="183" t="s">
        <v>3467</v>
      </c>
      <c r="F252" s="184" t="s">
        <v>3468</v>
      </c>
      <c r="G252" s="185" t="s">
        <v>2505</v>
      </c>
      <c r="H252" s="186">
        <v>15</v>
      </c>
      <c r="I252" s="187"/>
      <c r="J252" s="188">
        <f>ROUND(I252*H252,2)</f>
        <v>0</v>
      </c>
      <c r="K252" s="184" t="s">
        <v>2351</v>
      </c>
      <c r="L252" s="39"/>
      <c r="M252" s="189" t="s">
        <v>1</v>
      </c>
      <c r="N252" s="190" t="s">
        <v>40</v>
      </c>
      <c r="O252" s="77"/>
      <c r="P252" s="191">
        <f>O252*H252</f>
        <v>0</v>
      </c>
      <c r="Q252" s="191">
        <v>0</v>
      </c>
      <c r="R252" s="191">
        <f>Q252*H252</f>
        <v>0</v>
      </c>
      <c r="S252" s="191">
        <v>0</v>
      </c>
      <c r="T252" s="192">
        <f>S252*H252</f>
        <v>0</v>
      </c>
      <c r="U252" s="38"/>
      <c r="V252" s="38"/>
      <c r="W252" s="38"/>
      <c r="X252" s="38"/>
      <c r="Y252" s="38"/>
      <c r="Z252" s="38"/>
      <c r="AA252" s="38"/>
      <c r="AB252" s="38"/>
      <c r="AC252" s="38"/>
      <c r="AD252" s="38"/>
      <c r="AE252" s="38"/>
      <c r="AR252" s="193" t="s">
        <v>108</v>
      </c>
      <c r="AT252" s="193" t="s">
        <v>259</v>
      </c>
      <c r="AU252" s="193" t="s">
        <v>82</v>
      </c>
      <c r="AY252" s="19" t="s">
        <v>257</v>
      </c>
      <c r="BE252" s="194">
        <f>IF(N252="základní",J252,0)</f>
        <v>0</v>
      </c>
      <c r="BF252" s="194">
        <f>IF(N252="snížená",J252,0)</f>
        <v>0</v>
      </c>
      <c r="BG252" s="194">
        <f>IF(N252="zákl. přenesená",J252,0)</f>
        <v>0</v>
      </c>
      <c r="BH252" s="194">
        <f>IF(N252="sníž. přenesená",J252,0)</f>
        <v>0</v>
      </c>
      <c r="BI252" s="194">
        <f>IF(N252="nulová",J252,0)</f>
        <v>0</v>
      </c>
      <c r="BJ252" s="19" t="s">
        <v>82</v>
      </c>
      <c r="BK252" s="194">
        <f>ROUND(I252*H252,2)</f>
        <v>0</v>
      </c>
      <c r="BL252" s="19" t="s">
        <v>108</v>
      </c>
      <c r="BM252" s="193" t="s">
        <v>1149</v>
      </c>
    </row>
    <row r="253" s="2" customFormat="1">
      <c r="A253" s="38"/>
      <c r="B253" s="39"/>
      <c r="C253" s="38"/>
      <c r="D253" s="196" t="s">
        <v>1062</v>
      </c>
      <c r="E253" s="38"/>
      <c r="F253" s="237" t="s">
        <v>3469</v>
      </c>
      <c r="G253" s="38"/>
      <c r="H253" s="38"/>
      <c r="I253" s="238"/>
      <c r="J253" s="38"/>
      <c r="K253" s="38"/>
      <c r="L253" s="39"/>
      <c r="M253" s="239"/>
      <c r="N253" s="240"/>
      <c r="O253" s="77"/>
      <c r="P253" s="77"/>
      <c r="Q253" s="77"/>
      <c r="R253" s="77"/>
      <c r="S253" s="77"/>
      <c r="T253" s="78"/>
      <c r="U253" s="38"/>
      <c r="V253" s="38"/>
      <c r="W253" s="38"/>
      <c r="X253" s="38"/>
      <c r="Y253" s="38"/>
      <c r="Z253" s="38"/>
      <c r="AA253" s="38"/>
      <c r="AB253" s="38"/>
      <c r="AC253" s="38"/>
      <c r="AD253" s="38"/>
      <c r="AE253" s="38"/>
      <c r="AT253" s="19" t="s">
        <v>1062</v>
      </c>
      <c r="AU253" s="19" t="s">
        <v>82</v>
      </c>
    </row>
    <row r="254" s="2" customFormat="1" ht="37.8" customHeight="1">
      <c r="A254" s="38"/>
      <c r="B254" s="181"/>
      <c r="C254" s="182" t="s">
        <v>751</v>
      </c>
      <c r="D254" s="182" t="s">
        <v>259</v>
      </c>
      <c r="E254" s="183" t="s">
        <v>3470</v>
      </c>
      <c r="F254" s="184" t="s">
        <v>3471</v>
      </c>
      <c r="G254" s="185" t="s">
        <v>2505</v>
      </c>
      <c r="H254" s="186">
        <v>3</v>
      </c>
      <c r="I254" s="187"/>
      <c r="J254" s="188">
        <f>ROUND(I254*H254,2)</f>
        <v>0</v>
      </c>
      <c r="K254" s="184" t="s">
        <v>2351</v>
      </c>
      <c r="L254" s="39"/>
      <c r="M254" s="189" t="s">
        <v>1</v>
      </c>
      <c r="N254" s="190" t="s">
        <v>40</v>
      </c>
      <c r="O254" s="77"/>
      <c r="P254" s="191">
        <f>O254*H254</f>
        <v>0</v>
      </c>
      <c r="Q254" s="191">
        <v>0</v>
      </c>
      <c r="R254" s="191">
        <f>Q254*H254</f>
        <v>0</v>
      </c>
      <c r="S254" s="191">
        <v>0</v>
      </c>
      <c r="T254" s="192">
        <f>S254*H254</f>
        <v>0</v>
      </c>
      <c r="U254" s="38"/>
      <c r="V254" s="38"/>
      <c r="W254" s="38"/>
      <c r="X254" s="38"/>
      <c r="Y254" s="38"/>
      <c r="Z254" s="38"/>
      <c r="AA254" s="38"/>
      <c r="AB254" s="38"/>
      <c r="AC254" s="38"/>
      <c r="AD254" s="38"/>
      <c r="AE254" s="38"/>
      <c r="AR254" s="193" t="s">
        <v>108</v>
      </c>
      <c r="AT254" s="193" t="s">
        <v>259</v>
      </c>
      <c r="AU254" s="193" t="s">
        <v>82</v>
      </c>
      <c r="AY254" s="19" t="s">
        <v>257</v>
      </c>
      <c r="BE254" s="194">
        <f>IF(N254="základní",J254,0)</f>
        <v>0</v>
      </c>
      <c r="BF254" s="194">
        <f>IF(N254="snížená",J254,0)</f>
        <v>0</v>
      </c>
      <c r="BG254" s="194">
        <f>IF(N254="zákl. přenesená",J254,0)</f>
        <v>0</v>
      </c>
      <c r="BH254" s="194">
        <f>IF(N254="sníž. přenesená",J254,0)</f>
        <v>0</v>
      </c>
      <c r="BI254" s="194">
        <f>IF(N254="nulová",J254,0)</f>
        <v>0</v>
      </c>
      <c r="BJ254" s="19" t="s">
        <v>82</v>
      </c>
      <c r="BK254" s="194">
        <f>ROUND(I254*H254,2)</f>
        <v>0</v>
      </c>
      <c r="BL254" s="19" t="s">
        <v>108</v>
      </c>
      <c r="BM254" s="193" t="s">
        <v>1156</v>
      </c>
    </row>
    <row r="255" s="2" customFormat="1" ht="37.8" customHeight="1">
      <c r="A255" s="38"/>
      <c r="B255" s="181"/>
      <c r="C255" s="182" t="s">
        <v>758</v>
      </c>
      <c r="D255" s="182" t="s">
        <v>259</v>
      </c>
      <c r="E255" s="183" t="s">
        <v>3472</v>
      </c>
      <c r="F255" s="184" t="s">
        <v>3473</v>
      </c>
      <c r="G255" s="185" t="s">
        <v>2365</v>
      </c>
      <c r="H255" s="186">
        <v>1</v>
      </c>
      <c r="I255" s="187"/>
      <c r="J255" s="188">
        <f>ROUND(I255*H255,2)</f>
        <v>0</v>
      </c>
      <c r="K255" s="184" t="s">
        <v>2351</v>
      </c>
      <c r="L255" s="39"/>
      <c r="M255" s="189" t="s">
        <v>1</v>
      </c>
      <c r="N255" s="190" t="s">
        <v>40</v>
      </c>
      <c r="O255" s="77"/>
      <c r="P255" s="191">
        <f>O255*H255</f>
        <v>0</v>
      </c>
      <c r="Q255" s="191">
        <v>0</v>
      </c>
      <c r="R255" s="191">
        <f>Q255*H255</f>
        <v>0</v>
      </c>
      <c r="S255" s="191">
        <v>0</v>
      </c>
      <c r="T255" s="192">
        <f>S255*H255</f>
        <v>0</v>
      </c>
      <c r="U255" s="38"/>
      <c r="V255" s="38"/>
      <c r="W255" s="38"/>
      <c r="X255" s="38"/>
      <c r="Y255" s="38"/>
      <c r="Z255" s="38"/>
      <c r="AA255" s="38"/>
      <c r="AB255" s="38"/>
      <c r="AC255" s="38"/>
      <c r="AD255" s="38"/>
      <c r="AE255" s="38"/>
      <c r="AR255" s="193" t="s">
        <v>108</v>
      </c>
      <c r="AT255" s="193" t="s">
        <v>259</v>
      </c>
      <c r="AU255" s="193" t="s">
        <v>82</v>
      </c>
      <c r="AY255" s="19" t="s">
        <v>257</v>
      </c>
      <c r="BE255" s="194">
        <f>IF(N255="základní",J255,0)</f>
        <v>0</v>
      </c>
      <c r="BF255" s="194">
        <f>IF(N255="snížená",J255,0)</f>
        <v>0</v>
      </c>
      <c r="BG255" s="194">
        <f>IF(N255="zákl. přenesená",J255,0)</f>
        <v>0</v>
      </c>
      <c r="BH255" s="194">
        <f>IF(N255="sníž. přenesená",J255,0)</f>
        <v>0</v>
      </c>
      <c r="BI255" s="194">
        <f>IF(N255="nulová",J255,0)</f>
        <v>0</v>
      </c>
      <c r="BJ255" s="19" t="s">
        <v>82</v>
      </c>
      <c r="BK255" s="194">
        <f>ROUND(I255*H255,2)</f>
        <v>0</v>
      </c>
      <c r="BL255" s="19" t="s">
        <v>108</v>
      </c>
      <c r="BM255" s="193" t="s">
        <v>1165</v>
      </c>
    </row>
    <row r="256" s="2" customFormat="1" ht="33" customHeight="1">
      <c r="A256" s="38"/>
      <c r="B256" s="181"/>
      <c r="C256" s="182" t="s">
        <v>763</v>
      </c>
      <c r="D256" s="182" t="s">
        <v>259</v>
      </c>
      <c r="E256" s="183" t="s">
        <v>3474</v>
      </c>
      <c r="F256" s="184" t="s">
        <v>3475</v>
      </c>
      <c r="G256" s="185" t="s">
        <v>2365</v>
      </c>
      <c r="H256" s="186">
        <v>1</v>
      </c>
      <c r="I256" s="187"/>
      <c r="J256" s="188">
        <f>ROUND(I256*H256,2)</f>
        <v>0</v>
      </c>
      <c r="K256" s="184" t="s">
        <v>2351</v>
      </c>
      <c r="L256" s="39"/>
      <c r="M256" s="189" t="s">
        <v>1</v>
      </c>
      <c r="N256" s="190" t="s">
        <v>40</v>
      </c>
      <c r="O256" s="77"/>
      <c r="P256" s="191">
        <f>O256*H256</f>
        <v>0</v>
      </c>
      <c r="Q256" s="191">
        <v>0</v>
      </c>
      <c r="R256" s="191">
        <f>Q256*H256</f>
        <v>0</v>
      </c>
      <c r="S256" s="191">
        <v>0</v>
      </c>
      <c r="T256" s="192">
        <f>S256*H256</f>
        <v>0</v>
      </c>
      <c r="U256" s="38"/>
      <c r="V256" s="38"/>
      <c r="W256" s="38"/>
      <c r="X256" s="38"/>
      <c r="Y256" s="38"/>
      <c r="Z256" s="38"/>
      <c r="AA256" s="38"/>
      <c r="AB256" s="38"/>
      <c r="AC256" s="38"/>
      <c r="AD256" s="38"/>
      <c r="AE256" s="38"/>
      <c r="AR256" s="193" t="s">
        <v>108</v>
      </c>
      <c r="AT256" s="193" t="s">
        <v>259</v>
      </c>
      <c r="AU256" s="193" t="s">
        <v>82</v>
      </c>
      <c r="AY256" s="19" t="s">
        <v>257</v>
      </c>
      <c r="BE256" s="194">
        <f>IF(N256="základní",J256,0)</f>
        <v>0</v>
      </c>
      <c r="BF256" s="194">
        <f>IF(N256="snížená",J256,0)</f>
        <v>0</v>
      </c>
      <c r="BG256" s="194">
        <f>IF(N256="zákl. přenesená",J256,0)</f>
        <v>0</v>
      </c>
      <c r="BH256" s="194">
        <f>IF(N256="sníž. přenesená",J256,0)</f>
        <v>0</v>
      </c>
      <c r="BI256" s="194">
        <f>IF(N256="nulová",J256,0)</f>
        <v>0</v>
      </c>
      <c r="BJ256" s="19" t="s">
        <v>82</v>
      </c>
      <c r="BK256" s="194">
        <f>ROUND(I256*H256,2)</f>
        <v>0</v>
      </c>
      <c r="BL256" s="19" t="s">
        <v>108</v>
      </c>
      <c r="BM256" s="193" t="s">
        <v>1175</v>
      </c>
    </row>
    <row r="257" s="2" customFormat="1" ht="37.8" customHeight="1">
      <c r="A257" s="38"/>
      <c r="B257" s="181"/>
      <c r="C257" s="182" t="s">
        <v>767</v>
      </c>
      <c r="D257" s="182" t="s">
        <v>259</v>
      </c>
      <c r="E257" s="183" t="s">
        <v>3476</v>
      </c>
      <c r="F257" s="184" t="s">
        <v>3477</v>
      </c>
      <c r="G257" s="185" t="s">
        <v>2365</v>
      </c>
      <c r="H257" s="186">
        <v>1</v>
      </c>
      <c r="I257" s="187"/>
      <c r="J257" s="188">
        <f>ROUND(I257*H257,2)</f>
        <v>0</v>
      </c>
      <c r="K257" s="184" t="s">
        <v>2351</v>
      </c>
      <c r="L257" s="39"/>
      <c r="M257" s="189" t="s">
        <v>1</v>
      </c>
      <c r="N257" s="190" t="s">
        <v>40</v>
      </c>
      <c r="O257" s="77"/>
      <c r="P257" s="191">
        <f>O257*H257</f>
        <v>0</v>
      </c>
      <c r="Q257" s="191">
        <v>0</v>
      </c>
      <c r="R257" s="191">
        <f>Q257*H257</f>
        <v>0</v>
      </c>
      <c r="S257" s="191">
        <v>0</v>
      </c>
      <c r="T257" s="192">
        <f>S257*H257</f>
        <v>0</v>
      </c>
      <c r="U257" s="38"/>
      <c r="V257" s="38"/>
      <c r="W257" s="38"/>
      <c r="X257" s="38"/>
      <c r="Y257" s="38"/>
      <c r="Z257" s="38"/>
      <c r="AA257" s="38"/>
      <c r="AB257" s="38"/>
      <c r="AC257" s="38"/>
      <c r="AD257" s="38"/>
      <c r="AE257" s="38"/>
      <c r="AR257" s="193" t="s">
        <v>108</v>
      </c>
      <c r="AT257" s="193" t="s">
        <v>259</v>
      </c>
      <c r="AU257" s="193" t="s">
        <v>82</v>
      </c>
      <c r="AY257" s="19" t="s">
        <v>257</v>
      </c>
      <c r="BE257" s="194">
        <f>IF(N257="základní",J257,0)</f>
        <v>0</v>
      </c>
      <c r="BF257" s="194">
        <f>IF(N257="snížená",J257,0)</f>
        <v>0</v>
      </c>
      <c r="BG257" s="194">
        <f>IF(N257="zákl. přenesená",J257,0)</f>
        <v>0</v>
      </c>
      <c r="BH257" s="194">
        <f>IF(N257="sníž. přenesená",J257,0)</f>
        <v>0</v>
      </c>
      <c r="BI257" s="194">
        <f>IF(N257="nulová",J257,0)</f>
        <v>0</v>
      </c>
      <c r="BJ257" s="19" t="s">
        <v>82</v>
      </c>
      <c r="BK257" s="194">
        <f>ROUND(I257*H257,2)</f>
        <v>0</v>
      </c>
      <c r="BL257" s="19" t="s">
        <v>108</v>
      </c>
      <c r="BM257" s="193" t="s">
        <v>1185</v>
      </c>
    </row>
    <row r="258" s="2" customFormat="1">
      <c r="A258" s="38"/>
      <c r="B258" s="39"/>
      <c r="C258" s="38"/>
      <c r="D258" s="196" t="s">
        <v>1062</v>
      </c>
      <c r="E258" s="38"/>
      <c r="F258" s="237" t="s">
        <v>3478</v>
      </c>
      <c r="G258" s="38"/>
      <c r="H258" s="38"/>
      <c r="I258" s="238"/>
      <c r="J258" s="38"/>
      <c r="K258" s="38"/>
      <c r="L258" s="39"/>
      <c r="M258" s="239"/>
      <c r="N258" s="240"/>
      <c r="O258" s="77"/>
      <c r="P258" s="77"/>
      <c r="Q258" s="77"/>
      <c r="R258" s="77"/>
      <c r="S258" s="77"/>
      <c r="T258" s="78"/>
      <c r="U258" s="38"/>
      <c r="V258" s="38"/>
      <c r="W258" s="38"/>
      <c r="X258" s="38"/>
      <c r="Y258" s="38"/>
      <c r="Z258" s="38"/>
      <c r="AA258" s="38"/>
      <c r="AB258" s="38"/>
      <c r="AC258" s="38"/>
      <c r="AD258" s="38"/>
      <c r="AE258" s="38"/>
      <c r="AT258" s="19" t="s">
        <v>1062</v>
      </c>
      <c r="AU258" s="19" t="s">
        <v>82</v>
      </c>
    </row>
    <row r="259" s="2" customFormat="1" ht="16.5" customHeight="1">
      <c r="A259" s="38"/>
      <c r="B259" s="181"/>
      <c r="C259" s="182" t="s">
        <v>771</v>
      </c>
      <c r="D259" s="182" t="s">
        <v>259</v>
      </c>
      <c r="E259" s="183" t="s">
        <v>3479</v>
      </c>
      <c r="F259" s="184" t="s">
        <v>3480</v>
      </c>
      <c r="G259" s="185" t="s">
        <v>2505</v>
      </c>
      <c r="H259" s="186">
        <v>37.5</v>
      </c>
      <c r="I259" s="187"/>
      <c r="J259" s="188">
        <f>ROUND(I259*H259,2)</f>
        <v>0</v>
      </c>
      <c r="K259" s="184" t="s">
        <v>2351</v>
      </c>
      <c r="L259" s="39"/>
      <c r="M259" s="189" t="s">
        <v>1</v>
      </c>
      <c r="N259" s="190" t="s">
        <v>40</v>
      </c>
      <c r="O259" s="77"/>
      <c r="P259" s="191">
        <f>O259*H259</f>
        <v>0</v>
      </c>
      <c r="Q259" s="191">
        <v>0</v>
      </c>
      <c r="R259" s="191">
        <f>Q259*H259</f>
        <v>0</v>
      </c>
      <c r="S259" s="191">
        <v>0</v>
      </c>
      <c r="T259" s="192">
        <f>S259*H259</f>
        <v>0</v>
      </c>
      <c r="U259" s="38"/>
      <c r="V259" s="38"/>
      <c r="W259" s="38"/>
      <c r="X259" s="38"/>
      <c r="Y259" s="38"/>
      <c r="Z259" s="38"/>
      <c r="AA259" s="38"/>
      <c r="AB259" s="38"/>
      <c r="AC259" s="38"/>
      <c r="AD259" s="38"/>
      <c r="AE259" s="38"/>
      <c r="AR259" s="193" t="s">
        <v>108</v>
      </c>
      <c r="AT259" s="193" t="s">
        <v>259</v>
      </c>
      <c r="AU259" s="193" t="s">
        <v>82</v>
      </c>
      <c r="AY259" s="19" t="s">
        <v>257</v>
      </c>
      <c r="BE259" s="194">
        <f>IF(N259="základní",J259,0)</f>
        <v>0</v>
      </c>
      <c r="BF259" s="194">
        <f>IF(N259="snížená",J259,0)</f>
        <v>0</v>
      </c>
      <c r="BG259" s="194">
        <f>IF(N259="zákl. přenesená",J259,0)</f>
        <v>0</v>
      </c>
      <c r="BH259" s="194">
        <f>IF(N259="sníž. přenesená",J259,0)</f>
        <v>0</v>
      </c>
      <c r="BI259" s="194">
        <f>IF(N259="nulová",J259,0)</f>
        <v>0</v>
      </c>
      <c r="BJ259" s="19" t="s">
        <v>82</v>
      </c>
      <c r="BK259" s="194">
        <f>ROUND(I259*H259,2)</f>
        <v>0</v>
      </c>
      <c r="BL259" s="19" t="s">
        <v>108</v>
      </c>
      <c r="BM259" s="193" t="s">
        <v>1194</v>
      </c>
    </row>
    <row r="260" s="2" customFormat="1" ht="44.25" customHeight="1">
      <c r="A260" s="38"/>
      <c r="B260" s="181"/>
      <c r="C260" s="182" t="s">
        <v>776</v>
      </c>
      <c r="D260" s="182" t="s">
        <v>259</v>
      </c>
      <c r="E260" s="183" t="s">
        <v>3481</v>
      </c>
      <c r="F260" s="184" t="s">
        <v>3482</v>
      </c>
      <c r="G260" s="185" t="s">
        <v>2505</v>
      </c>
      <c r="H260" s="186">
        <v>7.5</v>
      </c>
      <c r="I260" s="187"/>
      <c r="J260" s="188">
        <f>ROUND(I260*H260,2)</f>
        <v>0</v>
      </c>
      <c r="K260" s="184" t="s">
        <v>2351</v>
      </c>
      <c r="L260" s="39"/>
      <c r="M260" s="189" t="s">
        <v>1</v>
      </c>
      <c r="N260" s="190" t="s">
        <v>40</v>
      </c>
      <c r="O260" s="77"/>
      <c r="P260" s="191">
        <f>O260*H260</f>
        <v>0</v>
      </c>
      <c r="Q260" s="191">
        <v>0</v>
      </c>
      <c r="R260" s="191">
        <f>Q260*H260</f>
        <v>0</v>
      </c>
      <c r="S260" s="191">
        <v>0</v>
      </c>
      <c r="T260" s="192">
        <f>S260*H260</f>
        <v>0</v>
      </c>
      <c r="U260" s="38"/>
      <c r="V260" s="38"/>
      <c r="W260" s="38"/>
      <c r="X260" s="38"/>
      <c r="Y260" s="38"/>
      <c r="Z260" s="38"/>
      <c r="AA260" s="38"/>
      <c r="AB260" s="38"/>
      <c r="AC260" s="38"/>
      <c r="AD260" s="38"/>
      <c r="AE260" s="38"/>
      <c r="AR260" s="193" t="s">
        <v>108</v>
      </c>
      <c r="AT260" s="193" t="s">
        <v>259</v>
      </c>
      <c r="AU260" s="193" t="s">
        <v>82</v>
      </c>
      <c r="AY260" s="19" t="s">
        <v>257</v>
      </c>
      <c r="BE260" s="194">
        <f>IF(N260="základní",J260,0)</f>
        <v>0</v>
      </c>
      <c r="BF260" s="194">
        <f>IF(N260="snížená",J260,0)</f>
        <v>0</v>
      </c>
      <c r="BG260" s="194">
        <f>IF(N260="zákl. přenesená",J260,0)</f>
        <v>0</v>
      </c>
      <c r="BH260" s="194">
        <f>IF(N260="sníž. přenesená",J260,0)</f>
        <v>0</v>
      </c>
      <c r="BI260" s="194">
        <f>IF(N260="nulová",J260,0)</f>
        <v>0</v>
      </c>
      <c r="BJ260" s="19" t="s">
        <v>82</v>
      </c>
      <c r="BK260" s="194">
        <f>ROUND(I260*H260,2)</f>
        <v>0</v>
      </c>
      <c r="BL260" s="19" t="s">
        <v>108</v>
      </c>
      <c r="BM260" s="193" t="s">
        <v>1203</v>
      </c>
    </row>
    <row r="261" s="12" customFormat="1" ht="25.92" customHeight="1">
      <c r="A261" s="12"/>
      <c r="B261" s="168"/>
      <c r="C261" s="12"/>
      <c r="D261" s="169" t="s">
        <v>74</v>
      </c>
      <c r="E261" s="170" t="s">
        <v>3483</v>
      </c>
      <c r="F261" s="170" t="s">
        <v>3484</v>
      </c>
      <c r="G261" s="12"/>
      <c r="H261" s="12"/>
      <c r="I261" s="171"/>
      <c r="J261" s="172">
        <f>BK261</f>
        <v>0</v>
      </c>
      <c r="K261" s="12"/>
      <c r="L261" s="168"/>
      <c r="M261" s="173"/>
      <c r="N261" s="174"/>
      <c r="O261" s="174"/>
      <c r="P261" s="175">
        <f>SUM(P262:P263)</f>
        <v>0</v>
      </c>
      <c r="Q261" s="174"/>
      <c r="R261" s="175">
        <f>SUM(R262:R263)</f>
        <v>0</v>
      </c>
      <c r="S261" s="174"/>
      <c r="T261" s="176">
        <f>SUM(T262:T263)</f>
        <v>0</v>
      </c>
      <c r="U261" s="12"/>
      <c r="V261" s="12"/>
      <c r="W261" s="12"/>
      <c r="X261" s="12"/>
      <c r="Y261" s="12"/>
      <c r="Z261" s="12"/>
      <c r="AA261" s="12"/>
      <c r="AB261" s="12"/>
      <c r="AC261" s="12"/>
      <c r="AD261" s="12"/>
      <c r="AE261" s="12"/>
      <c r="AR261" s="169" t="s">
        <v>82</v>
      </c>
      <c r="AT261" s="177" t="s">
        <v>74</v>
      </c>
      <c r="AU261" s="177" t="s">
        <v>75</v>
      </c>
      <c r="AY261" s="169" t="s">
        <v>257</v>
      </c>
      <c r="BK261" s="178">
        <f>SUM(BK262:BK263)</f>
        <v>0</v>
      </c>
    </row>
    <row r="262" s="2" customFormat="1" ht="21.75" customHeight="1">
      <c r="A262" s="38"/>
      <c r="B262" s="181"/>
      <c r="C262" s="182" t="s">
        <v>783</v>
      </c>
      <c r="D262" s="182" t="s">
        <v>259</v>
      </c>
      <c r="E262" s="183" t="s">
        <v>3485</v>
      </c>
      <c r="F262" s="184" t="s">
        <v>3486</v>
      </c>
      <c r="G262" s="185" t="s">
        <v>323</v>
      </c>
      <c r="H262" s="186">
        <v>201</v>
      </c>
      <c r="I262" s="187"/>
      <c r="J262" s="188">
        <f>ROUND(I262*H262,2)</f>
        <v>0</v>
      </c>
      <c r="K262" s="184" t="s">
        <v>2351</v>
      </c>
      <c r="L262" s="39"/>
      <c r="M262" s="189" t="s">
        <v>1</v>
      </c>
      <c r="N262" s="190" t="s">
        <v>40</v>
      </c>
      <c r="O262" s="77"/>
      <c r="P262" s="191">
        <f>O262*H262</f>
        <v>0</v>
      </c>
      <c r="Q262" s="191">
        <v>0</v>
      </c>
      <c r="R262" s="191">
        <f>Q262*H262</f>
        <v>0</v>
      </c>
      <c r="S262" s="191">
        <v>0</v>
      </c>
      <c r="T262" s="192">
        <f>S262*H262</f>
        <v>0</v>
      </c>
      <c r="U262" s="38"/>
      <c r="V262" s="38"/>
      <c r="W262" s="38"/>
      <c r="X262" s="38"/>
      <c r="Y262" s="38"/>
      <c r="Z262" s="38"/>
      <c r="AA262" s="38"/>
      <c r="AB262" s="38"/>
      <c r="AC262" s="38"/>
      <c r="AD262" s="38"/>
      <c r="AE262" s="38"/>
      <c r="AR262" s="193" t="s">
        <v>108</v>
      </c>
      <c r="AT262" s="193" t="s">
        <v>259</v>
      </c>
      <c r="AU262" s="193" t="s">
        <v>82</v>
      </c>
      <c r="AY262" s="19" t="s">
        <v>257</v>
      </c>
      <c r="BE262" s="194">
        <f>IF(N262="základní",J262,0)</f>
        <v>0</v>
      </c>
      <c r="BF262" s="194">
        <f>IF(N262="snížená",J262,0)</f>
        <v>0</v>
      </c>
      <c r="BG262" s="194">
        <f>IF(N262="zákl. přenesená",J262,0)</f>
        <v>0</v>
      </c>
      <c r="BH262" s="194">
        <f>IF(N262="sníž. přenesená",J262,0)</f>
        <v>0</v>
      </c>
      <c r="BI262" s="194">
        <f>IF(N262="nulová",J262,0)</f>
        <v>0</v>
      </c>
      <c r="BJ262" s="19" t="s">
        <v>82</v>
      </c>
      <c r="BK262" s="194">
        <f>ROUND(I262*H262,2)</f>
        <v>0</v>
      </c>
      <c r="BL262" s="19" t="s">
        <v>108</v>
      </c>
      <c r="BM262" s="193" t="s">
        <v>1213</v>
      </c>
    </row>
    <row r="263" s="2" customFormat="1" ht="21.75" customHeight="1">
      <c r="A263" s="38"/>
      <c r="B263" s="181"/>
      <c r="C263" s="182" t="s">
        <v>791</v>
      </c>
      <c r="D263" s="182" t="s">
        <v>259</v>
      </c>
      <c r="E263" s="183" t="s">
        <v>3487</v>
      </c>
      <c r="F263" s="184" t="s">
        <v>3488</v>
      </c>
      <c r="G263" s="185" t="s">
        <v>323</v>
      </c>
      <c r="H263" s="186">
        <v>101</v>
      </c>
      <c r="I263" s="187"/>
      <c r="J263" s="188">
        <f>ROUND(I263*H263,2)</f>
        <v>0</v>
      </c>
      <c r="K263" s="184" t="s">
        <v>2351</v>
      </c>
      <c r="L263" s="39"/>
      <c r="M263" s="189" t="s">
        <v>1</v>
      </c>
      <c r="N263" s="190" t="s">
        <v>40</v>
      </c>
      <c r="O263" s="77"/>
      <c r="P263" s="191">
        <f>O263*H263</f>
        <v>0</v>
      </c>
      <c r="Q263" s="191">
        <v>0</v>
      </c>
      <c r="R263" s="191">
        <f>Q263*H263</f>
        <v>0</v>
      </c>
      <c r="S263" s="191">
        <v>0</v>
      </c>
      <c r="T263" s="192">
        <f>S263*H263</f>
        <v>0</v>
      </c>
      <c r="U263" s="38"/>
      <c r="V263" s="38"/>
      <c r="W263" s="38"/>
      <c r="X263" s="38"/>
      <c r="Y263" s="38"/>
      <c r="Z263" s="38"/>
      <c r="AA263" s="38"/>
      <c r="AB263" s="38"/>
      <c r="AC263" s="38"/>
      <c r="AD263" s="38"/>
      <c r="AE263" s="38"/>
      <c r="AR263" s="193" t="s">
        <v>108</v>
      </c>
      <c r="AT263" s="193" t="s">
        <v>259</v>
      </c>
      <c r="AU263" s="193" t="s">
        <v>82</v>
      </c>
      <c r="AY263" s="19" t="s">
        <v>257</v>
      </c>
      <c r="BE263" s="194">
        <f>IF(N263="základní",J263,0)</f>
        <v>0</v>
      </c>
      <c r="BF263" s="194">
        <f>IF(N263="snížená",J263,0)</f>
        <v>0</v>
      </c>
      <c r="BG263" s="194">
        <f>IF(N263="zákl. přenesená",J263,0)</f>
        <v>0</v>
      </c>
      <c r="BH263" s="194">
        <f>IF(N263="sníž. přenesená",J263,0)</f>
        <v>0</v>
      </c>
      <c r="BI263" s="194">
        <f>IF(N263="nulová",J263,0)</f>
        <v>0</v>
      </c>
      <c r="BJ263" s="19" t="s">
        <v>82</v>
      </c>
      <c r="BK263" s="194">
        <f>ROUND(I263*H263,2)</f>
        <v>0</v>
      </c>
      <c r="BL263" s="19" t="s">
        <v>108</v>
      </c>
      <c r="BM263" s="193" t="s">
        <v>1225</v>
      </c>
    </row>
    <row r="264" s="12" customFormat="1" ht="25.92" customHeight="1">
      <c r="A264" s="12"/>
      <c r="B264" s="168"/>
      <c r="C264" s="12"/>
      <c r="D264" s="169" t="s">
        <v>74</v>
      </c>
      <c r="E264" s="170" t="s">
        <v>320</v>
      </c>
      <c r="F264" s="170" t="s">
        <v>3489</v>
      </c>
      <c r="G264" s="12"/>
      <c r="H264" s="12"/>
      <c r="I264" s="171"/>
      <c r="J264" s="172">
        <f>BK264</f>
        <v>0</v>
      </c>
      <c r="K264" s="12"/>
      <c r="L264" s="168"/>
      <c r="M264" s="173"/>
      <c r="N264" s="174"/>
      <c r="O264" s="174"/>
      <c r="P264" s="175">
        <f>SUM(P265:P267)</f>
        <v>0</v>
      </c>
      <c r="Q264" s="174"/>
      <c r="R264" s="175">
        <f>SUM(R265:R267)</f>
        <v>0</v>
      </c>
      <c r="S264" s="174"/>
      <c r="T264" s="176">
        <f>SUM(T265:T267)</f>
        <v>0</v>
      </c>
      <c r="U264" s="12"/>
      <c r="V264" s="12"/>
      <c r="W264" s="12"/>
      <c r="X264" s="12"/>
      <c r="Y264" s="12"/>
      <c r="Z264" s="12"/>
      <c r="AA264" s="12"/>
      <c r="AB264" s="12"/>
      <c r="AC264" s="12"/>
      <c r="AD264" s="12"/>
      <c r="AE264" s="12"/>
      <c r="AR264" s="169" t="s">
        <v>82</v>
      </c>
      <c r="AT264" s="177" t="s">
        <v>74</v>
      </c>
      <c r="AU264" s="177" t="s">
        <v>75</v>
      </c>
      <c r="AY264" s="169" t="s">
        <v>257</v>
      </c>
      <c r="BK264" s="178">
        <f>SUM(BK265:BK267)</f>
        <v>0</v>
      </c>
    </row>
    <row r="265" s="2" customFormat="1" ht="16.5" customHeight="1">
      <c r="A265" s="38"/>
      <c r="B265" s="181"/>
      <c r="C265" s="182" t="s">
        <v>796</v>
      </c>
      <c r="D265" s="182" t="s">
        <v>259</v>
      </c>
      <c r="E265" s="183" t="s">
        <v>3490</v>
      </c>
      <c r="F265" s="184" t="s">
        <v>3170</v>
      </c>
      <c r="G265" s="185" t="s">
        <v>2365</v>
      </c>
      <c r="H265" s="186">
        <v>1</v>
      </c>
      <c r="I265" s="187"/>
      <c r="J265" s="188">
        <f>ROUND(I265*H265,2)</f>
        <v>0</v>
      </c>
      <c r="K265" s="184" t="s">
        <v>2351</v>
      </c>
      <c r="L265" s="39"/>
      <c r="M265" s="189" t="s">
        <v>1</v>
      </c>
      <c r="N265" s="190" t="s">
        <v>40</v>
      </c>
      <c r="O265" s="77"/>
      <c r="P265" s="191">
        <f>O265*H265</f>
        <v>0</v>
      </c>
      <c r="Q265" s="191">
        <v>0</v>
      </c>
      <c r="R265" s="191">
        <f>Q265*H265</f>
        <v>0</v>
      </c>
      <c r="S265" s="191">
        <v>0</v>
      </c>
      <c r="T265" s="192">
        <f>S265*H265</f>
        <v>0</v>
      </c>
      <c r="U265" s="38"/>
      <c r="V265" s="38"/>
      <c r="W265" s="38"/>
      <c r="X265" s="38"/>
      <c r="Y265" s="38"/>
      <c r="Z265" s="38"/>
      <c r="AA265" s="38"/>
      <c r="AB265" s="38"/>
      <c r="AC265" s="38"/>
      <c r="AD265" s="38"/>
      <c r="AE265" s="38"/>
      <c r="AR265" s="193" t="s">
        <v>108</v>
      </c>
      <c r="AT265" s="193" t="s">
        <v>259</v>
      </c>
      <c r="AU265" s="193" t="s">
        <v>82</v>
      </c>
      <c r="AY265" s="19" t="s">
        <v>257</v>
      </c>
      <c r="BE265" s="194">
        <f>IF(N265="základní",J265,0)</f>
        <v>0</v>
      </c>
      <c r="BF265" s="194">
        <f>IF(N265="snížená",J265,0)</f>
        <v>0</v>
      </c>
      <c r="BG265" s="194">
        <f>IF(N265="zákl. přenesená",J265,0)</f>
        <v>0</v>
      </c>
      <c r="BH265" s="194">
        <f>IF(N265="sníž. přenesená",J265,0)</f>
        <v>0</v>
      </c>
      <c r="BI265" s="194">
        <f>IF(N265="nulová",J265,0)</f>
        <v>0</v>
      </c>
      <c r="BJ265" s="19" t="s">
        <v>82</v>
      </c>
      <c r="BK265" s="194">
        <f>ROUND(I265*H265,2)</f>
        <v>0</v>
      </c>
      <c r="BL265" s="19" t="s">
        <v>108</v>
      </c>
      <c r="BM265" s="193" t="s">
        <v>1236</v>
      </c>
    </row>
    <row r="266" s="2" customFormat="1" ht="16.5" customHeight="1">
      <c r="A266" s="38"/>
      <c r="B266" s="181"/>
      <c r="C266" s="182" t="s">
        <v>800</v>
      </c>
      <c r="D266" s="182" t="s">
        <v>259</v>
      </c>
      <c r="E266" s="183" t="s">
        <v>3491</v>
      </c>
      <c r="F266" s="184" t="s">
        <v>2502</v>
      </c>
      <c r="G266" s="185" t="s">
        <v>2365</v>
      </c>
      <c r="H266" s="186">
        <v>1</v>
      </c>
      <c r="I266" s="187"/>
      <c r="J266" s="188">
        <f>ROUND(I266*H266,2)</f>
        <v>0</v>
      </c>
      <c r="K266" s="184" t="s">
        <v>2351</v>
      </c>
      <c r="L266" s="39"/>
      <c r="M266" s="189" t="s">
        <v>1</v>
      </c>
      <c r="N266" s="190" t="s">
        <v>40</v>
      </c>
      <c r="O266" s="77"/>
      <c r="P266" s="191">
        <f>O266*H266</f>
        <v>0</v>
      </c>
      <c r="Q266" s="191">
        <v>0</v>
      </c>
      <c r="R266" s="191">
        <f>Q266*H266</f>
        <v>0</v>
      </c>
      <c r="S266" s="191">
        <v>0</v>
      </c>
      <c r="T266" s="192">
        <f>S266*H266</f>
        <v>0</v>
      </c>
      <c r="U266" s="38"/>
      <c r="V266" s="38"/>
      <c r="W266" s="38"/>
      <c r="X266" s="38"/>
      <c r="Y266" s="38"/>
      <c r="Z266" s="38"/>
      <c r="AA266" s="38"/>
      <c r="AB266" s="38"/>
      <c r="AC266" s="38"/>
      <c r="AD266" s="38"/>
      <c r="AE266" s="38"/>
      <c r="AR266" s="193" t="s">
        <v>108</v>
      </c>
      <c r="AT266" s="193" t="s">
        <v>259</v>
      </c>
      <c r="AU266" s="193" t="s">
        <v>82</v>
      </c>
      <c r="AY266" s="19" t="s">
        <v>257</v>
      </c>
      <c r="BE266" s="194">
        <f>IF(N266="základní",J266,0)</f>
        <v>0</v>
      </c>
      <c r="BF266" s="194">
        <f>IF(N266="snížená",J266,0)</f>
        <v>0</v>
      </c>
      <c r="BG266" s="194">
        <f>IF(N266="zákl. přenesená",J266,0)</f>
        <v>0</v>
      </c>
      <c r="BH266" s="194">
        <f>IF(N266="sníž. přenesená",J266,0)</f>
        <v>0</v>
      </c>
      <c r="BI266" s="194">
        <f>IF(N266="nulová",J266,0)</f>
        <v>0</v>
      </c>
      <c r="BJ266" s="19" t="s">
        <v>82</v>
      </c>
      <c r="BK266" s="194">
        <f>ROUND(I266*H266,2)</f>
        <v>0</v>
      </c>
      <c r="BL266" s="19" t="s">
        <v>108</v>
      </c>
      <c r="BM266" s="193" t="s">
        <v>1245</v>
      </c>
    </row>
    <row r="267" s="2" customFormat="1" ht="16.5" customHeight="1">
      <c r="A267" s="38"/>
      <c r="B267" s="181"/>
      <c r="C267" s="182" t="s">
        <v>804</v>
      </c>
      <c r="D267" s="182" t="s">
        <v>259</v>
      </c>
      <c r="E267" s="183" t="s">
        <v>3492</v>
      </c>
      <c r="F267" s="184" t="s">
        <v>3493</v>
      </c>
      <c r="G267" s="185" t="s">
        <v>2365</v>
      </c>
      <c r="H267" s="186">
        <v>1</v>
      </c>
      <c r="I267" s="187"/>
      <c r="J267" s="188">
        <f>ROUND(I267*H267,2)</f>
        <v>0</v>
      </c>
      <c r="K267" s="184" t="s">
        <v>2351</v>
      </c>
      <c r="L267" s="39"/>
      <c r="M267" s="241" t="s">
        <v>1</v>
      </c>
      <c r="N267" s="242" t="s">
        <v>40</v>
      </c>
      <c r="O267" s="243"/>
      <c r="P267" s="244">
        <f>O267*H267</f>
        <v>0</v>
      </c>
      <c r="Q267" s="244">
        <v>0</v>
      </c>
      <c r="R267" s="244">
        <f>Q267*H267</f>
        <v>0</v>
      </c>
      <c r="S267" s="244">
        <v>0</v>
      </c>
      <c r="T267" s="245">
        <f>S267*H267</f>
        <v>0</v>
      </c>
      <c r="U267" s="38"/>
      <c r="V267" s="38"/>
      <c r="W267" s="38"/>
      <c r="X267" s="38"/>
      <c r="Y267" s="38"/>
      <c r="Z267" s="38"/>
      <c r="AA267" s="38"/>
      <c r="AB267" s="38"/>
      <c r="AC267" s="38"/>
      <c r="AD267" s="38"/>
      <c r="AE267" s="38"/>
      <c r="AR267" s="193" t="s">
        <v>108</v>
      </c>
      <c r="AT267" s="193" t="s">
        <v>259</v>
      </c>
      <c r="AU267" s="193" t="s">
        <v>82</v>
      </c>
      <c r="AY267" s="19" t="s">
        <v>257</v>
      </c>
      <c r="BE267" s="194">
        <f>IF(N267="základní",J267,0)</f>
        <v>0</v>
      </c>
      <c r="BF267" s="194">
        <f>IF(N267="snížená",J267,0)</f>
        <v>0</v>
      </c>
      <c r="BG267" s="194">
        <f>IF(N267="zákl. přenesená",J267,0)</f>
        <v>0</v>
      </c>
      <c r="BH267" s="194">
        <f>IF(N267="sníž. přenesená",J267,0)</f>
        <v>0</v>
      </c>
      <c r="BI267" s="194">
        <f>IF(N267="nulová",J267,0)</f>
        <v>0</v>
      </c>
      <c r="BJ267" s="19" t="s">
        <v>82</v>
      </c>
      <c r="BK267" s="194">
        <f>ROUND(I267*H267,2)</f>
        <v>0</v>
      </c>
      <c r="BL267" s="19" t="s">
        <v>108</v>
      </c>
      <c r="BM267" s="193" t="s">
        <v>1255</v>
      </c>
    </row>
    <row r="268" s="2" customFormat="1" ht="6.96" customHeight="1">
      <c r="A268" s="38"/>
      <c r="B268" s="60"/>
      <c r="C268" s="61"/>
      <c r="D268" s="61"/>
      <c r="E268" s="61"/>
      <c r="F268" s="61"/>
      <c r="G268" s="61"/>
      <c r="H268" s="61"/>
      <c r="I268" s="61"/>
      <c r="J268" s="61"/>
      <c r="K268" s="61"/>
      <c r="L268" s="39"/>
      <c r="M268" s="38"/>
      <c r="O268" s="38"/>
      <c r="P268" s="38"/>
      <c r="Q268" s="38"/>
      <c r="R268" s="38"/>
      <c r="S268" s="38"/>
      <c r="T268" s="38"/>
      <c r="U268" s="38"/>
      <c r="V268" s="38"/>
      <c r="W268" s="38"/>
      <c r="X268" s="38"/>
      <c r="Y268" s="38"/>
      <c r="Z268" s="38"/>
      <c r="AA268" s="38"/>
      <c r="AB268" s="38"/>
      <c r="AC268" s="38"/>
      <c r="AD268" s="38"/>
      <c r="AE268" s="38"/>
    </row>
  </sheetData>
  <autoFilter ref="C132:K267"/>
  <mergeCells count="15">
    <mergeCell ref="E7:H7"/>
    <mergeCell ref="E11:H11"/>
    <mergeCell ref="E9:H9"/>
    <mergeCell ref="E13:H13"/>
    <mergeCell ref="E22:H22"/>
    <mergeCell ref="E31:H31"/>
    <mergeCell ref="E85:H85"/>
    <mergeCell ref="E89:H89"/>
    <mergeCell ref="E87:H87"/>
    <mergeCell ref="E91:H91"/>
    <mergeCell ref="E119:H119"/>
    <mergeCell ref="E123:H123"/>
    <mergeCell ref="E121:H121"/>
    <mergeCell ref="E125:H125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15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8" t="s">
        <v>5</v>
      </c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136</v>
      </c>
    </row>
    <row r="3" s="1" customFormat="1" ht="6.96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2"/>
      <c r="AT3" s="19" t="s">
        <v>85</v>
      </c>
    </row>
    <row r="4" s="1" customFormat="1" ht="24.96" customHeight="1">
      <c r="B4" s="22"/>
      <c r="D4" s="23" t="s">
        <v>198</v>
      </c>
      <c r="L4" s="22"/>
      <c r="M4" s="130" t="s">
        <v>10</v>
      </c>
      <c r="AT4" s="19" t="s">
        <v>3</v>
      </c>
    </row>
    <row r="5" s="1" customFormat="1" ht="6.96" customHeight="1">
      <c r="B5" s="22"/>
      <c r="L5" s="22"/>
    </row>
    <row r="6" s="1" customFormat="1" ht="12" customHeight="1">
      <c r="B6" s="22"/>
      <c r="D6" s="32" t="s">
        <v>16</v>
      </c>
      <c r="L6" s="22"/>
    </row>
    <row r="7" s="1" customFormat="1" ht="16.5" customHeight="1">
      <c r="B7" s="22"/>
      <c r="E7" s="131" t="str">
        <f>'Rekapitulace stavby'!K6</f>
        <v>FNOL Novostavba Pavilonu B</v>
      </c>
      <c r="F7" s="32"/>
      <c r="G7" s="32"/>
      <c r="H7" s="32"/>
      <c r="L7" s="22"/>
    </row>
    <row r="8">
      <c r="B8" s="22"/>
      <c r="D8" s="32" t="s">
        <v>199</v>
      </c>
      <c r="L8" s="22"/>
    </row>
    <row r="9" s="1" customFormat="1" ht="16.5" customHeight="1">
      <c r="B9" s="22"/>
      <c r="E9" s="131" t="s">
        <v>200</v>
      </c>
      <c r="F9" s="1"/>
      <c r="G9" s="1"/>
      <c r="H9" s="1"/>
      <c r="L9" s="22"/>
    </row>
    <row r="10" s="1" customFormat="1" ht="12" customHeight="1">
      <c r="B10" s="22"/>
      <c r="D10" s="32" t="s">
        <v>201</v>
      </c>
      <c r="L10" s="22"/>
    </row>
    <row r="11" s="2" customFormat="1" ht="16.5" customHeight="1">
      <c r="A11" s="38"/>
      <c r="B11" s="39"/>
      <c r="C11" s="38"/>
      <c r="D11" s="38"/>
      <c r="E11" s="132" t="s">
        <v>202</v>
      </c>
      <c r="F11" s="38"/>
      <c r="G11" s="38"/>
      <c r="H11" s="38"/>
      <c r="I11" s="38"/>
      <c r="J11" s="38"/>
      <c r="K11" s="38"/>
      <c r="L11" s="55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</row>
    <row r="12" s="2" customFormat="1" ht="12" customHeight="1">
      <c r="A12" s="38"/>
      <c r="B12" s="39"/>
      <c r="C12" s="38"/>
      <c r="D12" s="32" t="s">
        <v>203</v>
      </c>
      <c r="E12" s="38"/>
      <c r="F12" s="38"/>
      <c r="G12" s="38"/>
      <c r="H12" s="38"/>
      <c r="I12" s="38"/>
      <c r="J12" s="38"/>
      <c r="K12" s="38"/>
      <c r="L12" s="55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</row>
    <row r="13" s="2" customFormat="1" ht="16.5" customHeight="1">
      <c r="A13" s="38"/>
      <c r="B13" s="39"/>
      <c r="C13" s="38"/>
      <c r="D13" s="38"/>
      <c r="E13" s="67" t="s">
        <v>3494</v>
      </c>
      <c r="F13" s="38"/>
      <c r="G13" s="38"/>
      <c r="H13" s="38"/>
      <c r="I13" s="38"/>
      <c r="J13" s="38"/>
      <c r="K13" s="38"/>
      <c r="L13" s="55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="2" customFormat="1">
      <c r="A14" s="38"/>
      <c r="B14" s="39"/>
      <c r="C14" s="38"/>
      <c r="D14" s="38"/>
      <c r="E14" s="38"/>
      <c r="F14" s="38"/>
      <c r="G14" s="38"/>
      <c r="H14" s="38"/>
      <c r="I14" s="38"/>
      <c r="J14" s="38"/>
      <c r="K14" s="38"/>
      <c r="L14" s="55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="2" customFormat="1" ht="12" customHeight="1">
      <c r="A15" s="38"/>
      <c r="B15" s="39"/>
      <c r="C15" s="38"/>
      <c r="D15" s="32" t="s">
        <v>18</v>
      </c>
      <c r="E15" s="38"/>
      <c r="F15" s="27" t="s">
        <v>1</v>
      </c>
      <c r="G15" s="38"/>
      <c r="H15" s="38"/>
      <c r="I15" s="32" t="s">
        <v>19</v>
      </c>
      <c r="J15" s="27" t="s">
        <v>1</v>
      </c>
      <c r="K15" s="38"/>
      <c r="L15" s="55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6" s="2" customFormat="1" ht="12" customHeight="1">
      <c r="A16" s="38"/>
      <c r="B16" s="39"/>
      <c r="C16" s="38"/>
      <c r="D16" s="32" t="s">
        <v>20</v>
      </c>
      <c r="E16" s="38"/>
      <c r="F16" s="27" t="s">
        <v>21</v>
      </c>
      <c r="G16" s="38"/>
      <c r="H16" s="38"/>
      <c r="I16" s="32" t="s">
        <v>22</v>
      </c>
      <c r="J16" s="69" t="str">
        <f>'Rekapitulace stavby'!AN8</f>
        <v>8. 4. 2023</v>
      </c>
      <c r="K16" s="38"/>
      <c r="L16" s="55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</row>
    <row r="17" s="2" customFormat="1" ht="10.8" customHeight="1">
      <c r="A17" s="38"/>
      <c r="B17" s="39"/>
      <c r="C17" s="38"/>
      <c r="D17" s="38"/>
      <c r="E17" s="38"/>
      <c r="F17" s="38"/>
      <c r="G17" s="38"/>
      <c r="H17" s="38"/>
      <c r="I17" s="38"/>
      <c r="J17" s="38"/>
      <c r="K17" s="38"/>
      <c r="L17" s="55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</row>
    <row r="18" s="2" customFormat="1" ht="12" customHeight="1">
      <c r="A18" s="38"/>
      <c r="B18" s="39"/>
      <c r="C18" s="38"/>
      <c r="D18" s="32" t="s">
        <v>24</v>
      </c>
      <c r="E18" s="38"/>
      <c r="F18" s="38"/>
      <c r="G18" s="38"/>
      <c r="H18" s="38"/>
      <c r="I18" s="32" t="s">
        <v>25</v>
      </c>
      <c r="J18" s="27" t="s">
        <v>1</v>
      </c>
      <c r="K18" s="38"/>
      <c r="L18" s="55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</row>
    <row r="19" s="2" customFormat="1" ht="18" customHeight="1">
      <c r="A19" s="38"/>
      <c r="B19" s="39"/>
      <c r="C19" s="38"/>
      <c r="D19" s="38"/>
      <c r="E19" s="27" t="s">
        <v>26</v>
      </c>
      <c r="F19" s="38"/>
      <c r="G19" s="38"/>
      <c r="H19" s="38"/>
      <c r="I19" s="32" t="s">
        <v>27</v>
      </c>
      <c r="J19" s="27" t="s">
        <v>1</v>
      </c>
      <c r="K19" s="38"/>
      <c r="L19" s="55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</row>
    <row r="20" s="2" customFormat="1" ht="6.96" customHeight="1">
      <c r="A20" s="38"/>
      <c r="B20" s="39"/>
      <c r="C20" s="38"/>
      <c r="D20" s="38"/>
      <c r="E20" s="38"/>
      <c r="F20" s="38"/>
      <c r="G20" s="38"/>
      <c r="H20" s="38"/>
      <c r="I20" s="38"/>
      <c r="J20" s="38"/>
      <c r="K20" s="38"/>
      <c r="L20" s="55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</row>
    <row r="21" s="2" customFormat="1" ht="12" customHeight="1">
      <c r="A21" s="38"/>
      <c r="B21" s="39"/>
      <c r="C21" s="38"/>
      <c r="D21" s="32" t="s">
        <v>28</v>
      </c>
      <c r="E21" s="38"/>
      <c r="F21" s="38"/>
      <c r="G21" s="38"/>
      <c r="H21" s="38"/>
      <c r="I21" s="32" t="s">
        <v>25</v>
      </c>
      <c r="J21" s="33" t="str">
        <f>'Rekapitulace stavby'!AN13</f>
        <v>Vyplň údaj</v>
      </c>
      <c r="K21" s="38"/>
      <c r="L21" s="55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</row>
    <row r="22" s="2" customFormat="1" ht="18" customHeight="1">
      <c r="A22" s="38"/>
      <c r="B22" s="39"/>
      <c r="C22" s="38"/>
      <c r="D22" s="38"/>
      <c r="E22" s="33" t="str">
        <f>'Rekapitulace stavby'!E14</f>
        <v>Vyplň údaj</v>
      </c>
      <c r="F22" s="27"/>
      <c r="G22" s="27"/>
      <c r="H22" s="27"/>
      <c r="I22" s="32" t="s">
        <v>27</v>
      </c>
      <c r="J22" s="33" t="str">
        <f>'Rekapitulace stavby'!AN14</f>
        <v>Vyplň údaj</v>
      </c>
      <c r="K22" s="38"/>
      <c r="L22" s="55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</row>
    <row r="23" s="2" customFormat="1" ht="6.96" customHeight="1">
      <c r="A23" s="38"/>
      <c r="B23" s="39"/>
      <c r="C23" s="38"/>
      <c r="D23" s="38"/>
      <c r="E23" s="38"/>
      <c r="F23" s="38"/>
      <c r="G23" s="38"/>
      <c r="H23" s="38"/>
      <c r="I23" s="38"/>
      <c r="J23" s="38"/>
      <c r="K23" s="38"/>
      <c r="L23" s="55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</row>
    <row r="24" s="2" customFormat="1" ht="12" customHeight="1">
      <c r="A24" s="38"/>
      <c r="B24" s="39"/>
      <c r="C24" s="38"/>
      <c r="D24" s="32" t="s">
        <v>30</v>
      </c>
      <c r="E24" s="38"/>
      <c r="F24" s="38"/>
      <c r="G24" s="38"/>
      <c r="H24" s="38"/>
      <c r="I24" s="32" t="s">
        <v>25</v>
      </c>
      <c r="J24" s="27" t="s">
        <v>1</v>
      </c>
      <c r="K24" s="38"/>
      <c r="L24" s="55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</row>
    <row r="25" s="2" customFormat="1" ht="18" customHeight="1">
      <c r="A25" s="38"/>
      <c r="B25" s="39"/>
      <c r="C25" s="38"/>
      <c r="D25" s="38"/>
      <c r="E25" s="27" t="s">
        <v>31</v>
      </c>
      <c r="F25" s="38"/>
      <c r="G25" s="38"/>
      <c r="H25" s="38"/>
      <c r="I25" s="32" t="s">
        <v>27</v>
      </c>
      <c r="J25" s="27" t="s">
        <v>1</v>
      </c>
      <c r="K25" s="38"/>
      <c r="L25" s="55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</row>
    <row r="26" s="2" customFormat="1" ht="6.96" customHeight="1">
      <c r="A26" s="38"/>
      <c r="B26" s="39"/>
      <c r="C26" s="38"/>
      <c r="D26" s="38"/>
      <c r="E26" s="38"/>
      <c r="F26" s="38"/>
      <c r="G26" s="38"/>
      <c r="H26" s="38"/>
      <c r="I26" s="38"/>
      <c r="J26" s="38"/>
      <c r="K26" s="38"/>
      <c r="L26" s="55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="2" customFormat="1" ht="12" customHeight="1">
      <c r="A27" s="38"/>
      <c r="B27" s="39"/>
      <c r="C27" s="38"/>
      <c r="D27" s="32" t="s">
        <v>33</v>
      </c>
      <c r="E27" s="38"/>
      <c r="F27" s="38"/>
      <c r="G27" s="38"/>
      <c r="H27" s="38"/>
      <c r="I27" s="32" t="s">
        <v>25</v>
      </c>
      <c r="J27" s="27" t="str">
        <f>IF('Rekapitulace stavby'!AN19="","",'Rekapitulace stavby'!AN19)</f>
        <v/>
      </c>
      <c r="K27" s="38"/>
      <c r="L27" s="55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</row>
    <row r="28" s="2" customFormat="1" ht="18" customHeight="1">
      <c r="A28" s="38"/>
      <c r="B28" s="39"/>
      <c r="C28" s="38"/>
      <c r="D28" s="38"/>
      <c r="E28" s="27" t="str">
        <f>IF('Rekapitulace stavby'!E20="","",'Rekapitulace stavby'!E20)</f>
        <v xml:space="preserve"> </v>
      </c>
      <c r="F28" s="38"/>
      <c r="G28" s="38"/>
      <c r="H28" s="38"/>
      <c r="I28" s="32" t="s">
        <v>27</v>
      </c>
      <c r="J28" s="27" t="str">
        <f>IF('Rekapitulace stavby'!AN20="","",'Rekapitulace stavby'!AN20)</f>
        <v/>
      </c>
      <c r="K28" s="38"/>
      <c r="L28" s="55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="2" customFormat="1" ht="6.96" customHeight="1">
      <c r="A29" s="38"/>
      <c r="B29" s="39"/>
      <c r="C29" s="38"/>
      <c r="D29" s="38"/>
      <c r="E29" s="38"/>
      <c r="F29" s="38"/>
      <c r="G29" s="38"/>
      <c r="H29" s="38"/>
      <c r="I29" s="38"/>
      <c r="J29" s="38"/>
      <c r="K29" s="38"/>
      <c r="L29" s="55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</row>
    <row r="30" s="2" customFormat="1" ht="12" customHeight="1">
      <c r="A30" s="38"/>
      <c r="B30" s="39"/>
      <c r="C30" s="38"/>
      <c r="D30" s="32" t="s">
        <v>34</v>
      </c>
      <c r="E30" s="38"/>
      <c r="F30" s="38"/>
      <c r="G30" s="38"/>
      <c r="H30" s="38"/>
      <c r="I30" s="38"/>
      <c r="J30" s="38"/>
      <c r="K30" s="38"/>
      <c r="L30" s="55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="8" customFormat="1" ht="47.25" customHeight="1">
      <c r="A31" s="133"/>
      <c r="B31" s="134"/>
      <c r="C31" s="133"/>
      <c r="D31" s="133"/>
      <c r="E31" s="36" t="s">
        <v>3495</v>
      </c>
      <c r="F31" s="36"/>
      <c r="G31" s="36"/>
      <c r="H31" s="36"/>
      <c r="I31" s="133"/>
      <c r="J31" s="133"/>
      <c r="K31" s="133"/>
      <c r="L31" s="135"/>
      <c r="S31" s="133"/>
      <c r="T31" s="133"/>
      <c r="U31" s="133"/>
      <c r="V31" s="133"/>
      <c r="W31" s="133"/>
      <c r="X31" s="133"/>
      <c r="Y31" s="133"/>
      <c r="Z31" s="133"/>
      <c r="AA31" s="133"/>
      <c r="AB31" s="133"/>
      <c r="AC31" s="133"/>
      <c r="AD31" s="133"/>
      <c r="AE31" s="133"/>
    </row>
    <row r="32" s="2" customFormat="1" ht="6.96" customHeight="1">
      <c r="A32" s="38"/>
      <c r="B32" s="39"/>
      <c r="C32" s="38"/>
      <c r="D32" s="38"/>
      <c r="E32" s="38"/>
      <c r="F32" s="38"/>
      <c r="G32" s="38"/>
      <c r="H32" s="38"/>
      <c r="I32" s="38"/>
      <c r="J32" s="38"/>
      <c r="K32" s="38"/>
      <c r="L32" s="55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="2" customFormat="1" ht="6.96" customHeight="1">
      <c r="A33" s="38"/>
      <c r="B33" s="39"/>
      <c r="C33" s="38"/>
      <c r="D33" s="90"/>
      <c r="E33" s="90"/>
      <c r="F33" s="90"/>
      <c r="G33" s="90"/>
      <c r="H33" s="90"/>
      <c r="I33" s="90"/>
      <c r="J33" s="90"/>
      <c r="K33" s="90"/>
      <c r="L33" s="55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="2" customFormat="1" ht="25.44" customHeight="1">
      <c r="A34" s="38"/>
      <c r="B34" s="39"/>
      <c r="C34" s="38"/>
      <c r="D34" s="136" t="s">
        <v>35</v>
      </c>
      <c r="E34" s="38"/>
      <c r="F34" s="38"/>
      <c r="G34" s="38"/>
      <c r="H34" s="38"/>
      <c r="I34" s="38"/>
      <c r="J34" s="96">
        <f>ROUND(J129, 2)</f>
        <v>0</v>
      </c>
      <c r="K34" s="38"/>
      <c r="L34" s="55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s="2" customFormat="1" ht="6.96" customHeight="1">
      <c r="A35" s="38"/>
      <c r="B35" s="39"/>
      <c r="C35" s="38"/>
      <c r="D35" s="90"/>
      <c r="E35" s="90"/>
      <c r="F35" s="90"/>
      <c r="G35" s="90"/>
      <c r="H35" s="90"/>
      <c r="I35" s="90"/>
      <c r="J35" s="90"/>
      <c r="K35" s="90"/>
      <c r="L35" s="55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s="2" customFormat="1" ht="14.4" customHeight="1">
      <c r="A36" s="38"/>
      <c r="B36" s="39"/>
      <c r="C36" s="38"/>
      <c r="D36" s="38"/>
      <c r="E36" s="38"/>
      <c r="F36" s="43" t="s">
        <v>37</v>
      </c>
      <c r="G36" s="38"/>
      <c r="H36" s="38"/>
      <c r="I36" s="43" t="s">
        <v>36</v>
      </c>
      <c r="J36" s="43" t="s">
        <v>38</v>
      </c>
      <c r="K36" s="38"/>
      <c r="L36" s="55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s="2" customFormat="1" ht="14.4" customHeight="1">
      <c r="A37" s="38"/>
      <c r="B37" s="39"/>
      <c r="C37" s="38"/>
      <c r="D37" s="132" t="s">
        <v>39</v>
      </c>
      <c r="E37" s="32" t="s">
        <v>40</v>
      </c>
      <c r="F37" s="137">
        <f>ROUND((SUM(BE129:BE230)),  2)</f>
        <v>0</v>
      </c>
      <c r="G37" s="38"/>
      <c r="H37" s="38"/>
      <c r="I37" s="138">
        <v>0.20999999999999999</v>
      </c>
      <c r="J37" s="137">
        <f>ROUND(((SUM(BE129:BE230))*I37),  2)</f>
        <v>0</v>
      </c>
      <c r="K37" s="38"/>
      <c r="L37" s="55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s="2" customFormat="1" ht="14.4" customHeight="1">
      <c r="A38" s="38"/>
      <c r="B38" s="39"/>
      <c r="C38" s="38"/>
      <c r="D38" s="38"/>
      <c r="E38" s="32" t="s">
        <v>41</v>
      </c>
      <c r="F38" s="137">
        <f>ROUND((SUM(BF129:BF230)),  2)</f>
        <v>0</v>
      </c>
      <c r="G38" s="38"/>
      <c r="H38" s="38"/>
      <c r="I38" s="138">
        <v>0.14999999999999999</v>
      </c>
      <c r="J38" s="137">
        <f>ROUND(((SUM(BF129:BF230))*I38),  2)</f>
        <v>0</v>
      </c>
      <c r="K38" s="38"/>
      <c r="L38" s="55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hidden="1" s="2" customFormat="1" ht="14.4" customHeight="1">
      <c r="A39" s="38"/>
      <c r="B39" s="39"/>
      <c r="C39" s="38"/>
      <c r="D39" s="38"/>
      <c r="E39" s="32" t="s">
        <v>42</v>
      </c>
      <c r="F39" s="137">
        <f>ROUND((SUM(BG129:BG230)),  2)</f>
        <v>0</v>
      </c>
      <c r="G39" s="38"/>
      <c r="H39" s="38"/>
      <c r="I39" s="138">
        <v>0.20999999999999999</v>
      </c>
      <c r="J39" s="137">
        <f>0</f>
        <v>0</v>
      </c>
      <c r="K39" s="38"/>
      <c r="L39" s="55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hidden="1" s="2" customFormat="1" ht="14.4" customHeight="1">
      <c r="A40" s="38"/>
      <c r="B40" s="39"/>
      <c r="C40" s="38"/>
      <c r="D40" s="38"/>
      <c r="E40" s="32" t="s">
        <v>43</v>
      </c>
      <c r="F40" s="137">
        <f>ROUND((SUM(BH129:BH230)),  2)</f>
        <v>0</v>
      </c>
      <c r="G40" s="38"/>
      <c r="H40" s="38"/>
      <c r="I40" s="138">
        <v>0.14999999999999999</v>
      </c>
      <c r="J40" s="137">
        <f>0</f>
        <v>0</v>
      </c>
      <c r="K40" s="38"/>
      <c r="L40" s="55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hidden="1" s="2" customFormat="1" ht="14.4" customHeight="1">
      <c r="A41" s="38"/>
      <c r="B41" s="39"/>
      <c r="C41" s="38"/>
      <c r="D41" s="38"/>
      <c r="E41" s="32" t="s">
        <v>44</v>
      </c>
      <c r="F41" s="137">
        <f>ROUND((SUM(BI129:BI230)),  2)</f>
        <v>0</v>
      </c>
      <c r="G41" s="38"/>
      <c r="H41" s="38"/>
      <c r="I41" s="138">
        <v>0</v>
      </c>
      <c r="J41" s="137">
        <f>0</f>
        <v>0</v>
      </c>
      <c r="K41" s="38"/>
      <c r="L41" s="55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</row>
    <row r="42" s="2" customFormat="1" ht="6.96" customHeight="1">
      <c r="A42" s="38"/>
      <c r="B42" s="39"/>
      <c r="C42" s="38"/>
      <c r="D42" s="38"/>
      <c r="E42" s="38"/>
      <c r="F42" s="38"/>
      <c r="G42" s="38"/>
      <c r="H42" s="38"/>
      <c r="I42" s="38"/>
      <c r="J42" s="38"/>
      <c r="K42" s="38"/>
      <c r="L42" s="55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</row>
    <row r="43" s="2" customFormat="1" ht="25.44" customHeight="1">
      <c r="A43" s="38"/>
      <c r="B43" s="39"/>
      <c r="C43" s="139"/>
      <c r="D43" s="140" t="s">
        <v>45</v>
      </c>
      <c r="E43" s="81"/>
      <c r="F43" s="81"/>
      <c r="G43" s="141" t="s">
        <v>46</v>
      </c>
      <c r="H43" s="142" t="s">
        <v>47</v>
      </c>
      <c r="I43" s="81"/>
      <c r="J43" s="143">
        <f>SUM(J34:J41)</f>
        <v>0</v>
      </c>
      <c r="K43" s="144"/>
      <c r="L43" s="55"/>
      <c r="S43" s="38"/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</row>
    <row r="44" s="2" customFormat="1" ht="14.4" customHeight="1">
      <c r="A44" s="38"/>
      <c r="B44" s="39"/>
      <c r="C44" s="38"/>
      <c r="D44" s="38"/>
      <c r="E44" s="38"/>
      <c r="F44" s="38"/>
      <c r="G44" s="38"/>
      <c r="H44" s="38"/>
      <c r="I44" s="38"/>
      <c r="J44" s="38"/>
      <c r="K44" s="38"/>
      <c r="L44" s="55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</row>
    <row r="45" s="1" customFormat="1" ht="14.4" customHeight="1">
      <c r="B45" s="22"/>
      <c r="L45" s="22"/>
    </row>
    <row r="46" s="1" customFormat="1" ht="14.4" customHeight="1">
      <c r="B46" s="22"/>
      <c r="L46" s="22"/>
    </row>
    <row r="47" s="1" customFormat="1" ht="14.4" customHeight="1">
      <c r="B47" s="22"/>
      <c r="L47" s="22"/>
    </row>
    <row r="48" s="1" customFormat="1" ht="14.4" customHeight="1">
      <c r="B48" s="22"/>
      <c r="L48" s="22"/>
    </row>
    <row r="49" s="1" customFormat="1" ht="14.4" customHeight="1">
      <c r="B49" s="22"/>
      <c r="L49" s="22"/>
    </row>
    <row r="50" s="2" customFormat="1" ht="14.4" customHeight="1">
      <c r="B50" s="55"/>
      <c r="D50" s="56" t="s">
        <v>48</v>
      </c>
      <c r="E50" s="57"/>
      <c r="F50" s="57"/>
      <c r="G50" s="56" t="s">
        <v>49</v>
      </c>
      <c r="H50" s="57"/>
      <c r="I50" s="57"/>
      <c r="J50" s="57"/>
      <c r="K50" s="57"/>
      <c r="L50" s="55"/>
    </row>
    <row r="51">
      <c r="B51" s="22"/>
      <c r="L51" s="22"/>
    </row>
    <row r="52">
      <c r="B52" s="22"/>
      <c r="L52" s="22"/>
    </row>
    <row r="53">
      <c r="B53" s="22"/>
      <c r="L53" s="22"/>
    </row>
    <row r="54">
      <c r="B54" s="22"/>
      <c r="L54" s="22"/>
    </row>
    <row r="55">
      <c r="B55" s="22"/>
      <c r="L55" s="22"/>
    </row>
    <row r="56">
      <c r="B56" s="22"/>
      <c r="L56" s="22"/>
    </row>
    <row r="57">
      <c r="B57" s="22"/>
      <c r="L57" s="22"/>
    </row>
    <row r="58">
      <c r="B58" s="22"/>
      <c r="L58" s="22"/>
    </row>
    <row r="59">
      <c r="B59" s="22"/>
      <c r="L59" s="22"/>
    </row>
    <row r="60">
      <c r="B60" s="22"/>
      <c r="L60" s="22"/>
    </row>
    <row r="61" s="2" customFormat="1">
      <c r="A61" s="38"/>
      <c r="B61" s="39"/>
      <c r="C61" s="38"/>
      <c r="D61" s="58" t="s">
        <v>50</v>
      </c>
      <c r="E61" s="41"/>
      <c r="F61" s="145" t="s">
        <v>51</v>
      </c>
      <c r="G61" s="58" t="s">
        <v>50</v>
      </c>
      <c r="H61" s="41"/>
      <c r="I61" s="41"/>
      <c r="J61" s="146" t="s">
        <v>51</v>
      </c>
      <c r="K61" s="41"/>
      <c r="L61" s="55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</row>
    <row r="62">
      <c r="B62" s="22"/>
      <c r="L62" s="22"/>
    </row>
    <row r="63">
      <c r="B63" s="22"/>
      <c r="L63" s="22"/>
    </row>
    <row r="64">
      <c r="B64" s="22"/>
      <c r="L64" s="22"/>
    </row>
    <row r="65" s="2" customFormat="1">
      <c r="A65" s="38"/>
      <c r="B65" s="39"/>
      <c r="C65" s="38"/>
      <c r="D65" s="56" t="s">
        <v>52</v>
      </c>
      <c r="E65" s="59"/>
      <c r="F65" s="59"/>
      <c r="G65" s="56" t="s">
        <v>53</v>
      </c>
      <c r="H65" s="59"/>
      <c r="I65" s="59"/>
      <c r="J65" s="59"/>
      <c r="K65" s="59"/>
      <c r="L65" s="55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</row>
    <row r="66">
      <c r="B66" s="22"/>
      <c r="L66" s="22"/>
    </row>
    <row r="67">
      <c r="B67" s="22"/>
      <c r="L67" s="22"/>
    </row>
    <row r="68">
      <c r="B68" s="22"/>
      <c r="L68" s="22"/>
    </row>
    <row r="69">
      <c r="B69" s="22"/>
      <c r="L69" s="22"/>
    </row>
    <row r="70">
      <c r="B70" s="22"/>
      <c r="L70" s="22"/>
    </row>
    <row r="71">
      <c r="B71" s="22"/>
      <c r="L71" s="22"/>
    </row>
    <row r="72">
      <c r="B72" s="22"/>
      <c r="L72" s="22"/>
    </row>
    <row r="73">
      <c r="B73" s="22"/>
      <c r="L73" s="22"/>
    </row>
    <row r="74">
      <c r="B74" s="22"/>
      <c r="L74" s="22"/>
    </row>
    <row r="75">
      <c r="B75" s="22"/>
      <c r="L75" s="22"/>
    </row>
    <row r="76" s="2" customFormat="1">
      <c r="A76" s="38"/>
      <c r="B76" s="39"/>
      <c r="C76" s="38"/>
      <c r="D76" s="58" t="s">
        <v>50</v>
      </c>
      <c r="E76" s="41"/>
      <c r="F76" s="145" t="s">
        <v>51</v>
      </c>
      <c r="G76" s="58" t="s">
        <v>50</v>
      </c>
      <c r="H76" s="41"/>
      <c r="I76" s="41"/>
      <c r="J76" s="146" t="s">
        <v>51</v>
      </c>
      <c r="K76" s="41"/>
      <c r="L76" s="55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</row>
    <row r="77" s="2" customFormat="1" ht="14.4" customHeight="1">
      <c r="A77" s="38"/>
      <c r="B77" s="60"/>
      <c r="C77" s="61"/>
      <c r="D77" s="61"/>
      <c r="E77" s="61"/>
      <c r="F77" s="61"/>
      <c r="G77" s="61"/>
      <c r="H77" s="61"/>
      <c r="I77" s="61"/>
      <c r="J77" s="61"/>
      <c r="K77" s="61"/>
      <c r="L77" s="55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</row>
    <row r="81" s="2" customFormat="1" ht="6.96" customHeight="1">
      <c r="A81" s="38"/>
      <c r="B81" s="62"/>
      <c r="C81" s="63"/>
      <c r="D81" s="63"/>
      <c r="E81" s="63"/>
      <c r="F81" s="63"/>
      <c r="G81" s="63"/>
      <c r="H81" s="63"/>
      <c r="I81" s="63"/>
      <c r="J81" s="63"/>
      <c r="K81" s="63"/>
      <c r="L81" s="55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</row>
    <row r="82" s="2" customFormat="1" ht="24.96" customHeight="1">
      <c r="A82" s="38"/>
      <c r="B82" s="39"/>
      <c r="C82" s="23" t="s">
        <v>206</v>
      </c>
      <c r="D82" s="38"/>
      <c r="E82" s="38"/>
      <c r="F82" s="38"/>
      <c r="G82" s="38"/>
      <c r="H82" s="38"/>
      <c r="I82" s="38"/>
      <c r="J82" s="38"/>
      <c r="K82" s="38"/>
      <c r="L82" s="55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</row>
    <row r="83" s="2" customFormat="1" ht="6.96" customHeight="1">
      <c r="A83" s="38"/>
      <c r="B83" s="39"/>
      <c r="C83" s="38"/>
      <c r="D83" s="38"/>
      <c r="E83" s="38"/>
      <c r="F83" s="38"/>
      <c r="G83" s="38"/>
      <c r="H83" s="38"/>
      <c r="I83" s="38"/>
      <c r="J83" s="38"/>
      <c r="K83" s="38"/>
      <c r="L83" s="55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</row>
    <row r="84" s="2" customFormat="1" ht="12" customHeight="1">
      <c r="A84" s="38"/>
      <c r="B84" s="39"/>
      <c r="C84" s="32" t="s">
        <v>16</v>
      </c>
      <c r="D84" s="38"/>
      <c r="E84" s="38"/>
      <c r="F84" s="38"/>
      <c r="G84" s="38"/>
      <c r="H84" s="38"/>
      <c r="I84" s="38"/>
      <c r="J84" s="38"/>
      <c r="K84" s="38"/>
      <c r="L84" s="55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</row>
    <row r="85" s="2" customFormat="1" ht="16.5" customHeight="1">
      <c r="A85" s="38"/>
      <c r="B85" s="39"/>
      <c r="C85" s="38"/>
      <c r="D85" s="38"/>
      <c r="E85" s="131" t="str">
        <f>E7</f>
        <v>FNOL Novostavba Pavilonu B</v>
      </c>
      <c r="F85" s="32"/>
      <c r="G85" s="32"/>
      <c r="H85" s="32"/>
      <c r="I85" s="38"/>
      <c r="J85" s="38"/>
      <c r="K85" s="38"/>
      <c r="L85" s="55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</row>
    <row r="86" s="1" customFormat="1" ht="12" customHeight="1">
      <c r="B86" s="22"/>
      <c r="C86" s="32" t="s">
        <v>199</v>
      </c>
      <c r="L86" s="22"/>
    </row>
    <row r="87" s="1" customFormat="1" ht="16.5" customHeight="1">
      <c r="B87" s="22"/>
      <c r="E87" s="131" t="s">
        <v>200</v>
      </c>
      <c r="F87" s="1"/>
      <c r="G87" s="1"/>
      <c r="H87" s="1"/>
      <c r="L87" s="22"/>
    </row>
    <row r="88" s="1" customFormat="1" ht="12" customHeight="1">
      <c r="B88" s="22"/>
      <c r="C88" s="32" t="s">
        <v>201</v>
      </c>
      <c r="L88" s="22"/>
    </row>
    <row r="89" s="2" customFormat="1" ht="16.5" customHeight="1">
      <c r="A89" s="38"/>
      <c r="B89" s="39"/>
      <c r="C89" s="38"/>
      <c r="D89" s="38"/>
      <c r="E89" s="132" t="s">
        <v>202</v>
      </c>
      <c r="F89" s="38"/>
      <c r="G89" s="38"/>
      <c r="H89" s="38"/>
      <c r="I89" s="38"/>
      <c r="J89" s="38"/>
      <c r="K89" s="38"/>
      <c r="L89" s="55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</row>
    <row r="90" s="2" customFormat="1" ht="12" customHeight="1">
      <c r="A90" s="38"/>
      <c r="B90" s="39"/>
      <c r="C90" s="32" t="s">
        <v>203</v>
      </c>
      <c r="D90" s="38"/>
      <c r="E90" s="38"/>
      <c r="F90" s="38"/>
      <c r="G90" s="38"/>
      <c r="H90" s="38"/>
      <c r="I90" s="38"/>
      <c r="J90" s="38"/>
      <c r="K90" s="38"/>
      <c r="L90" s="55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</row>
    <row r="91" s="2" customFormat="1" ht="16.5" customHeight="1">
      <c r="A91" s="38"/>
      <c r="B91" s="39"/>
      <c r="C91" s="38"/>
      <c r="D91" s="38"/>
      <c r="E91" s="67" t="str">
        <f>E13</f>
        <v>D.1.4g - Měření a regulace</v>
      </c>
      <c r="F91" s="38"/>
      <c r="G91" s="38"/>
      <c r="H91" s="38"/>
      <c r="I91" s="38"/>
      <c r="J91" s="38"/>
      <c r="K91" s="38"/>
      <c r="L91" s="55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</row>
    <row r="92" s="2" customFormat="1" ht="6.96" customHeight="1">
      <c r="A92" s="38"/>
      <c r="B92" s="39"/>
      <c r="C92" s="38"/>
      <c r="D92" s="38"/>
      <c r="E92" s="38"/>
      <c r="F92" s="38"/>
      <c r="G92" s="38"/>
      <c r="H92" s="38"/>
      <c r="I92" s="38"/>
      <c r="J92" s="38"/>
      <c r="K92" s="38"/>
      <c r="L92" s="55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</row>
    <row r="93" s="2" customFormat="1" ht="12" customHeight="1">
      <c r="A93" s="38"/>
      <c r="B93" s="39"/>
      <c r="C93" s="32" t="s">
        <v>20</v>
      </c>
      <c r="D93" s="38"/>
      <c r="E93" s="38"/>
      <c r="F93" s="27" t="str">
        <f>F16</f>
        <v xml:space="preserve"> </v>
      </c>
      <c r="G93" s="38"/>
      <c r="H93" s="38"/>
      <c r="I93" s="32" t="s">
        <v>22</v>
      </c>
      <c r="J93" s="69" t="str">
        <f>IF(J16="","",J16)</f>
        <v>8. 4. 2023</v>
      </c>
      <c r="K93" s="38"/>
      <c r="L93" s="55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</row>
    <row r="94" s="2" customFormat="1" ht="6.96" customHeight="1">
      <c r="A94" s="38"/>
      <c r="B94" s="39"/>
      <c r="C94" s="38"/>
      <c r="D94" s="38"/>
      <c r="E94" s="38"/>
      <c r="F94" s="38"/>
      <c r="G94" s="38"/>
      <c r="H94" s="38"/>
      <c r="I94" s="38"/>
      <c r="J94" s="38"/>
      <c r="K94" s="38"/>
      <c r="L94" s="55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</row>
    <row r="95" s="2" customFormat="1" ht="15.15" customHeight="1">
      <c r="A95" s="38"/>
      <c r="B95" s="39"/>
      <c r="C95" s="32" t="s">
        <v>24</v>
      </c>
      <c r="D95" s="38"/>
      <c r="E95" s="38"/>
      <c r="F95" s="27" t="str">
        <f>E19</f>
        <v>Fakultní nemocnice Olomouc</v>
      </c>
      <c r="G95" s="38"/>
      <c r="H95" s="38"/>
      <c r="I95" s="32" t="s">
        <v>30</v>
      </c>
      <c r="J95" s="36" t="str">
        <f>E25</f>
        <v>LTProjekt, EP Rožnov</v>
      </c>
      <c r="K95" s="38"/>
      <c r="L95" s="55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</row>
    <row r="96" s="2" customFormat="1" ht="15.15" customHeight="1">
      <c r="A96" s="38"/>
      <c r="B96" s="39"/>
      <c r="C96" s="32" t="s">
        <v>28</v>
      </c>
      <c r="D96" s="38"/>
      <c r="E96" s="38"/>
      <c r="F96" s="27" t="str">
        <f>IF(E22="","",E22)</f>
        <v>Vyplň údaj</v>
      </c>
      <c r="G96" s="38"/>
      <c r="H96" s="38"/>
      <c r="I96" s="32" t="s">
        <v>33</v>
      </c>
      <c r="J96" s="36" t="str">
        <f>E28</f>
        <v xml:space="preserve"> </v>
      </c>
      <c r="K96" s="38"/>
      <c r="L96" s="55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</row>
    <row r="97" s="2" customFormat="1" ht="10.32" customHeight="1">
      <c r="A97" s="38"/>
      <c r="B97" s="39"/>
      <c r="C97" s="38"/>
      <c r="D97" s="38"/>
      <c r="E97" s="38"/>
      <c r="F97" s="38"/>
      <c r="G97" s="38"/>
      <c r="H97" s="38"/>
      <c r="I97" s="38"/>
      <c r="J97" s="38"/>
      <c r="K97" s="38"/>
      <c r="L97" s="55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</row>
    <row r="98" s="2" customFormat="1" ht="29.28" customHeight="1">
      <c r="A98" s="38"/>
      <c r="B98" s="39"/>
      <c r="C98" s="147" t="s">
        <v>207</v>
      </c>
      <c r="D98" s="139"/>
      <c r="E98" s="139"/>
      <c r="F98" s="139"/>
      <c r="G98" s="139"/>
      <c r="H98" s="139"/>
      <c r="I98" s="139"/>
      <c r="J98" s="148" t="s">
        <v>208</v>
      </c>
      <c r="K98" s="139"/>
      <c r="L98" s="55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</row>
    <row r="99" s="2" customFormat="1" ht="10.32" customHeight="1">
      <c r="A99" s="38"/>
      <c r="B99" s="39"/>
      <c r="C99" s="38"/>
      <c r="D99" s="38"/>
      <c r="E99" s="38"/>
      <c r="F99" s="38"/>
      <c r="G99" s="38"/>
      <c r="H99" s="38"/>
      <c r="I99" s="38"/>
      <c r="J99" s="38"/>
      <c r="K99" s="38"/>
      <c r="L99" s="55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</row>
    <row r="100" s="2" customFormat="1" ht="22.8" customHeight="1">
      <c r="A100" s="38"/>
      <c r="B100" s="39"/>
      <c r="C100" s="149" t="s">
        <v>209</v>
      </c>
      <c r="D100" s="38"/>
      <c r="E100" s="38"/>
      <c r="F100" s="38"/>
      <c r="G100" s="38"/>
      <c r="H100" s="38"/>
      <c r="I100" s="38"/>
      <c r="J100" s="96">
        <f>J129</f>
        <v>0</v>
      </c>
      <c r="K100" s="38"/>
      <c r="L100" s="55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  <c r="AU100" s="19" t="s">
        <v>210</v>
      </c>
    </row>
    <row r="101" s="9" customFormat="1" ht="24.96" customHeight="1">
      <c r="A101" s="9"/>
      <c r="B101" s="150"/>
      <c r="C101" s="9"/>
      <c r="D101" s="151" t="s">
        <v>3496</v>
      </c>
      <c r="E101" s="152"/>
      <c r="F101" s="152"/>
      <c r="G101" s="152"/>
      <c r="H101" s="152"/>
      <c r="I101" s="152"/>
      <c r="J101" s="153">
        <f>J130</f>
        <v>0</v>
      </c>
      <c r="K101" s="9"/>
      <c r="L101" s="150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</row>
    <row r="102" s="9" customFormat="1" ht="24.96" customHeight="1">
      <c r="A102" s="9"/>
      <c r="B102" s="150"/>
      <c r="C102" s="9"/>
      <c r="D102" s="151" t="s">
        <v>3497</v>
      </c>
      <c r="E102" s="152"/>
      <c r="F102" s="152"/>
      <c r="G102" s="152"/>
      <c r="H102" s="152"/>
      <c r="I102" s="152"/>
      <c r="J102" s="153">
        <f>J137</f>
        <v>0</v>
      </c>
      <c r="K102" s="9"/>
      <c r="L102" s="150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</row>
    <row r="103" s="9" customFormat="1" ht="24.96" customHeight="1">
      <c r="A103" s="9"/>
      <c r="B103" s="150"/>
      <c r="C103" s="9"/>
      <c r="D103" s="151" t="s">
        <v>3498</v>
      </c>
      <c r="E103" s="152"/>
      <c r="F103" s="152"/>
      <c r="G103" s="152"/>
      <c r="H103" s="152"/>
      <c r="I103" s="152"/>
      <c r="J103" s="153">
        <f>J142</f>
        <v>0</v>
      </c>
      <c r="K103" s="9"/>
      <c r="L103" s="150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</row>
    <row r="104" s="9" customFormat="1" ht="24.96" customHeight="1">
      <c r="A104" s="9"/>
      <c r="B104" s="150"/>
      <c r="C104" s="9"/>
      <c r="D104" s="151" t="s">
        <v>3499</v>
      </c>
      <c r="E104" s="152"/>
      <c r="F104" s="152"/>
      <c r="G104" s="152"/>
      <c r="H104" s="152"/>
      <c r="I104" s="152"/>
      <c r="J104" s="153">
        <f>J159</f>
        <v>0</v>
      </c>
      <c r="K104" s="9"/>
      <c r="L104" s="150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</row>
    <row r="105" s="9" customFormat="1" ht="24.96" customHeight="1">
      <c r="A105" s="9"/>
      <c r="B105" s="150"/>
      <c r="C105" s="9"/>
      <c r="D105" s="151" t="s">
        <v>3500</v>
      </c>
      <c r="E105" s="152"/>
      <c r="F105" s="152"/>
      <c r="G105" s="152"/>
      <c r="H105" s="152"/>
      <c r="I105" s="152"/>
      <c r="J105" s="153">
        <f>J176</f>
        <v>0</v>
      </c>
      <c r="K105" s="9"/>
      <c r="L105" s="150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</row>
    <row r="106" s="2" customFormat="1" ht="21.84" customHeight="1">
      <c r="A106" s="38"/>
      <c r="B106" s="39"/>
      <c r="C106" s="38"/>
      <c r="D106" s="38"/>
      <c r="E106" s="38"/>
      <c r="F106" s="38"/>
      <c r="G106" s="38"/>
      <c r="H106" s="38"/>
      <c r="I106" s="38"/>
      <c r="J106" s="38"/>
      <c r="K106" s="38"/>
      <c r="L106" s="55"/>
      <c r="S106" s="38"/>
      <c r="T106" s="38"/>
      <c r="U106" s="38"/>
      <c r="V106" s="38"/>
      <c r="W106" s="38"/>
      <c r="X106" s="38"/>
      <c r="Y106" s="38"/>
      <c r="Z106" s="38"/>
      <c r="AA106" s="38"/>
      <c r="AB106" s="38"/>
      <c r="AC106" s="38"/>
      <c r="AD106" s="38"/>
      <c r="AE106" s="38"/>
    </row>
    <row r="107" s="2" customFormat="1" ht="6.96" customHeight="1">
      <c r="A107" s="38"/>
      <c r="B107" s="60"/>
      <c r="C107" s="61"/>
      <c r="D107" s="61"/>
      <c r="E107" s="61"/>
      <c r="F107" s="61"/>
      <c r="G107" s="61"/>
      <c r="H107" s="61"/>
      <c r="I107" s="61"/>
      <c r="J107" s="61"/>
      <c r="K107" s="61"/>
      <c r="L107" s="55"/>
      <c r="S107" s="38"/>
      <c r="T107" s="38"/>
      <c r="U107" s="38"/>
      <c r="V107" s="38"/>
      <c r="W107" s="38"/>
      <c r="X107" s="38"/>
      <c r="Y107" s="38"/>
      <c r="Z107" s="38"/>
      <c r="AA107" s="38"/>
      <c r="AB107" s="38"/>
      <c r="AC107" s="38"/>
      <c r="AD107" s="38"/>
      <c r="AE107" s="38"/>
    </row>
    <row r="111" s="2" customFormat="1" ht="6.96" customHeight="1">
      <c r="A111" s="38"/>
      <c r="B111" s="62"/>
      <c r="C111" s="63"/>
      <c r="D111" s="63"/>
      <c r="E111" s="63"/>
      <c r="F111" s="63"/>
      <c r="G111" s="63"/>
      <c r="H111" s="63"/>
      <c r="I111" s="63"/>
      <c r="J111" s="63"/>
      <c r="K111" s="63"/>
      <c r="L111" s="55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</row>
    <row r="112" s="2" customFormat="1" ht="24.96" customHeight="1">
      <c r="A112" s="38"/>
      <c r="B112" s="39"/>
      <c r="C112" s="23" t="s">
        <v>242</v>
      </c>
      <c r="D112" s="38"/>
      <c r="E112" s="38"/>
      <c r="F112" s="38"/>
      <c r="G112" s="38"/>
      <c r="H112" s="38"/>
      <c r="I112" s="38"/>
      <c r="J112" s="38"/>
      <c r="K112" s="38"/>
      <c r="L112" s="55"/>
      <c r="S112" s="38"/>
      <c r="T112" s="38"/>
      <c r="U112" s="38"/>
      <c r="V112" s="38"/>
      <c r="W112" s="38"/>
      <c r="X112" s="38"/>
      <c r="Y112" s="38"/>
      <c r="Z112" s="38"/>
      <c r="AA112" s="38"/>
      <c r="AB112" s="38"/>
      <c r="AC112" s="38"/>
      <c r="AD112" s="38"/>
      <c r="AE112" s="38"/>
    </row>
    <row r="113" s="2" customFormat="1" ht="6.96" customHeight="1">
      <c r="A113" s="38"/>
      <c r="B113" s="39"/>
      <c r="C113" s="38"/>
      <c r="D113" s="38"/>
      <c r="E113" s="38"/>
      <c r="F113" s="38"/>
      <c r="G113" s="38"/>
      <c r="H113" s="38"/>
      <c r="I113" s="38"/>
      <c r="J113" s="38"/>
      <c r="K113" s="38"/>
      <c r="L113" s="55"/>
      <c r="S113" s="38"/>
      <c r="T113" s="38"/>
      <c r="U113" s="38"/>
      <c r="V113" s="38"/>
      <c r="W113" s="38"/>
      <c r="X113" s="38"/>
      <c r="Y113" s="38"/>
      <c r="Z113" s="38"/>
      <c r="AA113" s="38"/>
      <c r="AB113" s="38"/>
      <c r="AC113" s="38"/>
      <c r="AD113" s="38"/>
      <c r="AE113" s="38"/>
    </row>
    <row r="114" s="2" customFormat="1" ht="12" customHeight="1">
      <c r="A114" s="38"/>
      <c r="B114" s="39"/>
      <c r="C114" s="32" t="s">
        <v>16</v>
      </c>
      <c r="D114" s="38"/>
      <c r="E114" s="38"/>
      <c r="F114" s="38"/>
      <c r="G114" s="38"/>
      <c r="H114" s="38"/>
      <c r="I114" s="38"/>
      <c r="J114" s="38"/>
      <c r="K114" s="38"/>
      <c r="L114" s="55"/>
      <c r="S114" s="38"/>
      <c r="T114" s="38"/>
      <c r="U114" s="38"/>
      <c r="V114" s="38"/>
      <c r="W114" s="38"/>
      <c r="X114" s="38"/>
      <c r="Y114" s="38"/>
      <c r="Z114" s="38"/>
      <c r="AA114" s="38"/>
      <c r="AB114" s="38"/>
      <c r="AC114" s="38"/>
      <c r="AD114" s="38"/>
      <c r="AE114" s="38"/>
    </row>
    <row r="115" s="2" customFormat="1" ht="16.5" customHeight="1">
      <c r="A115" s="38"/>
      <c r="B115" s="39"/>
      <c r="C115" s="38"/>
      <c r="D115" s="38"/>
      <c r="E115" s="131" t="str">
        <f>E7</f>
        <v>FNOL Novostavba Pavilonu B</v>
      </c>
      <c r="F115" s="32"/>
      <c r="G115" s="32"/>
      <c r="H115" s="32"/>
      <c r="I115" s="38"/>
      <c r="J115" s="38"/>
      <c r="K115" s="38"/>
      <c r="L115" s="55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</row>
    <row r="116" s="1" customFormat="1" ht="12" customHeight="1">
      <c r="B116" s="22"/>
      <c r="C116" s="32" t="s">
        <v>199</v>
      </c>
      <c r="L116" s="22"/>
    </row>
    <row r="117" s="1" customFormat="1" ht="16.5" customHeight="1">
      <c r="B117" s="22"/>
      <c r="E117" s="131" t="s">
        <v>200</v>
      </c>
      <c r="F117" s="1"/>
      <c r="G117" s="1"/>
      <c r="H117" s="1"/>
      <c r="L117" s="22"/>
    </row>
    <row r="118" s="1" customFormat="1" ht="12" customHeight="1">
      <c r="B118" s="22"/>
      <c r="C118" s="32" t="s">
        <v>201</v>
      </c>
      <c r="L118" s="22"/>
    </row>
    <row r="119" s="2" customFormat="1" ht="16.5" customHeight="1">
      <c r="A119" s="38"/>
      <c r="B119" s="39"/>
      <c r="C119" s="38"/>
      <c r="D119" s="38"/>
      <c r="E119" s="132" t="s">
        <v>202</v>
      </c>
      <c r="F119" s="38"/>
      <c r="G119" s="38"/>
      <c r="H119" s="38"/>
      <c r="I119" s="38"/>
      <c r="J119" s="38"/>
      <c r="K119" s="38"/>
      <c r="L119" s="55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</row>
    <row r="120" s="2" customFormat="1" ht="12" customHeight="1">
      <c r="A120" s="38"/>
      <c r="B120" s="39"/>
      <c r="C120" s="32" t="s">
        <v>203</v>
      </c>
      <c r="D120" s="38"/>
      <c r="E120" s="38"/>
      <c r="F120" s="38"/>
      <c r="G120" s="38"/>
      <c r="H120" s="38"/>
      <c r="I120" s="38"/>
      <c r="J120" s="38"/>
      <c r="K120" s="38"/>
      <c r="L120" s="55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</row>
    <row r="121" s="2" customFormat="1" ht="16.5" customHeight="1">
      <c r="A121" s="38"/>
      <c r="B121" s="39"/>
      <c r="C121" s="38"/>
      <c r="D121" s="38"/>
      <c r="E121" s="67" t="str">
        <f>E13</f>
        <v>D.1.4g - Měření a regulace</v>
      </c>
      <c r="F121" s="38"/>
      <c r="G121" s="38"/>
      <c r="H121" s="38"/>
      <c r="I121" s="38"/>
      <c r="J121" s="38"/>
      <c r="K121" s="38"/>
      <c r="L121" s="55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</row>
    <row r="122" s="2" customFormat="1" ht="6.96" customHeight="1">
      <c r="A122" s="38"/>
      <c r="B122" s="39"/>
      <c r="C122" s="38"/>
      <c r="D122" s="38"/>
      <c r="E122" s="38"/>
      <c r="F122" s="38"/>
      <c r="G122" s="38"/>
      <c r="H122" s="38"/>
      <c r="I122" s="38"/>
      <c r="J122" s="38"/>
      <c r="K122" s="38"/>
      <c r="L122" s="55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</row>
    <row r="123" s="2" customFormat="1" ht="12" customHeight="1">
      <c r="A123" s="38"/>
      <c r="B123" s="39"/>
      <c r="C123" s="32" t="s">
        <v>20</v>
      </c>
      <c r="D123" s="38"/>
      <c r="E123" s="38"/>
      <c r="F123" s="27" t="str">
        <f>F16</f>
        <v xml:space="preserve"> </v>
      </c>
      <c r="G123" s="38"/>
      <c r="H123" s="38"/>
      <c r="I123" s="32" t="s">
        <v>22</v>
      </c>
      <c r="J123" s="69" t="str">
        <f>IF(J16="","",J16)</f>
        <v>8. 4. 2023</v>
      </c>
      <c r="K123" s="38"/>
      <c r="L123" s="55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</row>
    <row r="124" s="2" customFormat="1" ht="6.96" customHeight="1">
      <c r="A124" s="38"/>
      <c r="B124" s="39"/>
      <c r="C124" s="38"/>
      <c r="D124" s="38"/>
      <c r="E124" s="38"/>
      <c r="F124" s="38"/>
      <c r="G124" s="38"/>
      <c r="H124" s="38"/>
      <c r="I124" s="38"/>
      <c r="J124" s="38"/>
      <c r="K124" s="38"/>
      <c r="L124" s="55"/>
      <c r="S124" s="38"/>
      <c r="T124" s="38"/>
      <c r="U124" s="38"/>
      <c r="V124" s="38"/>
      <c r="W124" s="38"/>
      <c r="X124" s="38"/>
      <c r="Y124" s="38"/>
      <c r="Z124" s="38"/>
      <c r="AA124" s="38"/>
      <c r="AB124" s="38"/>
      <c r="AC124" s="38"/>
      <c r="AD124" s="38"/>
      <c r="AE124" s="38"/>
    </row>
    <row r="125" s="2" customFormat="1" ht="15.15" customHeight="1">
      <c r="A125" s="38"/>
      <c r="B125" s="39"/>
      <c r="C125" s="32" t="s">
        <v>24</v>
      </c>
      <c r="D125" s="38"/>
      <c r="E125" s="38"/>
      <c r="F125" s="27" t="str">
        <f>E19</f>
        <v>Fakultní nemocnice Olomouc</v>
      </c>
      <c r="G125" s="38"/>
      <c r="H125" s="38"/>
      <c r="I125" s="32" t="s">
        <v>30</v>
      </c>
      <c r="J125" s="36" t="str">
        <f>E25</f>
        <v>LTProjekt, EP Rožnov</v>
      </c>
      <c r="K125" s="38"/>
      <c r="L125" s="55"/>
      <c r="S125" s="38"/>
      <c r="T125" s="38"/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</row>
    <row r="126" s="2" customFormat="1" ht="15.15" customHeight="1">
      <c r="A126" s="38"/>
      <c r="B126" s="39"/>
      <c r="C126" s="32" t="s">
        <v>28</v>
      </c>
      <c r="D126" s="38"/>
      <c r="E126" s="38"/>
      <c r="F126" s="27" t="str">
        <f>IF(E22="","",E22)</f>
        <v>Vyplň údaj</v>
      </c>
      <c r="G126" s="38"/>
      <c r="H126" s="38"/>
      <c r="I126" s="32" t="s">
        <v>33</v>
      </c>
      <c r="J126" s="36" t="str">
        <f>E28</f>
        <v xml:space="preserve"> </v>
      </c>
      <c r="K126" s="38"/>
      <c r="L126" s="55"/>
      <c r="S126" s="38"/>
      <c r="T126" s="38"/>
      <c r="U126" s="38"/>
      <c r="V126" s="38"/>
      <c r="W126" s="38"/>
      <c r="X126" s="38"/>
      <c r="Y126" s="38"/>
      <c r="Z126" s="38"/>
      <c r="AA126" s="38"/>
      <c r="AB126" s="38"/>
      <c r="AC126" s="38"/>
      <c r="AD126" s="38"/>
      <c r="AE126" s="38"/>
    </row>
    <row r="127" s="2" customFormat="1" ht="10.32" customHeight="1">
      <c r="A127" s="38"/>
      <c r="B127" s="39"/>
      <c r="C127" s="38"/>
      <c r="D127" s="38"/>
      <c r="E127" s="38"/>
      <c r="F127" s="38"/>
      <c r="G127" s="38"/>
      <c r="H127" s="38"/>
      <c r="I127" s="38"/>
      <c r="J127" s="38"/>
      <c r="K127" s="38"/>
      <c r="L127" s="55"/>
      <c r="S127" s="38"/>
      <c r="T127" s="38"/>
      <c r="U127" s="38"/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</row>
    <row r="128" s="11" customFormat="1" ht="29.28" customHeight="1">
      <c r="A128" s="158"/>
      <c r="B128" s="159"/>
      <c r="C128" s="160" t="s">
        <v>243</v>
      </c>
      <c r="D128" s="161" t="s">
        <v>60</v>
      </c>
      <c r="E128" s="161" t="s">
        <v>56</v>
      </c>
      <c r="F128" s="161" t="s">
        <v>57</v>
      </c>
      <c r="G128" s="161" t="s">
        <v>244</v>
      </c>
      <c r="H128" s="161" t="s">
        <v>245</v>
      </c>
      <c r="I128" s="161" t="s">
        <v>246</v>
      </c>
      <c r="J128" s="161" t="s">
        <v>208</v>
      </c>
      <c r="K128" s="162" t="s">
        <v>247</v>
      </c>
      <c r="L128" s="163"/>
      <c r="M128" s="86" t="s">
        <v>1</v>
      </c>
      <c r="N128" s="87" t="s">
        <v>39</v>
      </c>
      <c r="O128" s="87" t="s">
        <v>248</v>
      </c>
      <c r="P128" s="87" t="s">
        <v>249</v>
      </c>
      <c r="Q128" s="87" t="s">
        <v>250</v>
      </c>
      <c r="R128" s="87" t="s">
        <v>251</v>
      </c>
      <c r="S128" s="87" t="s">
        <v>252</v>
      </c>
      <c r="T128" s="88" t="s">
        <v>253</v>
      </c>
      <c r="U128" s="158"/>
      <c r="V128" s="158"/>
      <c r="W128" s="158"/>
      <c r="X128" s="158"/>
      <c r="Y128" s="158"/>
      <c r="Z128" s="158"/>
      <c r="AA128" s="158"/>
      <c r="AB128" s="158"/>
      <c r="AC128" s="158"/>
      <c r="AD128" s="158"/>
      <c r="AE128" s="158"/>
    </row>
    <row r="129" s="2" customFormat="1" ht="22.8" customHeight="1">
      <c r="A129" s="38"/>
      <c r="B129" s="39"/>
      <c r="C129" s="93" t="s">
        <v>254</v>
      </c>
      <c r="D129" s="38"/>
      <c r="E129" s="38"/>
      <c r="F129" s="38"/>
      <c r="G129" s="38"/>
      <c r="H129" s="38"/>
      <c r="I129" s="38"/>
      <c r="J129" s="164">
        <f>BK129</f>
        <v>0</v>
      </c>
      <c r="K129" s="38"/>
      <c r="L129" s="39"/>
      <c r="M129" s="89"/>
      <c r="N129" s="73"/>
      <c r="O129" s="90"/>
      <c r="P129" s="165">
        <f>P130+P137+P142+P159+P176</f>
        <v>0</v>
      </c>
      <c r="Q129" s="90"/>
      <c r="R129" s="165">
        <f>R130+R137+R142+R159+R176</f>
        <v>0</v>
      </c>
      <c r="S129" s="90"/>
      <c r="T129" s="166">
        <f>T130+T137+T142+T159+T176</f>
        <v>0</v>
      </c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  <c r="AT129" s="19" t="s">
        <v>74</v>
      </c>
      <c r="AU129" s="19" t="s">
        <v>210</v>
      </c>
      <c r="BK129" s="167">
        <f>BK130+BK137+BK142+BK159+BK176</f>
        <v>0</v>
      </c>
    </row>
    <row r="130" s="12" customFormat="1" ht="25.92" customHeight="1">
      <c r="A130" s="12"/>
      <c r="B130" s="168"/>
      <c r="C130" s="12"/>
      <c r="D130" s="169" t="s">
        <v>74</v>
      </c>
      <c r="E130" s="170" t="s">
        <v>3501</v>
      </c>
      <c r="F130" s="170" t="s">
        <v>3502</v>
      </c>
      <c r="G130" s="12"/>
      <c r="H130" s="12"/>
      <c r="I130" s="171"/>
      <c r="J130" s="172">
        <f>BK130</f>
        <v>0</v>
      </c>
      <c r="K130" s="12"/>
      <c r="L130" s="168"/>
      <c r="M130" s="173"/>
      <c r="N130" s="174"/>
      <c r="O130" s="174"/>
      <c r="P130" s="175">
        <f>SUM(P131:P136)</f>
        <v>0</v>
      </c>
      <c r="Q130" s="174"/>
      <c r="R130" s="175">
        <f>SUM(R131:R136)</f>
        <v>0</v>
      </c>
      <c r="S130" s="174"/>
      <c r="T130" s="176">
        <f>SUM(T131:T136)</f>
        <v>0</v>
      </c>
      <c r="U130" s="12"/>
      <c r="V130" s="12"/>
      <c r="W130" s="12"/>
      <c r="X130" s="12"/>
      <c r="Y130" s="12"/>
      <c r="Z130" s="12"/>
      <c r="AA130" s="12"/>
      <c r="AB130" s="12"/>
      <c r="AC130" s="12"/>
      <c r="AD130" s="12"/>
      <c r="AE130" s="12"/>
      <c r="AR130" s="169" t="s">
        <v>82</v>
      </c>
      <c r="AT130" s="177" t="s">
        <v>74</v>
      </c>
      <c r="AU130" s="177" t="s">
        <v>75</v>
      </c>
      <c r="AY130" s="169" t="s">
        <v>257</v>
      </c>
      <c r="BK130" s="178">
        <f>SUM(BK131:BK136)</f>
        <v>0</v>
      </c>
    </row>
    <row r="131" s="2" customFormat="1" ht="55.5" customHeight="1">
      <c r="A131" s="38"/>
      <c r="B131" s="181"/>
      <c r="C131" s="182" t="s">
        <v>82</v>
      </c>
      <c r="D131" s="182" t="s">
        <v>259</v>
      </c>
      <c r="E131" s="183" t="s">
        <v>3503</v>
      </c>
      <c r="F131" s="184" t="s">
        <v>3504</v>
      </c>
      <c r="G131" s="185" t="s">
        <v>2365</v>
      </c>
      <c r="H131" s="186">
        <v>27</v>
      </c>
      <c r="I131" s="187"/>
      <c r="J131" s="188">
        <f>ROUND(I131*H131,2)</f>
        <v>0</v>
      </c>
      <c r="K131" s="184" t="s">
        <v>2351</v>
      </c>
      <c r="L131" s="39"/>
      <c r="M131" s="189" t="s">
        <v>1</v>
      </c>
      <c r="N131" s="190" t="s">
        <v>40</v>
      </c>
      <c r="O131" s="77"/>
      <c r="P131" s="191">
        <f>O131*H131</f>
        <v>0</v>
      </c>
      <c r="Q131" s="191">
        <v>0</v>
      </c>
      <c r="R131" s="191">
        <f>Q131*H131</f>
        <v>0</v>
      </c>
      <c r="S131" s="191">
        <v>0</v>
      </c>
      <c r="T131" s="192">
        <f>S131*H131</f>
        <v>0</v>
      </c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R131" s="193" t="s">
        <v>108</v>
      </c>
      <c r="AT131" s="193" t="s">
        <v>259</v>
      </c>
      <c r="AU131" s="193" t="s">
        <v>82</v>
      </c>
      <c r="AY131" s="19" t="s">
        <v>257</v>
      </c>
      <c r="BE131" s="194">
        <f>IF(N131="základní",J131,0)</f>
        <v>0</v>
      </c>
      <c r="BF131" s="194">
        <f>IF(N131="snížená",J131,0)</f>
        <v>0</v>
      </c>
      <c r="BG131" s="194">
        <f>IF(N131="zákl. přenesená",J131,0)</f>
        <v>0</v>
      </c>
      <c r="BH131" s="194">
        <f>IF(N131="sníž. přenesená",J131,0)</f>
        <v>0</v>
      </c>
      <c r="BI131" s="194">
        <f>IF(N131="nulová",J131,0)</f>
        <v>0</v>
      </c>
      <c r="BJ131" s="19" t="s">
        <v>82</v>
      </c>
      <c r="BK131" s="194">
        <f>ROUND(I131*H131,2)</f>
        <v>0</v>
      </c>
      <c r="BL131" s="19" t="s">
        <v>108</v>
      </c>
      <c r="BM131" s="193" t="s">
        <v>85</v>
      </c>
    </row>
    <row r="132" s="2" customFormat="1">
      <c r="A132" s="38"/>
      <c r="B132" s="39"/>
      <c r="C132" s="38"/>
      <c r="D132" s="196" t="s">
        <v>1062</v>
      </c>
      <c r="E132" s="38"/>
      <c r="F132" s="237" t="s">
        <v>3505</v>
      </c>
      <c r="G132" s="38"/>
      <c r="H132" s="38"/>
      <c r="I132" s="238"/>
      <c r="J132" s="38"/>
      <c r="K132" s="38"/>
      <c r="L132" s="39"/>
      <c r="M132" s="239"/>
      <c r="N132" s="240"/>
      <c r="O132" s="77"/>
      <c r="P132" s="77"/>
      <c r="Q132" s="77"/>
      <c r="R132" s="77"/>
      <c r="S132" s="77"/>
      <c r="T132" s="78"/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  <c r="AT132" s="19" t="s">
        <v>1062</v>
      </c>
      <c r="AU132" s="19" t="s">
        <v>82</v>
      </c>
    </row>
    <row r="133" s="2" customFormat="1" ht="55.5" customHeight="1">
      <c r="A133" s="38"/>
      <c r="B133" s="181"/>
      <c r="C133" s="182" t="s">
        <v>85</v>
      </c>
      <c r="D133" s="182" t="s">
        <v>259</v>
      </c>
      <c r="E133" s="183" t="s">
        <v>3506</v>
      </c>
      <c r="F133" s="184" t="s">
        <v>3507</v>
      </c>
      <c r="G133" s="185" t="s">
        <v>2365</v>
      </c>
      <c r="H133" s="186">
        <v>1</v>
      </c>
      <c r="I133" s="187"/>
      <c r="J133" s="188">
        <f>ROUND(I133*H133,2)</f>
        <v>0</v>
      </c>
      <c r="K133" s="184" t="s">
        <v>2351</v>
      </c>
      <c r="L133" s="39"/>
      <c r="M133" s="189" t="s">
        <v>1</v>
      </c>
      <c r="N133" s="190" t="s">
        <v>40</v>
      </c>
      <c r="O133" s="77"/>
      <c r="P133" s="191">
        <f>O133*H133</f>
        <v>0</v>
      </c>
      <c r="Q133" s="191">
        <v>0</v>
      </c>
      <c r="R133" s="191">
        <f>Q133*H133</f>
        <v>0</v>
      </c>
      <c r="S133" s="191">
        <v>0</v>
      </c>
      <c r="T133" s="192">
        <f>S133*H133</f>
        <v>0</v>
      </c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  <c r="AR133" s="193" t="s">
        <v>108</v>
      </c>
      <c r="AT133" s="193" t="s">
        <v>259</v>
      </c>
      <c r="AU133" s="193" t="s">
        <v>82</v>
      </c>
      <c r="AY133" s="19" t="s">
        <v>257</v>
      </c>
      <c r="BE133" s="194">
        <f>IF(N133="základní",J133,0)</f>
        <v>0</v>
      </c>
      <c r="BF133" s="194">
        <f>IF(N133="snížená",J133,0)</f>
        <v>0</v>
      </c>
      <c r="BG133" s="194">
        <f>IF(N133="zákl. přenesená",J133,0)</f>
        <v>0</v>
      </c>
      <c r="BH133" s="194">
        <f>IF(N133="sníž. přenesená",J133,0)</f>
        <v>0</v>
      </c>
      <c r="BI133" s="194">
        <f>IF(N133="nulová",J133,0)</f>
        <v>0</v>
      </c>
      <c r="BJ133" s="19" t="s">
        <v>82</v>
      </c>
      <c r="BK133" s="194">
        <f>ROUND(I133*H133,2)</f>
        <v>0</v>
      </c>
      <c r="BL133" s="19" t="s">
        <v>108</v>
      </c>
      <c r="BM133" s="193" t="s">
        <v>108</v>
      </c>
    </row>
    <row r="134" s="2" customFormat="1">
      <c r="A134" s="38"/>
      <c r="B134" s="39"/>
      <c r="C134" s="38"/>
      <c r="D134" s="196" t="s">
        <v>1062</v>
      </c>
      <c r="E134" s="38"/>
      <c r="F134" s="237" t="s">
        <v>3508</v>
      </c>
      <c r="G134" s="38"/>
      <c r="H134" s="38"/>
      <c r="I134" s="238"/>
      <c r="J134" s="38"/>
      <c r="K134" s="38"/>
      <c r="L134" s="39"/>
      <c r="M134" s="239"/>
      <c r="N134" s="240"/>
      <c r="O134" s="77"/>
      <c r="P134" s="77"/>
      <c r="Q134" s="77"/>
      <c r="R134" s="77"/>
      <c r="S134" s="77"/>
      <c r="T134" s="78"/>
      <c r="U134" s="38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  <c r="AT134" s="19" t="s">
        <v>1062</v>
      </c>
      <c r="AU134" s="19" t="s">
        <v>82</v>
      </c>
    </row>
    <row r="135" s="2" customFormat="1" ht="21.75" customHeight="1">
      <c r="A135" s="38"/>
      <c r="B135" s="181"/>
      <c r="C135" s="182" t="s">
        <v>92</v>
      </c>
      <c r="D135" s="182" t="s">
        <v>259</v>
      </c>
      <c r="E135" s="183" t="s">
        <v>3509</v>
      </c>
      <c r="F135" s="184" t="s">
        <v>3510</v>
      </c>
      <c r="G135" s="185" t="s">
        <v>2365</v>
      </c>
      <c r="H135" s="186">
        <v>1</v>
      </c>
      <c r="I135" s="187"/>
      <c r="J135" s="188">
        <f>ROUND(I135*H135,2)</f>
        <v>0</v>
      </c>
      <c r="K135" s="184" t="s">
        <v>2351</v>
      </c>
      <c r="L135" s="39"/>
      <c r="M135" s="189" t="s">
        <v>1</v>
      </c>
      <c r="N135" s="190" t="s">
        <v>40</v>
      </c>
      <c r="O135" s="77"/>
      <c r="P135" s="191">
        <f>O135*H135</f>
        <v>0</v>
      </c>
      <c r="Q135" s="191">
        <v>0</v>
      </c>
      <c r="R135" s="191">
        <f>Q135*H135</f>
        <v>0</v>
      </c>
      <c r="S135" s="191">
        <v>0</v>
      </c>
      <c r="T135" s="192">
        <f>S135*H135</f>
        <v>0</v>
      </c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R135" s="193" t="s">
        <v>108</v>
      </c>
      <c r="AT135" s="193" t="s">
        <v>259</v>
      </c>
      <c r="AU135" s="193" t="s">
        <v>82</v>
      </c>
      <c r="AY135" s="19" t="s">
        <v>257</v>
      </c>
      <c r="BE135" s="194">
        <f>IF(N135="základní",J135,0)</f>
        <v>0</v>
      </c>
      <c r="BF135" s="194">
        <f>IF(N135="snížená",J135,0)</f>
        <v>0</v>
      </c>
      <c r="BG135" s="194">
        <f>IF(N135="zákl. přenesená",J135,0)</f>
        <v>0</v>
      </c>
      <c r="BH135" s="194">
        <f>IF(N135="sníž. přenesená",J135,0)</f>
        <v>0</v>
      </c>
      <c r="BI135" s="194">
        <f>IF(N135="nulová",J135,0)</f>
        <v>0</v>
      </c>
      <c r="BJ135" s="19" t="s">
        <v>82</v>
      </c>
      <c r="BK135" s="194">
        <f>ROUND(I135*H135,2)</f>
        <v>0</v>
      </c>
      <c r="BL135" s="19" t="s">
        <v>108</v>
      </c>
      <c r="BM135" s="193" t="s">
        <v>290</v>
      </c>
    </row>
    <row r="136" s="2" customFormat="1">
      <c r="A136" s="38"/>
      <c r="B136" s="39"/>
      <c r="C136" s="38"/>
      <c r="D136" s="196" t="s">
        <v>1062</v>
      </c>
      <c r="E136" s="38"/>
      <c r="F136" s="237" t="s">
        <v>3505</v>
      </c>
      <c r="G136" s="38"/>
      <c r="H136" s="38"/>
      <c r="I136" s="238"/>
      <c r="J136" s="38"/>
      <c r="K136" s="38"/>
      <c r="L136" s="39"/>
      <c r="M136" s="239"/>
      <c r="N136" s="240"/>
      <c r="O136" s="77"/>
      <c r="P136" s="77"/>
      <c r="Q136" s="77"/>
      <c r="R136" s="77"/>
      <c r="S136" s="77"/>
      <c r="T136" s="78"/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T136" s="19" t="s">
        <v>1062</v>
      </c>
      <c r="AU136" s="19" t="s">
        <v>82</v>
      </c>
    </row>
    <row r="137" s="12" customFormat="1" ht="25.92" customHeight="1">
      <c r="A137" s="12"/>
      <c r="B137" s="168"/>
      <c r="C137" s="12"/>
      <c r="D137" s="169" t="s">
        <v>74</v>
      </c>
      <c r="E137" s="170" t="s">
        <v>3511</v>
      </c>
      <c r="F137" s="170" t="s">
        <v>3512</v>
      </c>
      <c r="G137" s="12"/>
      <c r="H137" s="12"/>
      <c r="I137" s="171"/>
      <c r="J137" s="172">
        <f>BK137</f>
        <v>0</v>
      </c>
      <c r="K137" s="12"/>
      <c r="L137" s="168"/>
      <c r="M137" s="173"/>
      <c r="N137" s="174"/>
      <c r="O137" s="174"/>
      <c r="P137" s="175">
        <f>SUM(P138:P141)</f>
        <v>0</v>
      </c>
      <c r="Q137" s="174"/>
      <c r="R137" s="175">
        <f>SUM(R138:R141)</f>
        <v>0</v>
      </c>
      <c r="S137" s="174"/>
      <c r="T137" s="176">
        <f>SUM(T138:T141)</f>
        <v>0</v>
      </c>
      <c r="U137" s="12"/>
      <c r="V137" s="12"/>
      <c r="W137" s="12"/>
      <c r="X137" s="12"/>
      <c r="Y137" s="12"/>
      <c r="Z137" s="12"/>
      <c r="AA137" s="12"/>
      <c r="AB137" s="12"/>
      <c r="AC137" s="12"/>
      <c r="AD137" s="12"/>
      <c r="AE137" s="12"/>
      <c r="AR137" s="169" t="s">
        <v>82</v>
      </c>
      <c r="AT137" s="177" t="s">
        <v>74</v>
      </c>
      <c r="AU137" s="177" t="s">
        <v>75</v>
      </c>
      <c r="AY137" s="169" t="s">
        <v>257</v>
      </c>
      <c r="BK137" s="178">
        <f>SUM(BK138:BK141)</f>
        <v>0</v>
      </c>
    </row>
    <row r="138" s="2" customFormat="1" ht="24.15" customHeight="1">
      <c r="A138" s="38"/>
      <c r="B138" s="181"/>
      <c r="C138" s="182" t="s">
        <v>108</v>
      </c>
      <c r="D138" s="182" t="s">
        <v>259</v>
      </c>
      <c r="E138" s="183" t="s">
        <v>3513</v>
      </c>
      <c r="F138" s="184" t="s">
        <v>3514</v>
      </c>
      <c r="G138" s="185" t="s">
        <v>2365</v>
      </c>
      <c r="H138" s="186">
        <v>27</v>
      </c>
      <c r="I138" s="187"/>
      <c r="J138" s="188">
        <f>ROUND(I138*H138,2)</f>
        <v>0</v>
      </c>
      <c r="K138" s="184" t="s">
        <v>2351</v>
      </c>
      <c r="L138" s="39"/>
      <c r="M138" s="189" t="s">
        <v>1</v>
      </c>
      <c r="N138" s="190" t="s">
        <v>40</v>
      </c>
      <c r="O138" s="77"/>
      <c r="P138" s="191">
        <f>O138*H138</f>
        <v>0</v>
      </c>
      <c r="Q138" s="191">
        <v>0</v>
      </c>
      <c r="R138" s="191">
        <f>Q138*H138</f>
        <v>0</v>
      </c>
      <c r="S138" s="191">
        <v>0</v>
      </c>
      <c r="T138" s="192">
        <f>S138*H138</f>
        <v>0</v>
      </c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R138" s="193" t="s">
        <v>108</v>
      </c>
      <c r="AT138" s="193" t="s">
        <v>259</v>
      </c>
      <c r="AU138" s="193" t="s">
        <v>82</v>
      </c>
      <c r="AY138" s="19" t="s">
        <v>257</v>
      </c>
      <c r="BE138" s="194">
        <f>IF(N138="základní",J138,0)</f>
        <v>0</v>
      </c>
      <c r="BF138" s="194">
        <f>IF(N138="snížená",J138,0)</f>
        <v>0</v>
      </c>
      <c r="BG138" s="194">
        <f>IF(N138="zákl. přenesená",J138,0)</f>
        <v>0</v>
      </c>
      <c r="BH138" s="194">
        <f>IF(N138="sníž. přenesená",J138,0)</f>
        <v>0</v>
      </c>
      <c r="BI138" s="194">
        <f>IF(N138="nulová",J138,0)</f>
        <v>0</v>
      </c>
      <c r="BJ138" s="19" t="s">
        <v>82</v>
      </c>
      <c r="BK138" s="194">
        <f>ROUND(I138*H138,2)</f>
        <v>0</v>
      </c>
      <c r="BL138" s="19" t="s">
        <v>108</v>
      </c>
      <c r="BM138" s="193" t="s">
        <v>307</v>
      </c>
    </row>
    <row r="139" s="2" customFormat="1">
      <c r="A139" s="38"/>
      <c r="B139" s="39"/>
      <c r="C139" s="38"/>
      <c r="D139" s="196" t="s">
        <v>1062</v>
      </c>
      <c r="E139" s="38"/>
      <c r="F139" s="237" t="s">
        <v>3515</v>
      </c>
      <c r="G139" s="38"/>
      <c r="H139" s="38"/>
      <c r="I139" s="238"/>
      <c r="J139" s="38"/>
      <c r="K139" s="38"/>
      <c r="L139" s="39"/>
      <c r="M139" s="239"/>
      <c r="N139" s="240"/>
      <c r="O139" s="77"/>
      <c r="P139" s="77"/>
      <c r="Q139" s="77"/>
      <c r="R139" s="77"/>
      <c r="S139" s="77"/>
      <c r="T139" s="78"/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T139" s="19" t="s">
        <v>1062</v>
      </c>
      <c r="AU139" s="19" t="s">
        <v>82</v>
      </c>
    </row>
    <row r="140" s="2" customFormat="1" ht="37.8" customHeight="1">
      <c r="A140" s="38"/>
      <c r="B140" s="181"/>
      <c r="C140" s="182" t="s">
        <v>285</v>
      </c>
      <c r="D140" s="182" t="s">
        <v>259</v>
      </c>
      <c r="E140" s="183" t="s">
        <v>3516</v>
      </c>
      <c r="F140" s="184" t="s">
        <v>3517</v>
      </c>
      <c r="G140" s="185" t="s">
        <v>2365</v>
      </c>
      <c r="H140" s="186">
        <v>27</v>
      </c>
      <c r="I140" s="187"/>
      <c r="J140" s="188">
        <f>ROUND(I140*H140,2)</f>
        <v>0</v>
      </c>
      <c r="K140" s="184" t="s">
        <v>2351</v>
      </c>
      <c r="L140" s="39"/>
      <c r="M140" s="189" t="s">
        <v>1</v>
      </c>
      <c r="N140" s="190" t="s">
        <v>40</v>
      </c>
      <c r="O140" s="77"/>
      <c r="P140" s="191">
        <f>O140*H140</f>
        <v>0</v>
      </c>
      <c r="Q140" s="191">
        <v>0</v>
      </c>
      <c r="R140" s="191">
        <f>Q140*H140</f>
        <v>0</v>
      </c>
      <c r="S140" s="191">
        <v>0</v>
      </c>
      <c r="T140" s="192">
        <f>S140*H140</f>
        <v>0</v>
      </c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R140" s="193" t="s">
        <v>108</v>
      </c>
      <c r="AT140" s="193" t="s">
        <v>259</v>
      </c>
      <c r="AU140" s="193" t="s">
        <v>82</v>
      </c>
      <c r="AY140" s="19" t="s">
        <v>257</v>
      </c>
      <c r="BE140" s="194">
        <f>IF(N140="základní",J140,0)</f>
        <v>0</v>
      </c>
      <c r="BF140" s="194">
        <f>IF(N140="snížená",J140,0)</f>
        <v>0</v>
      </c>
      <c r="BG140" s="194">
        <f>IF(N140="zákl. přenesená",J140,0)</f>
        <v>0</v>
      </c>
      <c r="BH140" s="194">
        <f>IF(N140="sníž. přenesená",J140,0)</f>
        <v>0</v>
      </c>
      <c r="BI140" s="194">
        <f>IF(N140="nulová",J140,0)</f>
        <v>0</v>
      </c>
      <c r="BJ140" s="19" t="s">
        <v>82</v>
      </c>
      <c r="BK140" s="194">
        <f>ROUND(I140*H140,2)</f>
        <v>0</v>
      </c>
      <c r="BL140" s="19" t="s">
        <v>108</v>
      </c>
      <c r="BM140" s="193" t="s">
        <v>320</v>
      </c>
    </row>
    <row r="141" s="2" customFormat="1">
      <c r="A141" s="38"/>
      <c r="B141" s="39"/>
      <c r="C141" s="38"/>
      <c r="D141" s="196" t="s">
        <v>1062</v>
      </c>
      <c r="E141" s="38"/>
      <c r="F141" s="237" t="s">
        <v>3515</v>
      </c>
      <c r="G141" s="38"/>
      <c r="H141" s="38"/>
      <c r="I141" s="238"/>
      <c r="J141" s="38"/>
      <c r="K141" s="38"/>
      <c r="L141" s="39"/>
      <c r="M141" s="239"/>
      <c r="N141" s="240"/>
      <c r="O141" s="77"/>
      <c r="P141" s="77"/>
      <c r="Q141" s="77"/>
      <c r="R141" s="77"/>
      <c r="S141" s="77"/>
      <c r="T141" s="78"/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T141" s="19" t="s">
        <v>1062</v>
      </c>
      <c r="AU141" s="19" t="s">
        <v>82</v>
      </c>
    </row>
    <row r="142" s="12" customFormat="1" ht="25.92" customHeight="1">
      <c r="A142" s="12"/>
      <c r="B142" s="168"/>
      <c r="C142" s="12"/>
      <c r="D142" s="169" t="s">
        <v>74</v>
      </c>
      <c r="E142" s="170" t="s">
        <v>3518</v>
      </c>
      <c r="F142" s="170" t="s">
        <v>3519</v>
      </c>
      <c r="G142" s="12"/>
      <c r="H142" s="12"/>
      <c r="I142" s="171"/>
      <c r="J142" s="172">
        <f>BK142</f>
        <v>0</v>
      </c>
      <c r="K142" s="12"/>
      <c r="L142" s="168"/>
      <c r="M142" s="173"/>
      <c r="N142" s="174"/>
      <c r="O142" s="174"/>
      <c r="P142" s="175">
        <f>SUM(P143:P158)</f>
        <v>0</v>
      </c>
      <c r="Q142" s="174"/>
      <c r="R142" s="175">
        <f>SUM(R143:R158)</f>
        <v>0</v>
      </c>
      <c r="S142" s="174"/>
      <c r="T142" s="176">
        <f>SUM(T143:T158)</f>
        <v>0</v>
      </c>
      <c r="U142" s="12"/>
      <c r="V142" s="12"/>
      <c r="W142" s="12"/>
      <c r="X142" s="12"/>
      <c r="Y142" s="12"/>
      <c r="Z142" s="12"/>
      <c r="AA142" s="12"/>
      <c r="AB142" s="12"/>
      <c r="AC142" s="12"/>
      <c r="AD142" s="12"/>
      <c r="AE142" s="12"/>
      <c r="AR142" s="169" t="s">
        <v>82</v>
      </c>
      <c r="AT142" s="177" t="s">
        <v>74</v>
      </c>
      <c r="AU142" s="177" t="s">
        <v>75</v>
      </c>
      <c r="AY142" s="169" t="s">
        <v>257</v>
      </c>
      <c r="BK142" s="178">
        <f>SUM(BK143:BK158)</f>
        <v>0</v>
      </c>
    </row>
    <row r="143" s="2" customFormat="1" ht="21.75" customHeight="1">
      <c r="A143" s="38"/>
      <c r="B143" s="181"/>
      <c r="C143" s="182" t="s">
        <v>290</v>
      </c>
      <c r="D143" s="182" t="s">
        <v>259</v>
      </c>
      <c r="E143" s="183" t="s">
        <v>3520</v>
      </c>
      <c r="F143" s="184" t="s">
        <v>3521</v>
      </c>
      <c r="G143" s="185" t="s">
        <v>422</v>
      </c>
      <c r="H143" s="186">
        <v>2295</v>
      </c>
      <c r="I143" s="187"/>
      <c r="J143" s="188">
        <f>ROUND(I143*H143,2)</f>
        <v>0</v>
      </c>
      <c r="K143" s="184" t="s">
        <v>2351</v>
      </c>
      <c r="L143" s="39"/>
      <c r="M143" s="189" t="s">
        <v>1</v>
      </c>
      <c r="N143" s="190" t="s">
        <v>40</v>
      </c>
      <c r="O143" s="77"/>
      <c r="P143" s="191">
        <f>O143*H143</f>
        <v>0</v>
      </c>
      <c r="Q143" s="191">
        <v>0</v>
      </c>
      <c r="R143" s="191">
        <f>Q143*H143</f>
        <v>0</v>
      </c>
      <c r="S143" s="191">
        <v>0</v>
      </c>
      <c r="T143" s="192">
        <f>S143*H143</f>
        <v>0</v>
      </c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R143" s="193" t="s">
        <v>108</v>
      </c>
      <c r="AT143" s="193" t="s">
        <v>259</v>
      </c>
      <c r="AU143" s="193" t="s">
        <v>82</v>
      </c>
      <c r="AY143" s="19" t="s">
        <v>257</v>
      </c>
      <c r="BE143" s="194">
        <f>IF(N143="základní",J143,0)</f>
        <v>0</v>
      </c>
      <c r="BF143" s="194">
        <f>IF(N143="snížená",J143,0)</f>
        <v>0</v>
      </c>
      <c r="BG143" s="194">
        <f>IF(N143="zákl. přenesená",J143,0)</f>
        <v>0</v>
      </c>
      <c r="BH143" s="194">
        <f>IF(N143="sníž. přenesená",J143,0)</f>
        <v>0</v>
      </c>
      <c r="BI143" s="194">
        <f>IF(N143="nulová",J143,0)</f>
        <v>0</v>
      </c>
      <c r="BJ143" s="19" t="s">
        <v>82</v>
      </c>
      <c r="BK143" s="194">
        <f>ROUND(I143*H143,2)</f>
        <v>0</v>
      </c>
      <c r="BL143" s="19" t="s">
        <v>108</v>
      </c>
      <c r="BM143" s="193" t="s">
        <v>334</v>
      </c>
    </row>
    <row r="144" s="2" customFormat="1">
      <c r="A144" s="38"/>
      <c r="B144" s="39"/>
      <c r="C144" s="38"/>
      <c r="D144" s="196" t="s">
        <v>1062</v>
      </c>
      <c r="E144" s="38"/>
      <c r="F144" s="237" t="s">
        <v>3515</v>
      </c>
      <c r="G144" s="38"/>
      <c r="H144" s="38"/>
      <c r="I144" s="238"/>
      <c r="J144" s="38"/>
      <c r="K144" s="38"/>
      <c r="L144" s="39"/>
      <c r="M144" s="239"/>
      <c r="N144" s="240"/>
      <c r="O144" s="77"/>
      <c r="P144" s="77"/>
      <c r="Q144" s="77"/>
      <c r="R144" s="77"/>
      <c r="S144" s="77"/>
      <c r="T144" s="78"/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T144" s="19" t="s">
        <v>1062</v>
      </c>
      <c r="AU144" s="19" t="s">
        <v>82</v>
      </c>
    </row>
    <row r="145" s="2" customFormat="1" ht="21.75" customHeight="1">
      <c r="A145" s="38"/>
      <c r="B145" s="181"/>
      <c r="C145" s="182" t="s">
        <v>301</v>
      </c>
      <c r="D145" s="182" t="s">
        <v>259</v>
      </c>
      <c r="E145" s="183" t="s">
        <v>3522</v>
      </c>
      <c r="F145" s="184" t="s">
        <v>3523</v>
      </c>
      <c r="G145" s="185" t="s">
        <v>422</v>
      </c>
      <c r="H145" s="186">
        <v>505</v>
      </c>
      <c r="I145" s="187"/>
      <c r="J145" s="188">
        <f>ROUND(I145*H145,2)</f>
        <v>0</v>
      </c>
      <c r="K145" s="184" t="s">
        <v>2351</v>
      </c>
      <c r="L145" s="39"/>
      <c r="M145" s="189" t="s">
        <v>1</v>
      </c>
      <c r="N145" s="190" t="s">
        <v>40</v>
      </c>
      <c r="O145" s="77"/>
      <c r="P145" s="191">
        <f>O145*H145</f>
        <v>0</v>
      </c>
      <c r="Q145" s="191">
        <v>0</v>
      </c>
      <c r="R145" s="191">
        <f>Q145*H145</f>
        <v>0</v>
      </c>
      <c r="S145" s="191">
        <v>0</v>
      </c>
      <c r="T145" s="192">
        <f>S145*H145</f>
        <v>0</v>
      </c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  <c r="AR145" s="193" t="s">
        <v>108</v>
      </c>
      <c r="AT145" s="193" t="s">
        <v>259</v>
      </c>
      <c r="AU145" s="193" t="s">
        <v>82</v>
      </c>
      <c r="AY145" s="19" t="s">
        <v>257</v>
      </c>
      <c r="BE145" s="194">
        <f>IF(N145="základní",J145,0)</f>
        <v>0</v>
      </c>
      <c r="BF145" s="194">
        <f>IF(N145="snížená",J145,0)</f>
        <v>0</v>
      </c>
      <c r="BG145" s="194">
        <f>IF(N145="zákl. přenesená",J145,0)</f>
        <v>0</v>
      </c>
      <c r="BH145" s="194">
        <f>IF(N145="sníž. přenesená",J145,0)</f>
        <v>0</v>
      </c>
      <c r="BI145" s="194">
        <f>IF(N145="nulová",J145,0)</f>
        <v>0</v>
      </c>
      <c r="BJ145" s="19" t="s">
        <v>82</v>
      </c>
      <c r="BK145" s="194">
        <f>ROUND(I145*H145,2)</f>
        <v>0</v>
      </c>
      <c r="BL145" s="19" t="s">
        <v>108</v>
      </c>
      <c r="BM145" s="193" t="s">
        <v>350</v>
      </c>
    </row>
    <row r="146" s="2" customFormat="1">
      <c r="A146" s="38"/>
      <c r="B146" s="39"/>
      <c r="C146" s="38"/>
      <c r="D146" s="196" t="s">
        <v>1062</v>
      </c>
      <c r="E146" s="38"/>
      <c r="F146" s="237" t="s">
        <v>3515</v>
      </c>
      <c r="G146" s="38"/>
      <c r="H146" s="38"/>
      <c r="I146" s="238"/>
      <c r="J146" s="38"/>
      <c r="K146" s="38"/>
      <c r="L146" s="39"/>
      <c r="M146" s="239"/>
      <c r="N146" s="240"/>
      <c r="O146" s="77"/>
      <c r="P146" s="77"/>
      <c r="Q146" s="77"/>
      <c r="R146" s="77"/>
      <c r="S146" s="77"/>
      <c r="T146" s="78"/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  <c r="AT146" s="19" t="s">
        <v>1062</v>
      </c>
      <c r="AU146" s="19" t="s">
        <v>82</v>
      </c>
    </row>
    <row r="147" s="2" customFormat="1" ht="16.5" customHeight="1">
      <c r="A147" s="38"/>
      <c r="B147" s="181"/>
      <c r="C147" s="182" t="s">
        <v>307</v>
      </c>
      <c r="D147" s="182" t="s">
        <v>259</v>
      </c>
      <c r="E147" s="183" t="s">
        <v>3524</v>
      </c>
      <c r="F147" s="184" t="s">
        <v>3525</v>
      </c>
      <c r="G147" s="185" t="s">
        <v>422</v>
      </c>
      <c r="H147" s="186">
        <v>540</v>
      </c>
      <c r="I147" s="187"/>
      <c r="J147" s="188">
        <f>ROUND(I147*H147,2)</f>
        <v>0</v>
      </c>
      <c r="K147" s="184" t="s">
        <v>2351</v>
      </c>
      <c r="L147" s="39"/>
      <c r="M147" s="189" t="s">
        <v>1</v>
      </c>
      <c r="N147" s="190" t="s">
        <v>40</v>
      </c>
      <c r="O147" s="77"/>
      <c r="P147" s="191">
        <f>O147*H147</f>
        <v>0</v>
      </c>
      <c r="Q147" s="191">
        <v>0</v>
      </c>
      <c r="R147" s="191">
        <f>Q147*H147</f>
        <v>0</v>
      </c>
      <c r="S147" s="191">
        <v>0</v>
      </c>
      <c r="T147" s="192">
        <f>S147*H147</f>
        <v>0</v>
      </c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  <c r="AR147" s="193" t="s">
        <v>108</v>
      </c>
      <c r="AT147" s="193" t="s">
        <v>259</v>
      </c>
      <c r="AU147" s="193" t="s">
        <v>82</v>
      </c>
      <c r="AY147" s="19" t="s">
        <v>257</v>
      </c>
      <c r="BE147" s="194">
        <f>IF(N147="základní",J147,0)</f>
        <v>0</v>
      </c>
      <c r="BF147" s="194">
        <f>IF(N147="snížená",J147,0)</f>
        <v>0</v>
      </c>
      <c r="BG147" s="194">
        <f>IF(N147="zákl. přenesená",J147,0)</f>
        <v>0</v>
      </c>
      <c r="BH147" s="194">
        <f>IF(N147="sníž. přenesená",J147,0)</f>
        <v>0</v>
      </c>
      <c r="BI147" s="194">
        <f>IF(N147="nulová",J147,0)</f>
        <v>0</v>
      </c>
      <c r="BJ147" s="19" t="s">
        <v>82</v>
      </c>
      <c r="BK147" s="194">
        <f>ROUND(I147*H147,2)</f>
        <v>0</v>
      </c>
      <c r="BL147" s="19" t="s">
        <v>108</v>
      </c>
      <c r="BM147" s="193" t="s">
        <v>364</v>
      </c>
    </row>
    <row r="148" s="2" customFormat="1">
      <c r="A148" s="38"/>
      <c r="B148" s="39"/>
      <c r="C148" s="38"/>
      <c r="D148" s="196" t="s">
        <v>1062</v>
      </c>
      <c r="E148" s="38"/>
      <c r="F148" s="237" t="s">
        <v>3515</v>
      </c>
      <c r="G148" s="38"/>
      <c r="H148" s="38"/>
      <c r="I148" s="238"/>
      <c r="J148" s="38"/>
      <c r="K148" s="38"/>
      <c r="L148" s="39"/>
      <c r="M148" s="239"/>
      <c r="N148" s="240"/>
      <c r="O148" s="77"/>
      <c r="P148" s="77"/>
      <c r="Q148" s="77"/>
      <c r="R148" s="77"/>
      <c r="S148" s="77"/>
      <c r="T148" s="78"/>
      <c r="U148" s="38"/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  <c r="AT148" s="19" t="s">
        <v>1062</v>
      </c>
      <c r="AU148" s="19" t="s">
        <v>82</v>
      </c>
    </row>
    <row r="149" s="2" customFormat="1" ht="16.5" customHeight="1">
      <c r="A149" s="38"/>
      <c r="B149" s="181"/>
      <c r="C149" s="182" t="s">
        <v>314</v>
      </c>
      <c r="D149" s="182" t="s">
        <v>259</v>
      </c>
      <c r="E149" s="183" t="s">
        <v>3526</v>
      </c>
      <c r="F149" s="184" t="s">
        <v>3527</v>
      </c>
      <c r="G149" s="185" t="s">
        <v>422</v>
      </c>
      <c r="H149" s="186">
        <v>540</v>
      </c>
      <c r="I149" s="187"/>
      <c r="J149" s="188">
        <f>ROUND(I149*H149,2)</f>
        <v>0</v>
      </c>
      <c r="K149" s="184" t="s">
        <v>2351</v>
      </c>
      <c r="L149" s="39"/>
      <c r="M149" s="189" t="s">
        <v>1</v>
      </c>
      <c r="N149" s="190" t="s">
        <v>40</v>
      </c>
      <c r="O149" s="77"/>
      <c r="P149" s="191">
        <f>O149*H149</f>
        <v>0</v>
      </c>
      <c r="Q149" s="191">
        <v>0</v>
      </c>
      <c r="R149" s="191">
        <f>Q149*H149</f>
        <v>0</v>
      </c>
      <c r="S149" s="191">
        <v>0</v>
      </c>
      <c r="T149" s="192">
        <f>S149*H149</f>
        <v>0</v>
      </c>
      <c r="U149" s="38"/>
      <c r="V149" s="38"/>
      <c r="W149" s="38"/>
      <c r="X149" s="38"/>
      <c r="Y149" s="38"/>
      <c r="Z149" s="38"/>
      <c r="AA149" s="38"/>
      <c r="AB149" s="38"/>
      <c r="AC149" s="38"/>
      <c r="AD149" s="38"/>
      <c r="AE149" s="38"/>
      <c r="AR149" s="193" t="s">
        <v>108</v>
      </c>
      <c r="AT149" s="193" t="s">
        <v>259</v>
      </c>
      <c r="AU149" s="193" t="s">
        <v>82</v>
      </c>
      <c r="AY149" s="19" t="s">
        <v>257</v>
      </c>
      <c r="BE149" s="194">
        <f>IF(N149="základní",J149,0)</f>
        <v>0</v>
      </c>
      <c r="BF149" s="194">
        <f>IF(N149="snížená",J149,0)</f>
        <v>0</v>
      </c>
      <c r="BG149" s="194">
        <f>IF(N149="zákl. přenesená",J149,0)</f>
        <v>0</v>
      </c>
      <c r="BH149" s="194">
        <f>IF(N149="sníž. přenesená",J149,0)</f>
        <v>0</v>
      </c>
      <c r="BI149" s="194">
        <f>IF(N149="nulová",J149,0)</f>
        <v>0</v>
      </c>
      <c r="BJ149" s="19" t="s">
        <v>82</v>
      </c>
      <c r="BK149" s="194">
        <f>ROUND(I149*H149,2)</f>
        <v>0</v>
      </c>
      <c r="BL149" s="19" t="s">
        <v>108</v>
      </c>
      <c r="BM149" s="193" t="s">
        <v>374</v>
      </c>
    </row>
    <row r="150" s="2" customFormat="1">
      <c r="A150" s="38"/>
      <c r="B150" s="39"/>
      <c r="C150" s="38"/>
      <c r="D150" s="196" t="s">
        <v>1062</v>
      </c>
      <c r="E150" s="38"/>
      <c r="F150" s="237" t="s">
        <v>3515</v>
      </c>
      <c r="G150" s="38"/>
      <c r="H150" s="38"/>
      <c r="I150" s="238"/>
      <c r="J150" s="38"/>
      <c r="K150" s="38"/>
      <c r="L150" s="39"/>
      <c r="M150" s="239"/>
      <c r="N150" s="240"/>
      <c r="O150" s="77"/>
      <c r="P150" s="77"/>
      <c r="Q150" s="77"/>
      <c r="R150" s="77"/>
      <c r="S150" s="77"/>
      <c r="T150" s="78"/>
      <c r="U150" s="38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  <c r="AT150" s="19" t="s">
        <v>1062</v>
      </c>
      <c r="AU150" s="19" t="s">
        <v>82</v>
      </c>
    </row>
    <row r="151" s="2" customFormat="1" ht="16.5" customHeight="1">
      <c r="A151" s="38"/>
      <c r="B151" s="181"/>
      <c r="C151" s="182" t="s">
        <v>320</v>
      </c>
      <c r="D151" s="182" t="s">
        <v>259</v>
      </c>
      <c r="E151" s="183" t="s">
        <v>3528</v>
      </c>
      <c r="F151" s="184" t="s">
        <v>3529</v>
      </c>
      <c r="G151" s="185" t="s">
        <v>2365</v>
      </c>
      <c r="H151" s="186">
        <v>27</v>
      </c>
      <c r="I151" s="187"/>
      <c r="J151" s="188">
        <f>ROUND(I151*H151,2)</f>
        <v>0</v>
      </c>
      <c r="K151" s="184" t="s">
        <v>2351</v>
      </c>
      <c r="L151" s="39"/>
      <c r="M151" s="189" t="s">
        <v>1</v>
      </c>
      <c r="N151" s="190" t="s">
        <v>40</v>
      </c>
      <c r="O151" s="77"/>
      <c r="P151" s="191">
        <f>O151*H151</f>
        <v>0</v>
      </c>
      <c r="Q151" s="191">
        <v>0</v>
      </c>
      <c r="R151" s="191">
        <f>Q151*H151</f>
        <v>0</v>
      </c>
      <c r="S151" s="191">
        <v>0</v>
      </c>
      <c r="T151" s="192">
        <f>S151*H151</f>
        <v>0</v>
      </c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  <c r="AR151" s="193" t="s">
        <v>108</v>
      </c>
      <c r="AT151" s="193" t="s">
        <v>259</v>
      </c>
      <c r="AU151" s="193" t="s">
        <v>82</v>
      </c>
      <c r="AY151" s="19" t="s">
        <v>257</v>
      </c>
      <c r="BE151" s="194">
        <f>IF(N151="základní",J151,0)</f>
        <v>0</v>
      </c>
      <c r="BF151" s="194">
        <f>IF(N151="snížená",J151,0)</f>
        <v>0</v>
      </c>
      <c r="BG151" s="194">
        <f>IF(N151="zákl. přenesená",J151,0)</f>
        <v>0</v>
      </c>
      <c r="BH151" s="194">
        <f>IF(N151="sníž. přenesená",J151,0)</f>
        <v>0</v>
      </c>
      <c r="BI151" s="194">
        <f>IF(N151="nulová",J151,0)</f>
        <v>0</v>
      </c>
      <c r="BJ151" s="19" t="s">
        <v>82</v>
      </c>
      <c r="BK151" s="194">
        <f>ROUND(I151*H151,2)</f>
        <v>0</v>
      </c>
      <c r="BL151" s="19" t="s">
        <v>108</v>
      </c>
      <c r="BM151" s="193" t="s">
        <v>388</v>
      </c>
    </row>
    <row r="152" s="2" customFormat="1">
      <c r="A152" s="38"/>
      <c r="B152" s="39"/>
      <c r="C152" s="38"/>
      <c r="D152" s="196" t="s">
        <v>1062</v>
      </c>
      <c r="E152" s="38"/>
      <c r="F152" s="237" t="s">
        <v>3530</v>
      </c>
      <c r="G152" s="38"/>
      <c r="H152" s="38"/>
      <c r="I152" s="238"/>
      <c r="J152" s="38"/>
      <c r="K152" s="38"/>
      <c r="L152" s="39"/>
      <c r="M152" s="239"/>
      <c r="N152" s="240"/>
      <c r="O152" s="77"/>
      <c r="P152" s="77"/>
      <c r="Q152" s="77"/>
      <c r="R152" s="77"/>
      <c r="S152" s="77"/>
      <c r="T152" s="78"/>
      <c r="U152" s="38"/>
      <c r="V152" s="38"/>
      <c r="W152" s="38"/>
      <c r="X152" s="38"/>
      <c r="Y152" s="38"/>
      <c r="Z152" s="38"/>
      <c r="AA152" s="38"/>
      <c r="AB152" s="38"/>
      <c r="AC152" s="38"/>
      <c r="AD152" s="38"/>
      <c r="AE152" s="38"/>
      <c r="AT152" s="19" t="s">
        <v>1062</v>
      </c>
      <c r="AU152" s="19" t="s">
        <v>82</v>
      </c>
    </row>
    <row r="153" s="2" customFormat="1" ht="16.5" customHeight="1">
      <c r="A153" s="38"/>
      <c r="B153" s="181"/>
      <c r="C153" s="182" t="s">
        <v>327</v>
      </c>
      <c r="D153" s="182" t="s">
        <v>259</v>
      </c>
      <c r="E153" s="183" t="s">
        <v>3531</v>
      </c>
      <c r="F153" s="184" t="s">
        <v>3532</v>
      </c>
      <c r="G153" s="185" t="s">
        <v>2365</v>
      </c>
      <c r="H153" s="186">
        <v>27</v>
      </c>
      <c r="I153" s="187"/>
      <c r="J153" s="188">
        <f>ROUND(I153*H153,2)</f>
        <v>0</v>
      </c>
      <c r="K153" s="184" t="s">
        <v>2351</v>
      </c>
      <c r="L153" s="39"/>
      <c r="M153" s="189" t="s">
        <v>1</v>
      </c>
      <c r="N153" s="190" t="s">
        <v>40</v>
      </c>
      <c r="O153" s="77"/>
      <c r="P153" s="191">
        <f>O153*H153</f>
        <v>0</v>
      </c>
      <c r="Q153" s="191">
        <v>0</v>
      </c>
      <c r="R153" s="191">
        <f>Q153*H153</f>
        <v>0</v>
      </c>
      <c r="S153" s="191">
        <v>0</v>
      </c>
      <c r="T153" s="192">
        <f>S153*H153</f>
        <v>0</v>
      </c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  <c r="AR153" s="193" t="s">
        <v>108</v>
      </c>
      <c r="AT153" s="193" t="s">
        <v>259</v>
      </c>
      <c r="AU153" s="193" t="s">
        <v>82</v>
      </c>
      <c r="AY153" s="19" t="s">
        <v>257</v>
      </c>
      <c r="BE153" s="194">
        <f>IF(N153="základní",J153,0)</f>
        <v>0</v>
      </c>
      <c r="BF153" s="194">
        <f>IF(N153="snížená",J153,0)</f>
        <v>0</v>
      </c>
      <c r="BG153" s="194">
        <f>IF(N153="zákl. přenesená",J153,0)</f>
        <v>0</v>
      </c>
      <c r="BH153" s="194">
        <f>IF(N153="sníž. přenesená",J153,0)</f>
        <v>0</v>
      </c>
      <c r="BI153" s="194">
        <f>IF(N153="nulová",J153,0)</f>
        <v>0</v>
      </c>
      <c r="BJ153" s="19" t="s">
        <v>82</v>
      </c>
      <c r="BK153" s="194">
        <f>ROUND(I153*H153,2)</f>
        <v>0</v>
      </c>
      <c r="BL153" s="19" t="s">
        <v>108</v>
      </c>
      <c r="BM153" s="193" t="s">
        <v>402</v>
      </c>
    </row>
    <row r="154" s="2" customFormat="1">
      <c r="A154" s="38"/>
      <c r="B154" s="39"/>
      <c r="C154" s="38"/>
      <c r="D154" s="196" t="s">
        <v>1062</v>
      </c>
      <c r="E154" s="38"/>
      <c r="F154" s="237" t="s">
        <v>3530</v>
      </c>
      <c r="G154" s="38"/>
      <c r="H154" s="38"/>
      <c r="I154" s="238"/>
      <c r="J154" s="38"/>
      <c r="K154" s="38"/>
      <c r="L154" s="39"/>
      <c r="M154" s="239"/>
      <c r="N154" s="240"/>
      <c r="O154" s="77"/>
      <c r="P154" s="77"/>
      <c r="Q154" s="77"/>
      <c r="R154" s="77"/>
      <c r="S154" s="77"/>
      <c r="T154" s="78"/>
      <c r="U154" s="38"/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  <c r="AT154" s="19" t="s">
        <v>1062</v>
      </c>
      <c r="AU154" s="19" t="s">
        <v>82</v>
      </c>
    </row>
    <row r="155" s="2" customFormat="1" ht="24.15" customHeight="1">
      <c r="A155" s="38"/>
      <c r="B155" s="181"/>
      <c r="C155" s="182" t="s">
        <v>334</v>
      </c>
      <c r="D155" s="182" t="s">
        <v>259</v>
      </c>
      <c r="E155" s="183" t="s">
        <v>3533</v>
      </c>
      <c r="F155" s="184" t="s">
        <v>3534</v>
      </c>
      <c r="G155" s="185" t="s">
        <v>2365</v>
      </c>
      <c r="H155" s="186">
        <v>160</v>
      </c>
      <c r="I155" s="187"/>
      <c r="J155" s="188">
        <f>ROUND(I155*H155,2)</f>
        <v>0</v>
      </c>
      <c r="K155" s="184" t="s">
        <v>2351</v>
      </c>
      <c r="L155" s="39"/>
      <c r="M155" s="189" t="s">
        <v>1</v>
      </c>
      <c r="N155" s="190" t="s">
        <v>40</v>
      </c>
      <c r="O155" s="77"/>
      <c r="P155" s="191">
        <f>O155*H155</f>
        <v>0</v>
      </c>
      <c r="Q155" s="191">
        <v>0</v>
      </c>
      <c r="R155" s="191">
        <f>Q155*H155</f>
        <v>0</v>
      </c>
      <c r="S155" s="191">
        <v>0</v>
      </c>
      <c r="T155" s="192">
        <f>S155*H155</f>
        <v>0</v>
      </c>
      <c r="U155" s="38"/>
      <c r="V155" s="38"/>
      <c r="W155" s="38"/>
      <c r="X155" s="38"/>
      <c r="Y155" s="38"/>
      <c r="Z155" s="38"/>
      <c r="AA155" s="38"/>
      <c r="AB155" s="38"/>
      <c r="AC155" s="38"/>
      <c r="AD155" s="38"/>
      <c r="AE155" s="38"/>
      <c r="AR155" s="193" t="s">
        <v>108</v>
      </c>
      <c r="AT155" s="193" t="s">
        <v>259</v>
      </c>
      <c r="AU155" s="193" t="s">
        <v>82</v>
      </c>
      <c r="AY155" s="19" t="s">
        <v>257</v>
      </c>
      <c r="BE155" s="194">
        <f>IF(N155="základní",J155,0)</f>
        <v>0</v>
      </c>
      <c r="BF155" s="194">
        <f>IF(N155="snížená",J155,0)</f>
        <v>0</v>
      </c>
      <c r="BG155" s="194">
        <f>IF(N155="zákl. přenesená",J155,0)</f>
        <v>0</v>
      </c>
      <c r="BH155" s="194">
        <f>IF(N155="sníž. přenesená",J155,0)</f>
        <v>0</v>
      </c>
      <c r="BI155" s="194">
        <f>IF(N155="nulová",J155,0)</f>
        <v>0</v>
      </c>
      <c r="BJ155" s="19" t="s">
        <v>82</v>
      </c>
      <c r="BK155" s="194">
        <f>ROUND(I155*H155,2)</f>
        <v>0</v>
      </c>
      <c r="BL155" s="19" t="s">
        <v>108</v>
      </c>
      <c r="BM155" s="193" t="s">
        <v>413</v>
      </c>
    </row>
    <row r="156" s="2" customFormat="1">
      <c r="A156" s="38"/>
      <c r="B156" s="39"/>
      <c r="C156" s="38"/>
      <c r="D156" s="196" t="s">
        <v>1062</v>
      </c>
      <c r="E156" s="38"/>
      <c r="F156" s="237" t="s">
        <v>3530</v>
      </c>
      <c r="G156" s="38"/>
      <c r="H156" s="38"/>
      <c r="I156" s="238"/>
      <c r="J156" s="38"/>
      <c r="K156" s="38"/>
      <c r="L156" s="39"/>
      <c r="M156" s="239"/>
      <c r="N156" s="240"/>
      <c r="O156" s="77"/>
      <c r="P156" s="77"/>
      <c r="Q156" s="77"/>
      <c r="R156" s="77"/>
      <c r="S156" s="77"/>
      <c r="T156" s="78"/>
      <c r="U156" s="38"/>
      <c r="V156" s="38"/>
      <c r="W156" s="38"/>
      <c r="X156" s="38"/>
      <c r="Y156" s="38"/>
      <c r="Z156" s="38"/>
      <c r="AA156" s="38"/>
      <c r="AB156" s="38"/>
      <c r="AC156" s="38"/>
      <c r="AD156" s="38"/>
      <c r="AE156" s="38"/>
      <c r="AT156" s="19" t="s">
        <v>1062</v>
      </c>
      <c r="AU156" s="19" t="s">
        <v>82</v>
      </c>
    </row>
    <row r="157" s="2" customFormat="1" ht="16.5" customHeight="1">
      <c r="A157" s="38"/>
      <c r="B157" s="181"/>
      <c r="C157" s="182" t="s">
        <v>343</v>
      </c>
      <c r="D157" s="182" t="s">
        <v>259</v>
      </c>
      <c r="E157" s="183" t="s">
        <v>3535</v>
      </c>
      <c r="F157" s="184" t="s">
        <v>3536</v>
      </c>
      <c r="G157" s="185" t="s">
        <v>2365</v>
      </c>
      <c r="H157" s="186">
        <v>324</v>
      </c>
      <c r="I157" s="187"/>
      <c r="J157" s="188">
        <f>ROUND(I157*H157,2)</f>
        <v>0</v>
      </c>
      <c r="K157" s="184" t="s">
        <v>2351</v>
      </c>
      <c r="L157" s="39"/>
      <c r="M157" s="189" t="s">
        <v>1</v>
      </c>
      <c r="N157" s="190" t="s">
        <v>40</v>
      </c>
      <c r="O157" s="77"/>
      <c r="P157" s="191">
        <f>O157*H157</f>
        <v>0</v>
      </c>
      <c r="Q157" s="191">
        <v>0</v>
      </c>
      <c r="R157" s="191">
        <f>Q157*H157</f>
        <v>0</v>
      </c>
      <c r="S157" s="191">
        <v>0</v>
      </c>
      <c r="T157" s="192">
        <f>S157*H157</f>
        <v>0</v>
      </c>
      <c r="U157" s="38"/>
      <c r="V157" s="38"/>
      <c r="W157" s="38"/>
      <c r="X157" s="38"/>
      <c r="Y157" s="38"/>
      <c r="Z157" s="38"/>
      <c r="AA157" s="38"/>
      <c r="AB157" s="38"/>
      <c r="AC157" s="38"/>
      <c r="AD157" s="38"/>
      <c r="AE157" s="38"/>
      <c r="AR157" s="193" t="s">
        <v>108</v>
      </c>
      <c r="AT157" s="193" t="s">
        <v>259</v>
      </c>
      <c r="AU157" s="193" t="s">
        <v>82</v>
      </c>
      <c r="AY157" s="19" t="s">
        <v>257</v>
      </c>
      <c r="BE157" s="194">
        <f>IF(N157="základní",J157,0)</f>
        <v>0</v>
      </c>
      <c r="BF157" s="194">
        <f>IF(N157="snížená",J157,0)</f>
        <v>0</v>
      </c>
      <c r="BG157" s="194">
        <f>IF(N157="zákl. přenesená",J157,0)</f>
        <v>0</v>
      </c>
      <c r="BH157" s="194">
        <f>IF(N157="sníž. přenesená",J157,0)</f>
        <v>0</v>
      </c>
      <c r="BI157" s="194">
        <f>IF(N157="nulová",J157,0)</f>
        <v>0</v>
      </c>
      <c r="BJ157" s="19" t="s">
        <v>82</v>
      </c>
      <c r="BK157" s="194">
        <f>ROUND(I157*H157,2)</f>
        <v>0</v>
      </c>
      <c r="BL157" s="19" t="s">
        <v>108</v>
      </c>
      <c r="BM157" s="193" t="s">
        <v>427</v>
      </c>
    </row>
    <row r="158" s="2" customFormat="1">
      <c r="A158" s="38"/>
      <c r="B158" s="39"/>
      <c r="C158" s="38"/>
      <c r="D158" s="196" t="s">
        <v>1062</v>
      </c>
      <c r="E158" s="38"/>
      <c r="F158" s="237" t="s">
        <v>3515</v>
      </c>
      <c r="G158" s="38"/>
      <c r="H158" s="38"/>
      <c r="I158" s="238"/>
      <c r="J158" s="38"/>
      <c r="K158" s="38"/>
      <c r="L158" s="39"/>
      <c r="M158" s="239"/>
      <c r="N158" s="240"/>
      <c r="O158" s="77"/>
      <c r="P158" s="77"/>
      <c r="Q158" s="77"/>
      <c r="R158" s="77"/>
      <c r="S158" s="77"/>
      <c r="T158" s="78"/>
      <c r="U158" s="38"/>
      <c r="V158" s="38"/>
      <c r="W158" s="38"/>
      <c r="X158" s="38"/>
      <c r="Y158" s="38"/>
      <c r="Z158" s="38"/>
      <c r="AA158" s="38"/>
      <c r="AB158" s="38"/>
      <c r="AC158" s="38"/>
      <c r="AD158" s="38"/>
      <c r="AE158" s="38"/>
      <c r="AT158" s="19" t="s">
        <v>1062</v>
      </c>
      <c r="AU158" s="19" t="s">
        <v>82</v>
      </c>
    </row>
    <row r="159" s="12" customFormat="1" ht="25.92" customHeight="1">
      <c r="A159" s="12"/>
      <c r="B159" s="168"/>
      <c r="C159" s="12"/>
      <c r="D159" s="169" t="s">
        <v>74</v>
      </c>
      <c r="E159" s="170" t="s">
        <v>3537</v>
      </c>
      <c r="F159" s="170" t="s">
        <v>3538</v>
      </c>
      <c r="G159" s="12"/>
      <c r="H159" s="12"/>
      <c r="I159" s="171"/>
      <c r="J159" s="172">
        <f>BK159</f>
        <v>0</v>
      </c>
      <c r="K159" s="12"/>
      <c r="L159" s="168"/>
      <c r="M159" s="173"/>
      <c r="N159" s="174"/>
      <c r="O159" s="174"/>
      <c r="P159" s="175">
        <f>SUM(P160:P175)</f>
        <v>0</v>
      </c>
      <c r="Q159" s="174"/>
      <c r="R159" s="175">
        <f>SUM(R160:R175)</f>
        <v>0</v>
      </c>
      <c r="S159" s="174"/>
      <c r="T159" s="176">
        <f>SUM(T160:T175)</f>
        <v>0</v>
      </c>
      <c r="U159" s="12"/>
      <c r="V159" s="12"/>
      <c r="W159" s="12"/>
      <c r="X159" s="12"/>
      <c r="Y159" s="12"/>
      <c r="Z159" s="12"/>
      <c r="AA159" s="12"/>
      <c r="AB159" s="12"/>
      <c r="AC159" s="12"/>
      <c r="AD159" s="12"/>
      <c r="AE159" s="12"/>
      <c r="AR159" s="169" t="s">
        <v>82</v>
      </c>
      <c r="AT159" s="177" t="s">
        <v>74</v>
      </c>
      <c r="AU159" s="177" t="s">
        <v>75</v>
      </c>
      <c r="AY159" s="169" t="s">
        <v>257</v>
      </c>
      <c r="BK159" s="178">
        <f>SUM(BK160:BK175)</f>
        <v>0</v>
      </c>
    </row>
    <row r="160" s="2" customFormat="1" ht="16.5" customHeight="1">
      <c r="A160" s="38"/>
      <c r="B160" s="181"/>
      <c r="C160" s="182" t="s">
        <v>350</v>
      </c>
      <c r="D160" s="182" t="s">
        <v>259</v>
      </c>
      <c r="E160" s="183" t="s">
        <v>3539</v>
      </c>
      <c r="F160" s="184" t="s">
        <v>3529</v>
      </c>
      <c r="G160" s="185" t="s">
        <v>2365</v>
      </c>
      <c r="H160" s="186">
        <v>27</v>
      </c>
      <c r="I160" s="187"/>
      <c r="J160" s="188">
        <f>ROUND(I160*H160,2)</f>
        <v>0</v>
      </c>
      <c r="K160" s="184" t="s">
        <v>2351</v>
      </c>
      <c r="L160" s="39"/>
      <c r="M160" s="189" t="s">
        <v>1</v>
      </c>
      <c r="N160" s="190" t="s">
        <v>40</v>
      </c>
      <c r="O160" s="77"/>
      <c r="P160" s="191">
        <f>O160*H160</f>
        <v>0</v>
      </c>
      <c r="Q160" s="191">
        <v>0</v>
      </c>
      <c r="R160" s="191">
        <f>Q160*H160</f>
        <v>0</v>
      </c>
      <c r="S160" s="191">
        <v>0</v>
      </c>
      <c r="T160" s="192">
        <f>S160*H160</f>
        <v>0</v>
      </c>
      <c r="U160" s="38"/>
      <c r="V160" s="38"/>
      <c r="W160" s="38"/>
      <c r="X160" s="38"/>
      <c r="Y160" s="38"/>
      <c r="Z160" s="38"/>
      <c r="AA160" s="38"/>
      <c r="AB160" s="38"/>
      <c r="AC160" s="38"/>
      <c r="AD160" s="38"/>
      <c r="AE160" s="38"/>
      <c r="AR160" s="193" t="s">
        <v>108</v>
      </c>
      <c r="AT160" s="193" t="s">
        <v>259</v>
      </c>
      <c r="AU160" s="193" t="s">
        <v>82</v>
      </c>
      <c r="AY160" s="19" t="s">
        <v>257</v>
      </c>
      <c r="BE160" s="194">
        <f>IF(N160="základní",J160,0)</f>
        <v>0</v>
      </c>
      <c r="BF160" s="194">
        <f>IF(N160="snížená",J160,0)</f>
        <v>0</v>
      </c>
      <c r="BG160" s="194">
        <f>IF(N160="zákl. přenesená",J160,0)</f>
        <v>0</v>
      </c>
      <c r="BH160" s="194">
        <f>IF(N160="sníž. přenesená",J160,0)</f>
        <v>0</v>
      </c>
      <c r="BI160" s="194">
        <f>IF(N160="nulová",J160,0)</f>
        <v>0</v>
      </c>
      <c r="BJ160" s="19" t="s">
        <v>82</v>
      </c>
      <c r="BK160" s="194">
        <f>ROUND(I160*H160,2)</f>
        <v>0</v>
      </c>
      <c r="BL160" s="19" t="s">
        <v>108</v>
      </c>
      <c r="BM160" s="193" t="s">
        <v>439</v>
      </c>
    </row>
    <row r="161" s="2" customFormat="1">
      <c r="A161" s="38"/>
      <c r="B161" s="39"/>
      <c r="C161" s="38"/>
      <c r="D161" s="196" t="s">
        <v>1062</v>
      </c>
      <c r="E161" s="38"/>
      <c r="F161" s="237" t="s">
        <v>3530</v>
      </c>
      <c r="G161" s="38"/>
      <c r="H161" s="38"/>
      <c r="I161" s="238"/>
      <c r="J161" s="38"/>
      <c r="K161" s="38"/>
      <c r="L161" s="39"/>
      <c r="M161" s="239"/>
      <c r="N161" s="240"/>
      <c r="O161" s="77"/>
      <c r="P161" s="77"/>
      <c r="Q161" s="77"/>
      <c r="R161" s="77"/>
      <c r="S161" s="77"/>
      <c r="T161" s="78"/>
      <c r="U161" s="38"/>
      <c r="V161" s="38"/>
      <c r="W161" s="38"/>
      <c r="X161" s="38"/>
      <c r="Y161" s="38"/>
      <c r="Z161" s="38"/>
      <c r="AA161" s="38"/>
      <c r="AB161" s="38"/>
      <c r="AC161" s="38"/>
      <c r="AD161" s="38"/>
      <c r="AE161" s="38"/>
      <c r="AT161" s="19" t="s">
        <v>1062</v>
      </c>
      <c r="AU161" s="19" t="s">
        <v>82</v>
      </c>
    </row>
    <row r="162" s="2" customFormat="1" ht="16.5" customHeight="1">
      <c r="A162" s="38"/>
      <c r="B162" s="181"/>
      <c r="C162" s="182" t="s">
        <v>8</v>
      </c>
      <c r="D162" s="182" t="s">
        <v>259</v>
      </c>
      <c r="E162" s="183" t="s">
        <v>3540</v>
      </c>
      <c r="F162" s="184" t="s">
        <v>3532</v>
      </c>
      <c r="G162" s="185" t="s">
        <v>2365</v>
      </c>
      <c r="H162" s="186">
        <v>27</v>
      </c>
      <c r="I162" s="187"/>
      <c r="J162" s="188">
        <f>ROUND(I162*H162,2)</f>
        <v>0</v>
      </c>
      <c r="K162" s="184" t="s">
        <v>2351</v>
      </c>
      <c r="L162" s="39"/>
      <c r="M162" s="189" t="s">
        <v>1</v>
      </c>
      <c r="N162" s="190" t="s">
        <v>40</v>
      </c>
      <c r="O162" s="77"/>
      <c r="P162" s="191">
        <f>O162*H162</f>
        <v>0</v>
      </c>
      <c r="Q162" s="191">
        <v>0</v>
      </c>
      <c r="R162" s="191">
        <f>Q162*H162</f>
        <v>0</v>
      </c>
      <c r="S162" s="191">
        <v>0</v>
      </c>
      <c r="T162" s="192">
        <f>S162*H162</f>
        <v>0</v>
      </c>
      <c r="U162" s="38"/>
      <c r="V162" s="38"/>
      <c r="W162" s="38"/>
      <c r="X162" s="38"/>
      <c r="Y162" s="38"/>
      <c r="Z162" s="38"/>
      <c r="AA162" s="38"/>
      <c r="AB162" s="38"/>
      <c r="AC162" s="38"/>
      <c r="AD162" s="38"/>
      <c r="AE162" s="38"/>
      <c r="AR162" s="193" t="s">
        <v>108</v>
      </c>
      <c r="AT162" s="193" t="s">
        <v>259</v>
      </c>
      <c r="AU162" s="193" t="s">
        <v>82</v>
      </c>
      <c r="AY162" s="19" t="s">
        <v>257</v>
      </c>
      <c r="BE162" s="194">
        <f>IF(N162="základní",J162,0)</f>
        <v>0</v>
      </c>
      <c r="BF162" s="194">
        <f>IF(N162="snížená",J162,0)</f>
        <v>0</v>
      </c>
      <c r="BG162" s="194">
        <f>IF(N162="zákl. přenesená",J162,0)</f>
        <v>0</v>
      </c>
      <c r="BH162" s="194">
        <f>IF(N162="sníž. přenesená",J162,0)</f>
        <v>0</v>
      </c>
      <c r="BI162" s="194">
        <f>IF(N162="nulová",J162,0)</f>
        <v>0</v>
      </c>
      <c r="BJ162" s="19" t="s">
        <v>82</v>
      </c>
      <c r="BK162" s="194">
        <f>ROUND(I162*H162,2)</f>
        <v>0</v>
      </c>
      <c r="BL162" s="19" t="s">
        <v>108</v>
      </c>
      <c r="BM162" s="193" t="s">
        <v>450</v>
      </c>
    </row>
    <row r="163" s="2" customFormat="1">
      <c r="A163" s="38"/>
      <c r="B163" s="39"/>
      <c r="C163" s="38"/>
      <c r="D163" s="196" t="s">
        <v>1062</v>
      </c>
      <c r="E163" s="38"/>
      <c r="F163" s="237" t="s">
        <v>3530</v>
      </c>
      <c r="G163" s="38"/>
      <c r="H163" s="38"/>
      <c r="I163" s="238"/>
      <c r="J163" s="38"/>
      <c r="K163" s="38"/>
      <c r="L163" s="39"/>
      <c r="M163" s="239"/>
      <c r="N163" s="240"/>
      <c r="O163" s="77"/>
      <c r="P163" s="77"/>
      <c r="Q163" s="77"/>
      <c r="R163" s="77"/>
      <c r="S163" s="77"/>
      <c r="T163" s="78"/>
      <c r="U163" s="38"/>
      <c r="V163" s="38"/>
      <c r="W163" s="38"/>
      <c r="X163" s="38"/>
      <c r="Y163" s="38"/>
      <c r="Z163" s="38"/>
      <c r="AA163" s="38"/>
      <c r="AB163" s="38"/>
      <c r="AC163" s="38"/>
      <c r="AD163" s="38"/>
      <c r="AE163" s="38"/>
      <c r="AT163" s="19" t="s">
        <v>1062</v>
      </c>
      <c r="AU163" s="19" t="s">
        <v>82</v>
      </c>
    </row>
    <row r="164" s="2" customFormat="1" ht="16.5" customHeight="1">
      <c r="A164" s="38"/>
      <c r="B164" s="181"/>
      <c r="C164" s="182" t="s">
        <v>364</v>
      </c>
      <c r="D164" s="182" t="s">
        <v>259</v>
      </c>
      <c r="E164" s="183" t="s">
        <v>3541</v>
      </c>
      <c r="F164" s="184" t="s">
        <v>3542</v>
      </c>
      <c r="G164" s="185" t="s">
        <v>2365</v>
      </c>
      <c r="H164" s="186">
        <v>160</v>
      </c>
      <c r="I164" s="187"/>
      <c r="J164" s="188">
        <f>ROUND(I164*H164,2)</f>
        <v>0</v>
      </c>
      <c r="K164" s="184" t="s">
        <v>2351</v>
      </c>
      <c r="L164" s="39"/>
      <c r="M164" s="189" t="s">
        <v>1</v>
      </c>
      <c r="N164" s="190" t="s">
        <v>40</v>
      </c>
      <c r="O164" s="77"/>
      <c r="P164" s="191">
        <f>O164*H164</f>
        <v>0</v>
      </c>
      <c r="Q164" s="191">
        <v>0</v>
      </c>
      <c r="R164" s="191">
        <f>Q164*H164</f>
        <v>0</v>
      </c>
      <c r="S164" s="191">
        <v>0</v>
      </c>
      <c r="T164" s="192">
        <f>S164*H164</f>
        <v>0</v>
      </c>
      <c r="U164" s="38"/>
      <c r="V164" s="38"/>
      <c r="W164" s="38"/>
      <c r="X164" s="38"/>
      <c r="Y164" s="38"/>
      <c r="Z164" s="38"/>
      <c r="AA164" s="38"/>
      <c r="AB164" s="38"/>
      <c r="AC164" s="38"/>
      <c r="AD164" s="38"/>
      <c r="AE164" s="38"/>
      <c r="AR164" s="193" t="s">
        <v>108</v>
      </c>
      <c r="AT164" s="193" t="s">
        <v>259</v>
      </c>
      <c r="AU164" s="193" t="s">
        <v>82</v>
      </c>
      <c r="AY164" s="19" t="s">
        <v>257</v>
      </c>
      <c r="BE164" s="194">
        <f>IF(N164="základní",J164,0)</f>
        <v>0</v>
      </c>
      <c r="BF164" s="194">
        <f>IF(N164="snížená",J164,0)</f>
        <v>0</v>
      </c>
      <c r="BG164" s="194">
        <f>IF(N164="zákl. přenesená",J164,0)</f>
        <v>0</v>
      </c>
      <c r="BH164" s="194">
        <f>IF(N164="sníž. přenesená",J164,0)</f>
        <v>0</v>
      </c>
      <c r="BI164" s="194">
        <f>IF(N164="nulová",J164,0)</f>
        <v>0</v>
      </c>
      <c r="BJ164" s="19" t="s">
        <v>82</v>
      </c>
      <c r="BK164" s="194">
        <f>ROUND(I164*H164,2)</f>
        <v>0</v>
      </c>
      <c r="BL164" s="19" t="s">
        <v>108</v>
      </c>
      <c r="BM164" s="193" t="s">
        <v>462</v>
      </c>
    </row>
    <row r="165" s="2" customFormat="1">
      <c r="A165" s="38"/>
      <c r="B165" s="39"/>
      <c r="C165" s="38"/>
      <c r="D165" s="196" t="s">
        <v>1062</v>
      </c>
      <c r="E165" s="38"/>
      <c r="F165" s="237" t="s">
        <v>3530</v>
      </c>
      <c r="G165" s="38"/>
      <c r="H165" s="38"/>
      <c r="I165" s="238"/>
      <c r="J165" s="38"/>
      <c r="K165" s="38"/>
      <c r="L165" s="39"/>
      <c r="M165" s="239"/>
      <c r="N165" s="240"/>
      <c r="O165" s="77"/>
      <c r="P165" s="77"/>
      <c r="Q165" s="77"/>
      <c r="R165" s="77"/>
      <c r="S165" s="77"/>
      <c r="T165" s="78"/>
      <c r="U165" s="38"/>
      <c r="V165" s="38"/>
      <c r="W165" s="38"/>
      <c r="X165" s="38"/>
      <c r="Y165" s="38"/>
      <c r="Z165" s="38"/>
      <c r="AA165" s="38"/>
      <c r="AB165" s="38"/>
      <c r="AC165" s="38"/>
      <c r="AD165" s="38"/>
      <c r="AE165" s="38"/>
      <c r="AT165" s="19" t="s">
        <v>1062</v>
      </c>
      <c r="AU165" s="19" t="s">
        <v>82</v>
      </c>
    </row>
    <row r="166" s="2" customFormat="1" ht="16.5" customHeight="1">
      <c r="A166" s="38"/>
      <c r="B166" s="181"/>
      <c r="C166" s="182" t="s">
        <v>368</v>
      </c>
      <c r="D166" s="182" t="s">
        <v>259</v>
      </c>
      <c r="E166" s="183" t="s">
        <v>3543</v>
      </c>
      <c r="F166" s="184" t="s">
        <v>3544</v>
      </c>
      <c r="G166" s="185" t="s">
        <v>2365</v>
      </c>
      <c r="H166" s="186">
        <v>81</v>
      </c>
      <c r="I166" s="187"/>
      <c r="J166" s="188">
        <f>ROUND(I166*H166,2)</f>
        <v>0</v>
      </c>
      <c r="K166" s="184" t="s">
        <v>2351</v>
      </c>
      <c r="L166" s="39"/>
      <c r="M166" s="189" t="s">
        <v>1</v>
      </c>
      <c r="N166" s="190" t="s">
        <v>40</v>
      </c>
      <c r="O166" s="77"/>
      <c r="P166" s="191">
        <f>O166*H166</f>
        <v>0</v>
      </c>
      <c r="Q166" s="191">
        <v>0</v>
      </c>
      <c r="R166" s="191">
        <f>Q166*H166</f>
        <v>0</v>
      </c>
      <c r="S166" s="191">
        <v>0</v>
      </c>
      <c r="T166" s="192">
        <f>S166*H166</f>
        <v>0</v>
      </c>
      <c r="U166" s="38"/>
      <c r="V166" s="38"/>
      <c r="W166" s="38"/>
      <c r="X166" s="38"/>
      <c r="Y166" s="38"/>
      <c r="Z166" s="38"/>
      <c r="AA166" s="38"/>
      <c r="AB166" s="38"/>
      <c r="AC166" s="38"/>
      <c r="AD166" s="38"/>
      <c r="AE166" s="38"/>
      <c r="AR166" s="193" t="s">
        <v>108</v>
      </c>
      <c r="AT166" s="193" t="s">
        <v>259</v>
      </c>
      <c r="AU166" s="193" t="s">
        <v>82</v>
      </c>
      <c r="AY166" s="19" t="s">
        <v>257</v>
      </c>
      <c r="BE166" s="194">
        <f>IF(N166="základní",J166,0)</f>
        <v>0</v>
      </c>
      <c r="BF166" s="194">
        <f>IF(N166="snížená",J166,0)</f>
        <v>0</v>
      </c>
      <c r="BG166" s="194">
        <f>IF(N166="zákl. přenesená",J166,0)</f>
        <v>0</v>
      </c>
      <c r="BH166" s="194">
        <f>IF(N166="sníž. přenesená",J166,0)</f>
        <v>0</v>
      </c>
      <c r="BI166" s="194">
        <f>IF(N166="nulová",J166,0)</f>
        <v>0</v>
      </c>
      <c r="BJ166" s="19" t="s">
        <v>82</v>
      </c>
      <c r="BK166" s="194">
        <f>ROUND(I166*H166,2)</f>
        <v>0</v>
      </c>
      <c r="BL166" s="19" t="s">
        <v>108</v>
      </c>
      <c r="BM166" s="193" t="s">
        <v>476</v>
      </c>
    </row>
    <row r="167" s="2" customFormat="1">
      <c r="A167" s="38"/>
      <c r="B167" s="39"/>
      <c r="C167" s="38"/>
      <c r="D167" s="196" t="s">
        <v>1062</v>
      </c>
      <c r="E167" s="38"/>
      <c r="F167" s="237" t="s">
        <v>3545</v>
      </c>
      <c r="G167" s="38"/>
      <c r="H167" s="38"/>
      <c r="I167" s="238"/>
      <c r="J167" s="38"/>
      <c r="K167" s="38"/>
      <c r="L167" s="39"/>
      <c r="M167" s="239"/>
      <c r="N167" s="240"/>
      <c r="O167" s="77"/>
      <c r="P167" s="77"/>
      <c r="Q167" s="77"/>
      <c r="R167" s="77"/>
      <c r="S167" s="77"/>
      <c r="T167" s="78"/>
      <c r="U167" s="38"/>
      <c r="V167" s="38"/>
      <c r="W167" s="38"/>
      <c r="X167" s="38"/>
      <c r="Y167" s="38"/>
      <c r="Z167" s="38"/>
      <c r="AA167" s="38"/>
      <c r="AB167" s="38"/>
      <c r="AC167" s="38"/>
      <c r="AD167" s="38"/>
      <c r="AE167" s="38"/>
      <c r="AT167" s="19" t="s">
        <v>1062</v>
      </c>
      <c r="AU167" s="19" t="s">
        <v>82</v>
      </c>
    </row>
    <row r="168" s="2" customFormat="1" ht="24.15" customHeight="1">
      <c r="A168" s="38"/>
      <c r="B168" s="181"/>
      <c r="C168" s="182" t="s">
        <v>374</v>
      </c>
      <c r="D168" s="182" t="s">
        <v>259</v>
      </c>
      <c r="E168" s="183" t="s">
        <v>3546</v>
      </c>
      <c r="F168" s="184" t="s">
        <v>3547</v>
      </c>
      <c r="G168" s="185" t="s">
        <v>422</v>
      </c>
      <c r="H168" s="186">
        <v>2800</v>
      </c>
      <c r="I168" s="187"/>
      <c r="J168" s="188">
        <f>ROUND(I168*H168,2)</f>
        <v>0</v>
      </c>
      <c r="K168" s="184" t="s">
        <v>2351</v>
      </c>
      <c r="L168" s="39"/>
      <c r="M168" s="189" t="s">
        <v>1</v>
      </c>
      <c r="N168" s="190" t="s">
        <v>40</v>
      </c>
      <c r="O168" s="77"/>
      <c r="P168" s="191">
        <f>O168*H168</f>
        <v>0</v>
      </c>
      <c r="Q168" s="191">
        <v>0</v>
      </c>
      <c r="R168" s="191">
        <f>Q168*H168</f>
        <v>0</v>
      </c>
      <c r="S168" s="191">
        <v>0</v>
      </c>
      <c r="T168" s="192">
        <f>S168*H168</f>
        <v>0</v>
      </c>
      <c r="U168" s="38"/>
      <c r="V168" s="38"/>
      <c r="W168" s="38"/>
      <c r="X168" s="38"/>
      <c r="Y168" s="38"/>
      <c r="Z168" s="38"/>
      <c r="AA168" s="38"/>
      <c r="AB168" s="38"/>
      <c r="AC168" s="38"/>
      <c r="AD168" s="38"/>
      <c r="AE168" s="38"/>
      <c r="AR168" s="193" t="s">
        <v>108</v>
      </c>
      <c r="AT168" s="193" t="s">
        <v>259</v>
      </c>
      <c r="AU168" s="193" t="s">
        <v>82</v>
      </c>
      <c r="AY168" s="19" t="s">
        <v>257</v>
      </c>
      <c r="BE168" s="194">
        <f>IF(N168="základní",J168,0)</f>
        <v>0</v>
      </c>
      <c r="BF168" s="194">
        <f>IF(N168="snížená",J168,0)</f>
        <v>0</v>
      </c>
      <c r="BG168" s="194">
        <f>IF(N168="zákl. přenesená",J168,0)</f>
        <v>0</v>
      </c>
      <c r="BH168" s="194">
        <f>IF(N168="sníž. přenesená",J168,0)</f>
        <v>0</v>
      </c>
      <c r="BI168" s="194">
        <f>IF(N168="nulová",J168,0)</f>
        <v>0</v>
      </c>
      <c r="BJ168" s="19" t="s">
        <v>82</v>
      </c>
      <c r="BK168" s="194">
        <f>ROUND(I168*H168,2)</f>
        <v>0</v>
      </c>
      <c r="BL168" s="19" t="s">
        <v>108</v>
      </c>
      <c r="BM168" s="193" t="s">
        <v>490</v>
      </c>
    </row>
    <row r="169" s="2" customFormat="1">
      <c r="A169" s="38"/>
      <c r="B169" s="39"/>
      <c r="C169" s="38"/>
      <c r="D169" s="196" t="s">
        <v>1062</v>
      </c>
      <c r="E169" s="38"/>
      <c r="F169" s="237" t="s">
        <v>3545</v>
      </c>
      <c r="G169" s="38"/>
      <c r="H169" s="38"/>
      <c r="I169" s="238"/>
      <c r="J169" s="38"/>
      <c r="K169" s="38"/>
      <c r="L169" s="39"/>
      <c r="M169" s="239"/>
      <c r="N169" s="240"/>
      <c r="O169" s="77"/>
      <c r="P169" s="77"/>
      <c r="Q169" s="77"/>
      <c r="R169" s="77"/>
      <c r="S169" s="77"/>
      <c r="T169" s="78"/>
      <c r="U169" s="38"/>
      <c r="V169" s="38"/>
      <c r="W169" s="38"/>
      <c r="X169" s="38"/>
      <c r="Y169" s="38"/>
      <c r="Z169" s="38"/>
      <c r="AA169" s="38"/>
      <c r="AB169" s="38"/>
      <c r="AC169" s="38"/>
      <c r="AD169" s="38"/>
      <c r="AE169" s="38"/>
      <c r="AT169" s="19" t="s">
        <v>1062</v>
      </c>
      <c r="AU169" s="19" t="s">
        <v>82</v>
      </c>
    </row>
    <row r="170" s="2" customFormat="1" ht="24.15" customHeight="1">
      <c r="A170" s="38"/>
      <c r="B170" s="181"/>
      <c r="C170" s="182" t="s">
        <v>379</v>
      </c>
      <c r="D170" s="182" t="s">
        <v>259</v>
      </c>
      <c r="E170" s="183" t="s">
        <v>3548</v>
      </c>
      <c r="F170" s="184" t="s">
        <v>3549</v>
      </c>
      <c r="G170" s="185" t="s">
        <v>422</v>
      </c>
      <c r="H170" s="186">
        <v>1080</v>
      </c>
      <c r="I170" s="187"/>
      <c r="J170" s="188">
        <f>ROUND(I170*H170,2)</f>
        <v>0</v>
      </c>
      <c r="K170" s="184" t="s">
        <v>2351</v>
      </c>
      <c r="L170" s="39"/>
      <c r="M170" s="189" t="s">
        <v>1</v>
      </c>
      <c r="N170" s="190" t="s">
        <v>40</v>
      </c>
      <c r="O170" s="77"/>
      <c r="P170" s="191">
        <f>O170*H170</f>
        <v>0</v>
      </c>
      <c r="Q170" s="191">
        <v>0</v>
      </c>
      <c r="R170" s="191">
        <f>Q170*H170</f>
        <v>0</v>
      </c>
      <c r="S170" s="191">
        <v>0</v>
      </c>
      <c r="T170" s="192">
        <f>S170*H170</f>
        <v>0</v>
      </c>
      <c r="U170" s="38"/>
      <c r="V170" s="38"/>
      <c r="W170" s="38"/>
      <c r="X170" s="38"/>
      <c r="Y170" s="38"/>
      <c r="Z170" s="38"/>
      <c r="AA170" s="38"/>
      <c r="AB170" s="38"/>
      <c r="AC170" s="38"/>
      <c r="AD170" s="38"/>
      <c r="AE170" s="38"/>
      <c r="AR170" s="193" t="s">
        <v>108</v>
      </c>
      <c r="AT170" s="193" t="s">
        <v>259</v>
      </c>
      <c r="AU170" s="193" t="s">
        <v>82</v>
      </c>
      <c r="AY170" s="19" t="s">
        <v>257</v>
      </c>
      <c r="BE170" s="194">
        <f>IF(N170="základní",J170,0)</f>
        <v>0</v>
      </c>
      <c r="BF170" s="194">
        <f>IF(N170="snížená",J170,0)</f>
        <v>0</v>
      </c>
      <c r="BG170" s="194">
        <f>IF(N170="zákl. přenesená",J170,0)</f>
        <v>0</v>
      </c>
      <c r="BH170" s="194">
        <f>IF(N170="sníž. přenesená",J170,0)</f>
        <v>0</v>
      </c>
      <c r="BI170" s="194">
        <f>IF(N170="nulová",J170,0)</f>
        <v>0</v>
      </c>
      <c r="BJ170" s="19" t="s">
        <v>82</v>
      </c>
      <c r="BK170" s="194">
        <f>ROUND(I170*H170,2)</f>
        <v>0</v>
      </c>
      <c r="BL170" s="19" t="s">
        <v>108</v>
      </c>
      <c r="BM170" s="193" t="s">
        <v>530</v>
      </c>
    </row>
    <row r="171" s="2" customFormat="1">
      <c r="A171" s="38"/>
      <c r="B171" s="39"/>
      <c r="C171" s="38"/>
      <c r="D171" s="196" t="s">
        <v>1062</v>
      </c>
      <c r="E171" s="38"/>
      <c r="F171" s="237" t="s">
        <v>3545</v>
      </c>
      <c r="G171" s="38"/>
      <c r="H171" s="38"/>
      <c r="I171" s="238"/>
      <c r="J171" s="38"/>
      <c r="K171" s="38"/>
      <c r="L171" s="39"/>
      <c r="M171" s="239"/>
      <c r="N171" s="240"/>
      <c r="O171" s="77"/>
      <c r="P171" s="77"/>
      <c r="Q171" s="77"/>
      <c r="R171" s="77"/>
      <c r="S171" s="77"/>
      <c r="T171" s="78"/>
      <c r="U171" s="38"/>
      <c r="V171" s="38"/>
      <c r="W171" s="38"/>
      <c r="X171" s="38"/>
      <c r="Y171" s="38"/>
      <c r="Z171" s="38"/>
      <c r="AA171" s="38"/>
      <c r="AB171" s="38"/>
      <c r="AC171" s="38"/>
      <c r="AD171" s="38"/>
      <c r="AE171" s="38"/>
      <c r="AT171" s="19" t="s">
        <v>1062</v>
      </c>
      <c r="AU171" s="19" t="s">
        <v>82</v>
      </c>
    </row>
    <row r="172" s="2" customFormat="1" ht="24.15" customHeight="1">
      <c r="A172" s="38"/>
      <c r="B172" s="181"/>
      <c r="C172" s="182" t="s">
        <v>388</v>
      </c>
      <c r="D172" s="182" t="s">
        <v>259</v>
      </c>
      <c r="E172" s="183" t="s">
        <v>3550</v>
      </c>
      <c r="F172" s="184" t="s">
        <v>3551</v>
      </c>
      <c r="G172" s="185" t="s">
        <v>2365</v>
      </c>
      <c r="H172" s="186">
        <v>162</v>
      </c>
      <c r="I172" s="187"/>
      <c r="J172" s="188">
        <f>ROUND(I172*H172,2)</f>
        <v>0</v>
      </c>
      <c r="K172" s="184" t="s">
        <v>2351</v>
      </c>
      <c r="L172" s="39"/>
      <c r="M172" s="189" t="s">
        <v>1</v>
      </c>
      <c r="N172" s="190" t="s">
        <v>40</v>
      </c>
      <c r="O172" s="77"/>
      <c r="P172" s="191">
        <f>O172*H172</f>
        <v>0</v>
      </c>
      <c r="Q172" s="191">
        <v>0</v>
      </c>
      <c r="R172" s="191">
        <f>Q172*H172</f>
        <v>0</v>
      </c>
      <c r="S172" s="191">
        <v>0</v>
      </c>
      <c r="T172" s="192">
        <f>S172*H172</f>
        <v>0</v>
      </c>
      <c r="U172" s="38"/>
      <c r="V172" s="38"/>
      <c r="W172" s="38"/>
      <c r="X172" s="38"/>
      <c r="Y172" s="38"/>
      <c r="Z172" s="38"/>
      <c r="AA172" s="38"/>
      <c r="AB172" s="38"/>
      <c r="AC172" s="38"/>
      <c r="AD172" s="38"/>
      <c r="AE172" s="38"/>
      <c r="AR172" s="193" t="s">
        <v>108</v>
      </c>
      <c r="AT172" s="193" t="s">
        <v>259</v>
      </c>
      <c r="AU172" s="193" t="s">
        <v>82</v>
      </c>
      <c r="AY172" s="19" t="s">
        <v>257</v>
      </c>
      <c r="BE172" s="194">
        <f>IF(N172="základní",J172,0)</f>
        <v>0</v>
      </c>
      <c r="BF172" s="194">
        <f>IF(N172="snížená",J172,0)</f>
        <v>0</v>
      </c>
      <c r="BG172" s="194">
        <f>IF(N172="zákl. přenesená",J172,0)</f>
        <v>0</v>
      </c>
      <c r="BH172" s="194">
        <f>IF(N172="sníž. přenesená",J172,0)</f>
        <v>0</v>
      </c>
      <c r="BI172" s="194">
        <f>IF(N172="nulová",J172,0)</f>
        <v>0</v>
      </c>
      <c r="BJ172" s="19" t="s">
        <v>82</v>
      </c>
      <c r="BK172" s="194">
        <f>ROUND(I172*H172,2)</f>
        <v>0</v>
      </c>
      <c r="BL172" s="19" t="s">
        <v>108</v>
      </c>
      <c r="BM172" s="193" t="s">
        <v>589</v>
      </c>
    </row>
    <row r="173" s="2" customFormat="1">
      <c r="A173" s="38"/>
      <c r="B173" s="39"/>
      <c r="C173" s="38"/>
      <c r="D173" s="196" t="s">
        <v>1062</v>
      </c>
      <c r="E173" s="38"/>
      <c r="F173" s="237" t="s">
        <v>3545</v>
      </c>
      <c r="G173" s="38"/>
      <c r="H173" s="38"/>
      <c r="I173" s="238"/>
      <c r="J173" s="38"/>
      <c r="K173" s="38"/>
      <c r="L173" s="39"/>
      <c r="M173" s="239"/>
      <c r="N173" s="240"/>
      <c r="O173" s="77"/>
      <c r="P173" s="77"/>
      <c r="Q173" s="77"/>
      <c r="R173" s="77"/>
      <c r="S173" s="77"/>
      <c r="T173" s="78"/>
      <c r="U173" s="38"/>
      <c r="V173" s="38"/>
      <c r="W173" s="38"/>
      <c r="X173" s="38"/>
      <c r="Y173" s="38"/>
      <c r="Z173" s="38"/>
      <c r="AA173" s="38"/>
      <c r="AB173" s="38"/>
      <c r="AC173" s="38"/>
      <c r="AD173" s="38"/>
      <c r="AE173" s="38"/>
      <c r="AT173" s="19" t="s">
        <v>1062</v>
      </c>
      <c r="AU173" s="19" t="s">
        <v>82</v>
      </c>
    </row>
    <row r="174" s="2" customFormat="1" ht="24.15" customHeight="1">
      <c r="A174" s="38"/>
      <c r="B174" s="181"/>
      <c r="C174" s="182" t="s">
        <v>7</v>
      </c>
      <c r="D174" s="182" t="s">
        <v>259</v>
      </c>
      <c r="E174" s="183" t="s">
        <v>3552</v>
      </c>
      <c r="F174" s="184" t="s">
        <v>3553</v>
      </c>
      <c r="G174" s="185" t="s">
        <v>2365</v>
      </c>
      <c r="H174" s="186">
        <v>19</v>
      </c>
      <c r="I174" s="187"/>
      <c r="J174" s="188">
        <f>ROUND(I174*H174,2)</f>
        <v>0</v>
      </c>
      <c r="K174" s="184" t="s">
        <v>2351</v>
      </c>
      <c r="L174" s="39"/>
      <c r="M174" s="189" t="s">
        <v>1</v>
      </c>
      <c r="N174" s="190" t="s">
        <v>40</v>
      </c>
      <c r="O174" s="77"/>
      <c r="P174" s="191">
        <f>O174*H174</f>
        <v>0</v>
      </c>
      <c r="Q174" s="191">
        <v>0</v>
      </c>
      <c r="R174" s="191">
        <f>Q174*H174</f>
        <v>0</v>
      </c>
      <c r="S174" s="191">
        <v>0</v>
      </c>
      <c r="T174" s="192">
        <f>S174*H174</f>
        <v>0</v>
      </c>
      <c r="U174" s="38"/>
      <c r="V174" s="38"/>
      <c r="W174" s="38"/>
      <c r="X174" s="38"/>
      <c r="Y174" s="38"/>
      <c r="Z174" s="38"/>
      <c r="AA174" s="38"/>
      <c r="AB174" s="38"/>
      <c r="AC174" s="38"/>
      <c r="AD174" s="38"/>
      <c r="AE174" s="38"/>
      <c r="AR174" s="193" t="s">
        <v>108</v>
      </c>
      <c r="AT174" s="193" t="s">
        <v>259</v>
      </c>
      <c r="AU174" s="193" t="s">
        <v>82</v>
      </c>
      <c r="AY174" s="19" t="s">
        <v>257</v>
      </c>
      <c r="BE174" s="194">
        <f>IF(N174="základní",J174,0)</f>
        <v>0</v>
      </c>
      <c r="BF174" s="194">
        <f>IF(N174="snížená",J174,0)</f>
        <v>0</v>
      </c>
      <c r="BG174" s="194">
        <f>IF(N174="zákl. přenesená",J174,0)</f>
        <v>0</v>
      </c>
      <c r="BH174" s="194">
        <f>IF(N174="sníž. přenesená",J174,0)</f>
        <v>0</v>
      </c>
      <c r="BI174" s="194">
        <f>IF(N174="nulová",J174,0)</f>
        <v>0</v>
      </c>
      <c r="BJ174" s="19" t="s">
        <v>82</v>
      </c>
      <c r="BK174" s="194">
        <f>ROUND(I174*H174,2)</f>
        <v>0</v>
      </c>
      <c r="BL174" s="19" t="s">
        <v>108</v>
      </c>
      <c r="BM174" s="193" t="s">
        <v>599</v>
      </c>
    </row>
    <row r="175" s="2" customFormat="1">
      <c r="A175" s="38"/>
      <c r="B175" s="39"/>
      <c r="C175" s="38"/>
      <c r="D175" s="196" t="s">
        <v>1062</v>
      </c>
      <c r="E175" s="38"/>
      <c r="F175" s="237" t="s">
        <v>3530</v>
      </c>
      <c r="G175" s="38"/>
      <c r="H175" s="38"/>
      <c r="I175" s="238"/>
      <c r="J175" s="38"/>
      <c r="K175" s="38"/>
      <c r="L175" s="39"/>
      <c r="M175" s="239"/>
      <c r="N175" s="240"/>
      <c r="O175" s="77"/>
      <c r="P175" s="77"/>
      <c r="Q175" s="77"/>
      <c r="R175" s="77"/>
      <c r="S175" s="77"/>
      <c r="T175" s="78"/>
      <c r="U175" s="38"/>
      <c r="V175" s="38"/>
      <c r="W175" s="38"/>
      <c r="X175" s="38"/>
      <c r="Y175" s="38"/>
      <c r="Z175" s="38"/>
      <c r="AA175" s="38"/>
      <c r="AB175" s="38"/>
      <c r="AC175" s="38"/>
      <c r="AD175" s="38"/>
      <c r="AE175" s="38"/>
      <c r="AT175" s="19" t="s">
        <v>1062</v>
      </c>
      <c r="AU175" s="19" t="s">
        <v>82</v>
      </c>
    </row>
    <row r="176" s="12" customFormat="1" ht="25.92" customHeight="1">
      <c r="A176" s="12"/>
      <c r="B176" s="168"/>
      <c r="C176" s="12"/>
      <c r="D176" s="169" t="s">
        <v>74</v>
      </c>
      <c r="E176" s="170" t="s">
        <v>3554</v>
      </c>
      <c r="F176" s="170" t="s">
        <v>3555</v>
      </c>
      <c r="G176" s="12"/>
      <c r="H176" s="12"/>
      <c r="I176" s="171"/>
      <c r="J176" s="172">
        <f>BK176</f>
        <v>0</v>
      </c>
      <c r="K176" s="12"/>
      <c r="L176" s="168"/>
      <c r="M176" s="173"/>
      <c r="N176" s="174"/>
      <c r="O176" s="174"/>
      <c r="P176" s="175">
        <f>SUM(P177:P230)</f>
        <v>0</v>
      </c>
      <c r="Q176" s="174"/>
      <c r="R176" s="175">
        <f>SUM(R177:R230)</f>
        <v>0</v>
      </c>
      <c r="S176" s="174"/>
      <c r="T176" s="176">
        <f>SUM(T177:T230)</f>
        <v>0</v>
      </c>
      <c r="U176" s="12"/>
      <c r="V176" s="12"/>
      <c r="W176" s="12"/>
      <c r="X176" s="12"/>
      <c r="Y176" s="12"/>
      <c r="Z176" s="12"/>
      <c r="AA176" s="12"/>
      <c r="AB176" s="12"/>
      <c r="AC176" s="12"/>
      <c r="AD176" s="12"/>
      <c r="AE176" s="12"/>
      <c r="AR176" s="169" t="s">
        <v>82</v>
      </c>
      <c r="AT176" s="177" t="s">
        <v>74</v>
      </c>
      <c r="AU176" s="177" t="s">
        <v>75</v>
      </c>
      <c r="AY176" s="169" t="s">
        <v>257</v>
      </c>
      <c r="BK176" s="178">
        <f>SUM(BK177:BK230)</f>
        <v>0</v>
      </c>
    </row>
    <row r="177" s="2" customFormat="1" ht="21.75" customHeight="1">
      <c r="A177" s="38"/>
      <c r="B177" s="181"/>
      <c r="C177" s="182" t="s">
        <v>402</v>
      </c>
      <c r="D177" s="182" t="s">
        <v>259</v>
      </c>
      <c r="E177" s="183" t="s">
        <v>3556</v>
      </c>
      <c r="F177" s="184" t="s">
        <v>3557</v>
      </c>
      <c r="G177" s="185" t="s">
        <v>416</v>
      </c>
      <c r="H177" s="186">
        <v>1</v>
      </c>
      <c r="I177" s="187"/>
      <c r="J177" s="188">
        <f>ROUND(I177*H177,2)</f>
        <v>0</v>
      </c>
      <c r="K177" s="184" t="s">
        <v>2351</v>
      </c>
      <c r="L177" s="39"/>
      <c r="M177" s="189" t="s">
        <v>1</v>
      </c>
      <c r="N177" s="190" t="s">
        <v>40</v>
      </c>
      <c r="O177" s="77"/>
      <c r="P177" s="191">
        <f>O177*H177</f>
        <v>0</v>
      </c>
      <c r="Q177" s="191">
        <v>0</v>
      </c>
      <c r="R177" s="191">
        <f>Q177*H177</f>
        <v>0</v>
      </c>
      <c r="S177" s="191">
        <v>0</v>
      </c>
      <c r="T177" s="192">
        <f>S177*H177</f>
        <v>0</v>
      </c>
      <c r="U177" s="38"/>
      <c r="V177" s="38"/>
      <c r="W177" s="38"/>
      <c r="X177" s="38"/>
      <c r="Y177" s="38"/>
      <c r="Z177" s="38"/>
      <c r="AA177" s="38"/>
      <c r="AB177" s="38"/>
      <c r="AC177" s="38"/>
      <c r="AD177" s="38"/>
      <c r="AE177" s="38"/>
      <c r="AR177" s="193" t="s">
        <v>108</v>
      </c>
      <c r="AT177" s="193" t="s">
        <v>259</v>
      </c>
      <c r="AU177" s="193" t="s">
        <v>82</v>
      </c>
      <c r="AY177" s="19" t="s">
        <v>257</v>
      </c>
      <c r="BE177" s="194">
        <f>IF(N177="základní",J177,0)</f>
        <v>0</v>
      </c>
      <c r="BF177" s="194">
        <f>IF(N177="snížená",J177,0)</f>
        <v>0</v>
      </c>
      <c r="BG177" s="194">
        <f>IF(N177="zákl. přenesená",J177,0)</f>
        <v>0</v>
      </c>
      <c r="BH177" s="194">
        <f>IF(N177="sníž. přenesená",J177,0)</f>
        <v>0</v>
      </c>
      <c r="BI177" s="194">
        <f>IF(N177="nulová",J177,0)</f>
        <v>0</v>
      </c>
      <c r="BJ177" s="19" t="s">
        <v>82</v>
      </c>
      <c r="BK177" s="194">
        <f>ROUND(I177*H177,2)</f>
        <v>0</v>
      </c>
      <c r="BL177" s="19" t="s">
        <v>108</v>
      </c>
      <c r="BM177" s="193" t="s">
        <v>609</v>
      </c>
    </row>
    <row r="178" s="2" customFormat="1">
      <c r="A178" s="38"/>
      <c r="B178" s="39"/>
      <c r="C178" s="38"/>
      <c r="D178" s="196" t="s">
        <v>1062</v>
      </c>
      <c r="E178" s="38"/>
      <c r="F178" s="237" t="s">
        <v>3558</v>
      </c>
      <c r="G178" s="38"/>
      <c r="H178" s="38"/>
      <c r="I178" s="238"/>
      <c r="J178" s="38"/>
      <c r="K178" s="38"/>
      <c r="L178" s="39"/>
      <c r="M178" s="239"/>
      <c r="N178" s="240"/>
      <c r="O178" s="77"/>
      <c r="P178" s="77"/>
      <c r="Q178" s="77"/>
      <c r="R178" s="77"/>
      <c r="S178" s="77"/>
      <c r="T178" s="78"/>
      <c r="U178" s="38"/>
      <c r="V178" s="38"/>
      <c r="W178" s="38"/>
      <c r="X178" s="38"/>
      <c r="Y178" s="38"/>
      <c r="Z178" s="38"/>
      <c r="AA178" s="38"/>
      <c r="AB178" s="38"/>
      <c r="AC178" s="38"/>
      <c r="AD178" s="38"/>
      <c r="AE178" s="38"/>
      <c r="AT178" s="19" t="s">
        <v>1062</v>
      </c>
      <c r="AU178" s="19" t="s">
        <v>82</v>
      </c>
    </row>
    <row r="179" s="2" customFormat="1" ht="16.5" customHeight="1">
      <c r="A179" s="38"/>
      <c r="B179" s="181"/>
      <c r="C179" s="182" t="s">
        <v>406</v>
      </c>
      <c r="D179" s="182" t="s">
        <v>259</v>
      </c>
      <c r="E179" s="183" t="s">
        <v>3559</v>
      </c>
      <c r="F179" s="184" t="s">
        <v>3560</v>
      </c>
      <c r="G179" s="185" t="s">
        <v>3561</v>
      </c>
      <c r="H179" s="186">
        <v>81</v>
      </c>
      <c r="I179" s="187"/>
      <c r="J179" s="188">
        <f>ROUND(I179*H179,2)</f>
        <v>0</v>
      </c>
      <c r="K179" s="184" t="s">
        <v>2351</v>
      </c>
      <c r="L179" s="39"/>
      <c r="M179" s="189" t="s">
        <v>1</v>
      </c>
      <c r="N179" s="190" t="s">
        <v>40</v>
      </c>
      <c r="O179" s="77"/>
      <c r="P179" s="191">
        <f>O179*H179</f>
        <v>0</v>
      </c>
      <c r="Q179" s="191">
        <v>0</v>
      </c>
      <c r="R179" s="191">
        <f>Q179*H179</f>
        <v>0</v>
      </c>
      <c r="S179" s="191">
        <v>0</v>
      </c>
      <c r="T179" s="192">
        <f>S179*H179</f>
        <v>0</v>
      </c>
      <c r="U179" s="38"/>
      <c r="V179" s="38"/>
      <c r="W179" s="38"/>
      <c r="X179" s="38"/>
      <c r="Y179" s="38"/>
      <c r="Z179" s="38"/>
      <c r="AA179" s="38"/>
      <c r="AB179" s="38"/>
      <c r="AC179" s="38"/>
      <c r="AD179" s="38"/>
      <c r="AE179" s="38"/>
      <c r="AR179" s="193" t="s">
        <v>108</v>
      </c>
      <c r="AT179" s="193" t="s">
        <v>259</v>
      </c>
      <c r="AU179" s="193" t="s">
        <v>82</v>
      </c>
      <c r="AY179" s="19" t="s">
        <v>257</v>
      </c>
      <c r="BE179" s="194">
        <f>IF(N179="základní",J179,0)</f>
        <v>0</v>
      </c>
      <c r="BF179" s="194">
        <f>IF(N179="snížená",J179,0)</f>
        <v>0</v>
      </c>
      <c r="BG179" s="194">
        <f>IF(N179="zákl. přenesená",J179,0)</f>
        <v>0</v>
      </c>
      <c r="BH179" s="194">
        <f>IF(N179="sníž. přenesená",J179,0)</f>
        <v>0</v>
      </c>
      <c r="BI179" s="194">
        <f>IF(N179="nulová",J179,0)</f>
        <v>0</v>
      </c>
      <c r="BJ179" s="19" t="s">
        <v>82</v>
      </c>
      <c r="BK179" s="194">
        <f>ROUND(I179*H179,2)</f>
        <v>0</v>
      </c>
      <c r="BL179" s="19" t="s">
        <v>108</v>
      </c>
      <c r="BM179" s="193" t="s">
        <v>622</v>
      </c>
    </row>
    <row r="180" s="2" customFormat="1">
      <c r="A180" s="38"/>
      <c r="B180" s="39"/>
      <c r="C180" s="38"/>
      <c r="D180" s="196" t="s">
        <v>1062</v>
      </c>
      <c r="E180" s="38"/>
      <c r="F180" s="237" t="s">
        <v>3558</v>
      </c>
      <c r="G180" s="38"/>
      <c r="H180" s="38"/>
      <c r="I180" s="238"/>
      <c r="J180" s="38"/>
      <c r="K180" s="38"/>
      <c r="L180" s="39"/>
      <c r="M180" s="239"/>
      <c r="N180" s="240"/>
      <c r="O180" s="77"/>
      <c r="P180" s="77"/>
      <c r="Q180" s="77"/>
      <c r="R180" s="77"/>
      <c r="S180" s="77"/>
      <c r="T180" s="78"/>
      <c r="U180" s="38"/>
      <c r="V180" s="38"/>
      <c r="W180" s="38"/>
      <c r="X180" s="38"/>
      <c r="Y180" s="38"/>
      <c r="Z180" s="38"/>
      <c r="AA180" s="38"/>
      <c r="AB180" s="38"/>
      <c r="AC180" s="38"/>
      <c r="AD180" s="38"/>
      <c r="AE180" s="38"/>
      <c r="AT180" s="19" t="s">
        <v>1062</v>
      </c>
      <c r="AU180" s="19" t="s">
        <v>82</v>
      </c>
    </row>
    <row r="181" s="2" customFormat="1" ht="24.15" customHeight="1">
      <c r="A181" s="38"/>
      <c r="B181" s="181"/>
      <c r="C181" s="182" t="s">
        <v>413</v>
      </c>
      <c r="D181" s="182" t="s">
        <v>259</v>
      </c>
      <c r="E181" s="183" t="s">
        <v>3562</v>
      </c>
      <c r="F181" s="184" t="s">
        <v>3563</v>
      </c>
      <c r="G181" s="185" t="s">
        <v>416</v>
      </c>
      <c r="H181" s="186">
        <v>1</v>
      </c>
      <c r="I181" s="187"/>
      <c r="J181" s="188">
        <f>ROUND(I181*H181,2)</f>
        <v>0</v>
      </c>
      <c r="K181" s="184" t="s">
        <v>2351</v>
      </c>
      <c r="L181" s="39"/>
      <c r="M181" s="189" t="s">
        <v>1</v>
      </c>
      <c r="N181" s="190" t="s">
        <v>40</v>
      </c>
      <c r="O181" s="77"/>
      <c r="P181" s="191">
        <f>O181*H181</f>
        <v>0</v>
      </c>
      <c r="Q181" s="191">
        <v>0</v>
      </c>
      <c r="R181" s="191">
        <f>Q181*H181</f>
        <v>0</v>
      </c>
      <c r="S181" s="191">
        <v>0</v>
      </c>
      <c r="T181" s="192">
        <f>S181*H181</f>
        <v>0</v>
      </c>
      <c r="U181" s="38"/>
      <c r="V181" s="38"/>
      <c r="W181" s="38"/>
      <c r="X181" s="38"/>
      <c r="Y181" s="38"/>
      <c r="Z181" s="38"/>
      <c r="AA181" s="38"/>
      <c r="AB181" s="38"/>
      <c r="AC181" s="38"/>
      <c r="AD181" s="38"/>
      <c r="AE181" s="38"/>
      <c r="AR181" s="193" t="s">
        <v>108</v>
      </c>
      <c r="AT181" s="193" t="s">
        <v>259</v>
      </c>
      <c r="AU181" s="193" t="s">
        <v>82</v>
      </c>
      <c r="AY181" s="19" t="s">
        <v>257</v>
      </c>
      <c r="BE181" s="194">
        <f>IF(N181="základní",J181,0)</f>
        <v>0</v>
      </c>
      <c r="BF181" s="194">
        <f>IF(N181="snížená",J181,0)</f>
        <v>0</v>
      </c>
      <c r="BG181" s="194">
        <f>IF(N181="zákl. přenesená",J181,0)</f>
        <v>0</v>
      </c>
      <c r="BH181" s="194">
        <f>IF(N181="sníž. přenesená",J181,0)</f>
        <v>0</v>
      </c>
      <c r="BI181" s="194">
        <f>IF(N181="nulová",J181,0)</f>
        <v>0</v>
      </c>
      <c r="BJ181" s="19" t="s">
        <v>82</v>
      </c>
      <c r="BK181" s="194">
        <f>ROUND(I181*H181,2)</f>
        <v>0</v>
      </c>
      <c r="BL181" s="19" t="s">
        <v>108</v>
      </c>
      <c r="BM181" s="193" t="s">
        <v>647</v>
      </c>
    </row>
    <row r="182" s="2" customFormat="1">
      <c r="A182" s="38"/>
      <c r="B182" s="39"/>
      <c r="C182" s="38"/>
      <c r="D182" s="196" t="s">
        <v>1062</v>
      </c>
      <c r="E182" s="38"/>
      <c r="F182" s="237" t="s">
        <v>3558</v>
      </c>
      <c r="G182" s="38"/>
      <c r="H182" s="38"/>
      <c r="I182" s="238"/>
      <c r="J182" s="38"/>
      <c r="K182" s="38"/>
      <c r="L182" s="39"/>
      <c r="M182" s="239"/>
      <c r="N182" s="240"/>
      <c r="O182" s="77"/>
      <c r="P182" s="77"/>
      <c r="Q182" s="77"/>
      <c r="R182" s="77"/>
      <c r="S182" s="77"/>
      <c r="T182" s="78"/>
      <c r="U182" s="38"/>
      <c r="V182" s="38"/>
      <c r="W182" s="38"/>
      <c r="X182" s="38"/>
      <c r="Y182" s="38"/>
      <c r="Z182" s="38"/>
      <c r="AA182" s="38"/>
      <c r="AB182" s="38"/>
      <c r="AC182" s="38"/>
      <c r="AD182" s="38"/>
      <c r="AE182" s="38"/>
      <c r="AT182" s="19" t="s">
        <v>1062</v>
      </c>
      <c r="AU182" s="19" t="s">
        <v>82</v>
      </c>
    </row>
    <row r="183" s="2" customFormat="1" ht="21.75" customHeight="1">
      <c r="A183" s="38"/>
      <c r="B183" s="181"/>
      <c r="C183" s="182" t="s">
        <v>419</v>
      </c>
      <c r="D183" s="182" t="s">
        <v>259</v>
      </c>
      <c r="E183" s="183" t="s">
        <v>3564</v>
      </c>
      <c r="F183" s="184" t="s">
        <v>3565</v>
      </c>
      <c r="G183" s="185" t="s">
        <v>3561</v>
      </c>
      <c r="H183" s="186">
        <v>105</v>
      </c>
      <c r="I183" s="187"/>
      <c r="J183" s="188">
        <f>ROUND(I183*H183,2)</f>
        <v>0</v>
      </c>
      <c r="K183" s="184" t="s">
        <v>2351</v>
      </c>
      <c r="L183" s="39"/>
      <c r="M183" s="189" t="s">
        <v>1</v>
      </c>
      <c r="N183" s="190" t="s">
        <v>40</v>
      </c>
      <c r="O183" s="77"/>
      <c r="P183" s="191">
        <f>O183*H183</f>
        <v>0</v>
      </c>
      <c r="Q183" s="191">
        <v>0</v>
      </c>
      <c r="R183" s="191">
        <f>Q183*H183</f>
        <v>0</v>
      </c>
      <c r="S183" s="191">
        <v>0</v>
      </c>
      <c r="T183" s="192">
        <f>S183*H183</f>
        <v>0</v>
      </c>
      <c r="U183" s="38"/>
      <c r="V183" s="38"/>
      <c r="W183" s="38"/>
      <c r="X183" s="38"/>
      <c r="Y183" s="38"/>
      <c r="Z183" s="38"/>
      <c r="AA183" s="38"/>
      <c r="AB183" s="38"/>
      <c r="AC183" s="38"/>
      <c r="AD183" s="38"/>
      <c r="AE183" s="38"/>
      <c r="AR183" s="193" t="s">
        <v>108</v>
      </c>
      <c r="AT183" s="193" t="s">
        <v>259</v>
      </c>
      <c r="AU183" s="193" t="s">
        <v>82</v>
      </c>
      <c r="AY183" s="19" t="s">
        <v>257</v>
      </c>
      <c r="BE183" s="194">
        <f>IF(N183="základní",J183,0)</f>
        <v>0</v>
      </c>
      <c r="BF183" s="194">
        <f>IF(N183="snížená",J183,0)</f>
        <v>0</v>
      </c>
      <c r="BG183" s="194">
        <f>IF(N183="zákl. přenesená",J183,0)</f>
        <v>0</v>
      </c>
      <c r="BH183" s="194">
        <f>IF(N183="sníž. přenesená",J183,0)</f>
        <v>0</v>
      </c>
      <c r="BI183" s="194">
        <f>IF(N183="nulová",J183,0)</f>
        <v>0</v>
      </c>
      <c r="BJ183" s="19" t="s">
        <v>82</v>
      </c>
      <c r="BK183" s="194">
        <f>ROUND(I183*H183,2)</f>
        <v>0</v>
      </c>
      <c r="BL183" s="19" t="s">
        <v>108</v>
      </c>
      <c r="BM183" s="193" t="s">
        <v>659</v>
      </c>
    </row>
    <row r="184" s="2" customFormat="1">
      <c r="A184" s="38"/>
      <c r="B184" s="39"/>
      <c r="C184" s="38"/>
      <c r="D184" s="196" t="s">
        <v>1062</v>
      </c>
      <c r="E184" s="38"/>
      <c r="F184" s="237" t="s">
        <v>3558</v>
      </c>
      <c r="G184" s="38"/>
      <c r="H184" s="38"/>
      <c r="I184" s="238"/>
      <c r="J184" s="38"/>
      <c r="K184" s="38"/>
      <c r="L184" s="39"/>
      <c r="M184" s="239"/>
      <c r="N184" s="240"/>
      <c r="O184" s="77"/>
      <c r="P184" s="77"/>
      <c r="Q184" s="77"/>
      <c r="R184" s="77"/>
      <c r="S184" s="77"/>
      <c r="T184" s="78"/>
      <c r="U184" s="38"/>
      <c r="V184" s="38"/>
      <c r="W184" s="38"/>
      <c r="X184" s="38"/>
      <c r="Y184" s="38"/>
      <c r="Z184" s="38"/>
      <c r="AA184" s="38"/>
      <c r="AB184" s="38"/>
      <c r="AC184" s="38"/>
      <c r="AD184" s="38"/>
      <c r="AE184" s="38"/>
      <c r="AT184" s="19" t="s">
        <v>1062</v>
      </c>
      <c r="AU184" s="19" t="s">
        <v>82</v>
      </c>
    </row>
    <row r="185" s="2" customFormat="1" ht="24.15" customHeight="1">
      <c r="A185" s="38"/>
      <c r="B185" s="181"/>
      <c r="C185" s="182" t="s">
        <v>427</v>
      </c>
      <c r="D185" s="182" t="s">
        <v>259</v>
      </c>
      <c r="E185" s="183" t="s">
        <v>3566</v>
      </c>
      <c r="F185" s="184" t="s">
        <v>3567</v>
      </c>
      <c r="G185" s="185" t="s">
        <v>416</v>
      </c>
      <c r="H185" s="186">
        <v>1</v>
      </c>
      <c r="I185" s="187"/>
      <c r="J185" s="188">
        <f>ROUND(I185*H185,2)</f>
        <v>0</v>
      </c>
      <c r="K185" s="184" t="s">
        <v>2351</v>
      </c>
      <c r="L185" s="39"/>
      <c r="M185" s="189" t="s">
        <v>1</v>
      </c>
      <c r="N185" s="190" t="s">
        <v>40</v>
      </c>
      <c r="O185" s="77"/>
      <c r="P185" s="191">
        <f>O185*H185</f>
        <v>0</v>
      </c>
      <c r="Q185" s="191">
        <v>0</v>
      </c>
      <c r="R185" s="191">
        <f>Q185*H185</f>
        <v>0</v>
      </c>
      <c r="S185" s="191">
        <v>0</v>
      </c>
      <c r="T185" s="192">
        <f>S185*H185</f>
        <v>0</v>
      </c>
      <c r="U185" s="38"/>
      <c r="V185" s="38"/>
      <c r="W185" s="38"/>
      <c r="X185" s="38"/>
      <c r="Y185" s="38"/>
      <c r="Z185" s="38"/>
      <c r="AA185" s="38"/>
      <c r="AB185" s="38"/>
      <c r="AC185" s="38"/>
      <c r="AD185" s="38"/>
      <c r="AE185" s="38"/>
      <c r="AR185" s="193" t="s">
        <v>108</v>
      </c>
      <c r="AT185" s="193" t="s">
        <v>259</v>
      </c>
      <c r="AU185" s="193" t="s">
        <v>82</v>
      </c>
      <c r="AY185" s="19" t="s">
        <v>257</v>
      </c>
      <c r="BE185" s="194">
        <f>IF(N185="základní",J185,0)</f>
        <v>0</v>
      </c>
      <c r="BF185" s="194">
        <f>IF(N185="snížená",J185,0)</f>
        <v>0</v>
      </c>
      <c r="BG185" s="194">
        <f>IF(N185="zákl. přenesená",J185,0)</f>
        <v>0</v>
      </c>
      <c r="BH185" s="194">
        <f>IF(N185="sníž. přenesená",J185,0)</f>
        <v>0</v>
      </c>
      <c r="BI185" s="194">
        <f>IF(N185="nulová",J185,0)</f>
        <v>0</v>
      </c>
      <c r="BJ185" s="19" t="s">
        <v>82</v>
      </c>
      <c r="BK185" s="194">
        <f>ROUND(I185*H185,2)</f>
        <v>0</v>
      </c>
      <c r="BL185" s="19" t="s">
        <v>108</v>
      </c>
      <c r="BM185" s="193" t="s">
        <v>671</v>
      </c>
    </row>
    <row r="186" s="2" customFormat="1">
      <c r="A186" s="38"/>
      <c r="B186" s="39"/>
      <c r="C186" s="38"/>
      <c r="D186" s="196" t="s">
        <v>1062</v>
      </c>
      <c r="E186" s="38"/>
      <c r="F186" s="237" t="s">
        <v>3558</v>
      </c>
      <c r="G186" s="38"/>
      <c r="H186" s="38"/>
      <c r="I186" s="238"/>
      <c r="J186" s="38"/>
      <c r="K186" s="38"/>
      <c r="L186" s="39"/>
      <c r="M186" s="239"/>
      <c r="N186" s="240"/>
      <c r="O186" s="77"/>
      <c r="P186" s="77"/>
      <c r="Q186" s="77"/>
      <c r="R186" s="77"/>
      <c r="S186" s="77"/>
      <c r="T186" s="78"/>
      <c r="U186" s="38"/>
      <c r="V186" s="38"/>
      <c r="W186" s="38"/>
      <c r="X186" s="38"/>
      <c r="Y186" s="38"/>
      <c r="Z186" s="38"/>
      <c r="AA186" s="38"/>
      <c r="AB186" s="38"/>
      <c r="AC186" s="38"/>
      <c r="AD186" s="38"/>
      <c r="AE186" s="38"/>
      <c r="AT186" s="19" t="s">
        <v>1062</v>
      </c>
      <c r="AU186" s="19" t="s">
        <v>82</v>
      </c>
    </row>
    <row r="187" s="2" customFormat="1" ht="21.75" customHeight="1">
      <c r="A187" s="38"/>
      <c r="B187" s="181"/>
      <c r="C187" s="182" t="s">
        <v>433</v>
      </c>
      <c r="D187" s="182" t="s">
        <v>259</v>
      </c>
      <c r="E187" s="183" t="s">
        <v>3568</v>
      </c>
      <c r="F187" s="184" t="s">
        <v>3569</v>
      </c>
      <c r="G187" s="185" t="s">
        <v>3561</v>
      </c>
      <c r="H187" s="186">
        <v>135</v>
      </c>
      <c r="I187" s="187"/>
      <c r="J187" s="188">
        <f>ROUND(I187*H187,2)</f>
        <v>0</v>
      </c>
      <c r="K187" s="184" t="s">
        <v>2351</v>
      </c>
      <c r="L187" s="39"/>
      <c r="M187" s="189" t="s">
        <v>1</v>
      </c>
      <c r="N187" s="190" t="s">
        <v>40</v>
      </c>
      <c r="O187" s="77"/>
      <c r="P187" s="191">
        <f>O187*H187</f>
        <v>0</v>
      </c>
      <c r="Q187" s="191">
        <v>0</v>
      </c>
      <c r="R187" s="191">
        <f>Q187*H187</f>
        <v>0</v>
      </c>
      <c r="S187" s="191">
        <v>0</v>
      </c>
      <c r="T187" s="192">
        <f>S187*H187</f>
        <v>0</v>
      </c>
      <c r="U187" s="38"/>
      <c r="V187" s="38"/>
      <c r="W187" s="38"/>
      <c r="X187" s="38"/>
      <c r="Y187" s="38"/>
      <c r="Z187" s="38"/>
      <c r="AA187" s="38"/>
      <c r="AB187" s="38"/>
      <c r="AC187" s="38"/>
      <c r="AD187" s="38"/>
      <c r="AE187" s="38"/>
      <c r="AR187" s="193" t="s">
        <v>108</v>
      </c>
      <c r="AT187" s="193" t="s">
        <v>259</v>
      </c>
      <c r="AU187" s="193" t="s">
        <v>82</v>
      </c>
      <c r="AY187" s="19" t="s">
        <v>257</v>
      </c>
      <c r="BE187" s="194">
        <f>IF(N187="základní",J187,0)</f>
        <v>0</v>
      </c>
      <c r="BF187" s="194">
        <f>IF(N187="snížená",J187,0)</f>
        <v>0</v>
      </c>
      <c r="BG187" s="194">
        <f>IF(N187="zákl. přenesená",J187,0)</f>
        <v>0</v>
      </c>
      <c r="BH187" s="194">
        <f>IF(N187="sníž. přenesená",J187,0)</f>
        <v>0</v>
      </c>
      <c r="BI187" s="194">
        <f>IF(N187="nulová",J187,0)</f>
        <v>0</v>
      </c>
      <c r="BJ187" s="19" t="s">
        <v>82</v>
      </c>
      <c r="BK187" s="194">
        <f>ROUND(I187*H187,2)</f>
        <v>0</v>
      </c>
      <c r="BL187" s="19" t="s">
        <v>108</v>
      </c>
      <c r="BM187" s="193" t="s">
        <v>682</v>
      </c>
    </row>
    <row r="188" s="2" customFormat="1">
      <c r="A188" s="38"/>
      <c r="B188" s="39"/>
      <c r="C188" s="38"/>
      <c r="D188" s="196" t="s">
        <v>1062</v>
      </c>
      <c r="E188" s="38"/>
      <c r="F188" s="237" t="s">
        <v>3558</v>
      </c>
      <c r="G188" s="38"/>
      <c r="H188" s="38"/>
      <c r="I188" s="238"/>
      <c r="J188" s="38"/>
      <c r="K188" s="38"/>
      <c r="L188" s="39"/>
      <c r="M188" s="239"/>
      <c r="N188" s="240"/>
      <c r="O188" s="77"/>
      <c r="P188" s="77"/>
      <c r="Q188" s="77"/>
      <c r="R188" s="77"/>
      <c r="S188" s="77"/>
      <c r="T188" s="78"/>
      <c r="U188" s="38"/>
      <c r="V188" s="38"/>
      <c r="W188" s="38"/>
      <c r="X188" s="38"/>
      <c r="Y188" s="38"/>
      <c r="Z188" s="38"/>
      <c r="AA188" s="38"/>
      <c r="AB188" s="38"/>
      <c r="AC188" s="38"/>
      <c r="AD188" s="38"/>
      <c r="AE188" s="38"/>
      <c r="AT188" s="19" t="s">
        <v>1062</v>
      </c>
      <c r="AU188" s="19" t="s">
        <v>82</v>
      </c>
    </row>
    <row r="189" s="2" customFormat="1" ht="21.75" customHeight="1">
      <c r="A189" s="38"/>
      <c r="B189" s="181"/>
      <c r="C189" s="182" t="s">
        <v>439</v>
      </c>
      <c r="D189" s="182" t="s">
        <v>259</v>
      </c>
      <c r="E189" s="183" t="s">
        <v>3570</v>
      </c>
      <c r="F189" s="184" t="s">
        <v>3571</v>
      </c>
      <c r="G189" s="185" t="s">
        <v>3561</v>
      </c>
      <c r="H189" s="186">
        <v>150</v>
      </c>
      <c r="I189" s="187"/>
      <c r="J189" s="188">
        <f>ROUND(I189*H189,2)</f>
        <v>0</v>
      </c>
      <c r="K189" s="184" t="s">
        <v>2351</v>
      </c>
      <c r="L189" s="39"/>
      <c r="M189" s="189" t="s">
        <v>1</v>
      </c>
      <c r="N189" s="190" t="s">
        <v>40</v>
      </c>
      <c r="O189" s="77"/>
      <c r="P189" s="191">
        <f>O189*H189</f>
        <v>0</v>
      </c>
      <c r="Q189" s="191">
        <v>0</v>
      </c>
      <c r="R189" s="191">
        <f>Q189*H189</f>
        <v>0</v>
      </c>
      <c r="S189" s="191">
        <v>0</v>
      </c>
      <c r="T189" s="192">
        <f>S189*H189</f>
        <v>0</v>
      </c>
      <c r="U189" s="38"/>
      <c r="V189" s="38"/>
      <c r="W189" s="38"/>
      <c r="X189" s="38"/>
      <c r="Y189" s="38"/>
      <c r="Z189" s="38"/>
      <c r="AA189" s="38"/>
      <c r="AB189" s="38"/>
      <c r="AC189" s="38"/>
      <c r="AD189" s="38"/>
      <c r="AE189" s="38"/>
      <c r="AR189" s="193" t="s">
        <v>108</v>
      </c>
      <c r="AT189" s="193" t="s">
        <v>259</v>
      </c>
      <c r="AU189" s="193" t="s">
        <v>82</v>
      </c>
      <c r="AY189" s="19" t="s">
        <v>257</v>
      </c>
      <c r="BE189" s="194">
        <f>IF(N189="základní",J189,0)</f>
        <v>0</v>
      </c>
      <c r="BF189" s="194">
        <f>IF(N189="snížená",J189,0)</f>
        <v>0</v>
      </c>
      <c r="BG189" s="194">
        <f>IF(N189="zákl. přenesená",J189,0)</f>
        <v>0</v>
      </c>
      <c r="BH189" s="194">
        <f>IF(N189="sníž. přenesená",J189,0)</f>
        <v>0</v>
      </c>
      <c r="BI189" s="194">
        <f>IF(N189="nulová",J189,0)</f>
        <v>0</v>
      </c>
      <c r="BJ189" s="19" t="s">
        <v>82</v>
      </c>
      <c r="BK189" s="194">
        <f>ROUND(I189*H189,2)</f>
        <v>0</v>
      </c>
      <c r="BL189" s="19" t="s">
        <v>108</v>
      </c>
      <c r="BM189" s="193" t="s">
        <v>692</v>
      </c>
    </row>
    <row r="190" s="2" customFormat="1">
      <c r="A190" s="38"/>
      <c r="B190" s="39"/>
      <c r="C190" s="38"/>
      <c r="D190" s="196" t="s">
        <v>1062</v>
      </c>
      <c r="E190" s="38"/>
      <c r="F190" s="237" t="s">
        <v>3558</v>
      </c>
      <c r="G190" s="38"/>
      <c r="H190" s="38"/>
      <c r="I190" s="238"/>
      <c r="J190" s="38"/>
      <c r="K190" s="38"/>
      <c r="L190" s="39"/>
      <c r="M190" s="239"/>
      <c r="N190" s="240"/>
      <c r="O190" s="77"/>
      <c r="P190" s="77"/>
      <c r="Q190" s="77"/>
      <c r="R190" s="77"/>
      <c r="S190" s="77"/>
      <c r="T190" s="78"/>
      <c r="U190" s="38"/>
      <c r="V190" s="38"/>
      <c r="W190" s="38"/>
      <c r="X190" s="38"/>
      <c r="Y190" s="38"/>
      <c r="Z190" s="38"/>
      <c r="AA190" s="38"/>
      <c r="AB190" s="38"/>
      <c r="AC190" s="38"/>
      <c r="AD190" s="38"/>
      <c r="AE190" s="38"/>
      <c r="AT190" s="19" t="s">
        <v>1062</v>
      </c>
      <c r="AU190" s="19" t="s">
        <v>82</v>
      </c>
    </row>
    <row r="191" s="2" customFormat="1" ht="21.75" customHeight="1">
      <c r="A191" s="38"/>
      <c r="B191" s="181"/>
      <c r="C191" s="182" t="s">
        <v>443</v>
      </c>
      <c r="D191" s="182" t="s">
        <v>259</v>
      </c>
      <c r="E191" s="183" t="s">
        <v>3572</v>
      </c>
      <c r="F191" s="184" t="s">
        <v>3573</v>
      </c>
      <c r="G191" s="185" t="s">
        <v>416</v>
      </c>
      <c r="H191" s="186">
        <v>1</v>
      </c>
      <c r="I191" s="187"/>
      <c r="J191" s="188">
        <f>ROUND(I191*H191,2)</f>
        <v>0</v>
      </c>
      <c r="K191" s="184" t="s">
        <v>2351</v>
      </c>
      <c r="L191" s="39"/>
      <c r="M191" s="189" t="s">
        <v>1</v>
      </c>
      <c r="N191" s="190" t="s">
        <v>40</v>
      </c>
      <c r="O191" s="77"/>
      <c r="P191" s="191">
        <f>O191*H191</f>
        <v>0</v>
      </c>
      <c r="Q191" s="191">
        <v>0</v>
      </c>
      <c r="R191" s="191">
        <f>Q191*H191</f>
        <v>0</v>
      </c>
      <c r="S191" s="191">
        <v>0</v>
      </c>
      <c r="T191" s="192">
        <f>S191*H191</f>
        <v>0</v>
      </c>
      <c r="U191" s="38"/>
      <c r="V191" s="38"/>
      <c r="W191" s="38"/>
      <c r="X191" s="38"/>
      <c r="Y191" s="38"/>
      <c r="Z191" s="38"/>
      <c r="AA191" s="38"/>
      <c r="AB191" s="38"/>
      <c r="AC191" s="38"/>
      <c r="AD191" s="38"/>
      <c r="AE191" s="38"/>
      <c r="AR191" s="193" t="s">
        <v>108</v>
      </c>
      <c r="AT191" s="193" t="s">
        <v>259</v>
      </c>
      <c r="AU191" s="193" t="s">
        <v>82</v>
      </c>
      <c r="AY191" s="19" t="s">
        <v>257</v>
      </c>
      <c r="BE191" s="194">
        <f>IF(N191="základní",J191,0)</f>
        <v>0</v>
      </c>
      <c r="BF191" s="194">
        <f>IF(N191="snížená",J191,0)</f>
        <v>0</v>
      </c>
      <c r="BG191" s="194">
        <f>IF(N191="zákl. přenesená",J191,0)</f>
        <v>0</v>
      </c>
      <c r="BH191" s="194">
        <f>IF(N191="sníž. přenesená",J191,0)</f>
        <v>0</v>
      </c>
      <c r="BI191" s="194">
        <f>IF(N191="nulová",J191,0)</f>
        <v>0</v>
      </c>
      <c r="BJ191" s="19" t="s">
        <v>82</v>
      </c>
      <c r="BK191" s="194">
        <f>ROUND(I191*H191,2)</f>
        <v>0</v>
      </c>
      <c r="BL191" s="19" t="s">
        <v>108</v>
      </c>
      <c r="BM191" s="193" t="s">
        <v>711</v>
      </c>
    </row>
    <row r="192" s="2" customFormat="1">
      <c r="A192" s="38"/>
      <c r="B192" s="39"/>
      <c r="C192" s="38"/>
      <c r="D192" s="196" t="s">
        <v>1062</v>
      </c>
      <c r="E192" s="38"/>
      <c r="F192" s="237" t="s">
        <v>3558</v>
      </c>
      <c r="G192" s="38"/>
      <c r="H192" s="38"/>
      <c r="I192" s="238"/>
      <c r="J192" s="38"/>
      <c r="K192" s="38"/>
      <c r="L192" s="39"/>
      <c r="M192" s="239"/>
      <c r="N192" s="240"/>
      <c r="O192" s="77"/>
      <c r="P192" s="77"/>
      <c r="Q192" s="77"/>
      <c r="R192" s="77"/>
      <c r="S192" s="77"/>
      <c r="T192" s="78"/>
      <c r="U192" s="38"/>
      <c r="V192" s="38"/>
      <c r="W192" s="38"/>
      <c r="X192" s="38"/>
      <c r="Y192" s="38"/>
      <c r="Z192" s="38"/>
      <c r="AA192" s="38"/>
      <c r="AB192" s="38"/>
      <c r="AC192" s="38"/>
      <c r="AD192" s="38"/>
      <c r="AE192" s="38"/>
      <c r="AT192" s="19" t="s">
        <v>1062</v>
      </c>
      <c r="AU192" s="19" t="s">
        <v>82</v>
      </c>
    </row>
    <row r="193" s="2" customFormat="1" ht="16.5" customHeight="1">
      <c r="A193" s="38"/>
      <c r="B193" s="181"/>
      <c r="C193" s="182" t="s">
        <v>450</v>
      </c>
      <c r="D193" s="182" t="s">
        <v>259</v>
      </c>
      <c r="E193" s="183" t="s">
        <v>3574</v>
      </c>
      <c r="F193" s="184" t="s">
        <v>3575</v>
      </c>
      <c r="G193" s="185" t="s">
        <v>3561</v>
      </c>
      <c r="H193" s="186">
        <v>15</v>
      </c>
      <c r="I193" s="187"/>
      <c r="J193" s="188">
        <f>ROUND(I193*H193,2)</f>
        <v>0</v>
      </c>
      <c r="K193" s="184" t="s">
        <v>2351</v>
      </c>
      <c r="L193" s="39"/>
      <c r="M193" s="189" t="s">
        <v>1</v>
      </c>
      <c r="N193" s="190" t="s">
        <v>40</v>
      </c>
      <c r="O193" s="77"/>
      <c r="P193" s="191">
        <f>O193*H193</f>
        <v>0</v>
      </c>
      <c r="Q193" s="191">
        <v>0</v>
      </c>
      <c r="R193" s="191">
        <f>Q193*H193</f>
        <v>0</v>
      </c>
      <c r="S193" s="191">
        <v>0</v>
      </c>
      <c r="T193" s="192">
        <f>S193*H193</f>
        <v>0</v>
      </c>
      <c r="U193" s="38"/>
      <c r="V193" s="38"/>
      <c r="W193" s="38"/>
      <c r="X193" s="38"/>
      <c r="Y193" s="38"/>
      <c r="Z193" s="38"/>
      <c r="AA193" s="38"/>
      <c r="AB193" s="38"/>
      <c r="AC193" s="38"/>
      <c r="AD193" s="38"/>
      <c r="AE193" s="38"/>
      <c r="AR193" s="193" t="s">
        <v>108</v>
      </c>
      <c r="AT193" s="193" t="s">
        <v>259</v>
      </c>
      <c r="AU193" s="193" t="s">
        <v>82</v>
      </c>
      <c r="AY193" s="19" t="s">
        <v>257</v>
      </c>
      <c r="BE193" s="194">
        <f>IF(N193="základní",J193,0)</f>
        <v>0</v>
      </c>
      <c r="BF193" s="194">
        <f>IF(N193="snížená",J193,0)</f>
        <v>0</v>
      </c>
      <c r="BG193" s="194">
        <f>IF(N193="zákl. přenesená",J193,0)</f>
        <v>0</v>
      </c>
      <c r="BH193" s="194">
        <f>IF(N193="sníž. přenesená",J193,0)</f>
        <v>0</v>
      </c>
      <c r="BI193" s="194">
        <f>IF(N193="nulová",J193,0)</f>
        <v>0</v>
      </c>
      <c r="BJ193" s="19" t="s">
        <v>82</v>
      </c>
      <c r="BK193" s="194">
        <f>ROUND(I193*H193,2)</f>
        <v>0</v>
      </c>
      <c r="BL193" s="19" t="s">
        <v>108</v>
      </c>
      <c r="BM193" s="193" t="s">
        <v>727</v>
      </c>
    </row>
    <row r="194" s="2" customFormat="1">
      <c r="A194" s="38"/>
      <c r="B194" s="39"/>
      <c r="C194" s="38"/>
      <c r="D194" s="196" t="s">
        <v>1062</v>
      </c>
      <c r="E194" s="38"/>
      <c r="F194" s="237" t="s">
        <v>3558</v>
      </c>
      <c r="G194" s="38"/>
      <c r="H194" s="38"/>
      <c r="I194" s="238"/>
      <c r="J194" s="38"/>
      <c r="K194" s="38"/>
      <c r="L194" s="39"/>
      <c r="M194" s="239"/>
      <c r="N194" s="240"/>
      <c r="O194" s="77"/>
      <c r="P194" s="77"/>
      <c r="Q194" s="77"/>
      <c r="R194" s="77"/>
      <c r="S194" s="77"/>
      <c r="T194" s="78"/>
      <c r="U194" s="38"/>
      <c r="V194" s="38"/>
      <c r="W194" s="38"/>
      <c r="X194" s="38"/>
      <c r="Y194" s="38"/>
      <c r="Z194" s="38"/>
      <c r="AA194" s="38"/>
      <c r="AB194" s="38"/>
      <c r="AC194" s="38"/>
      <c r="AD194" s="38"/>
      <c r="AE194" s="38"/>
      <c r="AT194" s="19" t="s">
        <v>1062</v>
      </c>
      <c r="AU194" s="19" t="s">
        <v>82</v>
      </c>
    </row>
    <row r="195" s="2" customFormat="1" ht="16.5" customHeight="1">
      <c r="A195" s="38"/>
      <c r="B195" s="181"/>
      <c r="C195" s="182" t="s">
        <v>455</v>
      </c>
      <c r="D195" s="182" t="s">
        <v>259</v>
      </c>
      <c r="E195" s="183" t="s">
        <v>3576</v>
      </c>
      <c r="F195" s="184" t="s">
        <v>3577</v>
      </c>
      <c r="G195" s="185" t="s">
        <v>3561</v>
      </c>
      <c r="H195" s="186">
        <v>324</v>
      </c>
      <c r="I195" s="187"/>
      <c r="J195" s="188">
        <f>ROUND(I195*H195,2)</f>
        <v>0</v>
      </c>
      <c r="K195" s="184" t="s">
        <v>2351</v>
      </c>
      <c r="L195" s="39"/>
      <c r="M195" s="189" t="s">
        <v>1</v>
      </c>
      <c r="N195" s="190" t="s">
        <v>40</v>
      </c>
      <c r="O195" s="77"/>
      <c r="P195" s="191">
        <f>O195*H195</f>
        <v>0</v>
      </c>
      <c r="Q195" s="191">
        <v>0</v>
      </c>
      <c r="R195" s="191">
        <f>Q195*H195</f>
        <v>0</v>
      </c>
      <c r="S195" s="191">
        <v>0</v>
      </c>
      <c r="T195" s="192">
        <f>S195*H195</f>
        <v>0</v>
      </c>
      <c r="U195" s="38"/>
      <c r="V195" s="38"/>
      <c r="W195" s="38"/>
      <c r="X195" s="38"/>
      <c r="Y195" s="38"/>
      <c r="Z195" s="38"/>
      <c r="AA195" s="38"/>
      <c r="AB195" s="38"/>
      <c r="AC195" s="38"/>
      <c r="AD195" s="38"/>
      <c r="AE195" s="38"/>
      <c r="AR195" s="193" t="s">
        <v>108</v>
      </c>
      <c r="AT195" s="193" t="s">
        <v>259</v>
      </c>
      <c r="AU195" s="193" t="s">
        <v>82</v>
      </c>
      <c r="AY195" s="19" t="s">
        <v>257</v>
      </c>
      <c r="BE195" s="194">
        <f>IF(N195="základní",J195,0)</f>
        <v>0</v>
      </c>
      <c r="BF195" s="194">
        <f>IF(N195="snížená",J195,0)</f>
        <v>0</v>
      </c>
      <c r="BG195" s="194">
        <f>IF(N195="zákl. přenesená",J195,0)</f>
        <v>0</v>
      </c>
      <c r="BH195" s="194">
        <f>IF(N195="sníž. přenesená",J195,0)</f>
        <v>0</v>
      </c>
      <c r="BI195" s="194">
        <f>IF(N195="nulová",J195,0)</f>
        <v>0</v>
      </c>
      <c r="BJ195" s="19" t="s">
        <v>82</v>
      </c>
      <c r="BK195" s="194">
        <f>ROUND(I195*H195,2)</f>
        <v>0</v>
      </c>
      <c r="BL195" s="19" t="s">
        <v>108</v>
      </c>
      <c r="BM195" s="193" t="s">
        <v>740</v>
      </c>
    </row>
    <row r="196" s="2" customFormat="1">
      <c r="A196" s="38"/>
      <c r="B196" s="39"/>
      <c r="C196" s="38"/>
      <c r="D196" s="196" t="s">
        <v>1062</v>
      </c>
      <c r="E196" s="38"/>
      <c r="F196" s="237" t="s">
        <v>3558</v>
      </c>
      <c r="G196" s="38"/>
      <c r="H196" s="38"/>
      <c r="I196" s="238"/>
      <c r="J196" s="38"/>
      <c r="K196" s="38"/>
      <c r="L196" s="39"/>
      <c r="M196" s="239"/>
      <c r="N196" s="240"/>
      <c r="O196" s="77"/>
      <c r="P196" s="77"/>
      <c r="Q196" s="77"/>
      <c r="R196" s="77"/>
      <c r="S196" s="77"/>
      <c r="T196" s="78"/>
      <c r="U196" s="38"/>
      <c r="V196" s="38"/>
      <c r="W196" s="38"/>
      <c r="X196" s="38"/>
      <c r="Y196" s="38"/>
      <c r="Z196" s="38"/>
      <c r="AA196" s="38"/>
      <c r="AB196" s="38"/>
      <c r="AC196" s="38"/>
      <c r="AD196" s="38"/>
      <c r="AE196" s="38"/>
      <c r="AT196" s="19" t="s">
        <v>1062</v>
      </c>
      <c r="AU196" s="19" t="s">
        <v>82</v>
      </c>
    </row>
    <row r="197" s="2" customFormat="1" ht="16.5" customHeight="1">
      <c r="A197" s="38"/>
      <c r="B197" s="181"/>
      <c r="C197" s="182" t="s">
        <v>462</v>
      </c>
      <c r="D197" s="182" t="s">
        <v>259</v>
      </c>
      <c r="E197" s="183" t="s">
        <v>3578</v>
      </c>
      <c r="F197" s="184" t="s">
        <v>3579</v>
      </c>
      <c r="G197" s="185" t="s">
        <v>3561</v>
      </c>
      <c r="H197" s="186">
        <v>165</v>
      </c>
      <c r="I197" s="187"/>
      <c r="J197" s="188">
        <f>ROUND(I197*H197,2)</f>
        <v>0</v>
      </c>
      <c r="K197" s="184" t="s">
        <v>2351</v>
      </c>
      <c r="L197" s="39"/>
      <c r="M197" s="189" t="s">
        <v>1</v>
      </c>
      <c r="N197" s="190" t="s">
        <v>40</v>
      </c>
      <c r="O197" s="77"/>
      <c r="P197" s="191">
        <f>O197*H197</f>
        <v>0</v>
      </c>
      <c r="Q197" s="191">
        <v>0</v>
      </c>
      <c r="R197" s="191">
        <f>Q197*H197</f>
        <v>0</v>
      </c>
      <c r="S197" s="191">
        <v>0</v>
      </c>
      <c r="T197" s="192">
        <f>S197*H197</f>
        <v>0</v>
      </c>
      <c r="U197" s="38"/>
      <c r="V197" s="38"/>
      <c r="W197" s="38"/>
      <c r="X197" s="38"/>
      <c r="Y197" s="38"/>
      <c r="Z197" s="38"/>
      <c r="AA197" s="38"/>
      <c r="AB197" s="38"/>
      <c r="AC197" s="38"/>
      <c r="AD197" s="38"/>
      <c r="AE197" s="38"/>
      <c r="AR197" s="193" t="s">
        <v>108</v>
      </c>
      <c r="AT197" s="193" t="s">
        <v>259</v>
      </c>
      <c r="AU197" s="193" t="s">
        <v>82</v>
      </c>
      <c r="AY197" s="19" t="s">
        <v>257</v>
      </c>
      <c r="BE197" s="194">
        <f>IF(N197="základní",J197,0)</f>
        <v>0</v>
      </c>
      <c r="BF197" s="194">
        <f>IF(N197="snížená",J197,0)</f>
        <v>0</v>
      </c>
      <c r="BG197" s="194">
        <f>IF(N197="zákl. přenesená",J197,0)</f>
        <v>0</v>
      </c>
      <c r="BH197" s="194">
        <f>IF(N197="sníž. přenesená",J197,0)</f>
        <v>0</v>
      </c>
      <c r="BI197" s="194">
        <f>IF(N197="nulová",J197,0)</f>
        <v>0</v>
      </c>
      <c r="BJ197" s="19" t="s">
        <v>82</v>
      </c>
      <c r="BK197" s="194">
        <f>ROUND(I197*H197,2)</f>
        <v>0</v>
      </c>
      <c r="BL197" s="19" t="s">
        <v>108</v>
      </c>
      <c r="BM197" s="193" t="s">
        <v>751</v>
      </c>
    </row>
    <row r="198" s="2" customFormat="1">
      <c r="A198" s="38"/>
      <c r="B198" s="39"/>
      <c r="C198" s="38"/>
      <c r="D198" s="196" t="s">
        <v>1062</v>
      </c>
      <c r="E198" s="38"/>
      <c r="F198" s="237" t="s">
        <v>3558</v>
      </c>
      <c r="G198" s="38"/>
      <c r="H198" s="38"/>
      <c r="I198" s="238"/>
      <c r="J198" s="38"/>
      <c r="K198" s="38"/>
      <c r="L198" s="39"/>
      <c r="M198" s="239"/>
      <c r="N198" s="240"/>
      <c r="O198" s="77"/>
      <c r="P198" s="77"/>
      <c r="Q198" s="77"/>
      <c r="R198" s="77"/>
      <c r="S198" s="77"/>
      <c r="T198" s="78"/>
      <c r="U198" s="38"/>
      <c r="V198" s="38"/>
      <c r="W198" s="38"/>
      <c r="X198" s="38"/>
      <c r="Y198" s="38"/>
      <c r="Z198" s="38"/>
      <c r="AA198" s="38"/>
      <c r="AB198" s="38"/>
      <c r="AC198" s="38"/>
      <c r="AD198" s="38"/>
      <c r="AE198" s="38"/>
      <c r="AT198" s="19" t="s">
        <v>1062</v>
      </c>
      <c r="AU198" s="19" t="s">
        <v>82</v>
      </c>
    </row>
    <row r="199" s="2" customFormat="1" ht="21.75" customHeight="1">
      <c r="A199" s="38"/>
      <c r="B199" s="181"/>
      <c r="C199" s="182" t="s">
        <v>468</v>
      </c>
      <c r="D199" s="182" t="s">
        <v>259</v>
      </c>
      <c r="E199" s="183" t="s">
        <v>3580</v>
      </c>
      <c r="F199" s="184" t="s">
        <v>3581</v>
      </c>
      <c r="G199" s="185" t="s">
        <v>2365</v>
      </c>
      <c r="H199" s="186">
        <v>1</v>
      </c>
      <c r="I199" s="187"/>
      <c r="J199" s="188">
        <f>ROUND(I199*H199,2)</f>
        <v>0</v>
      </c>
      <c r="K199" s="184" t="s">
        <v>2351</v>
      </c>
      <c r="L199" s="39"/>
      <c r="M199" s="189" t="s">
        <v>1</v>
      </c>
      <c r="N199" s="190" t="s">
        <v>40</v>
      </c>
      <c r="O199" s="77"/>
      <c r="P199" s="191">
        <f>O199*H199</f>
        <v>0</v>
      </c>
      <c r="Q199" s="191">
        <v>0</v>
      </c>
      <c r="R199" s="191">
        <f>Q199*H199</f>
        <v>0</v>
      </c>
      <c r="S199" s="191">
        <v>0</v>
      </c>
      <c r="T199" s="192">
        <f>S199*H199</f>
        <v>0</v>
      </c>
      <c r="U199" s="38"/>
      <c r="V199" s="38"/>
      <c r="W199" s="38"/>
      <c r="X199" s="38"/>
      <c r="Y199" s="38"/>
      <c r="Z199" s="38"/>
      <c r="AA199" s="38"/>
      <c r="AB199" s="38"/>
      <c r="AC199" s="38"/>
      <c r="AD199" s="38"/>
      <c r="AE199" s="38"/>
      <c r="AR199" s="193" t="s">
        <v>108</v>
      </c>
      <c r="AT199" s="193" t="s">
        <v>259</v>
      </c>
      <c r="AU199" s="193" t="s">
        <v>82</v>
      </c>
      <c r="AY199" s="19" t="s">
        <v>257</v>
      </c>
      <c r="BE199" s="194">
        <f>IF(N199="základní",J199,0)</f>
        <v>0</v>
      </c>
      <c r="BF199" s="194">
        <f>IF(N199="snížená",J199,0)</f>
        <v>0</v>
      </c>
      <c r="BG199" s="194">
        <f>IF(N199="zákl. přenesená",J199,0)</f>
        <v>0</v>
      </c>
      <c r="BH199" s="194">
        <f>IF(N199="sníž. přenesená",J199,0)</f>
        <v>0</v>
      </c>
      <c r="BI199" s="194">
        <f>IF(N199="nulová",J199,0)</f>
        <v>0</v>
      </c>
      <c r="BJ199" s="19" t="s">
        <v>82</v>
      </c>
      <c r="BK199" s="194">
        <f>ROUND(I199*H199,2)</f>
        <v>0</v>
      </c>
      <c r="BL199" s="19" t="s">
        <v>108</v>
      </c>
      <c r="BM199" s="193" t="s">
        <v>763</v>
      </c>
    </row>
    <row r="200" s="2" customFormat="1">
      <c r="A200" s="38"/>
      <c r="B200" s="39"/>
      <c r="C200" s="38"/>
      <c r="D200" s="196" t="s">
        <v>1062</v>
      </c>
      <c r="E200" s="38"/>
      <c r="F200" s="237" t="s">
        <v>3558</v>
      </c>
      <c r="G200" s="38"/>
      <c r="H200" s="38"/>
      <c r="I200" s="238"/>
      <c r="J200" s="38"/>
      <c r="K200" s="38"/>
      <c r="L200" s="39"/>
      <c r="M200" s="239"/>
      <c r="N200" s="240"/>
      <c r="O200" s="77"/>
      <c r="P200" s="77"/>
      <c r="Q200" s="77"/>
      <c r="R200" s="77"/>
      <c r="S200" s="77"/>
      <c r="T200" s="78"/>
      <c r="U200" s="38"/>
      <c r="V200" s="38"/>
      <c r="W200" s="38"/>
      <c r="X200" s="38"/>
      <c r="Y200" s="38"/>
      <c r="Z200" s="38"/>
      <c r="AA200" s="38"/>
      <c r="AB200" s="38"/>
      <c r="AC200" s="38"/>
      <c r="AD200" s="38"/>
      <c r="AE200" s="38"/>
      <c r="AT200" s="19" t="s">
        <v>1062</v>
      </c>
      <c r="AU200" s="19" t="s">
        <v>82</v>
      </c>
    </row>
    <row r="201" s="2" customFormat="1" ht="16.5" customHeight="1">
      <c r="A201" s="38"/>
      <c r="B201" s="181"/>
      <c r="C201" s="182" t="s">
        <v>476</v>
      </c>
      <c r="D201" s="182" t="s">
        <v>259</v>
      </c>
      <c r="E201" s="183" t="s">
        <v>3582</v>
      </c>
      <c r="F201" s="184" t="s">
        <v>3583</v>
      </c>
      <c r="G201" s="185" t="s">
        <v>2365</v>
      </c>
      <c r="H201" s="186">
        <v>27</v>
      </c>
      <c r="I201" s="187"/>
      <c r="J201" s="188">
        <f>ROUND(I201*H201,2)</f>
        <v>0</v>
      </c>
      <c r="K201" s="184" t="s">
        <v>2351</v>
      </c>
      <c r="L201" s="39"/>
      <c r="M201" s="189" t="s">
        <v>1</v>
      </c>
      <c r="N201" s="190" t="s">
        <v>40</v>
      </c>
      <c r="O201" s="77"/>
      <c r="P201" s="191">
        <f>O201*H201</f>
        <v>0</v>
      </c>
      <c r="Q201" s="191">
        <v>0</v>
      </c>
      <c r="R201" s="191">
        <f>Q201*H201</f>
        <v>0</v>
      </c>
      <c r="S201" s="191">
        <v>0</v>
      </c>
      <c r="T201" s="192">
        <f>S201*H201</f>
        <v>0</v>
      </c>
      <c r="U201" s="38"/>
      <c r="V201" s="38"/>
      <c r="W201" s="38"/>
      <c r="X201" s="38"/>
      <c r="Y201" s="38"/>
      <c r="Z201" s="38"/>
      <c r="AA201" s="38"/>
      <c r="AB201" s="38"/>
      <c r="AC201" s="38"/>
      <c r="AD201" s="38"/>
      <c r="AE201" s="38"/>
      <c r="AR201" s="193" t="s">
        <v>108</v>
      </c>
      <c r="AT201" s="193" t="s">
        <v>259</v>
      </c>
      <c r="AU201" s="193" t="s">
        <v>82</v>
      </c>
      <c r="AY201" s="19" t="s">
        <v>257</v>
      </c>
      <c r="BE201" s="194">
        <f>IF(N201="základní",J201,0)</f>
        <v>0</v>
      </c>
      <c r="BF201" s="194">
        <f>IF(N201="snížená",J201,0)</f>
        <v>0</v>
      </c>
      <c r="BG201" s="194">
        <f>IF(N201="zákl. přenesená",J201,0)</f>
        <v>0</v>
      </c>
      <c r="BH201" s="194">
        <f>IF(N201="sníž. přenesená",J201,0)</f>
        <v>0</v>
      </c>
      <c r="BI201" s="194">
        <f>IF(N201="nulová",J201,0)</f>
        <v>0</v>
      </c>
      <c r="BJ201" s="19" t="s">
        <v>82</v>
      </c>
      <c r="BK201" s="194">
        <f>ROUND(I201*H201,2)</f>
        <v>0</v>
      </c>
      <c r="BL201" s="19" t="s">
        <v>108</v>
      </c>
      <c r="BM201" s="193" t="s">
        <v>771</v>
      </c>
    </row>
    <row r="202" s="2" customFormat="1">
      <c r="A202" s="38"/>
      <c r="B202" s="39"/>
      <c r="C202" s="38"/>
      <c r="D202" s="196" t="s">
        <v>1062</v>
      </c>
      <c r="E202" s="38"/>
      <c r="F202" s="237" t="s">
        <v>3558</v>
      </c>
      <c r="G202" s="38"/>
      <c r="H202" s="38"/>
      <c r="I202" s="238"/>
      <c r="J202" s="38"/>
      <c r="K202" s="38"/>
      <c r="L202" s="39"/>
      <c r="M202" s="239"/>
      <c r="N202" s="240"/>
      <c r="O202" s="77"/>
      <c r="P202" s="77"/>
      <c r="Q202" s="77"/>
      <c r="R202" s="77"/>
      <c r="S202" s="77"/>
      <c r="T202" s="78"/>
      <c r="U202" s="38"/>
      <c r="V202" s="38"/>
      <c r="W202" s="38"/>
      <c r="X202" s="38"/>
      <c r="Y202" s="38"/>
      <c r="Z202" s="38"/>
      <c r="AA202" s="38"/>
      <c r="AB202" s="38"/>
      <c r="AC202" s="38"/>
      <c r="AD202" s="38"/>
      <c r="AE202" s="38"/>
      <c r="AT202" s="19" t="s">
        <v>1062</v>
      </c>
      <c r="AU202" s="19" t="s">
        <v>82</v>
      </c>
    </row>
    <row r="203" s="2" customFormat="1" ht="37.8" customHeight="1">
      <c r="A203" s="38"/>
      <c r="B203" s="181"/>
      <c r="C203" s="182" t="s">
        <v>484</v>
      </c>
      <c r="D203" s="182" t="s">
        <v>259</v>
      </c>
      <c r="E203" s="183" t="s">
        <v>3584</v>
      </c>
      <c r="F203" s="184" t="s">
        <v>3585</v>
      </c>
      <c r="G203" s="185" t="s">
        <v>3561</v>
      </c>
      <c r="H203" s="186">
        <v>324</v>
      </c>
      <c r="I203" s="187"/>
      <c r="J203" s="188">
        <f>ROUND(I203*H203,2)</f>
        <v>0</v>
      </c>
      <c r="K203" s="184" t="s">
        <v>2351</v>
      </c>
      <c r="L203" s="39"/>
      <c r="M203" s="189" t="s">
        <v>1</v>
      </c>
      <c r="N203" s="190" t="s">
        <v>40</v>
      </c>
      <c r="O203" s="77"/>
      <c r="P203" s="191">
        <f>O203*H203</f>
        <v>0</v>
      </c>
      <c r="Q203" s="191">
        <v>0</v>
      </c>
      <c r="R203" s="191">
        <f>Q203*H203</f>
        <v>0</v>
      </c>
      <c r="S203" s="191">
        <v>0</v>
      </c>
      <c r="T203" s="192">
        <f>S203*H203</f>
        <v>0</v>
      </c>
      <c r="U203" s="38"/>
      <c r="V203" s="38"/>
      <c r="W203" s="38"/>
      <c r="X203" s="38"/>
      <c r="Y203" s="38"/>
      <c r="Z203" s="38"/>
      <c r="AA203" s="38"/>
      <c r="AB203" s="38"/>
      <c r="AC203" s="38"/>
      <c r="AD203" s="38"/>
      <c r="AE203" s="38"/>
      <c r="AR203" s="193" t="s">
        <v>108</v>
      </c>
      <c r="AT203" s="193" t="s">
        <v>259</v>
      </c>
      <c r="AU203" s="193" t="s">
        <v>82</v>
      </c>
      <c r="AY203" s="19" t="s">
        <v>257</v>
      </c>
      <c r="BE203" s="194">
        <f>IF(N203="základní",J203,0)</f>
        <v>0</v>
      </c>
      <c r="BF203" s="194">
        <f>IF(N203="snížená",J203,0)</f>
        <v>0</v>
      </c>
      <c r="BG203" s="194">
        <f>IF(N203="zákl. přenesená",J203,0)</f>
        <v>0</v>
      </c>
      <c r="BH203" s="194">
        <f>IF(N203="sníž. přenesená",J203,0)</f>
        <v>0</v>
      </c>
      <c r="BI203" s="194">
        <f>IF(N203="nulová",J203,0)</f>
        <v>0</v>
      </c>
      <c r="BJ203" s="19" t="s">
        <v>82</v>
      </c>
      <c r="BK203" s="194">
        <f>ROUND(I203*H203,2)</f>
        <v>0</v>
      </c>
      <c r="BL203" s="19" t="s">
        <v>108</v>
      </c>
      <c r="BM203" s="193" t="s">
        <v>783</v>
      </c>
    </row>
    <row r="204" s="2" customFormat="1">
      <c r="A204" s="38"/>
      <c r="B204" s="39"/>
      <c r="C204" s="38"/>
      <c r="D204" s="196" t="s">
        <v>1062</v>
      </c>
      <c r="E204" s="38"/>
      <c r="F204" s="237" t="s">
        <v>3558</v>
      </c>
      <c r="G204" s="38"/>
      <c r="H204" s="38"/>
      <c r="I204" s="238"/>
      <c r="J204" s="38"/>
      <c r="K204" s="38"/>
      <c r="L204" s="39"/>
      <c r="M204" s="239"/>
      <c r="N204" s="240"/>
      <c r="O204" s="77"/>
      <c r="P204" s="77"/>
      <c r="Q204" s="77"/>
      <c r="R204" s="77"/>
      <c r="S204" s="77"/>
      <c r="T204" s="78"/>
      <c r="U204" s="38"/>
      <c r="V204" s="38"/>
      <c r="W204" s="38"/>
      <c r="X204" s="38"/>
      <c r="Y204" s="38"/>
      <c r="Z204" s="38"/>
      <c r="AA204" s="38"/>
      <c r="AB204" s="38"/>
      <c r="AC204" s="38"/>
      <c r="AD204" s="38"/>
      <c r="AE204" s="38"/>
      <c r="AT204" s="19" t="s">
        <v>1062</v>
      </c>
      <c r="AU204" s="19" t="s">
        <v>82</v>
      </c>
    </row>
    <row r="205" s="2" customFormat="1" ht="21.75" customHeight="1">
      <c r="A205" s="38"/>
      <c r="B205" s="181"/>
      <c r="C205" s="182" t="s">
        <v>490</v>
      </c>
      <c r="D205" s="182" t="s">
        <v>259</v>
      </c>
      <c r="E205" s="183" t="s">
        <v>3586</v>
      </c>
      <c r="F205" s="184" t="s">
        <v>3587</v>
      </c>
      <c r="G205" s="185" t="s">
        <v>3561</v>
      </c>
      <c r="H205" s="186">
        <v>165</v>
      </c>
      <c r="I205" s="187"/>
      <c r="J205" s="188">
        <f>ROUND(I205*H205,2)</f>
        <v>0</v>
      </c>
      <c r="K205" s="184" t="s">
        <v>2351</v>
      </c>
      <c r="L205" s="39"/>
      <c r="M205" s="189" t="s">
        <v>1</v>
      </c>
      <c r="N205" s="190" t="s">
        <v>40</v>
      </c>
      <c r="O205" s="77"/>
      <c r="P205" s="191">
        <f>O205*H205</f>
        <v>0</v>
      </c>
      <c r="Q205" s="191">
        <v>0</v>
      </c>
      <c r="R205" s="191">
        <f>Q205*H205</f>
        <v>0</v>
      </c>
      <c r="S205" s="191">
        <v>0</v>
      </c>
      <c r="T205" s="192">
        <f>S205*H205</f>
        <v>0</v>
      </c>
      <c r="U205" s="38"/>
      <c r="V205" s="38"/>
      <c r="W205" s="38"/>
      <c r="X205" s="38"/>
      <c r="Y205" s="38"/>
      <c r="Z205" s="38"/>
      <c r="AA205" s="38"/>
      <c r="AB205" s="38"/>
      <c r="AC205" s="38"/>
      <c r="AD205" s="38"/>
      <c r="AE205" s="38"/>
      <c r="AR205" s="193" t="s">
        <v>108</v>
      </c>
      <c r="AT205" s="193" t="s">
        <v>259</v>
      </c>
      <c r="AU205" s="193" t="s">
        <v>82</v>
      </c>
      <c r="AY205" s="19" t="s">
        <v>257</v>
      </c>
      <c r="BE205" s="194">
        <f>IF(N205="základní",J205,0)</f>
        <v>0</v>
      </c>
      <c r="BF205" s="194">
        <f>IF(N205="snížená",J205,0)</f>
        <v>0</v>
      </c>
      <c r="BG205" s="194">
        <f>IF(N205="zákl. přenesená",J205,0)</f>
        <v>0</v>
      </c>
      <c r="BH205" s="194">
        <f>IF(N205="sníž. přenesená",J205,0)</f>
        <v>0</v>
      </c>
      <c r="BI205" s="194">
        <f>IF(N205="nulová",J205,0)</f>
        <v>0</v>
      </c>
      <c r="BJ205" s="19" t="s">
        <v>82</v>
      </c>
      <c r="BK205" s="194">
        <f>ROUND(I205*H205,2)</f>
        <v>0</v>
      </c>
      <c r="BL205" s="19" t="s">
        <v>108</v>
      </c>
      <c r="BM205" s="193" t="s">
        <v>796</v>
      </c>
    </row>
    <row r="206" s="2" customFormat="1">
      <c r="A206" s="38"/>
      <c r="B206" s="39"/>
      <c r="C206" s="38"/>
      <c r="D206" s="196" t="s">
        <v>1062</v>
      </c>
      <c r="E206" s="38"/>
      <c r="F206" s="237" t="s">
        <v>3558</v>
      </c>
      <c r="G206" s="38"/>
      <c r="H206" s="38"/>
      <c r="I206" s="238"/>
      <c r="J206" s="38"/>
      <c r="K206" s="38"/>
      <c r="L206" s="39"/>
      <c r="M206" s="239"/>
      <c r="N206" s="240"/>
      <c r="O206" s="77"/>
      <c r="P206" s="77"/>
      <c r="Q206" s="77"/>
      <c r="R206" s="77"/>
      <c r="S206" s="77"/>
      <c r="T206" s="78"/>
      <c r="U206" s="38"/>
      <c r="V206" s="38"/>
      <c r="W206" s="38"/>
      <c r="X206" s="38"/>
      <c r="Y206" s="38"/>
      <c r="Z206" s="38"/>
      <c r="AA206" s="38"/>
      <c r="AB206" s="38"/>
      <c r="AC206" s="38"/>
      <c r="AD206" s="38"/>
      <c r="AE206" s="38"/>
      <c r="AT206" s="19" t="s">
        <v>1062</v>
      </c>
      <c r="AU206" s="19" t="s">
        <v>82</v>
      </c>
    </row>
    <row r="207" s="2" customFormat="1" ht="24.15" customHeight="1">
      <c r="A207" s="38"/>
      <c r="B207" s="181"/>
      <c r="C207" s="182" t="s">
        <v>496</v>
      </c>
      <c r="D207" s="182" t="s">
        <v>259</v>
      </c>
      <c r="E207" s="183" t="s">
        <v>3588</v>
      </c>
      <c r="F207" s="184" t="s">
        <v>3589</v>
      </c>
      <c r="G207" s="185" t="s">
        <v>3561</v>
      </c>
      <c r="H207" s="186">
        <v>489</v>
      </c>
      <c r="I207" s="187"/>
      <c r="J207" s="188">
        <f>ROUND(I207*H207,2)</f>
        <v>0</v>
      </c>
      <c r="K207" s="184" t="s">
        <v>2351</v>
      </c>
      <c r="L207" s="39"/>
      <c r="M207" s="189" t="s">
        <v>1</v>
      </c>
      <c r="N207" s="190" t="s">
        <v>40</v>
      </c>
      <c r="O207" s="77"/>
      <c r="P207" s="191">
        <f>O207*H207</f>
        <v>0</v>
      </c>
      <c r="Q207" s="191">
        <v>0</v>
      </c>
      <c r="R207" s="191">
        <f>Q207*H207</f>
        <v>0</v>
      </c>
      <c r="S207" s="191">
        <v>0</v>
      </c>
      <c r="T207" s="192">
        <f>S207*H207</f>
        <v>0</v>
      </c>
      <c r="U207" s="38"/>
      <c r="V207" s="38"/>
      <c r="W207" s="38"/>
      <c r="X207" s="38"/>
      <c r="Y207" s="38"/>
      <c r="Z207" s="38"/>
      <c r="AA207" s="38"/>
      <c r="AB207" s="38"/>
      <c r="AC207" s="38"/>
      <c r="AD207" s="38"/>
      <c r="AE207" s="38"/>
      <c r="AR207" s="193" t="s">
        <v>108</v>
      </c>
      <c r="AT207" s="193" t="s">
        <v>259</v>
      </c>
      <c r="AU207" s="193" t="s">
        <v>82</v>
      </c>
      <c r="AY207" s="19" t="s">
        <v>257</v>
      </c>
      <c r="BE207" s="194">
        <f>IF(N207="základní",J207,0)</f>
        <v>0</v>
      </c>
      <c r="BF207" s="194">
        <f>IF(N207="snížená",J207,0)</f>
        <v>0</v>
      </c>
      <c r="BG207" s="194">
        <f>IF(N207="zákl. přenesená",J207,0)</f>
        <v>0</v>
      </c>
      <c r="BH207" s="194">
        <f>IF(N207="sníž. přenesená",J207,0)</f>
        <v>0</v>
      </c>
      <c r="BI207" s="194">
        <f>IF(N207="nulová",J207,0)</f>
        <v>0</v>
      </c>
      <c r="BJ207" s="19" t="s">
        <v>82</v>
      </c>
      <c r="BK207" s="194">
        <f>ROUND(I207*H207,2)</f>
        <v>0</v>
      </c>
      <c r="BL207" s="19" t="s">
        <v>108</v>
      </c>
      <c r="BM207" s="193" t="s">
        <v>804</v>
      </c>
    </row>
    <row r="208" s="2" customFormat="1">
      <c r="A208" s="38"/>
      <c r="B208" s="39"/>
      <c r="C208" s="38"/>
      <c r="D208" s="196" t="s">
        <v>1062</v>
      </c>
      <c r="E208" s="38"/>
      <c r="F208" s="237" t="s">
        <v>3558</v>
      </c>
      <c r="G208" s="38"/>
      <c r="H208" s="38"/>
      <c r="I208" s="238"/>
      <c r="J208" s="38"/>
      <c r="K208" s="38"/>
      <c r="L208" s="39"/>
      <c r="M208" s="239"/>
      <c r="N208" s="240"/>
      <c r="O208" s="77"/>
      <c r="P208" s="77"/>
      <c r="Q208" s="77"/>
      <c r="R208" s="77"/>
      <c r="S208" s="77"/>
      <c r="T208" s="78"/>
      <c r="U208" s="38"/>
      <c r="V208" s="38"/>
      <c r="W208" s="38"/>
      <c r="X208" s="38"/>
      <c r="Y208" s="38"/>
      <c r="Z208" s="38"/>
      <c r="AA208" s="38"/>
      <c r="AB208" s="38"/>
      <c r="AC208" s="38"/>
      <c r="AD208" s="38"/>
      <c r="AE208" s="38"/>
      <c r="AT208" s="19" t="s">
        <v>1062</v>
      </c>
      <c r="AU208" s="19" t="s">
        <v>82</v>
      </c>
    </row>
    <row r="209" s="2" customFormat="1" ht="37.8" customHeight="1">
      <c r="A209" s="38"/>
      <c r="B209" s="181"/>
      <c r="C209" s="182" t="s">
        <v>530</v>
      </c>
      <c r="D209" s="182" t="s">
        <v>259</v>
      </c>
      <c r="E209" s="183" t="s">
        <v>3590</v>
      </c>
      <c r="F209" s="184" t="s">
        <v>3591</v>
      </c>
      <c r="G209" s="185" t="s">
        <v>2365</v>
      </c>
      <c r="H209" s="186">
        <v>5</v>
      </c>
      <c r="I209" s="187"/>
      <c r="J209" s="188">
        <f>ROUND(I209*H209,2)</f>
        <v>0</v>
      </c>
      <c r="K209" s="184" t="s">
        <v>2351</v>
      </c>
      <c r="L209" s="39"/>
      <c r="M209" s="189" t="s">
        <v>1</v>
      </c>
      <c r="N209" s="190" t="s">
        <v>40</v>
      </c>
      <c r="O209" s="77"/>
      <c r="P209" s="191">
        <f>O209*H209</f>
        <v>0</v>
      </c>
      <c r="Q209" s="191">
        <v>0</v>
      </c>
      <c r="R209" s="191">
        <f>Q209*H209</f>
        <v>0</v>
      </c>
      <c r="S209" s="191">
        <v>0</v>
      </c>
      <c r="T209" s="192">
        <f>S209*H209</f>
        <v>0</v>
      </c>
      <c r="U209" s="38"/>
      <c r="V209" s="38"/>
      <c r="W209" s="38"/>
      <c r="X209" s="38"/>
      <c r="Y209" s="38"/>
      <c r="Z209" s="38"/>
      <c r="AA209" s="38"/>
      <c r="AB209" s="38"/>
      <c r="AC209" s="38"/>
      <c r="AD209" s="38"/>
      <c r="AE209" s="38"/>
      <c r="AR209" s="193" t="s">
        <v>108</v>
      </c>
      <c r="AT209" s="193" t="s">
        <v>259</v>
      </c>
      <c r="AU209" s="193" t="s">
        <v>82</v>
      </c>
      <c r="AY209" s="19" t="s">
        <v>257</v>
      </c>
      <c r="BE209" s="194">
        <f>IF(N209="základní",J209,0)</f>
        <v>0</v>
      </c>
      <c r="BF209" s="194">
        <f>IF(N209="snížená",J209,0)</f>
        <v>0</v>
      </c>
      <c r="BG209" s="194">
        <f>IF(N209="zákl. přenesená",J209,0)</f>
        <v>0</v>
      </c>
      <c r="BH209" s="194">
        <f>IF(N209="sníž. přenesená",J209,0)</f>
        <v>0</v>
      </c>
      <c r="BI209" s="194">
        <f>IF(N209="nulová",J209,0)</f>
        <v>0</v>
      </c>
      <c r="BJ209" s="19" t="s">
        <v>82</v>
      </c>
      <c r="BK209" s="194">
        <f>ROUND(I209*H209,2)</f>
        <v>0</v>
      </c>
      <c r="BL209" s="19" t="s">
        <v>108</v>
      </c>
      <c r="BM209" s="193" t="s">
        <v>813</v>
      </c>
    </row>
    <row r="210" s="2" customFormat="1">
      <c r="A210" s="38"/>
      <c r="B210" s="39"/>
      <c r="C210" s="38"/>
      <c r="D210" s="196" t="s">
        <v>1062</v>
      </c>
      <c r="E210" s="38"/>
      <c r="F210" s="237" t="s">
        <v>3558</v>
      </c>
      <c r="G210" s="38"/>
      <c r="H210" s="38"/>
      <c r="I210" s="238"/>
      <c r="J210" s="38"/>
      <c r="K210" s="38"/>
      <c r="L210" s="39"/>
      <c r="M210" s="239"/>
      <c r="N210" s="240"/>
      <c r="O210" s="77"/>
      <c r="P210" s="77"/>
      <c r="Q210" s="77"/>
      <c r="R210" s="77"/>
      <c r="S210" s="77"/>
      <c r="T210" s="78"/>
      <c r="U210" s="38"/>
      <c r="V210" s="38"/>
      <c r="W210" s="38"/>
      <c r="X210" s="38"/>
      <c r="Y210" s="38"/>
      <c r="Z210" s="38"/>
      <c r="AA210" s="38"/>
      <c r="AB210" s="38"/>
      <c r="AC210" s="38"/>
      <c r="AD210" s="38"/>
      <c r="AE210" s="38"/>
      <c r="AT210" s="19" t="s">
        <v>1062</v>
      </c>
      <c r="AU210" s="19" t="s">
        <v>82</v>
      </c>
    </row>
    <row r="211" s="2" customFormat="1" ht="24.15" customHeight="1">
      <c r="A211" s="38"/>
      <c r="B211" s="181"/>
      <c r="C211" s="182" t="s">
        <v>545</v>
      </c>
      <c r="D211" s="182" t="s">
        <v>259</v>
      </c>
      <c r="E211" s="183" t="s">
        <v>3592</v>
      </c>
      <c r="F211" s="184" t="s">
        <v>3593</v>
      </c>
      <c r="G211" s="185" t="s">
        <v>2365</v>
      </c>
      <c r="H211" s="186">
        <v>3</v>
      </c>
      <c r="I211" s="187"/>
      <c r="J211" s="188">
        <f>ROUND(I211*H211,2)</f>
        <v>0</v>
      </c>
      <c r="K211" s="184" t="s">
        <v>2351</v>
      </c>
      <c r="L211" s="39"/>
      <c r="M211" s="189" t="s">
        <v>1</v>
      </c>
      <c r="N211" s="190" t="s">
        <v>40</v>
      </c>
      <c r="O211" s="77"/>
      <c r="P211" s="191">
        <f>O211*H211</f>
        <v>0</v>
      </c>
      <c r="Q211" s="191">
        <v>0</v>
      </c>
      <c r="R211" s="191">
        <f>Q211*H211</f>
        <v>0</v>
      </c>
      <c r="S211" s="191">
        <v>0</v>
      </c>
      <c r="T211" s="192">
        <f>S211*H211</f>
        <v>0</v>
      </c>
      <c r="U211" s="38"/>
      <c r="V211" s="38"/>
      <c r="W211" s="38"/>
      <c r="X211" s="38"/>
      <c r="Y211" s="38"/>
      <c r="Z211" s="38"/>
      <c r="AA211" s="38"/>
      <c r="AB211" s="38"/>
      <c r="AC211" s="38"/>
      <c r="AD211" s="38"/>
      <c r="AE211" s="38"/>
      <c r="AR211" s="193" t="s">
        <v>108</v>
      </c>
      <c r="AT211" s="193" t="s">
        <v>259</v>
      </c>
      <c r="AU211" s="193" t="s">
        <v>82</v>
      </c>
      <c r="AY211" s="19" t="s">
        <v>257</v>
      </c>
      <c r="BE211" s="194">
        <f>IF(N211="základní",J211,0)</f>
        <v>0</v>
      </c>
      <c r="BF211" s="194">
        <f>IF(N211="snížená",J211,0)</f>
        <v>0</v>
      </c>
      <c r="BG211" s="194">
        <f>IF(N211="zákl. přenesená",J211,0)</f>
        <v>0</v>
      </c>
      <c r="BH211" s="194">
        <f>IF(N211="sníž. přenesená",J211,0)</f>
        <v>0</v>
      </c>
      <c r="BI211" s="194">
        <f>IF(N211="nulová",J211,0)</f>
        <v>0</v>
      </c>
      <c r="BJ211" s="19" t="s">
        <v>82</v>
      </c>
      <c r="BK211" s="194">
        <f>ROUND(I211*H211,2)</f>
        <v>0</v>
      </c>
      <c r="BL211" s="19" t="s">
        <v>108</v>
      </c>
      <c r="BM211" s="193" t="s">
        <v>822</v>
      </c>
    </row>
    <row r="212" s="2" customFormat="1">
      <c r="A212" s="38"/>
      <c r="B212" s="39"/>
      <c r="C212" s="38"/>
      <c r="D212" s="196" t="s">
        <v>1062</v>
      </c>
      <c r="E212" s="38"/>
      <c r="F212" s="237" t="s">
        <v>3558</v>
      </c>
      <c r="G212" s="38"/>
      <c r="H212" s="38"/>
      <c r="I212" s="238"/>
      <c r="J212" s="38"/>
      <c r="K212" s="38"/>
      <c r="L212" s="39"/>
      <c r="M212" s="239"/>
      <c r="N212" s="240"/>
      <c r="O212" s="77"/>
      <c r="P212" s="77"/>
      <c r="Q212" s="77"/>
      <c r="R212" s="77"/>
      <c r="S212" s="77"/>
      <c r="T212" s="78"/>
      <c r="U212" s="38"/>
      <c r="V212" s="38"/>
      <c r="W212" s="38"/>
      <c r="X212" s="38"/>
      <c r="Y212" s="38"/>
      <c r="Z212" s="38"/>
      <c r="AA212" s="38"/>
      <c r="AB212" s="38"/>
      <c r="AC212" s="38"/>
      <c r="AD212" s="38"/>
      <c r="AE212" s="38"/>
      <c r="AT212" s="19" t="s">
        <v>1062</v>
      </c>
      <c r="AU212" s="19" t="s">
        <v>82</v>
      </c>
    </row>
    <row r="213" s="2" customFormat="1" ht="16.5" customHeight="1">
      <c r="A213" s="38"/>
      <c r="B213" s="181"/>
      <c r="C213" s="182" t="s">
        <v>589</v>
      </c>
      <c r="D213" s="182" t="s">
        <v>259</v>
      </c>
      <c r="E213" s="183" t="s">
        <v>3594</v>
      </c>
      <c r="F213" s="184" t="s">
        <v>3595</v>
      </c>
      <c r="G213" s="185" t="s">
        <v>3561</v>
      </c>
      <c r="H213" s="186">
        <v>270</v>
      </c>
      <c r="I213" s="187"/>
      <c r="J213" s="188">
        <f>ROUND(I213*H213,2)</f>
        <v>0</v>
      </c>
      <c r="K213" s="184" t="s">
        <v>2351</v>
      </c>
      <c r="L213" s="39"/>
      <c r="M213" s="189" t="s">
        <v>1</v>
      </c>
      <c r="N213" s="190" t="s">
        <v>40</v>
      </c>
      <c r="O213" s="77"/>
      <c r="P213" s="191">
        <f>O213*H213</f>
        <v>0</v>
      </c>
      <c r="Q213" s="191">
        <v>0</v>
      </c>
      <c r="R213" s="191">
        <f>Q213*H213</f>
        <v>0</v>
      </c>
      <c r="S213" s="191">
        <v>0</v>
      </c>
      <c r="T213" s="192">
        <f>S213*H213</f>
        <v>0</v>
      </c>
      <c r="U213" s="38"/>
      <c r="V213" s="38"/>
      <c r="W213" s="38"/>
      <c r="X213" s="38"/>
      <c r="Y213" s="38"/>
      <c r="Z213" s="38"/>
      <c r="AA213" s="38"/>
      <c r="AB213" s="38"/>
      <c r="AC213" s="38"/>
      <c r="AD213" s="38"/>
      <c r="AE213" s="38"/>
      <c r="AR213" s="193" t="s">
        <v>108</v>
      </c>
      <c r="AT213" s="193" t="s">
        <v>259</v>
      </c>
      <c r="AU213" s="193" t="s">
        <v>82</v>
      </c>
      <c r="AY213" s="19" t="s">
        <v>257</v>
      </c>
      <c r="BE213" s="194">
        <f>IF(N213="základní",J213,0)</f>
        <v>0</v>
      </c>
      <c r="BF213" s="194">
        <f>IF(N213="snížená",J213,0)</f>
        <v>0</v>
      </c>
      <c r="BG213" s="194">
        <f>IF(N213="zákl. přenesená",J213,0)</f>
        <v>0</v>
      </c>
      <c r="BH213" s="194">
        <f>IF(N213="sníž. přenesená",J213,0)</f>
        <v>0</v>
      </c>
      <c r="BI213" s="194">
        <f>IF(N213="nulová",J213,0)</f>
        <v>0</v>
      </c>
      <c r="BJ213" s="19" t="s">
        <v>82</v>
      </c>
      <c r="BK213" s="194">
        <f>ROUND(I213*H213,2)</f>
        <v>0</v>
      </c>
      <c r="BL213" s="19" t="s">
        <v>108</v>
      </c>
      <c r="BM213" s="193" t="s">
        <v>831</v>
      </c>
    </row>
    <row r="214" s="2" customFormat="1">
      <c r="A214" s="38"/>
      <c r="B214" s="39"/>
      <c r="C214" s="38"/>
      <c r="D214" s="196" t="s">
        <v>1062</v>
      </c>
      <c r="E214" s="38"/>
      <c r="F214" s="237" t="s">
        <v>3596</v>
      </c>
      <c r="G214" s="38"/>
      <c r="H214" s="38"/>
      <c r="I214" s="238"/>
      <c r="J214" s="38"/>
      <c r="K214" s="38"/>
      <c r="L214" s="39"/>
      <c r="M214" s="239"/>
      <c r="N214" s="240"/>
      <c r="O214" s="77"/>
      <c r="P214" s="77"/>
      <c r="Q214" s="77"/>
      <c r="R214" s="77"/>
      <c r="S214" s="77"/>
      <c r="T214" s="78"/>
      <c r="U214" s="38"/>
      <c r="V214" s="38"/>
      <c r="W214" s="38"/>
      <c r="X214" s="38"/>
      <c r="Y214" s="38"/>
      <c r="Z214" s="38"/>
      <c r="AA214" s="38"/>
      <c r="AB214" s="38"/>
      <c r="AC214" s="38"/>
      <c r="AD214" s="38"/>
      <c r="AE214" s="38"/>
      <c r="AT214" s="19" t="s">
        <v>1062</v>
      </c>
      <c r="AU214" s="19" t="s">
        <v>82</v>
      </c>
    </row>
    <row r="215" s="2" customFormat="1" ht="16.5" customHeight="1">
      <c r="A215" s="38"/>
      <c r="B215" s="181"/>
      <c r="C215" s="182" t="s">
        <v>593</v>
      </c>
      <c r="D215" s="182" t="s">
        <v>259</v>
      </c>
      <c r="E215" s="183" t="s">
        <v>3597</v>
      </c>
      <c r="F215" s="184" t="s">
        <v>3598</v>
      </c>
      <c r="G215" s="185" t="s">
        <v>2365</v>
      </c>
      <c r="H215" s="186">
        <v>1</v>
      </c>
      <c r="I215" s="187"/>
      <c r="J215" s="188">
        <f>ROUND(I215*H215,2)</f>
        <v>0</v>
      </c>
      <c r="K215" s="184" t="s">
        <v>2351</v>
      </c>
      <c r="L215" s="39"/>
      <c r="M215" s="189" t="s">
        <v>1</v>
      </c>
      <c r="N215" s="190" t="s">
        <v>40</v>
      </c>
      <c r="O215" s="77"/>
      <c r="P215" s="191">
        <f>O215*H215</f>
        <v>0</v>
      </c>
      <c r="Q215" s="191">
        <v>0</v>
      </c>
      <c r="R215" s="191">
        <f>Q215*H215</f>
        <v>0</v>
      </c>
      <c r="S215" s="191">
        <v>0</v>
      </c>
      <c r="T215" s="192">
        <f>S215*H215</f>
        <v>0</v>
      </c>
      <c r="U215" s="38"/>
      <c r="V215" s="38"/>
      <c r="W215" s="38"/>
      <c r="X215" s="38"/>
      <c r="Y215" s="38"/>
      <c r="Z215" s="38"/>
      <c r="AA215" s="38"/>
      <c r="AB215" s="38"/>
      <c r="AC215" s="38"/>
      <c r="AD215" s="38"/>
      <c r="AE215" s="38"/>
      <c r="AR215" s="193" t="s">
        <v>108</v>
      </c>
      <c r="AT215" s="193" t="s">
        <v>259</v>
      </c>
      <c r="AU215" s="193" t="s">
        <v>82</v>
      </c>
      <c r="AY215" s="19" t="s">
        <v>257</v>
      </c>
      <c r="BE215" s="194">
        <f>IF(N215="základní",J215,0)</f>
        <v>0</v>
      </c>
      <c r="BF215" s="194">
        <f>IF(N215="snížená",J215,0)</f>
        <v>0</v>
      </c>
      <c r="BG215" s="194">
        <f>IF(N215="zákl. přenesená",J215,0)</f>
        <v>0</v>
      </c>
      <c r="BH215" s="194">
        <f>IF(N215="sníž. přenesená",J215,0)</f>
        <v>0</v>
      </c>
      <c r="BI215" s="194">
        <f>IF(N215="nulová",J215,0)</f>
        <v>0</v>
      </c>
      <c r="BJ215" s="19" t="s">
        <v>82</v>
      </c>
      <c r="BK215" s="194">
        <f>ROUND(I215*H215,2)</f>
        <v>0</v>
      </c>
      <c r="BL215" s="19" t="s">
        <v>108</v>
      </c>
      <c r="BM215" s="193" t="s">
        <v>854</v>
      </c>
    </row>
    <row r="216" s="2" customFormat="1">
      <c r="A216" s="38"/>
      <c r="B216" s="39"/>
      <c r="C216" s="38"/>
      <c r="D216" s="196" t="s">
        <v>1062</v>
      </c>
      <c r="E216" s="38"/>
      <c r="F216" s="237" t="s">
        <v>3596</v>
      </c>
      <c r="G216" s="38"/>
      <c r="H216" s="38"/>
      <c r="I216" s="238"/>
      <c r="J216" s="38"/>
      <c r="K216" s="38"/>
      <c r="L216" s="39"/>
      <c r="M216" s="239"/>
      <c r="N216" s="240"/>
      <c r="O216" s="77"/>
      <c r="P216" s="77"/>
      <c r="Q216" s="77"/>
      <c r="R216" s="77"/>
      <c r="S216" s="77"/>
      <c r="T216" s="78"/>
      <c r="U216" s="38"/>
      <c r="V216" s="38"/>
      <c r="W216" s="38"/>
      <c r="X216" s="38"/>
      <c r="Y216" s="38"/>
      <c r="Z216" s="38"/>
      <c r="AA216" s="38"/>
      <c r="AB216" s="38"/>
      <c r="AC216" s="38"/>
      <c r="AD216" s="38"/>
      <c r="AE216" s="38"/>
      <c r="AT216" s="19" t="s">
        <v>1062</v>
      </c>
      <c r="AU216" s="19" t="s">
        <v>82</v>
      </c>
    </row>
    <row r="217" s="2" customFormat="1" ht="24.15" customHeight="1">
      <c r="A217" s="38"/>
      <c r="B217" s="181"/>
      <c r="C217" s="182" t="s">
        <v>599</v>
      </c>
      <c r="D217" s="182" t="s">
        <v>259</v>
      </c>
      <c r="E217" s="183" t="s">
        <v>3599</v>
      </c>
      <c r="F217" s="184" t="s">
        <v>3600</v>
      </c>
      <c r="G217" s="185" t="s">
        <v>3561</v>
      </c>
      <c r="H217" s="186">
        <v>270</v>
      </c>
      <c r="I217" s="187"/>
      <c r="J217" s="188">
        <f>ROUND(I217*H217,2)</f>
        <v>0</v>
      </c>
      <c r="K217" s="184" t="s">
        <v>2351</v>
      </c>
      <c r="L217" s="39"/>
      <c r="M217" s="189" t="s">
        <v>1</v>
      </c>
      <c r="N217" s="190" t="s">
        <v>40</v>
      </c>
      <c r="O217" s="77"/>
      <c r="P217" s="191">
        <f>O217*H217</f>
        <v>0</v>
      </c>
      <c r="Q217" s="191">
        <v>0</v>
      </c>
      <c r="R217" s="191">
        <f>Q217*H217</f>
        <v>0</v>
      </c>
      <c r="S217" s="191">
        <v>0</v>
      </c>
      <c r="T217" s="192">
        <f>S217*H217</f>
        <v>0</v>
      </c>
      <c r="U217" s="38"/>
      <c r="V217" s="38"/>
      <c r="W217" s="38"/>
      <c r="X217" s="38"/>
      <c r="Y217" s="38"/>
      <c r="Z217" s="38"/>
      <c r="AA217" s="38"/>
      <c r="AB217" s="38"/>
      <c r="AC217" s="38"/>
      <c r="AD217" s="38"/>
      <c r="AE217" s="38"/>
      <c r="AR217" s="193" t="s">
        <v>108</v>
      </c>
      <c r="AT217" s="193" t="s">
        <v>259</v>
      </c>
      <c r="AU217" s="193" t="s">
        <v>82</v>
      </c>
      <c r="AY217" s="19" t="s">
        <v>257</v>
      </c>
      <c r="BE217" s="194">
        <f>IF(N217="základní",J217,0)</f>
        <v>0</v>
      </c>
      <c r="BF217" s="194">
        <f>IF(N217="snížená",J217,0)</f>
        <v>0</v>
      </c>
      <c r="BG217" s="194">
        <f>IF(N217="zákl. přenesená",J217,0)</f>
        <v>0</v>
      </c>
      <c r="BH217" s="194">
        <f>IF(N217="sníž. přenesená",J217,0)</f>
        <v>0</v>
      </c>
      <c r="BI217" s="194">
        <f>IF(N217="nulová",J217,0)</f>
        <v>0</v>
      </c>
      <c r="BJ217" s="19" t="s">
        <v>82</v>
      </c>
      <c r="BK217" s="194">
        <f>ROUND(I217*H217,2)</f>
        <v>0</v>
      </c>
      <c r="BL217" s="19" t="s">
        <v>108</v>
      </c>
      <c r="BM217" s="193" t="s">
        <v>877</v>
      </c>
    </row>
    <row r="218" s="2" customFormat="1">
      <c r="A218" s="38"/>
      <c r="B218" s="39"/>
      <c r="C218" s="38"/>
      <c r="D218" s="196" t="s">
        <v>1062</v>
      </c>
      <c r="E218" s="38"/>
      <c r="F218" s="237" t="s">
        <v>3596</v>
      </c>
      <c r="G218" s="38"/>
      <c r="H218" s="38"/>
      <c r="I218" s="238"/>
      <c r="J218" s="38"/>
      <c r="K218" s="38"/>
      <c r="L218" s="39"/>
      <c r="M218" s="239"/>
      <c r="N218" s="240"/>
      <c r="O218" s="77"/>
      <c r="P218" s="77"/>
      <c r="Q218" s="77"/>
      <c r="R218" s="77"/>
      <c r="S218" s="77"/>
      <c r="T218" s="78"/>
      <c r="U218" s="38"/>
      <c r="V218" s="38"/>
      <c r="W218" s="38"/>
      <c r="X218" s="38"/>
      <c r="Y218" s="38"/>
      <c r="Z218" s="38"/>
      <c r="AA218" s="38"/>
      <c r="AB218" s="38"/>
      <c r="AC218" s="38"/>
      <c r="AD218" s="38"/>
      <c r="AE218" s="38"/>
      <c r="AT218" s="19" t="s">
        <v>1062</v>
      </c>
      <c r="AU218" s="19" t="s">
        <v>82</v>
      </c>
    </row>
    <row r="219" s="2" customFormat="1" ht="16.5" customHeight="1">
      <c r="A219" s="38"/>
      <c r="B219" s="181"/>
      <c r="C219" s="182" t="s">
        <v>603</v>
      </c>
      <c r="D219" s="182" t="s">
        <v>259</v>
      </c>
      <c r="E219" s="183" t="s">
        <v>3601</v>
      </c>
      <c r="F219" s="184" t="s">
        <v>3602</v>
      </c>
      <c r="G219" s="185" t="s">
        <v>2365</v>
      </c>
      <c r="H219" s="186">
        <v>1</v>
      </c>
      <c r="I219" s="187"/>
      <c r="J219" s="188">
        <f>ROUND(I219*H219,2)</f>
        <v>0</v>
      </c>
      <c r="K219" s="184" t="s">
        <v>2351</v>
      </c>
      <c r="L219" s="39"/>
      <c r="M219" s="189" t="s">
        <v>1</v>
      </c>
      <c r="N219" s="190" t="s">
        <v>40</v>
      </c>
      <c r="O219" s="77"/>
      <c r="P219" s="191">
        <f>O219*H219</f>
        <v>0</v>
      </c>
      <c r="Q219" s="191">
        <v>0</v>
      </c>
      <c r="R219" s="191">
        <f>Q219*H219</f>
        <v>0</v>
      </c>
      <c r="S219" s="191">
        <v>0</v>
      </c>
      <c r="T219" s="192">
        <f>S219*H219</f>
        <v>0</v>
      </c>
      <c r="U219" s="38"/>
      <c r="V219" s="38"/>
      <c r="W219" s="38"/>
      <c r="X219" s="38"/>
      <c r="Y219" s="38"/>
      <c r="Z219" s="38"/>
      <c r="AA219" s="38"/>
      <c r="AB219" s="38"/>
      <c r="AC219" s="38"/>
      <c r="AD219" s="38"/>
      <c r="AE219" s="38"/>
      <c r="AR219" s="193" t="s">
        <v>108</v>
      </c>
      <c r="AT219" s="193" t="s">
        <v>259</v>
      </c>
      <c r="AU219" s="193" t="s">
        <v>82</v>
      </c>
      <c r="AY219" s="19" t="s">
        <v>257</v>
      </c>
      <c r="BE219" s="194">
        <f>IF(N219="základní",J219,0)</f>
        <v>0</v>
      </c>
      <c r="BF219" s="194">
        <f>IF(N219="snížená",J219,0)</f>
        <v>0</v>
      </c>
      <c r="BG219" s="194">
        <f>IF(N219="zákl. přenesená",J219,0)</f>
        <v>0</v>
      </c>
      <c r="BH219" s="194">
        <f>IF(N219="sníž. přenesená",J219,0)</f>
        <v>0</v>
      </c>
      <c r="BI219" s="194">
        <f>IF(N219="nulová",J219,0)</f>
        <v>0</v>
      </c>
      <c r="BJ219" s="19" t="s">
        <v>82</v>
      </c>
      <c r="BK219" s="194">
        <f>ROUND(I219*H219,2)</f>
        <v>0</v>
      </c>
      <c r="BL219" s="19" t="s">
        <v>108</v>
      </c>
      <c r="BM219" s="193" t="s">
        <v>898</v>
      </c>
    </row>
    <row r="220" s="2" customFormat="1">
      <c r="A220" s="38"/>
      <c r="B220" s="39"/>
      <c r="C220" s="38"/>
      <c r="D220" s="196" t="s">
        <v>1062</v>
      </c>
      <c r="E220" s="38"/>
      <c r="F220" s="237" t="s">
        <v>3596</v>
      </c>
      <c r="G220" s="38"/>
      <c r="H220" s="38"/>
      <c r="I220" s="238"/>
      <c r="J220" s="38"/>
      <c r="K220" s="38"/>
      <c r="L220" s="39"/>
      <c r="M220" s="239"/>
      <c r="N220" s="240"/>
      <c r="O220" s="77"/>
      <c r="P220" s="77"/>
      <c r="Q220" s="77"/>
      <c r="R220" s="77"/>
      <c r="S220" s="77"/>
      <c r="T220" s="78"/>
      <c r="U220" s="38"/>
      <c r="V220" s="38"/>
      <c r="W220" s="38"/>
      <c r="X220" s="38"/>
      <c r="Y220" s="38"/>
      <c r="Z220" s="38"/>
      <c r="AA220" s="38"/>
      <c r="AB220" s="38"/>
      <c r="AC220" s="38"/>
      <c r="AD220" s="38"/>
      <c r="AE220" s="38"/>
      <c r="AT220" s="19" t="s">
        <v>1062</v>
      </c>
      <c r="AU220" s="19" t="s">
        <v>82</v>
      </c>
    </row>
    <row r="221" s="2" customFormat="1" ht="16.5" customHeight="1">
      <c r="A221" s="38"/>
      <c r="B221" s="181"/>
      <c r="C221" s="182" t="s">
        <v>609</v>
      </c>
      <c r="D221" s="182" t="s">
        <v>259</v>
      </c>
      <c r="E221" s="183" t="s">
        <v>3603</v>
      </c>
      <c r="F221" s="184" t="s">
        <v>3604</v>
      </c>
      <c r="G221" s="185" t="s">
        <v>2505</v>
      </c>
      <c r="H221" s="186">
        <v>4</v>
      </c>
      <c r="I221" s="187"/>
      <c r="J221" s="188">
        <f>ROUND(I221*H221,2)</f>
        <v>0</v>
      </c>
      <c r="K221" s="184" t="s">
        <v>2351</v>
      </c>
      <c r="L221" s="39"/>
      <c r="M221" s="189" t="s">
        <v>1</v>
      </c>
      <c r="N221" s="190" t="s">
        <v>40</v>
      </c>
      <c r="O221" s="77"/>
      <c r="P221" s="191">
        <f>O221*H221</f>
        <v>0</v>
      </c>
      <c r="Q221" s="191">
        <v>0</v>
      </c>
      <c r="R221" s="191">
        <f>Q221*H221</f>
        <v>0</v>
      </c>
      <c r="S221" s="191">
        <v>0</v>
      </c>
      <c r="T221" s="192">
        <f>S221*H221</f>
        <v>0</v>
      </c>
      <c r="U221" s="38"/>
      <c r="V221" s="38"/>
      <c r="W221" s="38"/>
      <c r="X221" s="38"/>
      <c r="Y221" s="38"/>
      <c r="Z221" s="38"/>
      <c r="AA221" s="38"/>
      <c r="AB221" s="38"/>
      <c r="AC221" s="38"/>
      <c r="AD221" s="38"/>
      <c r="AE221" s="38"/>
      <c r="AR221" s="193" t="s">
        <v>108</v>
      </c>
      <c r="AT221" s="193" t="s">
        <v>259</v>
      </c>
      <c r="AU221" s="193" t="s">
        <v>82</v>
      </c>
      <c r="AY221" s="19" t="s">
        <v>257</v>
      </c>
      <c r="BE221" s="194">
        <f>IF(N221="základní",J221,0)</f>
        <v>0</v>
      </c>
      <c r="BF221" s="194">
        <f>IF(N221="snížená",J221,0)</f>
        <v>0</v>
      </c>
      <c r="BG221" s="194">
        <f>IF(N221="zákl. přenesená",J221,0)</f>
        <v>0</v>
      </c>
      <c r="BH221" s="194">
        <f>IF(N221="sníž. přenesená",J221,0)</f>
        <v>0</v>
      </c>
      <c r="BI221" s="194">
        <f>IF(N221="nulová",J221,0)</f>
        <v>0</v>
      </c>
      <c r="BJ221" s="19" t="s">
        <v>82</v>
      </c>
      <c r="BK221" s="194">
        <f>ROUND(I221*H221,2)</f>
        <v>0</v>
      </c>
      <c r="BL221" s="19" t="s">
        <v>108</v>
      </c>
      <c r="BM221" s="193" t="s">
        <v>915</v>
      </c>
    </row>
    <row r="222" s="2" customFormat="1">
      <c r="A222" s="38"/>
      <c r="B222" s="39"/>
      <c r="C222" s="38"/>
      <c r="D222" s="196" t="s">
        <v>1062</v>
      </c>
      <c r="E222" s="38"/>
      <c r="F222" s="237" t="s">
        <v>3596</v>
      </c>
      <c r="G222" s="38"/>
      <c r="H222" s="38"/>
      <c r="I222" s="238"/>
      <c r="J222" s="38"/>
      <c r="K222" s="38"/>
      <c r="L222" s="39"/>
      <c r="M222" s="239"/>
      <c r="N222" s="240"/>
      <c r="O222" s="77"/>
      <c r="P222" s="77"/>
      <c r="Q222" s="77"/>
      <c r="R222" s="77"/>
      <c r="S222" s="77"/>
      <c r="T222" s="78"/>
      <c r="U222" s="38"/>
      <c r="V222" s="38"/>
      <c r="W222" s="38"/>
      <c r="X222" s="38"/>
      <c r="Y222" s="38"/>
      <c r="Z222" s="38"/>
      <c r="AA222" s="38"/>
      <c r="AB222" s="38"/>
      <c r="AC222" s="38"/>
      <c r="AD222" s="38"/>
      <c r="AE222" s="38"/>
      <c r="AT222" s="19" t="s">
        <v>1062</v>
      </c>
      <c r="AU222" s="19" t="s">
        <v>82</v>
      </c>
    </row>
    <row r="223" s="2" customFormat="1" ht="16.5" customHeight="1">
      <c r="A223" s="38"/>
      <c r="B223" s="181"/>
      <c r="C223" s="182" t="s">
        <v>613</v>
      </c>
      <c r="D223" s="182" t="s">
        <v>259</v>
      </c>
      <c r="E223" s="183" t="s">
        <v>3605</v>
      </c>
      <c r="F223" s="184" t="s">
        <v>3606</v>
      </c>
      <c r="G223" s="185" t="s">
        <v>2365</v>
      </c>
      <c r="H223" s="186">
        <v>1</v>
      </c>
      <c r="I223" s="187"/>
      <c r="J223" s="188">
        <f>ROUND(I223*H223,2)</f>
        <v>0</v>
      </c>
      <c r="K223" s="184" t="s">
        <v>2351</v>
      </c>
      <c r="L223" s="39"/>
      <c r="M223" s="189" t="s">
        <v>1</v>
      </c>
      <c r="N223" s="190" t="s">
        <v>40</v>
      </c>
      <c r="O223" s="77"/>
      <c r="P223" s="191">
        <f>O223*H223</f>
        <v>0</v>
      </c>
      <c r="Q223" s="191">
        <v>0</v>
      </c>
      <c r="R223" s="191">
        <f>Q223*H223</f>
        <v>0</v>
      </c>
      <c r="S223" s="191">
        <v>0</v>
      </c>
      <c r="T223" s="192">
        <f>S223*H223</f>
        <v>0</v>
      </c>
      <c r="U223" s="38"/>
      <c r="V223" s="38"/>
      <c r="W223" s="38"/>
      <c r="X223" s="38"/>
      <c r="Y223" s="38"/>
      <c r="Z223" s="38"/>
      <c r="AA223" s="38"/>
      <c r="AB223" s="38"/>
      <c r="AC223" s="38"/>
      <c r="AD223" s="38"/>
      <c r="AE223" s="38"/>
      <c r="AR223" s="193" t="s">
        <v>108</v>
      </c>
      <c r="AT223" s="193" t="s">
        <v>259</v>
      </c>
      <c r="AU223" s="193" t="s">
        <v>82</v>
      </c>
      <c r="AY223" s="19" t="s">
        <v>257</v>
      </c>
      <c r="BE223" s="194">
        <f>IF(N223="základní",J223,0)</f>
        <v>0</v>
      </c>
      <c r="BF223" s="194">
        <f>IF(N223="snížená",J223,0)</f>
        <v>0</v>
      </c>
      <c r="BG223" s="194">
        <f>IF(N223="zákl. přenesená",J223,0)</f>
        <v>0</v>
      </c>
      <c r="BH223" s="194">
        <f>IF(N223="sníž. přenesená",J223,0)</f>
        <v>0</v>
      </c>
      <c r="BI223" s="194">
        <f>IF(N223="nulová",J223,0)</f>
        <v>0</v>
      </c>
      <c r="BJ223" s="19" t="s">
        <v>82</v>
      </c>
      <c r="BK223" s="194">
        <f>ROUND(I223*H223,2)</f>
        <v>0</v>
      </c>
      <c r="BL223" s="19" t="s">
        <v>108</v>
      </c>
      <c r="BM223" s="193" t="s">
        <v>930</v>
      </c>
    </row>
    <row r="224" s="2" customFormat="1">
      <c r="A224" s="38"/>
      <c r="B224" s="39"/>
      <c r="C224" s="38"/>
      <c r="D224" s="196" t="s">
        <v>1062</v>
      </c>
      <c r="E224" s="38"/>
      <c r="F224" s="237" t="s">
        <v>3596</v>
      </c>
      <c r="G224" s="38"/>
      <c r="H224" s="38"/>
      <c r="I224" s="238"/>
      <c r="J224" s="38"/>
      <c r="K224" s="38"/>
      <c r="L224" s="39"/>
      <c r="M224" s="239"/>
      <c r="N224" s="240"/>
      <c r="O224" s="77"/>
      <c r="P224" s="77"/>
      <c r="Q224" s="77"/>
      <c r="R224" s="77"/>
      <c r="S224" s="77"/>
      <c r="T224" s="78"/>
      <c r="U224" s="38"/>
      <c r="V224" s="38"/>
      <c r="W224" s="38"/>
      <c r="X224" s="38"/>
      <c r="Y224" s="38"/>
      <c r="Z224" s="38"/>
      <c r="AA224" s="38"/>
      <c r="AB224" s="38"/>
      <c r="AC224" s="38"/>
      <c r="AD224" s="38"/>
      <c r="AE224" s="38"/>
      <c r="AT224" s="19" t="s">
        <v>1062</v>
      </c>
      <c r="AU224" s="19" t="s">
        <v>82</v>
      </c>
    </row>
    <row r="225" s="2" customFormat="1" ht="16.5" customHeight="1">
      <c r="A225" s="38"/>
      <c r="B225" s="181"/>
      <c r="C225" s="182" t="s">
        <v>622</v>
      </c>
      <c r="D225" s="182" t="s">
        <v>259</v>
      </c>
      <c r="E225" s="183" t="s">
        <v>3607</v>
      </c>
      <c r="F225" s="184" t="s">
        <v>3608</v>
      </c>
      <c r="G225" s="185" t="s">
        <v>2505</v>
      </c>
      <c r="H225" s="186">
        <v>2</v>
      </c>
      <c r="I225" s="187"/>
      <c r="J225" s="188">
        <f>ROUND(I225*H225,2)</f>
        <v>0</v>
      </c>
      <c r="K225" s="184" t="s">
        <v>2351</v>
      </c>
      <c r="L225" s="39"/>
      <c r="M225" s="189" t="s">
        <v>1</v>
      </c>
      <c r="N225" s="190" t="s">
        <v>40</v>
      </c>
      <c r="O225" s="77"/>
      <c r="P225" s="191">
        <f>O225*H225</f>
        <v>0</v>
      </c>
      <c r="Q225" s="191">
        <v>0</v>
      </c>
      <c r="R225" s="191">
        <f>Q225*H225</f>
        <v>0</v>
      </c>
      <c r="S225" s="191">
        <v>0</v>
      </c>
      <c r="T225" s="192">
        <f>S225*H225</f>
        <v>0</v>
      </c>
      <c r="U225" s="38"/>
      <c r="V225" s="38"/>
      <c r="W225" s="38"/>
      <c r="X225" s="38"/>
      <c r="Y225" s="38"/>
      <c r="Z225" s="38"/>
      <c r="AA225" s="38"/>
      <c r="AB225" s="38"/>
      <c r="AC225" s="38"/>
      <c r="AD225" s="38"/>
      <c r="AE225" s="38"/>
      <c r="AR225" s="193" t="s">
        <v>108</v>
      </c>
      <c r="AT225" s="193" t="s">
        <v>259</v>
      </c>
      <c r="AU225" s="193" t="s">
        <v>82</v>
      </c>
      <c r="AY225" s="19" t="s">
        <v>257</v>
      </c>
      <c r="BE225" s="194">
        <f>IF(N225="základní",J225,0)</f>
        <v>0</v>
      </c>
      <c r="BF225" s="194">
        <f>IF(N225="snížená",J225,0)</f>
        <v>0</v>
      </c>
      <c r="BG225" s="194">
        <f>IF(N225="zákl. přenesená",J225,0)</f>
        <v>0</v>
      </c>
      <c r="BH225" s="194">
        <f>IF(N225="sníž. přenesená",J225,0)</f>
        <v>0</v>
      </c>
      <c r="BI225" s="194">
        <f>IF(N225="nulová",J225,0)</f>
        <v>0</v>
      </c>
      <c r="BJ225" s="19" t="s">
        <v>82</v>
      </c>
      <c r="BK225" s="194">
        <f>ROUND(I225*H225,2)</f>
        <v>0</v>
      </c>
      <c r="BL225" s="19" t="s">
        <v>108</v>
      </c>
      <c r="BM225" s="193" t="s">
        <v>940</v>
      </c>
    </row>
    <row r="226" s="2" customFormat="1">
      <c r="A226" s="38"/>
      <c r="B226" s="39"/>
      <c r="C226" s="38"/>
      <c r="D226" s="196" t="s">
        <v>1062</v>
      </c>
      <c r="E226" s="38"/>
      <c r="F226" s="237" t="s">
        <v>3596</v>
      </c>
      <c r="G226" s="38"/>
      <c r="H226" s="38"/>
      <c r="I226" s="238"/>
      <c r="J226" s="38"/>
      <c r="K226" s="38"/>
      <c r="L226" s="39"/>
      <c r="M226" s="239"/>
      <c r="N226" s="240"/>
      <c r="O226" s="77"/>
      <c r="P226" s="77"/>
      <c r="Q226" s="77"/>
      <c r="R226" s="77"/>
      <c r="S226" s="77"/>
      <c r="T226" s="78"/>
      <c r="U226" s="38"/>
      <c r="V226" s="38"/>
      <c r="W226" s="38"/>
      <c r="X226" s="38"/>
      <c r="Y226" s="38"/>
      <c r="Z226" s="38"/>
      <c r="AA226" s="38"/>
      <c r="AB226" s="38"/>
      <c r="AC226" s="38"/>
      <c r="AD226" s="38"/>
      <c r="AE226" s="38"/>
      <c r="AT226" s="19" t="s">
        <v>1062</v>
      </c>
      <c r="AU226" s="19" t="s">
        <v>82</v>
      </c>
    </row>
    <row r="227" s="2" customFormat="1" ht="16.5" customHeight="1">
      <c r="A227" s="38"/>
      <c r="B227" s="181"/>
      <c r="C227" s="182" t="s">
        <v>627</v>
      </c>
      <c r="D227" s="182" t="s">
        <v>259</v>
      </c>
      <c r="E227" s="183" t="s">
        <v>3609</v>
      </c>
      <c r="F227" s="184" t="s">
        <v>3610</v>
      </c>
      <c r="G227" s="185" t="s">
        <v>2505</v>
      </c>
      <c r="H227" s="186">
        <v>11</v>
      </c>
      <c r="I227" s="187"/>
      <c r="J227" s="188">
        <f>ROUND(I227*H227,2)</f>
        <v>0</v>
      </c>
      <c r="K227" s="184" t="s">
        <v>2351</v>
      </c>
      <c r="L227" s="39"/>
      <c r="M227" s="189" t="s">
        <v>1</v>
      </c>
      <c r="N227" s="190" t="s">
        <v>40</v>
      </c>
      <c r="O227" s="77"/>
      <c r="P227" s="191">
        <f>O227*H227</f>
        <v>0</v>
      </c>
      <c r="Q227" s="191">
        <v>0</v>
      </c>
      <c r="R227" s="191">
        <f>Q227*H227</f>
        <v>0</v>
      </c>
      <c r="S227" s="191">
        <v>0</v>
      </c>
      <c r="T227" s="192">
        <f>S227*H227</f>
        <v>0</v>
      </c>
      <c r="U227" s="38"/>
      <c r="V227" s="38"/>
      <c r="W227" s="38"/>
      <c r="X227" s="38"/>
      <c r="Y227" s="38"/>
      <c r="Z227" s="38"/>
      <c r="AA227" s="38"/>
      <c r="AB227" s="38"/>
      <c r="AC227" s="38"/>
      <c r="AD227" s="38"/>
      <c r="AE227" s="38"/>
      <c r="AR227" s="193" t="s">
        <v>108</v>
      </c>
      <c r="AT227" s="193" t="s">
        <v>259</v>
      </c>
      <c r="AU227" s="193" t="s">
        <v>82</v>
      </c>
      <c r="AY227" s="19" t="s">
        <v>257</v>
      </c>
      <c r="BE227" s="194">
        <f>IF(N227="základní",J227,0)</f>
        <v>0</v>
      </c>
      <c r="BF227" s="194">
        <f>IF(N227="snížená",J227,0)</f>
        <v>0</v>
      </c>
      <c r="BG227" s="194">
        <f>IF(N227="zákl. přenesená",J227,0)</f>
        <v>0</v>
      </c>
      <c r="BH227" s="194">
        <f>IF(N227="sníž. přenesená",J227,0)</f>
        <v>0</v>
      </c>
      <c r="BI227" s="194">
        <f>IF(N227="nulová",J227,0)</f>
        <v>0</v>
      </c>
      <c r="BJ227" s="19" t="s">
        <v>82</v>
      </c>
      <c r="BK227" s="194">
        <f>ROUND(I227*H227,2)</f>
        <v>0</v>
      </c>
      <c r="BL227" s="19" t="s">
        <v>108</v>
      </c>
      <c r="BM227" s="193" t="s">
        <v>953</v>
      </c>
    </row>
    <row r="228" s="2" customFormat="1">
      <c r="A228" s="38"/>
      <c r="B228" s="39"/>
      <c r="C228" s="38"/>
      <c r="D228" s="196" t="s">
        <v>1062</v>
      </c>
      <c r="E228" s="38"/>
      <c r="F228" s="237" t="s">
        <v>3596</v>
      </c>
      <c r="G228" s="38"/>
      <c r="H228" s="38"/>
      <c r="I228" s="238"/>
      <c r="J228" s="38"/>
      <c r="K228" s="38"/>
      <c r="L228" s="39"/>
      <c r="M228" s="239"/>
      <c r="N228" s="240"/>
      <c r="O228" s="77"/>
      <c r="P228" s="77"/>
      <c r="Q228" s="77"/>
      <c r="R228" s="77"/>
      <c r="S228" s="77"/>
      <c r="T228" s="78"/>
      <c r="U228" s="38"/>
      <c r="V228" s="38"/>
      <c r="W228" s="38"/>
      <c r="X228" s="38"/>
      <c r="Y228" s="38"/>
      <c r="Z228" s="38"/>
      <c r="AA228" s="38"/>
      <c r="AB228" s="38"/>
      <c r="AC228" s="38"/>
      <c r="AD228" s="38"/>
      <c r="AE228" s="38"/>
      <c r="AT228" s="19" t="s">
        <v>1062</v>
      </c>
      <c r="AU228" s="19" t="s">
        <v>82</v>
      </c>
    </row>
    <row r="229" s="2" customFormat="1" ht="16.5" customHeight="1">
      <c r="A229" s="38"/>
      <c r="B229" s="181"/>
      <c r="C229" s="182" t="s">
        <v>647</v>
      </c>
      <c r="D229" s="182" t="s">
        <v>259</v>
      </c>
      <c r="E229" s="183" t="s">
        <v>3611</v>
      </c>
      <c r="F229" s="184" t="s">
        <v>3612</v>
      </c>
      <c r="G229" s="185" t="s">
        <v>2505</v>
      </c>
      <c r="H229" s="186">
        <v>12</v>
      </c>
      <c r="I229" s="187"/>
      <c r="J229" s="188">
        <f>ROUND(I229*H229,2)</f>
        <v>0</v>
      </c>
      <c r="K229" s="184" t="s">
        <v>2351</v>
      </c>
      <c r="L229" s="39"/>
      <c r="M229" s="189" t="s">
        <v>1</v>
      </c>
      <c r="N229" s="190" t="s">
        <v>40</v>
      </c>
      <c r="O229" s="77"/>
      <c r="P229" s="191">
        <f>O229*H229</f>
        <v>0</v>
      </c>
      <c r="Q229" s="191">
        <v>0</v>
      </c>
      <c r="R229" s="191">
        <f>Q229*H229</f>
        <v>0</v>
      </c>
      <c r="S229" s="191">
        <v>0</v>
      </c>
      <c r="T229" s="192">
        <f>S229*H229</f>
        <v>0</v>
      </c>
      <c r="U229" s="38"/>
      <c r="V229" s="38"/>
      <c r="W229" s="38"/>
      <c r="X229" s="38"/>
      <c r="Y229" s="38"/>
      <c r="Z229" s="38"/>
      <c r="AA229" s="38"/>
      <c r="AB229" s="38"/>
      <c r="AC229" s="38"/>
      <c r="AD229" s="38"/>
      <c r="AE229" s="38"/>
      <c r="AR229" s="193" t="s">
        <v>108</v>
      </c>
      <c r="AT229" s="193" t="s">
        <v>259</v>
      </c>
      <c r="AU229" s="193" t="s">
        <v>82</v>
      </c>
      <c r="AY229" s="19" t="s">
        <v>257</v>
      </c>
      <c r="BE229" s="194">
        <f>IF(N229="základní",J229,0)</f>
        <v>0</v>
      </c>
      <c r="BF229" s="194">
        <f>IF(N229="snížená",J229,0)</f>
        <v>0</v>
      </c>
      <c r="BG229" s="194">
        <f>IF(N229="zákl. přenesená",J229,0)</f>
        <v>0</v>
      </c>
      <c r="BH229" s="194">
        <f>IF(N229="sníž. přenesená",J229,0)</f>
        <v>0</v>
      </c>
      <c r="BI229" s="194">
        <f>IF(N229="nulová",J229,0)</f>
        <v>0</v>
      </c>
      <c r="BJ229" s="19" t="s">
        <v>82</v>
      </c>
      <c r="BK229" s="194">
        <f>ROUND(I229*H229,2)</f>
        <v>0</v>
      </c>
      <c r="BL229" s="19" t="s">
        <v>108</v>
      </c>
      <c r="BM229" s="193" t="s">
        <v>967</v>
      </c>
    </row>
    <row r="230" s="2" customFormat="1">
      <c r="A230" s="38"/>
      <c r="B230" s="39"/>
      <c r="C230" s="38"/>
      <c r="D230" s="196" t="s">
        <v>1062</v>
      </c>
      <c r="E230" s="38"/>
      <c r="F230" s="237" t="s">
        <v>3596</v>
      </c>
      <c r="G230" s="38"/>
      <c r="H230" s="38"/>
      <c r="I230" s="238"/>
      <c r="J230" s="38"/>
      <c r="K230" s="38"/>
      <c r="L230" s="39"/>
      <c r="M230" s="247"/>
      <c r="N230" s="248"/>
      <c r="O230" s="243"/>
      <c r="P230" s="243"/>
      <c r="Q230" s="243"/>
      <c r="R230" s="243"/>
      <c r="S230" s="243"/>
      <c r="T230" s="249"/>
      <c r="U230" s="38"/>
      <c r="V230" s="38"/>
      <c r="W230" s="38"/>
      <c r="X230" s="38"/>
      <c r="Y230" s="38"/>
      <c r="Z230" s="38"/>
      <c r="AA230" s="38"/>
      <c r="AB230" s="38"/>
      <c r="AC230" s="38"/>
      <c r="AD230" s="38"/>
      <c r="AE230" s="38"/>
      <c r="AT230" s="19" t="s">
        <v>1062</v>
      </c>
      <c r="AU230" s="19" t="s">
        <v>82</v>
      </c>
    </row>
    <row r="231" s="2" customFormat="1" ht="6.96" customHeight="1">
      <c r="A231" s="38"/>
      <c r="B231" s="60"/>
      <c r="C231" s="61"/>
      <c r="D231" s="61"/>
      <c r="E231" s="61"/>
      <c r="F231" s="61"/>
      <c r="G231" s="61"/>
      <c r="H231" s="61"/>
      <c r="I231" s="61"/>
      <c r="J231" s="61"/>
      <c r="K231" s="61"/>
      <c r="L231" s="39"/>
      <c r="M231" s="38"/>
      <c r="O231" s="38"/>
      <c r="P231" s="38"/>
      <c r="Q231" s="38"/>
      <c r="R231" s="38"/>
      <c r="S231" s="38"/>
      <c r="T231" s="38"/>
      <c r="U231" s="38"/>
      <c r="V231" s="38"/>
      <c r="W231" s="38"/>
      <c r="X231" s="38"/>
      <c r="Y231" s="38"/>
      <c r="Z231" s="38"/>
      <c r="AA231" s="38"/>
      <c r="AB231" s="38"/>
      <c r="AC231" s="38"/>
      <c r="AD231" s="38"/>
      <c r="AE231" s="38"/>
    </row>
  </sheetData>
  <autoFilter ref="C128:K230"/>
  <mergeCells count="15">
    <mergeCell ref="E7:H7"/>
    <mergeCell ref="E11:H11"/>
    <mergeCell ref="E9:H9"/>
    <mergeCell ref="E13:H13"/>
    <mergeCell ref="E22:H22"/>
    <mergeCell ref="E31:H31"/>
    <mergeCell ref="E85:H85"/>
    <mergeCell ref="E89:H89"/>
    <mergeCell ref="E87:H87"/>
    <mergeCell ref="E91:H91"/>
    <mergeCell ref="E115:H115"/>
    <mergeCell ref="E119:H119"/>
    <mergeCell ref="E117:H117"/>
    <mergeCell ref="E121:H121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16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8" t="s">
        <v>5</v>
      </c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142</v>
      </c>
    </row>
    <row r="3" s="1" customFormat="1" ht="6.96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2"/>
      <c r="AT3" s="19" t="s">
        <v>85</v>
      </c>
    </row>
    <row r="4" s="1" customFormat="1" ht="24.96" customHeight="1">
      <c r="B4" s="22"/>
      <c r="D4" s="23" t="s">
        <v>198</v>
      </c>
      <c r="L4" s="22"/>
      <c r="M4" s="130" t="s">
        <v>10</v>
      </c>
      <c r="AT4" s="19" t="s">
        <v>3</v>
      </c>
    </row>
    <row r="5" s="1" customFormat="1" ht="6.96" customHeight="1">
      <c r="B5" s="22"/>
      <c r="L5" s="22"/>
    </row>
    <row r="6" s="1" customFormat="1" ht="12" customHeight="1">
      <c r="B6" s="22"/>
      <c r="D6" s="32" t="s">
        <v>16</v>
      </c>
      <c r="L6" s="22"/>
    </row>
    <row r="7" s="1" customFormat="1" ht="16.5" customHeight="1">
      <c r="B7" s="22"/>
      <c r="E7" s="131" t="str">
        <f>'Rekapitulace stavby'!K6</f>
        <v>FNOL Novostavba Pavilonu B</v>
      </c>
      <c r="F7" s="32"/>
      <c r="G7" s="32"/>
      <c r="H7" s="32"/>
      <c r="L7" s="22"/>
    </row>
    <row r="8">
      <c r="B8" s="22"/>
      <c r="D8" s="32" t="s">
        <v>199</v>
      </c>
      <c r="L8" s="22"/>
    </row>
    <row r="9" s="1" customFormat="1" ht="16.5" customHeight="1">
      <c r="B9" s="22"/>
      <c r="E9" s="131" t="s">
        <v>200</v>
      </c>
      <c r="F9" s="1"/>
      <c r="G9" s="1"/>
      <c r="H9" s="1"/>
      <c r="L9" s="22"/>
    </row>
    <row r="10" s="1" customFormat="1" ht="12" customHeight="1">
      <c r="B10" s="22"/>
      <c r="D10" s="32" t="s">
        <v>201</v>
      </c>
      <c r="L10" s="22"/>
    </row>
    <row r="11" s="2" customFormat="1" ht="16.5" customHeight="1">
      <c r="A11" s="38"/>
      <c r="B11" s="39"/>
      <c r="C11" s="38"/>
      <c r="D11" s="38"/>
      <c r="E11" s="132" t="s">
        <v>202</v>
      </c>
      <c r="F11" s="38"/>
      <c r="G11" s="38"/>
      <c r="H11" s="38"/>
      <c r="I11" s="38"/>
      <c r="J11" s="38"/>
      <c r="K11" s="38"/>
      <c r="L11" s="55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</row>
    <row r="12" s="2" customFormat="1" ht="12" customHeight="1">
      <c r="A12" s="38"/>
      <c r="B12" s="39"/>
      <c r="C12" s="38"/>
      <c r="D12" s="32" t="s">
        <v>2982</v>
      </c>
      <c r="E12" s="38"/>
      <c r="F12" s="38"/>
      <c r="G12" s="38"/>
      <c r="H12" s="38"/>
      <c r="I12" s="38"/>
      <c r="J12" s="38"/>
      <c r="K12" s="38"/>
      <c r="L12" s="55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</row>
    <row r="13" s="2" customFormat="1" ht="16.5" customHeight="1">
      <c r="A13" s="38"/>
      <c r="B13" s="39"/>
      <c r="C13" s="38"/>
      <c r="D13" s="38"/>
      <c r="E13" s="67" t="s">
        <v>3613</v>
      </c>
      <c r="F13" s="38"/>
      <c r="G13" s="38"/>
      <c r="H13" s="38"/>
      <c r="I13" s="38"/>
      <c r="J13" s="38"/>
      <c r="K13" s="38"/>
      <c r="L13" s="55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="2" customFormat="1">
      <c r="A14" s="38"/>
      <c r="B14" s="39"/>
      <c r="C14" s="38"/>
      <c r="D14" s="38"/>
      <c r="E14" s="38"/>
      <c r="F14" s="38"/>
      <c r="G14" s="38"/>
      <c r="H14" s="38"/>
      <c r="I14" s="38"/>
      <c r="J14" s="38"/>
      <c r="K14" s="38"/>
      <c r="L14" s="55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="2" customFormat="1" ht="12" customHeight="1">
      <c r="A15" s="38"/>
      <c r="B15" s="39"/>
      <c r="C15" s="38"/>
      <c r="D15" s="32" t="s">
        <v>18</v>
      </c>
      <c r="E15" s="38"/>
      <c r="F15" s="27" t="s">
        <v>1</v>
      </c>
      <c r="G15" s="38"/>
      <c r="H15" s="38"/>
      <c r="I15" s="32" t="s">
        <v>19</v>
      </c>
      <c r="J15" s="27" t="s">
        <v>1</v>
      </c>
      <c r="K15" s="38"/>
      <c r="L15" s="55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6" s="2" customFormat="1" ht="12" customHeight="1">
      <c r="A16" s="38"/>
      <c r="B16" s="39"/>
      <c r="C16" s="38"/>
      <c r="D16" s="32" t="s">
        <v>20</v>
      </c>
      <c r="E16" s="38"/>
      <c r="F16" s="27" t="s">
        <v>21</v>
      </c>
      <c r="G16" s="38"/>
      <c r="H16" s="38"/>
      <c r="I16" s="32" t="s">
        <v>22</v>
      </c>
      <c r="J16" s="69" t="str">
        <f>'Rekapitulace stavby'!AN8</f>
        <v>8. 4. 2023</v>
      </c>
      <c r="K16" s="38"/>
      <c r="L16" s="55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</row>
    <row r="17" s="2" customFormat="1" ht="10.8" customHeight="1">
      <c r="A17" s="38"/>
      <c r="B17" s="39"/>
      <c r="C17" s="38"/>
      <c r="D17" s="38"/>
      <c r="E17" s="38"/>
      <c r="F17" s="38"/>
      <c r="G17" s="38"/>
      <c r="H17" s="38"/>
      <c r="I17" s="38"/>
      <c r="J17" s="38"/>
      <c r="K17" s="38"/>
      <c r="L17" s="55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</row>
    <row r="18" s="2" customFormat="1" ht="12" customHeight="1">
      <c r="A18" s="38"/>
      <c r="B18" s="39"/>
      <c r="C18" s="38"/>
      <c r="D18" s="32" t="s">
        <v>24</v>
      </c>
      <c r="E18" s="38"/>
      <c r="F18" s="38"/>
      <c r="G18" s="38"/>
      <c r="H18" s="38"/>
      <c r="I18" s="32" t="s">
        <v>25</v>
      </c>
      <c r="J18" s="27" t="s">
        <v>1</v>
      </c>
      <c r="K18" s="38"/>
      <c r="L18" s="55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</row>
    <row r="19" s="2" customFormat="1" ht="18" customHeight="1">
      <c r="A19" s="38"/>
      <c r="B19" s="39"/>
      <c r="C19" s="38"/>
      <c r="D19" s="38"/>
      <c r="E19" s="27" t="s">
        <v>26</v>
      </c>
      <c r="F19" s="38"/>
      <c r="G19" s="38"/>
      <c r="H19" s="38"/>
      <c r="I19" s="32" t="s">
        <v>27</v>
      </c>
      <c r="J19" s="27" t="s">
        <v>1</v>
      </c>
      <c r="K19" s="38"/>
      <c r="L19" s="55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</row>
    <row r="20" s="2" customFormat="1" ht="6.96" customHeight="1">
      <c r="A20" s="38"/>
      <c r="B20" s="39"/>
      <c r="C20" s="38"/>
      <c r="D20" s="38"/>
      <c r="E20" s="38"/>
      <c r="F20" s="38"/>
      <c r="G20" s="38"/>
      <c r="H20" s="38"/>
      <c r="I20" s="38"/>
      <c r="J20" s="38"/>
      <c r="K20" s="38"/>
      <c r="L20" s="55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</row>
    <row r="21" s="2" customFormat="1" ht="12" customHeight="1">
      <c r="A21" s="38"/>
      <c r="B21" s="39"/>
      <c r="C21" s="38"/>
      <c r="D21" s="32" t="s">
        <v>28</v>
      </c>
      <c r="E21" s="38"/>
      <c r="F21" s="38"/>
      <c r="G21" s="38"/>
      <c r="H21" s="38"/>
      <c r="I21" s="32" t="s">
        <v>25</v>
      </c>
      <c r="J21" s="33" t="str">
        <f>'Rekapitulace stavby'!AN13</f>
        <v>Vyplň údaj</v>
      </c>
      <c r="K21" s="38"/>
      <c r="L21" s="55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</row>
    <row r="22" s="2" customFormat="1" ht="18" customHeight="1">
      <c r="A22" s="38"/>
      <c r="B22" s="39"/>
      <c r="C22" s="38"/>
      <c r="D22" s="38"/>
      <c r="E22" s="33" t="str">
        <f>'Rekapitulace stavby'!E14</f>
        <v>Vyplň údaj</v>
      </c>
      <c r="F22" s="27"/>
      <c r="G22" s="27"/>
      <c r="H22" s="27"/>
      <c r="I22" s="32" t="s">
        <v>27</v>
      </c>
      <c r="J22" s="33" t="str">
        <f>'Rekapitulace stavby'!AN14</f>
        <v>Vyplň údaj</v>
      </c>
      <c r="K22" s="38"/>
      <c r="L22" s="55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</row>
    <row r="23" s="2" customFormat="1" ht="6.96" customHeight="1">
      <c r="A23" s="38"/>
      <c r="B23" s="39"/>
      <c r="C23" s="38"/>
      <c r="D23" s="38"/>
      <c r="E23" s="38"/>
      <c r="F23" s="38"/>
      <c r="G23" s="38"/>
      <c r="H23" s="38"/>
      <c r="I23" s="38"/>
      <c r="J23" s="38"/>
      <c r="K23" s="38"/>
      <c r="L23" s="55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</row>
    <row r="24" s="2" customFormat="1" ht="12" customHeight="1">
      <c r="A24" s="38"/>
      <c r="B24" s="39"/>
      <c r="C24" s="38"/>
      <c r="D24" s="32" t="s">
        <v>30</v>
      </c>
      <c r="E24" s="38"/>
      <c r="F24" s="38"/>
      <c r="G24" s="38"/>
      <c r="H24" s="38"/>
      <c r="I24" s="32" t="s">
        <v>25</v>
      </c>
      <c r="J24" s="27" t="s">
        <v>1</v>
      </c>
      <c r="K24" s="38"/>
      <c r="L24" s="55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</row>
    <row r="25" s="2" customFormat="1" ht="18" customHeight="1">
      <c r="A25" s="38"/>
      <c r="B25" s="39"/>
      <c r="C25" s="38"/>
      <c r="D25" s="38"/>
      <c r="E25" s="27" t="s">
        <v>31</v>
      </c>
      <c r="F25" s="38"/>
      <c r="G25" s="38"/>
      <c r="H25" s="38"/>
      <c r="I25" s="32" t="s">
        <v>27</v>
      </c>
      <c r="J25" s="27" t="s">
        <v>1</v>
      </c>
      <c r="K25" s="38"/>
      <c r="L25" s="55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</row>
    <row r="26" s="2" customFormat="1" ht="6.96" customHeight="1">
      <c r="A26" s="38"/>
      <c r="B26" s="39"/>
      <c r="C26" s="38"/>
      <c r="D26" s="38"/>
      <c r="E26" s="38"/>
      <c r="F26" s="38"/>
      <c r="G26" s="38"/>
      <c r="H26" s="38"/>
      <c r="I26" s="38"/>
      <c r="J26" s="38"/>
      <c r="K26" s="38"/>
      <c r="L26" s="55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="2" customFormat="1" ht="12" customHeight="1">
      <c r="A27" s="38"/>
      <c r="B27" s="39"/>
      <c r="C27" s="38"/>
      <c r="D27" s="32" t="s">
        <v>33</v>
      </c>
      <c r="E27" s="38"/>
      <c r="F27" s="38"/>
      <c r="G27" s="38"/>
      <c r="H27" s="38"/>
      <c r="I27" s="32" t="s">
        <v>25</v>
      </c>
      <c r="J27" s="27" t="str">
        <f>IF('Rekapitulace stavby'!AN19="","",'Rekapitulace stavby'!AN19)</f>
        <v/>
      </c>
      <c r="K27" s="38"/>
      <c r="L27" s="55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</row>
    <row r="28" s="2" customFormat="1" ht="18" customHeight="1">
      <c r="A28" s="38"/>
      <c r="B28" s="39"/>
      <c r="C28" s="38"/>
      <c r="D28" s="38"/>
      <c r="E28" s="27" t="str">
        <f>IF('Rekapitulace stavby'!E20="","",'Rekapitulace stavby'!E20)</f>
        <v xml:space="preserve"> </v>
      </c>
      <c r="F28" s="38"/>
      <c r="G28" s="38"/>
      <c r="H28" s="38"/>
      <c r="I28" s="32" t="s">
        <v>27</v>
      </c>
      <c r="J28" s="27" t="str">
        <f>IF('Rekapitulace stavby'!AN20="","",'Rekapitulace stavby'!AN20)</f>
        <v/>
      </c>
      <c r="K28" s="38"/>
      <c r="L28" s="55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="2" customFormat="1" ht="6.96" customHeight="1">
      <c r="A29" s="38"/>
      <c r="B29" s="39"/>
      <c r="C29" s="38"/>
      <c r="D29" s="38"/>
      <c r="E29" s="38"/>
      <c r="F29" s="38"/>
      <c r="G29" s="38"/>
      <c r="H29" s="38"/>
      <c r="I29" s="38"/>
      <c r="J29" s="38"/>
      <c r="K29" s="38"/>
      <c r="L29" s="55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</row>
    <row r="30" s="2" customFormat="1" ht="12" customHeight="1">
      <c r="A30" s="38"/>
      <c r="B30" s="39"/>
      <c r="C30" s="38"/>
      <c r="D30" s="32" t="s">
        <v>34</v>
      </c>
      <c r="E30" s="38"/>
      <c r="F30" s="38"/>
      <c r="G30" s="38"/>
      <c r="H30" s="38"/>
      <c r="I30" s="38"/>
      <c r="J30" s="38"/>
      <c r="K30" s="38"/>
      <c r="L30" s="55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="8" customFormat="1" ht="16.5" customHeight="1">
      <c r="A31" s="133"/>
      <c r="B31" s="134"/>
      <c r="C31" s="133"/>
      <c r="D31" s="133"/>
      <c r="E31" s="36" t="s">
        <v>1</v>
      </c>
      <c r="F31" s="36"/>
      <c r="G31" s="36"/>
      <c r="H31" s="36"/>
      <c r="I31" s="133"/>
      <c r="J31" s="133"/>
      <c r="K31" s="133"/>
      <c r="L31" s="135"/>
      <c r="S31" s="133"/>
      <c r="T31" s="133"/>
      <c r="U31" s="133"/>
      <c r="V31" s="133"/>
      <c r="W31" s="133"/>
      <c r="X31" s="133"/>
      <c r="Y31" s="133"/>
      <c r="Z31" s="133"/>
      <c r="AA31" s="133"/>
      <c r="AB31" s="133"/>
      <c r="AC31" s="133"/>
      <c r="AD31" s="133"/>
      <c r="AE31" s="133"/>
    </row>
    <row r="32" s="2" customFormat="1" ht="6.96" customHeight="1">
      <c r="A32" s="38"/>
      <c r="B32" s="39"/>
      <c r="C32" s="38"/>
      <c r="D32" s="38"/>
      <c r="E32" s="38"/>
      <c r="F32" s="38"/>
      <c r="G32" s="38"/>
      <c r="H32" s="38"/>
      <c r="I32" s="38"/>
      <c r="J32" s="38"/>
      <c r="K32" s="38"/>
      <c r="L32" s="55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="2" customFormat="1" ht="6.96" customHeight="1">
      <c r="A33" s="38"/>
      <c r="B33" s="39"/>
      <c r="C33" s="38"/>
      <c r="D33" s="90"/>
      <c r="E33" s="90"/>
      <c r="F33" s="90"/>
      <c r="G33" s="90"/>
      <c r="H33" s="90"/>
      <c r="I33" s="90"/>
      <c r="J33" s="90"/>
      <c r="K33" s="90"/>
      <c r="L33" s="55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="2" customFormat="1" ht="25.44" customHeight="1">
      <c r="A34" s="38"/>
      <c r="B34" s="39"/>
      <c r="C34" s="38"/>
      <c r="D34" s="136" t="s">
        <v>35</v>
      </c>
      <c r="E34" s="38"/>
      <c r="F34" s="38"/>
      <c r="G34" s="38"/>
      <c r="H34" s="38"/>
      <c r="I34" s="38"/>
      <c r="J34" s="96">
        <f>ROUND(J125, 2)</f>
        <v>0</v>
      </c>
      <c r="K34" s="38"/>
      <c r="L34" s="55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s="2" customFormat="1" ht="6.96" customHeight="1">
      <c r="A35" s="38"/>
      <c r="B35" s="39"/>
      <c r="C35" s="38"/>
      <c r="D35" s="90"/>
      <c r="E35" s="90"/>
      <c r="F35" s="90"/>
      <c r="G35" s="90"/>
      <c r="H35" s="90"/>
      <c r="I35" s="90"/>
      <c r="J35" s="90"/>
      <c r="K35" s="90"/>
      <c r="L35" s="55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s="2" customFormat="1" ht="14.4" customHeight="1">
      <c r="A36" s="38"/>
      <c r="B36" s="39"/>
      <c r="C36" s="38"/>
      <c r="D36" s="38"/>
      <c r="E36" s="38"/>
      <c r="F36" s="43" t="s">
        <v>37</v>
      </c>
      <c r="G36" s="38"/>
      <c r="H36" s="38"/>
      <c r="I36" s="43" t="s">
        <v>36</v>
      </c>
      <c r="J36" s="43" t="s">
        <v>38</v>
      </c>
      <c r="K36" s="38"/>
      <c r="L36" s="55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s="2" customFormat="1" ht="14.4" customHeight="1">
      <c r="A37" s="38"/>
      <c r="B37" s="39"/>
      <c r="C37" s="38"/>
      <c r="D37" s="132" t="s">
        <v>39</v>
      </c>
      <c r="E37" s="32" t="s">
        <v>40</v>
      </c>
      <c r="F37" s="137">
        <f>ROUND((SUM(BE125:BE192)),  2)</f>
        <v>0</v>
      </c>
      <c r="G37" s="38"/>
      <c r="H37" s="38"/>
      <c r="I37" s="138">
        <v>0.20999999999999999</v>
      </c>
      <c r="J37" s="137">
        <f>ROUND(((SUM(BE125:BE192))*I37),  2)</f>
        <v>0</v>
      </c>
      <c r="K37" s="38"/>
      <c r="L37" s="55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s="2" customFormat="1" ht="14.4" customHeight="1">
      <c r="A38" s="38"/>
      <c r="B38" s="39"/>
      <c r="C38" s="38"/>
      <c r="D38" s="38"/>
      <c r="E38" s="32" t="s">
        <v>41</v>
      </c>
      <c r="F38" s="137">
        <f>ROUND((SUM(BF125:BF192)),  2)</f>
        <v>0</v>
      </c>
      <c r="G38" s="38"/>
      <c r="H38" s="38"/>
      <c r="I38" s="138">
        <v>0.14999999999999999</v>
      </c>
      <c r="J38" s="137">
        <f>ROUND(((SUM(BF125:BF192))*I38),  2)</f>
        <v>0</v>
      </c>
      <c r="K38" s="38"/>
      <c r="L38" s="55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hidden="1" s="2" customFormat="1" ht="14.4" customHeight="1">
      <c r="A39" s="38"/>
      <c r="B39" s="39"/>
      <c r="C39" s="38"/>
      <c r="D39" s="38"/>
      <c r="E39" s="32" t="s">
        <v>42</v>
      </c>
      <c r="F39" s="137">
        <f>ROUND((SUM(BG125:BG192)),  2)</f>
        <v>0</v>
      </c>
      <c r="G39" s="38"/>
      <c r="H39" s="38"/>
      <c r="I39" s="138">
        <v>0.20999999999999999</v>
      </c>
      <c r="J39" s="137">
        <f>0</f>
        <v>0</v>
      </c>
      <c r="K39" s="38"/>
      <c r="L39" s="55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hidden="1" s="2" customFormat="1" ht="14.4" customHeight="1">
      <c r="A40" s="38"/>
      <c r="B40" s="39"/>
      <c r="C40" s="38"/>
      <c r="D40" s="38"/>
      <c r="E40" s="32" t="s">
        <v>43</v>
      </c>
      <c r="F40" s="137">
        <f>ROUND((SUM(BH125:BH192)),  2)</f>
        <v>0</v>
      </c>
      <c r="G40" s="38"/>
      <c r="H40" s="38"/>
      <c r="I40" s="138">
        <v>0.14999999999999999</v>
      </c>
      <c r="J40" s="137">
        <f>0</f>
        <v>0</v>
      </c>
      <c r="K40" s="38"/>
      <c r="L40" s="55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hidden="1" s="2" customFormat="1" ht="14.4" customHeight="1">
      <c r="A41" s="38"/>
      <c r="B41" s="39"/>
      <c r="C41" s="38"/>
      <c r="D41" s="38"/>
      <c r="E41" s="32" t="s">
        <v>44</v>
      </c>
      <c r="F41" s="137">
        <f>ROUND((SUM(BI125:BI192)),  2)</f>
        <v>0</v>
      </c>
      <c r="G41" s="38"/>
      <c r="H41" s="38"/>
      <c r="I41" s="138">
        <v>0</v>
      </c>
      <c r="J41" s="137">
        <f>0</f>
        <v>0</v>
      </c>
      <c r="K41" s="38"/>
      <c r="L41" s="55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</row>
    <row r="42" s="2" customFormat="1" ht="6.96" customHeight="1">
      <c r="A42" s="38"/>
      <c r="B42" s="39"/>
      <c r="C42" s="38"/>
      <c r="D42" s="38"/>
      <c r="E42" s="38"/>
      <c r="F42" s="38"/>
      <c r="G42" s="38"/>
      <c r="H42" s="38"/>
      <c r="I42" s="38"/>
      <c r="J42" s="38"/>
      <c r="K42" s="38"/>
      <c r="L42" s="55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</row>
    <row r="43" s="2" customFormat="1" ht="25.44" customHeight="1">
      <c r="A43" s="38"/>
      <c r="B43" s="39"/>
      <c r="C43" s="139"/>
      <c r="D43" s="140" t="s">
        <v>45</v>
      </c>
      <c r="E43" s="81"/>
      <c r="F43" s="81"/>
      <c r="G43" s="141" t="s">
        <v>46</v>
      </c>
      <c r="H43" s="142" t="s">
        <v>47</v>
      </c>
      <c r="I43" s="81"/>
      <c r="J43" s="143">
        <f>SUM(J34:J41)</f>
        <v>0</v>
      </c>
      <c r="K43" s="144"/>
      <c r="L43" s="55"/>
      <c r="S43" s="38"/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</row>
    <row r="44" s="2" customFormat="1" ht="14.4" customHeight="1">
      <c r="A44" s="38"/>
      <c r="B44" s="39"/>
      <c r="C44" s="38"/>
      <c r="D44" s="38"/>
      <c r="E44" s="38"/>
      <c r="F44" s="38"/>
      <c r="G44" s="38"/>
      <c r="H44" s="38"/>
      <c r="I44" s="38"/>
      <c r="J44" s="38"/>
      <c r="K44" s="38"/>
      <c r="L44" s="55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</row>
    <row r="45" s="1" customFormat="1" ht="14.4" customHeight="1">
      <c r="B45" s="22"/>
      <c r="L45" s="22"/>
    </row>
    <row r="46" s="1" customFormat="1" ht="14.4" customHeight="1">
      <c r="B46" s="22"/>
      <c r="L46" s="22"/>
    </row>
    <row r="47" s="1" customFormat="1" ht="14.4" customHeight="1">
      <c r="B47" s="22"/>
      <c r="L47" s="22"/>
    </row>
    <row r="48" s="1" customFormat="1" ht="14.4" customHeight="1">
      <c r="B48" s="22"/>
      <c r="L48" s="22"/>
    </row>
    <row r="49" s="1" customFormat="1" ht="14.4" customHeight="1">
      <c r="B49" s="22"/>
      <c r="L49" s="22"/>
    </row>
    <row r="50" s="2" customFormat="1" ht="14.4" customHeight="1">
      <c r="B50" s="55"/>
      <c r="D50" s="56" t="s">
        <v>48</v>
      </c>
      <c r="E50" s="57"/>
      <c r="F50" s="57"/>
      <c r="G50" s="56" t="s">
        <v>49</v>
      </c>
      <c r="H50" s="57"/>
      <c r="I50" s="57"/>
      <c r="J50" s="57"/>
      <c r="K50" s="57"/>
      <c r="L50" s="55"/>
    </row>
    <row r="51">
      <c r="B51" s="22"/>
      <c r="L51" s="22"/>
    </row>
    <row r="52">
      <c r="B52" s="22"/>
      <c r="L52" s="22"/>
    </row>
    <row r="53">
      <c r="B53" s="22"/>
      <c r="L53" s="22"/>
    </row>
    <row r="54">
      <c r="B54" s="22"/>
      <c r="L54" s="22"/>
    </row>
    <row r="55">
      <c r="B55" s="22"/>
      <c r="L55" s="22"/>
    </row>
    <row r="56">
      <c r="B56" s="22"/>
      <c r="L56" s="22"/>
    </row>
    <row r="57">
      <c r="B57" s="22"/>
      <c r="L57" s="22"/>
    </row>
    <row r="58">
      <c r="B58" s="22"/>
      <c r="L58" s="22"/>
    </row>
    <row r="59">
      <c r="B59" s="22"/>
      <c r="L59" s="22"/>
    </row>
    <row r="60">
      <c r="B60" s="22"/>
      <c r="L60" s="22"/>
    </row>
    <row r="61" s="2" customFormat="1">
      <c r="A61" s="38"/>
      <c r="B61" s="39"/>
      <c r="C61" s="38"/>
      <c r="D61" s="58" t="s">
        <v>50</v>
      </c>
      <c r="E61" s="41"/>
      <c r="F61" s="145" t="s">
        <v>51</v>
      </c>
      <c r="G61" s="58" t="s">
        <v>50</v>
      </c>
      <c r="H61" s="41"/>
      <c r="I61" s="41"/>
      <c r="J61" s="146" t="s">
        <v>51</v>
      </c>
      <c r="K61" s="41"/>
      <c r="L61" s="55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</row>
    <row r="62">
      <c r="B62" s="22"/>
      <c r="L62" s="22"/>
    </row>
    <row r="63">
      <c r="B63" s="22"/>
      <c r="L63" s="22"/>
    </row>
    <row r="64">
      <c r="B64" s="22"/>
      <c r="L64" s="22"/>
    </row>
    <row r="65" s="2" customFormat="1">
      <c r="A65" s="38"/>
      <c r="B65" s="39"/>
      <c r="C65" s="38"/>
      <c r="D65" s="56" t="s">
        <v>52</v>
      </c>
      <c r="E65" s="59"/>
      <c r="F65" s="59"/>
      <c r="G65" s="56" t="s">
        <v>53</v>
      </c>
      <c r="H65" s="59"/>
      <c r="I65" s="59"/>
      <c r="J65" s="59"/>
      <c r="K65" s="59"/>
      <c r="L65" s="55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</row>
    <row r="66">
      <c r="B66" s="22"/>
      <c r="L66" s="22"/>
    </row>
    <row r="67">
      <c r="B67" s="22"/>
      <c r="L67" s="22"/>
    </row>
    <row r="68">
      <c r="B68" s="22"/>
      <c r="L68" s="22"/>
    </row>
    <row r="69">
      <c r="B69" s="22"/>
      <c r="L69" s="22"/>
    </row>
    <row r="70">
      <c r="B70" s="22"/>
      <c r="L70" s="22"/>
    </row>
    <row r="71">
      <c r="B71" s="22"/>
      <c r="L71" s="22"/>
    </row>
    <row r="72">
      <c r="B72" s="22"/>
      <c r="L72" s="22"/>
    </row>
    <row r="73">
      <c r="B73" s="22"/>
      <c r="L73" s="22"/>
    </row>
    <row r="74">
      <c r="B74" s="22"/>
      <c r="L74" s="22"/>
    </row>
    <row r="75">
      <c r="B75" s="22"/>
      <c r="L75" s="22"/>
    </row>
    <row r="76" s="2" customFormat="1">
      <c r="A76" s="38"/>
      <c r="B76" s="39"/>
      <c r="C76" s="38"/>
      <c r="D76" s="58" t="s">
        <v>50</v>
      </c>
      <c r="E76" s="41"/>
      <c r="F76" s="145" t="s">
        <v>51</v>
      </c>
      <c r="G76" s="58" t="s">
        <v>50</v>
      </c>
      <c r="H76" s="41"/>
      <c r="I76" s="41"/>
      <c r="J76" s="146" t="s">
        <v>51</v>
      </c>
      <c r="K76" s="41"/>
      <c r="L76" s="55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</row>
    <row r="77" s="2" customFormat="1" ht="14.4" customHeight="1">
      <c r="A77" s="38"/>
      <c r="B77" s="60"/>
      <c r="C77" s="61"/>
      <c r="D77" s="61"/>
      <c r="E77" s="61"/>
      <c r="F77" s="61"/>
      <c r="G77" s="61"/>
      <c r="H77" s="61"/>
      <c r="I77" s="61"/>
      <c r="J77" s="61"/>
      <c r="K77" s="61"/>
      <c r="L77" s="55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</row>
    <row r="81" s="2" customFormat="1" ht="6.96" customHeight="1">
      <c r="A81" s="38"/>
      <c r="B81" s="62"/>
      <c r="C81" s="63"/>
      <c r="D81" s="63"/>
      <c r="E81" s="63"/>
      <c r="F81" s="63"/>
      <c r="G81" s="63"/>
      <c r="H81" s="63"/>
      <c r="I81" s="63"/>
      <c r="J81" s="63"/>
      <c r="K81" s="63"/>
      <c r="L81" s="55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</row>
    <row r="82" s="2" customFormat="1" ht="24.96" customHeight="1">
      <c r="A82" s="38"/>
      <c r="B82" s="39"/>
      <c r="C82" s="23" t="s">
        <v>206</v>
      </c>
      <c r="D82" s="38"/>
      <c r="E82" s="38"/>
      <c r="F82" s="38"/>
      <c r="G82" s="38"/>
      <c r="H82" s="38"/>
      <c r="I82" s="38"/>
      <c r="J82" s="38"/>
      <c r="K82" s="38"/>
      <c r="L82" s="55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</row>
    <row r="83" s="2" customFormat="1" ht="6.96" customHeight="1">
      <c r="A83" s="38"/>
      <c r="B83" s="39"/>
      <c r="C83" s="38"/>
      <c r="D83" s="38"/>
      <c r="E83" s="38"/>
      <c r="F83" s="38"/>
      <c r="G83" s="38"/>
      <c r="H83" s="38"/>
      <c r="I83" s="38"/>
      <c r="J83" s="38"/>
      <c r="K83" s="38"/>
      <c r="L83" s="55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</row>
    <row r="84" s="2" customFormat="1" ht="12" customHeight="1">
      <c r="A84" s="38"/>
      <c r="B84" s="39"/>
      <c r="C84" s="32" t="s">
        <v>16</v>
      </c>
      <c r="D84" s="38"/>
      <c r="E84" s="38"/>
      <c r="F84" s="38"/>
      <c r="G84" s="38"/>
      <c r="H84" s="38"/>
      <c r="I84" s="38"/>
      <c r="J84" s="38"/>
      <c r="K84" s="38"/>
      <c r="L84" s="55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</row>
    <row r="85" s="2" customFormat="1" ht="16.5" customHeight="1">
      <c r="A85" s="38"/>
      <c r="B85" s="39"/>
      <c r="C85" s="38"/>
      <c r="D85" s="38"/>
      <c r="E85" s="131" t="str">
        <f>E7</f>
        <v>FNOL Novostavba Pavilonu B</v>
      </c>
      <c r="F85" s="32"/>
      <c r="G85" s="32"/>
      <c r="H85" s="32"/>
      <c r="I85" s="38"/>
      <c r="J85" s="38"/>
      <c r="K85" s="38"/>
      <c r="L85" s="55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</row>
    <row r="86" s="1" customFormat="1" ht="12" customHeight="1">
      <c r="B86" s="22"/>
      <c r="C86" s="32" t="s">
        <v>199</v>
      </c>
      <c r="L86" s="22"/>
    </row>
    <row r="87" s="1" customFormat="1" ht="16.5" customHeight="1">
      <c r="B87" s="22"/>
      <c r="E87" s="131" t="s">
        <v>200</v>
      </c>
      <c r="F87" s="1"/>
      <c r="G87" s="1"/>
      <c r="H87" s="1"/>
      <c r="L87" s="22"/>
    </row>
    <row r="88" s="1" customFormat="1" ht="12" customHeight="1">
      <c r="B88" s="22"/>
      <c r="C88" s="32" t="s">
        <v>201</v>
      </c>
      <c r="L88" s="22"/>
    </row>
    <row r="89" s="2" customFormat="1" ht="16.5" customHeight="1">
      <c r="A89" s="38"/>
      <c r="B89" s="39"/>
      <c r="C89" s="38"/>
      <c r="D89" s="38"/>
      <c r="E89" s="132" t="s">
        <v>202</v>
      </c>
      <c r="F89" s="38"/>
      <c r="G89" s="38"/>
      <c r="H89" s="38"/>
      <c r="I89" s="38"/>
      <c r="J89" s="38"/>
      <c r="K89" s="38"/>
      <c r="L89" s="55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</row>
    <row r="90" s="2" customFormat="1" ht="12" customHeight="1">
      <c r="A90" s="38"/>
      <c r="B90" s="39"/>
      <c r="C90" s="32" t="s">
        <v>2982</v>
      </c>
      <c r="D90" s="38"/>
      <c r="E90" s="38"/>
      <c r="F90" s="38"/>
      <c r="G90" s="38"/>
      <c r="H90" s="38"/>
      <c r="I90" s="38"/>
      <c r="J90" s="38"/>
      <c r="K90" s="38"/>
      <c r="L90" s="55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</row>
    <row r="91" s="2" customFormat="1" ht="16.5" customHeight="1">
      <c r="A91" s="38"/>
      <c r="B91" s="39"/>
      <c r="C91" s="38"/>
      <c r="D91" s="38"/>
      <c r="E91" s="67" t="str">
        <f>E13</f>
        <v>D.1.4h (4) - EPS</v>
      </c>
      <c r="F91" s="38"/>
      <c r="G91" s="38"/>
      <c r="H91" s="38"/>
      <c r="I91" s="38"/>
      <c r="J91" s="38"/>
      <c r="K91" s="38"/>
      <c r="L91" s="55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</row>
    <row r="92" s="2" customFormat="1" ht="6.96" customHeight="1">
      <c r="A92" s="38"/>
      <c r="B92" s="39"/>
      <c r="C92" s="38"/>
      <c r="D92" s="38"/>
      <c r="E92" s="38"/>
      <c r="F92" s="38"/>
      <c r="G92" s="38"/>
      <c r="H92" s="38"/>
      <c r="I92" s="38"/>
      <c r="J92" s="38"/>
      <c r="K92" s="38"/>
      <c r="L92" s="55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</row>
    <row r="93" s="2" customFormat="1" ht="12" customHeight="1">
      <c r="A93" s="38"/>
      <c r="B93" s="39"/>
      <c r="C93" s="32" t="s">
        <v>20</v>
      </c>
      <c r="D93" s="38"/>
      <c r="E93" s="38"/>
      <c r="F93" s="27" t="str">
        <f>F16</f>
        <v xml:space="preserve"> </v>
      </c>
      <c r="G93" s="38"/>
      <c r="H93" s="38"/>
      <c r="I93" s="32" t="s">
        <v>22</v>
      </c>
      <c r="J93" s="69" t="str">
        <f>IF(J16="","",J16)</f>
        <v>8. 4. 2023</v>
      </c>
      <c r="K93" s="38"/>
      <c r="L93" s="55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</row>
    <row r="94" s="2" customFormat="1" ht="6.96" customHeight="1">
      <c r="A94" s="38"/>
      <c r="B94" s="39"/>
      <c r="C94" s="38"/>
      <c r="D94" s="38"/>
      <c r="E94" s="38"/>
      <c r="F94" s="38"/>
      <c r="G94" s="38"/>
      <c r="H94" s="38"/>
      <c r="I94" s="38"/>
      <c r="J94" s="38"/>
      <c r="K94" s="38"/>
      <c r="L94" s="55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</row>
    <row r="95" s="2" customFormat="1" ht="15.15" customHeight="1">
      <c r="A95" s="38"/>
      <c r="B95" s="39"/>
      <c r="C95" s="32" t="s">
        <v>24</v>
      </c>
      <c r="D95" s="38"/>
      <c r="E95" s="38"/>
      <c r="F95" s="27" t="str">
        <f>E19</f>
        <v>Fakultní nemocnice Olomouc</v>
      </c>
      <c r="G95" s="38"/>
      <c r="H95" s="38"/>
      <c r="I95" s="32" t="s">
        <v>30</v>
      </c>
      <c r="J95" s="36" t="str">
        <f>E25</f>
        <v>LTProjekt, EP Rožnov</v>
      </c>
      <c r="K95" s="38"/>
      <c r="L95" s="55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</row>
    <row r="96" s="2" customFormat="1" ht="15.15" customHeight="1">
      <c r="A96" s="38"/>
      <c r="B96" s="39"/>
      <c r="C96" s="32" t="s">
        <v>28</v>
      </c>
      <c r="D96" s="38"/>
      <c r="E96" s="38"/>
      <c r="F96" s="27" t="str">
        <f>IF(E22="","",E22)</f>
        <v>Vyplň údaj</v>
      </c>
      <c r="G96" s="38"/>
      <c r="H96" s="38"/>
      <c r="I96" s="32" t="s">
        <v>33</v>
      </c>
      <c r="J96" s="36" t="str">
        <f>E28</f>
        <v xml:space="preserve"> </v>
      </c>
      <c r="K96" s="38"/>
      <c r="L96" s="55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</row>
    <row r="97" s="2" customFormat="1" ht="10.32" customHeight="1">
      <c r="A97" s="38"/>
      <c r="B97" s="39"/>
      <c r="C97" s="38"/>
      <c r="D97" s="38"/>
      <c r="E97" s="38"/>
      <c r="F97" s="38"/>
      <c r="G97" s="38"/>
      <c r="H97" s="38"/>
      <c r="I97" s="38"/>
      <c r="J97" s="38"/>
      <c r="K97" s="38"/>
      <c r="L97" s="55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</row>
    <row r="98" s="2" customFormat="1" ht="29.28" customHeight="1">
      <c r="A98" s="38"/>
      <c r="B98" s="39"/>
      <c r="C98" s="147" t="s">
        <v>207</v>
      </c>
      <c r="D98" s="139"/>
      <c r="E98" s="139"/>
      <c r="F98" s="139"/>
      <c r="G98" s="139"/>
      <c r="H98" s="139"/>
      <c r="I98" s="139"/>
      <c r="J98" s="148" t="s">
        <v>208</v>
      </c>
      <c r="K98" s="139"/>
      <c r="L98" s="55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</row>
    <row r="99" s="2" customFormat="1" ht="10.32" customHeight="1">
      <c r="A99" s="38"/>
      <c r="B99" s="39"/>
      <c r="C99" s="38"/>
      <c r="D99" s="38"/>
      <c r="E99" s="38"/>
      <c r="F99" s="38"/>
      <c r="G99" s="38"/>
      <c r="H99" s="38"/>
      <c r="I99" s="38"/>
      <c r="J99" s="38"/>
      <c r="K99" s="38"/>
      <c r="L99" s="55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</row>
    <row r="100" s="2" customFormat="1" ht="22.8" customHeight="1">
      <c r="A100" s="38"/>
      <c r="B100" s="39"/>
      <c r="C100" s="149" t="s">
        <v>209</v>
      </c>
      <c r="D100" s="38"/>
      <c r="E100" s="38"/>
      <c r="F100" s="38"/>
      <c r="G100" s="38"/>
      <c r="H100" s="38"/>
      <c r="I100" s="38"/>
      <c r="J100" s="96">
        <f>J125</f>
        <v>0</v>
      </c>
      <c r="K100" s="38"/>
      <c r="L100" s="55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  <c r="AU100" s="19" t="s">
        <v>210</v>
      </c>
    </row>
    <row r="101" s="9" customFormat="1" ht="24.96" customHeight="1">
      <c r="A101" s="9"/>
      <c r="B101" s="150"/>
      <c r="C101" s="9"/>
      <c r="D101" s="151" t="s">
        <v>3614</v>
      </c>
      <c r="E101" s="152"/>
      <c r="F101" s="152"/>
      <c r="G101" s="152"/>
      <c r="H101" s="152"/>
      <c r="I101" s="152"/>
      <c r="J101" s="153">
        <f>J126</f>
        <v>0</v>
      </c>
      <c r="K101" s="9"/>
      <c r="L101" s="150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</row>
    <row r="102" s="2" customFormat="1" ht="21.84" customHeight="1">
      <c r="A102" s="38"/>
      <c r="B102" s="39"/>
      <c r="C102" s="38"/>
      <c r="D102" s="38"/>
      <c r="E102" s="38"/>
      <c r="F102" s="38"/>
      <c r="G102" s="38"/>
      <c r="H102" s="38"/>
      <c r="I102" s="38"/>
      <c r="J102" s="38"/>
      <c r="K102" s="38"/>
      <c r="L102" s="55"/>
      <c r="S102" s="38"/>
      <c r="T102" s="38"/>
      <c r="U102" s="38"/>
      <c r="V102" s="38"/>
      <c r="W102" s="38"/>
      <c r="X102" s="38"/>
      <c r="Y102" s="38"/>
      <c r="Z102" s="38"/>
      <c r="AA102" s="38"/>
      <c r="AB102" s="38"/>
      <c r="AC102" s="38"/>
      <c r="AD102" s="38"/>
      <c r="AE102" s="38"/>
    </row>
    <row r="103" s="2" customFormat="1" ht="6.96" customHeight="1">
      <c r="A103" s="38"/>
      <c r="B103" s="60"/>
      <c r="C103" s="61"/>
      <c r="D103" s="61"/>
      <c r="E103" s="61"/>
      <c r="F103" s="61"/>
      <c r="G103" s="61"/>
      <c r="H103" s="61"/>
      <c r="I103" s="61"/>
      <c r="J103" s="61"/>
      <c r="K103" s="61"/>
      <c r="L103" s="55"/>
      <c r="S103" s="38"/>
      <c r="T103" s="38"/>
      <c r="U103" s="38"/>
      <c r="V103" s="38"/>
      <c r="W103" s="38"/>
      <c r="X103" s="38"/>
      <c r="Y103" s="38"/>
      <c r="Z103" s="38"/>
      <c r="AA103" s="38"/>
      <c r="AB103" s="38"/>
      <c r="AC103" s="38"/>
      <c r="AD103" s="38"/>
      <c r="AE103" s="38"/>
    </row>
    <row r="107" s="2" customFormat="1" ht="6.96" customHeight="1">
      <c r="A107" s="38"/>
      <c r="B107" s="62"/>
      <c r="C107" s="63"/>
      <c r="D107" s="63"/>
      <c r="E107" s="63"/>
      <c r="F107" s="63"/>
      <c r="G107" s="63"/>
      <c r="H107" s="63"/>
      <c r="I107" s="63"/>
      <c r="J107" s="63"/>
      <c r="K107" s="63"/>
      <c r="L107" s="55"/>
      <c r="S107" s="38"/>
      <c r="T107" s="38"/>
      <c r="U107" s="38"/>
      <c r="V107" s="38"/>
      <c r="W107" s="38"/>
      <c r="X107" s="38"/>
      <c r="Y107" s="38"/>
      <c r="Z107" s="38"/>
      <c r="AA107" s="38"/>
      <c r="AB107" s="38"/>
      <c r="AC107" s="38"/>
      <c r="AD107" s="38"/>
      <c r="AE107" s="38"/>
    </row>
    <row r="108" s="2" customFormat="1" ht="24.96" customHeight="1">
      <c r="A108" s="38"/>
      <c r="B108" s="39"/>
      <c r="C108" s="23" t="s">
        <v>242</v>
      </c>
      <c r="D108" s="38"/>
      <c r="E108" s="38"/>
      <c r="F108" s="38"/>
      <c r="G108" s="38"/>
      <c r="H108" s="38"/>
      <c r="I108" s="38"/>
      <c r="J108" s="38"/>
      <c r="K108" s="38"/>
      <c r="L108" s="55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</row>
    <row r="109" s="2" customFormat="1" ht="6.96" customHeight="1">
      <c r="A109" s="38"/>
      <c r="B109" s="39"/>
      <c r="C109" s="38"/>
      <c r="D109" s="38"/>
      <c r="E109" s="38"/>
      <c r="F109" s="38"/>
      <c r="G109" s="38"/>
      <c r="H109" s="38"/>
      <c r="I109" s="38"/>
      <c r="J109" s="38"/>
      <c r="K109" s="38"/>
      <c r="L109" s="55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</row>
    <row r="110" s="2" customFormat="1" ht="12" customHeight="1">
      <c r="A110" s="38"/>
      <c r="B110" s="39"/>
      <c r="C110" s="32" t="s">
        <v>16</v>
      </c>
      <c r="D110" s="38"/>
      <c r="E110" s="38"/>
      <c r="F110" s="38"/>
      <c r="G110" s="38"/>
      <c r="H110" s="38"/>
      <c r="I110" s="38"/>
      <c r="J110" s="38"/>
      <c r="K110" s="38"/>
      <c r="L110" s="55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</row>
    <row r="111" s="2" customFormat="1" ht="16.5" customHeight="1">
      <c r="A111" s="38"/>
      <c r="B111" s="39"/>
      <c r="C111" s="38"/>
      <c r="D111" s="38"/>
      <c r="E111" s="131" t="str">
        <f>E7</f>
        <v>FNOL Novostavba Pavilonu B</v>
      </c>
      <c r="F111" s="32"/>
      <c r="G111" s="32"/>
      <c r="H111" s="32"/>
      <c r="I111" s="38"/>
      <c r="J111" s="38"/>
      <c r="K111" s="38"/>
      <c r="L111" s="55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</row>
    <row r="112" s="1" customFormat="1" ht="12" customHeight="1">
      <c r="B112" s="22"/>
      <c r="C112" s="32" t="s">
        <v>199</v>
      </c>
      <c r="L112" s="22"/>
    </row>
    <row r="113" s="1" customFormat="1" ht="16.5" customHeight="1">
      <c r="B113" s="22"/>
      <c r="E113" s="131" t="s">
        <v>200</v>
      </c>
      <c r="F113" s="1"/>
      <c r="G113" s="1"/>
      <c r="H113" s="1"/>
      <c r="L113" s="22"/>
    </row>
    <row r="114" s="1" customFormat="1" ht="12" customHeight="1">
      <c r="B114" s="22"/>
      <c r="C114" s="32" t="s">
        <v>201</v>
      </c>
      <c r="L114" s="22"/>
    </row>
    <row r="115" s="2" customFormat="1" ht="16.5" customHeight="1">
      <c r="A115" s="38"/>
      <c r="B115" s="39"/>
      <c r="C115" s="38"/>
      <c r="D115" s="38"/>
      <c r="E115" s="132" t="s">
        <v>202</v>
      </c>
      <c r="F115" s="38"/>
      <c r="G115" s="38"/>
      <c r="H115" s="38"/>
      <c r="I115" s="38"/>
      <c r="J115" s="38"/>
      <c r="K115" s="38"/>
      <c r="L115" s="55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</row>
    <row r="116" s="2" customFormat="1" ht="12" customHeight="1">
      <c r="A116" s="38"/>
      <c r="B116" s="39"/>
      <c r="C116" s="32" t="s">
        <v>2982</v>
      </c>
      <c r="D116" s="38"/>
      <c r="E116" s="38"/>
      <c r="F116" s="38"/>
      <c r="G116" s="38"/>
      <c r="H116" s="38"/>
      <c r="I116" s="38"/>
      <c r="J116" s="38"/>
      <c r="K116" s="38"/>
      <c r="L116" s="55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</row>
    <row r="117" s="2" customFormat="1" ht="16.5" customHeight="1">
      <c r="A117" s="38"/>
      <c r="B117" s="39"/>
      <c r="C117" s="38"/>
      <c r="D117" s="38"/>
      <c r="E117" s="67" t="str">
        <f>E13</f>
        <v>D.1.4h (4) - EPS</v>
      </c>
      <c r="F117" s="38"/>
      <c r="G117" s="38"/>
      <c r="H117" s="38"/>
      <c r="I117" s="38"/>
      <c r="J117" s="38"/>
      <c r="K117" s="38"/>
      <c r="L117" s="55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</row>
    <row r="118" s="2" customFormat="1" ht="6.96" customHeight="1">
      <c r="A118" s="38"/>
      <c r="B118" s="39"/>
      <c r="C118" s="38"/>
      <c r="D118" s="38"/>
      <c r="E118" s="38"/>
      <c r="F118" s="38"/>
      <c r="G118" s="38"/>
      <c r="H118" s="38"/>
      <c r="I118" s="38"/>
      <c r="J118" s="38"/>
      <c r="K118" s="38"/>
      <c r="L118" s="55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</row>
    <row r="119" s="2" customFormat="1" ht="12" customHeight="1">
      <c r="A119" s="38"/>
      <c r="B119" s="39"/>
      <c r="C119" s="32" t="s">
        <v>20</v>
      </c>
      <c r="D119" s="38"/>
      <c r="E119" s="38"/>
      <c r="F119" s="27" t="str">
        <f>F16</f>
        <v xml:space="preserve"> </v>
      </c>
      <c r="G119" s="38"/>
      <c r="H119" s="38"/>
      <c r="I119" s="32" t="s">
        <v>22</v>
      </c>
      <c r="J119" s="69" t="str">
        <f>IF(J16="","",J16)</f>
        <v>8. 4. 2023</v>
      </c>
      <c r="K119" s="38"/>
      <c r="L119" s="55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</row>
    <row r="120" s="2" customFormat="1" ht="6.96" customHeight="1">
      <c r="A120" s="38"/>
      <c r="B120" s="39"/>
      <c r="C120" s="38"/>
      <c r="D120" s="38"/>
      <c r="E120" s="38"/>
      <c r="F120" s="38"/>
      <c r="G120" s="38"/>
      <c r="H120" s="38"/>
      <c r="I120" s="38"/>
      <c r="J120" s="38"/>
      <c r="K120" s="38"/>
      <c r="L120" s="55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</row>
    <row r="121" s="2" customFormat="1" ht="15.15" customHeight="1">
      <c r="A121" s="38"/>
      <c r="B121" s="39"/>
      <c r="C121" s="32" t="s">
        <v>24</v>
      </c>
      <c r="D121" s="38"/>
      <c r="E121" s="38"/>
      <c r="F121" s="27" t="str">
        <f>E19</f>
        <v>Fakultní nemocnice Olomouc</v>
      </c>
      <c r="G121" s="38"/>
      <c r="H121" s="38"/>
      <c r="I121" s="32" t="s">
        <v>30</v>
      </c>
      <c r="J121" s="36" t="str">
        <f>E25</f>
        <v>LTProjekt, EP Rožnov</v>
      </c>
      <c r="K121" s="38"/>
      <c r="L121" s="55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</row>
    <row r="122" s="2" customFormat="1" ht="15.15" customHeight="1">
      <c r="A122" s="38"/>
      <c r="B122" s="39"/>
      <c r="C122" s="32" t="s">
        <v>28</v>
      </c>
      <c r="D122" s="38"/>
      <c r="E122" s="38"/>
      <c r="F122" s="27" t="str">
        <f>IF(E22="","",E22)</f>
        <v>Vyplň údaj</v>
      </c>
      <c r="G122" s="38"/>
      <c r="H122" s="38"/>
      <c r="I122" s="32" t="s">
        <v>33</v>
      </c>
      <c r="J122" s="36" t="str">
        <f>E28</f>
        <v xml:space="preserve"> </v>
      </c>
      <c r="K122" s="38"/>
      <c r="L122" s="55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</row>
    <row r="123" s="2" customFormat="1" ht="10.32" customHeight="1">
      <c r="A123" s="38"/>
      <c r="B123" s="39"/>
      <c r="C123" s="38"/>
      <c r="D123" s="38"/>
      <c r="E123" s="38"/>
      <c r="F123" s="38"/>
      <c r="G123" s="38"/>
      <c r="H123" s="38"/>
      <c r="I123" s="38"/>
      <c r="J123" s="38"/>
      <c r="K123" s="38"/>
      <c r="L123" s="55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</row>
    <row r="124" s="11" customFormat="1" ht="29.28" customHeight="1">
      <c r="A124" s="158"/>
      <c r="B124" s="159"/>
      <c r="C124" s="160" t="s">
        <v>243</v>
      </c>
      <c r="D124" s="161" t="s">
        <v>60</v>
      </c>
      <c r="E124" s="161" t="s">
        <v>56</v>
      </c>
      <c r="F124" s="161" t="s">
        <v>57</v>
      </c>
      <c r="G124" s="161" t="s">
        <v>244</v>
      </c>
      <c r="H124" s="161" t="s">
        <v>245</v>
      </c>
      <c r="I124" s="161" t="s">
        <v>246</v>
      </c>
      <c r="J124" s="161" t="s">
        <v>208</v>
      </c>
      <c r="K124" s="162" t="s">
        <v>247</v>
      </c>
      <c r="L124" s="163"/>
      <c r="M124" s="86" t="s">
        <v>1</v>
      </c>
      <c r="N124" s="87" t="s">
        <v>39</v>
      </c>
      <c r="O124" s="87" t="s">
        <v>248</v>
      </c>
      <c r="P124" s="87" t="s">
        <v>249</v>
      </c>
      <c r="Q124" s="87" t="s">
        <v>250</v>
      </c>
      <c r="R124" s="87" t="s">
        <v>251</v>
      </c>
      <c r="S124" s="87" t="s">
        <v>252</v>
      </c>
      <c r="T124" s="88" t="s">
        <v>253</v>
      </c>
      <c r="U124" s="158"/>
      <c r="V124" s="158"/>
      <c r="W124" s="158"/>
      <c r="X124" s="158"/>
      <c r="Y124" s="158"/>
      <c r="Z124" s="158"/>
      <c r="AA124" s="158"/>
      <c r="AB124" s="158"/>
      <c r="AC124" s="158"/>
      <c r="AD124" s="158"/>
      <c r="AE124" s="158"/>
    </row>
    <row r="125" s="2" customFormat="1" ht="22.8" customHeight="1">
      <c r="A125" s="38"/>
      <c r="B125" s="39"/>
      <c r="C125" s="93" t="s">
        <v>254</v>
      </c>
      <c r="D125" s="38"/>
      <c r="E125" s="38"/>
      <c r="F125" s="38"/>
      <c r="G125" s="38"/>
      <c r="H125" s="38"/>
      <c r="I125" s="38"/>
      <c r="J125" s="164">
        <f>BK125</f>
        <v>0</v>
      </c>
      <c r="K125" s="38"/>
      <c r="L125" s="39"/>
      <c r="M125" s="89"/>
      <c r="N125" s="73"/>
      <c r="O125" s="90"/>
      <c r="P125" s="165">
        <f>P126</f>
        <v>0</v>
      </c>
      <c r="Q125" s="90"/>
      <c r="R125" s="165">
        <f>R126</f>
        <v>0</v>
      </c>
      <c r="S125" s="90"/>
      <c r="T125" s="166">
        <f>T126</f>
        <v>0</v>
      </c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  <c r="AT125" s="19" t="s">
        <v>74</v>
      </c>
      <c r="AU125" s="19" t="s">
        <v>210</v>
      </c>
      <c r="BK125" s="167">
        <f>BK126</f>
        <v>0</v>
      </c>
    </row>
    <row r="126" s="12" customFormat="1" ht="25.92" customHeight="1">
      <c r="A126" s="12"/>
      <c r="B126" s="168"/>
      <c r="C126" s="12"/>
      <c r="D126" s="169" t="s">
        <v>74</v>
      </c>
      <c r="E126" s="170" t="s">
        <v>3203</v>
      </c>
      <c r="F126" s="170" t="s">
        <v>3615</v>
      </c>
      <c r="G126" s="12"/>
      <c r="H126" s="12"/>
      <c r="I126" s="171"/>
      <c r="J126" s="172">
        <f>BK126</f>
        <v>0</v>
      </c>
      <c r="K126" s="12"/>
      <c r="L126" s="168"/>
      <c r="M126" s="173"/>
      <c r="N126" s="174"/>
      <c r="O126" s="174"/>
      <c r="P126" s="175">
        <f>SUM(P127:P192)</f>
        <v>0</v>
      </c>
      <c r="Q126" s="174"/>
      <c r="R126" s="175">
        <f>SUM(R127:R192)</f>
        <v>0</v>
      </c>
      <c r="S126" s="174"/>
      <c r="T126" s="176">
        <f>SUM(T127:T192)</f>
        <v>0</v>
      </c>
      <c r="U126" s="12"/>
      <c r="V126" s="12"/>
      <c r="W126" s="12"/>
      <c r="X126" s="12"/>
      <c r="Y126" s="12"/>
      <c r="Z126" s="12"/>
      <c r="AA126" s="12"/>
      <c r="AB126" s="12"/>
      <c r="AC126" s="12"/>
      <c r="AD126" s="12"/>
      <c r="AE126" s="12"/>
      <c r="AR126" s="169" t="s">
        <v>82</v>
      </c>
      <c r="AT126" s="177" t="s">
        <v>74</v>
      </c>
      <c r="AU126" s="177" t="s">
        <v>75</v>
      </c>
      <c r="AY126" s="169" t="s">
        <v>257</v>
      </c>
      <c r="BK126" s="178">
        <f>SUM(BK127:BK192)</f>
        <v>0</v>
      </c>
    </row>
    <row r="127" s="2" customFormat="1" ht="24.15" customHeight="1">
      <c r="A127" s="38"/>
      <c r="B127" s="181"/>
      <c r="C127" s="182" t="s">
        <v>82</v>
      </c>
      <c r="D127" s="182" t="s">
        <v>259</v>
      </c>
      <c r="E127" s="183" t="s">
        <v>2987</v>
      </c>
      <c r="F127" s="184" t="s">
        <v>3616</v>
      </c>
      <c r="G127" s="185" t="s">
        <v>2365</v>
      </c>
      <c r="H127" s="186">
        <v>80</v>
      </c>
      <c r="I127" s="187"/>
      <c r="J127" s="188">
        <f>ROUND(I127*H127,2)</f>
        <v>0</v>
      </c>
      <c r="K127" s="184" t="s">
        <v>2351</v>
      </c>
      <c r="L127" s="39"/>
      <c r="M127" s="189" t="s">
        <v>1</v>
      </c>
      <c r="N127" s="190" t="s">
        <v>40</v>
      </c>
      <c r="O127" s="77"/>
      <c r="P127" s="191">
        <f>O127*H127</f>
        <v>0</v>
      </c>
      <c r="Q127" s="191">
        <v>0</v>
      </c>
      <c r="R127" s="191">
        <f>Q127*H127</f>
        <v>0</v>
      </c>
      <c r="S127" s="191">
        <v>0</v>
      </c>
      <c r="T127" s="192">
        <f>S127*H127</f>
        <v>0</v>
      </c>
      <c r="U127" s="38"/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  <c r="AR127" s="193" t="s">
        <v>108</v>
      </c>
      <c r="AT127" s="193" t="s">
        <v>259</v>
      </c>
      <c r="AU127" s="193" t="s">
        <v>82</v>
      </c>
      <c r="AY127" s="19" t="s">
        <v>257</v>
      </c>
      <c r="BE127" s="194">
        <f>IF(N127="základní",J127,0)</f>
        <v>0</v>
      </c>
      <c r="BF127" s="194">
        <f>IF(N127="snížená",J127,0)</f>
        <v>0</v>
      </c>
      <c r="BG127" s="194">
        <f>IF(N127="zákl. přenesená",J127,0)</f>
        <v>0</v>
      </c>
      <c r="BH127" s="194">
        <f>IF(N127="sníž. přenesená",J127,0)</f>
        <v>0</v>
      </c>
      <c r="BI127" s="194">
        <f>IF(N127="nulová",J127,0)</f>
        <v>0</v>
      </c>
      <c r="BJ127" s="19" t="s">
        <v>82</v>
      </c>
      <c r="BK127" s="194">
        <f>ROUND(I127*H127,2)</f>
        <v>0</v>
      </c>
      <c r="BL127" s="19" t="s">
        <v>108</v>
      </c>
      <c r="BM127" s="193" t="s">
        <v>85</v>
      </c>
    </row>
    <row r="128" s="2" customFormat="1" ht="24.15" customHeight="1">
      <c r="A128" s="38"/>
      <c r="B128" s="181"/>
      <c r="C128" s="182" t="s">
        <v>85</v>
      </c>
      <c r="D128" s="182" t="s">
        <v>259</v>
      </c>
      <c r="E128" s="183" t="s">
        <v>2989</v>
      </c>
      <c r="F128" s="184" t="s">
        <v>3617</v>
      </c>
      <c r="G128" s="185" t="s">
        <v>2365</v>
      </c>
      <c r="H128" s="186">
        <v>80</v>
      </c>
      <c r="I128" s="187"/>
      <c r="J128" s="188">
        <f>ROUND(I128*H128,2)</f>
        <v>0</v>
      </c>
      <c r="K128" s="184" t="s">
        <v>2351</v>
      </c>
      <c r="L128" s="39"/>
      <c r="M128" s="189" t="s">
        <v>1</v>
      </c>
      <c r="N128" s="190" t="s">
        <v>40</v>
      </c>
      <c r="O128" s="77"/>
      <c r="P128" s="191">
        <f>O128*H128</f>
        <v>0</v>
      </c>
      <c r="Q128" s="191">
        <v>0</v>
      </c>
      <c r="R128" s="191">
        <f>Q128*H128</f>
        <v>0</v>
      </c>
      <c r="S128" s="191">
        <v>0</v>
      </c>
      <c r="T128" s="192">
        <f>S128*H128</f>
        <v>0</v>
      </c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  <c r="AR128" s="193" t="s">
        <v>108</v>
      </c>
      <c r="AT128" s="193" t="s">
        <v>259</v>
      </c>
      <c r="AU128" s="193" t="s">
        <v>82</v>
      </c>
      <c r="AY128" s="19" t="s">
        <v>257</v>
      </c>
      <c r="BE128" s="194">
        <f>IF(N128="základní",J128,0)</f>
        <v>0</v>
      </c>
      <c r="BF128" s="194">
        <f>IF(N128="snížená",J128,0)</f>
        <v>0</v>
      </c>
      <c r="BG128" s="194">
        <f>IF(N128="zákl. přenesená",J128,0)</f>
        <v>0</v>
      </c>
      <c r="BH128" s="194">
        <f>IF(N128="sníž. přenesená",J128,0)</f>
        <v>0</v>
      </c>
      <c r="BI128" s="194">
        <f>IF(N128="nulová",J128,0)</f>
        <v>0</v>
      </c>
      <c r="BJ128" s="19" t="s">
        <v>82</v>
      </c>
      <c r="BK128" s="194">
        <f>ROUND(I128*H128,2)</f>
        <v>0</v>
      </c>
      <c r="BL128" s="19" t="s">
        <v>108</v>
      </c>
      <c r="BM128" s="193" t="s">
        <v>108</v>
      </c>
    </row>
    <row r="129" s="2" customFormat="1">
      <c r="A129" s="38"/>
      <c r="B129" s="39"/>
      <c r="C129" s="38"/>
      <c r="D129" s="196" t="s">
        <v>1062</v>
      </c>
      <c r="E129" s="38"/>
      <c r="F129" s="237" t="s">
        <v>3618</v>
      </c>
      <c r="G129" s="38"/>
      <c r="H129" s="38"/>
      <c r="I129" s="238"/>
      <c r="J129" s="38"/>
      <c r="K129" s="38"/>
      <c r="L129" s="39"/>
      <c r="M129" s="239"/>
      <c r="N129" s="240"/>
      <c r="O129" s="77"/>
      <c r="P129" s="77"/>
      <c r="Q129" s="77"/>
      <c r="R129" s="77"/>
      <c r="S129" s="77"/>
      <c r="T129" s="78"/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  <c r="AT129" s="19" t="s">
        <v>1062</v>
      </c>
      <c r="AU129" s="19" t="s">
        <v>82</v>
      </c>
    </row>
    <row r="130" s="2" customFormat="1" ht="16.5" customHeight="1">
      <c r="A130" s="38"/>
      <c r="B130" s="181"/>
      <c r="C130" s="182" t="s">
        <v>92</v>
      </c>
      <c r="D130" s="182" t="s">
        <v>259</v>
      </c>
      <c r="E130" s="183" t="s">
        <v>2992</v>
      </c>
      <c r="F130" s="184" t="s">
        <v>3619</v>
      </c>
      <c r="G130" s="185" t="s">
        <v>2365</v>
      </c>
      <c r="H130" s="186">
        <v>80</v>
      </c>
      <c r="I130" s="187"/>
      <c r="J130" s="188">
        <f>ROUND(I130*H130,2)</f>
        <v>0</v>
      </c>
      <c r="K130" s="184" t="s">
        <v>2351</v>
      </c>
      <c r="L130" s="39"/>
      <c r="M130" s="189" t="s">
        <v>1</v>
      </c>
      <c r="N130" s="190" t="s">
        <v>40</v>
      </c>
      <c r="O130" s="77"/>
      <c r="P130" s="191">
        <f>O130*H130</f>
        <v>0</v>
      </c>
      <c r="Q130" s="191">
        <v>0</v>
      </c>
      <c r="R130" s="191">
        <f>Q130*H130</f>
        <v>0</v>
      </c>
      <c r="S130" s="191">
        <v>0</v>
      </c>
      <c r="T130" s="192">
        <f>S130*H130</f>
        <v>0</v>
      </c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  <c r="AR130" s="193" t="s">
        <v>108</v>
      </c>
      <c r="AT130" s="193" t="s">
        <v>259</v>
      </c>
      <c r="AU130" s="193" t="s">
        <v>82</v>
      </c>
      <c r="AY130" s="19" t="s">
        <v>257</v>
      </c>
      <c r="BE130" s="194">
        <f>IF(N130="základní",J130,0)</f>
        <v>0</v>
      </c>
      <c r="BF130" s="194">
        <f>IF(N130="snížená",J130,0)</f>
        <v>0</v>
      </c>
      <c r="BG130" s="194">
        <f>IF(N130="zákl. přenesená",J130,0)</f>
        <v>0</v>
      </c>
      <c r="BH130" s="194">
        <f>IF(N130="sníž. přenesená",J130,0)</f>
        <v>0</v>
      </c>
      <c r="BI130" s="194">
        <f>IF(N130="nulová",J130,0)</f>
        <v>0</v>
      </c>
      <c r="BJ130" s="19" t="s">
        <v>82</v>
      </c>
      <c r="BK130" s="194">
        <f>ROUND(I130*H130,2)</f>
        <v>0</v>
      </c>
      <c r="BL130" s="19" t="s">
        <v>108</v>
      </c>
      <c r="BM130" s="193" t="s">
        <v>290</v>
      </c>
    </row>
    <row r="131" s="2" customFormat="1" ht="16.5" customHeight="1">
      <c r="A131" s="38"/>
      <c r="B131" s="181"/>
      <c r="C131" s="182" t="s">
        <v>108</v>
      </c>
      <c r="D131" s="182" t="s">
        <v>259</v>
      </c>
      <c r="E131" s="183" t="s">
        <v>2994</v>
      </c>
      <c r="F131" s="184" t="s">
        <v>3620</v>
      </c>
      <c r="G131" s="185" t="s">
        <v>2365</v>
      </c>
      <c r="H131" s="186">
        <v>80</v>
      </c>
      <c r="I131" s="187"/>
      <c r="J131" s="188">
        <f>ROUND(I131*H131,2)</f>
        <v>0</v>
      </c>
      <c r="K131" s="184" t="s">
        <v>2351</v>
      </c>
      <c r="L131" s="39"/>
      <c r="M131" s="189" t="s">
        <v>1</v>
      </c>
      <c r="N131" s="190" t="s">
        <v>40</v>
      </c>
      <c r="O131" s="77"/>
      <c r="P131" s="191">
        <f>O131*H131</f>
        <v>0</v>
      </c>
      <c r="Q131" s="191">
        <v>0</v>
      </c>
      <c r="R131" s="191">
        <f>Q131*H131</f>
        <v>0</v>
      </c>
      <c r="S131" s="191">
        <v>0</v>
      </c>
      <c r="T131" s="192">
        <f>S131*H131</f>
        <v>0</v>
      </c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R131" s="193" t="s">
        <v>108</v>
      </c>
      <c r="AT131" s="193" t="s">
        <v>259</v>
      </c>
      <c r="AU131" s="193" t="s">
        <v>82</v>
      </c>
      <c r="AY131" s="19" t="s">
        <v>257</v>
      </c>
      <c r="BE131" s="194">
        <f>IF(N131="základní",J131,0)</f>
        <v>0</v>
      </c>
      <c r="BF131" s="194">
        <f>IF(N131="snížená",J131,0)</f>
        <v>0</v>
      </c>
      <c r="BG131" s="194">
        <f>IF(N131="zákl. přenesená",J131,0)</f>
        <v>0</v>
      </c>
      <c r="BH131" s="194">
        <f>IF(N131="sníž. přenesená",J131,0)</f>
        <v>0</v>
      </c>
      <c r="BI131" s="194">
        <f>IF(N131="nulová",J131,0)</f>
        <v>0</v>
      </c>
      <c r="BJ131" s="19" t="s">
        <v>82</v>
      </c>
      <c r="BK131" s="194">
        <f>ROUND(I131*H131,2)</f>
        <v>0</v>
      </c>
      <c r="BL131" s="19" t="s">
        <v>108</v>
      </c>
      <c r="BM131" s="193" t="s">
        <v>307</v>
      </c>
    </row>
    <row r="132" s="2" customFormat="1">
      <c r="A132" s="38"/>
      <c r="B132" s="39"/>
      <c r="C132" s="38"/>
      <c r="D132" s="196" t="s">
        <v>1062</v>
      </c>
      <c r="E132" s="38"/>
      <c r="F132" s="237" t="s">
        <v>3618</v>
      </c>
      <c r="G132" s="38"/>
      <c r="H132" s="38"/>
      <c r="I132" s="238"/>
      <c r="J132" s="38"/>
      <c r="K132" s="38"/>
      <c r="L132" s="39"/>
      <c r="M132" s="239"/>
      <c r="N132" s="240"/>
      <c r="O132" s="77"/>
      <c r="P132" s="77"/>
      <c r="Q132" s="77"/>
      <c r="R132" s="77"/>
      <c r="S132" s="77"/>
      <c r="T132" s="78"/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  <c r="AT132" s="19" t="s">
        <v>1062</v>
      </c>
      <c r="AU132" s="19" t="s">
        <v>82</v>
      </c>
    </row>
    <row r="133" s="2" customFormat="1" ht="16.5" customHeight="1">
      <c r="A133" s="38"/>
      <c r="B133" s="181"/>
      <c r="C133" s="182" t="s">
        <v>285</v>
      </c>
      <c r="D133" s="182" t="s">
        <v>259</v>
      </c>
      <c r="E133" s="183" t="s">
        <v>2997</v>
      </c>
      <c r="F133" s="184" t="s">
        <v>3621</v>
      </c>
      <c r="G133" s="185" t="s">
        <v>2365</v>
      </c>
      <c r="H133" s="186">
        <v>9</v>
      </c>
      <c r="I133" s="187"/>
      <c r="J133" s="188">
        <f>ROUND(I133*H133,2)</f>
        <v>0</v>
      </c>
      <c r="K133" s="184" t="s">
        <v>2351</v>
      </c>
      <c r="L133" s="39"/>
      <c r="M133" s="189" t="s">
        <v>1</v>
      </c>
      <c r="N133" s="190" t="s">
        <v>40</v>
      </c>
      <c r="O133" s="77"/>
      <c r="P133" s="191">
        <f>O133*H133</f>
        <v>0</v>
      </c>
      <c r="Q133" s="191">
        <v>0</v>
      </c>
      <c r="R133" s="191">
        <f>Q133*H133</f>
        <v>0</v>
      </c>
      <c r="S133" s="191">
        <v>0</v>
      </c>
      <c r="T133" s="192">
        <f>S133*H133</f>
        <v>0</v>
      </c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  <c r="AR133" s="193" t="s">
        <v>108</v>
      </c>
      <c r="AT133" s="193" t="s">
        <v>259</v>
      </c>
      <c r="AU133" s="193" t="s">
        <v>82</v>
      </c>
      <c r="AY133" s="19" t="s">
        <v>257</v>
      </c>
      <c r="BE133" s="194">
        <f>IF(N133="základní",J133,0)</f>
        <v>0</v>
      </c>
      <c r="BF133" s="194">
        <f>IF(N133="snížená",J133,0)</f>
        <v>0</v>
      </c>
      <c r="BG133" s="194">
        <f>IF(N133="zákl. přenesená",J133,0)</f>
        <v>0</v>
      </c>
      <c r="BH133" s="194">
        <f>IF(N133="sníž. přenesená",J133,0)</f>
        <v>0</v>
      </c>
      <c r="BI133" s="194">
        <f>IF(N133="nulová",J133,0)</f>
        <v>0</v>
      </c>
      <c r="BJ133" s="19" t="s">
        <v>82</v>
      </c>
      <c r="BK133" s="194">
        <f>ROUND(I133*H133,2)</f>
        <v>0</v>
      </c>
      <c r="BL133" s="19" t="s">
        <v>108</v>
      </c>
      <c r="BM133" s="193" t="s">
        <v>320</v>
      </c>
    </row>
    <row r="134" s="2" customFormat="1" ht="16.5" customHeight="1">
      <c r="A134" s="38"/>
      <c r="B134" s="181"/>
      <c r="C134" s="182" t="s">
        <v>290</v>
      </c>
      <c r="D134" s="182" t="s">
        <v>259</v>
      </c>
      <c r="E134" s="183" t="s">
        <v>2999</v>
      </c>
      <c r="F134" s="184" t="s">
        <v>3622</v>
      </c>
      <c r="G134" s="185" t="s">
        <v>2365</v>
      </c>
      <c r="H134" s="186">
        <v>9</v>
      </c>
      <c r="I134" s="187"/>
      <c r="J134" s="188">
        <f>ROUND(I134*H134,2)</f>
        <v>0</v>
      </c>
      <c r="K134" s="184" t="s">
        <v>2351</v>
      </c>
      <c r="L134" s="39"/>
      <c r="M134" s="189" t="s">
        <v>1</v>
      </c>
      <c r="N134" s="190" t="s">
        <v>40</v>
      </c>
      <c r="O134" s="77"/>
      <c r="P134" s="191">
        <f>O134*H134</f>
        <v>0</v>
      </c>
      <c r="Q134" s="191">
        <v>0</v>
      </c>
      <c r="R134" s="191">
        <f>Q134*H134</f>
        <v>0</v>
      </c>
      <c r="S134" s="191">
        <v>0</v>
      </c>
      <c r="T134" s="192">
        <f>S134*H134</f>
        <v>0</v>
      </c>
      <c r="U134" s="38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  <c r="AR134" s="193" t="s">
        <v>108</v>
      </c>
      <c r="AT134" s="193" t="s">
        <v>259</v>
      </c>
      <c r="AU134" s="193" t="s">
        <v>82</v>
      </c>
      <c r="AY134" s="19" t="s">
        <v>257</v>
      </c>
      <c r="BE134" s="194">
        <f>IF(N134="základní",J134,0)</f>
        <v>0</v>
      </c>
      <c r="BF134" s="194">
        <f>IF(N134="snížená",J134,0)</f>
        <v>0</v>
      </c>
      <c r="BG134" s="194">
        <f>IF(N134="zákl. přenesená",J134,0)</f>
        <v>0</v>
      </c>
      <c r="BH134" s="194">
        <f>IF(N134="sníž. přenesená",J134,0)</f>
        <v>0</v>
      </c>
      <c r="BI134" s="194">
        <f>IF(N134="nulová",J134,0)</f>
        <v>0</v>
      </c>
      <c r="BJ134" s="19" t="s">
        <v>82</v>
      </c>
      <c r="BK134" s="194">
        <f>ROUND(I134*H134,2)</f>
        <v>0</v>
      </c>
      <c r="BL134" s="19" t="s">
        <v>108</v>
      </c>
      <c r="BM134" s="193" t="s">
        <v>334</v>
      </c>
    </row>
    <row r="135" s="2" customFormat="1">
      <c r="A135" s="38"/>
      <c r="B135" s="39"/>
      <c r="C135" s="38"/>
      <c r="D135" s="196" t="s">
        <v>1062</v>
      </c>
      <c r="E135" s="38"/>
      <c r="F135" s="237" t="s">
        <v>3623</v>
      </c>
      <c r="G135" s="38"/>
      <c r="H135" s="38"/>
      <c r="I135" s="238"/>
      <c r="J135" s="38"/>
      <c r="K135" s="38"/>
      <c r="L135" s="39"/>
      <c r="M135" s="239"/>
      <c r="N135" s="240"/>
      <c r="O135" s="77"/>
      <c r="P135" s="77"/>
      <c r="Q135" s="77"/>
      <c r="R135" s="77"/>
      <c r="S135" s="77"/>
      <c r="T135" s="78"/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T135" s="19" t="s">
        <v>1062</v>
      </c>
      <c r="AU135" s="19" t="s">
        <v>82</v>
      </c>
    </row>
    <row r="136" s="2" customFormat="1" ht="21.75" customHeight="1">
      <c r="A136" s="38"/>
      <c r="B136" s="181"/>
      <c r="C136" s="182" t="s">
        <v>301</v>
      </c>
      <c r="D136" s="182" t="s">
        <v>259</v>
      </c>
      <c r="E136" s="183" t="s">
        <v>3002</v>
      </c>
      <c r="F136" s="184" t="s">
        <v>3624</v>
      </c>
      <c r="G136" s="185" t="s">
        <v>2365</v>
      </c>
      <c r="H136" s="186">
        <v>37</v>
      </c>
      <c r="I136" s="187"/>
      <c r="J136" s="188">
        <f>ROUND(I136*H136,2)</f>
        <v>0</v>
      </c>
      <c r="K136" s="184" t="s">
        <v>2351</v>
      </c>
      <c r="L136" s="39"/>
      <c r="M136" s="189" t="s">
        <v>1</v>
      </c>
      <c r="N136" s="190" t="s">
        <v>40</v>
      </c>
      <c r="O136" s="77"/>
      <c r="P136" s="191">
        <f>O136*H136</f>
        <v>0</v>
      </c>
      <c r="Q136" s="191">
        <v>0</v>
      </c>
      <c r="R136" s="191">
        <f>Q136*H136</f>
        <v>0</v>
      </c>
      <c r="S136" s="191">
        <v>0</v>
      </c>
      <c r="T136" s="192">
        <f>S136*H136</f>
        <v>0</v>
      </c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R136" s="193" t="s">
        <v>108</v>
      </c>
      <c r="AT136" s="193" t="s">
        <v>259</v>
      </c>
      <c r="AU136" s="193" t="s">
        <v>82</v>
      </c>
      <c r="AY136" s="19" t="s">
        <v>257</v>
      </c>
      <c r="BE136" s="194">
        <f>IF(N136="základní",J136,0)</f>
        <v>0</v>
      </c>
      <c r="BF136" s="194">
        <f>IF(N136="snížená",J136,0)</f>
        <v>0</v>
      </c>
      <c r="BG136" s="194">
        <f>IF(N136="zákl. přenesená",J136,0)</f>
        <v>0</v>
      </c>
      <c r="BH136" s="194">
        <f>IF(N136="sníž. přenesená",J136,0)</f>
        <v>0</v>
      </c>
      <c r="BI136" s="194">
        <f>IF(N136="nulová",J136,0)</f>
        <v>0</v>
      </c>
      <c r="BJ136" s="19" t="s">
        <v>82</v>
      </c>
      <c r="BK136" s="194">
        <f>ROUND(I136*H136,2)</f>
        <v>0</v>
      </c>
      <c r="BL136" s="19" t="s">
        <v>108</v>
      </c>
      <c r="BM136" s="193" t="s">
        <v>350</v>
      </c>
    </row>
    <row r="137" s="2" customFormat="1" ht="21.75" customHeight="1">
      <c r="A137" s="38"/>
      <c r="B137" s="181"/>
      <c r="C137" s="182" t="s">
        <v>307</v>
      </c>
      <c r="D137" s="182" t="s">
        <v>259</v>
      </c>
      <c r="E137" s="183" t="s">
        <v>3004</v>
      </c>
      <c r="F137" s="184" t="s">
        <v>3625</v>
      </c>
      <c r="G137" s="185" t="s">
        <v>2365</v>
      </c>
      <c r="H137" s="186">
        <v>37</v>
      </c>
      <c r="I137" s="187"/>
      <c r="J137" s="188">
        <f>ROUND(I137*H137,2)</f>
        <v>0</v>
      </c>
      <c r="K137" s="184" t="s">
        <v>2351</v>
      </c>
      <c r="L137" s="39"/>
      <c r="M137" s="189" t="s">
        <v>1</v>
      </c>
      <c r="N137" s="190" t="s">
        <v>40</v>
      </c>
      <c r="O137" s="77"/>
      <c r="P137" s="191">
        <f>O137*H137</f>
        <v>0</v>
      </c>
      <c r="Q137" s="191">
        <v>0</v>
      </c>
      <c r="R137" s="191">
        <f>Q137*H137</f>
        <v>0</v>
      </c>
      <c r="S137" s="191">
        <v>0</v>
      </c>
      <c r="T137" s="192">
        <f>S137*H137</f>
        <v>0</v>
      </c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R137" s="193" t="s">
        <v>108</v>
      </c>
      <c r="AT137" s="193" t="s">
        <v>259</v>
      </c>
      <c r="AU137" s="193" t="s">
        <v>82</v>
      </c>
      <c r="AY137" s="19" t="s">
        <v>257</v>
      </c>
      <c r="BE137" s="194">
        <f>IF(N137="základní",J137,0)</f>
        <v>0</v>
      </c>
      <c r="BF137" s="194">
        <f>IF(N137="snížená",J137,0)</f>
        <v>0</v>
      </c>
      <c r="BG137" s="194">
        <f>IF(N137="zákl. přenesená",J137,0)</f>
        <v>0</v>
      </c>
      <c r="BH137" s="194">
        <f>IF(N137="sníž. přenesená",J137,0)</f>
        <v>0</v>
      </c>
      <c r="BI137" s="194">
        <f>IF(N137="nulová",J137,0)</f>
        <v>0</v>
      </c>
      <c r="BJ137" s="19" t="s">
        <v>82</v>
      </c>
      <c r="BK137" s="194">
        <f>ROUND(I137*H137,2)</f>
        <v>0</v>
      </c>
      <c r="BL137" s="19" t="s">
        <v>108</v>
      </c>
      <c r="BM137" s="193" t="s">
        <v>364</v>
      </c>
    </row>
    <row r="138" s="2" customFormat="1">
      <c r="A138" s="38"/>
      <c r="B138" s="39"/>
      <c r="C138" s="38"/>
      <c r="D138" s="196" t="s">
        <v>1062</v>
      </c>
      <c r="E138" s="38"/>
      <c r="F138" s="237" t="s">
        <v>3626</v>
      </c>
      <c r="G138" s="38"/>
      <c r="H138" s="38"/>
      <c r="I138" s="238"/>
      <c r="J138" s="38"/>
      <c r="K138" s="38"/>
      <c r="L138" s="39"/>
      <c r="M138" s="239"/>
      <c r="N138" s="240"/>
      <c r="O138" s="77"/>
      <c r="P138" s="77"/>
      <c r="Q138" s="77"/>
      <c r="R138" s="77"/>
      <c r="S138" s="77"/>
      <c r="T138" s="78"/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T138" s="19" t="s">
        <v>1062</v>
      </c>
      <c r="AU138" s="19" t="s">
        <v>82</v>
      </c>
    </row>
    <row r="139" s="2" customFormat="1" ht="24.15" customHeight="1">
      <c r="A139" s="38"/>
      <c r="B139" s="181"/>
      <c r="C139" s="182" t="s">
        <v>314</v>
      </c>
      <c r="D139" s="182" t="s">
        <v>259</v>
      </c>
      <c r="E139" s="183" t="s">
        <v>3006</v>
      </c>
      <c r="F139" s="184" t="s">
        <v>3627</v>
      </c>
      <c r="G139" s="185" t="s">
        <v>2365</v>
      </c>
      <c r="H139" s="186">
        <v>8</v>
      </c>
      <c r="I139" s="187"/>
      <c r="J139" s="188">
        <f>ROUND(I139*H139,2)</f>
        <v>0</v>
      </c>
      <c r="K139" s="184" t="s">
        <v>2351</v>
      </c>
      <c r="L139" s="39"/>
      <c r="M139" s="189" t="s">
        <v>1</v>
      </c>
      <c r="N139" s="190" t="s">
        <v>40</v>
      </c>
      <c r="O139" s="77"/>
      <c r="P139" s="191">
        <f>O139*H139</f>
        <v>0</v>
      </c>
      <c r="Q139" s="191">
        <v>0</v>
      </c>
      <c r="R139" s="191">
        <f>Q139*H139</f>
        <v>0</v>
      </c>
      <c r="S139" s="191">
        <v>0</v>
      </c>
      <c r="T139" s="192">
        <f>S139*H139</f>
        <v>0</v>
      </c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R139" s="193" t="s">
        <v>108</v>
      </c>
      <c r="AT139" s="193" t="s">
        <v>259</v>
      </c>
      <c r="AU139" s="193" t="s">
        <v>82</v>
      </c>
      <c r="AY139" s="19" t="s">
        <v>257</v>
      </c>
      <c r="BE139" s="194">
        <f>IF(N139="základní",J139,0)</f>
        <v>0</v>
      </c>
      <c r="BF139" s="194">
        <f>IF(N139="snížená",J139,0)</f>
        <v>0</v>
      </c>
      <c r="BG139" s="194">
        <f>IF(N139="zákl. přenesená",J139,0)</f>
        <v>0</v>
      </c>
      <c r="BH139" s="194">
        <f>IF(N139="sníž. přenesená",J139,0)</f>
        <v>0</v>
      </c>
      <c r="BI139" s="194">
        <f>IF(N139="nulová",J139,0)</f>
        <v>0</v>
      </c>
      <c r="BJ139" s="19" t="s">
        <v>82</v>
      </c>
      <c r="BK139" s="194">
        <f>ROUND(I139*H139,2)</f>
        <v>0</v>
      </c>
      <c r="BL139" s="19" t="s">
        <v>108</v>
      </c>
      <c r="BM139" s="193" t="s">
        <v>374</v>
      </c>
    </row>
    <row r="140" s="2" customFormat="1" ht="24.15" customHeight="1">
      <c r="A140" s="38"/>
      <c r="B140" s="181"/>
      <c r="C140" s="182" t="s">
        <v>320</v>
      </c>
      <c r="D140" s="182" t="s">
        <v>259</v>
      </c>
      <c r="E140" s="183" t="s">
        <v>3008</v>
      </c>
      <c r="F140" s="184" t="s">
        <v>3628</v>
      </c>
      <c r="G140" s="185" t="s">
        <v>2365</v>
      </c>
      <c r="H140" s="186">
        <v>8</v>
      </c>
      <c r="I140" s="187"/>
      <c r="J140" s="188">
        <f>ROUND(I140*H140,2)</f>
        <v>0</v>
      </c>
      <c r="K140" s="184" t="s">
        <v>2351</v>
      </c>
      <c r="L140" s="39"/>
      <c r="M140" s="189" t="s">
        <v>1</v>
      </c>
      <c r="N140" s="190" t="s">
        <v>40</v>
      </c>
      <c r="O140" s="77"/>
      <c r="P140" s="191">
        <f>O140*H140</f>
        <v>0</v>
      </c>
      <c r="Q140" s="191">
        <v>0</v>
      </c>
      <c r="R140" s="191">
        <f>Q140*H140</f>
        <v>0</v>
      </c>
      <c r="S140" s="191">
        <v>0</v>
      </c>
      <c r="T140" s="192">
        <f>S140*H140</f>
        <v>0</v>
      </c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R140" s="193" t="s">
        <v>108</v>
      </c>
      <c r="AT140" s="193" t="s">
        <v>259</v>
      </c>
      <c r="AU140" s="193" t="s">
        <v>82</v>
      </c>
      <c r="AY140" s="19" t="s">
        <v>257</v>
      </c>
      <c r="BE140" s="194">
        <f>IF(N140="základní",J140,0)</f>
        <v>0</v>
      </c>
      <c r="BF140" s="194">
        <f>IF(N140="snížená",J140,0)</f>
        <v>0</v>
      </c>
      <c r="BG140" s="194">
        <f>IF(N140="zákl. přenesená",J140,0)</f>
        <v>0</v>
      </c>
      <c r="BH140" s="194">
        <f>IF(N140="sníž. přenesená",J140,0)</f>
        <v>0</v>
      </c>
      <c r="BI140" s="194">
        <f>IF(N140="nulová",J140,0)</f>
        <v>0</v>
      </c>
      <c r="BJ140" s="19" t="s">
        <v>82</v>
      </c>
      <c r="BK140" s="194">
        <f>ROUND(I140*H140,2)</f>
        <v>0</v>
      </c>
      <c r="BL140" s="19" t="s">
        <v>108</v>
      </c>
      <c r="BM140" s="193" t="s">
        <v>388</v>
      </c>
    </row>
    <row r="141" s="2" customFormat="1">
      <c r="A141" s="38"/>
      <c r="B141" s="39"/>
      <c r="C141" s="38"/>
      <c r="D141" s="196" t="s">
        <v>1062</v>
      </c>
      <c r="E141" s="38"/>
      <c r="F141" s="237" t="s">
        <v>3629</v>
      </c>
      <c r="G141" s="38"/>
      <c r="H141" s="38"/>
      <c r="I141" s="238"/>
      <c r="J141" s="38"/>
      <c r="K141" s="38"/>
      <c r="L141" s="39"/>
      <c r="M141" s="239"/>
      <c r="N141" s="240"/>
      <c r="O141" s="77"/>
      <c r="P141" s="77"/>
      <c r="Q141" s="77"/>
      <c r="R141" s="77"/>
      <c r="S141" s="77"/>
      <c r="T141" s="78"/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T141" s="19" t="s">
        <v>1062</v>
      </c>
      <c r="AU141" s="19" t="s">
        <v>82</v>
      </c>
    </row>
    <row r="142" s="2" customFormat="1" ht="16.5" customHeight="1">
      <c r="A142" s="38"/>
      <c r="B142" s="181"/>
      <c r="C142" s="182" t="s">
        <v>327</v>
      </c>
      <c r="D142" s="182" t="s">
        <v>259</v>
      </c>
      <c r="E142" s="183" t="s">
        <v>3011</v>
      </c>
      <c r="F142" s="184" t="s">
        <v>3630</v>
      </c>
      <c r="G142" s="185" t="s">
        <v>2365</v>
      </c>
      <c r="H142" s="186">
        <v>8</v>
      </c>
      <c r="I142" s="187"/>
      <c r="J142" s="188">
        <f>ROUND(I142*H142,2)</f>
        <v>0</v>
      </c>
      <c r="K142" s="184" t="s">
        <v>2351</v>
      </c>
      <c r="L142" s="39"/>
      <c r="M142" s="189" t="s">
        <v>1</v>
      </c>
      <c r="N142" s="190" t="s">
        <v>40</v>
      </c>
      <c r="O142" s="77"/>
      <c r="P142" s="191">
        <f>O142*H142</f>
        <v>0</v>
      </c>
      <c r="Q142" s="191">
        <v>0</v>
      </c>
      <c r="R142" s="191">
        <f>Q142*H142</f>
        <v>0</v>
      </c>
      <c r="S142" s="191">
        <v>0</v>
      </c>
      <c r="T142" s="192">
        <f>S142*H142</f>
        <v>0</v>
      </c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R142" s="193" t="s">
        <v>108</v>
      </c>
      <c r="AT142" s="193" t="s">
        <v>259</v>
      </c>
      <c r="AU142" s="193" t="s">
        <v>82</v>
      </c>
      <c r="AY142" s="19" t="s">
        <v>257</v>
      </c>
      <c r="BE142" s="194">
        <f>IF(N142="základní",J142,0)</f>
        <v>0</v>
      </c>
      <c r="BF142" s="194">
        <f>IF(N142="snížená",J142,0)</f>
        <v>0</v>
      </c>
      <c r="BG142" s="194">
        <f>IF(N142="zákl. přenesená",J142,0)</f>
        <v>0</v>
      </c>
      <c r="BH142" s="194">
        <f>IF(N142="sníž. přenesená",J142,0)</f>
        <v>0</v>
      </c>
      <c r="BI142" s="194">
        <f>IF(N142="nulová",J142,0)</f>
        <v>0</v>
      </c>
      <c r="BJ142" s="19" t="s">
        <v>82</v>
      </c>
      <c r="BK142" s="194">
        <f>ROUND(I142*H142,2)</f>
        <v>0</v>
      </c>
      <c r="BL142" s="19" t="s">
        <v>108</v>
      </c>
      <c r="BM142" s="193" t="s">
        <v>402</v>
      </c>
    </row>
    <row r="143" s="2" customFormat="1" ht="16.5" customHeight="1">
      <c r="A143" s="38"/>
      <c r="B143" s="181"/>
      <c r="C143" s="182" t="s">
        <v>334</v>
      </c>
      <c r="D143" s="182" t="s">
        <v>259</v>
      </c>
      <c r="E143" s="183" t="s">
        <v>3014</v>
      </c>
      <c r="F143" s="184" t="s">
        <v>3631</v>
      </c>
      <c r="G143" s="185" t="s">
        <v>2365</v>
      </c>
      <c r="H143" s="186">
        <v>8</v>
      </c>
      <c r="I143" s="187"/>
      <c r="J143" s="188">
        <f>ROUND(I143*H143,2)</f>
        <v>0</v>
      </c>
      <c r="K143" s="184" t="s">
        <v>2351</v>
      </c>
      <c r="L143" s="39"/>
      <c r="M143" s="189" t="s">
        <v>1</v>
      </c>
      <c r="N143" s="190" t="s">
        <v>40</v>
      </c>
      <c r="O143" s="77"/>
      <c r="P143" s="191">
        <f>O143*H143</f>
        <v>0</v>
      </c>
      <c r="Q143" s="191">
        <v>0</v>
      </c>
      <c r="R143" s="191">
        <f>Q143*H143</f>
        <v>0</v>
      </c>
      <c r="S143" s="191">
        <v>0</v>
      </c>
      <c r="T143" s="192">
        <f>S143*H143</f>
        <v>0</v>
      </c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R143" s="193" t="s">
        <v>108</v>
      </c>
      <c r="AT143" s="193" t="s">
        <v>259</v>
      </c>
      <c r="AU143" s="193" t="s">
        <v>82</v>
      </c>
      <c r="AY143" s="19" t="s">
        <v>257</v>
      </c>
      <c r="BE143" s="194">
        <f>IF(N143="základní",J143,0)</f>
        <v>0</v>
      </c>
      <c r="BF143" s="194">
        <f>IF(N143="snížená",J143,0)</f>
        <v>0</v>
      </c>
      <c r="BG143" s="194">
        <f>IF(N143="zákl. přenesená",J143,0)</f>
        <v>0</v>
      </c>
      <c r="BH143" s="194">
        <f>IF(N143="sníž. přenesená",J143,0)</f>
        <v>0</v>
      </c>
      <c r="BI143" s="194">
        <f>IF(N143="nulová",J143,0)</f>
        <v>0</v>
      </c>
      <c r="BJ143" s="19" t="s">
        <v>82</v>
      </c>
      <c r="BK143" s="194">
        <f>ROUND(I143*H143,2)</f>
        <v>0</v>
      </c>
      <c r="BL143" s="19" t="s">
        <v>108</v>
      </c>
      <c r="BM143" s="193" t="s">
        <v>413</v>
      </c>
    </row>
    <row r="144" s="2" customFormat="1">
      <c r="A144" s="38"/>
      <c r="B144" s="39"/>
      <c r="C144" s="38"/>
      <c r="D144" s="196" t="s">
        <v>1062</v>
      </c>
      <c r="E144" s="38"/>
      <c r="F144" s="237" t="s">
        <v>3629</v>
      </c>
      <c r="G144" s="38"/>
      <c r="H144" s="38"/>
      <c r="I144" s="238"/>
      <c r="J144" s="38"/>
      <c r="K144" s="38"/>
      <c r="L144" s="39"/>
      <c r="M144" s="239"/>
      <c r="N144" s="240"/>
      <c r="O144" s="77"/>
      <c r="P144" s="77"/>
      <c r="Q144" s="77"/>
      <c r="R144" s="77"/>
      <c r="S144" s="77"/>
      <c r="T144" s="78"/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T144" s="19" t="s">
        <v>1062</v>
      </c>
      <c r="AU144" s="19" t="s">
        <v>82</v>
      </c>
    </row>
    <row r="145" s="2" customFormat="1" ht="16.5" customHeight="1">
      <c r="A145" s="38"/>
      <c r="B145" s="181"/>
      <c r="C145" s="182" t="s">
        <v>343</v>
      </c>
      <c r="D145" s="182" t="s">
        <v>259</v>
      </c>
      <c r="E145" s="183" t="s">
        <v>3017</v>
      </c>
      <c r="F145" s="184" t="s">
        <v>3632</v>
      </c>
      <c r="G145" s="185" t="s">
        <v>2365</v>
      </c>
      <c r="H145" s="186">
        <v>7</v>
      </c>
      <c r="I145" s="187"/>
      <c r="J145" s="188">
        <f>ROUND(I145*H145,2)</f>
        <v>0</v>
      </c>
      <c r="K145" s="184" t="s">
        <v>2351</v>
      </c>
      <c r="L145" s="39"/>
      <c r="M145" s="189" t="s">
        <v>1</v>
      </c>
      <c r="N145" s="190" t="s">
        <v>40</v>
      </c>
      <c r="O145" s="77"/>
      <c r="P145" s="191">
        <f>O145*H145</f>
        <v>0</v>
      </c>
      <c r="Q145" s="191">
        <v>0</v>
      </c>
      <c r="R145" s="191">
        <f>Q145*H145</f>
        <v>0</v>
      </c>
      <c r="S145" s="191">
        <v>0</v>
      </c>
      <c r="T145" s="192">
        <f>S145*H145</f>
        <v>0</v>
      </c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  <c r="AR145" s="193" t="s">
        <v>108</v>
      </c>
      <c r="AT145" s="193" t="s">
        <v>259</v>
      </c>
      <c r="AU145" s="193" t="s">
        <v>82</v>
      </c>
      <c r="AY145" s="19" t="s">
        <v>257</v>
      </c>
      <c r="BE145" s="194">
        <f>IF(N145="základní",J145,0)</f>
        <v>0</v>
      </c>
      <c r="BF145" s="194">
        <f>IF(N145="snížená",J145,0)</f>
        <v>0</v>
      </c>
      <c r="BG145" s="194">
        <f>IF(N145="zákl. přenesená",J145,0)</f>
        <v>0</v>
      </c>
      <c r="BH145" s="194">
        <f>IF(N145="sníž. přenesená",J145,0)</f>
        <v>0</v>
      </c>
      <c r="BI145" s="194">
        <f>IF(N145="nulová",J145,0)</f>
        <v>0</v>
      </c>
      <c r="BJ145" s="19" t="s">
        <v>82</v>
      </c>
      <c r="BK145" s="194">
        <f>ROUND(I145*H145,2)</f>
        <v>0</v>
      </c>
      <c r="BL145" s="19" t="s">
        <v>108</v>
      </c>
      <c r="BM145" s="193" t="s">
        <v>427</v>
      </c>
    </row>
    <row r="146" s="2" customFormat="1" ht="16.5" customHeight="1">
      <c r="A146" s="38"/>
      <c r="B146" s="181"/>
      <c r="C146" s="182" t="s">
        <v>350</v>
      </c>
      <c r="D146" s="182" t="s">
        <v>259</v>
      </c>
      <c r="E146" s="183" t="s">
        <v>3019</v>
      </c>
      <c r="F146" s="184" t="s">
        <v>3633</v>
      </c>
      <c r="G146" s="185" t="s">
        <v>2365</v>
      </c>
      <c r="H146" s="186">
        <v>7</v>
      </c>
      <c r="I146" s="187"/>
      <c r="J146" s="188">
        <f>ROUND(I146*H146,2)</f>
        <v>0</v>
      </c>
      <c r="K146" s="184" t="s">
        <v>2351</v>
      </c>
      <c r="L146" s="39"/>
      <c r="M146" s="189" t="s">
        <v>1</v>
      </c>
      <c r="N146" s="190" t="s">
        <v>40</v>
      </c>
      <c r="O146" s="77"/>
      <c r="P146" s="191">
        <f>O146*H146</f>
        <v>0</v>
      </c>
      <c r="Q146" s="191">
        <v>0</v>
      </c>
      <c r="R146" s="191">
        <f>Q146*H146</f>
        <v>0</v>
      </c>
      <c r="S146" s="191">
        <v>0</v>
      </c>
      <c r="T146" s="192">
        <f>S146*H146</f>
        <v>0</v>
      </c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  <c r="AR146" s="193" t="s">
        <v>108</v>
      </c>
      <c r="AT146" s="193" t="s">
        <v>259</v>
      </c>
      <c r="AU146" s="193" t="s">
        <v>82</v>
      </c>
      <c r="AY146" s="19" t="s">
        <v>257</v>
      </c>
      <c r="BE146" s="194">
        <f>IF(N146="základní",J146,0)</f>
        <v>0</v>
      </c>
      <c r="BF146" s="194">
        <f>IF(N146="snížená",J146,0)</f>
        <v>0</v>
      </c>
      <c r="BG146" s="194">
        <f>IF(N146="zákl. přenesená",J146,0)</f>
        <v>0</v>
      </c>
      <c r="BH146" s="194">
        <f>IF(N146="sníž. přenesená",J146,0)</f>
        <v>0</v>
      </c>
      <c r="BI146" s="194">
        <f>IF(N146="nulová",J146,0)</f>
        <v>0</v>
      </c>
      <c r="BJ146" s="19" t="s">
        <v>82</v>
      </c>
      <c r="BK146" s="194">
        <f>ROUND(I146*H146,2)</f>
        <v>0</v>
      </c>
      <c r="BL146" s="19" t="s">
        <v>108</v>
      </c>
      <c r="BM146" s="193" t="s">
        <v>439</v>
      </c>
    </row>
    <row r="147" s="2" customFormat="1">
      <c r="A147" s="38"/>
      <c r="B147" s="39"/>
      <c r="C147" s="38"/>
      <c r="D147" s="196" t="s">
        <v>1062</v>
      </c>
      <c r="E147" s="38"/>
      <c r="F147" s="237" t="s">
        <v>3634</v>
      </c>
      <c r="G147" s="38"/>
      <c r="H147" s="38"/>
      <c r="I147" s="238"/>
      <c r="J147" s="38"/>
      <c r="K147" s="38"/>
      <c r="L147" s="39"/>
      <c r="M147" s="239"/>
      <c r="N147" s="240"/>
      <c r="O147" s="77"/>
      <c r="P147" s="77"/>
      <c r="Q147" s="77"/>
      <c r="R147" s="77"/>
      <c r="S147" s="77"/>
      <c r="T147" s="78"/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  <c r="AT147" s="19" t="s">
        <v>1062</v>
      </c>
      <c r="AU147" s="19" t="s">
        <v>82</v>
      </c>
    </row>
    <row r="148" s="2" customFormat="1" ht="21.75" customHeight="1">
      <c r="A148" s="38"/>
      <c r="B148" s="181"/>
      <c r="C148" s="182" t="s">
        <v>8</v>
      </c>
      <c r="D148" s="182" t="s">
        <v>259</v>
      </c>
      <c r="E148" s="183" t="s">
        <v>3021</v>
      </c>
      <c r="F148" s="184" t="s">
        <v>3635</v>
      </c>
      <c r="G148" s="185" t="s">
        <v>422</v>
      </c>
      <c r="H148" s="186">
        <v>1167</v>
      </c>
      <c r="I148" s="187"/>
      <c r="J148" s="188">
        <f>ROUND(I148*H148,2)</f>
        <v>0</v>
      </c>
      <c r="K148" s="184" t="s">
        <v>2351</v>
      </c>
      <c r="L148" s="39"/>
      <c r="M148" s="189" t="s">
        <v>1</v>
      </c>
      <c r="N148" s="190" t="s">
        <v>40</v>
      </c>
      <c r="O148" s="77"/>
      <c r="P148" s="191">
        <f>O148*H148</f>
        <v>0</v>
      </c>
      <c r="Q148" s="191">
        <v>0</v>
      </c>
      <c r="R148" s="191">
        <f>Q148*H148</f>
        <v>0</v>
      </c>
      <c r="S148" s="191">
        <v>0</v>
      </c>
      <c r="T148" s="192">
        <f>S148*H148</f>
        <v>0</v>
      </c>
      <c r="U148" s="38"/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  <c r="AR148" s="193" t="s">
        <v>108</v>
      </c>
      <c r="AT148" s="193" t="s">
        <v>259</v>
      </c>
      <c r="AU148" s="193" t="s">
        <v>82</v>
      </c>
      <c r="AY148" s="19" t="s">
        <v>257</v>
      </c>
      <c r="BE148" s="194">
        <f>IF(N148="základní",J148,0)</f>
        <v>0</v>
      </c>
      <c r="BF148" s="194">
        <f>IF(N148="snížená",J148,0)</f>
        <v>0</v>
      </c>
      <c r="BG148" s="194">
        <f>IF(N148="zákl. přenesená",J148,0)</f>
        <v>0</v>
      </c>
      <c r="BH148" s="194">
        <f>IF(N148="sníž. přenesená",J148,0)</f>
        <v>0</v>
      </c>
      <c r="BI148" s="194">
        <f>IF(N148="nulová",J148,0)</f>
        <v>0</v>
      </c>
      <c r="BJ148" s="19" t="s">
        <v>82</v>
      </c>
      <c r="BK148" s="194">
        <f>ROUND(I148*H148,2)</f>
        <v>0</v>
      </c>
      <c r="BL148" s="19" t="s">
        <v>108</v>
      </c>
      <c r="BM148" s="193" t="s">
        <v>450</v>
      </c>
    </row>
    <row r="149" s="2" customFormat="1" ht="21.75" customHeight="1">
      <c r="A149" s="38"/>
      <c r="B149" s="181"/>
      <c r="C149" s="182" t="s">
        <v>364</v>
      </c>
      <c r="D149" s="182" t="s">
        <v>259</v>
      </c>
      <c r="E149" s="183" t="s">
        <v>3023</v>
      </c>
      <c r="F149" s="184" t="s">
        <v>3636</v>
      </c>
      <c r="G149" s="185" t="s">
        <v>422</v>
      </c>
      <c r="H149" s="186">
        <v>1167</v>
      </c>
      <c r="I149" s="187"/>
      <c r="J149" s="188">
        <f>ROUND(I149*H149,2)</f>
        <v>0</v>
      </c>
      <c r="K149" s="184" t="s">
        <v>2351</v>
      </c>
      <c r="L149" s="39"/>
      <c r="M149" s="189" t="s">
        <v>1</v>
      </c>
      <c r="N149" s="190" t="s">
        <v>40</v>
      </c>
      <c r="O149" s="77"/>
      <c r="P149" s="191">
        <f>O149*H149</f>
        <v>0</v>
      </c>
      <c r="Q149" s="191">
        <v>0</v>
      </c>
      <c r="R149" s="191">
        <f>Q149*H149</f>
        <v>0</v>
      </c>
      <c r="S149" s="191">
        <v>0</v>
      </c>
      <c r="T149" s="192">
        <f>S149*H149</f>
        <v>0</v>
      </c>
      <c r="U149" s="38"/>
      <c r="V149" s="38"/>
      <c r="W149" s="38"/>
      <c r="X149" s="38"/>
      <c r="Y149" s="38"/>
      <c r="Z149" s="38"/>
      <c r="AA149" s="38"/>
      <c r="AB149" s="38"/>
      <c r="AC149" s="38"/>
      <c r="AD149" s="38"/>
      <c r="AE149" s="38"/>
      <c r="AR149" s="193" t="s">
        <v>108</v>
      </c>
      <c r="AT149" s="193" t="s">
        <v>259</v>
      </c>
      <c r="AU149" s="193" t="s">
        <v>82</v>
      </c>
      <c r="AY149" s="19" t="s">
        <v>257</v>
      </c>
      <c r="BE149" s="194">
        <f>IF(N149="základní",J149,0)</f>
        <v>0</v>
      </c>
      <c r="BF149" s="194">
        <f>IF(N149="snížená",J149,0)</f>
        <v>0</v>
      </c>
      <c r="BG149" s="194">
        <f>IF(N149="zákl. přenesená",J149,0)</f>
        <v>0</v>
      </c>
      <c r="BH149" s="194">
        <f>IF(N149="sníž. přenesená",J149,0)</f>
        <v>0</v>
      </c>
      <c r="BI149" s="194">
        <f>IF(N149="nulová",J149,0)</f>
        <v>0</v>
      </c>
      <c r="BJ149" s="19" t="s">
        <v>82</v>
      </c>
      <c r="BK149" s="194">
        <f>ROUND(I149*H149,2)</f>
        <v>0</v>
      </c>
      <c r="BL149" s="19" t="s">
        <v>108</v>
      </c>
      <c r="BM149" s="193" t="s">
        <v>462</v>
      </c>
    </row>
    <row r="150" s="2" customFormat="1">
      <c r="A150" s="38"/>
      <c r="B150" s="39"/>
      <c r="C150" s="38"/>
      <c r="D150" s="196" t="s">
        <v>1062</v>
      </c>
      <c r="E150" s="38"/>
      <c r="F150" s="237" t="s">
        <v>3637</v>
      </c>
      <c r="G150" s="38"/>
      <c r="H150" s="38"/>
      <c r="I150" s="238"/>
      <c r="J150" s="38"/>
      <c r="K150" s="38"/>
      <c r="L150" s="39"/>
      <c r="M150" s="239"/>
      <c r="N150" s="240"/>
      <c r="O150" s="77"/>
      <c r="P150" s="77"/>
      <c r="Q150" s="77"/>
      <c r="R150" s="77"/>
      <c r="S150" s="77"/>
      <c r="T150" s="78"/>
      <c r="U150" s="38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  <c r="AT150" s="19" t="s">
        <v>1062</v>
      </c>
      <c r="AU150" s="19" t="s">
        <v>82</v>
      </c>
    </row>
    <row r="151" s="2" customFormat="1" ht="24.15" customHeight="1">
      <c r="A151" s="38"/>
      <c r="B151" s="181"/>
      <c r="C151" s="182" t="s">
        <v>368</v>
      </c>
      <c r="D151" s="182" t="s">
        <v>259</v>
      </c>
      <c r="E151" s="183" t="s">
        <v>3025</v>
      </c>
      <c r="F151" s="184" t="s">
        <v>3638</v>
      </c>
      <c r="G151" s="185" t="s">
        <v>422</v>
      </c>
      <c r="H151" s="186">
        <v>815</v>
      </c>
      <c r="I151" s="187"/>
      <c r="J151" s="188">
        <f>ROUND(I151*H151,2)</f>
        <v>0</v>
      </c>
      <c r="K151" s="184" t="s">
        <v>2351</v>
      </c>
      <c r="L151" s="39"/>
      <c r="M151" s="189" t="s">
        <v>1</v>
      </c>
      <c r="N151" s="190" t="s">
        <v>40</v>
      </c>
      <c r="O151" s="77"/>
      <c r="P151" s="191">
        <f>O151*H151</f>
        <v>0</v>
      </c>
      <c r="Q151" s="191">
        <v>0</v>
      </c>
      <c r="R151" s="191">
        <f>Q151*H151</f>
        <v>0</v>
      </c>
      <c r="S151" s="191">
        <v>0</v>
      </c>
      <c r="T151" s="192">
        <f>S151*H151</f>
        <v>0</v>
      </c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  <c r="AR151" s="193" t="s">
        <v>108</v>
      </c>
      <c r="AT151" s="193" t="s">
        <v>259</v>
      </c>
      <c r="AU151" s="193" t="s">
        <v>82</v>
      </c>
      <c r="AY151" s="19" t="s">
        <v>257</v>
      </c>
      <c r="BE151" s="194">
        <f>IF(N151="základní",J151,0)</f>
        <v>0</v>
      </c>
      <c r="BF151" s="194">
        <f>IF(N151="snížená",J151,0)</f>
        <v>0</v>
      </c>
      <c r="BG151" s="194">
        <f>IF(N151="zákl. přenesená",J151,0)</f>
        <v>0</v>
      </c>
      <c r="BH151" s="194">
        <f>IF(N151="sníž. přenesená",J151,0)</f>
        <v>0</v>
      </c>
      <c r="BI151" s="194">
        <f>IF(N151="nulová",J151,0)</f>
        <v>0</v>
      </c>
      <c r="BJ151" s="19" t="s">
        <v>82</v>
      </c>
      <c r="BK151" s="194">
        <f>ROUND(I151*H151,2)</f>
        <v>0</v>
      </c>
      <c r="BL151" s="19" t="s">
        <v>108</v>
      </c>
      <c r="BM151" s="193" t="s">
        <v>476</v>
      </c>
    </row>
    <row r="152" s="2" customFormat="1" ht="24.15" customHeight="1">
      <c r="A152" s="38"/>
      <c r="B152" s="181"/>
      <c r="C152" s="182" t="s">
        <v>374</v>
      </c>
      <c r="D152" s="182" t="s">
        <v>259</v>
      </c>
      <c r="E152" s="183" t="s">
        <v>3027</v>
      </c>
      <c r="F152" s="184" t="s">
        <v>3639</v>
      </c>
      <c r="G152" s="185" t="s">
        <v>422</v>
      </c>
      <c r="H152" s="186">
        <v>815</v>
      </c>
      <c r="I152" s="187"/>
      <c r="J152" s="188">
        <f>ROUND(I152*H152,2)</f>
        <v>0</v>
      </c>
      <c r="K152" s="184" t="s">
        <v>2351</v>
      </c>
      <c r="L152" s="39"/>
      <c r="M152" s="189" t="s">
        <v>1</v>
      </c>
      <c r="N152" s="190" t="s">
        <v>40</v>
      </c>
      <c r="O152" s="77"/>
      <c r="P152" s="191">
        <f>O152*H152</f>
        <v>0</v>
      </c>
      <c r="Q152" s="191">
        <v>0</v>
      </c>
      <c r="R152" s="191">
        <f>Q152*H152</f>
        <v>0</v>
      </c>
      <c r="S152" s="191">
        <v>0</v>
      </c>
      <c r="T152" s="192">
        <f>S152*H152</f>
        <v>0</v>
      </c>
      <c r="U152" s="38"/>
      <c r="V152" s="38"/>
      <c r="W152" s="38"/>
      <c r="X152" s="38"/>
      <c r="Y152" s="38"/>
      <c r="Z152" s="38"/>
      <c r="AA152" s="38"/>
      <c r="AB152" s="38"/>
      <c r="AC152" s="38"/>
      <c r="AD152" s="38"/>
      <c r="AE152" s="38"/>
      <c r="AR152" s="193" t="s">
        <v>108</v>
      </c>
      <c r="AT152" s="193" t="s">
        <v>259</v>
      </c>
      <c r="AU152" s="193" t="s">
        <v>82</v>
      </c>
      <c r="AY152" s="19" t="s">
        <v>257</v>
      </c>
      <c r="BE152" s="194">
        <f>IF(N152="základní",J152,0)</f>
        <v>0</v>
      </c>
      <c r="BF152" s="194">
        <f>IF(N152="snížená",J152,0)</f>
        <v>0</v>
      </c>
      <c r="BG152" s="194">
        <f>IF(N152="zákl. přenesená",J152,0)</f>
        <v>0</v>
      </c>
      <c r="BH152" s="194">
        <f>IF(N152="sníž. přenesená",J152,0)</f>
        <v>0</v>
      </c>
      <c r="BI152" s="194">
        <f>IF(N152="nulová",J152,0)</f>
        <v>0</v>
      </c>
      <c r="BJ152" s="19" t="s">
        <v>82</v>
      </c>
      <c r="BK152" s="194">
        <f>ROUND(I152*H152,2)</f>
        <v>0</v>
      </c>
      <c r="BL152" s="19" t="s">
        <v>108</v>
      </c>
      <c r="BM152" s="193" t="s">
        <v>490</v>
      </c>
    </row>
    <row r="153" s="2" customFormat="1">
      <c r="A153" s="38"/>
      <c r="B153" s="39"/>
      <c r="C153" s="38"/>
      <c r="D153" s="196" t="s">
        <v>1062</v>
      </c>
      <c r="E153" s="38"/>
      <c r="F153" s="237" t="s">
        <v>3640</v>
      </c>
      <c r="G153" s="38"/>
      <c r="H153" s="38"/>
      <c r="I153" s="238"/>
      <c r="J153" s="38"/>
      <c r="K153" s="38"/>
      <c r="L153" s="39"/>
      <c r="M153" s="239"/>
      <c r="N153" s="240"/>
      <c r="O153" s="77"/>
      <c r="P153" s="77"/>
      <c r="Q153" s="77"/>
      <c r="R153" s="77"/>
      <c r="S153" s="77"/>
      <c r="T153" s="78"/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  <c r="AT153" s="19" t="s">
        <v>1062</v>
      </c>
      <c r="AU153" s="19" t="s">
        <v>82</v>
      </c>
    </row>
    <row r="154" s="2" customFormat="1" ht="24.15" customHeight="1">
      <c r="A154" s="38"/>
      <c r="B154" s="181"/>
      <c r="C154" s="182" t="s">
        <v>379</v>
      </c>
      <c r="D154" s="182" t="s">
        <v>259</v>
      </c>
      <c r="E154" s="183" t="s">
        <v>3054</v>
      </c>
      <c r="F154" s="184" t="s">
        <v>3058</v>
      </c>
      <c r="G154" s="185" t="s">
        <v>2365</v>
      </c>
      <c r="H154" s="186">
        <v>3034</v>
      </c>
      <c r="I154" s="187"/>
      <c r="J154" s="188">
        <f>ROUND(I154*H154,2)</f>
        <v>0</v>
      </c>
      <c r="K154" s="184" t="s">
        <v>2351</v>
      </c>
      <c r="L154" s="39"/>
      <c r="M154" s="189" t="s">
        <v>1</v>
      </c>
      <c r="N154" s="190" t="s">
        <v>40</v>
      </c>
      <c r="O154" s="77"/>
      <c r="P154" s="191">
        <f>O154*H154</f>
        <v>0</v>
      </c>
      <c r="Q154" s="191">
        <v>0</v>
      </c>
      <c r="R154" s="191">
        <f>Q154*H154</f>
        <v>0</v>
      </c>
      <c r="S154" s="191">
        <v>0</v>
      </c>
      <c r="T154" s="192">
        <f>S154*H154</f>
        <v>0</v>
      </c>
      <c r="U154" s="38"/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  <c r="AR154" s="193" t="s">
        <v>108</v>
      </c>
      <c r="AT154" s="193" t="s">
        <v>259</v>
      </c>
      <c r="AU154" s="193" t="s">
        <v>82</v>
      </c>
      <c r="AY154" s="19" t="s">
        <v>257</v>
      </c>
      <c r="BE154" s="194">
        <f>IF(N154="základní",J154,0)</f>
        <v>0</v>
      </c>
      <c r="BF154" s="194">
        <f>IF(N154="snížená",J154,0)</f>
        <v>0</v>
      </c>
      <c r="BG154" s="194">
        <f>IF(N154="zákl. přenesená",J154,0)</f>
        <v>0</v>
      </c>
      <c r="BH154" s="194">
        <f>IF(N154="sníž. přenesená",J154,0)</f>
        <v>0</v>
      </c>
      <c r="BI154" s="194">
        <f>IF(N154="nulová",J154,0)</f>
        <v>0</v>
      </c>
      <c r="BJ154" s="19" t="s">
        <v>82</v>
      </c>
      <c r="BK154" s="194">
        <f>ROUND(I154*H154,2)</f>
        <v>0</v>
      </c>
      <c r="BL154" s="19" t="s">
        <v>108</v>
      </c>
      <c r="BM154" s="193" t="s">
        <v>530</v>
      </c>
    </row>
    <row r="155" s="2" customFormat="1" ht="24.15" customHeight="1">
      <c r="A155" s="38"/>
      <c r="B155" s="181"/>
      <c r="C155" s="182" t="s">
        <v>388</v>
      </c>
      <c r="D155" s="182" t="s">
        <v>259</v>
      </c>
      <c r="E155" s="183" t="s">
        <v>3057</v>
      </c>
      <c r="F155" s="184" t="s">
        <v>3060</v>
      </c>
      <c r="G155" s="185" t="s">
        <v>2365</v>
      </c>
      <c r="H155" s="186">
        <v>3034</v>
      </c>
      <c r="I155" s="187"/>
      <c r="J155" s="188">
        <f>ROUND(I155*H155,2)</f>
        <v>0</v>
      </c>
      <c r="K155" s="184" t="s">
        <v>2351</v>
      </c>
      <c r="L155" s="39"/>
      <c r="M155" s="189" t="s">
        <v>1</v>
      </c>
      <c r="N155" s="190" t="s">
        <v>40</v>
      </c>
      <c r="O155" s="77"/>
      <c r="P155" s="191">
        <f>O155*H155</f>
        <v>0</v>
      </c>
      <c r="Q155" s="191">
        <v>0</v>
      </c>
      <c r="R155" s="191">
        <f>Q155*H155</f>
        <v>0</v>
      </c>
      <c r="S155" s="191">
        <v>0</v>
      </c>
      <c r="T155" s="192">
        <f>S155*H155</f>
        <v>0</v>
      </c>
      <c r="U155" s="38"/>
      <c r="V155" s="38"/>
      <c r="W155" s="38"/>
      <c r="X155" s="38"/>
      <c r="Y155" s="38"/>
      <c r="Z155" s="38"/>
      <c r="AA155" s="38"/>
      <c r="AB155" s="38"/>
      <c r="AC155" s="38"/>
      <c r="AD155" s="38"/>
      <c r="AE155" s="38"/>
      <c r="AR155" s="193" t="s">
        <v>108</v>
      </c>
      <c r="AT155" s="193" t="s">
        <v>259</v>
      </c>
      <c r="AU155" s="193" t="s">
        <v>82</v>
      </c>
      <c r="AY155" s="19" t="s">
        <v>257</v>
      </c>
      <c r="BE155" s="194">
        <f>IF(N155="základní",J155,0)</f>
        <v>0</v>
      </c>
      <c r="BF155" s="194">
        <f>IF(N155="snížená",J155,0)</f>
        <v>0</v>
      </c>
      <c r="BG155" s="194">
        <f>IF(N155="zákl. přenesená",J155,0)</f>
        <v>0</v>
      </c>
      <c r="BH155" s="194">
        <f>IF(N155="sníž. přenesená",J155,0)</f>
        <v>0</v>
      </c>
      <c r="BI155" s="194">
        <f>IF(N155="nulová",J155,0)</f>
        <v>0</v>
      </c>
      <c r="BJ155" s="19" t="s">
        <v>82</v>
      </c>
      <c r="BK155" s="194">
        <f>ROUND(I155*H155,2)</f>
        <v>0</v>
      </c>
      <c r="BL155" s="19" t="s">
        <v>108</v>
      </c>
      <c r="BM155" s="193" t="s">
        <v>589</v>
      </c>
    </row>
    <row r="156" s="2" customFormat="1">
      <c r="A156" s="38"/>
      <c r="B156" s="39"/>
      <c r="C156" s="38"/>
      <c r="D156" s="196" t="s">
        <v>1062</v>
      </c>
      <c r="E156" s="38"/>
      <c r="F156" s="237" t="s">
        <v>3641</v>
      </c>
      <c r="G156" s="38"/>
      <c r="H156" s="38"/>
      <c r="I156" s="238"/>
      <c r="J156" s="38"/>
      <c r="K156" s="38"/>
      <c r="L156" s="39"/>
      <c r="M156" s="239"/>
      <c r="N156" s="240"/>
      <c r="O156" s="77"/>
      <c r="P156" s="77"/>
      <c r="Q156" s="77"/>
      <c r="R156" s="77"/>
      <c r="S156" s="77"/>
      <c r="T156" s="78"/>
      <c r="U156" s="38"/>
      <c r="V156" s="38"/>
      <c r="W156" s="38"/>
      <c r="X156" s="38"/>
      <c r="Y156" s="38"/>
      <c r="Z156" s="38"/>
      <c r="AA156" s="38"/>
      <c r="AB156" s="38"/>
      <c r="AC156" s="38"/>
      <c r="AD156" s="38"/>
      <c r="AE156" s="38"/>
      <c r="AT156" s="19" t="s">
        <v>1062</v>
      </c>
      <c r="AU156" s="19" t="s">
        <v>82</v>
      </c>
    </row>
    <row r="157" s="2" customFormat="1" ht="24.15" customHeight="1">
      <c r="A157" s="38"/>
      <c r="B157" s="181"/>
      <c r="C157" s="182" t="s">
        <v>7</v>
      </c>
      <c r="D157" s="182" t="s">
        <v>259</v>
      </c>
      <c r="E157" s="183" t="s">
        <v>3059</v>
      </c>
      <c r="F157" s="184" t="s">
        <v>3642</v>
      </c>
      <c r="G157" s="185" t="s">
        <v>2365</v>
      </c>
      <c r="H157" s="186">
        <v>2202</v>
      </c>
      <c r="I157" s="187"/>
      <c r="J157" s="188">
        <f>ROUND(I157*H157,2)</f>
        <v>0</v>
      </c>
      <c r="K157" s="184" t="s">
        <v>2351</v>
      </c>
      <c r="L157" s="39"/>
      <c r="M157" s="189" t="s">
        <v>1</v>
      </c>
      <c r="N157" s="190" t="s">
        <v>40</v>
      </c>
      <c r="O157" s="77"/>
      <c r="P157" s="191">
        <f>O157*H157</f>
        <v>0</v>
      </c>
      <c r="Q157" s="191">
        <v>0</v>
      </c>
      <c r="R157" s="191">
        <f>Q157*H157</f>
        <v>0</v>
      </c>
      <c r="S157" s="191">
        <v>0</v>
      </c>
      <c r="T157" s="192">
        <f>S157*H157</f>
        <v>0</v>
      </c>
      <c r="U157" s="38"/>
      <c r="V157" s="38"/>
      <c r="W157" s="38"/>
      <c r="X157" s="38"/>
      <c r="Y157" s="38"/>
      <c r="Z157" s="38"/>
      <c r="AA157" s="38"/>
      <c r="AB157" s="38"/>
      <c r="AC157" s="38"/>
      <c r="AD157" s="38"/>
      <c r="AE157" s="38"/>
      <c r="AR157" s="193" t="s">
        <v>108</v>
      </c>
      <c r="AT157" s="193" t="s">
        <v>259</v>
      </c>
      <c r="AU157" s="193" t="s">
        <v>82</v>
      </c>
      <c r="AY157" s="19" t="s">
        <v>257</v>
      </c>
      <c r="BE157" s="194">
        <f>IF(N157="základní",J157,0)</f>
        <v>0</v>
      </c>
      <c r="BF157" s="194">
        <f>IF(N157="snížená",J157,0)</f>
        <v>0</v>
      </c>
      <c r="BG157" s="194">
        <f>IF(N157="zákl. přenesená",J157,0)</f>
        <v>0</v>
      </c>
      <c r="BH157" s="194">
        <f>IF(N157="sníž. přenesená",J157,0)</f>
        <v>0</v>
      </c>
      <c r="BI157" s="194">
        <f>IF(N157="nulová",J157,0)</f>
        <v>0</v>
      </c>
      <c r="BJ157" s="19" t="s">
        <v>82</v>
      </c>
      <c r="BK157" s="194">
        <f>ROUND(I157*H157,2)</f>
        <v>0</v>
      </c>
      <c r="BL157" s="19" t="s">
        <v>108</v>
      </c>
      <c r="BM157" s="193" t="s">
        <v>599</v>
      </c>
    </row>
    <row r="158" s="2" customFormat="1" ht="24.15" customHeight="1">
      <c r="A158" s="38"/>
      <c r="B158" s="181"/>
      <c r="C158" s="182" t="s">
        <v>402</v>
      </c>
      <c r="D158" s="182" t="s">
        <v>259</v>
      </c>
      <c r="E158" s="183" t="s">
        <v>3062</v>
      </c>
      <c r="F158" s="184" t="s">
        <v>3643</v>
      </c>
      <c r="G158" s="185" t="s">
        <v>2365</v>
      </c>
      <c r="H158" s="186">
        <v>2202</v>
      </c>
      <c r="I158" s="187"/>
      <c r="J158" s="188">
        <f>ROUND(I158*H158,2)</f>
        <v>0</v>
      </c>
      <c r="K158" s="184" t="s">
        <v>2351</v>
      </c>
      <c r="L158" s="39"/>
      <c r="M158" s="189" t="s">
        <v>1</v>
      </c>
      <c r="N158" s="190" t="s">
        <v>40</v>
      </c>
      <c r="O158" s="77"/>
      <c r="P158" s="191">
        <f>O158*H158</f>
        <v>0</v>
      </c>
      <c r="Q158" s="191">
        <v>0</v>
      </c>
      <c r="R158" s="191">
        <f>Q158*H158</f>
        <v>0</v>
      </c>
      <c r="S158" s="191">
        <v>0</v>
      </c>
      <c r="T158" s="192">
        <f>S158*H158</f>
        <v>0</v>
      </c>
      <c r="U158" s="38"/>
      <c r="V158" s="38"/>
      <c r="W158" s="38"/>
      <c r="X158" s="38"/>
      <c r="Y158" s="38"/>
      <c r="Z158" s="38"/>
      <c r="AA158" s="38"/>
      <c r="AB158" s="38"/>
      <c r="AC158" s="38"/>
      <c r="AD158" s="38"/>
      <c r="AE158" s="38"/>
      <c r="AR158" s="193" t="s">
        <v>108</v>
      </c>
      <c r="AT158" s="193" t="s">
        <v>259</v>
      </c>
      <c r="AU158" s="193" t="s">
        <v>82</v>
      </c>
      <c r="AY158" s="19" t="s">
        <v>257</v>
      </c>
      <c r="BE158" s="194">
        <f>IF(N158="základní",J158,0)</f>
        <v>0</v>
      </c>
      <c r="BF158" s="194">
        <f>IF(N158="snížená",J158,0)</f>
        <v>0</v>
      </c>
      <c r="BG158" s="194">
        <f>IF(N158="zákl. přenesená",J158,0)</f>
        <v>0</v>
      </c>
      <c r="BH158" s="194">
        <f>IF(N158="sníž. přenesená",J158,0)</f>
        <v>0</v>
      </c>
      <c r="BI158" s="194">
        <f>IF(N158="nulová",J158,0)</f>
        <v>0</v>
      </c>
      <c r="BJ158" s="19" t="s">
        <v>82</v>
      </c>
      <c r="BK158" s="194">
        <f>ROUND(I158*H158,2)</f>
        <v>0</v>
      </c>
      <c r="BL158" s="19" t="s">
        <v>108</v>
      </c>
      <c r="BM158" s="193" t="s">
        <v>609</v>
      </c>
    </row>
    <row r="159" s="2" customFormat="1">
      <c r="A159" s="38"/>
      <c r="B159" s="39"/>
      <c r="C159" s="38"/>
      <c r="D159" s="196" t="s">
        <v>1062</v>
      </c>
      <c r="E159" s="38"/>
      <c r="F159" s="237" t="s">
        <v>3644</v>
      </c>
      <c r="G159" s="38"/>
      <c r="H159" s="38"/>
      <c r="I159" s="238"/>
      <c r="J159" s="38"/>
      <c r="K159" s="38"/>
      <c r="L159" s="39"/>
      <c r="M159" s="239"/>
      <c r="N159" s="240"/>
      <c r="O159" s="77"/>
      <c r="P159" s="77"/>
      <c r="Q159" s="77"/>
      <c r="R159" s="77"/>
      <c r="S159" s="77"/>
      <c r="T159" s="78"/>
      <c r="U159" s="38"/>
      <c r="V159" s="38"/>
      <c r="W159" s="38"/>
      <c r="X159" s="38"/>
      <c r="Y159" s="38"/>
      <c r="Z159" s="38"/>
      <c r="AA159" s="38"/>
      <c r="AB159" s="38"/>
      <c r="AC159" s="38"/>
      <c r="AD159" s="38"/>
      <c r="AE159" s="38"/>
      <c r="AT159" s="19" t="s">
        <v>1062</v>
      </c>
      <c r="AU159" s="19" t="s">
        <v>82</v>
      </c>
    </row>
    <row r="160" s="2" customFormat="1" ht="24.15" customHeight="1">
      <c r="A160" s="38"/>
      <c r="B160" s="181"/>
      <c r="C160" s="182" t="s">
        <v>406</v>
      </c>
      <c r="D160" s="182" t="s">
        <v>259</v>
      </c>
      <c r="E160" s="183" t="s">
        <v>3064</v>
      </c>
      <c r="F160" s="184" t="s">
        <v>3645</v>
      </c>
      <c r="G160" s="185" t="s">
        <v>2365</v>
      </c>
      <c r="H160" s="186">
        <v>243</v>
      </c>
      <c r="I160" s="187"/>
      <c r="J160" s="188">
        <f>ROUND(I160*H160,2)</f>
        <v>0</v>
      </c>
      <c r="K160" s="184" t="s">
        <v>2351</v>
      </c>
      <c r="L160" s="39"/>
      <c r="M160" s="189" t="s">
        <v>1</v>
      </c>
      <c r="N160" s="190" t="s">
        <v>40</v>
      </c>
      <c r="O160" s="77"/>
      <c r="P160" s="191">
        <f>O160*H160</f>
        <v>0</v>
      </c>
      <c r="Q160" s="191">
        <v>0</v>
      </c>
      <c r="R160" s="191">
        <f>Q160*H160</f>
        <v>0</v>
      </c>
      <c r="S160" s="191">
        <v>0</v>
      </c>
      <c r="T160" s="192">
        <f>S160*H160</f>
        <v>0</v>
      </c>
      <c r="U160" s="38"/>
      <c r="V160" s="38"/>
      <c r="W160" s="38"/>
      <c r="X160" s="38"/>
      <c r="Y160" s="38"/>
      <c r="Z160" s="38"/>
      <c r="AA160" s="38"/>
      <c r="AB160" s="38"/>
      <c r="AC160" s="38"/>
      <c r="AD160" s="38"/>
      <c r="AE160" s="38"/>
      <c r="AR160" s="193" t="s">
        <v>108</v>
      </c>
      <c r="AT160" s="193" t="s">
        <v>259</v>
      </c>
      <c r="AU160" s="193" t="s">
        <v>82</v>
      </c>
      <c r="AY160" s="19" t="s">
        <v>257</v>
      </c>
      <c r="BE160" s="194">
        <f>IF(N160="základní",J160,0)</f>
        <v>0</v>
      </c>
      <c r="BF160" s="194">
        <f>IF(N160="snížená",J160,0)</f>
        <v>0</v>
      </c>
      <c r="BG160" s="194">
        <f>IF(N160="zákl. přenesená",J160,0)</f>
        <v>0</v>
      </c>
      <c r="BH160" s="194">
        <f>IF(N160="sníž. přenesená",J160,0)</f>
        <v>0</v>
      </c>
      <c r="BI160" s="194">
        <f>IF(N160="nulová",J160,0)</f>
        <v>0</v>
      </c>
      <c r="BJ160" s="19" t="s">
        <v>82</v>
      </c>
      <c r="BK160" s="194">
        <f>ROUND(I160*H160,2)</f>
        <v>0</v>
      </c>
      <c r="BL160" s="19" t="s">
        <v>108</v>
      </c>
      <c r="BM160" s="193" t="s">
        <v>622</v>
      </c>
    </row>
    <row r="161" s="2" customFormat="1" ht="24.15" customHeight="1">
      <c r="A161" s="38"/>
      <c r="B161" s="181"/>
      <c r="C161" s="182" t="s">
        <v>413</v>
      </c>
      <c r="D161" s="182" t="s">
        <v>259</v>
      </c>
      <c r="E161" s="183" t="s">
        <v>3067</v>
      </c>
      <c r="F161" s="184" t="s">
        <v>3646</v>
      </c>
      <c r="G161" s="185" t="s">
        <v>2365</v>
      </c>
      <c r="H161" s="186">
        <v>243</v>
      </c>
      <c r="I161" s="187"/>
      <c r="J161" s="188">
        <f>ROUND(I161*H161,2)</f>
        <v>0</v>
      </c>
      <c r="K161" s="184" t="s">
        <v>2351</v>
      </c>
      <c r="L161" s="39"/>
      <c r="M161" s="189" t="s">
        <v>1</v>
      </c>
      <c r="N161" s="190" t="s">
        <v>40</v>
      </c>
      <c r="O161" s="77"/>
      <c r="P161" s="191">
        <f>O161*H161</f>
        <v>0</v>
      </c>
      <c r="Q161" s="191">
        <v>0</v>
      </c>
      <c r="R161" s="191">
        <f>Q161*H161</f>
        <v>0</v>
      </c>
      <c r="S161" s="191">
        <v>0</v>
      </c>
      <c r="T161" s="192">
        <f>S161*H161</f>
        <v>0</v>
      </c>
      <c r="U161" s="38"/>
      <c r="V161" s="38"/>
      <c r="W161" s="38"/>
      <c r="X161" s="38"/>
      <c r="Y161" s="38"/>
      <c r="Z161" s="38"/>
      <c r="AA161" s="38"/>
      <c r="AB161" s="38"/>
      <c r="AC161" s="38"/>
      <c r="AD161" s="38"/>
      <c r="AE161" s="38"/>
      <c r="AR161" s="193" t="s">
        <v>108</v>
      </c>
      <c r="AT161" s="193" t="s">
        <v>259</v>
      </c>
      <c r="AU161" s="193" t="s">
        <v>82</v>
      </c>
      <c r="AY161" s="19" t="s">
        <v>257</v>
      </c>
      <c r="BE161" s="194">
        <f>IF(N161="základní",J161,0)</f>
        <v>0</v>
      </c>
      <c r="BF161" s="194">
        <f>IF(N161="snížená",J161,0)</f>
        <v>0</v>
      </c>
      <c r="BG161" s="194">
        <f>IF(N161="zákl. přenesená",J161,0)</f>
        <v>0</v>
      </c>
      <c r="BH161" s="194">
        <f>IF(N161="sníž. přenesená",J161,0)</f>
        <v>0</v>
      </c>
      <c r="BI161" s="194">
        <f>IF(N161="nulová",J161,0)</f>
        <v>0</v>
      </c>
      <c r="BJ161" s="19" t="s">
        <v>82</v>
      </c>
      <c r="BK161" s="194">
        <f>ROUND(I161*H161,2)</f>
        <v>0</v>
      </c>
      <c r="BL161" s="19" t="s">
        <v>108</v>
      </c>
      <c r="BM161" s="193" t="s">
        <v>647</v>
      </c>
    </row>
    <row r="162" s="2" customFormat="1">
      <c r="A162" s="38"/>
      <c r="B162" s="39"/>
      <c r="C162" s="38"/>
      <c r="D162" s="196" t="s">
        <v>1062</v>
      </c>
      <c r="E162" s="38"/>
      <c r="F162" s="237" t="s">
        <v>3647</v>
      </c>
      <c r="G162" s="38"/>
      <c r="H162" s="38"/>
      <c r="I162" s="238"/>
      <c r="J162" s="38"/>
      <c r="K162" s="38"/>
      <c r="L162" s="39"/>
      <c r="M162" s="239"/>
      <c r="N162" s="240"/>
      <c r="O162" s="77"/>
      <c r="P162" s="77"/>
      <c r="Q162" s="77"/>
      <c r="R162" s="77"/>
      <c r="S162" s="77"/>
      <c r="T162" s="78"/>
      <c r="U162" s="38"/>
      <c r="V162" s="38"/>
      <c r="W162" s="38"/>
      <c r="X162" s="38"/>
      <c r="Y162" s="38"/>
      <c r="Z162" s="38"/>
      <c r="AA162" s="38"/>
      <c r="AB162" s="38"/>
      <c r="AC162" s="38"/>
      <c r="AD162" s="38"/>
      <c r="AE162" s="38"/>
      <c r="AT162" s="19" t="s">
        <v>1062</v>
      </c>
      <c r="AU162" s="19" t="s">
        <v>82</v>
      </c>
    </row>
    <row r="163" s="2" customFormat="1" ht="24.15" customHeight="1">
      <c r="A163" s="38"/>
      <c r="B163" s="181"/>
      <c r="C163" s="182" t="s">
        <v>419</v>
      </c>
      <c r="D163" s="182" t="s">
        <v>259</v>
      </c>
      <c r="E163" s="183" t="s">
        <v>3070</v>
      </c>
      <c r="F163" s="184" t="s">
        <v>3063</v>
      </c>
      <c r="G163" s="185" t="s">
        <v>422</v>
      </c>
      <c r="H163" s="186">
        <v>28</v>
      </c>
      <c r="I163" s="187"/>
      <c r="J163" s="188">
        <f>ROUND(I163*H163,2)</f>
        <v>0</v>
      </c>
      <c r="K163" s="184" t="s">
        <v>2351</v>
      </c>
      <c r="L163" s="39"/>
      <c r="M163" s="189" t="s">
        <v>1</v>
      </c>
      <c r="N163" s="190" t="s">
        <v>40</v>
      </c>
      <c r="O163" s="77"/>
      <c r="P163" s="191">
        <f>O163*H163</f>
        <v>0</v>
      </c>
      <c r="Q163" s="191">
        <v>0</v>
      </c>
      <c r="R163" s="191">
        <f>Q163*H163</f>
        <v>0</v>
      </c>
      <c r="S163" s="191">
        <v>0</v>
      </c>
      <c r="T163" s="192">
        <f>S163*H163</f>
        <v>0</v>
      </c>
      <c r="U163" s="38"/>
      <c r="V163" s="38"/>
      <c r="W163" s="38"/>
      <c r="X163" s="38"/>
      <c r="Y163" s="38"/>
      <c r="Z163" s="38"/>
      <c r="AA163" s="38"/>
      <c r="AB163" s="38"/>
      <c r="AC163" s="38"/>
      <c r="AD163" s="38"/>
      <c r="AE163" s="38"/>
      <c r="AR163" s="193" t="s">
        <v>108</v>
      </c>
      <c r="AT163" s="193" t="s">
        <v>259</v>
      </c>
      <c r="AU163" s="193" t="s">
        <v>82</v>
      </c>
      <c r="AY163" s="19" t="s">
        <v>257</v>
      </c>
      <c r="BE163" s="194">
        <f>IF(N163="základní",J163,0)</f>
        <v>0</v>
      </c>
      <c r="BF163" s="194">
        <f>IF(N163="snížená",J163,0)</f>
        <v>0</v>
      </c>
      <c r="BG163" s="194">
        <f>IF(N163="zákl. přenesená",J163,0)</f>
        <v>0</v>
      </c>
      <c r="BH163" s="194">
        <f>IF(N163="sníž. přenesená",J163,0)</f>
        <v>0</v>
      </c>
      <c r="BI163" s="194">
        <f>IF(N163="nulová",J163,0)</f>
        <v>0</v>
      </c>
      <c r="BJ163" s="19" t="s">
        <v>82</v>
      </c>
      <c r="BK163" s="194">
        <f>ROUND(I163*H163,2)</f>
        <v>0</v>
      </c>
      <c r="BL163" s="19" t="s">
        <v>108</v>
      </c>
      <c r="BM163" s="193" t="s">
        <v>659</v>
      </c>
    </row>
    <row r="164" s="2" customFormat="1" ht="24.15" customHeight="1">
      <c r="A164" s="38"/>
      <c r="B164" s="181"/>
      <c r="C164" s="182" t="s">
        <v>427</v>
      </c>
      <c r="D164" s="182" t="s">
        <v>259</v>
      </c>
      <c r="E164" s="183" t="s">
        <v>3073</v>
      </c>
      <c r="F164" s="184" t="s">
        <v>3065</v>
      </c>
      <c r="G164" s="185" t="s">
        <v>422</v>
      </c>
      <c r="H164" s="186">
        <v>28</v>
      </c>
      <c r="I164" s="187"/>
      <c r="J164" s="188">
        <f>ROUND(I164*H164,2)</f>
        <v>0</v>
      </c>
      <c r="K164" s="184" t="s">
        <v>2351</v>
      </c>
      <c r="L164" s="39"/>
      <c r="M164" s="189" t="s">
        <v>1</v>
      </c>
      <c r="N164" s="190" t="s">
        <v>40</v>
      </c>
      <c r="O164" s="77"/>
      <c r="P164" s="191">
        <f>O164*H164</f>
        <v>0</v>
      </c>
      <c r="Q164" s="191">
        <v>0</v>
      </c>
      <c r="R164" s="191">
        <f>Q164*H164</f>
        <v>0</v>
      </c>
      <c r="S164" s="191">
        <v>0</v>
      </c>
      <c r="T164" s="192">
        <f>S164*H164</f>
        <v>0</v>
      </c>
      <c r="U164" s="38"/>
      <c r="V164" s="38"/>
      <c r="W164" s="38"/>
      <c r="X164" s="38"/>
      <c r="Y164" s="38"/>
      <c r="Z164" s="38"/>
      <c r="AA164" s="38"/>
      <c r="AB164" s="38"/>
      <c r="AC164" s="38"/>
      <c r="AD164" s="38"/>
      <c r="AE164" s="38"/>
      <c r="AR164" s="193" t="s">
        <v>108</v>
      </c>
      <c r="AT164" s="193" t="s">
        <v>259</v>
      </c>
      <c r="AU164" s="193" t="s">
        <v>82</v>
      </c>
      <c r="AY164" s="19" t="s">
        <v>257</v>
      </c>
      <c r="BE164" s="194">
        <f>IF(N164="základní",J164,0)</f>
        <v>0</v>
      </c>
      <c r="BF164" s="194">
        <f>IF(N164="snížená",J164,0)</f>
        <v>0</v>
      </c>
      <c r="BG164" s="194">
        <f>IF(N164="zákl. přenesená",J164,0)</f>
        <v>0</v>
      </c>
      <c r="BH164" s="194">
        <f>IF(N164="sníž. přenesená",J164,0)</f>
        <v>0</v>
      </c>
      <c r="BI164" s="194">
        <f>IF(N164="nulová",J164,0)</f>
        <v>0</v>
      </c>
      <c r="BJ164" s="19" t="s">
        <v>82</v>
      </c>
      <c r="BK164" s="194">
        <f>ROUND(I164*H164,2)</f>
        <v>0</v>
      </c>
      <c r="BL164" s="19" t="s">
        <v>108</v>
      </c>
      <c r="BM164" s="193" t="s">
        <v>671</v>
      </c>
    </row>
    <row r="165" s="2" customFormat="1">
      <c r="A165" s="38"/>
      <c r="B165" s="39"/>
      <c r="C165" s="38"/>
      <c r="D165" s="196" t="s">
        <v>1062</v>
      </c>
      <c r="E165" s="38"/>
      <c r="F165" s="237" t="s">
        <v>3648</v>
      </c>
      <c r="G165" s="38"/>
      <c r="H165" s="38"/>
      <c r="I165" s="238"/>
      <c r="J165" s="38"/>
      <c r="K165" s="38"/>
      <c r="L165" s="39"/>
      <c r="M165" s="239"/>
      <c r="N165" s="240"/>
      <c r="O165" s="77"/>
      <c r="P165" s="77"/>
      <c r="Q165" s="77"/>
      <c r="R165" s="77"/>
      <c r="S165" s="77"/>
      <c r="T165" s="78"/>
      <c r="U165" s="38"/>
      <c r="V165" s="38"/>
      <c r="W165" s="38"/>
      <c r="X165" s="38"/>
      <c r="Y165" s="38"/>
      <c r="Z165" s="38"/>
      <c r="AA165" s="38"/>
      <c r="AB165" s="38"/>
      <c r="AC165" s="38"/>
      <c r="AD165" s="38"/>
      <c r="AE165" s="38"/>
      <c r="AT165" s="19" t="s">
        <v>1062</v>
      </c>
      <c r="AU165" s="19" t="s">
        <v>82</v>
      </c>
    </row>
    <row r="166" s="2" customFormat="1" ht="16.5" customHeight="1">
      <c r="A166" s="38"/>
      <c r="B166" s="181"/>
      <c r="C166" s="182" t="s">
        <v>433</v>
      </c>
      <c r="D166" s="182" t="s">
        <v>259</v>
      </c>
      <c r="E166" s="183" t="s">
        <v>3075</v>
      </c>
      <c r="F166" s="184" t="s">
        <v>3071</v>
      </c>
      <c r="G166" s="185" t="s">
        <v>2365</v>
      </c>
      <c r="H166" s="186">
        <v>27</v>
      </c>
      <c r="I166" s="187"/>
      <c r="J166" s="188">
        <f>ROUND(I166*H166,2)</f>
        <v>0</v>
      </c>
      <c r="K166" s="184" t="s">
        <v>2351</v>
      </c>
      <c r="L166" s="39"/>
      <c r="M166" s="189" t="s">
        <v>1</v>
      </c>
      <c r="N166" s="190" t="s">
        <v>40</v>
      </c>
      <c r="O166" s="77"/>
      <c r="P166" s="191">
        <f>O166*H166</f>
        <v>0</v>
      </c>
      <c r="Q166" s="191">
        <v>0</v>
      </c>
      <c r="R166" s="191">
        <f>Q166*H166</f>
        <v>0</v>
      </c>
      <c r="S166" s="191">
        <v>0</v>
      </c>
      <c r="T166" s="192">
        <f>S166*H166</f>
        <v>0</v>
      </c>
      <c r="U166" s="38"/>
      <c r="V166" s="38"/>
      <c r="W166" s="38"/>
      <c r="X166" s="38"/>
      <c r="Y166" s="38"/>
      <c r="Z166" s="38"/>
      <c r="AA166" s="38"/>
      <c r="AB166" s="38"/>
      <c r="AC166" s="38"/>
      <c r="AD166" s="38"/>
      <c r="AE166" s="38"/>
      <c r="AR166" s="193" t="s">
        <v>108</v>
      </c>
      <c r="AT166" s="193" t="s">
        <v>259</v>
      </c>
      <c r="AU166" s="193" t="s">
        <v>82</v>
      </c>
      <c r="AY166" s="19" t="s">
        <v>257</v>
      </c>
      <c r="BE166" s="194">
        <f>IF(N166="základní",J166,0)</f>
        <v>0</v>
      </c>
      <c r="BF166" s="194">
        <f>IF(N166="snížená",J166,0)</f>
        <v>0</v>
      </c>
      <c r="BG166" s="194">
        <f>IF(N166="zákl. přenesená",J166,0)</f>
        <v>0</v>
      </c>
      <c r="BH166" s="194">
        <f>IF(N166="sníž. přenesená",J166,0)</f>
        <v>0</v>
      </c>
      <c r="BI166" s="194">
        <f>IF(N166="nulová",J166,0)</f>
        <v>0</v>
      </c>
      <c r="BJ166" s="19" t="s">
        <v>82</v>
      </c>
      <c r="BK166" s="194">
        <f>ROUND(I166*H166,2)</f>
        <v>0</v>
      </c>
      <c r="BL166" s="19" t="s">
        <v>108</v>
      </c>
      <c r="BM166" s="193" t="s">
        <v>682</v>
      </c>
    </row>
    <row r="167" s="2" customFormat="1">
      <c r="A167" s="38"/>
      <c r="B167" s="39"/>
      <c r="C167" s="38"/>
      <c r="D167" s="196" t="s">
        <v>1062</v>
      </c>
      <c r="E167" s="38"/>
      <c r="F167" s="237" t="s">
        <v>3649</v>
      </c>
      <c r="G167" s="38"/>
      <c r="H167" s="38"/>
      <c r="I167" s="238"/>
      <c r="J167" s="38"/>
      <c r="K167" s="38"/>
      <c r="L167" s="39"/>
      <c r="M167" s="239"/>
      <c r="N167" s="240"/>
      <c r="O167" s="77"/>
      <c r="P167" s="77"/>
      <c r="Q167" s="77"/>
      <c r="R167" s="77"/>
      <c r="S167" s="77"/>
      <c r="T167" s="78"/>
      <c r="U167" s="38"/>
      <c r="V167" s="38"/>
      <c r="W167" s="38"/>
      <c r="X167" s="38"/>
      <c r="Y167" s="38"/>
      <c r="Z167" s="38"/>
      <c r="AA167" s="38"/>
      <c r="AB167" s="38"/>
      <c r="AC167" s="38"/>
      <c r="AD167" s="38"/>
      <c r="AE167" s="38"/>
      <c r="AT167" s="19" t="s">
        <v>1062</v>
      </c>
      <c r="AU167" s="19" t="s">
        <v>82</v>
      </c>
    </row>
    <row r="168" s="2" customFormat="1" ht="16.5" customHeight="1">
      <c r="A168" s="38"/>
      <c r="B168" s="181"/>
      <c r="C168" s="182" t="s">
        <v>439</v>
      </c>
      <c r="D168" s="182" t="s">
        <v>259</v>
      </c>
      <c r="E168" s="183" t="s">
        <v>3077</v>
      </c>
      <c r="F168" s="184" t="s">
        <v>3007</v>
      </c>
      <c r="G168" s="185" t="s">
        <v>2365</v>
      </c>
      <c r="H168" s="186">
        <v>5</v>
      </c>
      <c r="I168" s="187"/>
      <c r="J168" s="188">
        <f>ROUND(I168*H168,2)</f>
        <v>0</v>
      </c>
      <c r="K168" s="184" t="s">
        <v>2351</v>
      </c>
      <c r="L168" s="39"/>
      <c r="M168" s="189" t="s">
        <v>1</v>
      </c>
      <c r="N168" s="190" t="s">
        <v>40</v>
      </c>
      <c r="O168" s="77"/>
      <c r="P168" s="191">
        <f>O168*H168</f>
        <v>0</v>
      </c>
      <c r="Q168" s="191">
        <v>0</v>
      </c>
      <c r="R168" s="191">
        <f>Q168*H168</f>
        <v>0</v>
      </c>
      <c r="S168" s="191">
        <v>0</v>
      </c>
      <c r="T168" s="192">
        <f>S168*H168</f>
        <v>0</v>
      </c>
      <c r="U168" s="38"/>
      <c r="V168" s="38"/>
      <c r="W168" s="38"/>
      <c r="X168" s="38"/>
      <c r="Y168" s="38"/>
      <c r="Z168" s="38"/>
      <c r="AA168" s="38"/>
      <c r="AB168" s="38"/>
      <c r="AC168" s="38"/>
      <c r="AD168" s="38"/>
      <c r="AE168" s="38"/>
      <c r="AR168" s="193" t="s">
        <v>108</v>
      </c>
      <c r="AT168" s="193" t="s">
        <v>259</v>
      </c>
      <c r="AU168" s="193" t="s">
        <v>82</v>
      </c>
      <c r="AY168" s="19" t="s">
        <v>257</v>
      </c>
      <c r="BE168" s="194">
        <f>IF(N168="základní",J168,0)</f>
        <v>0</v>
      </c>
      <c r="BF168" s="194">
        <f>IF(N168="snížená",J168,0)</f>
        <v>0</v>
      </c>
      <c r="BG168" s="194">
        <f>IF(N168="zákl. přenesená",J168,0)</f>
        <v>0</v>
      </c>
      <c r="BH168" s="194">
        <f>IF(N168="sníž. přenesená",J168,0)</f>
        <v>0</v>
      </c>
      <c r="BI168" s="194">
        <f>IF(N168="nulová",J168,0)</f>
        <v>0</v>
      </c>
      <c r="BJ168" s="19" t="s">
        <v>82</v>
      </c>
      <c r="BK168" s="194">
        <f>ROUND(I168*H168,2)</f>
        <v>0</v>
      </c>
      <c r="BL168" s="19" t="s">
        <v>108</v>
      </c>
      <c r="BM168" s="193" t="s">
        <v>692</v>
      </c>
    </row>
    <row r="169" s="2" customFormat="1">
      <c r="A169" s="38"/>
      <c r="B169" s="39"/>
      <c r="C169" s="38"/>
      <c r="D169" s="196" t="s">
        <v>1062</v>
      </c>
      <c r="E169" s="38"/>
      <c r="F169" s="237" t="s">
        <v>3650</v>
      </c>
      <c r="G169" s="38"/>
      <c r="H169" s="38"/>
      <c r="I169" s="238"/>
      <c r="J169" s="38"/>
      <c r="K169" s="38"/>
      <c r="L169" s="39"/>
      <c r="M169" s="239"/>
      <c r="N169" s="240"/>
      <c r="O169" s="77"/>
      <c r="P169" s="77"/>
      <c r="Q169" s="77"/>
      <c r="R169" s="77"/>
      <c r="S169" s="77"/>
      <c r="T169" s="78"/>
      <c r="U169" s="38"/>
      <c r="V169" s="38"/>
      <c r="W169" s="38"/>
      <c r="X169" s="38"/>
      <c r="Y169" s="38"/>
      <c r="Z169" s="38"/>
      <c r="AA169" s="38"/>
      <c r="AB169" s="38"/>
      <c r="AC169" s="38"/>
      <c r="AD169" s="38"/>
      <c r="AE169" s="38"/>
      <c r="AT169" s="19" t="s">
        <v>1062</v>
      </c>
      <c r="AU169" s="19" t="s">
        <v>82</v>
      </c>
    </row>
    <row r="170" s="2" customFormat="1" ht="24.15" customHeight="1">
      <c r="A170" s="38"/>
      <c r="B170" s="181"/>
      <c r="C170" s="182" t="s">
        <v>443</v>
      </c>
      <c r="D170" s="182" t="s">
        <v>259</v>
      </c>
      <c r="E170" s="183" t="s">
        <v>3079</v>
      </c>
      <c r="F170" s="184" t="s">
        <v>3078</v>
      </c>
      <c r="G170" s="185" t="s">
        <v>416</v>
      </c>
      <c r="H170" s="186">
        <v>1</v>
      </c>
      <c r="I170" s="187"/>
      <c r="J170" s="188">
        <f>ROUND(I170*H170,2)</f>
        <v>0</v>
      </c>
      <c r="K170" s="184" t="s">
        <v>2351</v>
      </c>
      <c r="L170" s="39"/>
      <c r="M170" s="189" t="s">
        <v>1</v>
      </c>
      <c r="N170" s="190" t="s">
        <v>40</v>
      </c>
      <c r="O170" s="77"/>
      <c r="P170" s="191">
        <f>O170*H170</f>
        <v>0</v>
      </c>
      <c r="Q170" s="191">
        <v>0</v>
      </c>
      <c r="R170" s="191">
        <f>Q170*H170</f>
        <v>0</v>
      </c>
      <c r="S170" s="191">
        <v>0</v>
      </c>
      <c r="T170" s="192">
        <f>S170*H170</f>
        <v>0</v>
      </c>
      <c r="U170" s="38"/>
      <c r="V170" s="38"/>
      <c r="W170" s="38"/>
      <c r="X170" s="38"/>
      <c r="Y170" s="38"/>
      <c r="Z170" s="38"/>
      <c r="AA170" s="38"/>
      <c r="AB170" s="38"/>
      <c r="AC170" s="38"/>
      <c r="AD170" s="38"/>
      <c r="AE170" s="38"/>
      <c r="AR170" s="193" t="s">
        <v>108</v>
      </c>
      <c r="AT170" s="193" t="s">
        <v>259</v>
      </c>
      <c r="AU170" s="193" t="s">
        <v>82</v>
      </c>
      <c r="AY170" s="19" t="s">
        <v>257</v>
      </c>
      <c r="BE170" s="194">
        <f>IF(N170="základní",J170,0)</f>
        <v>0</v>
      </c>
      <c r="BF170" s="194">
        <f>IF(N170="snížená",J170,0)</f>
        <v>0</v>
      </c>
      <c r="BG170" s="194">
        <f>IF(N170="zákl. přenesená",J170,0)</f>
        <v>0</v>
      </c>
      <c r="BH170" s="194">
        <f>IF(N170="sníž. přenesená",J170,0)</f>
        <v>0</v>
      </c>
      <c r="BI170" s="194">
        <f>IF(N170="nulová",J170,0)</f>
        <v>0</v>
      </c>
      <c r="BJ170" s="19" t="s">
        <v>82</v>
      </c>
      <c r="BK170" s="194">
        <f>ROUND(I170*H170,2)</f>
        <v>0</v>
      </c>
      <c r="BL170" s="19" t="s">
        <v>108</v>
      </c>
      <c r="BM170" s="193" t="s">
        <v>711</v>
      </c>
    </row>
    <row r="171" s="2" customFormat="1" ht="24.15" customHeight="1">
      <c r="A171" s="38"/>
      <c r="B171" s="181"/>
      <c r="C171" s="182" t="s">
        <v>450</v>
      </c>
      <c r="D171" s="182" t="s">
        <v>259</v>
      </c>
      <c r="E171" s="183" t="s">
        <v>3082</v>
      </c>
      <c r="F171" s="184" t="s">
        <v>3080</v>
      </c>
      <c r="G171" s="185" t="s">
        <v>416</v>
      </c>
      <c r="H171" s="186">
        <v>1</v>
      </c>
      <c r="I171" s="187"/>
      <c r="J171" s="188">
        <f>ROUND(I171*H171,2)</f>
        <v>0</v>
      </c>
      <c r="K171" s="184" t="s">
        <v>2351</v>
      </c>
      <c r="L171" s="39"/>
      <c r="M171" s="189" t="s">
        <v>1</v>
      </c>
      <c r="N171" s="190" t="s">
        <v>40</v>
      </c>
      <c r="O171" s="77"/>
      <c r="P171" s="191">
        <f>O171*H171</f>
        <v>0</v>
      </c>
      <c r="Q171" s="191">
        <v>0</v>
      </c>
      <c r="R171" s="191">
        <f>Q171*H171</f>
        <v>0</v>
      </c>
      <c r="S171" s="191">
        <v>0</v>
      </c>
      <c r="T171" s="192">
        <f>S171*H171</f>
        <v>0</v>
      </c>
      <c r="U171" s="38"/>
      <c r="V171" s="38"/>
      <c r="W171" s="38"/>
      <c r="X171" s="38"/>
      <c r="Y171" s="38"/>
      <c r="Z171" s="38"/>
      <c r="AA171" s="38"/>
      <c r="AB171" s="38"/>
      <c r="AC171" s="38"/>
      <c r="AD171" s="38"/>
      <c r="AE171" s="38"/>
      <c r="AR171" s="193" t="s">
        <v>108</v>
      </c>
      <c r="AT171" s="193" t="s">
        <v>259</v>
      </c>
      <c r="AU171" s="193" t="s">
        <v>82</v>
      </c>
      <c r="AY171" s="19" t="s">
        <v>257</v>
      </c>
      <c r="BE171" s="194">
        <f>IF(N171="základní",J171,0)</f>
        <v>0</v>
      </c>
      <c r="BF171" s="194">
        <f>IF(N171="snížená",J171,0)</f>
        <v>0</v>
      </c>
      <c r="BG171" s="194">
        <f>IF(N171="zákl. přenesená",J171,0)</f>
        <v>0</v>
      </c>
      <c r="BH171" s="194">
        <f>IF(N171="sníž. přenesená",J171,0)</f>
        <v>0</v>
      </c>
      <c r="BI171" s="194">
        <f>IF(N171="nulová",J171,0)</f>
        <v>0</v>
      </c>
      <c r="BJ171" s="19" t="s">
        <v>82</v>
      </c>
      <c r="BK171" s="194">
        <f>ROUND(I171*H171,2)</f>
        <v>0</v>
      </c>
      <c r="BL171" s="19" t="s">
        <v>108</v>
      </c>
      <c r="BM171" s="193" t="s">
        <v>727</v>
      </c>
    </row>
    <row r="172" s="2" customFormat="1">
      <c r="A172" s="38"/>
      <c r="B172" s="39"/>
      <c r="C172" s="38"/>
      <c r="D172" s="196" t="s">
        <v>1062</v>
      </c>
      <c r="E172" s="38"/>
      <c r="F172" s="237" t="s">
        <v>3651</v>
      </c>
      <c r="G172" s="38"/>
      <c r="H172" s="38"/>
      <c r="I172" s="238"/>
      <c r="J172" s="38"/>
      <c r="K172" s="38"/>
      <c r="L172" s="39"/>
      <c r="M172" s="239"/>
      <c r="N172" s="240"/>
      <c r="O172" s="77"/>
      <c r="P172" s="77"/>
      <c r="Q172" s="77"/>
      <c r="R172" s="77"/>
      <c r="S172" s="77"/>
      <c r="T172" s="78"/>
      <c r="U172" s="38"/>
      <c r="V172" s="38"/>
      <c r="W172" s="38"/>
      <c r="X172" s="38"/>
      <c r="Y172" s="38"/>
      <c r="Z172" s="38"/>
      <c r="AA172" s="38"/>
      <c r="AB172" s="38"/>
      <c r="AC172" s="38"/>
      <c r="AD172" s="38"/>
      <c r="AE172" s="38"/>
      <c r="AT172" s="19" t="s">
        <v>1062</v>
      </c>
      <c r="AU172" s="19" t="s">
        <v>82</v>
      </c>
    </row>
    <row r="173" s="2" customFormat="1" ht="33" customHeight="1">
      <c r="A173" s="38"/>
      <c r="B173" s="181"/>
      <c r="C173" s="182" t="s">
        <v>455</v>
      </c>
      <c r="D173" s="182" t="s">
        <v>259</v>
      </c>
      <c r="E173" s="183" t="s">
        <v>3083</v>
      </c>
      <c r="F173" s="184" t="s">
        <v>3012</v>
      </c>
      <c r="G173" s="185" t="s">
        <v>416</v>
      </c>
      <c r="H173" s="186">
        <v>1</v>
      </c>
      <c r="I173" s="187"/>
      <c r="J173" s="188">
        <f>ROUND(I173*H173,2)</f>
        <v>0</v>
      </c>
      <c r="K173" s="184" t="s">
        <v>2351</v>
      </c>
      <c r="L173" s="39"/>
      <c r="M173" s="189" t="s">
        <v>1</v>
      </c>
      <c r="N173" s="190" t="s">
        <v>40</v>
      </c>
      <c r="O173" s="77"/>
      <c r="P173" s="191">
        <f>O173*H173</f>
        <v>0</v>
      </c>
      <c r="Q173" s="191">
        <v>0</v>
      </c>
      <c r="R173" s="191">
        <f>Q173*H173</f>
        <v>0</v>
      </c>
      <c r="S173" s="191">
        <v>0</v>
      </c>
      <c r="T173" s="192">
        <f>S173*H173</f>
        <v>0</v>
      </c>
      <c r="U173" s="38"/>
      <c r="V173" s="38"/>
      <c r="W173" s="38"/>
      <c r="X173" s="38"/>
      <c r="Y173" s="38"/>
      <c r="Z173" s="38"/>
      <c r="AA173" s="38"/>
      <c r="AB173" s="38"/>
      <c r="AC173" s="38"/>
      <c r="AD173" s="38"/>
      <c r="AE173" s="38"/>
      <c r="AR173" s="193" t="s">
        <v>108</v>
      </c>
      <c r="AT173" s="193" t="s">
        <v>259</v>
      </c>
      <c r="AU173" s="193" t="s">
        <v>82</v>
      </c>
      <c r="AY173" s="19" t="s">
        <v>257</v>
      </c>
      <c r="BE173" s="194">
        <f>IF(N173="základní",J173,0)</f>
        <v>0</v>
      </c>
      <c r="BF173" s="194">
        <f>IF(N173="snížená",J173,0)</f>
        <v>0</v>
      </c>
      <c r="BG173" s="194">
        <f>IF(N173="zákl. přenesená",J173,0)</f>
        <v>0</v>
      </c>
      <c r="BH173" s="194">
        <f>IF(N173="sníž. přenesená",J173,0)</f>
        <v>0</v>
      </c>
      <c r="BI173" s="194">
        <f>IF(N173="nulová",J173,0)</f>
        <v>0</v>
      </c>
      <c r="BJ173" s="19" t="s">
        <v>82</v>
      </c>
      <c r="BK173" s="194">
        <f>ROUND(I173*H173,2)</f>
        <v>0</v>
      </c>
      <c r="BL173" s="19" t="s">
        <v>108</v>
      </c>
      <c r="BM173" s="193" t="s">
        <v>740</v>
      </c>
    </row>
    <row r="174" s="2" customFormat="1">
      <c r="A174" s="38"/>
      <c r="B174" s="39"/>
      <c r="C174" s="38"/>
      <c r="D174" s="196" t="s">
        <v>1062</v>
      </c>
      <c r="E174" s="38"/>
      <c r="F174" s="237" t="s">
        <v>3651</v>
      </c>
      <c r="G174" s="38"/>
      <c r="H174" s="38"/>
      <c r="I174" s="238"/>
      <c r="J174" s="38"/>
      <c r="K174" s="38"/>
      <c r="L174" s="39"/>
      <c r="M174" s="239"/>
      <c r="N174" s="240"/>
      <c r="O174" s="77"/>
      <c r="P174" s="77"/>
      <c r="Q174" s="77"/>
      <c r="R174" s="77"/>
      <c r="S174" s="77"/>
      <c r="T174" s="78"/>
      <c r="U174" s="38"/>
      <c r="V174" s="38"/>
      <c r="W174" s="38"/>
      <c r="X174" s="38"/>
      <c r="Y174" s="38"/>
      <c r="Z174" s="38"/>
      <c r="AA174" s="38"/>
      <c r="AB174" s="38"/>
      <c r="AC174" s="38"/>
      <c r="AD174" s="38"/>
      <c r="AE174" s="38"/>
      <c r="AT174" s="19" t="s">
        <v>1062</v>
      </c>
      <c r="AU174" s="19" t="s">
        <v>82</v>
      </c>
    </row>
    <row r="175" s="2" customFormat="1" ht="16.5" customHeight="1">
      <c r="A175" s="38"/>
      <c r="B175" s="181"/>
      <c r="C175" s="182" t="s">
        <v>462</v>
      </c>
      <c r="D175" s="182" t="s">
        <v>259</v>
      </c>
      <c r="E175" s="183" t="s">
        <v>3086</v>
      </c>
      <c r="F175" s="184" t="s">
        <v>3652</v>
      </c>
      <c r="G175" s="185" t="s">
        <v>2505</v>
      </c>
      <c r="H175" s="186">
        <v>14</v>
      </c>
      <c r="I175" s="187"/>
      <c r="J175" s="188">
        <f>ROUND(I175*H175,2)</f>
        <v>0</v>
      </c>
      <c r="K175" s="184" t="s">
        <v>2351</v>
      </c>
      <c r="L175" s="39"/>
      <c r="M175" s="189" t="s">
        <v>1</v>
      </c>
      <c r="N175" s="190" t="s">
        <v>40</v>
      </c>
      <c r="O175" s="77"/>
      <c r="P175" s="191">
        <f>O175*H175</f>
        <v>0</v>
      </c>
      <c r="Q175" s="191">
        <v>0</v>
      </c>
      <c r="R175" s="191">
        <f>Q175*H175</f>
        <v>0</v>
      </c>
      <c r="S175" s="191">
        <v>0</v>
      </c>
      <c r="T175" s="192">
        <f>S175*H175</f>
        <v>0</v>
      </c>
      <c r="U175" s="38"/>
      <c r="V175" s="38"/>
      <c r="W175" s="38"/>
      <c r="X175" s="38"/>
      <c r="Y175" s="38"/>
      <c r="Z175" s="38"/>
      <c r="AA175" s="38"/>
      <c r="AB175" s="38"/>
      <c r="AC175" s="38"/>
      <c r="AD175" s="38"/>
      <c r="AE175" s="38"/>
      <c r="AR175" s="193" t="s">
        <v>108</v>
      </c>
      <c r="AT175" s="193" t="s">
        <v>259</v>
      </c>
      <c r="AU175" s="193" t="s">
        <v>82</v>
      </c>
      <c r="AY175" s="19" t="s">
        <v>257</v>
      </c>
      <c r="BE175" s="194">
        <f>IF(N175="základní",J175,0)</f>
        <v>0</v>
      </c>
      <c r="BF175" s="194">
        <f>IF(N175="snížená",J175,0)</f>
        <v>0</v>
      </c>
      <c r="BG175" s="194">
        <f>IF(N175="zákl. přenesená",J175,0)</f>
        <v>0</v>
      </c>
      <c r="BH175" s="194">
        <f>IF(N175="sníž. přenesená",J175,0)</f>
        <v>0</v>
      </c>
      <c r="BI175" s="194">
        <f>IF(N175="nulová",J175,0)</f>
        <v>0</v>
      </c>
      <c r="BJ175" s="19" t="s">
        <v>82</v>
      </c>
      <c r="BK175" s="194">
        <f>ROUND(I175*H175,2)</f>
        <v>0</v>
      </c>
      <c r="BL175" s="19" t="s">
        <v>108</v>
      </c>
      <c r="BM175" s="193" t="s">
        <v>751</v>
      </c>
    </row>
    <row r="176" s="2" customFormat="1">
      <c r="A176" s="38"/>
      <c r="B176" s="39"/>
      <c r="C176" s="38"/>
      <c r="D176" s="196" t="s">
        <v>1062</v>
      </c>
      <c r="E176" s="38"/>
      <c r="F176" s="237" t="s">
        <v>3653</v>
      </c>
      <c r="G176" s="38"/>
      <c r="H176" s="38"/>
      <c r="I176" s="238"/>
      <c r="J176" s="38"/>
      <c r="K176" s="38"/>
      <c r="L176" s="39"/>
      <c r="M176" s="239"/>
      <c r="N176" s="240"/>
      <c r="O176" s="77"/>
      <c r="P176" s="77"/>
      <c r="Q176" s="77"/>
      <c r="R176" s="77"/>
      <c r="S176" s="77"/>
      <c r="T176" s="78"/>
      <c r="U176" s="38"/>
      <c r="V176" s="38"/>
      <c r="W176" s="38"/>
      <c r="X176" s="38"/>
      <c r="Y176" s="38"/>
      <c r="Z176" s="38"/>
      <c r="AA176" s="38"/>
      <c r="AB176" s="38"/>
      <c r="AC176" s="38"/>
      <c r="AD176" s="38"/>
      <c r="AE176" s="38"/>
      <c r="AT176" s="19" t="s">
        <v>1062</v>
      </c>
      <c r="AU176" s="19" t="s">
        <v>82</v>
      </c>
    </row>
    <row r="177" s="2" customFormat="1" ht="16.5" customHeight="1">
      <c r="A177" s="38"/>
      <c r="B177" s="181"/>
      <c r="C177" s="182" t="s">
        <v>468</v>
      </c>
      <c r="D177" s="182" t="s">
        <v>259</v>
      </c>
      <c r="E177" s="183" t="s">
        <v>3089</v>
      </c>
      <c r="F177" s="184" t="s">
        <v>3654</v>
      </c>
      <c r="G177" s="185" t="s">
        <v>2505</v>
      </c>
      <c r="H177" s="186">
        <v>16</v>
      </c>
      <c r="I177" s="187"/>
      <c r="J177" s="188">
        <f>ROUND(I177*H177,2)</f>
        <v>0</v>
      </c>
      <c r="K177" s="184" t="s">
        <v>2351</v>
      </c>
      <c r="L177" s="39"/>
      <c r="M177" s="189" t="s">
        <v>1</v>
      </c>
      <c r="N177" s="190" t="s">
        <v>40</v>
      </c>
      <c r="O177" s="77"/>
      <c r="P177" s="191">
        <f>O177*H177</f>
        <v>0</v>
      </c>
      <c r="Q177" s="191">
        <v>0</v>
      </c>
      <c r="R177" s="191">
        <f>Q177*H177</f>
        <v>0</v>
      </c>
      <c r="S177" s="191">
        <v>0</v>
      </c>
      <c r="T177" s="192">
        <f>S177*H177</f>
        <v>0</v>
      </c>
      <c r="U177" s="38"/>
      <c r="V177" s="38"/>
      <c r="W177" s="38"/>
      <c r="X177" s="38"/>
      <c r="Y177" s="38"/>
      <c r="Z177" s="38"/>
      <c r="AA177" s="38"/>
      <c r="AB177" s="38"/>
      <c r="AC177" s="38"/>
      <c r="AD177" s="38"/>
      <c r="AE177" s="38"/>
      <c r="AR177" s="193" t="s">
        <v>108</v>
      </c>
      <c r="AT177" s="193" t="s">
        <v>259</v>
      </c>
      <c r="AU177" s="193" t="s">
        <v>82</v>
      </c>
      <c r="AY177" s="19" t="s">
        <v>257</v>
      </c>
      <c r="BE177" s="194">
        <f>IF(N177="základní",J177,0)</f>
        <v>0</v>
      </c>
      <c r="BF177" s="194">
        <f>IF(N177="snížená",J177,0)</f>
        <v>0</v>
      </c>
      <c r="BG177" s="194">
        <f>IF(N177="zákl. přenesená",J177,0)</f>
        <v>0</v>
      </c>
      <c r="BH177" s="194">
        <f>IF(N177="sníž. přenesená",J177,0)</f>
        <v>0</v>
      </c>
      <c r="BI177" s="194">
        <f>IF(N177="nulová",J177,0)</f>
        <v>0</v>
      </c>
      <c r="BJ177" s="19" t="s">
        <v>82</v>
      </c>
      <c r="BK177" s="194">
        <f>ROUND(I177*H177,2)</f>
        <v>0</v>
      </c>
      <c r="BL177" s="19" t="s">
        <v>108</v>
      </c>
      <c r="BM177" s="193" t="s">
        <v>763</v>
      </c>
    </row>
    <row r="178" s="2" customFormat="1">
      <c r="A178" s="38"/>
      <c r="B178" s="39"/>
      <c r="C178" s="38"/>
      <c r="D178" s="196" t="s">
        <v>1062</v>
      </c>
      <c r="E178" s="38"/>
      <c r="F178" s="237" t="s">
        <v>3655</v>
      </c>
      <c r="G178" s="38"/>
      <c r="H178" s="38"/>
      <c r="I178" s="238"/>
      <c r="J178" s="38"/>
      <c r="K178" s="38"/>
      <c r="L178" s="39"/>
      <c r="M178" s="239"/>
      <c r="N178" s="240"/>
      <c r="O178" s="77"/>
      <c r="P178" s="77"/>
      <c r="Q178" s="77"/>
      <c r="R178" s="77"/>
      <c r="S178" s="77"/>
      <c r="T178" s="78"/>
      <c r="U178" s="38"/>
      <c r="V178" s="38"/>
      <c r="W178" s="38"/>
      <c r="X178" s="38"/>
      <c r="Y178" s="38"/>
      <c r="Z178" s="38"/>
      <c r="AA178" s="38"/>
      <c r="AB178" s="38"/>
      <c r="AC178" s="38"/>
      <c r="AD178" s="38"/>
      <c r="AE178" s="38"/>
      <c r="AT178" s="19" t="s">
        <v>1062</v>
      </c>
      <c r="AU178" s="19" t="s">
        <v>82</v>
      </c>
    </row>
    <row r="179" s="2" customFormat="1" ht="21.75" customHeight="1">
      <c r="A179" s="38"/>
      <c r="B179" s="181"/>
      <c r="C179" s="182" t="s">
        <v>476</v>
      </c>
      <c r="D179" s="182" t="s">
        <v>259</v>
      </c>
      <c r="E179" s="183" t="s">
        <v>3090</v>
      </c>
      <c r="F179" s="184" t="s">
        <v>3022</v>
      </c>
      <c r="G179" s="185" t="s">
        <v>416</v>
      </c>
      <c r="H179" s="186">
        <v>1</v>
      </c>
      <c r="I179" s="187"/>
      <c r="J179" s="188">
        <f>ROUND(I179*H179,2)</f>
        <v>0</v>
      </c>
      <c r="K179" s="184" t="s">
        <v>2351</v>
      </c>
      <c r="L179" s="39"/>
      <c r="M179" s="189" t="s">
        <v>1</v>
      </c>
      <c r="N179" s="190" t="s">
        <v>40</v>
      </c>
      <c r="O179" s="77"/>
      <c r="P179" s="191">
        <f>O179*H179</f>
        <v>0</v>
      </c>
      <c r="Q179" s="191">
        <v>0</v>
      </c>
      <c r="R179" s="191">
        <f>Q179*H179</f>
        <v>0</v>
      </c>
      <c r="S179" s="191">
        <v>0</v>
      </c>
      <c r="T179" s="192">
        <f>S179*H179</f>
        <v>0</v>
      </c>
      <c r="U179" s="38"/>
      <c r="V179" s="38"/>
      <c r="W179" s="38"/>
      <c r="X179" s="38"/>
      <c r="Y179" s="38"/>
      <c r="Z179" s="38"/>
      <c r="AA179" s="38"/>
      <c r="AB179" s="38"/>
      <c r="AC179" s="38"/>
      <c r="AD179" s="38"/>
      <c r="AE179" s="38"/>
      <c r="AR179" s="193" t="s">
        <v>108</v>
      </c>
      <c r="AT179" s="193" t="s">
        <v>259</v>
      </c>
      <c r="AU179" s="193" t="s">
        <v>82</v>
      </c>
      <c r="AY179" s="19" t="s">
        <v>257</v>
      </c>
      <c r="BE179" s="194">
        <f>IF(N179="základní",J179,0)</f>
        <v>0</v>
      </c>
      <c r="BF179" s="194">
        <f>IF(N179="snížená",J179,0)</f>
        <v>0</v>
      </c>
      <c r="BG179" s="194">
        <f>IF(N179="zákl. přenesená",J179,0)</f>
        <v>0</v>
      </c>
      <c r="BH179" s="194">
        <f>IF(N179="sníž. přenesená",J179,0)</f>
        <v>0</v>
      </c>
      <c r="BI179" s="194">
        <f>IF(N179="nulová",J179,0)</f>
        <v>0</v>
      </c>
      <c r="BJ179" s="19" t="s">
        <v>82</v>
      </c>
      <c r="BK179" s="194">
        <f>ROUND(I179*H179,2)</f>
        <v>0</v>
      </c>
      <c r="BL179" s="19" t="s">
        <v>108</v>
      </c>
      <c r="BM179" s="193" t="s">
        <v>771</v>
      </c>
    </row>
    <row r="180" s="2" customFormat="1">
      <c r="A180" s="38"/>
      <c r="B180" s="39"/>
      <c r="C180" s="38"/>
      <c r="D180" s="196" t="s">
        <v>1062</v>
      </c>
      <c r="E180" s="38"/>
      <c r="F180" s="237" t="s">
        <v>3651</v>
      </c>
      <c r="G180" s="38"/>
      <c r="H180" s="38"/>
      <c r="I180" s="238"/>
      <c r="J180" s="38"/>
      <c r="K180" s="38"/>
      <c r="L180" s="39"/>
      <c r="M180" s="239"/>
      <c r="N180" s="240"/>
      <c r="O180" s="77"/>
      <c r="P180" s="77"/>
      <c r="Q180" s="77"/>
      <c r="R180" s="77"/>
      <c r="S180" s="77"/>
      <c r="T180" s="78"/>
      <c r="U180" s="38"/>
      <c r="V180" s="38"/>
      <c r="W180" s="38"/>
      <c r="X180" s="38"/>
      <c r="Y180" s="38"/>
      <c r="Z180" s="38"/>
      <c r="AA180" s="38"/>
      <c r="AB180" s="38"/>
      <c r="AC180" s="38"/>
      <c r="AD180" s="38"/>
      <c r="AE180" s="38"/>
      <c r="AT180" s="19" t="s">
        <v>1062</v>
      </c>
      <c r="AU180" s="19" t="s">
        <v>82</v>
      </c>
    </row>
    <row r="181" s="2" customFormat="1" ht="16.5" customHeight="1">
      <c r="A181" s="38"/>
      <c r="B181" s="181"/>
      <c r="C181" s="182" t="s">
        <v>484</v>
      </c>
      <c r="D181" s="182" t="s">
        <v>259</v>
      </c>
      <c r="E181" s="183" t="s">
        <v>3092</v>
      </c>
      <c r="F181" s="184" t="s">
        <v>3656</v>
      </c>
      <c r="G181" s="185" t="s">
        <v>416</v>
      </c>
      <c r="H181" s="186">
        <v>4</v>
      </c>
      <c r="I181" s="187"/>
      <c r="J181" s="188">
        <f>ROUND(I181*H181,2)</f>
        <v>0</v>
      </c>
      <c r="K181" s="184" t="s">
        <v>2351</v>
      </c>
      <c r="L181" s="39"/>
      <c r="M181" s="189" t="s">
        <v>1</v>
      </c>
      <c r="N181" s="190" t="s">
        <v>40</v>
      </c>
      <c r="O181" s="77"/>
      <c r="P181" s="191">
        <f>O181*H181</f>
        <v>0</v>
      </c>
      <c r="Q181" s="191">
        <v>0</v>
      </c>
      <c r="R181" s="191">
        <f>Q181*H181</f>
        <v>0</v>
      </c>
      <c r="S181" s="191">
        <v>0</v>
      </c>
      <c r="T181" s="192">
        <f>S181*H181</f>
        <v>0</v>
      </c>
      <c r="U181" s="38"/>
      <c r="V181" s="38"/>
      <c r="W181" s="38"/>
      <c r="X181" s="38"/>
      <c r="Y181" s="38"/>
      <c r="Z181" s="38"/>
      <c r="AA181" s="38"/>
      <c r="AB181" s="38"/>
      <c r="AC181" s="38"/>
      <c r="AD181" s="38"/>
      <c r="AE181" s="38"/>
      <c r="AR181" s="193" t="s">
        <v>108</v>
      </c>
      <c r="AT181" s="193" t="s">
        <v>259</v>
      </c>
      <c r="AU181" s="193" t="s">
        <v>82</v>
      </c>
      <c r="AY181" s="19" t="s">
        <v>257</v>
      </c>
      <c r="BE181" s="194">
        <f>IF(N181="základní",J181,0)</f>
        <v>0</v>
      </c>
      <c r="BF181" s="194">
        <f>IF(N181="snížená",J181,0)</f>
        <v>0</v>
      </c>
      <c r="BG181" s="194">
        <f>IF(N181="zákl. přenesená",J181,0)</f>
        <v>0</v>
      </c>
      <c r="BH181" s="194">
        <f>IF(N181="sníž. přenesená",J181,0)</f>
        <v>0</v>
      </c>
      <c r="BI181" s="194">
        <f>IF(N181="nulová",J181,0)</f>
        <v>0</v>
      </c>
      <c r="BJ181" s="19" t="s">
        <v>82</v>
      </c>
      <c r="BK181" s="194">
        <f>ROUND(I181*H181,2)</f>
        <v>0</v>
      </c>
      <c r="BL181" s="19" t="s">
        <v>108</v>
      </c>
      <c r="BM181" s="193" t="s">
        <v>783</v>
      </c>
    </row>
    <row r="182" s="2" customFormat="1">
      <c r="A182" s="38"/>
      <c r="B182" s="39"/>
      <c r="C182" s="38"/>
      <c r="D182" s="196" t="s">
        <v>1062</v>
      </c>
      <c r="E182" s="38"/>
      <c r="F182" s="237" t="s">
        <v>3657</v>
      </c>
      <c r="G182" s="38"/>
      <c r="H182" s="38"/>
      <c r="I182" s="238"/>
      <c r="J182" s="38"/>
      <c r="K182" s="38"/>
      <c r="L182" s="39"/>
      <c r="M182" s="239"/>
      <c r="N182" s="240"/>
      <c r="O182" s="77"/>
      <c r="P182" s="77"/>
      <c r="Q182" s="77"/>
      <c r="R182" s="77"/>
      <c r="S182" s="77"/>
      <c r="T182" s="78"/>
      <c r="U182" s="38"/>
      <c r="V182" s="38"/>
      <c r="W182" s="38"/>
      <c r="X182" s="38"/>
      <c r="Y182" s="38"/>
      <c r="Z182" s="38"/>
      <c r="AA182" s="38"/>
      <c r="AB182" s="38"/>
      <c r="AC182" s="38"/>
      <c r="AD182" s="38"/>
      <c r="AE182" s="38"/>
      <c r="AT182" s="19" t="s">
        <v>1062</v>
      </c>
      <c r="AU182" s="19" t="s">
        <v>82</v>
      </c>
    </row>
    <row r="183" s="2" customFormat="1" ht="16.5" customHeight="1">
      <c r="A183" s="38"/>
      <c r="B183" s="181"/>
      <c r="C183" s="182" t="s">
        <v>490</v>
      </c>
      <c r="D183" s="182" t="s">
        <v>259</v>
      </c>
      <c r="E183" s="183" t="s">
        <v>3093</v>
      </c>
      <c r="F183" s="184" t="s">
        <v>3658</v>
      </c>
      <c r="G183" s="185" t="s">
        <v>2365</v>
      </c>
      <c r="H183" s="186">
        <v>88</v>
      </c>
      <c r="I183" s="187"/>
      <c r="J183" s="188">
        <f>ROUND(I183*H183,2)</f>
        <v>0</v>
      </c>
      <c r="K183" s="184" t="s">
        <v>2351</v>
      </c>
      <c r="L183" s="39"/>
      <c r="M183" s="189" t="s">
        <v>1</v>
      </c>
      <c r="N183" s="190" t="s">
        <v>40</v>
      </c>
      <c r="O183" s="77"/>
      <c r="P183" s="191">
        <f>O183*H183</f>
        <v>0</v>
      </c>
      <c r="Q183" s="191">
        <v>0</v>
      </c>
      <c r="R183" s="191">
        <f>Q183*H183</f>
        <v>0</v>
      </c>
      <c r="S183" s="191">
        <v>0</v>
      </c>
      <c r="T183" s="192">
        <f>S183*H183</f>
        <v>0</v>
      </c>
      <c r="U183" s="38"/>
      <c r="V183" s="38"/>
      <c r="W183" s="38"/>
      <c r="X183" s="38"/>
      <c r="Y183" s="38"/>
      <c r="Z183" s="38"/>
      <c r="AA183" s="38"/>
      <c r="AB183" s="38"/>
      <c r="AC183" s="38"/>
      <c r="AD183" s="38"/>
      <c r="AE183" s="38"/>
      <c r="AR183" s="193" t="s">
        <v>108</v>
      </c>
      <c r="AT183" s="193" t="s">
        <v>259</v>
      </c>
      <c r="AU183" s="193" t="s">
        <v>82</v>
      </c>
      <c r="AY183" s="19" t="s">
        <v>257</v>
      </c>
      <c r="BE183" s="194">
        <f>IF(N183="základní",J183,0)</f>
        <v>0</v>
      </c>
      <c r="BF183" s="194">
        <f>IF(N183="snížená",J183,0)</f>
        <v>0</v>
      </c>
      <c r="BG183" s="194">
        <f>IF(N183="zákl. přenesená",J183,0)</f>
        <v>0</v>
      </c>
      <c r="BH183" s="194">
        <f>IF(N183="sníž. přenesená",J183,0)</f>
        <v>0</v>
      </c>
      <c r="BI183" s="194">
        <f>IF(N183="nulová",J183,0)</f>
        <v>0</v>
      </c>
      <c r="BJ183" s="19" t="s">
        <v>82</v>
      </c>
      <c r="BK183" s="194">
        <f>ROUND(I183*H183,2)</f>
        <v>0</v>
      </c>
      <c r="BL183" s="19" t="s">
        <v>108</v>
      </c>
      <c r="BM183" s="193" t="s">
        <v>796</v>
      </c>
    </row>
    <row r="184" s="2" customFormat="1">
      <c r="A184" s="38"/>
      <c r="B184" s="39"/>
      <c r="C184" s="38"/>
      <c r="D184" s="196" t="s">
        <v>1062</v>
      </c>
      <c r="E184" s="38"/>
      <c r="F184" s="237" t="s">
        <v>3659</v>
      </c>
      <c r="G184" s="38"/>
      <c r="H184" s="38"/>
      <c r="I184" s="238"/>
      <c r="J184" s="38"/>
      <c r="K184" s="38"/>
      <c r="L184" s="39"/>
      <c r="M184" s="239"/>
      <c r="N184" s="240"/>
      <c r="O184" s="77"/>
      <c r="P184" s="77"/>
      <c r="Q184" s="77"/>
      <c r="R184" s="77"/>
      <c r="S184" s="77"/>
      <c r="T184" s="78"/>
      <c r="U184" s="38"/>
      <c r="V184" s="38"/>
      <c r="W184" s="38"/>
      <c r="X184" s="38"/>
      <c r="Y184" s="38"/>
      <c r="Z184" s="38"/>
      <c r="AA184" s="38"/>
      <c r="AB184" s="38"/>
      <c r="AC184" s="38"/>
      <c r="AD184" s="38"/>
      <c r="AE184" s="38"/>
      <c r="AT184" s="19" t="s">
        <v>1062</v>
      </c>
      <c r="AU184" s="19" t="s">
        <v>82</v>
      </c>
    </row>
    <row r="185" s="2" customFormat="1" ht="16.5" customHeight="1">
      <c r="A185" s="38"/>
      <c r="B185" s="181"/>
      <c r="C185" s="182" t="s">
        <v>496</v>
      </c>
      <c r="D185" s="182" t="s">
        <v>259</v>
      </c>
      <c r="E185" s="183" t="s">
        <v>3159</v>
      </c>
      <c r="F185" s="184" t="s">
        <v>3660</v>
      </c>
      <c r="G185" s="185" t="s">
        <v>2505</v>
      </c>
      <c r="H185" s="186">
        <v>4</v>
      </c>
      <c r="I185" s="187"/>
      <c r="J185" s="188">
        <f>ROUND(I185*H185,2)</f>
        <v>0</v>
      </c>
      <c r="K185" s="184" t="s">
        <v>2351</v>
      </c>
      <c r="L185" s="39"/>
      <c r="M185" s="189" t="s">
        <v>1</v>
      </c>
      <c r="N185" s="190" t="s">
        <v>40</v>
      </c>
      <c r="O185" s="77"/>
      <c r="P185" s="191">
        <f>O185*H185</f>
        <v>0</v>
      </c>
      <c r="Q185" s="191">
        <v>0</v>
      </c>
      <c r="R185" s="191">
        <f>Q185*H185</f>
        <v>0</v>
      </c>
      <c r="S185" s="191">
        <v>0</v>
      </c>
      <c r="T185" s="192">
        <f>S185*H185</f>
        <v>0</v>
      </c>
      <c r="U185" s="38"/>
      <c r="V185" s="38"/>
      <c r="W185" s="38"/>
      <c r="X185" s="38"/>
      <c r="Y185" s="38"/>
      <c r="Z185" s="38"/>
      <c r="AA185" s="38"/>
      <c r="AB185" s="38"/>
      <c r="AC185" s="38"/>
      <c r="AD185" s="38"/>
      <c r="AE185" s="38"/>
      <c r="AR185" s="193" t="s">
        <v>108</v>
      </c>
      <c r="AT185" s="193" t="s">
        <v>259</v>
      </c>
      <c r="AU185" s="193" t="s">
        <v>82</v>
      </c>
      <c r="AY185" s="19" t="s">
        <v>257</v>
      </c>
      <c r="BE185" s="194">
        <f>IF(N185="základní",J185,0)</f>
        <v>0</v>
      </c>
      <c r="BF185" s="194">
        <f>IF(N185="snížená",J185,0)</f>
        <v>0</v>
      </c>
      <c r="BG185" s="194">
        <f>IF(N185="zákl. přenesená",J185,0)</f>
        <v>0</v>
      </c>
      <c r="BH185" s="194">
        <f>IF(N185="sníž. přenesená",J185,0)</f>
        <v>0</v>
      </c>
      <c r="BI185" s="194">
        <f>IF(N185="nulová",J185,0)</f>
        <v>0</v>
      </c>
      <c r="BJ185" s="19" t="s">
        <v>82</v>
      </c>
      <c r="BK185" s="194">
        <f>ROUND(I185*H185,2)</f>
        <v>0</v>
      </c>
      <c r="BL185" s="19" t="s">
        <v>108</v>
      </c>
      <c r="BM185" s="193" t="s">
        <v>804</v>
      </c>
    </row>
    <row r="186" s="2" customFormat="1">
      <c r="A186" s="38"/>
      <c r="B186" s="39"/>
      <c r="C186" s="38"/>
      <c r="D186" s="196" t="s">
        <v>1062</v>
      </c>
      <c r="E186" s="38"/>
      <c r="F186" s="237" t="s">
        <v>3657</v>
      </c>
      <c r="G186" s="38"/>
      <c r="H186" s="38"/>
      <c r="I186" s="238"/>
      <c r="J186" s="38"/>
      <c r="K186" s="38"/>
      <c r="L186" s="39"/>
      <c r="M186" s="239"/>
      <c r="N186" s="240"/>
      <c r="O186" s="77"/>
      <c r="P186" s="77"/>
      <c r="Q186" s="77"/>
      <c r="R186" s="77"/>
      <c r="S186" s="77"/>
      <c r="T186" s="78"/>
      <c r="U186" s="38"/>
      <c r="V186" s="38"/>
      <c r="W186" s="38"/>
      <c r="X186" s="38"/>
      <c r="Y186" s="38"/>
      <c r="Z186" s="38"/>
      <c r="AA186" s="38"/>
      <c r="AB186" s="38"/>
      <c r="AC186" s="38"/>
      <c r="AD186" s="38"/>
      <c r="AE186" s="38"/>
      <c r="AT186" s="19" t="s">
        <v>1062</v>
      </c>
      <c r="AU186" s="19" t="s">
        <v>82</v>
      </c>
    </row>
    <row r="187" s="2" customFormat="1" ht="16.5" customHeight="1">
      <c r="A187" s="38"/>
      <c r="B187" s="181"/>
      <c r="C187" s="182" t="s">
        <v>530</v>
      </c>
      <c r="D187" s="182" t="s">
        <v>259</v>
      </c>
      <c r="E187" s="183" t="s">
        <v>3162</v>
      </c>
      <c r="F187" s="184" t="s">
        <v>3024</v>
      </c>
      <c r="G187" s="185" t="s">
        <v>2505</v>
      </c>
      <c r="H187" s="186">
        <v>13</v>
      </c>
      <c r="I187" s="187"/>
      <c r="J187" s="188">
        <f>ROUND(I187*H187,2)</f>
        <v>0</v>
      </c>
      <c r="K187" s="184" t="s">
        <v>2351</v>
      </c>
      <c r="L187" s="39"/>
      <c r="M187" s="189" t="s">
        <v>1</v>
      </c>
      <c r="N187" s="190" t="s">
        <v>40</v>
      </c>
      <c r="O187" s="77"/>
      <c r="P187" s="191">
        <f>O187*H187</f>
        <v>0</v>
      </c>
      <c r="Q187" s="191">
        <v>0</v>
      </c>
      <c r="R187" s="191">
        <f>Q187*H187</f>
        <v>0</v>
      </c>
      <c r="S187" s="191">
        <v>0</v>
      </c>
      <c r="T187" s="192">
        <f>S187*H187</f>
        <v>0</v>
      </c>
      <c r="U187" s="38"/>
      <c r="V187" s="38"/>
      <c r="W187" s="38"/>
      <c r="X187" s="38"/>
      <c r="Y187" s="38"/>
      <c r="Z187" s="38"/>
      <c r="AA187" s="38"/>
      <c r="AB187" s="38"/>
      <c r="AC187" s="38"/>
      <c r="AD187" s="38"/>
      <c r="AE187" s="38"/>
      <c r="AR187" s="193" t="s">
        <v>108</v>
      </c>
      <c r="AT187" s="193" t="s">
        <v>259</v>
      </c>
      <c r="AU187" s="193" t="s">
        <v>82</v>
      </c>
      <c r="AY187" s="19" t="s">
        <v>257</v>
      </c>
      <c r="BE187" s="194">
        <f>IF(N187="základní",J187,0)</f>
        <v>0</v>
      </c>
      <c r="BF187" s="194">
        <f>IF(N187="snížená",J187,0)</f>
        <v>0</v>
      </c>
      <c r="BG187" s="194">
        <f>IF(N187="zákl. přenesená",J187,0)</f>
        <v>0</v>
      </c>
      <c r="BH187" s="194">
        <f>IF(N187="sníž. přenesená",J187,0)</f>
        <v>0</v>
      </c>
      <c r="BI187" s="194">
        <f>IF(N187="nulová",J187,0)</f>
        <v>0</v>
      </c>
      <c r="BJ187" s="19" t="s">
        <v>82</v>
      </c>
      <c r="BK187" s="194">
        <f>ROUND(I187*H187,2)</f>
        <v>0</v>
      </c>
      <c r="BL187" s="19" t="s">
        <v>108</v>
      </c>
      <c r="BM187" s="193" t="s">
        <v>813</v>
      </c>
    </row>
    <row r="188" s="2" customFormat="1">
      <c r="A188" s="38"/>
      <c r="B188" s="39"/>
      <c r="C188" s="38"/>
      <c r="D188" s="196" t="s">
        <v>1062</v>
      </c>
      <c r="E188" s="38"/>
      <c r="F188" s="237" t="s">
        <v>3661</v>
      </c>
      <c r="G188" s="38"/>
      <c r="H188" s="38"/>
      <c r="I188" s="238"/>
      <c r="J188" s="38"/>
      <c r="K188" s="38"/>
      <c r="L188" s="39"/>
      <c r="M188" s="239"/>
      <c r="N188" s="240"/>
      <c r="O188" s="77"/>
      <c r="P188" s="77"/>
      <c r="Q188" s="77"/>
      <c r="R188" s="77"/>
      <c r="S188" s="77"/>
      <c r="T188" s="78"/>
      <c r="U188" s="38"/>
      <c r="V188" s="38"/>
      <c r="W188" s="38"/>
      <c r="X188" s="38"/>
      <c r="Y188" s="38"/>
      <c r="Z188" s="38"/>
      <c r="AA188" s="38"/>
      <c r="AB188" s="38"/>
      <c r="AC188" s="38"/>
      <c r="AD188" s="38"/>
      <c r="AE188" s="38"/>
      <c r="AT188" s="19" t="s">
        <v>1062</v>
      </c>
      <c r="AU188" s="19" t="s">
        <v>82</v>
      </c>
    </row>
    <row r="189" s="2" customFormat="1" ht="16.5" customHeight="1">
      <c r="A189" s="38"/>
      <c r="B189" s="181"/>
      <c r="C189" s="182" t="s">
        <v>545</v>
      </c>
      <c r="D189" s="182" t="s">
        <v>259</v>
      </c>
      <c r="E189" s="183" t="s">
        <v>3163</v>
      </c>
      <c r="F189" s="184" t="s">
        <v>3026</v>
      </c>
      <c r="G189" s="185" t="s">
        <v>416</v>
      </c>
      <c r="H189" s="186">
        <v>1</v>
      </c>
      <c r="I189" s="187"/>
      <c r="J189" s="188">
        <f>ROUND(I189*H189,2)</f>
        <v>0</v>
      </c>
      <c r="K189" s="184" t="s">
        <v>2351</v>
      </c>
      <c r="L189" s="39"/>
      <c r="M189" s="189" t="s">
        <v>1</v>
      </c>
      <c r="N189" s="190" t="s">
        <v>40</v>
      </c>
      <c r="O189" s="77"/>
      <c r="P189" s="191">
        <f>O189*H189</f>
        <v>0</v>
      </c>
      <c r="Q189" s="191">
        <v>0</v>
      </c>
      <c r="R189" s="191">
        <f>Q189*H189</f>
        <v>0</v>
      </c>
      <c r="S189" s="191">
        <v>0</v>
      </c>
      <c r="T189" s="192">
        <f>S189*H189</f>
        <v>0</v>
      </c>
      <c r="U189" s="38"/>
      <c r="V189" s="38"/>
      <c r="W189" s="38"/>
      <c r="X189" s="38"/>
      <c r="Y189" s="38"/>
      <c r="Z189" s="38"/>
      <c r="AA189" s="38"/>
      <c r="AB189" s="38"/>
      <c r="AC189" s="38"/>
      <c r="AD189" s="38"/>
      <c r="AE189" s="38"/>
      <c r="AR189" s="193" t="s">
        <v>108</v>
      </c>
      <c r="AT189" s="193" t="s">
        <v>259</v>
      </c>
      <c r="AU189" s="193" t="s">
        <v>82</v>
      </c>
      <c r="AY189" s="19" t="s">
        <v>257</v>
      </c>
      <c r="BE189" s="194">
        <f>IF(N189="základní",J189,0)</f>
        <v>0</v>
      </c>
      <c r="BF189" s="194">
        <f>IF(N189="snížená",J189,0)</f>
        <v>0</v>
      </c>
      <c r="BG189" s="194">
        <f>IF(N189="zákl. přenesená",J189,0)</f>
        <v>0</v>
      </c>
      <c r="BH189" s="194">
        <f>IF(N189="sníž. přenesená",J189,0)</f>
        <v>0</v>
      </c>
      <c r="BI189" s="194">
        <f>IF(N189="nulová",J189,0)</f>
        <v>0</v>
      </c>
      <c r="BJ189" s="19" t="s">
        <v>82</v>
      </c>
      <c r="BK189" s="194">
        <f>ROUND(I189*H189,2)</f>
        <v>0</v>
      </c>
      <c r="BL189" s="19" t="s">
        <v>108</v>
      </c>
      <c r="BM189" s="193" t="s">
        <v>822</v>
      </c>
    </row>
    <row r="190" s="2" customFormat="1">
      <c r="A190" s="38"/>
      <c r="B190" s="39"/>
      <c r="C190" s="38"/>
      <c r="D190" s="196" t="s">
        <v>1062</v>
      </c>
      <c r="E190" s="38"/>
      <c r="F190" s="237" t="s">
        <v>3651</v>
      </c>
      <c r="G190" s="38"/>
      <c r="H190" s="38"/>
      <c r="I190" s="238"/>
      <c r="J190" s="38"/>
      <c r="K190" s="38"/>
      <c r="L190" s="39"/>
      <c r="M190" s="239"/>
      <c r="N190" s="240"/>
      <c r="O190" s="77"/>
      <c r="P190" s="77"/>
      <c r="Q190" s="77"/>
      <c r="R190" s="77"/>
      <c r="S190" s="77"/>
      <c r="T190" s="78"/>
      <c r="U190" s="38"/>
      <c r="V190" s="38"/>
      <c r="W190" s="38"/>
      <c r="X190" s="38"/>
      <c r="Y190" s="38"/>
      <c r="Z190" s="38"/>
      <c r="AA190" s="38"/>
      <c r="AB190" s="38"/>
      <c r="AC190" s="38"/>
      <c r="AD190" s="38"/>
      <c r="AE190" s="38"/>
      <c r="AT190" s="19" t="s">
        <v>1062</v>
      </c>
      <c r="AU190" s="19" t="s">
        <v>82</v>
      </c>
    </row>
    <row r="191" s="2" customFormat="1" ht="16.5" customHeight="1">
      <c r="A191" s="38"/>
      <c r="B191" s="181"/>
      <c r="C191" s="182" t="s">
        <v>589</v>
      </c>
      <c r="D191" s="182" t="s">
        <v>259</v>
      </c>
      <c r="E191" s="183" t="s">
        <v>3164</v>
      </c>
      <c r="F191" s="184" t="s">
        <v>3028</v>
      </c>
      <c r="G191" s="185" t="s">
        <v>416</v>
      </c>
      <c r="H191" s="186">
        <v>1</v>
      </c>
      <c r="I191" s="187"/>
      <c r="J191" s="188">
        <f>ROUND(I191*H191,2)</f>
        <v>0</v>
      </c>
      <c r="K191" s="184" t="s">
        <v>2351</v>
      </c>
      <c r="L191" s="39"/>
      <c r="M191" s="189" t="s">
        <v>1</v>
      </c>
      <c r="N191" s="190" t="s">
        <v>40</v>
      </c>
      <c r="O191" s="77"/>
      <c r="P191" s="191">
        <f>O191*H191</f>
        <v>0</v>
      </c>
      <c r="Q191" s="191">
        <v>0</v>
      </c>
      <c r="R191" s="191">
        <f>Q191*H191</f>
        <v>0</v>
      </c>
      <c r="S191" s="191">
        <v>0</v>
      </c>
      <c r="T191" s="192">
        <f>S191*H191</f>
        <v>0</v>
      </c>
      <c r="U191" s="38"/>
      <c r="V191" s="38"/>
      <c r="W191" s="38"/>
      <c r="X191" s="38"/>
      <c r="Y191" s="38"/>
      <c r="Z191" s="38"/>
      <c r="AA191" s="38"/>
      <c r="AB191" s="38"/>
      <c r="AC191" s="38"/>
      <c r="AD191" s="38"/>
      <c r="AE191" s="38"/>
      <c r="AR191" s="193" t="s">
        <v>108</v>
      </c>
      <c r="AT191" s="193" t="s">
        <v>259</v>
      </c>
      <c r="AU191" s="193" t="s">
        <v>82</v>
      </c>
      <c r="AY191" s="19" t="s">
        <v>257</v>
      </c>
      <c r="BE191" s="194">
        <f>IF(N191="základní",J191,0)</f>
        <v>0</v>
      </c>
      <c r="BF191" s="194">
        <f>IF(N191="snížená",J191,0)</f>
        <v>0</v>
      </c>
      <c r="BG191" s="194">
        <f>IF(N191="zákl. přenesená",J191,0)</f>
        <v>0</v>
      </c>
      <c r="BH191" s="194">
        <f>IF(N191="sníž. přenesená",J191,0)</f>
        <v>0</v>
      </c>
      <c r="BI191" s="194">
        <f>IF(N191="nulová",J191,0)</f>
        <v>0</v>
      </c>
      <c r="BJ191" s="19" t="s">
        <v>82</v>
      </c>
      <c r="BK191" s="194">
        <f>ROUND(I191*H191,2)</f>
        <v>0</v>
      </c>
      <c r="BL191" s="19" t="s">
        <v>108</v>
      </c>
      <c r="BM191" s="193" t="s">
        <v>831</v>
      </c>
    </row>
    <row r="192" s="2" customFormat="1">
      <c r="A192" s="38"/>
      <c r="B192" s="39"/>
      <c r="C192" s="38"/>
      <c r="D192" s="196" t="s">
        <v>1062</v>
      </c>
      <c r="E192" s="38"/>
      <c r="F192" s="237" t="s">
        <v>3651</v>
      </c>
      <c r="G192" s="38"/>
      <c r="H192" s="38"/>
      <c r="I192" s="238"/>
      <c r="J192" s="38"/>
      <c r="K192" s="38"/>
      <c r="L192" s="39"/>
      <c r="M192" s="247"/>
      <c r="N192" s="248"/>
      <c r="O192" s="243"/>
      <c r="P192" s="243"/>
      <c r="Q192" s="243"/>
      <c r="R192" s="243"/>
      <c r="S192" s="243"/>
      <c r="T192" s="249"/>
      <c r="U192" s="38"/>
      <c r="V192" s="38"/>
      <c r="W192" s="38"/>
      <c r="X192" s="38"/>
      <c r="Y192" s="38"/>
      <c r="Z192" s="38"/>
      <c r="AA192" s="38"/>
      <c r="AB192" s="38"/>
      <c r="AC192" s="38"/>
      <c r="AD192" s="38"/>
      <c r="AE192" s="38"/>
      <c r="AT192" s="19" t="s">
        <v>1062</v>
      </c>
      <c r="AU192" s="19" t="s">
        <v>82</v>
      </c>
    </row>
    <row r="193" s="2" customFormat="1" ht="6.96" customHeight="1">
      <c r="A193" s="38"/>
      <c r="B193" s="60"/>
      <c r="C193" s="61"/>
      <c r="D193" s="61"/>
      <c r="E193" s="61"/>
      <c r="F193" s="61"/>
      <c r="G193" s="61"/>
      <c r="H193" s="61"/>
      <c r="I193" s="61"/>
      <c r="J193" s="61"/>
      <c r="K193" s="61"/>
      <c r="L193" s="39"/>
      <c r="M193" s="38"/>
      <c r="O193" s="38"/>
      <c r="P193" s="38"/>
      <c r="Q193" s="38"/>
      <c r="R193" s="38"/>
      <c r="S193" s="38"/>
      <c r="T193" s="38"/>
      <c r="U193" s="38"/>
      <c r="V193" s="38"/>
      <c r="W193" s="38"/>
      <c r="X193" s="38"/>
      <c r="Y193" s="38"/>
      <c r="Z193" s="38"/>
      <c r="AA193" s="38"/>
      <c r="AB193" s="38"/>
      <c r="AC193" s="38"/>
      <c r="AD193" s="38"/>
      <c r="AE193" s="38"/>
    </row>
  </sheetData>
  <autoFilter ref="C124:K192"/>
  <mergeCells count="15">
    <mergeCell ref="E7:H7"/>
    <mergeCell ref="E11:H11"/>
    <mergeCell ref="E9:H9"/>
    <mergeCell ref="E13:H13"/>
    <mergeCell ref="E22:H22"/>
    <mergeCell ref="E31:H31"/>
    <mergeCell ref="E85:H85"/>
    <mergeCell ref="E89:H89"/>
    <mergeCell ref="E87:H87"/>
    <mergeCell ref="E91:H91"/>
    <mergeCell ref="E111:H111"/>
    <mergeCell ref="E115:H115"/>
    <mergeCell ref="E113:H113"/>
    <mergeCell ref="E117:H117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17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8" t="s">
        <v>5</v>
      </c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145</v>
      </c>
    </row>
    <row r="3" s="1" customFormat="1" ht="6.96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2"/>
      <c r="AT3" s="19" t="s">
        <v>85</v>
      </c>
    </row>
    <row r="4" s="1" customFormat="1" ht="24.96" customHeight="1">
      <c r="B4" s="22"/>
      <c r="D4" s="23" t="s">
        <v>198</v>
      </c>
      <c r="L4" s="22"/>
      <c r="M4" s="130" t="s">
        <v>10</v>
      </c>
      <c r="AT4" s="19" t="s">
        <v>3</v>
      </c>
    </row>
    <row r="5" s="1" customFormat="1" ht="6.96" customHeight="1">
      <c r="B5" s="22"/>
      <c r="L5" s="22"/>
    </row>
    <row r="6" s="1" customFormat="1" ht="12" customHeight="1">
      <c r="B6" s="22"/>
      <c r="D6" s="32" t="s">
        <v>16</v>
      </c>
      <c r="L6" s="22"/>
    </row>
    <row r="7" s="1" customFormat="1" ht="16.5" customHeight="1">
      <c r="B7" s="22"/>
      <c r="E7" s="131" t="str">
        <f>'Rekapitulace stavby'!K6</f>
        <v>FNOL Novostavba Pavilonu B</v>
      </c>
      <c r="F7" s="32"/>
      <c r="G7" s="32"/>
      <c r="H7" s="32"/>
      <c r="L7" s="22"/>
    </row>
    <row r="8">
      <c r="B8" s="22"/>
      <c r="D8" s="32" t="s">
        <v>199</v>
      </c>
      <c r="L8" s="22"/>
    </row>
    <row r="9" s="1" customFormat="1" ht="16.5" customHeight="1">
      <c r="B9" s="22"/>
      <c r="E9" s="131" t="s">
        <v>200</v>
      </c>
      <c r="F9" s="1"/>
      <c r="G9" s="1"/>
      <c r="H9" s="1"/>
      <c r="L9" s="22"/>
    </row>
    <row r="10" s="1" customFormat="1" ht="12" customHeight="1">
      <c r="B10" s="22"/>
      <c r="D10" s="32" t="s">
        <v>201</v>
      </c>
      <c r="L10" s="22"/>
    </row>
    <row r="11" s="2" customFormat="1" ht="16.5" customHeight="1">
      <c r="A11" s="38"/>
      <c r="B11" s="39"/>
      <c r="C11" s="38"/>
      <c r="D11" s="38"/>
      <c r="E11" s="132" t="s">
        <v>202</v>
      </c>
      <c r="F11" s="38"/>
      <c r="G11" s="38"/>
      <c r="H11" s="38"/>
      <c r="I11" s="38"/>
      <c r="J11" s="38"/>
      <c r="K11" s="38"/>
      <c r="L11" s="55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</row>
    <row r="12" s="2" customFormat="1" ht="12" customHeight="1">
      <c r="A12" s="38"/>
      <c r="B12" s="39"/>
      <c r="C12" s="38"/>
      <c r="D12" s="32" t="s">
        <v>2982</v>
      </c>
      <c r="E12" s="38"/>
      <c r="F12" s="38"/>
      <c r="G12" s="38"/>
      <c r="H12" s="38"/>
      <c r="I12" s="38"/>
      <c r="J12" s="38"/>
      <c r="K12" s="38"/>
      <c r="L12" s="55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</row>
    <row r="13" s="2" customFormat="1" ht="16.5" customHeight="1">
      <c r="A13" s="38"/>
      <c r="B13" s="39"/>
      <c r="C13" s="38"/>
      <c r="D13" s="38"/>
      <c r="E13" s="67" t="s">
        <v>3662</v>
      </c>
      <c r="F13" s="38"/>
      <c r="G13" s="38"/>
      <c r="H13" s="38"/>
      <c r="I13" s="38"/>
      <c r="J13" s="38"/>
      <c r="K13" s="38"/>
      <c r="L13" s="55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="2" customFormat="1">
      <c r="A14" s="38"/>
      <c r="B14" s="39"/>
      <c r="C14" s="38"/>
      <c r="D14" s="38"/>
      <c r="E14" s="38"/>
      <c r="F14" s="38"/>
      <c r="G14" s="38"/>
      <c r="H14" s="38"/>
      <c r="I14" s="38"/>
      <c r="J14" s="38"/>
      <c r="K14" s="38"/>
      <c r="L14" s="55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="2" customFormat="1" ht="12" customHeight="1">
      <c r="A15" s="38"/>
      <c r="B15" s="39"/>
      <c r="C15" s="38"/>
      <c r="D15" s="32" t="s">
        <v>18</v>
      </c>
      <c r="E15" s="38"/>
      <c r="F15" s="27" t="s">
        <v>1</v>
      </c>
      <c r="G15" s="38"/>
      <c r="H15" s="38"/>
      <c r="I15" s="32" t="s">
        <v>19</v>
      </c>
      <c r="J15" s="27" t="s">
        <v>1</v>
      </c>
      <c r="K15" s="38"/>
      <c r="L15" s="55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6" s="2" customFormat="1" ht="12" customHeight="1">
      <c r="A16" s="38"/>
      <c r="B16" s="39"/>
      <c r="C16" s="38"/>
      <c r="D16" s="32" t="s">
        <v>20</v>
      </c>
      <c r="E16" s="38"/>
      <c r="F16" s="27" t="s">
        <v>21</v>
      </c>
      <c r="G16" s="38"/>
      <c r="H16" s="38"/>
      <c r="I16" s="32" t="s">
        <v>22</v>
      </c>
      <c r="J16" s="69" t="str">
        <f>'Rekapitulace stavby'!AN8</f>
        <v>8. 4. 2023</v>
      </c>
      <c r="K16" s="38"/>
      <c r="L16" s="55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</row>
    <row r="17" s="2" customFormat="1" ht="10.8" customHeight="1">
      <c r="A17" s="38"/>
      <c r="B17" s="39"/>
      <c r="C17" s="38"/>
      <c r="D17" s="38"/>
      <c r="E17" s="38"/>
      <c r="F17" s="38"/>
      <c r="G17" s="38"/>
      <c r="H17" s="38"/>
      <c r="I17" s="38"/>
      <c r="J17" s="38"/>
      <c r="K17" s="38"/>
      <c r="L17" s="55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</row>
    <row r="18" s="2" customFormat="1" ht="12" customHeight="1">
      <c r="A18" s="38"/>
      <c r="B18" s="39"/>
      <c r="C18" s="38"/>
      <c r="D18" s="32" t="s">
        <v>24</v>
      </c>
      <c r="E18" s="38"/>
      <c r="F18" s="38"/>
      <c r="G18" s="38"/>
      <c r="H18" s="38"/>
      <c r="I18" s="32" t="s">
        <v>25</v>
      </c>
      <c r="J18" s="27" t="s">
        <v>1</v>
      </c>
      <c r="K18" s="38"/>
      <c r="L18" s="55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</row>
    <row r="19" s="2" customFormat="1" ht="18" customHeight="1">
      <c r="A19" s="38"/>
      <c r="B19" s="39"/>
      <c r="C19" s="38"/>
      <c r="D19" s="38"/>
      <c r="E19" s="27" t="s">
        <v>26</v>
      </c>
      <c r="F19" s="38"/>
      <c r="G19" s="38"/>
      <c r="H19" s="38"/>
      <c r="I19" s="32" t="s">
        <v>27</v>
      </c>
      <c r="J19" s="27" t="s">
        <v>1</v>
      </c>
      <c r="K19" s="38"/>
      <c r="L19" s="55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</row>
    <row r="20" s="2" customFormat="1" ht="6.96" customHeight="1">
      <c r="A20" s="38"/>
      <c r="B20" s="39"/>
      <c r="C20" s="38"/>
      <c r="D20" s="38"/>
      <c r="E20" s="38"/>
      <c r="F20" s="38"/>
      <c r="G20" s="38"/>
      <c r="H20" s="38"/>
      <c r="I20" s="38"/>
      <c r="J20" s="38"/>
      <c r="K20" s="38"/>
      <c r="L20" s="55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</row>
    <row r="21" s="2" customFormat="1" ht="12" customHeight="1">
      <c r="A21" s="38"/>
      <c r="B21" s="39"/>
      <c r="C21" s="38"/>
      <c r="D21" s="32" t="s">
        <v>28</v>
      </c>
      <c r="E21" s="38"/>
      <c r="F21" s="38"/>
      <c r="G21" s="38"/>
      <c r="H21" s="38"/>
      <c r="I21" s="32" t="s">
        <v>25</v>
      </c>
      <c r="J21" s="33" t="str">
        <f>'Rekapitulace stavby'!AN13</f>
        <v>Vyplň údaj</v>
      </c>
      <c r="K21" s="38"/>
      <c r="L21" s="55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</row>
    <row r="22" s="2" customFormat="1" ht="18" customHeight="1">
      <c r="A22" s="38"/>
      <c r="B22" s="39"/>
      <c r="C22" s="38"/>
      <c r="D22" s="38"/>
      <c r="E22" s="33" t="str">
        <f>'Rekapitulace stavby'!E14</f>
        <v>Vyplň údaj</v>
      </c>
      <c r="F22" s="27"/>
      <c r="G22" s="27"/>
      <c r="H22" s="27"/>
      <c r="I22" s="32" t="s">
        <v>27</v>
      </c>
      <c r="J22" s="33" t="str">
        <f>'Rekapitulace stavby'!AN14</f>
        <v>Vyplň údaj</v>
      </c>
      <c r="K22" s="38"/>
      <c r="L22" s="55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</row>
    <row r="23" s="2" customFormat="1" ht="6.96" customHeight="1">
      <c r="A23" s="38"/>
      <c r="B23" s="39"/>
      <c r="C23" s="38"/>
      <c r="D23" s="38"/>
      <c r="E23" s="38"/>
      <c r="F23" s="38"/>
      <c r="G23" s="38"/>
      <c r="H23" s="38"/>
      <c r="I23" s="38"/>
      <c r="J23" s="38"/>
      <c r="K23" s="38"/>
      <c r="L23" s="55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</row>
    <row r="24" s="2" customFormat="1" ht="12" customHeight="1">
      <c r="A24" s="38"/>
      <c r="B24" s="39"/>
      <c r="C24" s="38"/>
      <c r="D24" s="32" t="s">
        <v>30</v>
      </c>
      <c r="E24" s="38"/>
      <c r="F24" s="38"/>
      <c r="G24" s="38"/>
      <c r="H24" s="38"/>
      <c r="I24" s="32" t="s">
        <v>25</v>
      </c>
      <c r="J24" s="27" t="s">
        <v>1</v>
      </c>
      <c r="K24" s="38"/>
      <c r="L24" s="55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</row>
    <row r="25" s="2" customFormat="1" ht="18" customHeight="1">
      <c r="A25" s="38"/>
      <c r="B25" s="39"/>
      <c r="C25" s="38"/>
      <c r="D25" s="38"/>
      <c r="E25" s="27" t="s">
        <v>31</v>
      </c>
      <c r="F25" s="38"/>
      <c r="G25" s="38"/>
      <c r="H25" s="38"/>
      <c r="I25" s="32" t="s">
        <v>27</v>
      </c>
      <c r="J25" s="27" t="s">
        <v>1</v>
      </c>
      <c r="K25" s="38"/>
      <c r="L25" s="55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</row>
    <row r="26" s="2" customFormat="1" ht="6.96" customHeight="1">
      <c r="A26" s="38"/>
      <c r="B26" s="39"/>
      <c r="C26" s="38"/>
      <c r="D26" s="38"/>
      <c r="E26" s="38"/>
      <c r="F26" s="38"/>
      <c r="G26" s="38"/>
      <c r="H26" s="38"/>
      <c r="I26" s="38"/>
      <c r="J26" s="38"/>
      <c r="K26" s="38"/>
      <c r="L26" s="55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="2" customFormat="1" ht="12" customHeight="1">
      <c r="A27" s="38"/>
      <c r="B27" s="39"/>
      <c r="C27" s="38"/>
      <c r="D27" s="32" t="s">
        <v>33</v>
      </c>
      <c r="E27" s="38"/>
      <c r="F27" s="38"/>
      <c r="G27" s="38"/>
      <c r="H27" s="38"/>
      <c r="I27" s="32" t="s">
        <v>25</v>
      </c>
      <c r="J27" s="27" t="str">
        <f>IF('Rekapitulace stavby'!AN19="","",'Rekapitulace stavby'!AN19)</f>
        <v/>
      </c>
      <c r="K27" s="38"/>
      <c r="L27" s="55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</row>
    <row r="28" s="2" customFormat="1" ht="18" customHeight="1">
      <c r="A28" s="38"/>
      <c r="B28" s="39"/>
      <c r="C28" s="38"/>
      <c r="D28" s="38"/>
      <c r="E28" s="27" t="str">
        <f>IF('Rekapitulace stavby'!E20="","",'Rekapitulace stavby'!E20)</f>
        <v xml:space="preserve"> </v>
      </c>
      <c r="F28" s="38"/>
      <c r="G28" s="38"/>
      <c r="H28" s="38"/>
      <c r="I28" s="32" t="s">
        <v>27</v>
      </c>
      <c r="J28" s="27" t="str">
        <f>IF('Rekapitulace stavby'!AN20="","",'Rekapitulace stavby'!AN20)</f>
        <v/>
      </c>
      <c r="K28" s="38"/>
      <c r="L28" s="55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="2" customFormat="1" ht="6.96" customHeight="1">
      <c r="A29" s="38"/>
      <c r="B29" s="39"/>
      <c r="C29" s="38"/>
      <c r="D29" s="38"/>
      <c r="E29" s="38"/>
      <c r="F29" s="38"/>
      <c r="G29" s="38"/>
      <c r="H29" s="38"/>
      <c r="I29" s="38"/>
      <c r="J29" s="38"/>
      <c r="K29" s="38"/>
      <c r="L29" s="55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</row>
    <row r="30" s="2" customFormat="1" ht="12" customHeight="1">
      <c r="A30" s="38"/>
      <c r="B30" s="39"/>
      <c r="C30" s="38"/>
      <c r="D30" s="32" t="s">
        <v>34</v>
      </c>
      <c r="E30" s="38"/>
      <c r="F30" s="38"/>
      <c r="G30" s="38"/>
      <c r="H30" s="38"/>
      <c r="I30" s="38"/>
      <c r="J30" s="38"/>
      <c r="K30" s="38"/>
      <c r="L30" s="55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="8" customFormat="1" ht="16.5" customHeight="1">
      <c r="A31" s="133"/>
      <c r="B31" s="134"/>
      <c r="C31" s="133"/>
      <c r="D31" s="133"/>
      <c r="E31" s="36" t="s">
        <v>1</v>
      </c>
      <c r="F31" s="36"/>
      <c r="G31" s="36"/>
      <c r="H31" s="36"/>
      <c r="I31" s="133"/>
      <c r="J31" s="133"/>
      <c r="K31" s="133"/>
      <c r="L31" s="135"/>
      <c r="S31" s="133"/>
      <c r="T31" s="133"/>
      <c r="U31" s="133"/>
      <c r="V31" s="133"/>
      <c r="W31" s="133"/>
      <c r="X31" s="133"/>
      <c r="Y31" s="133"/>
      <c r="Z31" s="133"/>
      <c r="AA31" s="133"/>
      <c r="AB31" s="133"/>
      <c r="AC31" s="133"/>
      <c r="AD31" s="133"/>
      <c r="AE31" s="133"/>
    </row>
    <row r="32" s="2" customFormat="1" ht="6.96" customHeight="1">
      <c r="A32" s="38"/>
      <c r="B32" s="39"/>
      <c r="C32" s="38"/>
      <c r="D32" s="38"/>
      <c r="E32" s="38"/>
      <c r="F32" s="38"/>
      <c r="G32" s="38"/>
      <c r="H32" s="38"/>
      <c r="I32" s="38"/>
      <c r="J32" s="38"/>
      <c r="K32" s="38"/>
      <c r="L32" s="55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="2" customFormat="1" ht="6.96" customHeight="1">
      <c r="A33" s="38"/>
      <c r="B33" s="39"/>
      <c r="C33" s="38"/>
      <c r="D33" s="90"/>
      <c r="E33" s="90"/>
      <c r="F33" s="90"/>
      <c r="G33" s="90"/>
      <c r="H33" s="90"/>
      <c r="I33" s="90"/>
      <c r="J33" s="90"/>
      <c r="K33" s="90"/>
      <c r="L33" s="55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="2" customFormat="1" ht="25.44" customHeight="1">
      <c r="A34" s="38"/>
      <c r="B34" s="39"/>
      <c r="C34" s="38"/>
      <c r="D34" s="136" t="s">
        <v>35</v>
      </c>
      <c r="E34" s="38"/>
      <c r="F34" s="38"/>
      <c r="G34" s="38"/>
      <c r="H34" s="38"/>
      <c r="I34" s="38"/>
      <c r="J34" s="96">
        <f>ROUND(J125, 2)</f>
        <v>0</v>
      </c>
      <c r="K34" s="38"/>
      <c r="L34" s="55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s="2" customFormat="1" ht="6.96" customHeight="1">
      <c r="A35" s="38"/>
      <c r="B35" s="39"/>
      <c r="C35" s="38"/>
      <c r="D35" s="90"/>
      <c r="E35" s="90"/>
      <c r="F35" s="90"/>
      <c r="G35" s="90"/>
      <c r="H35" s="90"/>
      <c r="I35" s="90"/>
      <c r="J35" s="90"/>
      <c r="K35" s="90"/>
      <c r="L35" s="55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s="2" customFormat="1" ht="14.4" customHeight="1">
      <c r="A36" s="38"/>
      <c r="B36" s="39"/>
      <c r="C36" s="38"/>
      <c r="D36" s="38"/>
      <c r="E36" s="38"/>
      <c r="F36" s="43" t="s">
        <v>37</v>
      </c>
      <c r="G36" s="38"/>
      <c r="H36" s="38"/>
      <c r="I36" s="43" t="s">
        <v>36</v>
      </c>
      <c r="J36" s="43" t="s">
        <v>38</v>
      </c>
      <c r="K36" s="38"/>
      <c r="L36" s="55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s="2" customFormat="1" ht="14.4" customHeight="1">
      <c r="A37" s="38"/>
      <c r="B37" s="39"/>
      <c r="C37" s="38"/>
      <c r="D37" s="132" t="s">
        <v>39</v>
      </c>
      <c r="E37" s="32" t="s">
        <v>40</v>
      </c>
      <c r="F37" s="137">
        <f>ROUND((SUM(BE125:BE161)),  2)</f>
        <v>0</v>
      </c>
      <c r="G37" s="38"/>
      <c r="H37" s="38"/>
      <c r="I37" s="138">
        <v>0.20999999999999999</v>
      </c>
      <c r="J37" s="137">
        <f>ROUND(((SUM(BE125:BE161))*I37),  2)</f>
        <v>0</v>
      </c>
      <c r="K37" s="38"/>
      <c r="L37" s="55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s="2" customFormat="1" ht="14.4" customHeight="1">
      <c r="A38" s="38"/>
      <c r="B38" s="39"/>
      <c r="C38" s="38"/>
      <c r="D38" s="38"/>
      <c r="E38" s="32" t="s">
        <v>41</v>
      </c>
      <c r="F38" s="137">
        <f>ROUND((SUM(BF125:BF161)),  2)</f>
        <v>0</v>
      </c>
      <c r="G38" s="38"/>
      <c r="H38" s="38"/>
      <c r="I38" s="138">
        <v>0.14999999999999999</v>
      </c>
      <c r="J38" s="137">
        <f>ROUND(((SUM(BF125:BF161))*I38),  2)</f>
        <v>0</v>
      </c>
      <c r="K38" s="38"/>
      <c r="L38" s="55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hidden="1" s="2" customFormat="1" ht="14.4" customHeight="1">
      <c r="A39" s="38"/>
      <c r="B39" s="39"/>
      <c r="C39" s="38"/>
      <c r="D39" s="38"/>
      <c r="E39" s="32" t="s">
        <v>42</v>
      </c>
      <c r="F39" s="137">
        <f>ROUND((SUM(BG125:BG161)),  2)</f>
        <v>0</v>
      </c>
      <c r="G39" s="38"/>
      <c r="H39" s="38"/>
      <c r="I39" s="138">
        <v>0.20999999999999999</v>
      </c>
      <c r="J39" s="137">
        <f>0</f>
        <v>0</v>
      </c>
      <c r="K39" s="38"/>
      <c r="L39" s="55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hidden="1" s="2" customFormat="1" ht="14.4" customHeight="1">
      <c r="A40" s="38"/>
      <c r="B40" s="39"/>
      <c r="C40" s="38"/>
      <c r="D40" s="38"/>
      <c r="E40" s="32" t="s">
        <v>43</v>
      </c>
      <c r="F40" s="137">
        <f>ROUND((SUM(BH125:BH161)),  2)</f>
        <v>0</v>
      </c>
      <c r="G40" s="38"/>
      <c r="H40" s="38"/>
      <c r="I40" s="138">
        <v>0.14999999999999999</v>
      </c>
      <c r="J40" s="137">
        <f>0</f>
        <v>0</v>
      </c>
      <c r="K40" s="38"/>
      <c r="L40" s="55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hidden="1" s="2" customFormat="1" ht="14.4" customHeight="1">
      <c r="A41" s="38"/>
      <c r="B41" s="39"/>
      <c r="C41" s="38"/>
      <c r="D41" s="38"/>
      <c r="E41" s="32" t="s">
        <v>44</v>
      </c>
      <c r="F41" s="137">
        <f>ROUND((SUM(BI125:BI161)),  2)</f>
        <v>0</v>
      </c>
      <c r="G41" s="38"/>
      <c r="H41" s="38"/>
      <c r="I41" s="138">
        <v>0</v>
      </c>
      <c r="J41" s="137">
        <f>0</f>
        <v>0</v>
      </c>
      <c r="K41" s="38"/>
      <c r="L41" s="55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</row>
    <row r="42" s="2" customFormat="1" ht="6.96" customHeight="1">
      <c r="A42" s="38"/>
      <c r="B42" s="39"/>
      <c r="C42" s="38"/>
      <c r="D42" s="38"/>
      <c r="E42" s="38"/>
      <c r="F42" s="38"/>
      <c r="G42" s="38"/>
      <c r="H42" s="38"/>
      <c r="I42" s="38"/>
      <c r="J42" s="38"/>
      <c r="K42" s="38"/>
      <c r="L42" s="55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</row>
    <row r="43" s="2" customFormat="1" ht="25.44" customHeight="1">
      <c r="A43" s="38"/>
      <c r="B43" s="39"/>
      <c r="C43" s="139"/>
      <c r="D43" s="140" t="s">
        <v>45</v>
      </c>
      <c r="E43" s="81"/>
      <c r="F43" s="81"/>
      <c r="G43" s="141" t="s">
        <v>46</v>
      </c>
      <c r="H43" s="142" t="s">
        <v>47</v>
      </c>
      <c r="I43" s="81"/>
      <c r="J43" s="143">
        <f>SUM(J34:J41)</f>
        <v>0</v>
      </c>
      <c r="K43" s="144"/>
      <c r="L43" s="55"/>
      <c r="S43" s="38"/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</row>
    <row r="44" s="2" customFormat="1" ht="14.4" customHeight="1">
      <c r="A44" s="38"/>
      <c r="B44" s="39"/>
      <c r="C44" s="38"/>
      <c r="D44" s="38"/>
      <c r="E44" s="38"/>
      <c r="F44" s="38"/>
      <c r="G44" s="38"/>
      <c r="H44" s="38"/>
      <c r="I44" s="38"/>
      <c r="J44" s="38"/>
      <c r="K44" s="38"/>
      <c r="L44" s="55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</row>
    <row r="45" s="1" customFormat="1" ht="14.4" customHeight="1">
      <c r="B45" s="22"/>
      <c r="L45" s="22"/>
    </row>
    <row r="46" s="1" customFormat="1" ht="14.4" customHeight="1">
      <c r="B46" s="22"/>
      <c r="L46" s="22"/>
    </row>
    <row r="47" s="1" customFormat="1" ht="14.4" customHeight="1">
      <c r="B47" s="22"/>
      <c r="L47" s="22"/>
    </row>
    <row r="48" s="1" customFormat="1" ht="14.4" customHeight="1">
      <c r="B48" s="22"/>
      <c r="L48" s="22"/>
    </row>
    <row r="49" s="1" customFormat="1" ht="14.4" customHeight="1">
      <c r="B49" s="22"/>
      <c r="L49" s="22"/>
    </row>
    <row r="50" s="2" customFormat="1" ht="14.4" customHeight="1">
      <c r="B50" s="55"/>
      <c r="D50" s="56" t="s">
        <v>48</v>
      </c>
      <c r="E50" s="57"/>
      <c r="F50" s="57"/>
      <c r="G50" s="56" t="s">
        <v>49</v>
      </c>
      <c r="H50" s="57"/>
      <c r="I50" s="57"/>
      <c r="J50" s="57"/>
      <c r="K50" s="57"/>
      <c r="L50" s="55"/>
    </row>
    <row r="51">
      <c r="B51" s="22"/>
      <c r="L51" s="22"/>
    </row>
    <row r="52">
      <c r="B52" s="22"/>
      <c r="L52" s="22"/>
    </row>
    <row r="53">
      <c r="B53" s="22"/>
      <c r="L53" s="22"/>
    </row>
    <row r="54">
      <c r="B54" s="22"/>
      <c r="L54" s="22"/>
    </row>
    <row r="55">
      <c r="B55" s="22"/>
      <c r="L55" s="22"/>
    </row>
    <row r="56">
      <c r="B56" s="22"/>
      <c r="L56" s="22"/>
    </row>
    <row r="57">
      <c r="B57" s="22"/>
      <c r="L57" s="22"/>
    </row>
    <row r="58">
      <c r="B58" s="22"/>
      <c r="L58" s="22"/>
    </row>
    <row r="59">
      <c r="B59" s="22"/>
      <c r="L59" s="22"/>
    </row>
    <row r="60">
      <c r="B60" s="22"/>
      <c r="L60" s="22"/>
    </row>
    <row r="61" s="2" customFormat="1">
      <c r="A61" s="38"/>
      <c r="B61" s="39"/>
      <c r="C61" s="38"/>
      <c r="D61" s="58" t="s">
        <v>50</v>
      </c>
      <c r="E61" s="41"/>
      <c r="F61" s="145" t="s">
        <v>51</v>
      </c>
      <c r="G61" s="58" t="s">
        <v>50</v>
      </c>
      <c r="H61" s="41"/>
      <c r="I61" s="41"/>
      <c r="J61" s="146" t="s">
        <v>51</v>
      </c>
      <c r="K61" s="41"/>
      <c r="L61" s="55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</row>
    <row r="62">
      <c r="B62" s="22"/>
      <c r="L62" s="22"/>
    </row>
    <row r="63">
      <c r="B63" s="22"/>
      <c r="L63" s="22"/>
    </row>
    <row r="64">
      <c r="B64" s="22"/>
      <c r="L64" s="22"/>
    </row>
    <row r="65" s="2" customFormat="1">
      <c r="A65" s="38"/>
      <c r="B65" s="39"/>
      <c r="C65" s="38"/>
      <c r="D65" s="56" t="s">
        <v>52</v>
      </c>
      <c r="E65" s="59"/>
      <c r="F65" s="59"/>
      <c r="G65" s="56" t="s">
        <v>53</v>
      </c>
      <c r="H65" s="59"/>
      <c r="I65" s="59"/>
      <c r="J65" s="59"/>
      <c r="K65" s="59"/>
      <c r="L65" s="55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</row>
    <row r="66">
      <c r="B66" s="22"/>
      <c r="L66" s="22"/>
    </row>
    <row r="67">
      <c r="B67" s="22"/>
      <c r="L67" s="22"/>
    </row>
    <row r="68">
      <c r="B68" s="22"/>
      <c r="L68" s="22"/>
    </row>
    <row r="69">
      <c r="B69" s="22"/>
      <c r="L69" s="22"/>
    </row>
    <row r="70">
      <c r="B70" s="22"/>
      <c r="L70" s="22"/>
    </row>
    <row r="71">
      <c r="B71" s="22"/>
      <c r="L71" s="22"/>
    </row>
    <row r="72">
      <c r="B72" s="22"/>
      <c r="L72" s="22"/>
    </row>
    <row r="73">
      <c r="B73" s="22"/>
      <c r="L73" s="22"/>
    </row>
    <row r="74">
      <c r="B74" s="22"/>
      <c r="L74" s="22"/>
    </row>
    <row r="75">
      <c r="B75" s="22"/>
      <c r="L75" s="22"/>
    </row>
    <row r="76" s="2" customFormat="1">
      <c r="A76" s="38"/>
      <c r="B76" s="39"/>
      <c r="C76" s="38"/>
      <c r="D76" s="58" t="s">
        <v>50</v>
      </c>
      <c r="E76" s="41"/>
      <c r="F76" s="145" t="s">
        <v>51</v>
      </c>
      <c r="G76" s="58" t="s">
        <v>50</v>
      </c>
      <c r="H76" s="41"/>
      <c r="I76" s="41"/>
      <c r="J76" s="146" t="s">
        <v>51</v>
      </c>
      <c r="K76" s="41"/>
      <c r="L76" s="55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</row>
    <row r="77" s="2" customFormat="1" ht="14.4" customHeight="1">
      <c r="A77" s="38"/>
      <c r="B77" s="60"/>
      <c r="C77" s="61"/>
      <c r="D77" s="61"/>
      <c r="E77" s="61"/>
      <c r="F77" s="61"/>
      <c r="G77" s="61"/>
      <c r="H77" s="61"/>
      <c r="I77" s="61"/>
      <c r="J77" s="61"/>
      <c r="K77" s="61"/>
      <c r="L77" s="55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</row>
    <row r="81" s="2" customFormat="1" ht="6.96" customHeight="1">
      <c r="A81" s="38"/>
      <c r="B81" s="62"/>
      <c r="C81" s="63"/>
      <c r="D81" s="63"/>
      <c r="E81" s="63"/>
      <c r="F81" s="63"/>
      <c r="G81" s="63"/>
      <c r="H81" s="63"/>
      <c r="I81" s="63"/>
      <c r="J81" s="63"/>
      <c r="K81" s="63"/>
      <c r="L81" s="55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</row>
    <row r="82" s="2" customFormat="1" ht="24.96" customHeight="1">
      <c r="A82" s="38"/>
      <c r="B82" s="39"/>
      <c r="C82" s="23" t="s">
        <v>206</v>
      </c>
      <c r="D82" s="38"/>
      <c r="E82" s="38"/>
      <c r="F82" s="38"/>
      <c r="G82" s="38"/>
      <c r="H82" s="38"/>
      <c r="I82" s="38"/>
      <c r="J82" s="38"/>
      <c r="K82" s="38"/>
      <c r="L82" s="55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</row>
    <row r="83" s="2" customFormat="1" ht="6.96" customHeight="1">
      <c r="A83" s="38"/>
      <c r="B83" s="39"/>
      <c r="C83" s="38"/>
      <c r="D83" s="38"/>
      <c r="E83" s="38"/>
      <c r="F83" s="38"/>
      <c r="G83" s="38"/>
      <c r="H83" s="38"/>
      <c r="I83" s="38"/>
      <c r="J83" s="38"/>
      <c r="K83" s="38"/>
      <c r="L83" s="55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</row>
    <row r="84" s="2" customFormat="1" ht="12" customHeight="1">
      <c r="A84" s="38"/>
      <c r="B84" s="39"/>
      <c r="C84" s="32" t="s">
        <v>16</v>
      </c>
      <c r="D84" s="38"/>
      <c r="E84" s="38"/>
      <c r="F84" s="38"/>
      <c r="G84" s="38"/>
      <c r="H84" s="38"/>
      <c r="I84" s="38"/>
      <c r="J84" s="38"/>
      <c r="K84" s="38"/>
      <c r="L84" s="55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</row>
    <row r="85" s="2" customFormat="1" ht="16.5" customHeight="1">
      <c r="A85" s="38"/>
      <c r="B85" s="39"/>
      <c r="C85" s="38"/>
      <c r="D85" s="38"/>
      <c r="E85" s="131" t="str">
        <f>E7</f>
        <v>FNOL Novostavba Pavilonu B</v>
      </c>
      <c r="F85" s="32"/>
      <c r="G85" s="32"/>
      <c r="H85" s="32"/>
      <c r="I85" s="38"/>
      <c r="J85" s="38"/>
      <c r="K85" s="38"/>
      <c r="L85" s="55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</row>
    <row r="86" s="1" customFormat="1" ht="12" customHeight="1">
      <c r="B86" s="22"/>
      <c r="C86" s="32" t="s">
        <v>199</v>
      </c>
      <c r="L86" s="22"/>
    </row>
    <row r="87" s="1" customFormat="1" ht="16.5" customHeight="1">
      <c r="B87" s="22"/>
      <c r="E87" s="131" t="s">
        <v>200</v>
      </c>
      <c r="F87" s="1"/>
      <c r="G87" s="1"/>
      <c r="H87" s="1"/>
      <c r="L87" s="22"/>
    </row>
    <row r="88" s="1" customFormat="1" ht="12" customHeight="1">
      <c r="B88" s="22"/>
      <c r="C88" s="32" t="s">
        <v>201</v>
      </c>
      <c r="L88" s="22"/>
    </row>
    <row r="89" s="2" customFormat="1" ht="16.5" customHeight="1">
      <c r="A89" s="38"/>
      <c r="B89" s="39"/>
      <c r="C89" s="38"/>
      <c r="D89" s="38"/>
      <c r="E89" s="132" t="s">
        <v>202</v>
      </c>
      <c r="F89" s="38"/>
      <c r="G89" s="38"/>
      <c r="H89" s="38"/>
      <c r="I89" s="38"/>
      <c r="J89" s="38"/>
      <c r="K89" s="38"/>
      <c r="L89" s="55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</row>
    <row r="90" s="2" customFormat="1" ht="12" customHeight="1">
      <c r="A90" s="38"/>
      <c r="B90" s="39"/>
      <c r="C90" s="32" t="s">
        <v>2982</v>
      </c>
      <c r="D90" s="38"/>
      <c r="E90" s="38"/>
      <c r="F90" s="38"/>
      <c r="G90" s="38"/>
      <c r="H90" s="38"/>
      <c r="I90" s="38"/>
      <c r="J90" s="38"/>
      <c r="K90" s="38"/>
      <c r="L90" s="55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</row>
    <row r="91" s="2" customFormat="1" ht="16.5" customHeight="1">
      <c r="A91" s="38"/>
      <c r="B91" s="39"/>
      <c r="C91" s="38"/>
      <c r="D91" s="38"/>
      <c r="E91" s="67" t="str">
        <f>E13</f>
        <v>D.1.4h (5) - NZS</v>
      </c>
      <c r="F91" s="38"/>
      <c r="G91" s="38"/>
      <c r="H91" s="38"/>
      <c r="I91" s="38"/>
      <c r="J91" s="38"/>
      <c r="K91" s="38"/>
      <c r="L91" s="55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</row>
    <row r="92" s="2" customFormat="1" ht="6.96" customHeight="1">
      <c r="A92" s="38"/>
      <c r="B92" s="39"/>
      <c r="C92" s="38"/>
      <c r="D92" s="38"/>
      <c r="E92" s="38"/>
      <c r="F92" s="38"/>
      <c r="G92" s="38"/>
      <c r="H92" s="38"/>
      <c r="I92" s="38"/>
      <c r="J92" s="38"/>
      <c r="K92" s="38"/>
      <c r="L92" s="55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</row>
    <row r="93" s="2" customFormat="1" ht="12" customHeight="1">
      <c r="A93" s="38"/>
      <c r="B93" s="39"/>
      <c r="C93" s="32" t="s">
        <v>20</v>
      </c>
      <c r="D93" s="38"/>
      <c r="E93" s="38"/>
      <c r="F93" s="27" t="str">
        <f>F16</f>
        <v xml:space="preserve"> </v>
      </c>
      <c r="G93" s="38"/>
      <c r="H93" s="38"/>
      <c r="I93" s="32" t="s">
        <v>22</v>
      </c>
      <c r="J93" s="69" t="str">
        <f>IF(J16="","",J16)</f>
        <v>8. 4. 2023</v>
      </c>
      <c r="K93" s="38"/>
      <c r="L93" s="55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</row>
    <row r="94" s="2" customFormat="1" ht="6.96" customHeight="1">
      <c r="A94" s="38"/>
      <c r="B94" s="39"/>
      <c r="C94" s="38"/>
      <c r="D94" s="38"/>
      <c r="E94" s="38"/>
      <c r="F94" s="38"/>
      <c r="G94" s="38"/>
      <c r="H94" s="38"/>
      <c r="I94" s="38"/>
      <c r="J94" s="38"/>
      <c r="K94" s="38"/>
      <c r="L94" s="55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</row>
    <row r="95" s="2" customFormat="1" ht="15.15" customHeight="1">
      <c r="A95" s="38"/>
      <c r="B95" s="39"/>
      <c r="C95" s="32" t="s">
        <v>24</v>
      </c>
      <c r="D95" s="38"/>
      <c r="E95" s="38"/>
      <c r="F95" s="27" t="str">
        <f>E19</f>
        <v>Fakultní nemocnice Olomouc</v>
      </c>
      <c r="G95" s="38"/>
      <c r="H95" s="38"/>
      <c r="I95" s="32" t="s">
        <v>30</v>
      </c>
      <c r="J95" s="36" t="str">
        <f>E25</f>
        <v>LTProjekt, EP Rožnov</v>
      </c>
      <c r="K95" s="38"/>
      <c r="L95" s="55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</row>
    <row r="96" s="2" customFormat="1" ht="15.15" customHeight="1">
      <c r="A96" s="38"/>
      <c r="B96" s="39"/>
      <c r="C96" s="32" t="s">
        <v>28</v>
      </c>
      <c r="D96" s="38"/>
      <c r="E96" s="38"/>
      <c r="F96" s="27" t="str">
        <f>IF(E22="","",E22)</f>
        <v>Vyplň údaj</v>
      </c>
      <c r="G96" s="38"/>
      <c r="H96" s="38"/>
      <c r="I96" s="32" t="s">
        <v>33</v>
      </c>
      <c r="J96" s="36" t="str">
        <f>E28</f>
        <v xml:space="preserve"> </v>
      </c>
      <c r="K96" s="38"/>
      <c r="L96" s="55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</row>
    <row r="97" s="2" customFormat="1" ht="10.32" customHeight="1">
      <c r="A97" s="38"/>
      <c r="B97" s="39"/>
      <c r="C97" s="38"/>
      <c r="D97" s="38"/>
      <c r="E97" s="38"/>
      <c r="F97" s="38"/>
      <c r="G97" s="38"/>
      <c r="H97" s="38"/>
      <c r="I97" s="38"/>
      <c r="J97" s="38"/>
      <c r="K97" s="38"/>
      <c r="L97" s="55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</row>
    <row r="98" s="2" customFormat="1" ht="29.28" customHeight="1">
      <c r="A98" s="38"/>
      <c r="B98" s="39"/>
      <c r="C98" s="147" t="s">
        <v>207</v>
      </c>
      <c r="D98" s="139"/>
      <c r="E98" s="139"/>
      <c r="F98" s="139"/>
      <c r="G98" s="139"/>
      <c r="H98" s="139"/>
      <c r="I98" s="139"/>
      <c r="J98" s="148" t="s">
        <v>208</v>
      </c>
      <c r="K98" s="139"/>
      <c r="L98" s="55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</row>
    <row r="99" s="2" customFormat="1" ht="10.32" customHeight="1">
      <c r="A99" s="38"/>
      <c r="B99" s="39"/>
      <c r="C99" s="38"/>
      <c r="D99" s="38"/>
      <c r="E99" s="38"/>
      <c r="F99" s="38"/>
      <c r="G99" s="38"/>
      <c r="H99" s="38"/>
      <c r="I99" s="38"/>
      <c r="J99" s="38"/>
      <c r="K99" s="38"/>
      <c r="L99" s="55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</row>
    <row r="100" s="2" customFormat="1" ht="22.8" customHeight="1">
      <c r="A100" s="38"/>
      <c r="B100" s="39"/>
      <c r="C100" s="149" t="s">
        <v>209</v>
      </c>
      <c r="D100" s="38"/>
      <c r="E100" s="38"/>
      <c r="F100" s="38"/>
      <c r="G100" s="38"/>
      <c r="H100" s="38"/>
      <c r="I100" s="38"/>
      <c r="J100" s="96">
        <f>J125</f>
        <v>0</v>
      </c>
      <c r="K100" s="38"/>
      <c r="L100" s="55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  <c r="AU100" s="19" t="s">
        <v>210</v>
      </c>
    </row>
    <row r="101" s="9" customFormat="1" ht="24.96" customHeight="1">
      <c r="A101" s="9"/>
      <c r="B101" s="150"/>
      <c r="C101" s="9"/>
      <c r="D101" s="151" t="s">
        <v>3663</v>
      </c>
      <c r="E101" s="152"/>
      <c r="F101" s="152"/>
      <c r="G101" s="152"/>
      <c r="H101" s="152"/>
      <c r="I101" s="152"/>
      <c r="J101" s="153">
        <f>J126</f>
        <v>0</v>
      </c>
      <c r="K101" s="9"/>
      <c r="L101" s="150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</row>
    <row r="102" s="2" customFormat="1" ht="21.84" customHeight="1">
      <c r="A102" s="38"/>
      <c r="B102" s="39"/>
      <c r="C102" s="38"/>
      <c r="D102" s="38"/>
      <c r="E102" s="38"/>
      <c r="F102" s="38"/>
      <c r="G102" s="38"/>
      <c r="H102" s="38"/>
      <c r="I102" s="38"/>
      <c r="J102" s="38"/>
      <c r="K102" s="38"/>
      <c r="L102" s="55"/>
      <c r="S102" s="38"/>
      <c r="T102" s="38"/>
      <c r="U102" s="38"/>
      <c r="V102" s="38"/>
      <c r="W102" s="38"/>
      <c r="X102" s="38"/>
      <c r="Y102" s="38"/>
      <c r="Z102" s="38"/>
      <c r="AA102" s="38"/>
      <c r="AB102" s="38"/>
      <c r="AC102" s="38"/>
      <c r="AD102" s="38"/>
      <c r="AE102" s="38"/>
    </row>
    <row r="103" s="2" customFormat="1" ht="6.96" customHeight="1">
      <c r="A103" s="38"/>
      <c r="B103" s="60"/>
      <c r="C103" s="61"/>
      <c r="D103" s="61"/>
      <c r="E103" s="61"/>
      <c r="F103" s="61"/>
      <c r="G103" s="61"/>
      <c r="H103" s="61"/>
      <c r="I103" s="61"/>
      <c r="J103" s="61"/>
      <c r="K103" s="61"/>
      <c r="L103" s="55"/>
      <c r="S103" s="38"/>
      <c r="T103" s="38"/>
      <c r="U103" s="38"/>
      <c r="V103" s="38"/>
      <c r="W103" s="38"/>
      <c r="X103" s="38"/>
      <c r="Y103" s="38"/>
      <c r="Z103" s="38"/>
      <c r="AA103" s="38"/>
      <c r="AB103" s="38"/>
      <c r="AC103" s="38"/>
      <c r="AD103" s="38"/>
      <c r="AE103" s="38"/>
    </row>
    <row r="107" s="2" customFormat="1" ht="6.96" customHeight="1">
      <c r="A107" s="38"/>
      <c r="B107" s="62"/>
      <c r="C107" s="63"/>
      <c r="D107" s="63"/>
      <c r="E107" s="63"/>
      <c r="F107" s="63"/>
      <c r="G107" s="63"/>
      <c r="H107" s="63"/>
      <c r="I107" s="63"/>
      <c r="J107" s="63"/>
      <c r="K107" s="63"/>
      <c r="L107" s="55"/>
      <c r="S107" s="38"/>
      <c r="T107" s="38"/>
      <c r="U107" s="38"/>
      <c r="V107" s="38"/>
      <c r="W107" s="38"/>
      <c r="X107" s="38"/>
      <c r="Y107" s="38"/>
      <c r="Z107" s="38"/>
      <c r="AA107" s="38"/>
      <c r="AB107" s="38"/>
      <c r="AC107" s="38"/>
      <c r="AD107" s="38"/>
      <c r="AE107" s="38"/>
    </row>
    <row r="108" s="2" customFormat="1" ht="24.96" customHeight="1">
      <c r="A108" s="38"/>
      <c r="B108" s="39"/>
      <c r="C108" s="23" t="s">
        <v>242</v>
      </c>
      <c r="D108" s="38"/>
      <c r="E108" s="38"/>
      <c r="F108" s="38"/>
      <c r="G108" s="38"/>
      <c r="H108" s="38"/>
      <c r="I108" s="38"/>
      <c r="J108" s="38"/>
      <c r="K108" s="38"/>
      <c r="L108" s="55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</row>
    <row r="109" s="2" customFormat="1" ht="6.96" customHeight="1">
      <c r="A109" s="38"/>
      <c r="B109" s="39"/>
      <c r="C109" s="38"/>
      <c r="D109" s="38"/>
      <c r="E109" s="38"/>
      <c r="F109" s="38"/>
      <c r="G109" s="38"/>
      <c r="H109" s="38"/>
      <c r="I109" s="38"/>
      <c r="J109" s="38"/>
      <c r="K109" s="38"/>
      <c r="L109" s="55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</row>
    <row r="110" s="2" customFormat="1" ht="12" customHeight="1">
      <c r="A110" s="38"/>
      <c r="B110" s="39"/>
      <c r="C110" s="32" t="s">
        <v>16</v>
      </c>
      <c r="D110" s="38"/>
      <c r="E110" s="38"/>
      <c r="F110" s="38"/>
      <c r="G110" s="38"/>
      <c r="H110" s="38"/>
      <c r="I110" s="38"/>
      <c r="J110" s="38"/>
      <c r="K110" s="38"/>
      <c r="L110" s="55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</row>
    <row r="111" s="2" customFormat="1" ht="16.5" customHeight="1">
      <c r="A111" s="38"/>
      <c r="B111" s="39"/>
      <c r="C111" s="38"/>
      <c r="D111" s="38"/>
      <c r="E111" s="131" t="str">
        <f>E7</f>
        <v>FNOL Novostavba Pavilonu B</v>
      </c>
      <c r="F111" s="32"/>
      <c r="G111" s="32"/>
      <c r="H111" s="32"/>
      <c r="I111" s="38"/>
      <c r="J111" s="38"/>
      <c r="K111" s="38"/>
      <c r="L111" s="55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</row>
    <row r="112" s="1" customFormat="1" ht="12" customHeight="1">
      <c r="B112" s="22"/>
      <c r="C112" s="32" t="s">
        <v>199</v>
      </c>
      <c r="L112" s="22"/>
    </row>
    <row r="113" s="1" customFormat="1" ht="16.5" customHeight="1">
      <c r="B113" s="22"/>
      <c r="E113" s="131" t="s">
        <v>200</v>
      </c>
      <c r="F113" s="1"/>
      <c r="G113" s="1"/>
      <c r="H113" s="1"/>
      <c r="L113" s="22"/>
    </row>
    <row r="114" s="1" customFormat="1" ht="12" customHeight="1">
      <c r="B114" s="22"/>
      <c r="C114" s="32" t="s">
        <v>201</v>
      </c>
      <c r="L114" s="22"/>
    </row>
    <row r="115" s="2" customFormat="1" ht="16.5" customHeight="1">
      <c r="A115" s="38"/>
      <c r="B115" s="39"/>
      <c r="C115" s="38"/>
      <c r="D115" s="38"/>
      <c r="E115" s="132" t="s">
        <v>202</v>
      </c>
      <c r="F115" s="38"/>
      <c r="G115" s="38"/>
      <c r="H115" s="38"/>
      <c r="I115" s="38"/>
      <c r="J115" s="38"/>
      <c r="K115" s="38"/>
      <c r="L115" s="55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</row>
    <row r="116" s="2" customFormat="1" ht="12" customHeight="1">
      <c r="A116" s="38"/>
      <c r="B116" s="39"/>
      <c r="C116" s="32" t="s">
        <v>2982</v>
      </c>
      <c r="D116" s="38"/>
      <c r="E116" s="38"/>
      <c r="F116" s="38"/>
      <c r="G116" s="38"/>
      <c r="H116" s="38"/>
      <c r="I116" s="38"/>
      <c r="J116" s="38"/>
      <c r="K116" s="38"/>
      <c r="L116" s="55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</row>
    <row r="117" s="2" customFormat="1" ht="16.5" customHeight="1">
      <c r="A117" s="38"/>
      <c r="B117" s="39"/>
      <c r="C117" s="38"/>
      <c r="D117" s="38"/>
      <c r="E117" s="67" t="str">
        <f>E13</f>
        <v>D.1.4h (5) - NZS</v>
      </c>
      <c r="F117" s="38"/>
      <c r="G117" s="38"/>
      <c r="H117" s="38"/>
      <c r="I117" s="38"/>
      <c r="J117" s="38"/>
      <c r="K117" s="38"/>
      <c r="L117" s="55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</row>
    <row r="118" s="2" customFormat="1" ht="6.96" customHeight="1">
      <c r="A118" s="38"/>
      <c r="B118" s="39"/>
      <c r="C118" s="38"/>
      <c r="D118" s="38"/>
      <c r="E118" s="38"/>
      <c r="F118" s="38"/>
      <c r="G118" s="38"/>
      <c r="H118" s="38"/>
      <c r="I118" s="38"/>
      <c r="J118" s="38"/>
      <c r="K118" s="38"/>
      <c r="L118" s="55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</row>
    <row r="119" s="2" customFormat="1" ht="12" customHeight="1">
      <c r="A119" s="38"/>
      <c r="B119" s="39"/>
      <c r="C119" s="32" t="s">
        <v>20</v>
      </c>
      <c r="D119" s="38"/>
      <c r="E119" s="38"/>
      <c r="F119" s="27" t="str">
        <f>F16</f>
        <v xml:space="preserve"> </v>
      </c>
      <c r="G119" s="38"/>
      <c r="H119" s="38"/>
      <c r="I119" s="32" t="s">
        <v>22</v>
      </c>
      <c r="J119" s="69" t="str">
        <f>IF(J16="","",J16)</f>
        <v>8. 4. 2023</v>
      </c>
      <c r="K119" s="38"/>
      <c r="L119" s="55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</row>
    <row r="120" s="2" customFormat="1" ht="6.96" customHeight="1">
      <c r="A120" s="38"/>
      <c r="B120" s="39"/>
      <c r="C120" s="38"/>
      <c r="D120" s="38"/>
      <c r="E120" s="38"/>
      <c r="F120" s="38"/>
      <c r="G120" s="38"/>
      <c r="H120" s="38"/>
      <c r="I120" s="38"/>
      <c r="J120" s="38"/>
      <c r="K120" s="38"/>
      <c r="L120" s="55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</row>
    <row r="121" s="2" customFormat="1" ht="15.15" customHeight="1">
      <c r="A121" s="38"/>
      <c r="B121" s="39"/>
      <c r="C121" s="32" t="s">
        <v>24</v>
      </c>
      <c r="D121" s="38"/>
      <c r="E121" s="38"/>
      <c r="F121" s="27" t="str">
        <f>E19</f>
        <v>Fakultní nemocnice Olomouc</v>
      </c>
      <c r="G121" s="38"/>
      <c r="H121" s="38"/>
      <c r="I121" s="32" t="s">
        <v>30</v>
      </c>
      <c r="J121" s="36" t="str">
        <f>E25</f>
        <v>LTProjekt, EP Rožnov</v>
      </c>
      <c r="K121" s="38"/>
      <c r="L121" s="55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</row>
    <row r="122" s="2" customFormat="1" ht="15.15" customHeight="1">
      <c r="A122" s="38"/>
      <c r="B122" s="39"/>
      <c r="C122" s="32" t="s">
        <v>28</v>
      </c>
      <c r="D122" s="38"/>
      <c r="E122" s="38"/>
      <c r="F122" s="27" t="str">
        <f>IF(E22="","",E22)</f>
        <v>Vyplň údaj</v>
      </c>
      <c r="G122" s="38"/>
      <c r="H122" s="38"/>
      <c r="I122" s="32" t="s">
        <v>33</v>
      </c>
      <c r="J122" s="36" t="str">
        <f>E28</f>
        <v xml:space="preserve"> </v>
      </c>
      <c r="K122" s="38"/>
      <c r="L122" s="55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</row>
    <row r="123" s="2" customFormat="1" ht="10.32" customHeight="1">
      <c r="A123" s="38"/>
      <c r="B123" s="39"/>
      <c r="C123" s="38"/>
      <c r="D123" s="38"/>
      <c r="E123" s="38"/>
      <c r="F123" s="38"/>
      <c r="G123" s="38"/>
      <c r="H123" s="38"/>
      <c r="I123" s="38"/>
      <c r="J123" s="38"/>
      <c r="K123" s="38"/>
      <c r="L123" s="55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</row>
    <row r="124" s="11" customFormat="1" ht="29.28" customHeight="1">
      <c r="A124" s="158"/>
      <c r="B124" s="159"/>
      <c r="C124" s="160" t="s">
        <v>243</v>
      </c>
      <c r="D124" s="161" t="s">
        <v>60</v>
      </c>
      <c r="E124" s="161" t="s">
        <v>56</v>
      </c>
      <c r="F124" s="161" t="s">
        <v>57</v>
      </c>
      <c r="G124" s="161" t="s">
        <v>244</v>
      </c>
      <c r="H124" s="161" t="s">
        <v>245</v>
      </c>
      <c r="I124" s="161" t="s">
        <v>246</v>
      </c>
      <c r="J124" s="161" t="s">
        <v>208</v>
      </c>
      <c r="K124" s="162" t="s">
        <v>247</v>
      </c>
      <c r="L124" s="163"/>
      <c r="M124" s="86" t="s">
        <v>1</v>
      </c>
      <c r="N124" s="87" t="s">
        <v>39</v>
      </c>
      <c r="O124" s="87" t="s">
        <v>248</v>
      </c>
      <c r="P124" s="87" t="s">
        <v>249</v>
      </c>
      <c r="Q124" s="87" t="s">
        <v>250</v>
      </c>
      <c r="R124" s="87" t="s">
        <v>251</v>
      </c>
      <c r="S124" s="87" t="s">
        <v>252</v>
      </c>
      <c r="T124" s="88" t="s">
        <v>253</v>
      </c>
      <c r="U124" s="158"/>
      <c r="V124" s="158"/>
      <c r="W124" s="158"/>
      <c r="X124" s="158"/>
      <c r="Y124" s="158"/>
      <c r="Z124" s="158"/>
      <c r="AA124" s="158"/>
      <c r="AB124" s="158"/>
      <c r="AC124" s="158"/>
      <c r="AD124" s="158"/>
      <c r="AE124" s="158"/>
    </row>
    <row r="125" s="2" customFormat="1" ht="22.8" customHeight="1">
      <c r="A125" s="38"/>
      <c r="B125" s="39"/>
      <c r="C125" s="93" t="s">
        <v>254</v>
      </c>
      <c r="D125" s="38"/>
      <c r="E125" s="38"/>
      <c r="F125" s="38"/>
      <c r="G125" s="38"/>
      <c r="H125" s="38"/>
      <c r="I125" s="38"/>
      <c r="J125" s="164">
        <f>BK125</f>
        <v>0</v>
      </c>
      <c r="K125" s="38"/>
      <c r="L125" s="39"/>
      <c r="M125" s="89"/>
      <c r="N125" s="73"/>
      <c r="O125" s="90"/>
      <c r="P125" s="165">
        <f>P126</f>
        <v>0</v>
      </c>
      <c r="Q125" s="90"/>
      <c r="R125" s="165">
        <f>R126</f>
        <v>0</v>
      </c>
      <c r="S125" s="90"/>
      <c r="T125" s="166">
        <f>T126</f>
        <v>0</v>
      </c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  <c r="AT125" s="19" t="s">
        <v>74</v>
      </c>
      <c r="AU125" s="19" t="s">
        <v>210</v>
      </c>
      <c r="BK125" s="167">
        <f>BK126</f>
        <v>0</v>
      </c>
    </row>
    <row r="126" s="12" customFormat="1" ht="25.92" customHeight="1">
      <c r="A126" s="12"/>
      <c r="B126" s="168"/>
      <c r="C126" s="12"/>
      <c r="D126" s="169" t="s">
        <v>74</v>
      </c>
      <c r="E126" s="170" t="s">
        <v>2985</v>
      </c>
      <c r="F126" s="170" t="s">
        <v>3664</v>
      </c>
      <c r="G126" s="12"/>
      <c r="H126" s="12"/>
      <c r="I126" s="171"/>
      <c r="J126" s="172">
        <f>BK126</f>
        <v>0</v>
      </c>
      <c r="K126" s="12"/>
      <c r="L126" s="168"/>
      <c r="M126" s="173"/>
      <c r="N126" s="174"/>
      <c r="O126" s="174"/>
      <c r="P126" s="175">
        <f>SUM(P127:P161)</f>
        <v>0</v>
      </c>
      <c r="Q126" s="174"/>
      <c r="R126" s="175">
        <f>SUM(R127:R161)</f>
        <v>0</v>
      </c>
      <c r="S126" s="174"/>
      <c r="T126" s="176">
        <f>SUM(T127:T161)</f>
        <v>0</v>
      </c>
      <c r="U126" s="12"/>
      <c r="V126" s="12"/>
      <c r="W126" s="12"/>
      <c r="X126" s="12"/>
      <c r="Y126" s="12"/>
      <c r="Z126" s="12"/>
      <c r="AA126" s="12"/>
      <c r="AB126" s="12"/>
      <c r="AC126" s="12"/>
      <c r="AD126" s="12"/>
      <c r="AE126" s="12"/>
      <c r="AR126" s="169" t="s">
        <v>82</v>
      </c>
      <c r="AT126" s="177" t="s">
        <v>74</v>
      </c>
      <c r="AU126" s="177" t="s">
        <v>75</v>
      </c>
      <c r="AY126" s="169" t="s">
        <v>257</v>
      </c>
      <c r="BK126" s="178">
        <f>SUM(BK127:BK161)</f>
        <v>0</v>
      </c>
    </row>
    <row r="127" s="2" customFormat="1" ht="33" customHeight="1">
      <c r="A127" s="38"/>
      <c r="B127" s="181"/>
      <c r="C127" s="182" t="s">
        <v>82</v>
      </c>
      <c r="D127" s="182" t="s">
        <v>259</v>
      </c>
      <c r="E127" s="183" t="s">
        <v>2987</v>
      </c>
      <c r="F127" s="184" t="s">
        <v>3665</v>
      </c>
      <c r="G127" s="185" t="s">
        <v>2365</v>
      </c>
      <c r="H127" s="186">
        <v>45</v>
      </c>
      <c r="I127" s="187"/>
      <c r="J127" s="188">
        <f>ROUND(I127*H127,2)</f>
        <v>0</v>
      </c>
      <c r="K127" s="184" t="s">
        <v>2351</v>
      </c>
      <c r="L127" s="39"/>
      <c r="M127" s="189" t="s">
        <v>1</v>
      </c>
      <c r="N127" s="190" t="s">
        <v>40</v>
      </c>
      <c r="O127" s="77"/>
      <c r="P127" s="191">
        <f>O127*H127</f>
        <v>0</v>
      </c>
      <c r="Q127" s="191">
        <v>0</v>
      </c>
      <c r="R127" s="191">
        <f>Q127*H127</f>
        <v>0</v>
      </c>
      <c r="S127" s="191">
        <v>0</v>
      </c>
      <c r="T127" s="192">
        <f>S127*H127</f>
        <v>0</v>
      </c>
      <c r="U127" s="38"/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  <c r="AR127" s="193" t="s">
        <v>108</v>
      </c>
      <c r="AT127" s="193" t="s">
        <v>259</v>
      </c>
      <c r="AU127" s="193" t="s">
        <v>82</v>
      </c>
      <c r="AY127" s="19" t="s">
        <v>257</v>
      </c>
      <c r="BE127" s="194">
        <f>IF(N127="základní",J127,0)</f>
        <v>0</v>
      </c>
      <c r="BF127" s="194">
        <f>IF(N127="snížená",J127,0)</f>
        <v>0</v>
      </c>
      <c r="BG127" s="194">
        <f>IF(N127="zákl. přenesená",J127,0)</f>
        <v>0</v>
      </c>
      <c r="BH127" s="194">
        <f>IF(N127="sníž. přenesená",J127,0)</f>
        <v>0</v>
      </c>
      <c r="BI127" s="194">
        <f>IF(N127="nulová",J127,0)</f>
        <v>0</v>
      </c>
      <c r="BJ127" s="19" t="s">
        <v>82</v>
      </c>
      <c r="BK127" s="194">
        <f>ROUND(I127*H127,2)</f>
        <v>0</v>
      </c>
      <c r="BL127" s="19" t="s">
        <v>108</v>
      </c>
      <c r="BM127" s="193" t="s">
        <v>85</v>
      </c>
    </row>
    <row r="128" s="2" customFormat="1" ht="33" customHeight="1">
      <c r="A128" s="38"/>
      <c r="B128" s="181"/>
      <c r="C128" s="182" t="s">
        <v>85</v>
      </c>
      <c r="D128" s="182" t="s">
        <v>259</v>
      </c>
      <c r="E128" s="183" t="s">
        <v>2989</v>
      </c>
      <c r="F128" s="184" t="s">
        <v>3666</v>
      </c>
      <c r="G128" s="185" t="s">
        <v>2365</v>
      </c>
      <c r="H128" s="186">
        <v>45</v>
      </c>
      <c r="I128" s="187"/>
      <c r="J128" s="188">
        <f>ROUND(I128*H128,2)</f>
        <v>0</v>
      </c>
      <c r="K128" s="184" t="s">
        <v>2351</v>
      </c>
      <c r="L128" s="39"/>
      <c r="M128" s="189" t="s">
        <v>1</v>
      </c>
      <c r="N128" s="190" t="s">
        <v>40</v>
      </c>
      <c r="O128" s="77"/>
      <c r="P128" s="191">
        <f>O128*H128</f>
        <v>0</v>
      </c>
      <c r="Q128" s="191">
        <v>0</v>
      </c>
      <c r="R128" s="191">
        <f>Q128*H128</f>
        <v>0</v>
      </c>
      <c r="S128" s="191">
        <v>0</v>
      </c>
      <c r="T128" s="192">
        <f>S128*H128</f>
        <v>0</v>
      </c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  <c r="AR128" s="193" t="s">
        <v>108</v>
      </c>
      <c r="AT128" s="193" t="s">
        <v>259</v>
      </c>
      <c r="AU128" s="193" t="s">
        <v>82</v>
      </c>
      <c r="AY128" s="19" t="s">
        <v>257</v>
      </c>
      <c r="BE128" s="194">
        <f>IF(N128="základní",J128,0)</f>
        <v>0</v>
      </c>
      <c r="BF128" s="194">
        <f>IF(N128="snížená",J128,0)</f>
        <v>0</v>
      </c>
      <c r="BG128" s="194">
        <f>IF(N128="zákl. přenesená",J128,0)</f>
        <v>0</v>
      </c>
      <c r="BH128" s="194">
        <f>IF(N128="sníž. přenesená",J128,0)</f>
        <v>0</v>
      </c>
      <c r="BI128" s="194">
        <f>IF(N128="nulová",J128,0)</f>
        <v>0</v>
      </c>
      <c r="BJ128" s="19" t="s">
        <v>82</v>
      </c>
      <c r="BK128" s="194">
        <f>ROUND(I128*H128,2)</f>
        <v>0</v>
      </c>
      <c r="BL128" s="19" t="s">
        <v>108</v>
      </c>
      <c r="BM128" s="193" t="s">
        <v>108</v>
      </c>
    </row>
    <row r="129" s="2" customFormat="1">
      <c r="A129" s="38"/>
      <c r="B129" s="39"/>
      <c r="C129" s="38"/>
      <c r="D129" s="196" t="s">
        <v>1062</v>
      </c>
      <c r="E129" s="38"/>
      <c r="F129" s="237" t="s">
        <v>3667</v>
      </c>
      <c r="G129" s="38"/>
      <c r="H129" s="38"/>
      <c r="I129" s="238"/>
      <c r="J129" s="38"/>
      <c r="K129" s="38"/>
      <c r="L129" s="39"/>
      <c r="M129" s="239"/>
      <c r="N129" s="240"/>
      <c r="O129" s="77"/>
      <c r="P129" s="77"/>
      <c r="Q129" s="77"/>
      <c r="R129" s="77"/>
      <c r="S129" s="77"/>
      <c r="T129" s="78"/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  <c r="AT129" s="19" t="s">
        <v>1062</v>
      </c>
      <c r="AU129" s="19" t="s">
        <v>82</v>
      </c>
    </row>
    <row r="130" s="2" customFormat="1" ht="24.15" customHeight="1">
      <c r="A130" s="38"/>
      <c r="B130" s="181"/>
      <c r="C130" s="182" t="s">
        <v>92</v>
      </c>
      <c r="D130" s="182" t="s">
        <v>259</v>
      </c>
      <c r="E130" s="183" t="s">
        <v>2992</v>
      </c>
      <c r="F130" s="184" t="s">
        <v>3668</v>
      </c>
      <c r="G130" s="185" t="s">
        <v>2365</v>
      </c>
      <c r="H130" s="186">
        <v>1</v>
      </c>
      <c r="I130" s="187"/>
      <c r="J130" s="188">
        <f>ROUND(I130*H130,2)</f>
        <v>0</v>
      </c>
      <c r="K130" s="184" t="s">
        <v>2351</v>
      </c>
      <c r="L130" s="39"/>
      <c r="M130" s="189" t="s">
        <v>1</v>
      </c>
      <c r="N130" s="190" t="s">
        <v>40</v>
      </c>
      <c r="O130" s="77"/>
      <c r="P130" s="191">
        <f>O130*H130</f>
        <v>0</v>
      </c>
      <c r="Q130" s="191">
        <v>0</v>
      </c>
      <c r="R130" s="191">
        <f>Q130*H130</f>
        <v>0</v>
      </c>
      <c r="S130" s="191">
        <v>0</v>
      </c>
      <c r="T130" s="192">
        <f>S130*H130</f>
        <v>0</v>
      </c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  <c r="AR130" s="193" t="s">
        <v>108</v>
      </c>
      <c r="AT130" s="193" t="s">
        <v>259</v>
      </c>
      <c r="AU130" s="193" t="s">
        <v>82</v>
      </c>
      <c r="AY130" s="19" t="s">
        <v>257</v>
      </c>
      <c r="BE130" s="194">
        <f>IF(N130="základní",J130,0)</f>
        <v>0</v>
      </c>
      <c r="BF130" s="194">
        <f>IF(N130="snížená",J130,0)</f>
        <v>0</v>
      </c>
      <c r="BG130" s="194">
        <f>IF(N130="zákl. přenesená",J130,0)</f>
        <v>0</v>
      </c>
      <c r="BH130" s="194">
        <f>IF(N130="sníž. přenesená",J130,0)</f>
        <v>0</v>
      </c>
      <c r="BI130" s="194">
        <f>IF(N130="nulová",J130,0)</f>
        <v>0</v>
      </c>
      <c r="BJ130" s="19" t="s">
        <v>82</v>
      </c>
      <c r="BK130" s="194">
        <f>ROUND(I130*H130,2)</f>
        <v>0</v>
      </c>
      <c r="BL130" s="19" t="s">
        <v>108</v>
      </c>
      <c r="BM130" s="193" t="s">
        <v>290</v>
      </c>
    </row>
    <row r="131" s="2" customFormat="1" ht="24.15" customHeight="1">
      <c r="A131" s="38"/>
      <c r="B131" s="181"/>
      <c r="C131" s="182" t="s">
        <v>108</v>
      </c>
      <c r="D131" s="182" t="s">
        <v>259</v>
      </c>
      <c r="E131" s="183" t="s">
        <v>2994</v>
      </c>
      <c r="F131" s="184" t="s">
        <v>3669</v>
      </c>
      <c r="G131" s="185" t="s">
        <v>2365</v>
      </c>
      <c r="H131" s="186">
        <v>1</v>
      </c>
      <c r="I131" s="187"/>
      <c r="J131" s="188">
        <f>ROUND(I131*H131,2)</f>
        <v>0</v>
      </c>
      <c r="K131" s="184" t="s">
        <v>2351</v>
      </c>
      <c r="L131" s="39"/>
      <c r="M131" s="189" t="s">
        <v>1</v>
      </c>
      <c r="N131" s="190" t="s">
        <v>40</v>
      </c>
      <c r="O131" s="77"/>
      <c r="P131" s="191">
        <f>O131*H131</f>
        <v>0</v>
      </c>
      <c r="Q131" s="191">
        <v>0</v>
      </c>
      <c r="R131" s="191">
        <f>Q131*H131</f>
        <v>0</v>
      </c>
      <c r="S131" s="191">
        <v>0</v>
      </c>
      <c r="T131" s="192">
        <f>S131*H131</f>
        <v>0</v>
      </c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R131" s="193" t="s">
        <v>108</v>
      </c>
      <c r="AT131" s="193" t="s">
        <v>259</v>
      </c>
      <c r="AU131" s="193" t="s">
        <v>82</v>
      </c>
      <c r="AY131" s="19" t="s">
        <v>257</v>
      </c>
      <c r="BE131" s="194">
        <f>IF(N131="základní",J131,0)</f>
        <v>0</v>
      </c>
      <c r="BF131" s="194">
        <f>IF(N131="snížená",J131,0)</f>
        <v>0</v>
      </c>
      <c r="BG131" s="194">
        <f>IF(N131="zákl. přenesená",J131,0)</f>
        <v>0</v>
      </c>
      <c r="BH131" s="194">
        <f>IF(N131="sníž. přenesená",J131,0)</f>
        <v>0</v>
      </c>
      <c r="BI131" s="194">
        <f>IF(N131="nulová",J131,0)</f>
        <v>0</v>
      </c>
      <c r="BJ131" s="19" t="s">
        <v>82</v>
      </c>
      <c r="BK131" s="194">
        <f>ROUND(I131*H131,2)</f>
        <v>0</v>
      </c>
      <c r="BL131" s="19" t="s">
        <v>108</v>
      </c>
      <c r="BM131" s="193" t="s">
        <v>307</v>
      </c>
    </row>
    <row r="132" s="2" customFormat="1">
      <c r="A132" s="38"/>
      <c r="B132" s="39"/>
      <c r="C132" s="38"/>
      <c r="D132" s="196" t="s">
        <v>1062</v>
      </c>
      <c r="E132" s="38"/>
      <c r="F132" s="237" t="s">
        <v>3670</v>
      </c>
      <c r="G132" s="38"/>
      <c r="H132" s="38"/>
      <c r="I132" s="238"/>
      <c r="J132" s="38"/>
      <c r="K132" s="38"/>
      <c r="L132" s="39"/>
      <c r="M132" s="239"/>
      <c r="N132" s="240"/>
      <c r="O132" s="77"/>
      <c r="P132" s="77"/>
      <c r="Q132" s="77"/>
      <c r="R132" s="77"/>
      <c r="S132" s="77"/>
      <c r="T132" s="78"/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  <c r="AT132" s="19" t="s">
        <v>1062</v>
      </c>
      <c r="AU132" s="19" t="s">
        <v>82</v>
      </c>
    </row>
    <row r="133" s="2" customFormat="1" ht="21.75" customHeight="1">
      <c r="A133" s="38"/>
      <c r="B133" s="181"/>
      <c r="C133" s="182" t="s">
        <v>285</v>
      </c>
      <c r="D133" s="182" t="s">
        <v>259</v>
      </c>
      <c r="E133" s="183" t="s">
        <v>2997</v>
      </c>
      <c r="F133" s="184" t="s">
        <v>3671</v>
      </c>
      <c r="G133" s="185" t="s">
        <v>422</v>
      </c>
      <c r="H133" s="186">
        <v>513</v>
      </c>
      <c r="I133" s="187"/>
      <c r="J133" s="188">
        <f>ROUND(I133*H133,2)</f>
        <v>0</v>
      </c>
      <c r="K133" s="184" t="s">
        <v>2351</v>
      </c>
      <c r="L133" s="39"/>
      <c r="M133" s="189" t="s">
        <v>1</v>
      </c>
      <c r="N133" s="190" t="s">
        <v>40</v>
      </c>
      <c r="O133" s="77"/>
      <c r="P133" s="191">
        <f>O133*H133</f>
        <v>0</v>
      </c>
      <c r="Q133" s="191">
        <v>0</v>
      </c>
      <c r="R133" s="191">
        <f>Q133*H133</f>
        <v>0</v>
      </c>
      <c r="S133" s="191">
        <v>0</v>
      </c>
      <c r="T133" s="192">
        <f>S133*H133</f>
        <v>0</v>
      </c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  <c r="AR133" s="193" t="s">
        <v>108</v>
      </c>
      <c r="AT133" s="193" t="s">
        <v>259</v>
      </c>
      <c r="AU133" s="193" t="s">
        <v>82</v>
      </c>
      <c r="AY133" s="19" t="s">
        <v>257</v>
      </c>
      <c r="BE133" s="194">
        <f>IF(N133="základní",J133,0)</f>
        <v>0</v>
      </c>
      <c r="BF133" s="194">
        <f>IF(N133="snížená",J133,0)</f>
        <v>0</v>
      </c>
      <c r="BG133" s="194">
        <f>IF(N133="zákl. přenesená",J133,0)</f>
        <v>0</v>
      </c>
      <c r="BH133" s="194">
        <f>IF(N133="sníž. přenesená",J133,0)</f>
        <v>0</v>
      </c>
      <c r="BI133" s="194">
        <f>IF(N133="nulová",J133,0)</f>
        <v>0</v>
      </c>
      <c r="BJ133" s="19" t="s">
        <v>82</v>
      </c>
      <c r="BK133" s="194">
        <f>ROUND(I133*H133,2)</f>
        <v>0</v>
      </c>
      <c r="BL133" s="19" t="s">
        <v>108</v>
      </c>
      <c r="BM133" s="193" t="s">
        <v>320</v>
      </c>
    </row>
    <row r="134" s="2" customFormat="1" ht="21.75" customHeight="1">
      <c r="A134" s="38"/>
      <c r="B134" s="181"/>
      <c r="C134" s="182" t="s">
        <v>290</v>
      </c>
      <c r="D134" s="182" t="s">
        <v>259</v>
      </c>
      <c r="E134" s="183" t="s">
        <v>2999</v>
      </c>
      <c r="F134" s="184" t="s">
        <v>3672</v>
      </c>
      <c r="G134" s="185" t="s">
        <v>422</v>
      </c>
      <c r="H134" s="186">
        <v>513</v>
      </c>
      <c r="I134" s="187"/>
      <c r="J134" s="188">
        <f>ROUND(I134*H134,2)</f>
        <v>0</v>
      </c>
      <c r="K134" s="184" t="s">
        <v>2351</v>
      </c>
      <c r="L134" s="39"/>
      <c r="M134" s="189" t="s">
        <v>1</v>
      </c>
      <c r="N134" s="190" t="s">
        <v>40</v>
      </c>
      <c r="O134" s="77"/>
      <c r="P134" s="191">
        <f>O134*H134</f>
        <v>0</v>
      </c>
      <c r="Q134" s="191">
        <v>0</v>
      </c>
      <c r="R134" s="191">
        <f>Q134*H134</f>
        <v>0</v>
      </c>
      <c r="S134" s="191">
        <v>0</v>
      </c>
      <c r="T134" s="192">
        <f>S134*H134</f>
        <v>0</v>
      </c>
      <c r="U134" s="38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  <c r="AR134" s="193" t="s">
        <v>108</v>
      </c>
      <c r="AT134" s="193" t="s">
        <v>259</v>
      </c>
      <c r="AU134" s="193" t="s">
        <v>82</v>
      </c>
      <c r="AY134" s="19" t="s">
        <v>257</v>
      </c>
      <c r="BE134" s="194">
        <f>IF(N134="základní",J134,0)</f>
        <v>0</v>
      </c>
      <c r="BF134" s="194">
        <f>IF(N134="snížená",J134,0)</f>
        <v>0</v>
      </c>
      <c r="BG134" s="194">
        <f>IF(N134="zákl. přenesená",J134,0)</f>
        <v>0</v>
      </c>
      <c r="BH134" s="194">
        <f>IF(N134="sníž. přenesená",J134,0)</f>
        <v>0</v>
      </c>
      <c r="BI134" s="194">
        <f>IF(N134="nulová",J134,0)</f>
        <v>0</v>
      </c>
      <c r="BJ134" s="19" t="s">
        <v>82</v>
      </c>
      <c r="BK134" s="194">
        <f>ROUND(I134*H134,2)</f>
        <v>0</v>
      </c>
      <c r="BL134" s="19" t="s">
        <v>108</v>
      </c>
      <c r="BM134" s="193" t="s">
        <v>334</v>
      </c>
    </row>
    <row r="135" s="2" customFormat="1">
      <c r="A135" s="38"/>
      <c r="B135" s="39"/>
      <c r="C135" s="38"/>
      <c r="D135" s="196" t="s">
        <v>1062</v>
      </c>
      <c r="E135" s="38"/>
      <c r="F135" s="237" t="s">
        <v>3673</v>
      </c>
      <c r="G135" s="38"/>
      <c r="H135" s="38"/>
      <c r="I135" s="238"/>
      <c r="J135" s="38"/>
      <c r="K135" s="38"/>
      <c r="L135" s="39"/>
      <c r="M135" s="239"/>
      <c r="N135" s="240"/>
      <c r="O135" s="77"/>
      <c r="P135" s="77"/>
      <c r="Q135" s="77"/>
      <c r="R135" s="77"/>
      <c r="S135" s="77"/>
      <c r="T135" s="78"/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T135" s="19" t="s">
        <v>1062</v>
      </c>
      <c r="AU135" s="19" t="s">
        <v>82</v>
      </c>
    </row>
    <row r="136" s="2" customFormat="1" ht="33" customHeight="1">
      <c r="A136" s="38"/>
      <c r="B136" s="181"/>
      <c r="C136" s="182" t="s">
        <v>301</v>
      </c>
      <c r="D136" s="182" t="s">
        <v>259</v>
      </c>
      <c r="E136" s="183" t="s">
        <v>3002</v>
      </c>
      <c r="F136" s="184" t="s">
        <v>3674</v>
      </c>
      <c r="G136" s="185" t="s">
        <v>2365</v>
      </c>
      <c r="H136" s="186">
        <v>1539</v>
      </c>
      <c r="I136" s="187"/>
      <c r="J136" s="188">
        <f>ROUND(I136*H136,2)</f>
        <v>0</v>
      </c>
      <c r="K136" s="184" t="s">
        <v>2351</v>
      </c>
      <c r="L136" s="39"/>
      <c r="M136" s="189" t="s">
        <v>1</v>
      </c>
      <c r="N136" s="190" t="s">
        <v>40</v>
      </c>
      <c r="O136" s="77"/>
      <c r="P136" s="191">
        <f>O136*H136</f>
        <v>0</v>
      </c>
      <c r="Q136" s="191">
        <v>0</v>
      </c>
      <c r="R136" s="191">
        <f>Q136*H136</f>
        <v>0</v>
      </c>
      <c r="S136" s="191">
        <v>0</v>
      </c>
      <c r="T136" s="192">
        <f>S136*H136</f>
        <v>0</v>
      </c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R136" s="193" t="s">
        <v>108</v>
      </c>
      <c r="AT136" s="193" t="s">
        <v>259</v>
      </c>
      <c r="AU136" s="193" t="s">
        <v>82</v>
      </c>
      <c r="AY136" s="19" t="s">
        <v>257</v>
      </c>
      <c r="BE136" s="194">
        <f>IF(N136="základní",J136,0)</f>
        <v>0</v>
      </c>
      <c r="BF136" s="194">
        <f>IF(N136="snížená",J136,0)</f>
        <v>0</v>
      </c>
      <c r="BG136" s="194">
        <f>IF(N136="zákl. přenesená",J136,0)</f>
        <v>0</v>
      </c>
      <c r="BH136" s="194">
        <f>IF(N136="sníž. přenesená",J136,0)</f>
        <v>0</v>
      </c>
      <c r="BI136" s="194">
        <f>IF(N136="nulová",J136,0)</f>
        <v>0</v>
      </c>
      <c r="BJ136" s="19" t="s">
        <v>82</v>
      </c>
      <c r="BK136" s="194">
        <f>ROUND(I136*H136,2)</f>
        <v>0</v>
      </c>
      <c r="BL136" s="19" t="s">
        <v>108</v>
      </c>
      <c r="BM136" s="193" t="s">
        <v>350</v>
      </c>
    </row>
    <row r="137" s="2" customFormat="1" ht="33" customHeight="1">
      <c r="A137" s="38"/>
      <c r="B137" s="181"/>
      <c r="C137" s="182" t="s">
        <v>307</v>
      </c>
      <c r="D137" s="182" t="s">
        <v>259</v>
      </c>
      <c r="E137" s="183" t="s">
        <v>3004</v>
      </c>
      <c r="F137" s="184" t="s">
        <v>3675</v>
      </c>
      <c r="G137" s="185" t="s">
        <v>2365</v>
      </c>
      <c r="H137" s="186">
        <v>1539</v>
      </c>
      <c r="I137" s="187"/>
      <c r="J137" s="188">
        <f>ROUND(I137*H137,2)</f>
        <v>0</v>
      </c>
      <c r="K137" s="184" t="s">
        <v>2351</v>
      </c>
      <c r="L137" s="39"/>
      <c r="M137" s="189" t="s">
        <v>1</v>
      </c>
      <c r="N137" s="190" t="s">
        <v>40</v>
      </c>
      <c r="O137" s="77"/>
      <c r="P137" s="191">
        <f>O137*H137</f>
        <v>0</v>
      </c>
      <c r="Q137" s="191">
        <v>0</v>
      </c>
      <c r="R137" s="191">
        <f>Q137*H137</f>
        <v>0</v>
      </c>
      <c r="S137" s="191">
        <v>0</v>
      </c>
      <c r="T137" s="192">
        <f>S137*H137</f>
        <v>0</v>
      </c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R137" s="193" t="s">
        <v>108</v>
      </c>
      <c r="AT137" s="193" t="s">
        <v>259</v>
      </c>
      <c r="AU137" s="193" t="s">
        <v>82</v>
      </c>
      <c r="AY137" s="19" t="s">
        <v>257</v>
      </c>
      <c r="BE137" s="194">
        <f>IF(N137="základní",J137,0)</f>
        <v>0</v>
      </c>
      <c r="BF137" s="194">
        <f>IF(N137="snížená",J137,0)</f>
        <v>0</v>
      </c>
      <c r="BG137" s="194">
        <f>IF(N137="zákl. přenesená",J137,0)</f>
        <v>0</v>
      </c>
      <c r="BH137" s="194">
        <f>IF(N137="sníž. přenesená",J137,0)</f>
        <v>0</v>
      </c>
      <c r="BI137" s="194">
        <f>IF(N137="nulová",J137,0)</f>
        <v>0</v>
      </c>
      <c r="BJ137" s="19" t="s">
        <v>82</v>
      </c>
      <c r="BK137" s="194">
        <f>ROUND(I137*H137,2)</f>
        <v>0</v>
      </c>
      <c r="BL137" s="19" t="s">
        <v>108</v>
      </c>
      <c r="BM137" s="193" t="s">
        <v>364</v>
      </c>
    </row>
    <row r="138" s="2" customFormat="1">
      <c r="A138" s="38"/>
      <c r="B138" s="39"/>
      <c r="C138" s="38"/>
      <c r="D138" s="196" t="s">
        <v>1062</v>
      </c>
      <c r="E138" s="38"/>
      <c r="F138" s="237" t="s">
        <v>3676</v>
      </c>
      <c r="G138" s="38"/>
      <c r="H138" s="38"/>
      <c r="I138" s="238"/>
      <c r="J138" s="38"/>
      <c r="K138" s="38"/>
      <c r="L138" s="39"/>
      <c r="M138" s="239"/>
      <c r="N138" s="240"/>
      <c r="O138" s="77"/>
      <c r="P138" s="77"/>
      <c r="Q138" s="77"/>
      <c r="R138" s="77"/>
      <c r="S138" s="77"/>
      <c r="T138" s="78"/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T138" s="19" t="s">
        <v>1062</v>
      </c>
      <c r="AU138" s="19" t="s">
        <v>82</v>
      </c>
    </row>
    <row r="139" s="2" customFormat="1" ht="16.5" customHeight="1">
      <c r="A139" s="38"/>
      <c r="B139" s="181"/>
      <c r="C139" s="182" t="s">
        <v>314</v>
      </c>
      <c r="D139" s="182" t="s">
        <v>259</v>
      </c>
      <c r="E139" s="183" t="s">
        <v>3006</v>
      </c>
      <c r="F139" s="184" t="s">
        <v>3677</v>
      </c>
      <c r="G139" s="185" t="s">
        <v>2365</v>
      </c>
      <c r="H139" s="186">
        <v>28</v>
      </c>
      <c r="I139" s="187"/>
      <c r="J139" s="188">
        <f>ROUND(I139*H139,2)</f>
        <v>0</v>
      </c>
      <c r="K139" s="184" t="s">
        <v>2351</v>
      </c>
      <c r="L139" s="39"/>
      <c r="M139" s="189" t="s">
        <v>1</v>
      </c>
      <c r="N139" s="190" t="s">
        <v>40</v>
      </c>
      <c r="O139" s="77"/>
      <c r="P139" s="191">
        <f>O139*H139</f>
        <v>0</v>
      </c>
      <c r="Q139" s="191">
        <v>0</v>
      </c>
      <c r="R139" s="191">
        <f>Q139*H139</f>
        <v>0</v>
      </c>
      <c r="S139" s="191">
        <v>0</v>
      </c>
      <c r="T139" s="192">
        <f>S139*H139</f>
        <v>0</v>
      </c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R139" s="193" t="s">
        <v>108</v>
      </c>
      <c r="AT139" s="193" t="s">
        <v>259</v>
      </c>
      <c r="AU139" s="193" t="s">
        <v>82</v>
      </c>
      <c r="AY139" s="19" t="s">
        <v>257</v>
      </c>
      <c r="BE139" s="194">
        <f>IF(N139="základní",J139,0)</f>
        <v>0</v>
      </c>
      <c r="BF139" s="194">
        <f>IF(N139="snížená",J139,0)</f>
        <v>0</v>
      </c>
      <c r="BG139" s="194">
        <f>IF(N139="zákl. přenesená",J139,0)</f>
        <v>0</v>
      </c>
      <c r="BH139" s="194">
        <f>IF(N139="sníž. přenesená",J139,0)</f>
        <v>0</v>
      </c>
      <c r="BI139" s="194">
        <f>IF(N139="nulová",J139,0)</f>
        <v>0</v>
      </c>
      <c r="BJ139" s="19" t="s">
        <v>82</v>
      </c>
      <c r="BK139" s="194">
        <f>ROUND(I139*H139,2)</f>
        <v>0</v>
      </c>
      <c r="BL139" s="19" t="s">
        <v>108</v>
      </c>
      <c r="BM139" s="193" t="s">
        <v>374</v>
      </c>
    </row>
    <row r="140" s="2" customFormat="1">
      <c r="A140" s="38"/>
      <c r="B140" s="39"/>
      <c r="C140" s="38"/>
      <c r="D140" s="196" t="s">
        <v>1062</v>
      </c>
      <c r="E140" s="38"/>
      <c r="F140" s="237" t="s">
        <v>3678</v>
      </c>
      <c r="G140" s="38"/>
      <c r="H140" s="38"/>
      <c r="I140" s="238"/>
      <c r="J140" s="38"/>
      <c r="K140" s="38"/>
      <c r="L140" s="39"/>
      <c r="M140" s="239"/>
      <c r="N140" s="240"/>
      <c r="O140" s="77"/>
      <c r="P140" s="77"/>
      <c r="Q140" s="77"/>
      <c r="R140" s="77"/>
      <c r="S140" s="77"/>
      <c r="T140" s="78"/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T140" s="19" t="s">
        <v>1062</v>
      </c>
      <c r="AU140" s="19" t="s">
        <v>82</v>
      </c>
    </row>
    <row r="141" s="2" customFormat="1" ht="24.15" customHeight="1">
      <c r="A141" s="38"/>
      <c r="B141" s="181"/>
      <c r="C141" s="182" t="s">
        <v>320</v>
      </c>
      <c r="D141" s="182" t="s">
        <v>259</v>
      </c>
      <c r="E141" s="183" t="s">
        <v>3008</v>
      </c>
      <c r="F141" s="184" t="s">
        <v>3078</v>
      </c>
      <c r="G141" s="185" t="s">
        <v>416</v>
      </c>
      <c r="H141" s="186">
        <v>1</v>
      </c>
      <c r="I141" s="187"/>
      <c r="J141" s="188">
        <f>ROUND(I141*H141,2)</f>
        <v>0</v>
      </c>
      <c r="K141" s="184" t="s">
        <v>2351</v>
      </c>
      <c r="L141" s="39"/>
      <c r="M141" s="189" t="s">
        <v>1</v>
      </c>
      <c r="N141" s="190" t="s">
        <v>40</v>
      </c>
      <c r="O141" s="77"/>
      <c r="P141" s="191">
        <f>O141*H141</f>
        <v>0</v>
      </c>
      <c r="Q141" s="191">
        <v>0</v>
      </c>
      <c r="R141" s="191">
        <f>Q141*H141</f>
        <v>0</v>
      </c>
      <c r="S141" s="191">
        <v>0</v>
      </c>
      <c r="T141" s="192">
        <f>S141*H141</f>
        <v>0</v>
      </c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R141" s="193" t="s">
        <v>108</v>
      </c>
      <c r="AT141" s="193" t="s">
        <v>259</v>
      </c>
      <c r="AU141" s="193" t="s">
        <v>82</v>
      </c>
      <c r="AY141" s="19" t="s">
        <v>257</v>
      </c>
      <c r="BE141" s="194">
        <f>IF(N141="základní",J141,0)</f>
        <v>0</v>
      </c>
      <c r="BF141" s="194">
        <f>IF(N141="snížená",J141,0)</f>
        <v>0</v>
      </c>
      <c r="BG141" s="194">
        <f>IF(N141="zákl. přenesená",J141,0)</f>
        <v>0</v>
      </c>
      <c r="BH141" s="194">
        <f>IF(N141="sníž. přenesená",J141,0)</f>
        <v>0</v>
      </c>
      <c r="BI141" s="194">
        <f>IF(N141="nulová",J141,0)</f>
        <v>0</v>
      </c>
      <c r="BJ141" s="19" t="s">
        <v>82</v>
      </c>
      <c r="BK141" s="194">
        <f>ROUND(I141*H141,2)</f>
        <v>0</v>
      </c>
      <c r="BL141" s="19" t="s">
        <v>108</v>
      </c>
      <c r="BM141" s="193" t="s">
        <v>388</v>
      </c>
    </row>
    <row r="142" s="2" customFormat="1" ht="24.15" customHeight="1">
      <c r="A142" s="38"/>
      <c r="B142" s="181"/>
      <c r="C142" s="182" t="s">
        <v>327</v>
      </c>
      <c r="D142" s="182" t="s">
        <v>259</v>
      </c>
      <c r="E142" s="183" t="s">
        <v>3011</v>
      </c>
      <c r="F142" s="184" t="s">
        <v>3080</v>
      </c>
      <c r="G142" s="185" t="s">
        <v>416</v>
      </c>
      <c r="H142" s="186">
        <v>1</v>
      </c>
      <c r="I142" s="187"/>
      <c r="J142" s="188">
        <f>ROUND(I142*H142,2)</f>
        <v>0</v>
      </c>
      <c r="K142" s="184" t="s">
        <v>2351</v>
      </c>
      <c r="L142" s="39"/>
      <c r="M142" s="189" t="s">
        <v>1</v>
      </c>
      <c r="N142" s="190" t="s">
        <v>40</v>
      </c>
      <c r="O142" s="77"/>
      <c r="P142" s="191">
        <f>O142*H142</f>
        <v>0</v>
      </c>
      <c r="Q142" s="191">
        <v>0</v>
      </c>
      <c r="R142" s="191">
        <f>Q142*H142</f>
        <v>0</v>
      </c>
      <c r="S142" s="191">
        <v>0</v>
      </c>
      <c r="T142" s="192">
        <f>S142*H142</f>
        <v>0</v>
      </c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R142" s="193" t="s">
        <v>108</v>
      </c>
      <c r="AT142" s="193" t="s">
        <v>259</v>
      </c>
      <c r="AU142" s="193" t="s">
        <v>82</v>
      </c>
      <c r="AY142" s="19" t="s">
        <v>257</v>
      </c>
      <c r="BE142" s="194">
        <f>IF(N142="základní",J142,0)</f>
        <v>0</v>
      </c>
      <c r="BF142" s="194">
        <f>IF(N142="snížená",J142,0)</f>
        <v>0</v>
      </c>
      <c r="BG142" s="194">
        <f>IF(N142="zákl. přenesená",J142,0)</f>
        <v>0</v>
      </c>
      <c r="BH142" s="194">
        <f>IF(N142="sníž. přenesená",J142,0)</f>
        <v>0</v>
      </c>
      <c r="BI142" s="194">
        <f>IF(N142="nulová",J142,0)</f>
        <v>0</v>
      </c>
      <c r="BJ142" s="19" t="s">
        <v>82</v>
      </c>
      <c r="BK142" s="194">
        <f>ROUND(I142*H142,2)</f>
        <v>0</v>
      </c>
      <c r="BL142" s="19" t="s">
        <v>108</v>
      </c>
      <c r="BM142" s="193" t="s">
        <v>402</v>
      </c>
    </row>
    <row r="143" s="2" customFormat="1">
      <c r="A143" s="38"/>
      <c r="B143" s="39"/>
      <c r="C143" s="38"/>
      <c r="D143" s="196" t="s">
        <v>1062</v>
      </c>
      <c r="E143" s="38"/>
      <c r="F143" s="237" t="s">
        <v>3679</v>
      </c>
      <c r="G143" s="38"/>
      <c r="H143" s="38"/>
      <c r="I143" s="238"/>
      <c r="J143" s="38"/>
      <c r="K143" s="38"/>
      <c r="L143" s="39"/>
      <c r="M143" s="239"/>
      <c r="N143" s="240"/>
      <c r="O143" s="77"/>
      <c r="P143" s="77"/>
      <c r="Q143" s="77"/>
      <c r="R143" s="77"/>
      <c r="S143" s="77"/>
      <c r="T143" s="78"/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T143" s="19" t="s">
        <v>1062</v>
      </c>
      <c r="AU143" s="19" t="s">
        <v>82</v>
      </c>
    </row>
    <row r="144" s="2" customFormat="1" ht="33" customHeight="1">
      <c r="A144" s="38"/>
      <c r="B144" s="181"/>
      <c r="C144" s="182" t="s">
        <v>334</v>
      </c>
      <c r="D144" s="182" t="s">
        <v>259</v>
      </c>
      <c r="E144" s="183" t="s">
        <v>3014</v>
      </c>
      <c r="F144" s="184" t="s">
        <v>3012</v>
      </c>
      <c r="G144" s="185" t="s">
        <v>416</v>
      </c>
      <c r="H144" s="186">
        <v>1</v>
      </c>
      <c r="I144" s="187"/>
      <c r="J144" s="188">
        <f>ROUND(I144*H144,2)</f>
        <v>0</v>
      </c>
      <c r="K144" s="184" t="s">
        <v>2351</v>
      </c>
      <c r="L144" s="39"/>
      <c r="M144" s="189" t="s">
        <v>1</v>
      </c>
      <c r="N144" s="190" t="s">
        <v>40</v>
      </c>
      <c r="O144" s="77"/>
      <c r="P144" s="191">
        <f>O144*H144</f>
        <v>0</v>
      </c>
      <c r="Q144" s="191">
        <v>0</v>
      </c>
      <c r="R144" s="191">
        <f>Q144*H144</f>
        <v>0</v>
      </c>
      <c r="S144" s="191">
        <v>0</v>
      </c>
      <c r="T144" s="192">
        <f>S144*H144</f>
        <v>0</v>
      </c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R144" s="193" t="s">
        <v>108</v>
      </c>
      <c r="AT144" s="193" t="s">
        <v>259</v>
      </c>
      <c r="AU144" s="193" t="s">
        <v>82</v>
      </c>
      <c r="AY144" s="19" t="s">
        <v>257</v>
      </c>
      <c r="BE144" s="194">
        <f>IF(N144="základní",J144,0)</f>
        <v>0</v>
      </c>
      <c r="BF144" s="194">
        <f>IF(N144="snížená",J144,0)</f>
        <v>0</v>
      </c>
      <c r="BG144" s="194">
        <f>IF(N144="zákl. přenesená",J144,0)</f>
        <v>0</v>
      </c>
      <c r="BH144" s="194">
        <f>IF(N144="sníž. přenesená",J144,0)</f>
        <v>0</v>
      </c>
      <c r="BI144" s="194">
        <f>IF(N144="nulová",J144,0)</f>
        <v>0</v>
      </c>
      <c r="BJ144" s="19" t="s">
        <v>82</v>
      </c>
      <c r="BK144" s="194">
        <f>ROUND(I144*H144,2)</f>
        <v>0</v>
      </c>
      <c r="BL144" s="19" t="s">
        <v>108</v>
      </c>
      <c r="BM144" s="193" t="s">
        <v>413</v>
      </c>
    </row>
    <row r="145" s="2" customFormat="1">
      <c r="A145" s="38"/>
      <c r="B145" s="39"/>
      <c r="C145" s="38"/>
      <c r="D145" s="196" t="s">
        <v>1062</v>
      </c>
      <c r="E145" s="38"/>
      <c r="F145" s="237" t="s">
        <v>3679</v>
      </c>
      <c r="G145" s="38"/>
      <c r="H145" s="38"/>
      <c r="I145" s="238"/>
      <c r="J145" s="38"/>
      <c r="K145" s="38"/>
      <c r="L145" s="39"/>
      <c r="M145" s="239"/>
      <c r="N145" s="240"/>
      <c r="O145" s="77"/>
      <c r="P145" s="77"/>
      <c r="Q145" s="77"/>
      <c r="R145" s="77"/>
      <c r="S145" s="77"/>
      <c r="T145" s="78"/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  <c r="AT145" s="19" t="s">
        <v>1062</v>
      </c>
      <c r="AU145" s="19" t="s">
        <v>82</v>
      </c>
    </row>
    <row r="146" s="2" customFormat="1" ht="16.5" customHeight="1">
      <c r="A146" s="38"/>
      <c r="B146" s="181"/>
      <c r="C146" s="182" t="s">
        <v>343</v>
      </c>
      <c r="D146" s="182" t="s">
        <v>259</v>
      </c>
      <c r="E146" s="183" t="s">
        <v>3017</v>
      </c>
      <c r="F146" s="184" t="s">
        <v>3680</v>
      </c>
      <c r="G146" s="185" t="s">
        <v>2505</v>
      </c>
      <c r="H146" s="186">
        <v>6</v>
      </c>
      <c r="I146" s="187"/>
      <c r="J146" s="188">
        <f>ROUND(I146*H146,2)</f>
        <v>0</v>
      </c>
      <c r="K146" s="184" t="s">
        <v>2351</v>
      </c>
      <c r="L146" s="39"/>
      <c r="M146" s="189" t="s">
        <v>1</v>
      </c>
      <c r="N146" s="190" t="s">
        <v>40</v>
      </c>
      <c r="O146" s="77"/>
      <c r="P146" s="191">
        <f>O146*H146</f>
        <v>0</v>
      </c>
      <c r="Q146" s="191">
        <v>0</v>
      </c>
      <c r="R146" s="191">
        <f>Q146*H146</f>
        <v>0</v>
      </c>
      <c r="S146" s="191">
        <v>0</v>
      </c>
      <c r="T146" s="192">
        <f>S146*H146</f>
        <v>0</v>
      </c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  <c r="AR146" s="193" t="s">
        <v>108</v>
      </c>
      <c r="AT146" s="193" t="s">
        <v>259</v>
      </c>
      <c r="AU146" s="193" t="s">
        <v>82</v>
      </c>
      <c r="AY146" s="19" t="s">
        <v>257</v>
      </c>
      <c r="BE146" s="194">
        <f>IF(N146="základní",J146,0)</f>
        <v>0</v>
      </c>
      <c r="BF146" s="194">
        <f>IF(N146="snížená",J146,0)</f>
        <v>0</v>
      </c>
      <c r="BG146" s="194">
        <f>IF(N146="zákl. přenesená",J146,0)</f>
        <v>0</v>
      </c>
      <c r="BH146" s="194">
        <f>IF(N146="sníž. přenesená",J146,0)</f>
        <v>0</v>
      </c>
      <c r="BI146" s="194">
        <f>IF(N146="nulová",J146,0)</f>
        <v>0</v>
      </c>
      <c r="BJ146" s="19" t="s">
        <v>82</v>
      </c>
      <c r="BK146" s="194">
        <f>ROUND(I146*H146,2)</f>
        <v>0</v>
      </c>
      <c r="BL146" s="19" t="s">
        <v>108</v>
      </c>
      <c r="BM146" s="193" t="s">
        <v>427</v>
      </c>
    </row>
    <row r="147" s="2" customFormat="1">
      <c r="A147" s="38"/>
      <c r="B147" s="39"/>
      <c r="C147" s="38"/>
      <c r="D147" s="196" t="s">
        <v>1062</v>
      </c>
      <c r="E147" s="38"/>
      <c r="F147" s="237" t="s">
        <v>3681</v>
      </c>
      <c r="G147" s="38"/>
      <c r="H147" s="38"/>
      <c r="I147" s="238"/>
      <c r="J147" s="38"/>
      <c r="K147" s="38"/>
      <c r="L147" s="39"/>
      <c r="M147" s="239"/>
      <c r="N147" s="240"/>
      <c r="O147" s="77"/>
      <c r="P147" s="77"/>
      <c r="Q147" s="77"/>
      <c r="R147" s="77"/>
      <c r="S147" s="77"/>
      <c r="T147" s="78"/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  <c r="AT147" s="19" t="s">
        <v>1062</v>
      </c>
      <c r="AU147" s="19" t="s">
        <v>82</v>
      </c>
    </row>
    <row r="148" s="2" customFormat="1" ht="16.5" customHeight="1">
      <c r="A148" s="38"/>
      <c r="B148" s="181"/>
      <c r="C148" s="182" t="s">
        <v>350</v>
      </c>
      <c r="D148" s="182" t="s">
        <v>259</v>
      </c>
      <c r="E148" s="183" t="s">
        <v>3019</v>
      </c>
      <c r="F148" s="184" t="s">
        <v>3020</v>
      </c>
      <c r="G148" s="185" t="s">
        <v>2505</v>
      </c>
      <c r="H148" s="186">
        <v>3</v>
      </c>
      <c r="I148" s="187"/>
      <c r="J148" s="188">
        <f>ROUND(I148*H148,2)</f>
        <v>0</v>
      </c>
      <c r="K148" s="184" t="s">
        <v>2351</v>
      </c>
      <c r="L148" s="39"/>
      <c r="M148" s="189" t="s">
        <v>1</v>
      </c>
      <c r="N148" s="190" t="s">
        <v>40</v>
      </c>
      <c r="O148" s="77"/>
      <c r="P148" s="191">
        <f>O148*H148</f>
        <v>0</v>
      </c>
      <c r="Q148" s="191">
        <v>0</v>
      </c>
      <c r="R148" s="191">
        <f>Q148*H148</f>
        <v>0</v>
      </c>
      <c r="S148" s="191">
        <v>0</v>
      </c>
      <c r="T148" s="192">
        <f>S148*H148</f>
        <v>0</v>
      </c>
      <c r="U148" s="38"/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  <c r="AR148" s="193" t="s">
        <v>108</v>
      </c>
      <c r="AT148" s="193" t="s">
        <v>259</v>
      </c>
      <c r="AU148" s="193" t="s">
        <v>82</v>
      </c>
      <c r="AY148" s="19" t="s">
        <v>257</v>
      </c>
      <c r="BE148" s="194">
        <f>IF(N148="základní",J148,0)</f>
        <v>0</v>
      </c>
      <c r="BF148" s="194">
        <f>IF(N148="snížená",J148,0)</f>
        <v>0</v>
      </c>
      <c r="BG148" s="194">
        <f>IF(N148="zákl. přenesená",J148,0)</f>
        <v>0</v>
      </c>
      <c r="BH148" s="194">
        <f>IF(N148="sníž. přenesená",J148,0)</f>
        <v>0</v>
      </c>
      <c r="BI148" s="194">
        <f>IF(N148="nulová",J148,0)</f>
        <v>0</v>
      </c>
      <c r="BJ148" s="19" t="s">
        <v>82</v>
      </c>
      <c r="BK148" s="194">
        <f>ROUND(I148*H148,2)</f>
        <v>0</v>
      </c>
      <c r="BL148" s="19" t="s">
        <v>108</v>
      </c>
      <c r="BM148" s="193" t="s">
        <v>439</v>
      </c>
    </row>
    <row r="149" s="2" customFormat="1">
      <c r="A149" s="38"/>
      <c r="B149" s="39"/>
      <c r="C149" s="38"/>
      <c r="D149" s="196" t="s">
        <v>1062</v>
      </c>
      <c r="E149" s="38"/>
      <c r="F149" s="237" t="s">
        <v>3682</v>
      </c>
      <c r="G149" s="38"/>
      <c r="H149" s="38"/>
      <c r="I149" s="238"/>
      <c r="J149" s="38"/>
      <c r="K149" s="38"/>
      <c r="L149" s="39"/>
      <c r="M149" s="239"/>
      <c r="N149" s="240"/>
      <c r="O149" s="77"/>
      <c r="P149" s="77"/>
      <c r="Q149" s="77"/>
      <c r="R149" s="77"/>
      <c r="S149" s="77"/>
      <c r="T149" s="78"/>
      <c r="U149" s="38"/>
      <c r="V149" s="38"/>
      <c r="W149" s="38"/>
      <c r="X149" s="38"/>
      <c r="Y149" s="38"/>
      <c r="Z149" s="38"/>
      <c r="AA149" s="38"/>
      <c r="AB149" s="38"/>
      <c r="AC149" s="38"/>
      <c r="AD149" s="38"/>
      <c r="AE149" s="38"/>
      <c r="AT149" s="19" t="s">
        <v>1062</v>
      </c>
      <c r="AU149" s="19" t="s">
        <v>82</v>
      </c>
    </row>
    <row r="150" s="2" customFormat="1" ht="21.75" customHeight="1">
      <c r="A150" s="38"/>
      <c r="B150" s="181"/>
      <c r="C150" s="182" t="s">
        <v>8</v>
      </c>
      <c r="D150" s="182" t="s">
        <v>259</v>
      </c>
      <c r="E150" s="183" t="s">
        <v>3021</v>
      </c>
      <c r="F150" s="184" t="s">
        <v>3022</v>
      </c>
      <c r="G150" s="185" t="s">
        <v>416</v>
      </c>
      <c r="H150" s="186">
        <v>1</v>
      </c>
      <c r="I150" s="187"/>
      <c r="J150" s="188">
        <f>ROUND(I150*H150,2)</f>
        <v>0</v>
      </c>
      <c r="K150" s="184" t="s">
        <v>2351</v>
      </c>
      <c r="L150" s="39"/>
      <c r="M150" s="189" t="s">
        <v>1</v>
      </c>
      <c r="N150" s="190" t="s">
        <v>40</v>
      </c>
      <c r="O150" s="77"/>
      <c r="P150" s="191">
        <f>O150*H150</f>
        <v>0</v>
      </c>
      <c r="Q150" s="191">
        <v>0</v>
      </c>
      <c r="R150" s="191">
        <f>Q150*H150</f>
        <v>0</v>
      </c>
      <c r="S150" s="191">
        <v>0</v>
      </c>
      <c r="T150" s="192">
        <f>S150*H150</f>
        <v>0</v>
      </c>
      <c r="U150" s="38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  <c r="AR150" s="193" t="s">
        <v>108</v>
      </c>
      <c r="AT150" s="193" t="s">
        <v>259</v>
      </c>
      <c r="AU150" s="193" t="s">
        <v>82</v>
      </c>
      <c r="AY150" s="19" t="s">
        <v>257</v>
      </c>
      <c r="BE150" s="194">
        <f>IF(N150="základní",J150,0)</f>
        <v>0</v>
      </c>
      <c r="BF150" s="194">
        <f>IF(N150="snížená",J150,0)</f>
        <v>0</v>
      </c>
      <c r="BG150" s="194">
        <f>IF(N150="zákl. přenesená",J150,0)</f>
        <v>0</v>
      </c>
      <c r="BH150" s="194">
        <f>IF(N150="sníž. přenesená",J150,0)</f>
        <v>0</v>
      </c>
      <c r="BI150" s="194">
        <f>IF(N150="nulová",J150,0)</f>
        <v>0</v>
      </c>
      <c r="BJ150" s="19" t="s">
        <v>82</v>
      </c>
      <c r="BK150" s="194">
        <f>ROUND(I150*H150,2)</f>
        <v>0</v>
      </c>
      <c r="BL150" s="19" t="s">
        <v>108</v>
      </c>
      <c r="BM150" s="193" t="s">
        <v>450</v>
      </c>
    </row>
    <row r="151" s="2" customFormat="1">
      <c r="A151" s="38"/>
      <c r="B151" s="39"/>
      <c r="C151" s="38"/>
      <c r="D151" s="196" t="s">
        <v>1062</v>
      </c>
      <c r="E151" s="38"/>
      <c r="F151" s="237" t="s">
        <v>3679</v>
      </c>
      <c r="G151" s="38"/>
      <c r="H151" s="38"/>
      <c r="I151" s="238"/>
      <c r="J151" s="38"/>
      <c r="K151" s="38"/>
      <c r="L151" s="39"/>
      <c r="M151" s="239"/>
      <c r="N151" s="240"/>
      <c r="O151" s="77"/>
      <c r="P151" s="77"/>
      <c r="Q151" s="77"/>
      <c r="R151" s="77"/>
      <c r="S151" s="77"/>
      <c r="T151" s="78"/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  <c r="AT151" s="19" t="s">
        <v>1062</v>
      </c>
      <c r="AU151" s="19" t="s">
        <v>82</v>
      </c>
    </row>
    <row r="152" s="2" customFormat="1" ht="16.5" customHeight="1">
      <c r="A152" s="38"/>
      <c r="B152" s="181"/>
      <c r="C152" s="182" t="s">
        <v>364</v>
      </c>
      <c r="D152" s="182" t="s">
        <v>259</v>
      </c>
      <c r="E152" s="183" t="s">
        <v>3023</v>
      </c>
      <c r="F152" s="184" t="s">
        <v>3024</v>
      </c>
      <c r="G152" s="185" t="s">
        <v>2505</v>
      </c>
      <c r="H152" s="186">
        <v>4</v>
      </c>
      <c r="I152" s="187"/>
      <c r="J152" s="188">
        <f>ROUND(I152*H152,2)</f>
        <v>0</v>
      </c>
      <c r="K152" s="184" t="s">
        <v>2351</v>
      </c>
      <c r="L152" s="39"/>
      <c r="M152" s="189" t="s">
        <v>1</v>
      </c>
      <c r="N152" s="190" t="s">
        <v>40</v>
      </c>
      <c r="O152" s="77"/>
      <c r="P152" s="191">
        <f>O152*H152</f>
        <v>0</v>
      </c>
      <c r="Q152" s="191">
        <v>0</v>
      </c>
      <c r="R152" s="191">
        <f>Q152*H152</f>
        <v>0</v>
      </c>
      <c r="S152" s="191">
        <v>0</v>
      </c>
      <c r="T152" s="192">
        <f>S152*H152</f>
        <v>0</v>
      </c>
      <c r="U152" s="38"/>
      <c r="V152" s="38"/>
      <c r="W152" s="38"/>
      <c r="X152" s="38"/>
      <c r="Y152" s="38"/>
      <c r="Z152" s="38"/>
      <c r="AA152" s="38"/>
      <c r="AB152" s="38"/>
      <c r="AC152" s="38"/>
      <c r="AD152" s="38"/>
      <c r="AE152" s="38"/>
      <c r="AR152" s="193" t="s">
        <v>108</v>
      </c>
      <c r="AT152" s="193" t="s">
        <v>259</v>
      </c>
      <c r="AU152" s="193" t="s">
        <v>82</v>
      </c>
      <c r="AY152" s="19" t="s">
        <v>257</v>
      </c>
      <c r="BE152" s="194">
        <f>IF(N152="základní",J152,0)</f>
        <v>0</v>
      </c>
      <c r="BF152" s="194">
        <f>IF(N152="snížená",J152,0)</f>
        <v>0</v>
      </c>
      <c r="BG152" s="194">
        <f>IF(N152="zákl. přenesená",J152,0)</f>
        <v>0</v>
      </c>
      <c r="BH152" s="194">
        <f>IF(N152="sníž. přenesená",J152,0)</f>
        <v>0</v>
      </c>
      <c r="BI152" s="194">
        <f>IF(N152="nulová",J152,0)</f>
        <v>0</v>
      </c>
      <c r="BJ152" s="19" t="s">
        <v>82</v>
      </c>
      <c r="BK152" s="194">
        <f>ROUND(I152*H152,2)</f>
        <v>0</v>
      </c>
      <c r="BL152" s="19" t="s">
        <v>108</v>
      </c>
      <c r="BM152" s="193" t="s">
        <v>462</v>
      </c>
    </row>
    <row r="153" s="2" customFormat="1">
      <c r="A153" s="38"/>
      <c r="B153" s="39"/>
      <c r="C153" s="38"/>
      <c r="D153" s="196" t="s">
        <v>1062</v>
      </c>
      <c r="E153" s="38"/>
      <c r="F153" s="237" t="s">
        <v>3683</v>
      </c>
      <c r="G153" s="38"/>
      <c r="H153" s="38"/>
      <c r="I153" s="238"/>
      <c r="J153" s="38"/>
      <c r="K153" s="38"/>
      <c r="L153" s="39"/>
      <c r="M153" s="239"/>
      <c r="N153" s="240"/>
      <c r="O153" s="77"/>
      <c r="P153" s="77"/>
      <c r="Q153" s="77"/>
      <c r="R153" s="77"/>
      <c r="S153" s="77"/>
      <c r="T153" s="78"/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  <c r="AT153" s="19" t="s">
        <v>1062</v>
      </c>
      <c r="AU153" s="19" t="s">
        <v>82</v>
      </c>
    </row>
    <row r="154" s="2" customFormat="1" ht="16.5" customHeight="1">
      <c r="A154" s="38"/>
      <c r="B154" s="181"/>
      <c r="C154" s="182" t="s">
        <v>368</v>
      </c>
      <c r="D154" s="182" t="s">
        <v>259</v>
      </c>
      <c r="E154" s="183" t="s">
        <v>3025</v>
      </c>
      <c r="F154" s="184" t="s">
        <v>3026</v>
      </c>
      <c r="G154" s="185" t="s">
        <v>416</v>
      </c>
      <c r="H154" s="186">
        <v>1</v>
      </c>
      <c r="I154" s="187"/>
      <c r="J154" s="188">
        <f>ROUND(I154*H154,2)</f>
        <v>0</v>
      </c>
      <c r="K154" s="184" t="s">
        <v>2351</v>
      </c>
      <c r="L154" s="39"/>
      <c r="M154" s="189" t="s">
        <v>1</v>
      </c>
      <c r="N154" s="190" t="s">
        <v>40</v>
      </c>
      <c r="O154" s="77"/>
      <c r="P154" s="191">
        <f>O154*H154</f>
        <v>0</v>
      </c>
      <c r="Q154" s="191">
        <v>0</v>
      </c>
      <c r="R154" s="191">
        <f>Q154*H154</f>
        <v>0</v>
      </c>
      <c r="S154" s="191">
        <v>0</v>
      </c>
      <c r="T154" s="192">
        <f>S154*H154</f>
        <v>0</v>
      </c>
      <c r="U154" s="38"/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  <c r="AR154" s="193" t="s">
        <v>108</v>
      </c>
      <c r="AT154" s="193" t="s">
        <v>259</v>
      </c>
      <c r="AU154" s="193" t="s">
        <v>82</v>
      </c>
      <c r="AY154" s="19" t="s">
        <v>257</v>
      </c>
      <c r="BE154" s="194">
        <f>IF(N154="základní",J154,0)</f>
        <v>0</v>
      </c>
      <c r="BF154" s="194">
        <f>IF(N154="snížená",J154,0)</f>
        <v>0</v>
      </c>
      <c r="BG154" s="194">
        <f>IF(N154="zákl. přenesená",J154,0)</f>
        <v>0</v>
      </c>
      <c r="BH154" s="194">
        <f>IF(N154="sníž. přenesená",J154,0)</f>
        <v>0</v>
      </c>
      <c r="BI154" s="194">
        <f>IF(N154="nulová",J154,0)</f>
        <v>0</v>
      </c>
      <c r="BJ154" s="19" t="s">
        <v>82</v>
      </c>
      <c r="BK154" s="194">
        <f>ROUND(I154*H154,2)</f>
        <v>0</v>
      </c>
      <c r="BL154" s="19" t="s">
        <v>108</v>
      </c>
      <c r="BM154" s="193" t="s">
        <v>476</v>
      </c>
    </row>
    <row r="155" s="2" customFormat="1">
      <c r="A155" s="38"/>
      <c r="B155" s="39"/>
      <c r="C155" s="38"/>
      <c r="D155" s="196" t="s">
        <v>1062</v>
      </c>
      <c r="E155" s="38"/>
      <c r="F155" s="237" t="s">
        <v>3679</v>
      </c>
      <c r="G155" s="38"/>
      <c r="H155" s="38"/>
      <c r="I155" s="238"/>
      <c r="J155" s="38"/>
      <c r="K155" s="38"/>
      <c r="L155" s="39"/>
      <c r="M155" s="239"/>
      <c r="N155" s="240"/>
      <c r="O155" s="77"/>
      <c r="P155" s="77"/>
      <c r="Q155" s="77"/>
      <c r="R155" s="77"/>
      <c r="S155" s="77"/>
      <c r="T155" s="78"/>
      <c r="U155" s="38"/>
      <c r="V155" s="38"/>
      <c r="W155" s="38"/>
      <c r="X155" s="38"/>
      <c r="Y155" s="38"/>
      <c r="Z155" s="38"/>
      <c r="AA155" s="38"/>
      <c r="AB155" s="38"/>
      <c r="AC155" s="38"/>
      <c r="AD155" s="38"/>
      <c r="AE155" s="38"/>
      <c r="AT155" s="19" t="s">
        <v>1062</v>
      </c>
      <c r="AU155" s="19" t="s">
        <v>82</v>
      </c>
    </row>
    <row r="156" s="2" customFormat="1" ht="33" customHeight="1">
      <c r="A156" s="38"/>
      <c r="B156" s="181"/>
      <c r="C156" s="182" t="s">
        <v>374</v>
      </c>
      <c r="D156" s="182" t="s">
        <v>259</v>
      </c>
      <c r="E156" s="183" t="s">
        <v>3027</v>
      </c>
      <c r="F156" s="184" t="s">
        <v>3684</v>
      </c>
      <c r="G156" s="185" t="s">
        <v>416</v>
      </c>
      <c r="H156" s="186">
        <v>1</v>
      </c>
      <c r="I156" s="187"/>
      <c r="J156" s="188">
        <f>ROUND(I156*H156,2)</f>
        <v>0</v>
      </c>
      <c r="K156" s="184" t="s">
        <v>2351</v>
      </c>
      <c r="L156" s="39"/>
      <c r="M156" s="189" t="s">
        <v>1</v>
      </c>
      <c r="N156" s="190" t="s">
        <v>40</v>
      </c>
      <c r="O156" s="77"/>
      <c r="P156" s="191">
        <f>O156*H156</f>
        <v>0</v>
      </c>
      <c r="Q156" s="191">
        <v>0</v>
      </c>
      <c r="R156" s="191">
        <f>Q156*H156</f>
        <v>0</v>
      </c>
      <c r="S156" s="191">
        <v>0</v>
      </c>
      <c r="T156" s="192">
        <f>S156*H156</f>
        <v>0</v>
      </c>
      <c r="U156" s="38"/>
      <c r="V156" s="38"/>
      <c r="W156" s="38"/>
      <c r="X156" s="38"/>
      <c r="Y156" s="38"/>
      <c r="Z156" s="38"/>
      <c r="AA156" s="38"/>
      <c r="AB156" s="38"/>
      <c r="AC156" s="38"/>
      <c r="AD156" s="38"/>
      <c r="AE156" s="38"/>
      <c r="AR156" s="193" t="s">
        <v>108</v>
      </c>
      <c r="AT156" s="193" t="s">
        <v>259</v>
      </c>
      <c r="AU156" s="193" t="s">
        <v>82</v>
      </c>
      <c r="AY156" s="19" t="s">
        <v>257</v>
      </c>
      <c r="BE156" s="194">
        <f>IF(N156="základní",J156,0)</f>
        <v>0</v>
      </c>
      <c r="BF156" s="194">
        <f>IF(N156="snížená",J156,0)</f>
        <v>0</v>
      </c>
      <c r="BG156" s="194">
        <f>IF(N156="zákl. přenesená",J156,0)</f>
        <v>0</v>
      </c>
      <c r="BH156" s="194">
        <f>IF(N156="sníž. přenesená",J156,0)</f>
        <v>0</v>
      </c>
      <c r="BI156" s="194">
        <f>IF(N156="nulová",J156,0)</f>
        <v>0</v>
      </c>
      <c r="BJ156" s="19" t="s">
        <v>82</v>
      </c>
      <c r="BK156" s="194">
        <f>ROUND(I156*H156,2)</f>
        <v>0</v>
      </c>
      <c r="BL156" s="19" t="s">
        <v>108</v>
      </c>
      <c r="BM156" s="193" t="s">
        <v>490</v>
      </c>
    </row>
    <row r="157" s="2" customFormat="1">
      <c r="A157" s="38"/>
      <c r="B157" s="39"/>
      <c r="C157" s="38"/>
      <c r="D157" s="196" t="s">
        <v>1062</v>
      </c>
      <c r="E157" s="38"/>
      <c r="F157" s="237" t="s">
        <v>3679</v>
      </c>
      <c r="G157" s="38"/>
      <c r="H157" s="38"/>
      <c r="I157" s="238"/>
      <c r="J157" s="38"/>
      <c r="K157" s="38"/>
      <c r="L157" s="39"/>
      <c r="M157" s="239"/>
      <c r="N157" s="240"/>
      <c r="O157" s="77"/>
      <c r="P157" s="77"/>
      <c r="Q157" s="77"/>
      <c r="R157" s="77"/>
      <c r="S157" s="77"/>
      <c r="T157" s="78"/>
      <c r="U157" s="38"/>
      <c r="V157" s="38"/>
      <c r="W157" s="38"/>
      <c r="X157" s="38"/>
      <c r="Y157" s="38"/>
      <c r="Z157" s="38"/>
      <c r="AA157" s="38"/>
      <c r="AB157" s="38"/>
      <c r="AC157" s="38"/>
      <c r="AD157" s="38"/>
      <c r="AE157" s="38"/>
      <c r="AT157" s="19" t="s">
        <v>1062</v>
      </c>
      <c r="AU157" s="19" t="s">
        <v>82</v>
      </c>
    </row>
    <row r="158" s="2" customFormat="1" ht="21.75" customHeight="1">
      <c r="A158" s="38"/>
      <c r="B158" s="181"/>
      <c r="C158" s="182" t="s">
        <v>379</v>
      </c>
      <c r="D158" s="182" t="s">
        <v>259</v>
      </c>
      <c r="E158" s="183" t="s">
        <v>3054</v>
      </c>
      <c r="F158" s="184" t="s">
        <v>3685</v>
      </c>
      <c r="G158" s="185" t="s">
        <v>416</v>
      </c>
      <c r="H158" s="186">
        <v>1</v>
      </c>
      <c r="I158" s="187"/>
      <c r="J158" s="188">
        <f>ROUND(I158*H158,2)</f>
        <v>0</v>
      </c>
      <c r="K158" s="184" t="s">
        <v>2351</v>
      </c>
      <c r="L158" s="39"/>
      <c r="M158" s="189" t="s">
        <v>1</v>
      </c>
      <c r="N158" s="190" t="s">
        <v>40</v>
      </c>
      <c r="O158" s="77"/>
      <c r="P158" s="191">
        <f>O158*H158</f>
        <v>0</v>
      </c>
      <c r="Q158" s="191">
        <v>0</v>
      </c>
      <c r="R158" s="191">
        <f>Q158*H158</f>
        <v>0</v>
      </c>
      <c r="S158" s="191">
        <v>0</v>
      </c>
      <c r="T158" s="192">
        <f>S158*H158</f>
        <v>0</v>
      </c>
      <c r="U158" s="38"/>
      <c r="V158" s="38"/>
      <c r="W158" s="38"/>
      <c r="X158" s="38"/>
      <c r="Y158" s="38"/>
      <c r="Z158" s="38"/>
      <c r="AA158" s="38"/>
      <c r="AB158" s="38"/>
      <c r="AC158" s="38"/>
      <c r="AD158" s="38"/>
      <c r="AE158" s="38"/>
      <c r="AR158" s="193" t="s">
        <v>108</v>
      </c>
      <c r="AT158" s="193" t="s">
        <v>259</v>
      </c>
      <c r="AU158" s="193" t="s">
        <v>82</v>
      </c>
      <c r="AY158" s="19" t="s">
        <v>257</v>
      </c>
      <c r="BE158" s="194">
        <f>IF(N158="základní",J158,0)</f>
        <v>0</v>
      </c>
      <c r="BF158" s="194">
        <f>IF(N158="snížená",J158,0)</f>
        <v>0</v>
      </c>
      <c r="BG158" s="194">
        <f>IF(N158="zákl. přenesená",J158,0)</f>
        <v>0</v>
      </c>
      <c r="BH158" s="194">
        <f>IF(N158="sníž. přenesená",J158,0)</f>
        <v>0</v>
      </c>
      <c r="BI158" s="194">
        <f>IF(N158="nulová",J158,0)</f>
        <v>0</v>
      </c>
      <c r="BJ158" s="19" t="s">
        <v>82</v>
      </c>
      <c r="BK158" s="194">
        <f>ROUND(I158*H158,2)</f>
        <v>0</v>
      </c>
      <c r="BL158" s="19" t="s">
        <v>108</v>
      </c>
      <c r="BM158" s="193" t="s">
        <v>530</v>
      </c>
    </row>
    <row r="159" s="2" customFormat="1">
      <c r="A159" s="38"/>
      <c r="B159" s="39"/>
      <c r="C159" s="38"/>
      <c r="D159" s="196" t="s">
        <v>1062</v>
      </c>
      <c r="E159" s="38"/>
      <c r="F159" s="237" t="s">
        <v>3679</v>
      </c>
      <c r="G159" s="38"/>
      <c r="H159" s="38"/>
      <c r="I159" s="238"/>
      <c r="J159" s="38"/>
      <c r="K159" s="38"/>
      <c r="L159" s="39"/>
      <c r="M159" s="239"/>
      <c r="N159" s="240"/>
      <c r="O159" s="77"/>
      <c r="P159" s="77"/>
      <c r="Q159" s="77"/>
      <c r="R159" s="77"/>
      <c r="S159" s="77"/>
      <c r="T159" s="78"/>
      <c r="U159" s="38"/>
      <c r="V159" s="38"/>
      <c r="W159" s="38"/>
      <c r="X159" s="38"/>
      <c r="Y159" s="38"/>
      <c r="Z159" s="38"/>
      <c r="AA159" s="38"/>
      <c r="AB159" s="38"/>
      <c r="AC159" s="38"/>
      <c r="AD159" s="38"/>
      <c r="AE159" s="38"/>
      <c r="AT159" s="19" t="s">
        <v>1062</v>
      </c>
      <c r="AU159" s="19" t="s">
        <v>82</v>
      </c>
    </row>
    <row r="160" s="2" customFormat="1" ht="16.5" customHeight="1">
      <c r="A160" s="38"/>
      <c r="B160" s="181"/>
      <c r="C160" s="182" t="s">
        <v>388</v>
      </c>
      <c r="D160" s="182" t="s">
        <v>259</v>
      </c>
      <c r="E160" s="183" t="s">
        <v>3057</v>
      </c>
      <c r="F160" s="184" t="s">
        <v>3028</v>
      </c>
      <c r="G160" s="185" t="s">
        <v>416</v>
      </c>
      <c r="H160" s="186">
        <v>1</v>
      </c>
      <c r="I160" s="187"/>
      <c r="J160" s="188">
        <f>ROUND(I160*H160,2)</f>
        <v>0</v>
      </c>
      <c r="K160" s="184" t="s">
        <v>2351</v>
      </c>
      <c r="L160" s="39"/>
      <c r="M160" s="189" t="s">
        <v>1</v>
      </c>
      <c r="N160" s="190" t="s">
        <v>40</v>
      </c>
      <c r="O160" s="77"/>
      <c r="P160" s="191">
        <f>O160*H160</f>
        <v>0</v>
      </c>
      <c r="Q160" s="191">
        <v>0</v>
      </c>
      <c r="R160" s="191">
        <f>Q160*H160</f>
        <v>0</v>
      </c>
      <c r="S160" s="191">
        <v>0</v>
      </c>
      <c r="T160" s="192">
        <f>S160*H160</f>
        <v>0</v>
      </c>
      <c r="U160" s="38"/>
      <c r="V160" s="38"/>
      <c r="W160" s="38"/>
      <c r="X160" s="38"/>
      <c r="Y160" s="38"/>
      <c r="Z160" s="38"/>
      <c r="AA160" s="38"/>
      <c r="AB160" s="38"/>
      <c r="AC160" s="38"/>
      <c r="AD160" s="38"/>
      <c r="AE160" s="38"/>
      <c r="AR160" s="193" t="s">
        <v>108</v>
      </c>
      <c r="AT160" s="193" t="s">
        <v>259</v>
      </c>
      <c r="AU160" s="193" t="s">
        <v>82</v>
      </c>
      <c r="AY160" s="19" t="s">
        <v>257</v>
      </c>
      <c r="BE160" s="194">
        <f>IF(N160="základní",J160,0)</f>
        <v>0</v>
      </c>
      <c r="BF160" s="194">
        <f>IF(N160="snížená",J160,0)</f>
        <v>0</v>
      </c>
      <c r="BG160" s="194">
        <f>IF(N160="zákl. přenesená",J160,0)</f>
        <v>0</v>
      </c>
      <c r="BH160" s="194">
        <f>IF(N160="sníž. přenesená",J160,0)</f>
        <v>0</v>
      </c>
      <c r="BI160" s="194">
        <f>IF(N160="nulová",J160,0)</f>
        <v>0</v>
      </c>
      <c r="BJ160" s="19" t="s">
        <v>82</v>
      </c>
      <c r="BK160" s="194">
        <f>ROUND(I160*H160,2)</f>
        <v>0</v>
      </c>
      <c r="BL160" s="19" t="s">
        <v>108</v>
      </c>
      <c r="BM160" s="193" t="s">
        <v>589</v>
      </c>
    </row>
    <row r="161" s="2" customFormat="1">
      <c r="A161" s="38"/>
      <c r="B161" s="39"/>
      <c r="C161" s="38"/>
      <c r="D161" s="196" t="s">
        <v>1062</v>
      </c>
      <c r="E161" s="38"/>
      <c r="F161" s="237" t="s">
        <v>3679</v>
      </c>
      <c r="G161" s="38"/>
      <c r="H161" s="38"/>
      <c r="I161" s="238"/>
      <c r="J161" s="38"/>
      <c r="K161" s="38"/>
      <c r="L161" s="39"/>
      <c r="M161" s="247"/>
      <c r="N161" s="248"/>
      <c r="O161" s="243"/>
      <c r="P161" s="243"/>
      <c r="Q161" s="243"/>
      <c r="R161" s="243"/>
      <c r="S161" s="243"/>
      <c r="T161" s="249"/>
      <c r="U161" s="38"/>
      <c r="V161" s="38"/>
      <c r="W161" s="38"/>
      <c r="X161" s="38"/>
      <c r="Y161" s="38"/>
      <c r="Z161" s="38"/>
      <c r="AA161" s="38"/>
      <c r="AB161" s="38"/>
      <c r="AC161" s="38"/>
      <c r="AD161" s="38"/>
      <c r="AE161" s="38"/>
      <c r="AT161" s="19" t="s">
        <v>1062</v>
      </c>
      <c r="AU161" s="19" t="s">
        <v>82</v>
      </c>
    </row>
    <row r="162" s="2" customFormat="1" ht="6.96" customHeight="1">
      <c r="A162" s="38"/>
      <c r="B162" s="60"/>
      <c r="C162" s="61"/>
      <c r="D162" s="61"/>
      <c r="E162" s="61"/>
      <c r="F162" s="61"/>
      <c r="G162" s="61"/>
      <c r="H162" s="61"/>
      <c r="I162" s="61"/>
      <c r="J162" s="61"/>
      <c r="K162" s="61"/>
      <c r="L162" s="39"/>
      <c r="M162" s="38"/>
      <c r="O162" s="38"/>
      <c r="P162" s="38"/>
      <c r="Q162" s="38"/>
      <c r="R162" s="38"/>
      <c r="S162" s="38"/>
      <c r="T162" s="38"/>
      <c r="U162" s="38"/>
      <c r="V162" s="38"/>
      <c r="W162" s="38"/>
      <c r="X162" s="38"/>
      <c r="Y162" s="38"/>
      <c r="Z162" s="38"/>
      <c r="AA162" s="38"/>
      <c r="AB162" s="38"/>
      <c r="AC162" s="38"/>
      <c r="AD162" s="38"/>
      <c r="AE162" s="38"/>
    </row>
  </sheetData>
  <autoFilter ref="C124:K161"/>
  <mergeCells count="15">
    <mergeCell ref="E7:H7"/>
    <mergeCell ref="E11:H11"/>
    <mergeCell ref="E9:H9"/>
    <mergeCell ref="E13:H13"/>
    <mergeCell ref="E22:H22"/>
    <mergeCell ref="E31:H31"/>
    <mergeCell ref="E85:H85"/>
    <mergeCell ref="E89:H89"/>
    <mergeCell ref="E87:H87"/>
    <mergeCell ref="E91:H91"/>
    <mergeCell ref="E111:H111"/>
    <mergeCell ref="E115:H115"/>
    <mergeCell ref="E113:H113"/>
    <mergeCell ref="E117:H117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18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8" t="s">
        <v>5</v>
      </c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148</v>
      </c>
    </row>
    <row r="3" s="1" customFormat="1" ht="6.96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2"/>
      <c r="AT3" s="19" t="s">
        <v>85</v>
      </c>
    </row>
    <row r="4" s="1" customFormat="1" ht="24.96" customHeight="1">
      <c r="B4" s="22"/>
      <c r="D4" s="23" t="s">
        <v>198</v>
      </c>
      <c r="L4" s="22"/>
      <c r="M4" s="130" t="s">
        <v>10</v>
      </c>
      <c r="AT4" s="19" t="s">
        <v>3</v>
      </c>
    </row>
    <row r="5" s="1" customFormat="1" ht="6.96" customHeight="1">
      <c r="B5" s="22"/>
      <c r="L5" s="22"/>
    </row>
    <row r="6" s="1" customFormat="1" ht="12" customHeight="1">
      <c r="B6" s="22"/>
      <c r="D6" s="32" t="s">
        <v>16</v>
      </c>
      <c r="L6" s="22"/>
    </row>
    <row r="7" s="1" customFormat="1" ht="16.5" customHeight="1">
      <c r="B7" s="22"/>
      <c r="E7" s="131" t="str">
        <f>'Rekapitulace stavby'!K6</f>
        <v>FNOL Novostavba Pavilonu B</v>
      </c>
      <c r="F7" s="32"/>
      <c r="G7" s="32"/>
      <c r="H7" s="32"/>
      <c r="L7" s="22"/>
    </row>
    <row r="8">
      <c r="B8" s="22"/>
      <c r="D8" s="32" t="s">
        <v>199</v>
      </c>
      <c r="L8" s="22"/>
    </row>
    <row r="9" s="1" customFormat="1" ht="16.5" customHeight="1">
      <c r="B9" s="22"/>
      <c r="E9" s="131" t="s">
        <v>200</v>
      </c>
      <c r="F9" s="1"/>
      <c r="G9" s="1"/>
      <c r="H9" s="1"/>
      <c r="L9" s="22"/>
    </row>
    <row r="10" s="1" customFormat="1" ht="12" customHeight="1">
      <c r="B10" s="22"/>
      <c r="D10" s="32" t="s">
        <v>201</v>
      </c>
      <c r="L10" s="22"/>
    </row>
    <row r="11" s="2" customFormat="1" ht="16.5" customHeight="1">
      <c r="A11" s="38"/>
      <c r="B11" s="39"/>
      <c r="C11" s="38"/>
      <c r="D11" s="38"/>
      <c r="E11" s="132" t="s">
        <v>202</v>
      </c>
      <c r="F11" s="38"/>
      <c r="G11" s="38"/>
      <c r="H11" s="38"/>
      <c r="I11" s="38"/>
      <c r="J11" s="38"/>
      <c r="K11" s="38"/>
      <c r="L11" s="55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</row>
    <row r="12" s="2" customFormat="1" ht="12" customHeight="1">
      <c r="A12" s="38"/>
      <c r="B12" s="39"/>
      <c r="C12" s="38"/>
      <c r="D12" s="32" t="s">
        <v>203</v>
      </c>
      <c r="E12" s="38"/>
      <c r="F12" s="38"/>
      <c r="G12" s="38"/>
      <c r="H12" s="38"/>
      <c r="I12" s="38"/>
      <c r="J12" s="38"/>
      <c r="K12" s="38"/>
      <c r="L12" s="55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</row>
    <row r="13" s="2" customFormat="1" ht="16.5" customHeight="1">
      <c r="A13" s="38"/>
      <c r="B13" s="39"/>
      <c r="C13" s="38"/>
      <c r="D13" s="38"/>
      <c r="E13" s="67" t="s">
        <v>3686</v>
      </c>
      <c r="F13" s="38"/>
      <c r="G13" s="38"/>
      <c r="H13" s="38"/>
      <c r="I13" s="38"/>
      <c r="J13" s="38"/>
      <c r="K13" s="38"/>
      <c r="L13" s="55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="2" customFormat="1">
      <c r="A14" s="38"/>
      <c r="B14" s="39"/>
      <c r="C14" s="38"/>
      <c r="D14" s="38"/>
      <c r="E14" s="38"/>
      <c r="F14" s="38"/>
      <c r="G14" s="38"/>
      <c r="H14" s="38"/>
      <c r="I14" s="38"/>
      <c r="J14" s="38"/>
      <c r="K14" s="38"/>
      <c r="L14" s="55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="2" customFormat="1" ht="12" customHeight="1">
      <c r="A15" s="38"/>
      <c r="B15" s="39"/>
      <c r="C15" s="38"/>
      <c r="D15" s="32" t="s">
        <v>18</v>
      </c>
      <c r="E15" s="38"/>
      <c r="F15" s="27" t="s">
        <v>1</v>
      </c>
      <c r="G15" s="38"/>
      <c r="H15" s="38"/>
      <c r="I15" s="32" t="s">
        <v>19</v>
      </c>
      <c r="J15" s="27" t="s">
        <v>1</v>
      </c>
      <c r="K15" s="38"/>
      <c r="L15" s="55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6" s="2" customFormat="1" ht="12" customHeight="1">
      <c r="A16" s="38"/>
      <c r="B16" s="39"/>
      <c r="C16" s="38"/>
      <c r="D16" s="32" t="s">
        <v>20</v>
      </c>
      <c r="E16" s="38"/>
      <c r="F16" s="27" t="s">
        <v>21</v>
      </c>
      <c r="G16" s="38"/>
      <c r="H16" s="38"/>
      <c r="I16" s="32" t="s">
        <v>22</v>
      </c>
      <c r="J16" s="69" t="str">
        <f>'Rekapitulace stavby'!AN8</f>
        <v>8. 4. 2023</v>
      </c>
      <c r="K16" s="38"/>
      <c r="L16" s="55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</row>
    <row r="17" s="2" customFormat="1" ht="10.8" customHeight="1">
      <c r="A17" s="38"/>
      <c r="B17" s="39"/>
      <c r="C17" s="38"/>
      <c r="D17" s="38"/>
      <c r="E17" s="38"/>
      <c r="F17" s="38"/>
      <c r="G17" s="38"/>
      <c r="H17" s="38"/>
      <c r="I17" s="38"/>
      <c r="J17" s="38"/>
      <c r="K17" s="38"/>
      <c r="L17" s="55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</row>
    <row r="18" s="2" customFormat="1" ht="12" customHeight="1">
      <c r="A18" s="38"/>
      <c r="B18" s="39"/>
      <c r="C18" s="38"/>
      <c r="D18" s="32" t="s">
        <v>24</v>
      </c>
      <c r="E18" s="38"/>
      <c r="F18" s="38"/>
      <c r="G18" s="38"/>
      <c r="H18" s="38"/>
      <c r="I18" s="32" t="s">
        <v>25</v>
      </c>
      <c r="J18" s="27" t="s">
        <v>1</v>
      </c>
      <c r="K18" s="38"/>
      <c r="L18" s="55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</row>
    <row r="19" s="2" customFormat="1" ht="18" customHeight="1">
      <c r="A19" s="38"/>
      <c r="B19" s="39"/>
      <c r="C19" s="38"/>
      <c r="D19" s="38"/>
      <c r="E19" s="27" t="s">
        <v>26</v>
      </c>
      <c r="F19" s="38"/>
      <c r="G19" s="38"/>
      <c r="H19" s="38"/>
      <c r="I19" s="32" t="s">
        <v>27</v>
      </c>
      <c r="J19" s="27" t="s">
        <v>1</v>
      </c>
      <c r="K19" s="38"/>
      <c r="L19" s="55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</row>
    <row r="20" s="2" customFormat="1" ht="6.96" customHeight="1">
      <c r="A20" s="38"/>
      <c r="B20" s="39"/>
      <c r="C20" s="38"/>
      <c r="D20" s="38"/>
      <c r="E20" s="38"/>
      <c r="F20" s="38"/>
      <c r="G20" s="38"/>
      <c r="H20" s="38"/>
      <c r="I20" s="38"/>
      <c r="J20" s="38"/>
      <c r="K20" s="38"/>
      <c r="L20" s="55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</row>
    <row r="21" s="2" customFormat="1" ht="12" customHeight="1">
      <c r="A21" s="38"/>
      <c r="B21" s="39"/>
      <c r="C21" s="38"/>
      <c r="D21" s="32" t="s">
        <v>28</v>
      </c>
      <c r="E21" s="38"/>
      <c r="F21" s="38"/>
      <c r="G21" s="38"/>
      <c r="H21" s="38"/>
      <c r="I21" s="32" t="s">
        <v>25</v>
      </c>
      <c r="J21" s="33" t="str">
        <f>'Rekapitulace stavby'!AN13</f>
        <v>Vyplň údaj</v>
      </c>
      <c r="K21" s="38"/>
      <c r="L21" s="55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</row>
    <row r="22" s="2" customFormat="1" ht="18" customHeight="1">
      <c r="A22" s="38"/>
      <c r="B22" s="39"/>
      <c r="C22" s="38"/>
      <c r="D22" s="38"/>
      <c r="E22" s="33" t="str">
        <f>'Rekapitulace stavby'!E14</f>
        <v>Vyplň údaj</v>
      </c>
      <c r="F22" s="27"/>
      <c r="G22" s="27"/>
      <c r="H22" s="27"/>
      <c r="I22" s="32" t="s">
        <v>27</v>
      </c>
      <c r="J22" s="33" t="str">
        <f>'Rekapitulace stavby'!AN14</f>
        <v>Vyplň údaj</v>
      </c>
      <c r="K22" s="38"/>
      <c r="L22" s="55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</row>
    <row r="23" s="2" customFormat="1" ht="6.96" customHeight="1">
      <c r="A23" s="38"/>
      <c r="B23" s="39"/>
      <c r="C23" s="38"/>
      <c r="D23" s="38"/>
      <c r="E23" s="38"/>
      <c r="F23" s="38"/>
      <c r="G23" s="38"/>
      <c r="H23" s="38"/>
      <c r="I23" s="38"/>
      <c r="J23" s="38"/>
      <c r="K23" s="38"/>
      <c r="L23" s="55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</row>
    <row r="24" s="2" customFormat="1" ht="12" customHeight="1">
      <c r="A24" s="38"/>
      <c r="B24" s="39"/>
      <c r="C24" s="38"/>
      <c r="D24" s="32" t="s">
        <v>30</v>
      </c>
      <c r="E24" s="38"/>
      <c r="F24" s="38"/>
      <c r="G24" s="38"/>
      <c r="H24" s="38"/>
      <c r="I24" s="32" t="s">
        <v>25</v>
      </c>
      <c r="J24" s="27" t="s">
        <v>1</v>
      </c>
      <c r="K24" s="38"/>
      <c r="L24" s="55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</row>
    <row r="25" s="2" customFormat="1" ht="18" customHeight="1">
      <c r="A25" s="38"/>
      <c r="B25" s="39"/>
      <c r="C25" s="38"/>
      <c r="D25" s="38"/>
      <c r="E25" s="27" t="s">
        <v>31</v>
      </c>
      <c r="F25" s="38"/>
      <c r="G25" s="38"/>
      <c r="H25" s="38"/>
      <c r="I25" s="32" t="s">
        <v>27</v>
      </c>
      <c r="J25" s="27" t="s">
        <v>1</v>
      </c>
      <c r="K25" s="38"/>
      <c r="L25" s="55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</row>
    <row r="26" s="2" customFormat="1" ht="6.96" customHeight="1">
      <c r="A26" s="38"/>
      <c r="B26" s="39"/>
      <c r="C26" s="38"/>
      <c r="D26" s="38"/>
      <c r="E26" s="38"/>
      <c r="F26" s="38"/>
      <c r="G26" s="38"/>
      <c r="H26" s="38"/>
      <c r="I26" s="38"/>
      <c r="J26" s="38"/>
      <c r="K26" s="38"/>
      <c r="L26" s="55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="2" customFormat="1" ht="12" customHeight="1">
      <c r="A27" s="38"/>
      <c r="B27" s="39"/>
      <c r="C27" s="38"/>
      <c r="D27" s="32" t="s">
        <v>33</v>
      </c>
      <c r="E27" s="38"/>
      <c r="F27" s="38"/>
      <c r="G27" s="38"/>
      <c r="H27" s="38"/>
      <c r="I27" s="32" t="s">
        <v>25</v>
      </c>
      <c r="J27" s="27" t="str">
        <f>IF('Rekapitulace stavby'!AN19="","",'Rekapitulace stavby'!AN19)</f>
        <v/>
      </c>
      <c r="K27" s="38"/>
      <c r="L27" s="55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</row>
    <row r="28" s="2" customFormat="1" ht="18" customHeight="1">
      <c r="A28" s="38"/>
      <c r="B28" s="39"/>
      <c r="C28" s="38"/>
      <c r="D28" s="38"/>
      <c r="E28" s="27" t="str">
        <f>IF('Rekapitulace stavby'!E20="","",'Rekapitulace stavby'!E20)</f>
        <v xml:space="preserve"> </v>
      </c>
      <c r="F28" s="38"/>
      <c r="G28" s="38"/>
      <c r="H28" s="38"/>
      <c r="I28" s="32" t="s">
        <v>27</v>
      </c>
      <c r="J28" s="27" t="str">
        <f>IF('Rekapitulace stavby'!AN20="","",'Rekapitulace stavby'!AN20)</f>
        <v/>
      </c>
      <c r="K28" s="38"/>
      <c r="L28" s="55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="2" customFormat="1" ht="6.96" customHeight="1">
      <c r="A29" s="38"/>
      <c r="B29" s="39"/>
      <c r="C29" s="38"/>
      <c r="D29" s="38"/>
      <c r="E29" s="38"/>
      <c r="F29" s="38"/>
      <c r="G29" s="38"/>
      <c r="H29" s="38"/>
      <c r="I29" s="38"/>
      <c r="J29" s="38"/>
      <c r="K29" s="38"/>
      <c r="L29" s="55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</row>
    <row r="30" s="2" customFormat="1" ht="12" customHeight="1">
      <c r="A30" s="38"/>
      <c r="B30" s="39"/>
      <c r="C30" s="38"/>
      <c r="D30" s="32" t="s">
        <v>34</v>
      </c>
      <c r="E30" s="38"/>
      <c r="F30" s="38"/>
      <c r="G30" s="38"/>
      <c r="H30" s="38"/>
      <c r="I30" s="38"/>
      <c r="J30" s="38"/>
      <c r="K30" s="38"/>
      <c r="L30" s="55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="8" customFormat="1" ht="16.5" customHeight="1">
      <c r="A31" s="133"/>
      <c r="B31" s="134"/>
      <c r="C31" s="133"/>
      <c r="D31" s="133"/>
      <c r="E31" s="36" t="s">
        <v>1</v>
      </c>
      <c r="F31" s="36"/>
      <c r="G31" s="36"/>
      <c r="H31" s="36"/>
      <c r="I31" s="133"/>
      <c r="J31" s="133"/>
      <c r="K31" s="133"/>
      <c r="L31" s="135"/>
      <c r="S31" s="133"/>
      <c r="T31" s="133"/>
      <c r="U31" s="133"/>
      <c r="V31" s="133"/>
      <c r="W31" s="133"/>
      <c r="X31" s="133"/>
      <c r="Y31" s="133"/>
      <c r="Z31" s="133"/>
      <c r="AA31" s="133"/>
      <c r="AB31" s="133"/>
      <c r="AC31" s="133"/>
      <c r="AD31" s="133"/>
      <c r="AE31" s="133"/>
    </row>
    <row r="32" s="2" customFormat="1" ht="6.96" customHeight="1">
      <c r="A32" s="38"/>
      <c r="B32" s="39"/>
      <c r="C32" s="38"/>
      <c r="D32" s="38"/>
      <c r="E32" s="38"/>
      <c r="F32" s="38"/>
      <c r="G32" s="38"/>
      <c r="H32" s="38"/>
      <c r="I32" s="38"/>
      <c r="J32" s="38"/>
      <c r="K32" s="38"/>
      <c r="L32" s="55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="2" customFormat="1" ht="6.96" customHeight="1">
      <c r="A33" s="38"/>
      <c r="B33" s="39"/>
      <c r="C33" s="38"/>
      <c r="D33" s="90"/>
      <c r="E33" s="90"/>
      <c r="F33" s="90"/>
      <c r="G33" s="90"/>
      <c r="H33" s="90"/>
      <c r="I33" s="90"/>
      <c r="J33" s="90"/>
      <c r="K33" s="90"/>
      <c r="L33" s="55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="2" customFormat="1" ht="25.44" customHeight="1">
      <c r="A34" s="38"/>
      <c r="B34" s="39"/>
      <c r="C34" s="38"/>
      <c r="D34" s="136" t="s">
        <v>35</v>
      </c>
      <c r="E34" s="38"/>
      <c r="F34" s="38"/>
      <c r="G34" s="38"/>
      <c r="H34" s="38"/>
      <c r="I34" s="38"/>
      <c r="J34" s="96">
        <f>ROUND(J130, 2)</f>
        <v>0</v>
      </c>
      <c r="K34" s="38"/>
      <c r="L34" s="55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s="2" customFormat="1" ht="6.96" customHeight="1">
      <c r="A35" s="38"/>
      <c r="B35" s="39"/>
      <c r="C35" s="38"/>
      <c r="D35" s="90"/>
      <c r="E35" s="90"/>
      <c r="F35" s="90"/>
      <c r="G35" s="90"/>
      <c r="H35" s="90"/>
      <c r="I35" s="90"/>
      <c r="J35" s="90"/>
      <c r="K35" s="90"/>
      <c r="L35" s="55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s="2" customFormat="1" ht="14.4" customHeight="1">
      <c r="A36" s="38"/>
      <c r="B36" s="39"/>
      <c r="C36" s="38"/>
      <c r="D36" s="38"/>
      <c r="E36" s="38"/>
      <c r="F36" s="43" t="s">
        <v>37</v>
      </c>
      <c r="G36" s="38"/>
      <c r="H36" s="38"/>
      <c r="I36" s="43" t="s">
        <v>36</v>
      </c>
      <c r="J36" s="43" t="s">
        <v>38</v>
      </c>
      <c r="K36" s="38"/>
      <c r="L36" s="55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s="2" customFormat="1" ht="14.4" customHeight="1">
      <c r="A37" s="38"/>
      <c r="B37" s="39"/>
      <c r="C37" s="38"/>
      <c r="D37" s="132" t="s">
        <v>39</v>
      </c>
      <c r="E37" s="32" t="s">
        <v>40</v>
      </c>
      <c r="F37" s="137">
        <f>ROUND((SUM(BE130:BE190)),  2)</f>
        <v>0</v>
      </c>
      <c r="G37" s="38"/>
      <c r="H37" s="38"/>
      <c r="I37" s="138">
        <v>0.20999999999999999</v>
      </c>
      <c r="J37" s="137">
        <f>ROUND(((SUM(BE130:BE190))*I37),  2)</f>
        <v>0</v>
      </c>
      <c r="K37" s="38"/>
      <c r="L37" s="55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s="2" customFormat="1" ht="14.4" customHeight="1">
      <c r="A38" s="38"/>
      <c r="B38" s="39"/>
      <c r="C38" s="38"/>
      <c r="D38" s="38"/>
      <c r="E38" s="32" t="s">
        <v>41</v>
      </c>
      <c r="F38" s="137">
        <f>ROUND((SUM(BF130:BF190)),  2)</f>
        <v>0</v>
      </c>
      <c r="G38" s="38"/>
      <c r="H38" s="38"/>
      <c r="I38" s="138">
        <v>0.14999999999999999</v>
      </c>
      <c r="J38" s="137">
        <f>ROUND(((SUM(BF130:BF190))*I38),  2)</f>
        <v>0</v>
      </c>
      <c r="K38" s="38"/>
      <c r="L38" s="55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hidden="1" s="2" customFormat="1" ht="14.4" customHeight="1">
      <c r="A39" s="38"/>
      <c r="B39" s="39"/>
      <c r="C39" s="38"/>
      <c r="D39" s="38"/>
      <c r="E39" s="32" t="s">
        <v>42</v>
      </c>
      <c r="F39" s="137">
        <f>ROUND((SUM(BG130:BG190)),  2)</f>
        <v>0</v>
      </c>
      <c r="G39" s="38"/>
      <c r="H39" s="38"/>
      <c r="I39" s="138">
        <v>0.20999999999999999</v>
      </c>
      <c r="J39" s="137">
        <f>0</f>
        <v>0</v>
      </c>
      <c r="K39" s="38"/>
      <c r="L39" s="55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hidden="1" s="2" customFormat="1" ht="14.4" customHeight="1">
      <c r="A40" s="38"/>
      <c r="B40" s="39"/>
      <c r="C40" s="38"/>
      <c r="D40" s="38"/>
      <c r="E40" s="32" t="s">
        <v>43</v>
      </c>
      <c r="F40" s="137">
        <f>ROUND((SUM(BH130:BH190)),  2)</f>
        <v>0</v>
      </c>
      <c r="G40" s="38"/>
      <c r="H40" s="38"/>
      <c r="I40" s="138">
        <v>0.14999999999999999</v>
      </c>
      <c r="J40" s="137">
        <f>0</f>
        <v>0</v>
      </c>
      <c r="K40" s="38"/>
      <c r="L40" s="55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hidden="1" s="2" customFormat="1" ht="14.4" customHeight="1">
      <c r="A41" s="38"/>
      <c r="B41" s="39"/>
      <c r="C41" s="38"/>
      <c r="D41" s="38"/>
      <c r="E41" s="32" t="s">
        <v>44</v>
      </c>
      <c r="F41" s="137">
        <f>ROUND((SUM(BI130:BI190)),  2)</f>
        <v>0</v>
      </c>
      <c r="G41" s="38"/>
      <c r="H41" s="38"/>
      <c r="I41" s="138">
        <v>0</v>
      </c>
      <c r="J41" s="137">
        <f>0</f>
        <v>0</v>
      </c>
      <c r="K41" s="38"/>
      <c r="L41" s="55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</row>
    <row r="42" s="2" customFormat="1" ht="6.96" customHeight="1">
      <c r="A42" s="38"/>
      <c r="B42" s="39"/>
      <c r="C42" s="38"/>
      <c r="D42" s="38"/>
      <c r="E42" s="38"/>
      <c r="F42" s="38"/>
      <c r="G42" s="38"/>
      <c r="H42" s="38"/>
      <c r="I42" s="38"/>
      <c r="J42" s="38"/>
      <c r="K42" s="38"/>
      <c r="L42" s="55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</row>
    <row r="43" s="2" customFormat="1" ht="25.44" customHeight="1">
      <c r="A43" s="38"/>
      <c r="B43" s="39"/>
      <c r="C43" s="139"/>
      <c r="D43" s="140" t="s">
        <v>45</v>
      </c>
      <c r="E43" s="81"/>
      <c r="F43" s="81"/>
      <c r="G43" s="141" t="s">
        <v>46</v>
      </c>
      <c r="H43" s="142" t="s">
        <v>47</v>
      </c>
      <c r="I43" s="81"/>
      <c r="J43" s="143">
        <f>SUM(J34:J41)</f>
        <v>0</v>
      </c>
      <c r="K43" s="144"/>
      <c r="L43" s="55"/>
      <c r="S43" s="38"/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</row>
    <row r="44" s="2" customFormat="1" ht="14.4" customHeight="1">
      <c r="A44" s="38"/>
      <c r="B44" s="39"/>
      <c r="C44" s="38"/>
      <c r="D44" s="38"/>
      <c r="E44" s="38"/>
      <c r="F44" s="38"/>
      <c r="G44" s="38"/>
      <c r="H44" s="38"/>
      <c r="I44" s="38"/>
      <c r="J44" s="38"/>
      <c r="K44" s="38"/>
      <c r="L44" s="55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</row>
    <row r="45" s="1" customFormat="1" ht="14.4" customHeight="1">
      <c r="B45" s="22"/>
      <c r="L45" s="22"/>
    </row>
    <row r="46" s="1" customFormat="1" ht="14.4" customHeight="1">
      <c r="B46" s="22"/>
      <c r="L46" s="22"/>
    </row>
    <row r="47" s="1" customFormat="1" ht="14.4" customHeight="1">
      <c r="B47" s="22"/>
      <c r="L47" s="22"/>
    </row>
    <row r="48" s="1" customFormat="1" ht="14.4" customHeight="1">
      <c r="B48" s="22"/>
      <c r="L48" s="22"/>
    </row>
    <row r="49" s="1" customFormat="1" ht="14.4" customHeight="1">
      <c r="B49" s="22"/>
      <c r="L49" s="22"/>
    </row>
    <row r="50" s="2" customFormat="1" ht="14.4" customHeight="1">
      <c r="B50" s="55"/>
      <c r="D50" s="56" t="s">
        <v>48</v>
      </c>
      <c r="E50" s="57"/>
      <c r="F50" s="57"/>
      <c r="G50" s="56" t="s">
        <v>49</v>
      </c>
      <c r="H50" s="57"/>
      <c r="I50" s="57"/>
      <c r="J50" s="57"/>
      <c r="K50" s="57"/>
      <c r="L50" s="55"/>
    </row>
    <row r="51">
      <c r="B51" s="22"/>
      <c r="L51" s="22"/>
    </row>
    <row r="52">
      <c r="B52" s="22"/>
      <c r="L52" s="22"/>
    </row>
    <row r="53">
      <c r="B53" s="22"/>
      <c r="L53" s="22"/>
    </row>
    <row r="54">
      <c r="B54" s="22"/>
      <c r="L54" s="22"/>
    </row>
    <row r="55">
      <c r="B55" s="22"/>
      <c r="L55" s="22"/>
    </row>
    <row r="56">
      <c r="B56" s="22"/>
      <c r="L56" s="22"/>
    </row>
    <row r="57">
      <c r="B57" s="22"/>
      <c r="L57" s="22"/>
    </row>
    <row r="58">
      <c r="B58" s="22"/>
      <c r="L58" s="22"/>
    </row>
    <row r="59">
      <c r="B59" s="22"/>
      <c r="L59" s="22"/>
    </row>
    <row r="60">
      <c r="B60" s="22"/>
      <c r="L60" s="22"/>
    </row>
    <row r="61" s="2" customFormat="1">
      <c r="A61" s="38"/>
      <c r="B61" s="39"/>
      <c r="C61" s="38"/>
      <c r="D61" s="58" t="s">
        <v>50</v>
      </c>
      <c r="E61" s="41"/>
      <c r="F61" s="145" t="s">
        <v>51</v>
      </c>
      <c r="G61" s="58" t="s">
        <v>50</v>
      </c>
      <c r="H61" s="41"/>
      <c r="I61" s="41"/>
      <c r="J61" s="146" t="s">
        <v>51</v>
      </c>
      <c r="K61" s="41"/>
      <c r="L61" s="55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</row>
    <row r="62">
      <c r="B62" s="22"/>
      <c r="L62" s="22"/>
    </row>
    <row r="63">
      <c r="B63" s="22"/>
      <c r="L63" s="22"/>
    </row>
    <row r="64">
      <c r="B64" s="22"/>
      <c r="L64" s="22"/>
    </row>
    <row r="65" s="2" customFormat="1">
      <c r="A65" s="38"/>
      <c r="B65" s="39"/>
      <c r="C65" s="38"/>
      <c r="D65" s="56" t="s">
        <v>52</v>
      </c>
      <c r="E65" s="59"/>
      <c r="F65" s="59"/>
      <c r="G65" s="56" t="s">
        <v>53</v>
      </c>
      <c r="H65" s="59"/>
      <c r="I65" s="59"/>
      <c r="J65" s="59"/>
      <c r="K65" s="59"/>
      <c r="L65" s="55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</row>
    <row r="66">
      <c r="B66" s="22"/>
      <c r="L66" s="22"/>
    </row>
    <row r="67">
      <c r="B67" s="22"/>
      <c r="L67" s="22"/>
    </row>
    <row r="68">
      <c r="B68" s="22"/>
      <c r="L68" s="22"/>
    </row>
    <row r="69">
      <c r="B69" s="22"/>
      <c r="L69" s="22"/>
    </row>
    <row r="70">
      <c r="B70" s="22"/>
      <c r="L70" s="22"/>
    </row>
    <row r="71">
      <c r="B71" s="22"/>
      <c r="L71" s="22"/>
    </row>
    <row r="72">
      <c r="B72" s="22"/>
      <c r="L72" s="22"/>
    </row>
    <row r="73">
      <c r="B73" s="22"/>
      <c r="L73" s="22"/>
    </row>
    <row r="74">
      <c r="B74" s="22"/>
      <c r="L74" s="22"/>
    </row>
    <row r="75">
      <c r="B75" s="22"/>
      <c r="L75" s="22"/>
    </row>
    <row r="76" s="2" customFormat="1">
      <c r="A76" s="38"/>
      <c r="B76" s="39"/>
      <c r="C76" s="38"/>
      <c r="D76" s="58" t="s">
        <v>50</v>
      </c>
      <c r="E76" s="41"/>
      <c r="F76" s="145" t="s">
        <v>51</v>
      </c>
      <c r="G76" s="58" t="s">
        <v>50</v>
      </c>
      <c r="H76" s="41"/>
      <c r="I76" s="41"/>
      <c r="J76" s="146" t="s">
        <v>51</v>
      </c>
      <c r="K76" s="41"/>
      <c r="L76" s="55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</row>
    <row r="77" s="2" customFormat="1" ht="14.4" customHeight="1">
      <c r="A77" s="38"/>
      <c r="B77" s="60"/>
      <c r="C77" s="61"/>
      <c r="D77" s="61"/>
      <c r="E77" s="61"/>
      <c r="F77" s="61"/>
      <c r="G77" s="61"/>
      <c r="H77" s="61"/>
      <c r="I77" s="61"/>
      <c r="J77" s="61"/>
      <c r="K77" s="61"/>
      <c r="L77" s="55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</row>
    <row r="81" s="2" customFormat="1" ht="6.96" customHeight="1">
      <c r="A81" s="38"/>
      <c r="B81" s="62"/>
      <c r="C81" s="63"/>
      <c r="D81" s="63"/>
      <c r="E81" s="63"/>
      <c r="F81" s="63"/>
      <c r="G81" s="63"/>
      <c r="H81" s="63"/>
      <c r="I81" s="63"/>
      <c r="J81" s="63"/>
      <c r="K81" s="63"/>
      <c r="L81" s="55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</row>
    <row r="82" s="2" customFormat="1" ht="24.96" customHeight="1">
      <c r="A82" s="38"/>
      <c r="B82" s="39"/>
      <c r="C82" s="23" t="s">
        <v>206</v>
      </c>
      <c r="D82" s="38"/>
      <c r="E82" s="38"/>
      <c r="F82" s="38"/>
      <c r="G82" s="38"/>
      <c r="H82" s="38"/>
      <c r="I82" s="38"/>
      <c r="J82" s="38"/>
      <c r="K82" s="38"/>
      <c r="L82" s="55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</row>
    <row r="83" s="2" customFormat="1" ht="6.96" customHeight="1">
      <c r="A83" s="38"/>
      <c r="B83" s="39"/>
      <c r="C83" s="38"/>
      <c r="D83" s="38"/>
      <c r="E83" s="38"/>
      <c r="F83" s="38"/>
      <c r="G83" s="38"/>
      <c r="H83" s="38"/>
      <c r="I83" s="38"/>
      <c r="J83" s="38"/>
      <c r="K83" s="38"/>
      <c r="L83" s="55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</row>
    <row r="84" s="2" customFormat="1" ht="12" customHeight="1">
      <c r="A84" s="38"/>
      <c r="B84" s="39"/>
      <c r="C84" s="32" t="s">
        <v>16</v>
      </c>
      <c r="D84" s="38"/>
      <c r="E84" s="38"/>
      <c r="F84" s="38"/>
      <c r="G84" s="38"/>
      <c r="H84" s="38"/>
      <c r="I84" s="38"/>
      <c r="J84" s="38"/>
      <c r="K84" s="38"/>
      <c r="L84" s="55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</row>
    <row r="85" s="2" customFormat="1" ht="16.5" customHeight="1">
      <c r="A85" s="38"/>
      <c r="B85" s="39"/>
      <c r="C85" s="38"/>
      <c r="D85" s="38"/>
      <c r="E85" s="131" t="str">
        <f>E7</f>
        <v>FNOL Novostavba Pavilonu B</v>
      </c>
      <c r="F85" s="32"/>
      <c r="G85" s="32"/>
      <c r="H85" s="32"/>
      <c r="I85" s="38"/>
      <c r="J85" s="38"/>
      <c r="K85" s="38"/>
      <c r="L85" s="55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</row>
    <row r="86" s="1" customFormat="1" ht="12" customHeight="1">
      <c r="B86" s="22"/>
      <c r="C86" s="32" t="s">
        <v>199</v>
      </c>
      <c r="L86" s="22"/>
    </row>
    <row r="87" s="1" customFormat="1" ht="16.5" customHeight="1">
      <c r="B87" s="22"/>
      <c r="E87" s="131" t="s">
        <v>200</v>
      </c>
      <c r="F87" s="1"/>
      <c r="G87" s="1"/>
      <c r="H87" s="1"/>
      <c r="L87" s="22"/>
    </row>
    <row r="88" s="1" customFormat="1" ht="12" customHeight="1">
      <c r="B88" s="22"/>
      <c r="C88" s="32" t="s">
        <v>201</v>
      </c>
      <c r="L88" s="22"/>
    </row>
    <row r="89" s="2" customFormat="1" ht="16.5" customHeight="1">
      <c r="A89" s="38"/>
      <c r="B89" s="39"/>
      <c r="C89" s="38"/>
      <c r="D89" s="38"/>
      <c r="E89" s="132" t="s">
        <v>202</v>
      </c>
      <c r="F89" s="38"/>
      <c r="G89" s="38"/>
      <c r="H89" s="38"/>
      <c r="I89" s="38"/>
      <c r="J89" s="38"/>
      <c r="K89" s="38"/>
      <c r="L89" s="55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</row>
    <row r="90" s="2" customFormat="1" ht="12" customHeight="1">
      <c r="A90" s="38"/>
      <c r="B90" s="39"/>
      <c r="C90" s="32" t="s">
        <v>203</v>
      </c>
      <c r="D90" s="38"/>
      <c r="E90" s="38"/>
      <c r="F90" s="38"/>
      <c r="G90" s="38"/>
      <c r="H90" s="38"/>
      <c r="I90" s="38"/>
      <c r="J90" s="38"/>
      <c r="K90" s="38"/>
      <c r="L90" s="55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</row>
    <row r="91" s="2" customFormat="1" ht="16.5" customHeight="1">
      <c r="A91" s="38"/>
      <c r="B91" s="39"/>
      <c r="C91" s="38"/>
      <c r="D91" s="38"/>
      <c r="E91" s="67" t="str">
        <f>E13</f>
        <v>D.1.4j - Rozvody chladu</v>
      </c>
      <c r="F91" s="38"/>
      <c r="G91" s="38"/>
      <c r="H91" s="38"/>
      <c r="I91" s="38"/>
      <c r="J91" s="38"/>
      <c r="K91" s="38"/>
      <c r="L91" s="55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</row>
    <row r="92" s="2" customFormat="1" ht="6.96" customHeight="1">
      <c r="A92" s="38"/>
      <c r="B92" s="39"/>
      <c r="C92" s="38"/>
      <c r="D92" s="38"/>
      <c r="E92" s="38"/>
      <c r="F92" s="38"/>
      <c r="G92" s="38"/>
      <c r="H92" s="38"/>
      <c r="I92" s="38"/>
      <c r="J92" s="38"/>
      <c r="K92" s="38"/>
      <c r="L92" s="55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</row>
    <row r="93" s="2" customFormat="1" ht="12" customHeight="1">
      <c r="A93" s="38"/>
      <c r="B93" s="39"/>
      <c r="C93" s="32" t="s">
        <v>20</v>
      </c>
      <c r="D93" s="38"/>
      <c r="E93" s="38"/>
      <c r="F93" s="27" t="str">
        <f>F16</f>
        <v xml:space="preserve"> </v>
      </c>
      <c r="G93" s="38"/>
      <c r="H93" s="38"/>
      <c r="I93" s="32" t="s">
        <v>22</v>
      </c>
      <c r="J93" s="69" t="str">
        <f>IF(J16="","",J16)</f>
        <v>8. 4. 2023</v>
      </c>
      <c r="K93" s="38"/>
      <c r="L93" s="55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</row>
    <row r="94" s="2" customFormat="1" ht="6.96" customHeight="1">
      <c r="A94" s="38"/>
      <c r="B94" s="39"/>
      <c r="C94" s="38"/>
      <c r="D94" s="38"/>
      <c r="E94" s="38"/>
      <c r="F94" s="38"/>
      <c r="G94" s="38"/>
      <c r="H94" s="38"/>
      <c r="I94" s="38"/>
      <c r="J94" s="38"/>
      <c r="K94" s="38"/>
      <c r="L94" s="55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</row>
    <row r="95" s="2" customFormat="1" ht="15.15" customHeight="1">
      <c r="A95" s="38"/>
      <c r="B95" s="39"/>
      <c r="C95" s="32" t="s">
        <v>24</v>
      </c>
      <c r="D95" s="38"/>
      <c r="E95" s="38"/>
      <c r="F95" s="27" t="str">
        <f>E19</f>
        <v>Fakultní nemocnice Olomouc</v>
      </c>
      <c r="G95" s="38"/>
      <c r="H95" s="38"/>
      <c r="I95" s="32" t="s">
        <v>30</v>
      </c>
      <c r="J95" s="36" t="str">
        <f>E25</f>
        <v>LTProjekt, EP Rožnov</v>
      </c>
      <c r="K95" s="38"/>
      <c r="L95" s="55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</row>
    <row r="96" s="2" customFormat="1" ht="15.15" customHeight="1">
      <c r="A96" s="38"/>
      <c r="B96" s="39"/>
      <c r="C96" s="32" t="s">
        <v>28</v>
      </c>
      <c r="D96" s="38"/>
      <c r="E96" s="38"/>
      <c r="F96" s="27" t="str">
        <f>IF(E22="","",E22)</f>
        <v>Vyplň údaj</v>
      </c>
      <c r="G96" s="38"/>
      <c r="H96" s="38"/>
      <c r="I96" s="32" t="s">
        <v>33</v>
      </c>
      <c r="J96" s="36" t="str">
        <f>E28</f>
        <v xml:space="preserve"> </v>
      </c>
      <c r="K96" s="38"/>
      <c r="L96" s="55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</row>
    <row r="97" s="2" customFormat="1" ht="10.32" customHeight="1">
      <c r="A97" s="38"/>
      <c r="B97" s="39"/>
      <c r="C97" s="38"/>
      <c r="D97" s="38"/>
      <c r="E97" s="38"/>
      <c r="F97" s="38"/>
      <c r="G97" s="38"/>
      <c r="H97" s="38"/>
      <c r="I97" s="38"/>
      <c r="J97" s="38"/>
      <c r="K97" s="38"/>
      <c r="L97" s="55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</row>
    <row r="98" s="2" customFormat="1" ht="29.28" customHeight="1">
      <c r="A98" s="38"/>
      <c r="B98" s="39"/>
      <c r="C98" s="147" t="s">
        <v>207</v>
      </c>
      <c r="D98" s="139"/>
      <c r="E98" s="139"/>
      <c r="F98" s="139"/>
      <c r="G98" s="139"/>
      <c r="H98" s="139"/>
      <c r="I98" s="139"/>
      <c r="J98" s="148" t="s">
        <v>208</v>
      </c>
      <c r="K98" s="139"/>
      <c r="L98" s="55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</row>
    <row r="99" s="2" customFormat="1" ht="10.32" customHeight="1">
      <c r="A99" s="38"/>
      <c r="B99" s="39"/>
      <c r="C99" s="38"/>
      <c r="D99" s="38"/>
      <c r="E99" s="38"/>
      <c r="F99" s="38"/>
      <c r="G99" s="38"/>
      <c r="H99" s="38"/>
      <c r="I99" s="38"/>
      <c r="J99" s="38"/>
      <c r="K99" s="38"/>
      <c r="L99" s="55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</row>
    <row r="100" s="2" customFormat="1" ht="22.8" customHeight="1">
      <c r="A100" s="38"/>
      <c r="B100" s="39"/>
      <c r="C100" s="149" t="s">
        <v>209</v>
      </c>
      <c r="D100" s="38"/>
      <c r="E100" s="38"/>
      <c r="F100" s="38"/>
      <c r="G100" s="38"/>
      <c r="H100" s="38"/>
      <c r="I100" s="38"/>
      <c r="J100" s="96">
        <f>J130</f>
        <v>0</v>
      </c>
      <c r="K100" s="38"/>
      <c r="L100" s="55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  <c r="AU100" s="19" t="s">
        <v>210</v>
      </c>
    </row>
    <row r="101" s="9" customFormat="1" ht="24.96" customHeight="1">
      <c r="A101" s="9"/>
      <c r="B101" s="150"/>
      <c r="C101" s="9"/>
      <c r="D101" s="151" t="s">
        <v>3687</v>
      </c>
      <c r="E101" s="152"/>
      <c r="F101" s="152"/>
      <c r="G101" s="152"/>
      <c r="H101" s="152"/>
      <c r="I101" s="152"/>
      <c r="J101" s="153">
        <f>J131</f>
        <v>0</v>
      </c>
      <c r="K101" s="9"/>
      <c r="L101" s="150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</row>
    <row r="102" s="9" customFormat="1" ht="24.96" customHeight="1">
      <c r="A102" s="9"/>
      <c r="B102" s="150"/>
      <c r="C102" s="9"/>
      <c r="D102" s="151" t="s">
        <v>3688</v>
      </c>
      <c r="E102" s="152"/>
      <c r="F102" s="152"/>
      <c r="G102" s="152"/>
      <c r="H102" s="152"/>
      <c r="I102" s="152"/>
      <c r="J102" s="153">
        <f>J134</f>
        <v>0</v>
      </c>
      <c r="K102" s="9"/>
      <c r="L102" s="150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</row>
    <row r="103" s="9" customFormat="1" ht="24.96" customHeight="1">
      <c r="A103" s="9"/>
      <c r="B103" s="150"/>
      <c r="C103" s="9"/>
      <c r="D103" s="151" t="s">
        <v>3689</v>
      </c>
      <c r="E103" s="152"/>
      <c r="F103" s="152"/>
      <c r="G103" s="152"/>
      <c r="H103" s="152"/>
      <c r="I103" s="152"/>
      <c r="J103" s="153">
        <f>J143</f>
        <v>0</v>
      </c>
      <c r="K103" s="9"/>
      <c r="L103" s="150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</row>
    <row r="104" s="9" customFormat="1" ht="24.96" customHeight="1">
      <c r="A104" s="9"/>
      <c r="B104" s="150"/>
      <c r="C104" s="9"/>
      <c r="D104" s="151" t="s">
        <v>3690</v>
      </c>
      <c r="E104" s="152"/>
      <c r="F104" s="152"/>
      <c r="G104" s="152"/>
      <c r="H104" s="152"/>
      <c r="I104" s="152"/>
      <c r="J104" s="153">
        <f>J170</f>
        <v>0</v>
      </c>
      <c r="K104" s="9"/>
      <c r="L104" s="150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</row>
    <row r="105" s="9" customFormat="1" ht="24.96" customHeight="1">
      <c r="A105" s="9"/>
      <c r="B105" s="150"/>
      <c r="C105" s="9"/>
      <c r="D105" s="151" t="s">
        <v>2346</v>
      </c>
      <c r="E105" s="152"/>
      <c r="F105" s="152"/>
      <c r="G105" s="152"/>
      <c r="H105" s="152"/>
      <c r="I105" s="152"/>
      <c r="J105" s="153">
        <f>J187</f>
        <v>0</v>
      </c>
      <c r="K105" s="9"/>
      <c r="L105" s="150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</row>
    <row r="106" s="9" customFormat="1" ht="24.96" customHeight="1">
      <c r="A106" s="9"/>
      <c r="B106" s="150"/>
      <c r="C106" s="9"/>
      <c r="D106" s="151" t="s">
        <v>3691</v>
      </c>
      <c r="E106" s="152"/>
      <c r="F106" s="152"/>
      <c r="G106" s="152"/>
      <c r="H106" s="152"/>
      <c r="I106" s="152"/>
      <c r="J106" s="153">
        <f>J189</f>
        <v>0</v>
      </c>
      <c r="K106" s="9"/>
      <c r="L106" s="150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</row>
    <row r="107" s="2" customFormat="1" ht="21.84" customHeight="1">
      <c r="A107" s="38"/>
      <c r="B107" s="39"/>
      <c r="C107" s="38"/>
      <c r="D107" s="38"/>
      <c r="E107" s="38"/>
      <c r="F107" s="38"/>
      <c r="G107" s="38"/>
      <c r="H107" s="38"/>
      <c r="I107" s="38"/>
      <c r="J107" s="38"/>
      <c r="K107" s="38"/>
      <c r="L107" s="55"/>
      <c r="S107" s="38"/>
      <c r="T107" s="38"/>
      <c r="U107" s="38"/>
      <c r="V107" s="38"/>
      <c r="W107" s="38"/>
      <c r="X107" s="38"/>
      <c r="Y107" s="38"/>
      <c r="Z107" s="38"/>
      <c r="AA107" s="38"/>
      <c r="AB107" s="38"/>
      <c r="AC107" s="38"/>
      <c r="AD107" s="38"/>
      <c r="AE107" s="38"/>
    </row>
    <row r="108" s="2" customFormat="1" ht="6.96" customHeight="1">
      <c r="A108" s="38"/>
      <c r="B108" s="60"/>
      <c r="C108" s="61"/>
      <c r="D108" s="61"/>
      <c r="E108" s="61"/>
      <c r="F108" s="61"/>
      <c r="G108" s="61"/>
      <c r="H108" s="61"/>
      <c r="I108" s="61"/>
      <c r="J108" s="61"/>
      <c r="K108" s="61"/>
      <c r="L108" s="55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</row>
    <row r="112" s="2" customFormat="1" ht="6.96" customHeight="1">
      <c r="A112" s="38"/>
      <c r="B112" s="62"/>
      <c r="C112" s="63"/>
      <c r="D112" s="63"/>
      <c r="E112" s="63"/>
      <c r="F112" s="63"/>
      <c r="G112" s="63"/>
      <c r="H112" s="63"/>
      <c r="I112" s="63"/>
      <c r="J112" s="63"/>
      <c r="K112" s="63"/>
      <c r="L112" s="55"/>
      <c r="S112" s="38"/>
      <c r="T112" s="38"/>
      <c r="U112" s="38"/>
      <c r="V112" s="38"/>
      <c r="W112" s="38"/>
      <c r="X112" s="38"/>
      <c r="Y112" s="38"/>
      <c r="Z112" s="38"/>
      <c r="AA112" s="38"/>
      <c r="AB112" s="38"/>
      <c r="AC112" s="38"/>
      <c r="AD112" s="38"/>
      <c r="AE112" s="38"/>
    </row>
    <row r="113" s="2" customFormat="1" ht="24.96" customHeight="1">
      <c r="A113" s="38"/>
      <c r="B113" s="39"/>
      <c r="C113" s="23" t="s">
        <v>242</v>
      </c>
      <c r="D113" s="38"/>
      <c r="E113" s="38"/>
      <c r="F113" s="38"/>
      <c r="G113" s="38"/>
      <c r="H113" s="38"/>
      <c r="I113" s="38"/>
      <c r="J113" s="38"/>
      <c r="K113" s="38"/>
      <c r="L113" s="55"/>
      <c r="S113" s="38"/>
      <c r="T113" s="38"/>
      <c r="U113" s="38"/>
      <c r="V113" s="38"/>
      <c r="W113" s="38"/>
      <c r="X113" s="38"/>
      <c r="Y113" s="38"/>
      <c r="Z113" s="38"/>
      <c r="AA113" s="38"/>
      <c r="AB113" s="38"/>
      <c r="AC113" s="38"/>
      <c r="AD113" s="38"/>
      <c r="AE113" s="38"/>
    </row>
    <row r="114" s="2" customFormat="1" ht="6.96" customHeight="1">
      <c r="A114" s="38"/>
      <c r="B114" s="39"/>
      <c r="C114" s="38"/>
      <c r="D114" s="38"/>
      <c r="E114" s="38"/>
      <c r="F114" s="38"/>
      <c r="G114" s="38"/>
      <c r="H114" s="38"/>
      <c r="I114" s="38"/>
      <c r="J114" s="38"/>
      <c r="K114" s="38"/>
      <c r="L114" s="55"/>
      <c r="S114" s="38"/>
      <c r="T114" s="38"/>
      <c r="U114" s="38"/>
      <c r="V114" s="38"/>
      <c r="W114" s="38"/>
      <c r="X114" s="38"/>
      <c r="Y114" s="38"/>
      <c r="Z114" s="38"/>
      <c r="AA114" s="38"/>
      <c r="AB114" s="38"/>
      <c r="AC114" s="38"/>
      <c r="AD114" s="38"/>
      <c r="AE114" s="38"/>
    </row>
    <row r="115" s="2" customFormat="1" ht="12" customHeight="1">
      <c r="A115" s="38"/>
      <c r="B115" s="39"/>
      <c r="C115" s="32" t="s">
        <v>16</v>
      </c>
      <c r="D115" s="38"/>
      <c r="E115" s="38"/>
      <c r="F115" s="38"/>
      <c r="G115" s="38"/>
      <c r="H115" s="38"/>
      <c r="I115" s="38"/>
      <c r="J115" s="38"/>
      <c r="K115" s="38"/>
      <c r="L115" s="55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</row>
    <row r="116" s="2" customFormat="1" ht="16.5" customHeight="1">
      <c r="A116" s="38"/>
      <c r="B116" s="39"/>
      <c r="C116" s="38"/>
      <c r="D116" s="38"/>
      <c r="E116" s="131" t="str">
        <f>E7</f>
        <v>FNOL Novostavba Pavilonu B</v>
      </c>
      <c r="F116" s="32"/>
      <c r="G116" s="32"/>
      <c r="H116" s="32"/>
      <c r="I116" s="38"/>
      <c r="J116" s="38"/>
      <c r="K116" s="38"/>
      <c r="L116" s="55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</row>
    <row r="117" s="1" customFormat="1" ht="12" customHeight="1">
      <c r="B117" s="22"/>
      <c r="C117" s="32" t="s">
        <v>199</v>
      </c>
      <c r="L117" s="22"/>
    </row>
    <row r="118" s="1" customFormat="1" ht="16.5" customHeight="1">
      <c r="B118" s="22"/>
      <c r="E118" s="131" t="s">
        <v>200</v>
      </c>
      <c r="F118" s="1"/>
      <c r="G118" s="1"/>
      <c r="H118" s="1"/>
      <c r="L118" s="22"/>
    </row>
    <row r="119" s="1" customFormat="1" ht="12" customHeight="1">
      <c r="B119" s="22"/>
      <c r="C119" s="32" t="s">
        <v>201</v>
      </c>
      <c r="L119" s="22"/>
    </row>
    <row r="120" s="2" customFormat="1" ht="16.5" customHeight="1">
      <c r="A120" s="38"/>
      <c r="B120" s="39"/>
      <c r="C120" s="38"/>
      <c r="D120" s="38"/>
      <c r="E120" s="132" t="s">
        <v>202</v>
      </c>
      <c r="F120" s="38"/>
      <c r="G120" s="38"/>
      <c r="H120" s="38"/>
      <c r="I120" s="38"/>
      <c r="J120" s="38"/>
      <c r="K120" s="38"/>
      <c r="L120" s="55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</row>
    <row r="121" s="2" customFormat="1" ht="12" customHeight="1">
      <c r="A121" s="38"/>
      <c r="B121" s="39"/>
      <c r="C121" s="32" t="s">
        <v>203</v>
      </c>
      <c r="D121" s="38"/>
      <c r="E121" s="38"/>
      <c r="F121" s="38"/>
      <c r="G121" s="38"/>
      <c r="H121" s="38"/>
      <c r="I121" s="38"/>
      <c r="J121" s="38"/>
      <c r="K121" s="38"/>
      <c r="L121" s="55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</row>
    <row r="122" s="2" customFormat="1" ht="16.5" customHeight="1">
      <c r="A122" s="38"/>
      <c r="B122" s="39"/>
      <c r="C122" s="38"/>
      <c r="D122" s="38"/>
      <c r="E122" s="67" t="str">
        <f>E13</f>
        <v>D.1.4j - Rozvody chladu</v>
      </c>
      <c r="F122" s="38"/>
      <c r="G122" s="38"/>
      <c r="H122" s="38"/>
      <c r="I122" s="38"/>
      <c r="J122" s="38"/>
      <c r="K122" s="38"/>
      <c r="L122" s="55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</row>
    <row r="123" s="2" customFormat="1" ht="6.96" customHeight="1">
      <c r="A123" s="38"/>
      <c r="B123" s="39"/>
      <c r="C123" s="38"/>
      <c r="D123" s="38"/>
      <c r="E123" s="38"/>
      <c r="F123" s="38"/>
      <c r="G123" s="38"/>
      <c r="H123" s="38"/>
      <c r="I123" s="38"/>
      <c r="J123" s="38"/>
      <c r="K123" s="38"/>
      <c r="L123" s="55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</row>
    <row r="124" s="2" customFormat="1" ht="12" customHeight="1">
      <c r="A124" s="38"/>
      <c r="B124" s="39"/>
      <c r="C124" s="32" t="s">
        <v>20</v>
      </c>
      <c r="D124" s="38"/>
      <c r="E124" s="38"/>
      <c r="F124" s="27" t="str">
        <f>F16</f>
        <v xml:space="preserve"> </v>
      </c>
      <c r="G124" s="38"/>
      <c r="H124" s="38"/>
      <c r="I124" s="32" t="s">
        <v>22</v>
      </c>
      <c r="J124" s="69" t="str">
        <f>IF(J16="","",J16)</f>
        <v>8. 4. 2023</v>
      </c>
      <c r="K124" s="38"/>
      <c r="L124" s="55"/>
      <c r="S124" s="38"/>
      <c r="T124" s="38"/>
      <c r="U124" s="38"/>
      <c r="V124" s="38"/>
      <c r="W124" s="38"/>
      <c r="X124" s="38"/>
      <c r="Y124" s="38"/>
      <c r="Z124" s="38"/>
      <c r="AA124" s="38"/>
      <c r="AB124" s="38"/>
      <c r="AC124" s="38"/>
      <c r="AD124" s="38"/>
      <c r="AE124" s="38"/>
    </row>
    <row r="125" s="2" customFormat="1" ht="6.96" customHeight="1">
      <c r="A125" s="38"/>
      <c r="B125" s="39"/>
      <c r="C125" s="38"/>
      <c r="D125" s="38"/>
      <c r="E125" s="38"/>
      <c r="F125" s="38"/>
      <c r="G125" s="38"/>
      <c r="H125" s="38"/>
      <c r="I125" s="38"/>
      <c r="J125" s="38"/>
      <c r="K125" s="38"/>
      <c r="L125" s="55"/>
      <c r="S125" s="38"/>
      <c r="T125" s="38"/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</row>
    <row r="126" s="2" customFormat="1" ht="15.15" customHeight="1">
      <c r="A126" s="38"/>
      <c r="B126" s="39"/>
      <c r="C126" s="32" t="s">
        <v>24</v>
      </c>
      <c r="D126" s="38"/>
      <c r="E126" s="38"/>
      <c r="F126" s="27" t="str">
        <f>E19</f>
        <v>Fakultní nemocnice Olomouc</v>
      </c>
      <c r="G126" s="38"/>
      <c r="H126" s="38"/>
      <c r="I126" s="32" t="s">
        <v>30</v>
      </c>
      <c r="J126" s="36" t="str">
        <f>E25</f>
        <v>LTProjekt, EP Rožnov</v>
      </c>
      <c r="K126" s="38"/>
      <c r="L126" s="55"/>
      <c r="S126" s="38"/>
      <c r="T126" s="38"/>
      <c r="U126" s="38"/>
      <c r="V126" s="38"/>
      <c r="W126" s="38"/>
      <c r="X126" s="38"/>
      <c r="Y126" s="38"/>
      <c r="Z126" s="38"/>
      <c r="AA126" s="38"/>
      <c r="AB126" s="38"/>
      <c r="AC126" s="38"/>
      <c r="AD126" s="38"/>
      <c r="AE126" s="38"/>
    </row>
    <row r="127" s="2" customFormat="1" ht="15.15" customHeight="1">
      <c r="A127" s="38"/>
      <c r="B127" s="39"/>
      <c r="C127" s="32" t="s">
        <v>28</v>
      </c>
      <c r="D127" s="38"/>
      <c r="E127" s="38"/>
      <c r="F127" s="27" t="str">
        <f>IF(E22="","",E22)</f>
        <v>Vyplň údaj</v>
      </c>
      <c r="G127" s="38"/>
      <c r="H127" s="38"/>
      <c r="I127" s="32" t="s">
        <v>33</v>
      </c>
      <c r="J127" s="36" t="str">
        <f>E28</f>
        <v xml:space="preserve"> </v>
      </c>
      <c r="K127" s="38"/>
      <c r="L127" s="55"/>
      <c r="S127" s="38"/>
      <c r="T127" s="38"/>
      <c r="U127" s="38"/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</row>
    <row r="128" s="2" customFormat="1" ht="10.32" customHeight="1">
      <c r="A128" s="38"/>
      <c r="B128" s="39"/>
      <c r="C128" s="38"/>
      <c r="D128" s="38"/>
      <c r="E128" s="38"/>
      <c r="F128" s="38"/>
      <c r="G128" s="38"/>
      <c r="H128" s="38"/>
      <c r="I128" s="38"/>
      <c r="J128" s="38"/>
      <c r="K128" s="38"/>
      <c r="L128" s="55"/>
      <c r="S128" s="38"/>
      <c r="T128" s="38"/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</row>
    <row r="129" s="11" customFormat="1" ht="29.28" customHeight="1">
      <c r="A129" s="158"/>
      <c r="B129" s="159"/>
      <c r="C129" s="160" t="s">
        <v>243</v>
      </c>
      <c r="D129" s="161" t="s">
        <v>60</v>
      </c>
      <c r="E129" s="161" t="s">
        <v>56</v>
      </c>
      <c r="F129" s="161" t="s">
        <v>57</v>
      </c>
      <c r="G129" s="161" t="s">
        <v>244</v>
      </c>
      <c r="H129" s="161" t="s">
        <v>245</v>
      </c>
      <c r="I129" s="161" t="s">
        <v>246</v>
      </c>
      <c r="J129" s="161" t="s">
        <v>208</v>
      </c>
      <c r="K129" s="162" t="s">
        <v>247</v>
      </c>
      <c r="L129" s="163"/>
      <c r="M129" s="86" t="s">
        <v>1</v>
      </c>
      <c r="N129" s="87" t="s">
        <v>39</v>
      </c>
      <c r="O129" s="87" t="s">
        <v>248</v>
      </c>
      <c r="P129" s="87" t="s">
        <v>249</v>
      </c>
      <c r="Q129" s="87" t="s">
        <v>250</v>
      </c>
      <c r="R129" s="87" t="s">
        <v>251</v>
      </c>
      <c r="S129" s="87" t="s">
        <v>252</v>
      </c>
      <c r="T129" s="88" t="s">
        <v>253</v>
      </c>
      <c r="U129" s="158"/>
      <c r="V129" s="158"/>
      <c r="W129" s="158"/>
      <c r="X129" s="158"/>
      <c r="Y129" s="158"/>
      <c r="Z129" s="158"/>
      <c r="AA129" s="158"/>
      <c r="AB129" s="158"/>
      <c r="AC129" s="158"/>
      <c r="AD129" s="158"/>
      <c r="AE129" s="158"/>
    </row>
    <row r="130" s="2" customFormat="1" ht="22.8" customHeight="1">
      <c r="A130" s="38"/>
      <c r="B130" s="39"/>
      <c r="C130" s="93" t="s">
        <v>254</v>
      </c>
      <c r="D130" s="38"/>
      <c r="E130" s="38"/>
      <c r="F130" s="38"/>
      <c r="G130" s="38"/>
      <c r="H130" s="38"/>
      <c r="I130" s="38"/>
      <c r="J130" s="164">
        <f>BK130</f>
        <v>0</v>
      </c>
      <c r="K130" s="38"/>
      <c r="L130" s="39"/>
      <c r="M130" s="89"/>
      <c r="N130" s="73"/>
      <c r="O130" s="90"/>
      <c r="P130" s="165">
        <f>P131+P134+P143+P170+P187+P189</f>
        <v>0</v>
      </c>
      <c r="Q130" s="90"/>
      <c r="R130" s="165">
        <f>R131+R134+R143+R170+R187+R189</f>
        <v>0</v>
      </c>
      <c r="S130" s="90"/>
      <c r="T130" s="166">
        <f>T131+T134+T143+T170+T187+T189</f>
        <v>0</v>
      </c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  <c r="AT130" s="19" t="s">
        <v>74</v>
      </c>
      <c r="AU130" s="19" t="s">
        <v>210</v>
      </c>
      <c r="BK130" s="167">
        <f>BK131+BK134+BK143+BK170+BK187+BK189</f>
        <v>0</v>
      </c>
    </row>
    <row r="131" s="12" customFormat="1" ht="25.92" customHeight="1">
      <c r="A131" s="12"/>
      <c r="B131" s="168"/>
      <c r="C131" s="12"/>
      <c r="D131" s="169" t="s">
        <v>74</v>
      </c>
      <c r="E131" s="170" t="s">
        <v>3692</v>
      </c>
      <c r="F131" s="170" t="s">
        <v>3693</v>
      </c>
      <c r="G131" s="12"/>
      <c r="H131" s="12"/>
      <c r="I131" s="171"/>
      <c r="J131" s="172">
        <f>BK131</f>
        <v>0</v>
      </c>
      <c r="K131" s="12"/>
      <c r="L131" s="168"/>
      <c r="M131" s="173"/>
      <c r="N131" s="174"/>
      <c r="O131" s="174"/>
      <c r="P131" s="175">
        <f>SUM(P132:P133)</f>
        <v>0</v>
      </c>
      <c r="Q131" s="174"/>
      <c r="R131" s="175">
        <f>SUM(R132:R133)</f>
        <v>0</v>
      </c>
      <c r="S131" s="174"/>
      <c r="T131" s="176">
        <f>SUM(T132:T133)</f>
        <v>0</v>
      </c>
      <c r="U131" s="12"/>
      <c r="V131" s="12"/>
      <c r="W131" s="12"/>
      <c r="X131" s="12"/>
      <c r="Y131" s="12"/>
      <c r="Z131" s="12"/>
      <c r="AA131" s="12"/>
      <c r="AB131" s="12"/>
      <c r="AC131" s="12"/>
      <c r="AD131" s="12"/>
      <c r="AE131" s="12"/>
      <c r="AR131" s="169" t="s">
        <v>82</v>
      </c>
      <c r="AT131" s="177" t="s">
        <v>74</v>
      </c>
      <c r="AU131" s="177" t="s">
        <v>75</v>
      </c>
      <c r="AY131" s="169" t="s">
        <v>257</v>
      </c>
      <c r="BK131" s="178">
        <f>SUM(BK132:BK133)</f>
        <v>0</v>
      </c>
    </row>
    <row r="132" s="2" customFormat="1" ht="55.5" customHeight="1">
      <c r="A132" s="38"/>
      <c r="B132" s="181"/>
      <c r="C132" s="182" t="s">
        <v>82</v>
      </c>
      <c r="D132" s="182" t="s">
        <v>259</v>
      </c>
      <c r="E132" s="183" t="s">
        <v>3694</v>
      </c>
      <c r="F132" s="184" t="s">
        <v>3695</v>
      </c>
      <c r="G132" s="185" t="s">
        <v>493</v>
      </c>
      <c r="H132" s="186">
        <v>2</v>
      </c>
      <c r="I132" s="187"/>
      <c r="J132" s="188">
        <f>ROUND(I132*H132,2)</f>
        <v>0</v>
      </c>
      <c r="K132" s="184" t="s">
        <v>2351</v>
      </c>
      <c r="L132" s="39"/>
      <c r="M132" s="189" t="s">
        <v>1</v>
      </c>
      <c r="N132" s="190" t="s">
        <v>40</v>
      </c>
      <c r="O132" s="77"/>
      <c r="P132" s="191">
        <f>O132*H132</f>
        <v>0</v>
      </c>
      <c r="Q132" s="191">
        <v>0</v>
      </c>
      <c r="R132" s="191">
        <f>Q132*H132</f>
        <v>0</v>
      </c>
      <c r="S132" s="191">
        <v>0</v>
      </c>
      <c r="T132" s="192">
        <f>S132*H132</f>
        <v>0</v>
      </c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  <c r="AR132" s="193" t="s">
        <v>108</v>
      </c>
      <c r="AT132" s="193" t="s">
        <v>259</v>
      </c>
      <c r="AU132" s="193" t="s">
        <v>82</v>
      </c>
      <c r="AY132" s="19" t="s">
        <v>257</v>
      </c>
      <c r="BE132" s="194">
        <f>IF(N132="základní",J132,0)</f>
        <v>0</v>
      </c>
      <c r="BF132" s="194">
        <f>IF(N132="snížená",J132,0)</f>
        <v>0</v>
      </c>
      <c r="BG132" s="194">
        <f>IF(N132="zákl. přenesená",J132,0)</f>
        <v>0</v>
      </c>
      <c r="BH132" s="194">
        <f>IF(N132="sníž. přenesená",J132,0)</f>
        <v>0</v>
      </c>
      <c r="BI132" s="194">
        <f>IF(N132="nulová",J132,0)</f>
        <v>0</v>
      </c>
      <c r="BJ132" s="19" t="s">
        <v>82</v>
      </c>
      <c r="BK132" s="194">
        <f>ROUND(I132*H132,2)</f>
        <v>0</v>
      </c>
      <c r="BL132" s="19" t="s">
        <v>108</v>
      </c>
      <c r="BM132" s="193" t="s">
        <v>85</v>
      </c>
    </row>
    <row r="133" s="2" customFormat="1">
      <c r="A133" s="38"/>
      <c r="B133" s="39"/>
      <c r="C133" s="38"/>
      <c r="D133" s="196" t="s">
        <v>1062</v>
      </c>
      <c r="E133" s="38"/>
      <c r="F133" s="237" t="s">
        <v>3696</v>
      </c>
      <c r="G133" s="38"/>
      <c r="H133" s="38"/>
      <c r="I133" s="238"/>
      <c r="J133" s="38"/>
      <c r="K133" s="38"/>
      <c r="L133" s="39"/>
      <c r="M133" s="239"/>
      <c r="N133" s="240"/>
      <c r="O133" s="77"/>
      <c r="P133" s="77"/>
      <c r="Q133" s="77"/>
      <c r="R133" s="77"/>
      <c r="S133" s="77"/>
      <c r="T133" s="78"/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  <c r="AT133" s="19" t="s">
        <v>1062</v>
      </c>
      <c r="AU133" s="19" t="s">
        <v>82</v>
      </c>
    </row>
    <row r="134" s="12" customFormat="1" ht="25.92" customHeight="1">
      <c r="A134" s="12"/>
      <c r="B134" s="168"/>
      <c r="C134" s="12"/>
      <c r="D134" s="169" t="s">
        <v>74</v>
      </c>
      <c r="E134" s="170" t="s">
        <v>3697</v>
      </c>
      <c r="F134" s="170" t="s">
        <v>3698</v>
      </c>
      <c r="G134" s="12"/>
      <c r="H134" s="12"/>
      <c r="I134" s="171"/>
      <c r="J134" s="172">
        <f>BK134</f>
        <v>0</v>
      </c>
      <c r="K134" s="12"/>
      <c r="L134" s="168"/>
      <c r="M134" s="173"/>
      <c r="N134" s="174"/>
      <c r="O134" s="174"/>
      <c r="P134" s="175">
        <f>SUM(P135:P142)</f>
        <v>0</v>
      </c>
      <c r="Q134" s="174"/>
      <c r="R134" s="175">
        <f>SUM(R135:R142)</f>
        <v>0</v>
      </c>
      <c r="S134" s="174"/>
      <c r="T134" s="176">
        <f>SUM(T135:T142)</f>
        <v>0</v>
      </c>
      <c r="U134" s="12"/>
      <c r="V134" s="12"/>
      <c r="W134" s="12"/>
      <c r="X134" s="12"/>
      <c r="Y134" s="12"/>
      <c r="Z134" s="12"/>
      <c r="AA134" s="12"/>
      <c r="AB134" s="12"/>
      <c r="AC134" s="12"/>
      <c r="AD134" s="12"/>
      <c r="AE134" s="12"/>
      <c r="AR134" s="169" t="s">
        <v>82</v>
      </c>
      <c r="AT134" s="177" t="s">
        <v>74</v>
      </c>
      <c r="AU134" s="177" t="s">
        <v>75</v>
      </c>
      <c r="AY134" s="169" t="s">
        <v>257</v>
      </c>
      <c r="BK134" s="178">
        <f>SUM(BK135:BK142)</f>
        <v>0</v>
      </c>
    </row>
    <row r="135" s="2" customFormat="1" ht="24.15" customHeight="1">
      <c r="A135" s="38"/>
      <c r="B135" s="181"/>
      <c r="C135" s="182" t="s">
        <v>85</v>
      </c>
      <c r="D135" s="182" t="s">
        <v>259</v>
      </c>
      <c r="E135" s="183" t="s">
        <v>3699</v>
      </c>
      <c r="F135" s="184" t="s">
        <v>3700</v>
      </c>
      <c r="G135" s="185" t="s">
        <v>422</v>
      </c>
      <c r="H135" s="186">
        <v>40</v>
      </c>
      <c r="I135" s="187"/>
      <c r="J135" s="188">
        <f>ROUND(I135*H135,2)</f>
        <v>0</v>
      </c>
      <c r="K135" s="184" t="s">
        <v>2355</v>
      </c>
      <c r="L135" s="39"/>
      <c r="M135" s="189" t="s">
        <v>1</v>
      </c>
      <c r="N135" s="190" t="s">
        <v>40</v>
      </c>
      <c r="O135" s="77"/>
      <c r="P135" s="191">
        <f>O135*H135</f>
        <v>0</v>
      </c>
      <c r="Q135" s="191">
        <v>0</v>
      </c>
      <c r="R135" s="191">
        <f>Q135*H135</f>
        <v>0</v>
      </c>
      <c r="S135" s="191">
        <v>0</v>
      </c>
      <c r="T135" s="192">
        <f>S135*H135</f>
        <v>0</v>
      </c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R135" s="193" t="s">
        <v>108</v>
      </c>
      <c r="AT135" s="193" t="s">
        <v>259</v>
      </c>
      <c r="AU135" s="193" t="s">
        <v>82</v>
      </c>
      <c r="AY135" s="19" t="s">
        <v>257</v>
      </c>
      <c r="BE135" s="194">
        <f>IF(N135="základní",J135,0)</f>
        <v>0</v>
      </c>
      <c r="BF135" s="194">
        <f>IF(N135="snížená",J135,0)</f>
        <v>0</v>
      </c>
      <c r="BG135" s="194">
        <f>IF(N135="zákl. přenesená",J135,0)</f>
        <v>0</v>
      </c>
      <c r="BH135" s="194">
        <f>IF(N135="sníž. přenesená",J135,0)</f>
        <v>0</v>
      </c>
      <c r="BI135" s="194">
        <f>IF(N135="nulová",J135,0)</f>
        <v>0</v>
      </c>
      <c r="BJ135" s="19" t="s">
        <v>82</v>
      </c>
      <c r="BK135" s="194">
        <f>ROUND(I135*H135,2)</f>
        <v>0</v>
      </c>
      <c r="BL135" s="19" t="s">
        <v>108</v>
      </c>
      <c r="BM135" s="193" t="s">
        <v>108</v>
      </c>
    </row>
    <row r="136" s="2" customFormat="1">
      <c r="A136" s="38"/>
      <c r="B136" s="39"/>
      <c r="C136" s="38"/>
      <c r="D136" s="196" t="s">
        <v>1062</v>
      </c>
      <c r="E136" s="38"/>
      <c r="F136" s="237" t="s">
        <v>3701</v>
      </c>
      <c r="G136" s="38"/>
      <c r="H136" s="38"/>
      <c r="I136" s="238"/>
      <c r="J136" s="38"/>
      <c r="K136" s="38"/>
      <c r="L136" s="39"/>
      <c r="M136" s="239"/>
      <c r="N136" s="240"/>
      <c r="O136" s="77"/>
      <c r="P136" s="77"/>
      <c r="Q136" s="77"/>
      <c r="R136" s="77"/>
      <c r="S136" s="77"/>
      <c r="T136" s="78"/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T136" s="19" t="s">
        <v>1062</v>
      </c>
      <c r="AU136" s="19" t="s">
        <v>82</v>
      </c>
    </row>
    <row r="137" s="2" customFormat="1" ht="21.75" customHeight="1">
      <c r="A137" s="38"/>
      <c r="B137" s="181"/>
      <c r="C137" s="182" t="s">
        <v>92</v>
      </c>
      <c r="D137" s="182" t="s">
        <v>259</v>
      </c>
      <c r="E137" s="183" t="s">
        <v>3702</v>
      </c>
      <c r="F137" s="184" t="s">
        <v>3703</v>
      </c>
      <c r="G137" s="185" t="s">
        <v>422</v>
      </c>
      <c r="H137" s="186">
        <v>40</v>
      </c>
      <c r="I137" s="187"/>
      <c r="J137" s="188">
        <f>ROUND(I137*H137,2)</f>
        <v>0</v>
      </c>
      <c r="K137" s="184" t="s">
        <v>2355</v>
      </c>
      <c r="L137" s="39"/>
      <c r="M137" s="189" t="s">
        <v>1</v>
      </c>
      <c r="N137" s="190" t="s">
        <v>40</v>
      </c>
      <c r="O137" s="77"/>
      <c r="P137" s="191">
        <f>O137*H137</f>
        <v>0</v>
      </c>
      <c r="Q137" s="191">
        <v>0</v>
      </c>
      <c r="R137" s="191">
        <f>Q137*H137</f>
        <v>0</v>
      </c>
      <c r="S137" s="191">
        <v>0</v>
      </c>
      <c r="T137" s="192">
        <f>S137*H137</f>
        <v>0</v>
      </c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R137" s="193" t="s">
        <v>108</v>
      </c>
      <c r="AT137" s="193" t="s">
        <v>259</v>
      </c>
      <c r="AU137" s="193" t="s">
        <v>82</v>
      </c>
      <c r="AY137" s="19" t="s">
        <v>257</v>
      </c>
      <c r="BE137" s="194">
        <f>IF(N137="základní",J137,0)</f>
        <v>0</v>
      </c>
      <c r="BF137" s="194">
        <f>IF(N137="snížená",J137,0)</f>
        <v>0</v>
      </c>
      <c r="BG137" s="194">
        <f>IF(N137="zákl. přenesená",J137,0)</f>
        <v>0</v>
      </c>
      <c r="BH137" s="194">
        <f>IF(N137="sníž. přenesená",J137,0)</f>
        <v>0</v>
      </c>
      <c r="BI137" s="194">
        <f>IF(N137="nulová",J137,0)</f>
        <v>0</v>
      </c>
      <c r="BJ137" s="19" t="s">
        <v>82</v>
      </c>
      <c r="BK137" s="194">
        <f>ROUND(I137*H137,2)</f>
        <v>0</v>
      </c>
      <c r="BL137" s="19" t="s">
        <v>108</v>
      </c>
      <c r="BM137" s="193" t="s">
        <v>290</v>
      </c>
    </row>
    <row r="138" s="2" customFormat="1">
      <c r="A138" s="38"/>
      <c r="B138" s="39"/>
      <c r="C138" s="38"/>
      <c r="D138" s="196" t="s">
        <v>1062</v>
      </c>
      <c r="E138" s="38"/>
      <c r="F138" s="237" t="s">
        <v>3704</v>
      </c>
      <c r="G138" s="38"/>
      <c r="H138" s="38"/>
      <c r="I138" s="238"/>
      <c r="J138" s="38"/>
      <c r="K138" s="38"/>
      <c r="L138" s="39"/>
      <c r="M138" s="239"/>
      <c r="N138" s="240"/>
      <c r="O138" s="77"/>
      <c r="P138" s="77"/>
      <c r="Q138" s="77"/>
      <c r="R138" s="77"/>
      <c r="S138" s="77"/>
      <c r="T138" s="78"/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T138" s="19" t="s">
        <v>1062</v>
      </c>
      <c r="AU138" s="19" t="s">
        <v>82</v>
      </c>
    </row>
    <row r="139" s="2" customFormat="1" ht="55.5" customHeight="1">
      <c r="A139" s="38"/>
      <c r="B139" s="181"/>
      <c r="C139" s="182" t="s">
        <v>108</v>
      </c>
      <c r="D139" s="182" t="s">
        <v>259</v>
      </c>
      <c r="E139" s="183" t="s">
        <v>3705</v>
      </c>
      <c r="F139" s="184" t="s">
        <v>3706</v>
      </c>
      <c r="G139" s="185" t="s">
        <v>422</v>
      </c>
      <c r="H139" s="186">
        <v>20</v>
      </c>
      <c r="I139" s="187"/>
      <c r="J139" s="188">
        <f>ROUND(I139*H139,2)</f>
        <v>0</v>
      </c>
      <c r="K139" s="184" t="s">
        <v>2351</v>
      </c>
      <c r="L139" s="39"/>
      <c r="M139" s="189" t="s">
        <v>1</v>
      </c>
      <c r="N139" s="190" t="s">
        <v>40</v>
      </c>
      <c r="O139" s="77"/>
      <c r="P139" s="191">
        <f>O139*H139</f>
        <v>0</v>
      </c>
      <c r="Q139" s="191">
        <v>0</v>
      </c>
      <c r="R139" s="191">
        <f>Q139*H139</f>
        <v>0</v>
      </c>
      <c r="S139" s="191">
        <v>0</v>
      </c>
      <c r="T139" s="192">
        <f>S139*H139</f>
        <v>0</v>
      </c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R139" s="193" t="s">
        <v>108</v>
      </c>
      <c r="AT139" s="193" t="s">
        <v>259</v>
      </c>
      <c r="AU139" s="193" t="s">
        <v>82</v>
      </c>
      <c r="AY139" s="19" t="s">
        <v>257</v>
      </c>
      <c r="BE139" s="194">
        <f>IF(N139="základní",J139,0)</f>
        <v>0</v>
      </c>
      <c r="BF139" s="194">
        <f>IF(N139="snížená",J139,0)</f>
        <v>0</v>
      </c>
      <c r="BG139" s="194">
        <f>IF(N139="zákl. přenesená",J139,0)</f>
        <v>0</v>
      </c>
      <c r="BH139" s="194">
        <f>IF(N139="sníž. přenesená",J139,0)</f>
        <v>0</v>
      </c>
      <c r="BI139" s="194">
        <f>IF(N139="nulová",J139,0)</f>
        <v>0</v>
      </c>
      <c r="BJ139" s="19" t="s">
        <v>82</v>
      </c>
      <c r="BK139" s="194">
        <f>ROUND(I139*H139,2)</f>
        <v>0</v>
      </c>
      <c r="BL139" s="19" t="s">
        <v>108</v>
      </c>
      <c r="BM139" s="193" t="s">
        <v>307</v>
      </c>
    </row>
    <row r="140" s="2" customFormat="1">
      <c r="A140" s="38"/>
      <c r="B140" s="39"/>
      <c r="C140" s="38"/>
      <c r="D140" s="196" t="s">
        <v>1062</v>
      </c>
      <c r="E140" s="38"/>
      <c r="F140" s="237" t="s">
        <v>3707</v>
      </c>
      <c r="G140" s="38"/>
      <c r="H140" s="38"/>
      <c r="I140" s="238"/>
      <c r="J140" s="38"/>
      <c r="K140" s="38"/>
      <c r="L140" s="39"/>
      <c r="M140" s="239"/>
      <c r="N140" s="240"/>
      <c r="O140" s="77"/>
      <c r="P140" s="77"/>
      <c r="Q140" s="77"/>
      <c r="R140" s="77"/>
      <c r="S140" s="77"/>
      <c r="T140" s="78"/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T140" s="19" t="s">
        <v>1062</v>
      </c>
      <c r="AU140" s="19" t="s">
        <v>82</v>
      </c>
    </row>
    <row r="141" s="2" customFormat="1" ht="55.5" customHeight="1">
      <c r="A141" s="38"/>
      <c r="B141" s="181"/>
      <c r="C141" s="182" t="s">
        <v>285</v>
      </c>
      <c r="D141" s="182" t="s">
        <v>259</v>
      </c>
      <c r="E141" s="183" t="s">
        <v>3708</v>
      </c>
      <c r="F141" s="184" t="s">
        <v>3709</v>
      </c>
      <c r="G141" s="185" t="s">
        <v>422</v>
      </c>
      <c r="H141" s="186">
        <v>20</v>
      </c>
      <c r="I141" s="187"/>
      <c r="J141" s="188">
        <f>ROUND(I141*H141,2)</f>
        <v>0</v>
      </c>
      <c r="K141" s="184" t="s">
        <v>2351</v>
      </c>
      <c r="L141" s="39"/>
      <c r="M141" s="189" t="s">
        <v>1</v>
      </c>
      <c r="N141" s="190" t="s">
        <v>40</v>
      </c>
      <c r="O141" s="77"/>
      <c r="P141" s="191">
        <f>O141*H141</f>
        <v>0</v>
      </c>
      <c r="Q141" s="191">
        <v>0</v>
      </c>
      <c r="R141" s="191">
        <f>Q141*H141</f>
        <v>0</v>
      </c>
      <c r="S141" s="191">
        <v>0</v>
      </c>
      <c r="T141" s="192">
        <f>S141*H141</f>
        <v>0</v>
      </c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R141" s="193" t="s">
        <v>108</v>
      </c>
      <c r="AT141" s="193" t="s">
        <v>259</v>
      </c>
      <c r="AU141" s="193" t="s">
        <v>82</v>
      </c>
      <c r="AY141" s="19" t="s">
        <v>257</v>
      </c>
      <c r="BE141" s="194">
        <f>IF(N141="základní",J141,0)</f>
        <v>0</v>
      </c>
      <c r="BF141" s="194">
        <f>IF(N141="snížená",J141,0)</f>
        <v>0</v>
      </c>
      <c r="BG141" s="194">
        <f>IF(N141="zákl. přenesená",J141,0)</f>
        <v>0</v>
      </c>
      <c r="BH141" s="194">
        <f>IF(N141="sníž. přenesená",J141,0)</f>
        <v>0</v>
      </c>
      <c r="BI141" s="194">
        <f>IF(N141="nulová",J141,0)</f>
        <v>0</v>
      </c>
      <c r="BJ141" s="19" t="s">
        <v>82</v>
      </c>
      <c r="BK141" s="194">
        <f>ROUND(I141*H141,2)</f>
        <v>0</v>
      </c>
      <c r="BL141" s="19" t="s">
        <v>108</v>
      </c>
      <c r="BM141" s="193" t="s">
        <v>320</v>
      </c>
    </row>
    <row r="142" s="2" customFormat="1">
      <c r="A142" s="38"/>
      <c r="B142" s="39"/>
      <c r="C142" s="38"/>
      <c r="D142" s="196" t="s">
        <v>1062</v>
      </c>
      <c r="E142" s="38"/>
      <c r="F142" s="237" t="s">
        <v>3707</v>
      </c>
      <c r="G142" s="38"/>
      <c r="H142" s="38"/>
      <c r="I142" s="238"/>
      <c r="J142" s="38"/>
      <c r="K142" s="38"/>
      <c r="L142" s="39"/>
      <c r="M142" s="239"/>
      <c r="N142" s="240"/>
      <c r="O142" s="77"/>
      <c r="P142" s="77"/>
      <c r="Q142" s="77"/>
      <c r="R142" s="77"/>
      <c r="S142" s="77"/>
      <c r="T142" s="78"/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T142" s="19" t="s">
        <v>1062</v>
      </c>
      <c r="AU142" s="19" t="s">
        <v>82</v>
      </c>
    </row>
    <row r="143" s="12" customFormat="1" ht="25.92" customHeight="1">
      <c r="A143" s="12"/>
      <c r="B143" s="168"/>
      <c r="C143" s="12"/>
      <c r="D143" s="169" t="s">
        <v>74</v>
      </c>
      <c r="E143" s="170" t="s">
        <v>3710</v>
      </c>
      <c r="F143" s="170" t="s">
        <v>3711</v>
      </c>
      <c r="G143" s="12"/>
      <c r="H143" s="12"/>
      <c r="I143" s="171"/>
      <c r="J143" s="172">
        <f>BK143</f>
        <v>0</v>
      </c>
      <c r="K143" s="12"/>
      <c r="L143" s="168"/>
      <c r="M143" s="173"/>
      <c r="N143" s="174"/>
      <c r="O143" s="174"/>
      <c r="P143" s="175">
        <f>SUM(P144:P169)</f>
        <v>0</v>
      </c>
      <c r="Q143" s="174"/>
      <c r="R143" s="175">
        <f>SUM(R144:R169)</f>
        <v>0</v>
      </c>
      <c r="S143" s="174"/>
      <c r="T143" s="176">
        <f>SUM(T144:T169)</f>
        <v>0</v>
      </c>
      <c r="U143" s="12"/>
      <c r="V143" s="12"/>
      <c r="W143" s="12"/>
      <c r="X143" s="12"/>
      <c r="Y143" s="12"/>
      <c r="Z143" s="12"/>
      <c r="AA143" s="12"/>
      <c r="AB143" s="12"/>
      <c r="AC143" s="12"/>
      <c r="AD143" s="12"/>
      <c r="AE143" s="12"/>
      <c r="AR143" s="169" t="s">
        <v>82</v>
      </c>
      <c r="AT143" s="177" t="s">
        <v>74</v>
      </c>
      <c r="AU143" s="177" t="s">
        <v>75</v>
      </c>
      <c r="AY143" s="169" t="s">
        <v>257</v>
      </c>
      <c r="BK143" s="178">
        <f>SUM(BK144:BK169)</f>
        <v>0</v>
      </c>
    </row>
    <row r="144" s="2" customFormat="1" ht="24.15" customHeight="1">
      <c r="A144" s="38"/>
      <c r="B144" s="181"/>
      <c r="C144" s="182" t="s">
        <v>290</v>
      </c>
      <c r="D144" s="182" t="s">
        <v>259</v>
      </c>
      <c r="E144" s="183" t="s">
        <v>3712</v>
      </c>
      <c r="F144" s="184" t="s">
        <v>3713</v>
      </c>
      <c r="G144" s="185" t="s">
        <v>323</v>
      </c>
      <c r="H144" s="186">
        <v>10</v>
      </c>
      <c r="I144" s="187"/>
      <c r="J144" s="188">
        <f>ROUND(I144*H144,2)</f>
        <v>0</v>
      </c>
      <c r="K144" s="184" t="s">
        <v>2355</v>
      </c>
      <c r="L144" s="39"/>
      <c r="M144" s="189" t="s">
        <v>1</v>
      </c>
      <c r="N144" s="190" t="s">
        <v>40</v>
      </c>
      <c r="O144" s="77"/>
      <c r="P144" s="191">
        <f>O144*H144</f>
        <v>0</v>
      </c>
      <c r="Q144" s="191">
        <v>0</v>
      </c>
      <c r="R144" s="191">
        <f>Q144*H144</f>
        <v>0</v>
      </c>
      <c r="S144" s="191">
        <v>0</v>
      </c>
      <c r="T144" s="192">
        <f>S144*H144</f>
        <v>0</v>
      </c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R144" s="193" t="s">
        <v>108</v>
      </c>
      <c r="AT144" s="193" t="s">
        <v>259</v>
      </c>
      <c r="AU144" s="193" t="s">
        <v>82</v>
      </c>
      <c r="AY144" s="19" t="s">
        <v>257</v>
      </c>
      <c r="BE144" s="194">
        <f>IF(N144="základní",J144,0)</f>
        <v>0</v>
      </c>
      <c r="BF144" s="194">
        <f>IF(N144="snížená",J144,0)</f>
        <v>0</v>
      </c>
      <c r="BG144" s="194">
        <f>IF(N144="zákl. přenesená",J144,0)</f>
        <v>0</v>
      </c>
      <c r="BH144" s="194">
        <f>IF(N144="sníž. přenesená",J144,0)</f>
        <v>0</v>
      </c>
      <c r="BI144" s="194">
        <f>IF(N144="nulová",J144,0)</f>
        <v>0</v>
      </c>
      <c r="BJ144" s="19" t="s">
        <v>82</v>
      </c>
      <c r="BK144" s="194">
        <f>ROUND(I144*H144,2)</f>
        <v>0</v>
      </c>
      <c r="BL144" s="19" t="s">
        <v>108</v>
      </c>
      <c r="BM144" s="193" t="s">
        <v>334</v>
      </c>
    </row>
    <row r="145" s="2" customFormat="1">
      <c r="A145" s="38"/>
      <c r="B145" s="39"/>
      <c r="C145" s="38"/>
      <c r="D145" s="196" t="s">
        <v>1062</v>
      </c>
      <c r="E145" s="38"/>
      <c r="F145" s="237" t="s">
        <v>3704</v>
      </c>
      <c r="G145" s="38"/>
      <c r="H145" s="38"/>
      <c r="I145" s="238"/>
      <c r="J145" s="38"/>
      <c r="K145" s="38"/>
      <c r="L145" s="39"/>
      <c r="M145" s="239"/>
      <c r="N145" s="240"/>
      <c r="O145" s="77"/>
      <c r="P145" s="77"/>
      <c r="Q145" s="77"/>
      <c r="R145" s="77"/>
      <c r="S145" s="77"/>
      <c r="T145" s="78"/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  <c r="AT145" s="19" t="s">
        <v>1062</v>
      </c>
      <c r="AU145" s="19" t="s">
        <v>82</v>
      </c>
    </row>
    <row r="146" s="2" customFormat="1" ht="24.15" customHeight="1">
      <c r="A146" s="38"/>
      <c r="B146" s="181"/>
      <c r="C146" s="182" t="s">
        <v>301</v>
      </c>
      <c r="D146" s="182" t="s">
        <v>259</v>
      </c>
      <c r="E146" s="183" t="s">
        <v>2523</v>
      </c>
      <c r="F146" s="184" t="s">
        <v>2524</v>
      </c>
      <c r="G146" s="185" t="s">
        <v>774</v>
      </c>
      <c r="H146" s="186">
        <v>10</v>
      </c>
      <c r="I146" s="187"/>
      <c r="J146" s="188">
        <f>ROUND(I146*H146,2)</f>
        <v>0</v>
      </c>
      <c r="K146" s="184" t="s">
        <v>2355</v>
      </c>
      <c r="L146" s="39"/>
      <c r="M146" s="189" t="s">
        <v>1</v>
      </c>
      <c r="N146" s="190" t="s">
        <v>40</v>
      </c>
      <c r="O146" s="77"/>
      <c r="P146" s="191">
        <f>O146*H146</f>
        <v>0</v>
      </c>
      <c r="Q146" s="191">
        <v>0</v>
      </c>
      <c r="R146" s="191">
        <f>Q146*H146</f>
        <v>0</v>
      </c>
      <c r="S146" s="191">
        <v>0</v>
      </c>
      <c r="T146" s="192">
        <f>S146*H146</f>
        <v>0</v>
      </c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  <c r="AR146" s="193" t="s">
        <v>108</v>
      </c>
      <c r="AT146" s="193" t="s">
        <v>259</v>
      </c>
      <c r="AU146" s="193" t="s">
        <v>82</v>
      </c>
      <c r="AY146" s="19" t="s">
        <v>257</v>
      </c>
      <c r="BE146" s="194">
        <f>IF(N146="základní",J146,0)</f>
        <v>0</v>
      </c>
      <c r="BF146" s="194">
        <f>IF(N146="snížená",J146,0)</f>
        <v>0</v>
      </c>
      <c r="BG146" s="194">
        <f>IF(N146="zákl. přenesená",J146,0)</f>
        <v>0</v>
      </c>
      <c r="BH146" s="194">
        <f>IF(N146="sníž. přenesená",J146,0)</f>
        <v>0</v>
      </c>
      <c r="BI146" s="194">
        <f>IF(N146="nulová",J146,0)</f>
        <v>0</v>
      </c>
      <c r="BJ146" s="19" t="s">
        <v>82</v>
      </c>
      <c r="BK146" s="194">
        <f>ROUND(I146*H146,2)</f>
        <v>0</v>
      </c>
      <c r="BL146" s="19" t="s">
        <v>108</v>
      </c>
      <c r="BM146" s="193" t="s">
        <v>350</v>
      </c>
    </row>
    <row r="147" s="2" customFormat="1">
      <c r="A147" s="38"/>
      <c r="B147" s="39"/>
      <c r="C147" s="38"/>
      <c r="D147" s="196" t="s">
        <v>1062</v>
      </c>
      <c r="E147" s="38"/>
      <c r="F147" s="237" t="s">
        <v>3704</v>
      </c>
      <c r="G147" s="38"/>
      <c r="H147" s="38"/>
      <c r="I147" s="238"/>
      <c r="J147" s="38"/>
      <c r="K147" s="38"/>
      <c r="L147" s="39"/>
      <c r="M147" s="239"/>
      <c r="N147" s="240"/>
      <c r="O147" s="77"/>
      <c r="P147" s="77"/>
      <c r="Q147" s="77"/>
      <c r="R147" s="77"/>
      <c r="S147" s="77"/>
      <c r="T147" s="78"/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  <c r="AT147" s="19" t="s">
        <v>1062</v>
      </c>
      <c r="AU147" s="19" t="s">
        <v>82</v>
      </c>
    </row>
    <row r="148" s="2" customFormat="1" ht="24.15" customHeight="1">
      <c r="A148" s="38"/>
      <c r="B148" s="181"/>
      <c r="C148" s="182" t="s">
        <v>307</v>
      </c>
      <c r="D148" s="182" t="s">
        <v>259</v>
      </c>
      <c r="E148" s="183" t="s">
        <v>3714</v>
      </c>
      <c r="F148" s="184" t="s">
        <v>3715</v>
      </c>
      <c r="G148" s="185" t="s">
        <v>493</v>
      </c>
      <c r="H148" s="186">
        <v>2</v>
      </c>
      <c r="I148" s="187"/>
      <c r="J148" s="188">
        <f>ROUND(I148*H148,2)</f>
        <v>0</v>
      </c>
      <c r="K148" s="184" t="s">
        <v>2355</v>
      </c>
      <c r="L148" s="39"/>
      <c r="M148" s="189" t="s">
        <v>1</v>
      </c>
      <c r="N148" s="190" t="s">
        <v>40</v>
      </c>
      <c r="O148" s="77"/>
      <c r="P148" s="191">
        <f>O148*H148</f>
        <v>0</v>
      </c>
      <c r="Q148" s="191">
        <v>0</v>
      </c>
      <c r="R148" s="191">
        <f>Q148*H148</f>
        <v>0</v>
      </c>
      <c r="S148" s="191">
        <v>0</v>
      </c>
      <c r="T148" s="192">
        <f>S148*H148</f>
        <v>0</v>
      </c>
      <c r="U148" s="38"/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  <c r="AR148" s="193" t="s">
        <v>108</v>
      </c>
      <c r="AT148" s="193" t="s">
        <v>259</v>
      </c>
      <c r="AU148" s="193" t="s">
        <v>82</v>
      </c>
      <c r="AY148" s="19" t="s">
        <v>257</v>
      </c>
      <c r="BE148" s="194">
        <f>IF(N148="základní",J148,0)</f>
        <v>0</v>
      </c>
      <c r="BF148" s="194">
        <f>IF(N148="snížená",J148,0)</f>
        <v>0</v>
      </c>
      <c r="BG148" s="194">
        <f>IF(N148="zákl. přenesená",J148,0)</f>
        <v>0</v>
      </c>
      <c r="BH148" s="194">
        <f>IF(N148="sníž. přenesená",J148,0)</f>
        <v>0</v>
      </c>
      <c r="BI148" s="194">
        <f>IF(N148="nulová",J148,0)</f>
        <v>0</v>
      </c>
      <c r="BJ148" s="19" t="s">
        <v>82</v>
      </c>
      <c r="BK148" s="194">
        <f>ROUND(I148*H148,2)</f>
        <v>0</v>
      </c>
      <c r="BL148" s="19" t="s">
        <v>108</v>
      </c>
      <c r="BM148" s="193" t="s">
        <v>364</v>
      </c>
    </row>
    <row r="149" s="2" customFormat="1">
      <c r="A149" s="38"/>
      <c r="B149" s="39"/>
      <c r="C149" s="38"/>
      <c r="D149" s="196" t="s">
        <v>1062</v>
      </c>
      <c r="E149" s="38"/>
      <c r="F149" s="237" t="s">
        <v>3716</v>
      </c>
      <c r="G149" s="38"/>
      <c r="H149" s="38"/>
      <c r="I149" s="238"/>
      <c r="J149" s="38"/>
      <c r="K149" s="38"/>
      <c r="L149" s="39"/>
      <c r="M149" s="239"/>
      <c r="N149" s="240"/>
      <c r="O149" s="77"/>
      <c r="P149" s="77"/>
      <c r="Q149" s="77"/>
      <c r="R149" s="77"/>
      <c r="S149" s="77"/>
      <c r="T149" s="78"/>
      <c r="U149" s="38"/>
      <c r="V149" s="38"/>
      <c r="W149" s="38"/>
      <c r="X149" s="38"/>
      <c r="Y149" s="38"/>
      <c r="Z149" s="38"/>
      <c r="AA149" s="38"/>
      <c r="AB149" s="38"/>
      <c r="AC149" s="38"/>
      <c r="AD149" s="38"/>
      <c r="AE149" s="38"/>
      <c r="AT149" s="19" t="s">
        <v>1062</v>
      </c>
      <c r="AU149" s="19" t="s">
        <v>82</v>
      </c>
    </row>
    <row r="150" s="2" customFormat="1" ht="24.15" customHeight="1">
      <c r="A150" s="38"/>
      <c r="B150" s="181"/>
      <c r="C150" s="182" t="s">
        <v>314</v>
      </c>
      <c r="D150" s="182" t="s">
        <v>259</v>
      </c>
      <c r="E150" s="183" t="s">
        <v>3717</v>
      </c>
      <c r="F150" s="184" t="s">
        <v>3718</v>
      </c>
      <c r="G150" s="185" t="s">
        <v>493</v>
      </c>
      <c r="H150" s="186">
        <v>2</v>
      </c>
      <c r="I150" s="187"/>
      <c r="J150" s="188">
        <f>ROUND(I150*H150,2)</f>
        <v>0</v>
      </c>
      <c r="K150" s="184" t="s">
        <v>2355</v>
      </c>
      <c r="L150" s="39"/>
      <c r="M150" s="189" t="s">
        <v>1</v>
      </c>
      <c r="N150" s="190" t="s">
        <v>40</v>
      </c>
      <c r="O150" s="77"/>
      <c r="P150" s="191">
        <f>O150*H150</f>
        <v>0</v>
      </c>
      <c r="Q150" s="191">
        <v>0</v>
      </c>
      <c r="R150" s="191">
        <f>Q150*H150</f>
        <v>0</v>
      </c>
      <c r="S150" s="191">
        <v>0</v>
      </c>
      <c r="T150" s="192">
        <f>S150*H150</f>
        <v>0</v>
      </c>
      <c r="U150" s="38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  <c r="AR150" s="193" t="s">
        <v>108</v>
      </c>
      <c r="AT150" s="193" t="s">
        <v>259</v>
      </c>
      <c r="AU150" s="193" t="s">
        <v>82</v>
      </c>
      <c r="AY150" s="19" t="s">
        <v>257</v>
      </c>
      <c r="BE150" s="194">
        <f>IF(N150="základní",J150,0)</f>
        <v>0</v>
      </c>
      <c r="BF150" s="194">
        <f>IF(N150="snížená",J150,0)</f>
        <v>0</v>
      </c>
      <c r="BG150" s="194">
        <f>IF(N150="zákl. přenesená",J150,0)</f>
        <v>0</v>
      </c>
      <c r="BH150" s="194">
        <f>IF(N150="sníž. přenesená",J150,0)</f>
        <v>0</v>
      </c>
      <c r="BI150" s="194">
        <f>IF(N150="nulová",J150,0)</f>
        <v>0</v>
      </c>
      <c r="BJ150" s="19" t="s">
        <v>82</v>
      </c>
      <c r="BK150" s="194">
        <f>ROUND(I150*H150,2)</f>
        <v>0</v>
      </c>
      <c r="BL150" s="19" t="s">
        <v>108</v>
      </c>
      <c r="BM150" s="193" t="s">
        <v>374</v>
      </c>
    </row>
    <row r="151" s="2" customFormat="1">
      <c r="A151" s="38"/>
      <c r="B151" s="39"/>
      <c r="C151" s="38"/>
      <c r="D151" s="196" t="s">
        <v>1062</v>
      </c>
      <c r="E151" s="38"/>
      <c r="F151" s="237" t="s">
        <v>3719</v>
      </c>
      <c r="G151" s="38"/>
      <c r="H151" s="38"/>
      <c r="I151" s="238"/>
      <c r="J151" s="38"/>
      <c r="K151" s="38"/>
      <c r="L151" s="39"/>
      <c r="M151" s="239"/>
      <c r="N151" s="240"/>
      <c r="O151" s="77"/>
      <c r="P151" s="77"/>
      <c r="Q151" s="77"/>
      <c r="R151" s="77"/>
      <c r="S151" s="77"/>
      <c r="T151" s="78"/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  <c r="AT151" s="19" t="s">
        <v>1062</v>
      </c>
      <c r="AU151" s="19" t="s">
        <v>82</v>
      </c>
    </row>
    <row r="152" s="2" customFormat="1" ht="24.15" customHeight="1">
      <c r="A152" s="38"/>
      <c r="B152" s="181"/>
      <c r="C152" s="182" t="s">
        <v>320</v>
      </c>
      <c r="D152" s="182" t="s">
        <v>259</v>
      </c>
      <c r="E152" s="183" t="s">
        <v>3720</v>
      </c>
      <c r="F152" s="184" t="s">
        <v>3721</v>
      </c>
      <c r="G152" s="185" t="s">
        <v>493</v>
      </c>
      <c r="H152" s="186">
        <v>4</v>
      </c>
      <c r="I152" s="187"/>
      <c r="J152" s="188">
        <f>ROUND(I152*H152,2)</f>
        <v>0</v>
      </c>
      <c r="K152" s="184" t="s">
        <v>2355</v>
      </c>
      <c r="L152" s="39"/>
      <c r="M152" s="189" t="s">
        <v>1</v>
      </c>
      <c r="N152" s="190" t="s">
        <v>40</v>
      </c>
      <c r="O152" s="77"/>
      <c r="P152" s="191">
        <f>O152*H152</f>
        <v>0</v>
      </c>
      <c r="Q152" s="191">
        <v>0</v>
      </c>
      <c r="R152" s="191">
        <f>Q152*H152</f>
        <v>0</v>
      </c>
      <c r="S152" s="191">
        <v>0</v>
      </c>
      <c r="T152" s="192">
        <f>S152*H152</f>
        <v>0</v>
      </c>
      <c r="U152" s="38"/>
      <c r="V152" s="38"/>
      <c r="W152" s="38"/>
      <c r="X152" s="38"/>
      <c r="Y152" s="38"/>
      <c r="Z152" s="38"/>
      <c r="AA152" s="38"/>
      <c r="AB152" s="38"/>
      <c r="AC152" s="38"/>
      <c r="AD152" s="38"/>
      <c r="AE152" s="38"/>
      <c r="AR152" s="193" t="s">
        <v>108</v>
      </c>
      <c r="AT152" s="193" t="s">
        <v>259</v>
      </c>
      <c r="AU152" s="193" t="s">
        <v>82</v>
      </c>
      <c r="AY152" s="19" t="s">
        <v>257</v>
      </c>
      <c r="BE152" s="194">
        <f>IF(N152="základní",J152,0)</f>
        <v>0</v>
      </c>
      <c r="BF152" s="194">
        <f>IF(N152="snížená",J152,0)</f>
        <v>0</v>
      </c>
      <c r="BG152" s="194">
        <f>IF(N152="zákl. přenesená",J152,0)</f>
        <v>0</v>
      </c>
      <c r="BH152" s="194">
        <f>IF(N152="sníž. přenesená",J152,0)</f>
        <v>0</v>
      </c>
      <c r="BI152" s="194">
        <f>IF(N152="nulová",J152,0)</f>
        <v>0</v>
      </c>
      <c r="BJ152" s="19" t="s">
        <v>82</v>
      </c>
      <c r="BK152" s="194">
        <f>ROUND(I152*H152,2)</f>
        <v>0</v>
      </c>
      <c r="BL152" s="19" t="s">
        <v>108</v>
      </c>
      <c r="BM152" s="193" t="s">
        <v>388</v>
      </c>
    </row>
    <row r="153" s="2" customFormat="1">
      <c r="A153" s="38"/>
      <c r="B153" s="39"/>
      <c r="C153" s="38"/>
      <c r="D153" s="196" t="s">
        <v>1062</v>
      </c>
      <c r="E153" s="38"/>
      <c r="F153" s="237" t="s">
        <v>3719</v>
      </c>
      <c r="G153" s="38"/>
      <c r="H153" s="38"/>
      <c r="I153" s="238"/>
      <c r="J153" s="38"/>
      <c r="K153" s="38"/>
      <c r="L153" s="39"/>
      <c r="M153" s="239"/>
      <c r="N153" s="240"/>
      <c r="O153" s="77"/>
      <c r="P153" s="77"/>
      <c r="Q153" s="77"/>
      <c r="R153" s="77"/>
      <c r="S153" s="77"/>
      <c r="T153" s="78"/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  <c r="AT153" s="19" t="s">
        <v>1062</v>
      </c>
      <c r="AU153" s="19" t="s">
        <v>82</v>
      </c>
    </row>
    <row r="154" s="2" customFormat="1" ht="24.15" customHeight="1">
      <c r="A154" s="38"/>
      <c r="B154" s="181"/>
      <c r="C154" s="182" t="s">
        <v>327</v>
      </c>
      <c r="D154" s="182" t="s">
        <v>259</v>
      </c>
      <c r="E154" s="183" t="s">
        <v>3722</v>
      </c>
      <c r="F154" s="184" t="s">
        <v>3723</v>
      </c>
      <c r="G154" s="185" t="s">
        <v>493</v>
      </c>
      <c r="H154" s="186">
        <v>4</v>
      </c>
      <c r="I154" s="187"/>
      <c r="J154" s="188">
        <f>ROUND(I154*H154,2)</f>
        <v>0</v>
      </c>
      <c r="K154" s="184" t="s">
        <v>2355</v>
      </c>
      <c r="L154" s="39"/>
      <c r="M154" s="189" t="s">
        <v>1</v>
      </c>
      <c r="N154" s="190" t="s">
        <v>40</v>
      </c>
      <c r="O154" s="77"/>
      <c r="P154" s="191">
        <f>O154*H154</f>
        <v>0</v>
      </c>
      <c r="Q154" s="191">
        <v>0</v>
      </c>
      <c r="R154" s="191">
        <f>Q154*H154</f>
        <v>0</v>
      </c>
      <c r="S154" s="191">
        <v>0</v>
      </c>
      <c r="T154" s="192">
        <f>S154*H154</f>
        <v>0</v>
      </c>
      <c r="U154" s="38"/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  <c r="AR154" s="193" t="s">
        <v>108</v>
      </c>
      <c r="AT154" s="193" t="s">
        <v>259</v>
      </c>
      <c r="AU154" s="193" t="s">
        <v>82</v>
      </c>
      <c r="AY154" s="19" t="s">
        <v>257</v>
      </c>
      <c r="BE154" s="194">
        <f>IF(N154="základní",J154,0)</f>
        <v>0</v>
      </c>
      <c r="BF154" s="194">
        <f>IF(N154="snížená",J154,0)</f>
        <v>0</v>
      </c>
      <c r="BG154" s="194">
        <f>IF(N154="zákl. přenesená",J154,0)</f>
        <v>0</v>
      </c>
      <c r="BH154" s="194">
        <f>IF(N154="sníž. přenesená",J154,0)</f>
        <v>0</v>
      </c>
      <c r="BI154" s="194">
        <f>IF(N154="nulová",J154,0)</f>
        <v>0</v>
      </c>
      <c r="BJ154" s="19" t="s">
        <v>82</v>
      </c>
      <c r="BK154" s="194">
        <f>ROUND(I154*H154,2)</f>
        <v>0</v>
      </c>
      <c r="BL154" s="19" t="s">
        <v>108</v>
      </c>
      <c r="BM154" s="193" t="s">
        <v>402</v>
      </c>
    </row>
    <row r="155" s="2" customFormat="1">
      <c r="A155" s="38"/>
      <c r="B155" s="39"/>
      <c r="C155" s="38"/>
      <c r="D155" s="196" t="s">
        <v>1062</v>
      </c>
      <c r="E155" s="38"/>
      <c r="F155" s="237" t="s">
        <v>3724</v>
      </c>
      <c r="G155" s="38"/>
      <c r="H155" s="38"/>
      <c r="I155" s="238"/>
      <c r="J155" s="38"/>
      <c r="K155" s="38"/>
      <c r="L155" s="39"/>
      <c r="M155" s="239"/>
      <c r="N155" s="240"/>
      <c r="O155" s="77"/>
      <c r="P155" s="77"/>
      <c r="Q155" s="77"/>
      <c r="R155" s="77"/>
      <c r="S155" s="77"/>
      <c r="T155" s="78"/>
      <c r="U155" s="38"/>
      <c r="V155" s="38"/>
      <c r="W155" s="38"/>
      <c r="X155" s="38"/>
      <c r="Y155" s="38"/>
      <c r="Z155" s="38"/>
      <c r="AA155" s="38"/>
      <c r="AB155" s="38"/>
      <c r="AC155" s="38"/>
      <c r="AD155" s="38"/>
      <c r="AE155" s="38"/>
      <c r="AT155" s="19" t="s">
        <v>1062</v>
      </c>
      <c r="AU155" s="19" t="s">
        <v>82</v>
      </c>
    </row>
    <row r="156" s="2" customFormat="1" ht="55.5" customHeight="1">
      <c r="A156" s="38"/>
      <c r="B156" s="181"/>
      <c r="C156" s="182" t="s">
        <v>334</v>
      </c>
      <c r="D156" s="182" t="s">
        <v>259</v>
      </c>
      <c r="E156" s="183" t="s">
        <v>3725</v>
      </c>
      <c r="F156" s="184" t="s">
        <v>3726</v>
      </c>
      <c r="G156" s="185" t="s">
        <v>493</v>
      </c>
      <c r="H156" s="186">
        <v>2</v>
      </c>
      <c r="I156" s="187"/>
      <c r="J156" s="188">
        <f>ROUND(I156*H156,2)</f>
        <v>0</v>
      </c>
      <c r="K156" s="184" t="s">
        <v>2351</v>
      </c>
      <c r="L156" s="39"/>
      <c r="M156" s="189" t="s">
        <v>1</v>
      </c>
      <c r="N156" s="190" t="s">
        <v>40</v>
      </c>
      <c r="O156" s="77"/>
      <c r="P156" s="191">
        <f>O156*H156</f>
        <v>0</v>
      </c>
      <c r="Q156" s="191">
        <v>0</v>
      </c>
      <c r="R156" s="191">
        <f>Q156*H156</f>
        <v>0</v>
      </c>
      <c r="S156" s="191">
        <v>0</v>
      </c>
      <c r="T156" s="192">
        <f>S156*H156</f>
        <v>0</v>
      </c>
      <c r="U156" s="38"/>
      <c r="V156" s="38"/>
      <c r="W156" s="38"/>
      <c r="X156" s="38"/>
      <c r="Y156" s="38"/>
      <c r="Z156" s="38"/>
      <c r="AA156" s="38"/>
      <c r="AB156" s="38"/>
      <c r="AC156" s="38"/>
      <c r="AD156" s="38"/>
      <c r="AE156" s="38"/>
      <c r="AR156" s="193" t="s">
        <v>108</v>
      </c>
      <c r="AT156" s="193" t="s">
        <v>259</v>
      </c>
      <c r="AU156" s="193" t="s">
        <v>82</v>
      </c>
      <c r="AY156" s="19" t="s">
        <v>257</v>
      </c>
      <c r="BE156" s="194">
        <f>IF(N156="základní",J156,0)</f>
        <v>0</v>
      </c>
      <c r="BF156" s="194">
        <f>IF(N156="snížená",J156,0)</f>
        <v>0</v>
      </c>
      <c r="BG156" s="194">
        <f>IF(N156="zákl. přenesená",J156,0)</f>
        <v>0</v>
      </c>
      <c r="BH156" s="194">
        <f>IF(N156="sníž. přenesená",J156,0)</f>
        <v>0</v>
      </c>
      <c r="BI156" s="194">
        <f>IF(N156="nulová",J156,0)</f>
        <v>0</v>
      </c>
      <c r="BJ156" s="19" t="s">
        <v>82</v>
      </c>
      <c r="BK156" s="194">
        <f>ROUND(I156*H156,2)</f>
        <v>0</v>
      </c>
      <c r="BL156" s="19" t="s">
        <v>108</v>
      </c>
      <c r="BM156" s="193" t="s">
        <v>413</v>
      </c>
    </row>
    <row r="157" s="2" customFormat="1">
      <c r="A157" s="38"/>
      <c r="B157" s="39"/>
      <c r="C157" s="38"/>
      <c r="D157" s="196" t="s">
        <v>1062</v>
      </c>
      <c r="E157" s="38"/>
      <c r="F157" s="237" t="s">
        <v>3727</v>
      </c>
      <c r="G157" s="38"/>
      <c r="H157" s="38"/>
      <c r="I157" s="238"/>
      <c r="J157" s="38"/>
      <c r="K157" s="38"/>
      <c r="L157" s="39"/>
      <c r="M157" s="239"/>
      <c r="N157" s="240"/>
      <c r="O157" s="77"/>
      <c r="P157" s="77"/>
      <c r="Q157" s="77"/>
      <c r="R157" s="77"/>
      <c r="S157" s="77"/>
      <c r="T157" s="78"/>
      <c r="U157" s="38"/>
      <c r="V157" s="38"/>
      <c r="W157" s="38"/>
      <c r="X157" s="38"/>
      <c r="Y157" s="38"/>
      <c r="Z157" s="38"/>
      <c r="AA157" s="38"/>
      <c r="AB157" s="38"/>
      <c r="AC157" s="38"/>
      <c r="AD157" s="38"/>
      <c r="AE157" s="38"/>
      <c r="AT157" s="19" t="s">
        <v>1062</v>
      </c>
      <c r="AU157" s="19" t="s">
        <v>82</v>
      </c>
    </row>
    <row r="158" s="2" customFormat="1" ht="55.5" customHeight="1">
      <c r="A158" s="38"/>
      <c r="B158" s="181"/>
      <c r="C158" s="182" t="s">
        <v>343</v>
      </c>
      <c r="D158" s="182" t="s">
        <v>259</v>
      </c>
      <c r="E158" s="183" t="s">
        <v>3728</v>
      </c>
      <c r="F158" s="184" t="s">
        <v>3729</v>
      </c>
      <c r="G158" s="185" t="s">
        <v>493</v>
      </c>
      <c r="H158" s="186">
        <v>2</v>
      </c>
      <c r="I158" s="187"/>
      <c r="J158" s="188">
        <f>ROUND(I158*H158,2)</f>
        <v>0</v>
      </c>
      <c r="K158" s="184" t="s">
        <v>2351</v>
      </c>
      <c r="L158" s="39"/>
      <c r="M158" s="189" t="s">
        <v>1</v>
      </c>
      <c r="N158" s="190" t="s">
        <v>40</v>
      </c>
      <c r="O158" s="77"/>
      <c r="P158" s="191">
        <f>O158*H158</f>
        <v>0</v>
      </c>
      <c r="Q158" s="191">
        <v>0</v>
      </c>
      <c r="R158" s="191">
        <f>Q158*H158</f>
        <v>0</v>
      </c>
      <c r="S158" s="191">
        <v>0</v>
      </c>
      <c r="T158" s="192">
        <f>S158*H158</f>
        <v>0</v>
      </c>
      <c r="U158" s="38"/>
      <c r="V158" s="38"/>
      <c r="W158" s="38"/>
      <c r="X158" s="38"/>
      <c r="Y158" s="38"/>
      <c r="Z158" s="38"/>
      <c r="AA158" s="38"/>
      <c r="AB158" s="38"/>
      <c r="AC158" s="38"/>
      <c r="AD158" s="38"/>
      <c r="AE158" s="38"/>
      <c r="AR158" s="193" t="s">
        <v>108</v>
      </c>
      <c r="AT158" s="193" t="s">
        <v>259</v>
      </c>
      <c r="AU158" s="193" t="s">
        <v>82</v>
      </c>
      <c r="AY158" s="19" t="s">
        <v>257</v>
      </c>
      <c r="BE158" s="194">
        <f>IF(N158="základní",J158,0)</f>
        <v>0</v>
      </c>
      <c r="BF158" s="194">
        <f>IF(N158="snížená",J158,0)</f>
        <v>0</v>
      </c>
      <c r="BG158" s="194">
        <f>IF(N158="zákl. přenesená",J158,0)</f>
        <v>0</v>
      </c>
      <c r="BH158" s="194">
        <f>IF(N158="sníž. přenesená",J158,0)</f>
        <v>0</v>
      </c>
      <c r="BI158" s="194">
        <f>IF(N158="nulová",J158,0)</f>
        <v>0</v>
      </c>
      <c r="BJ158" s="19" t="s">
        <v>82</v>
      </c>
      <c r="BK158" s="194">
        <f>ROUND(I158*H158,2)</f>
        <v>0</v>
      </c>
      <c r="BL158" s="19" t="s">
        <v>108</v>
      </c>
      <c r="BM158" s="193" t="s">
        <v>427</v>
      </c>
    </row>
    <row r="159" s="2" customFormat="1">
      <c r="A159" s="38"/>
      <c r="B159" s="39"/>
      <c r="C159" s="38"/>
      <c r="D159" s="196" t="s">
        <v>1062</v>
      </c>
      <c r="E159" s="38"/>
      <c r="F159" s="237" t="s">
        <v>3719</v>
      </c>
      <c r="G159" s="38"/>
      <c r="H159" s="38"/>
      <c r="I159" s="238"/>
      <c r="J159" s="38"/>
      <c r="K159" s="38"/>
      <c r="L159" s="39"/>
      <c r="M159" s="239"/>
      <c r="N159" s="240"/>
      <c r="O159" s="77"/>
      <c r="P159" s="77"/>
      <c r="Q159" s="77"/>
      <c r="R159" s="77"/>
      <c r="S159" s="77"/>
      <c r="T159" s="78"/>
      <c r="U159" s="38"/>
      <c r="V159" s="38"/>
      <c r="W159" s="38"/>
      <c r="X159" s="38"/>
      <c r="Y159" s="38"/>
      <c r="Z159" s="38"/>
      <c r="AA159" s="38"/>
      <c r="AB159" s="38"/>
      <c r="AC159" s="38"/>
      <c r="AD159" s="38"/>
      <c r="AE159" s="38"/>
      <c r="AT159" s="19" t="s">
        <v>1062</v>
      </c>
      <c r="AU159" s="19" t="s">
        <v>82</v>
      </c>
    </row>
    <row r="160" s="2" customFormat="1" ht="16.5" customHeight="1">
      <c r="A160" s="38"/>
      <c r="B160" s="181"/>
      <c r="C160" s="182" t="s">
        <v>350</v>
      </c>
      <c r="D160" s="182" t="s">
        <v>259</v>
      </c>
      <c r="E160" s="183" t="s">
        <v>2391</v>
      </c>
      <c r="F160" s="184" t="s">
        <v>2392</v>
      </c>
      <c r="G160" s="185" t="s">
        <v>1799</v>
      </c>
      <c r="H160" s="186">
        <v>50</v>
      </c>
      <c r="I160" s="187"/>
      <c r="J160" s="188">
        <f>ROUND(I160*H160,2)</f>
        <v>0</v>
      </c>
      <c r="K160" s="184" t="s">
        <v>2355</v>
      </c>
      <c r="L160" s="39"/>
      <c r="M160" s="189" t="s">
        <v>1</v>
      </c>
      <c r="N160" s="190" t="s">
        <v>40</v>
      </c>
      <c r="O160" s="77"/>
      <c r="P160" s="191">
        <f>O160*H160</f>
        <v>0</v>
      </c>
      <c r="Q160" s="191">
        <v>0</v>
      </c>
      <c r="R160" s="191">
        <f>Q160*H160</f>
        <v>0</v>
      </c>
      <c r="S160" s="191">
        <v>0</v>
      </c>
      <c r="T160" s="192">
        <f>S160*H160</f>
        <v>0</v>
      </c>
      <c r="U160" s="38"/>
      <c r="V160" s="38"/>
      <c r="W160" s="38"/>
      <c r="X160" s="38"/>
      <c r="Y160" s="38"/>
      <c r="Z160" s="38"/>
      <c r="AA160" s="38"/>
      <c r="AB160" s="38"/>
      <c r="AC160" s="38"/>
      <c r="AD160" s="38"/>
      <c r="AE160" s="38"/>
      <c r="AR160" s="193" t="s">
        <v>108</v>
      </c>
      <c r="AT160" s="193" t="s">
        <v>259</v>
      </c>
      <c r="AU160" s="193" t="s">
        <v>82</v>
      </c>
      <c r="AY160" s="19" t="s">
        <v>257</v>
      </c>
      <c r="BE160" s="194">
        <f>IF(N160="základní",J160,0)</f>
        <v>0</v>
      </c>
      <c r="BF160" s="194">
        <f>IF(N160="snížená",J160,0)</f>
        <v>0</v>
      </c>
      <c r="BG160" s="194">
        <f>IF(N160="zákl. přenesená",J160,0)</f>
        <v>0</v>
      </c>
      <c r="BH160" s="194">
        <f>IF(N160="sníž. přenesená",J160,0)</f>
        <v>0</v>
      </c>
      <c r="BI160" s="194">
        <f>IF(N160="nulová",J160,0)</f>
        <v>0</v>
      </c>
      <c r="BJ160" s="19" t="s">
        <v>82</v>
      </c>
      <c r="BK160" s="194">
        <f>ROUND(I160*H160,2)</f>
        <v>0</v>
      </c>
      <c r="BL160" s="19" t="s">
        <v>108</v>
      </c>
      <c r="BM160" s="193" t="s">
        <v>439</v>
      </c>
    </row>
    <row r="161" s="2" customFormat="1">
      <c r="A161" s="38"/>
      <c r="B161" s="39"/>
      <c r="C161" s="38"/>
      <c r="D161" s="196" t="s">
        <v>1062</v>
      </c>
      <c r="E161" s="38"/>
      <c r="F161" s="237" t="s">
        <v>3730</v>
      </c>
      <c r="G161" s="38"/>
      <c r="H161" s="38"/>
      <c r="I161" s="238"/>
      <c r="J161" s="38"/>
      <c r="K161" s="38"/>
      <c r="L161" s="39"/>
      <c r="M161" s="239"/>
      <c r="N161" s="240"/>
      <c r="O161" s="77"/>
      <c r="P161" s="77"/>
      <c r="Q161" s="77"/>
      <c r="R161" s="77"/>
      <c r="S161" s="77"/>
      <c r="T161" s="78"/>
      <c r="U161" s="38"/>
      <c r="V161" s="38"/>
      <c r="W161" s="38"/>
      <c r="X161" s="38"/>
      <c r="Y161" s="38"/>
      <c r="Z161" s="38"/>
      <c r="AA161" s="38"/>
      <c r="AB161" s="38"/>
      <c r="AC161" s="38"/>
      <c r="AD161" s="38"/>
      <c r="AE161" s="38"/>
      <c r="AT161" s="19" t="s">
        <v>1062</v>
      </c>
      <c r="AU161" s="19" t="s">
        <v>82</v>
      </c>
    </row>
    <row r="162" s="2" customFormat="1" ht="24.15" customHeight="1">
      <c r="A162" s="38"/>
      <c r="B162" s="181"/>
      <c r="C162" s="182" t="s">
        <v>8</v>
      </c>
      <c r="D162" s="182" t="s">
        <v>259</v>
      </c>
      <c r="E162" s="183" t="s">
        <v>3731</v>
      </c>
      <c r="F162" s="184" t="s">
        <v>3732</v>
      </c>
      <c r="G162" s="185" t="s">
        <v>2417</v>
      </c>
      <c r="H162" s="186">
        <v>2</v>
      </c>
      <c r="I162" s="187"/>
      <c r="J162" s="188">
        <f>ROUND(I162*H162,2)</f>
        <v>0</v>
      </c>
      <c r="K162" s="184" t="s">
        <v>2355</v>
      </c>
      <c r="L162" s="39"/>
      <c r="M162" s="189" t="s">
        <v>1</v>
      </c>
      <c r="N162" s="190" t="s">
        <v>40</v>
      </c>
      <c r="O162" s="77"/>
      <c r="P162" s="191">
        <f>O162*H162</f>
        <v>0</v>
      </c>
      <c r="Q162" s="191">
        <v>0</v>
      </c>
      <c r="R162" s="191">
        <f>Q162*H162</f>
        <v>0</v>
      </c>
      <c r="S162" s="191">
        <v>0</v>
      </c>
      <c r="T162" s="192">
        <f>S162*H162</f>
        <v>0</v>
      </c>
      <c r="U162" s="38"/>
      <c r="V162" s="38"/>
      <c r="W162" s="38"/>
      <c r="X162" s="38"/>
      <c r="Y162" s="38"/>
      <c r="Z162" s="38"/>
      <c r="AA162" s="38"/>
      <c r="AB162" s="38"/>
      <c r="AC162" s="38"/>
      <c r="AD162" s="38"/>
      <c r="AE162" s="38"/>
      <c r="AR162" s="193" t="s">
        <v>108</v>
      </c>
      <c r="AT162" s="193" t="s">
        <v>259</v>
      </c>
      <c r="AU162" s="193" t="s">
        <v>82</v>
      </c>
      <c r="AY162" s="19" t="s">
        <v>257</v>
      </c>
      <c r="BE162" s="194">
        <f>IF(N162="základní",J162,0)</f>
        <v>0</v>
      </c>
      <c r="BF162" s="194">
        <f>IF(N162="snížená",J162,0)</f>
        <v>0</v>
      </c>
      <c r="BG162" s="194">
        <f>IF(N162="zákl. přenesená",J162,0)</f>
        <v>0</v>
      </c>
      <c r="BH162" s="194">
        <f>IF(N162="sníž. přenesená",J162,0)</f>
        <v>0</v>
      </c>
      <c r="BI162" s="194">
        <f>IF(N162="nulová",J162,0)</f>
        <v>0</v>
      </c>
      <c r="BJ162" s="19" t="s">
        <v>82</v>
      </c>
      <c r="BK162" s="194">
        <f>ROUND(I162*H162,2)</f>
        <v>0</v>
      </c>
      <c r="BL162" s="19" t="s">
        <v>108</v>
      </c>
      <c r="BM162" s="193" t="s">
        <v>450</v>
      </c>
    </row>
    <row r="163" s="2" customFormat="1">
      <c r="A163" s="38"/>
      <c r="B163" s="39"/>
      <c r="C163" s="38"/>
      <c r="D163" s="196" t="s">
        <v>1062</v>
      </c>
      <c r="E163" s="38"/>
      <c r="F163" s="237" t="s">
        <v>3733</v>
      </c>
      <c r="G163" s="38"/>
      <c r="H163" s="38"/>
      <c r="I163" s="238"/>
      <c r="J163" s="38"/>
      <c r="K163" s="38"/>
      <c r="L163" s="39"/>
      <c r="M163" s="239"/>
      <c r="N163" s="240"/>
      <c r="O163" s="77"/>
      <c r="P163" s="77"/>
      <c r="Q163" s="77"/>
      <c r="R163" s="77"/>
      <c r="S163" s="77"/>
      <c r="T163" s="78"/>
      <c r="U163" s="38"/>
      <c r="V163" s="38"/>
      <c r="W163" s="38"/>
      <c r="X163" s="38"/>
      <c r="Y163" s="38"/>
      <c r="Z163" s="38"/>
      <c r="AA163" s="38"/>
      <c r="AB163" s="38"/>
      <c r="AC163" s="38"/>
      <c r="AD163" s="38"/>
      <c r="AE163" s="38"/>
      <c r="AT163" s="19" t="s">
        <v>1062</v>
      </c>
      <c r="AU163" s="19" t="s">
        <v>82</v>
      </c>
    </row>
    <row r="164" s="2" customFormat="1" ht="24.15" customHeight="1">
      <c r="A164" s="38"/>
      <c r="B164" s="181"/>
      <c r="C164" s="182" t="s">
        <v>364</v>
      </c>
      <c r="D164" s="182" t="s">
        <v>259</v>
      </c>
      <c r="E164" s="183" t="s">
        <v>3731</v>
      </c>
      <c r="F164" s="184" t="s">
        <v>3732</v>
      </c>
      <c r="G164" s="185" t="s">
        <v>2417</v>
      </c>
      <c r="H164" s="186">
        <v>2</v>
      </c>
      <c r="I164" s="187"/>
      <c r="J164" s="188">
        <f>ROUND(I164*H164,2)</f>
        <v>0</v>
      </c>
      <c r="K164" s="184" t="s">
        <v>2355</v>
      </c>
      <c r="L164" s="39"/>
      <c r="M164" s="189" t="s">
        <v>1</v>
      </c>
      <c r="N164" s="190" t="s">
        <v>40</v>
      </c>
      <c r="O164" s="77"/>
      <c r="P164" s="191">
        <f>O164*H164</f>
        <v>0</v>
      </c>
      <c r="Q164" s="191">
        <v>0</v>
      </c>
      <c r="R164" s="191">
        <f>Q164*H164</f>
        <v>0</v>
      </c>
      <c r="S164" s="191">
        <v>0</v>
      </c>
      <c r="T164" s="192">
        <f>S164*H164</f>
        <v>0</v>
      </c>
      <c r="U164" s="38"/>
      <c r="V164" s="38"/>
      <c r="W164" s="38"/>
      <c r="X164" s="38"/>
      <c r="Y164" s="38"/>
      <c r="Z164" s="38"/>
      <c r="AA164" s="38"/>
      <c r="AB164" s="38"/>
      <c r="AC164" s="38"/>
      <c r="AD164" s="38"/>
      <c r="AE164" s="38"/>
      <c r="AR164" s="193" t="s">
        <v>108</v>
      </c>
      <c r="AT164" s="193" t="s">
        <v>259</v>
      </c>
      <c r="AU164" s="193" t="s">
        <v>82</v>
      </c>
      <c r="AY164" s="19" t="s">
        <v>257</v>
      </c>
      <c r="BE164" s="194">
        <f>IF(N164="základní",J164,0)</f>
        <v>0</v>
      </c>
      <c r="BF164" s="194">
        <f>IF(N164="snížená",J164,0)</f>
        <v>0</v>
      </c>
      <c r="BG164" s="194">
        <f>IF(N164="zákl. přenesená",J164,0)</f>
        <v>0</v>
      </c>
      <c r="BH164" s="194">
        <f>IF(N164="sníž. přenesená",J164,0)</f>
        <v>0</v>
      </c>
      <c r="BI164" s="194">
        <f>IF(N164="nulová",J164,0)</f>
        <v>0</v>
      </c>
      <c r="BJ164" s="19" t="s">
        <v>82</v>
      </c>
      <c r="BK164" s="194">
        <f>ROUND(I164*H164,2)</f>
        <v>0</v>
      </c>
      <c r="BL164" s="19" t="s">
        <v>108</v>
      </c>
      <c r="BM164" s="193" t="s">
        <v>462</v>
      </c>
    </row>
    <row r="165" s="2" customFormat="1">
      <c r="A165" s="38"/>
      <c r="B165" s="39"/>
      <c r="C165" s="38"/>
      <c r="D165" s="196" t="s">
        <v>1062</v>
      </c>
      <c r="E165" s="38"/>
      <c r="F165" s="237" t="s">
        <v>3734</v>
      </c>
      <c r="G165" s="38"/>
      <c r="H165" s="38"/>
      <c r="I165" s="238"/>
      <c r="J165" s="38"/>
      <c r="K165" s="38"/>
      <c r="L165" s="39"/>
      <c r="M165" s="239"/>
      <c r="N165" s="240"/>
      <c r="O165" s="77"/>
      <c r="P165" s="77"/>
      <c r="Q165" s="77"/>
      <c r="R165" s="77"/>
      <c r="S165" s="77"/>
      <c r="T165" s="78"/>
      <c r="U165" s="38"/>
      <c r="V165" s="38"/>
      <c r="W165" s="38"/>
      <c r="X165" s="38"/>
      <c r="Y165" s="38"/>
      <c r="Z165" s="38"/>
      <c r="AA165" s="38"/>
      <c r="AB165" s="38"/>
      <c r="AC165" s="38"/>
      <c r="AD165" s="38"/>
      <c r="AE165" s="38"/>
      <c r="AT165" s="19" t="s">
        <v>1062</v>
      </c>
      <c r="AU165" s="19" t="s">
        <v>82</v>
      </c>
    </row>
    <row r="166" s="2" customFormat="1" ht="24.15" customHeight="1">
      <c r="A166" s="38"/>
      <c r="B166" s="181"/>
      <c r="C166" s="182" t="s">
        <v>368</v>
      </c>
      <c r="D166" s="182" t="s">
        <v>259</v>
      </c>
      <c r="E166" s="183" t="s">
        <v>3731</v>
      </c>
      <c r="F166" s="184" t="s">
        <v>3732</v>
      </c>
      <c r="G166" s="185" t="s">
        <v>2417</v>
      </c>
      <c r="H166" s="186">
        <v>4</v>
      </c>
      <c r="I166" s="187"/>
      <c r="J166" s="188">
        <f>ROUND(I166*H166,2)</f>
        <v>0</v>
      </c>
      <c r="K166" s="184" t="s">
        <v>2355</v>
      </c>
      <c r="L166" s="39"/>
      <c r="M166" s="189" t="s">
        <v>1</v>
      </c>
      <c r="N166" s="190" t="s">
        <v>40</v>
      </c>
      <c r="O166" s="77"/>
      <c r="P166" s="191">
        <f>O166*H166</f>
        <v>0</v>
      </c>
      <c r="Q166" s="191">
        <v>0</v>
      </c>
      <c r="R166" s="191">
        <f>Q166*H166</f>
        <v>0</v>
      </c>
      <c r="S166" s="191">
        <v>0</v>
      </c>
      <c r="T166" s="192">
        <f>S166*H166</f>
        <v>0</v>
      </c>
      <c r="U166" s="38"/>
      <c r="V166" s="38"/>
      <c r="W166" s="38"/>
      <c r="X166" s="38"/>
      <c r="Y166" s="38"/>
      <c r="Z166" s="38"/>
      <c r="AA166" s="38"/>
      <c r="AB166" s="38"/>
      <c r="AC166" s="38"/>
      <c r="AD166" s="38"/>
      <c r="AE166" s="38"/>
      <c r="AR166" s="193" t="s">
        <v>108</v>
      </c>
      <c r="AT166" s="193" t="s">
        <v>259</v>
      </c>
      <c r="AU166" s="193" t="s">
        <v>82</v>
      </c>
      <c r="AY166" s="19" t="s">
        <v>257</v>
      </c>
      <c r="BE166" s="194">
        <f>IF(N166="základní",J166,0)</f>
        <v>0</v>
      </c>
      <c r="BF166" s="194">
        <f>IF(N166="snížená",J166,0)</f>
        <v>0</v>
      </c>
      <c r="BG166" s="194">
        <f>IF(N166="zákl. přenesená",J166,0)</f>
        <v>0</v>
      </c>
      <c r="BH166" s="194">
        <f>IF(N166="sníž. přenesená",J166,0)</f>
        <v>0</v>
      </c>
      <c r="BI166" s="194">
        <f>IF(N166="nulová",J166,0)</f>
        <v>0</v>
      </c>
      <c r="BJ166" s="19" t="s">
        <v>82</v>
      </c>
      <c r="BK166" s="194">
        <f>ROUND(I166*H166,2)</f>
        <v>0</v>
      </c>
      <c r="BL166" s="19" t="s">
        <v>108</v>
      </c>
      <c r="BM166" s="193" t="s">
        <v>476</v>
      </c>
    </row>
    <row r="167" s="2" customFormat="1">
      <c r="A167" s="38"/>
      <c r="B167" s="39"/>
      <c r="C167" s="38"/>
      <c r="D167" s="196" t="s">
        <v>1062</v>
      </c>
      <c r="E167" s="38"/>
      <c r="F167" s="237" t="s">
        <v>3735</v>
      </c>
      <c r="G167" s="38"/>
      <c r="H167" s="38"/>
      <c r="I167" s="238"/>
      <c r="J167" s="38"/>
      <c r="K167" s="38"/>
      <c r="L167" s="39"/>
      <c r="M167" s="239"/>
      <c r="N167" s="240"/>
      <c r="O167" s="77"/>
      <c r="P167" s="77"/>
      <c r="Q167" s="77"/>
      <c r="R167" s="77"/>
      <c r="S167" s="77"/>
      <c r="T167" s="78"/>
      <c r="U167" s="38"/>
      <c r="V167" s="38"/>
      <c r="W167" s="38"/>
      <c r="X167" s="38"/>
      <c r="Y167" s="38"/>
      <c r="Z167" s="38"/>
      <c r="AA167" s="38"/>
      <c r="AB167" s="38"/>
      <c r="AC167" s="38"/>
      <c r="AD167" s="38"/>
      <c r="AE167" s="38"/>
      <c r="AT167" s="19" t="s">
        <v>1062</v>
      </c>
      <c r="AU167" s="19" t="s">
        <v>82</v>
      </c>
    </row>
    <row r="168" s="2" customFormat="1" ht="16.5" customHeight="1">
      <c r="A168" s="38"/>
      <c r="B168" s="181"/>
      <c r="C168" s="182" t="s">
        <v>374</v>
      </c>
      <c r="D168" s="182" t="s">
        <v>259</v>
      </c>
      <c r="E168" s="183" t="s">
        <v>2415</v>
      </c>
      <c r="F168" s="184" t="s">
        <v>2416</v>
      </c>
      <c r="G168" s="185" t="s">
        <v>2417</v>
      </c>
      <c r="H168" s="186">
        <v>2</v>
      </c>
      <c r="I168" s="187"/>
      <c r="J168" s="188">
        <f>ROUND(I168*H168,2)</f>
        <v>0</v>
      </c>
      <c r="K168" s="184" t="s">
        <v>2355</v>
      </c>
      <c r="L168" s="39"/>
      <c r="M168" s="189" t="s">
        <v>1</v>
      </c>
      <c r="N168" s="190" t="s">
        <v>40</v>
      </c>
      <c r="O168" s="77"/>
      <c r="P168" s="191">
        <f>O168*H168</f>
        <v>0</v>
      </c>
      <c r="Q168" s="191">
        <v>0</v>
      </c>
      <c r="R168" s="191">
        <f>Q168*H168</f>
        <v>0</v>
      </c>
      <c r="S168" s="191">
        <v>0</v>
      </c>
      <c r="T168" s="192">
        <f>S168*H168</f>
        <v>0</v>
      </c>
      <c r="U168" s="38"/>
      <c r="V168" s="38"/>
      <c r="W168" s="38"/>
      <c r="X168" s="38"/>
      <c r="Y168" s="38"/>
      <c r="Z168" s="38"/>
      <c r="AA168" s="38"/>
      <c r="AB168" s="38"/>
      <c r="AC168" s="38"/>
      <c r="AD168" s="38"/>
      <c r="AE168" s="38"/>
      <c r="AR168" s="193" t="s">
        <v>108</v>
      </c>
      <c r="AT168" s="193" t="s">
        <v>259</v>
      </c>
      <c r="AU168" s="193" t="s">
        <v>82</v>
      </c>
      <c r="AY168" s="19" t="s">
        <v>257</v>
      </c>
      <c r="BE168" s="194">
        <f>IF(N168="základní",J168,0)</f>
        <v>0</v>
      </c>
      <c r="BF168" s="194">
        <f>IF(N168="snížená",J168,0)</f>
        <v>0</v>
      </c>
      <c r="BG168" s="194">
        <f>IF(N168="zákl. přenesená",J168,0)</f>
        <v>0</v>
      </c>
      <c r="BH168" s="194">
        <f>IF(N168="sníž. přenesená",J168,0)</f>
        <v>0</v>
      </c>
      <c r="BI168" s="194">
        <f>IF(N168="nulová",J168,0)</f>
        <v>0</v>
      </c>
      <c r="BJ168" s="19" t="s">
        <v>82</v>
      </c>
      <c r="BK168" s="194">
        <f>ROUND(I168*H168,2)</f>
        <v>0</v>
      </c>
      <c r="BL168" s="19" t="s">
        <v>108</v>
      </c>
      <c r="BM168" s="193" t="s">
        <v>490</v>
      </c>
    </row>
    <row r="169" s="2" customFormat="1">
      <c r="A169" s="38"/>
      <c r="B169" s="39"/>
      <c r="C169" s="38"/>
      <c r="D169" s="196" t="s">
        <v>1062</v>
      </c>
      <c r="E169" s="38"/>
      <c r="F169" s="237" t="s">
        <v>3736</v>
      </c>
      <c r="G169" s="38"/>
      <c r="H169" s="38"/>
      <c r="I169" s="238"/>
      <c r="J169" s="38"/>
      <c r="K169" s="38"/>
      <c r="L169" s="39"/>
      <c r="M169" s="239"/>
      <c r="N169" s="240"/>
      <c r="O169" s="77"/>
      <c r="P169" s="77"/>
      <c r="Q169" s="77"/>
      <c r="R169" s="77"/>
      <c r="S169" s="77"/>
      <c r="T169" s="78"/>
      <c r="U169" s="38"/>
      <c r="V169" s="38"/>
      <c r="W169" s="38"/>
      <c r="X169" s="38"/>
      <c r="Y169" s="38"/>
      <c r="Z169" s="38"/>
      <c r="AA169" s="38"/>
      <c r="AB169" s="38"/>
      <c r="AC169" s="38"/>
      <c r="AD169" s="38"/>
      <c r="AE169" s="38"/>
      <c r="AT169" s="19" t="s">
        <v>1062</v>
      </c>
      <c r="AU169" s="19" t="s">
        <v>82</v>
      </c>
    </row>
    <row r="170" s="12" customFormat="1" ht="25.92" customHeight="1">
      <c r="A170" s="12"/>
      <c r="B170" s="168"/>
      <c r="C170" s="12"/>
      <c r="D170" s="169" t="s">
        <v>74</v>
      </c>
      <c r="E170" s="170" t="s">
        <v>3737</v>
      </c>
      <c r="F170" s="170" t="s">
        <v>3738</v>
      </c>
      <c r="G170" s="12"/>
      <c r="H170" s="12"/>
      <c r="I170" s="171"/>
      <c r="J170" s="172">
        <f>BK170</f>
        <v>0</v>
      </c>
      <c r="K170" s="12"/>
      <c r="L170" s="168"/>
      <c r="M170" s="173"/>
      <c r="N170" s="174"/>
      <c r="O170" s="174"/>
      <c r="P170" s="175">
        <f>SUM(P171:P186)</f>
        <v>0</v>
      </c>
      <c r="Q170" s="174"/>
      <c r="R170" s="175">
        <f>SUM(R171:R186)</f>
        <v>0</v>
      </c>
      <c r="S170" s="174"/>
      <c r="T170" s="176">
        <f>SUM(T171:T186)</f>
        <v>0</v>
      </c>
      <c r="U170" s="12"/>
      <c r="V170" s="12"/>
      <c r="W170" s="12"/>
      <c r="X170" s="12"/>
      <c r="Y170" s="12"/>
      <c r="Z170" s="12"/>
      <c r="AA170" s="12"/>
      <c r="AB170" s="12"/>
      <c r="AC170" s="12"/>
      <c r="AD170" s="12"/>
      <c r="AE170" s="12"/>
      <c r="AR170" s="169" t="s">
        <v>82</v>
      </c>
      <c r="AT170" s="177" t="s">
        <v>74</v>
      </c>
      <c r="AU170" s="177" t="s">
        <v>75</v>
      </c>
      <c r="AY170" s="169" t="s">
        <v>257</v>
      </c>
      <c r="BK170" s="178">
        <f>SUM(BK171:BK186)</f>
        <v>0</v>
      </c>
    </row>
    <row r="171" s="2" customFormat="1" ht="55.5" customHeight="1">
      <c r="A171" s="38"/>
      <c r="B171" s="181"/>
      <c r="C171" s="182" t="s">
        <v>379</v>
      </c>
      <c r="D171" s="182" t="s">
        <v>259</v>
      </c>
      <c r="E171" s="183" t="s">
        <v>3739</v>
      </c>
      <c r="F171" s="184" t="s">
        <v>3740</v>
      </c>
      <c r="G171" s="185" t="s">
        <v>422</v>
      </c>
      <c r="H171" s="186">
        <v>20</v>
      </c>
      <c r="I171" s="187"/>
      <c r="J171" s="188">
        <f>ROUND(I171*H171,2)</f>
        <v>0</v>
      </c>
      <c r="K171" s="184" t="s">
        <v>2351</v>
      </c>
      <c r="L171" s="39"/>
      <c r="M171" s="189" t="s">
        <v>1</v>
      </c>
      <c r="N171" s="190" t="s">
        <v>40</v>
      </c>
      <c r="O171" s="77"/>
      <c r="P171" s="191">
        <f>O171*H171</f>
        <v>0</v>
      </c>
      <c r="Q171" s="191">
        <v>0</v>
      </c>
      <c r="R171" s="191">
        <f>Q171*H171</f>
        <v>0</v>
      </c>
      <c r="S171" s="191">
        <v>0</v>
      </c>
      <c r="T171" s="192">
        <f>S171*H171</f>
        <v>0</v>
      </c>
      <c r="U171" s="38"/>
      <c r="V171" s="38"/>
      <c r="W171" s="38"/>
      <c r="X171" s="38"/>
      <c r="Y171" s="38"/>
      <c r="Z171" s="38"/>
      <c r="AA171" s="38"/>
      <c r="AB171" s="38"/>
      <c r="AC171" s="38"/>
      <c r="AD171" s="38"/>
      <c r="AE171" s="38"/>
      <c r="AR171" s="193" t="s">
        <v>108</v>
      </c>
      <c r="AT171" s="193" t="s">
        <v>259</v>
      </c>
      <c r="AU171" s="193" t="s">
        <v>82</v>
      </c>
      <c r="AY171" s="19" t="s">
        <v>257</v>
      </c>
      <c r="BE171" s="194">
        <f>IF(N171="základní",J171,0)</f>
        <v>0</v>
      </c>
      <c r="BF171" s="194">
        <f>IF(N171="snížená",J171,0)</f>
        <v>0</v>
      </c>
      <c r="BG171" s="194">
        <f>IF(N171="zákl. přenesená",J171,0)</f>
        <v>0</v>
      </c>
      <c r="BH171" s="194">
        <f>IF(N171="sníž. přenesená",J171,0)</f>
        <v>0</v>
      </c>
      <c r="BI171" s="194">
        <f>IF(N171="nulová",J171,0)</f>
        <v>0</v>
      </c>
      <c r="BJ171" s="19" t="s">
        <v>82</v>
      </c>
      <c r="BK171" s="194">
        <f>ROUND(I171*H171,2)</f>
        <v>0</v>
      </c>
      <c r="BL171" s="19" t="s">
        <v>108</v>
      </c>
      <c r="BM171" s="193" t="s">
        <v>530</v>
      </c>
    </row>
    <row r="172" s="2" customFormat="1">
      <c r="A172" s="38"/>
      <c r="B172" s="39"/>
      <c r="C172" s="38"/>
      <c r="D172" s="196" t="s">
        <v>1062</v>
      </c>
      <c r="E172" s="38"/>
      <c r="F172" s="237" t="s">
        <v>3741</v>
      </c>
      <c r="G172" s="38"/>
      <c r="H172" s="38"/>
      <c r="I172" s="238"/>
      <c r="J172" s="38"/>
      <c r="K172" s="38"/>
      <c r="L172" s="39"/>
      <c r="M172" s="239"/>
      <c r="N172" s="240"/>
      <c r="O172" s="77"/>
      <c r="P172" s="77"/>
      <c r="Q172" s="77"/>
      <c r="R172" s="77"/>
      <c r="S172" s="77"/>
      <c r="T172" s="78"/>
      <c r="U172" s="38"/>
      <c r="V172" s="38"/>
      <c r="W172" s="38"/>
      <c r="X172" s="38"/>
      <c r="Y172" s="38"/>
      <c r="Z172" s="38"/>
      <c r="AA172" s="38"/>
      <c r="AB172" s="38"/>
      <c r="AC172" s="38"/>
      <c r="AD172" s="38"/>
      <c r="AE172" s="38"/>
      <c r="AT172" s="19" t="s">
        <v>1062</v>
      </c>
      <c r="AU172" s="19" t="s">
        <v>82</v>
      </c>
    </row>
    <row r="173" s="2" customFormat="1" ht="55.5" customHeight="1">
      <c r="A173" s="38"/>
      <c r="B173" s="181"/>
      <c r="C173" s="182" t="s">
        <v>388</v>
      </c>
      <c r="D173" s="182" t="s">
        <v>259</v>
      </c>
      <c r="E173" s="183" t="s">
        <v>3742</v>
      </c>
      <c r="F173" s="184" t="s">
        <v>3743</v>
      </c>
      <c r="G173" s="185" t="s">
        <v>422</v>
      </c>
      <c r="H173" s="186">
        <v>20</v>
      </c>
      <c r="I173" s="187"/>
      <c r="J173" s="188">
        <f>ROUND(I173*H173,2)</f>
        <v>0</v>
      </c>
      <c r="K173" s="184" t="s">
        <v>2351</v>
      </c>
      <c r="L173" s="39"/>
      <c r="M173" s="189" t="s">
        <v>1</v>
      </c>
      <c r="N173" s="190" t="s">
        <v>40</v>
      </c>
      <c r="O173" s="77"/>
      <c r="P173" s="191">
        <f>O173*H173</f>
        <v>0</v>
      </c>
      <c r="Q173" s="191">
        <v>0</v>
      </c>
      <c r="R173" s="191">
        <f>Q173*H173</f>
        <v>0</v>
      </c>
      <c r="S173" s="191">
        <v>0</v>
      </c>
      <c r="T173" s="192">
        <f>S173*H173</f>
        <v>0</v>
      </c>
      <c r="U173" s="38"/>
      <c r="V173" s="38"/>
      <c r="W173" s="38"/>
      <c r="X173" s="38"/>
      <c r="Y173" s="38"/>
      <c r="Z173" s="38"/>
      <c r="AA173" s="38"/>
      <c r="AB173" s="38"/>
      <c r="AC173" s="38"/>
      <c r="AD173" s="38"/>
      <c r="AE173" s="38"/>
      <c r="AR173" s="193" t="s">
        <v>108</v>
      </c>
      <c r="AT173" s="193" t="s">
        <v>259</v>
      </c>
      <c r="AU173" s="193" t="s">
        <v>82</v>
      </c>
      <c r="AY173" s="19" t="s">
        <v>257</v>
      </c>
      <c r="BE173" s="194">
        <f>IF(N173="základní",J173,0)</f>
        <v>0</v>
      </c>
      <c r="BF173" s="194">
        <f>IF(N173="snížená",J173,0)</f>
        <v>0</v>
      </c>
      <c r="BG173" s="194">
        <f>IF(N173="zákl. přenesená",J173,0)</f>
        <v>0</v>
      </c>
      <c r="BH173" s="194">
        <f>IF(N173="sníž. přenesená",J173,0)</f>
        <v>0</v>
      </c>
      <c r="BI173" s="194">
        <f>IF(N173="nulová",J173,0)</f>
        <v>0</v>
      </c>
      <c r="BJ173" s="19" t="s">
        <v>82</v>
      </c>
      <c r="BK173" s="194">
        <f>ROUND(I173*H173,2)</f>
        <v>0</v>
      </c>
      <c r="BL173" s="19" t="s">
        <v>108</v>
      </c>
      <c r="BM173" s="193" t="s">
        <v>589</v>
      </c>
    </row>
    <row r="174" s="2" customFormat="1">
      <c r="A174" s="38"/>
      <c r="B174" s="39"/>
      <c r="C174" s="38"/>
      <c r="D174" s="196" t="s">
        <v>1062</v>
      </c>
      <c r="E174" s="38"/>
      <c r="F174" s="237" t="s">
        <v>3741</v>
      </c>
      <c r="G174" s="38"/>
      <c r="H174" s="38"/>
      <c r="I174" s="238"/>
      <c r="J174" s="38"/>
      <c r="K174" s="38"/>
      <c r="L174" s="39"/>
      <c r="M174" s="239"/>
      <c r="N174" s="240"/>
      <c r="O174" s="77"/>
      <c r="P174" s="77"/>
      <c r="Q174" s="77"/>
      <c r="R174" s="77"/>
      <c r="S174" s="77"/>
      <c r="T174" s="78"/>
      <c r="U174" s="38"/>
      <c r="V174" s="38"/>
      <c r="W174" s="38"/>
      <c r="X174" s="38"/>
      <c r="Y174" s="38"/>
      <c r="Z174" s="38"/>
      <c r="AA174" s="38"/>
      <c r="AB174" s="38"/>
      <c r="AC174" s="38"/>
      <c r="AD174" s="38"/>
      <c r="AE174" s="38"/>
      <c r="AT174" s="19" t="s">
        <v>1062</v>
      </c>
      <c r="AU174" s="19" t="s">
        <v>82</v>
      </c>
    </row>
    <row r="175" s="2" customFormat="1" ht="44.25" customHeight="1">
      <c r="A175" s="38"/>
      <c r="B175" s="181"/>
      <c r="C175" s="182" t="s">
        <v>7</v>
      </c>
      <c r="D175" s="182" t="s">
        <v>259</v>
      </c>
      <c r="E175" s="183" t="s">
        <v>3744</v>
      </c>
      <c r="F175" s="184" t="s">
        <v>3745</v>
      </c>
      <c r="G175" s="185" t="s">
        <v>323</v>
      </c>
      <c r="H175" s="186">
        <v>5</v>
      </c>
      <c r="I175" s="187"/>
      <c r="J175" s="188">
        <f>ROUND(I175*H175,2)</f>
        <v>0</v>
      </c>
      <c r="K175" s="184" t="s">
        <v>2351</v>
      </c>
      <c r="L175" s="39"/>
      <c r="M175" s="189" t="s">
        <v>1</v>
      </c>
      <c r="N175" s="190" t="s">
        <v>40</v>
      </c>
      <c r="O175" s="77"/>
      <c r="P175" s="191">
        <f>O175*H175</f>
        <v>0</v>
      </c>
      <c r="Q175" s="191">
        <v>0</v>
      </c>
      <c r="R175" s="191">
        <f>Q175*H175</f>
        <v>0</v>
      </c>
      <c r="S175" s="191">
        <v>0</v>
      </c>
      <c r="T175" s="192">
        <f>S175*H175</f>
        <v>0</v>
      </c>
      <c r="U175" s="38"/>
      <c r="V175" s="38"/>
      <c r="W175" s="38"/>
      <c r="X175" s="38"/>
      <c r="Y175" s="38"/>
      <c r="Z175" s="38"/>
      <c r="AA175" s="38"/>
      <c r="AB175" s="38"/>
      <c r="AC175" s="38"/>
      <c r="AD175" s="38"/>
      <c r="AE175" s="38"/>
      <c r="AR175" s="193" t="s">
        <v>108</v>
      </c>
      <c r="AT175" s="193" t="s">
        <v>259</v>
      </c>
      <c r="AU175" s="193" t="s">
        <v>82</v>
      </c>
      <c r="AY175" s="19" t="s">
        <v>257</v>
      </c>
      <c r="BE175" s="194">
        <f>IF(N175="základní",J175,0)</f>
        <v>0</v>
      </c>
      <c r="BF175" s="194">
        <f>IF(N175="snížená",J175,0)</f>
        <v>0</v>
      </c>
      <c r="BG175" s="194">
        <f>IF(N175="zákl. přenesená",J175,0)</f>
        <v>0</v>
      </c>
      <c r="BH175" s="194">
        <f>IF(N175="sníž. přenesená",J175,0)</f>
        <v>0</v>
      </c>
      <c r="BI175" s="194">
        <f>IF(N175="nulová",J175,0)</f>
        <v>0</v>
      </c>
      <c r="BJ175" s="19" t="s">
        <v>82</v>
      </c>
      <c r="BK175" s="194">
        <f>ROUND(I175*H175,2)</f>
        <v>0</v>
      </c>
      <c r="BL175" s="19" t="s">
        <v>108</v>
      </c>
      <c r="BM175" s="193" t="s">
        <v>599</v>
      </c>
    </row>
    <row r="176" s="2" customFormat="1">
      <c r="A176" s="38"/>
      <c r="B176" s="39"/>
      <c r="C176" s="38"/>
      <c r="D176" s="196" t="s">
        <v>1062</v>
      </c>
      <c r="E176" s="38"/>
      <c r="F176" s="237" t="s">
        <v>3704</v>
      </c>
      <c r="G176" s="38"/>
      <c r="H176" s="38"/>
      <c r="I176" s="238"/>
      <c r="J176" s="38"/>
      <c r="K176" s="38"/>
      <c r="L176" s="39"/>
      <c r="M176" s="239"/>
      <c r="N176" s="240"/>
      <c r="O176" s="77"/>
      <c r="P176" s="77"/>
      <c r="Q176" s="77"/>
      <c r="R176" s="77"/>
      <c r="S176" s="77"/>
      <c r="T176" s="78"/>
      <c r="U176" s="38"/>
      <c r="V176" s="38"/>
      <c r="W176" s="38"/>
      <c r="X176" s="38"/>
      <c r="Y176" s="38"/>
      <c r="Z176" s="38"/>
      <c r="AA176" s="38"/>
      <c r="AB176" s="38"/>
      <c r="AC176" s="38"/>
      <c r="AD176" s="38"/>
      <c r="AE176" s="38"/>
      <c r="AT176" s="19" t="s">
        <v>1062</v>
      </c>
      <c r="AU176" s="19" t="s">
        <v>82</v>
      </c>
    </row>
    <row r="177" s="2" customFormat="1" ht="49.05" customHeight="1">
      <c r="A177" s="38"/>
      <c r="B177" s="181"/>
      <c r="C177" s="182" t="s">
        <v>402</v>
      </c>
      <c r="D177" s="182" t="s">
        <v>259</v>
      </c>
      <c r="E177" s="183" t="s">
        <v>3746</v>
      </c>
      <c r="F177" s="184" t="s">
        <v>3747</v>
      </c>
      <c r="G177" s="185" t="s">
        <v>493</v>
      </c>
      <c r="H177" s="186">
        <v>13</v>
      </c>
      <c r="I177" s="187"/>
      <c r="J177" s="188">
        <f>ROUND(I177*H177,2)</f>
        <v>0</v>
      </c>
      <c r="K177" s="184" t="s">
        <v>2351</v>
      </c>
      <c r="L177" s="39"/>
      <c r="M177" s="189" t="s">
        <v>1</v>
      </c>
      <c r="N177" s="190" t="s">
        <v>40</v>
      </c>
      <c r="O177" s="77"/>
      <c r="P177" s="191">
        <f>O177*H177</f>
        <v>0</v>
      </c>
      <c r="Q177" s="191">
        <v>0</v>
      </c>
      <c r="R177" s="191">
        <f>Q177*H177</f>
        <v>0</v>
      </c>
      <c r="S177" s="191">
        <v>0</v>
      </c>
      <c r="T177" s="192">
        <f>S177*H177</f>
        <v>0</v>
      </c>
      <c r="U177" s="38"/>
      <c r="V177" s="38"/>
      <c r="W177" s="38"/>
      <c r="X177" s="38"/>
      <c r="Y177" s="38"/>
      <c r="Z177" s="38"/>
      <c r="AA177" s="38"/>
      <c r="AB177" s="38"/>
      <c r="AC177" s="38"/>
      <c r="AD177" s="38"/>
      <c r="AE177" s="38"/>
      <c r="AR177" s="193" t="s">
        <v>108</v>
      </c>
      <c r="AT177" s="193" t="s">
        <v>259</v>
      </c>
      <c r="AU177" s="193" t="s">
        <v>82</v>
      </c>
      <c r="AY177" s="19" t="s">
        <v>257</v>
      </c>
      <c r="BE177" s="194">
        <f>IF(N177="základní",J177,0)</f>
        <v>0</v>
      </c>
      <c r="BF177" s="194">
        <f>IF(N177="snížená",J177,0)</f>
        <v>0</v>
      </c>
      <c r="BG177" s="194">
        <f>IF(N177="zákl. přenesená",J177,0)</f>
        <v>0</v>
      </c>
      <c r="BH177" s="194">
        <f>IF(N177="sníž. přenesená",J177,0)</f>
        <v>0</v>
      </c>
      <c r="BI177" s="194">
        <f>IF(N177="nulová",J177,0)</f>
        <v>0</v>
      </c>
      <c r="BJ177" s="19" t="s">
        <v>82</v>
      </c>
      <c r="BK177" s="194">
        <f>ROUND(I177*H177,2)</f>
        <v>0</v>
      </c>
      <c r="BL177" s="19" t="s">
        <v>108</v>
      </c>
      <c r="BM177" s="193" t="s">
        <v>609</v>
      </c>
    </row>
    <row r="178" s="2" customFormat="1">
      <c r="A178" s="38"/>
      <c r="B178" s="39"/>
      <c r="C178" s="38"/>
      <c r="D178" s="196" t="s">
        <v>1062</v>
      </c>
      <c r="E178" s="38"/>
      <c r="F178" s="237" t="s">
        <v>3704</v>
      </c>
      <c r="G178" s="38"/>
      <c r="H178" s="38"/>
      <c r="I178" s="238"/>
      <c r="J178" s="38"/>
      <c r="K178" s="38"/>
      <c r="L178" s="39"/>
      <c r="M178" s="239"/>
      <c r="N178" s="240"/>
      <c r="O178" s="77"/>
      <c r="P178" s="77"/>
      <c r="Q178" s="77"/>
      <c r="R178" s="77"/>
      <c r="S178" s="77"/>
      <c r="T178" s="78"/>
      <c r="U178" s="38"/>
      <c r="V178" s="38"/>
      <c r="W178" s="38"/>
      <c r="X178" s="38"/>
      <c r="Y178" s="38"/>
      <c r="Z178" s="38"/>
      <c r="AA178" s="38"/>
      <c r="AB178" s="38"/>
      <c r="AC178" s="38"/>
      <c r="AD178" s="38"/>
      <c r="AE178" s="38"/>
      <c r="AT178" s="19" t="s">
        <v>1062</v>
      </c>
      <c r="AU178" s="19" t="s">
        <v>82</v>
      </c>
    </row>
    <row r="179" s="2" customFormat="1" ht="49.05" customHeight="1">
      <c r="A179" s="38"/>
      <c r="B179" s="181"/>
      <c r="C179" s="182" t="s">
        <v>406</v>
      </c>
      <c r="D179" s="182" t="s">
        <v>259</v>
      </c>
      <c r="E179" s="183" t="s">
        <v>3748</v>
      </c>
      <c r="F179" s="184" t="s">
        <v>3749</v>
      </c>
      <c r="G179" s="185" t="s">
        <v>493</v>
      </c>
      <c r="H179" s="186">
        <v>13</v>
      </c>
      <c r="I179" s="187"/>
      <c r="J179" s="188">
        <f>ROUND(I179*H179,2)</f>
        <v>0</v>
      </c>
      <c r="K179" s="184" t="s">
        <v>2351</v>
      </c>
      <c r="L179" s="39"/>
      <c r="M179" s="189" t="s">
        <v>1</v>
      </c>
      <c r="N179" s="190" t="s">
        <v>40</v>
      </c>
      <c r="O179" s="77"/>
      <c r="P179" s="191">
        <f>O179*H179</f>
        <v>0</v>
      </c>
      <c r="Q179" s="191">
        <v>0</v>
      </c>
      <c r="R179" s="191">
        <f>Q179*H179</f>
        <v>0</v>
      </c>
      <c r="S179" s="191">
        <v>0</v>
      </c>
      <c r="T179" s="192">
        <f>S179*H179</f>
        <v>0</v>
      </c>
      <c r="U179" s="38"/>
      <c r="V179" s="38"/>
      <c r="W179" s="38"/>
      <c r="X179" s="38"/>
      <c r="Y179" s="38"/>
      <c r="Z179" s="38"/>
      <c r="AA179" s="38"/>
      <c r="AB179" s="38"/>
      <c r="AC179" s="38"/>
      <c r="AD179" s="38"/>
      <c r="AE179" s="38"/>
      <c r="AR179" s="193" t="s">
        <v>108</v>
      </c>
      <c r="AT179" s="193" t="s">
        <v>259</v>
      </c>
      <c r="AU179" s="193" t="s">
        <v>82</v>
      </c>
      <c r="AY179" s="19" t="s">
        <v>257</v>
      </c>
      <c r="BE179" s="194">
        <f>IF(N179="základní",J179,0)</f>
        <v>0</v>
      </c>
      <c r="BF179" s="194">
        <f>IF(N179="snížená",J179,0)</f>
        <v>0</v>
      </c>
      <c r="BG179" s="194">
        <f>IF(N179="zákl. přenesená",J179,0)</f>
        <v>0</v>
      </c>
      <c r="BH179" s="194">
        <f>IF(N179="sníž. přenesená",J179,0)</f>
        <v>0</v>
      </c>
      <c r="BI179" s="194">
        <f>IF(N179="nulová",J179,0)</f>
        <v>0</v>
      </c>
      <c r="BJ179" s="19" t="s">
        <v>82</v>
      </c>
      <c r="BK179" s="194">
        <f>ROUND(I179*H179,2)</f>
        <v>0</v>
      </c>
      <c r="BL179" s="19" t="s">
        <v>108</v>
      </c>
      <c r="BM179" s="193" t="s">
        <v>622</v>
      </c>
    </row>
    <row r="180" s="2" customFormat="1">
      <c r="A180" s="38"/>
      <c r="B180" s="39"/>
      <c r="C180" s="38"/>
      <c r="D180" s="196" t="s">
        <v>1062</v>
      </c>
      <c r="E180" s="38"/>
      <c r="F180" s="237" t="s">
        <v>3704</v>
      </c>
      <c r="G180" s="38"/>
      <c r="H180" s="38"/>
      <c r="I180" s="238"/>
      <c r="J180" s="38"/>
      <c r="K180" s="38"/>
      <c r="L180" s="39"/>
      <c r="M180" s="239"/>
      <c r="N180" s="240"/>
      <c r="O180" s="77"/>
      <c r="P180" s="77"/>
      <c r="Q180" s="77"/>
      <c r="R180" s="77"/>
      <c r="S180" s="77"/>
      <c r="T180" s="78"/>
      <c r="U180" s="38"/>
      <c r="V180" s="38"/>
      <c r="W180" s="38"/>
      <c r="X180" s="38"/>
      <c r="Y180" s="38"/>
      <c r="Z180" s="38"/>
      <c r="AA180" s="38"/>
      <c r="AB180" s="38"/>
      <c r="AC180" s="38"/>
      <c r="AD180" s="38"/>
      <c r="AE180" s="38"/>
      <c r="AT180" s="19" t="s">
        <v>1062</v>
      </c>
      <c r="AU180" s="19" t="s">
        <v>82</v>
      </c>
    </row>
    <row r="181" s="2" customFormat="1" ht="16.5" customHeight="1">
      <c r="A181" s="38"/>
      <c r="B181" s="181"/>
      <c r="C181" s="182" t="s">
        <v>413</v>
      </c>
      <c r="D181" s="182" t="s">
        <v>259</v>
      </c>
      <c r="E181" s="183" t="s">
        <v>3750</v>
      </c>
      <c r="F181" s="184" t="s">
        <v>3751</v>
      </c>
      <c r="G181" s="185" t="s">
        <v>3752</v>
      </c>
      <c r="H181" s="186">
        <v>1</v>
      </c>
      <c r="I181" s="187"/>
      <c r="J181" s="188">
        <f>ROUND(I181*H181,2)</f>
        <v>0</v>
      </c>
      <c r="K181" s="184" t="s">
        <v>2351</v>
      </c>
      <c r="L181" s="39"/>
      <c r="M181" s="189" t="s">
        <v>1</v>
      </c>
      <c r="N181" s="190" t="s">
        <v>40</v>
      </c>
      <c r="O181" s="77"/>
      <c r="P181" s="191">
        <f>O181*H181</f>
        <v>0</v>
      </c>
      <c r="Q181" s="191">
        <v>0</v>
      </c>
      <c r="R181" s="191">
        <f>Q181*H181</f>
        <v>0</v>
      </c>
      <c r="S181" s="191">
        <v>0</v>
      </c>
      <c r="T181" s="192">
        <f>S181*H181</f>
        <v>0</v>
      </c>
      <c r="U181" s="38"/>
      <c r="V181" s="38"/>
      <c r="W181" s="38"/>
      <c r="X181" s="38"/>
      <c r="Y181" s="38"/>
      <c r="Z181" s="38"/>
      <c r="AA181" s="38"/>
      <c r="AB181" s="38"/>
      <c r="AC181" s="38"/>
      <c r="AD181" s="38"/>
      <c r="AE181" s="38"/>
      <c r="AR181" s="193" t="s">
        <v>108</v>
      </c>
      <c r="AT181" s="193" t="s">
        <v>259</v>
      </c>
      <c r="AU181" s="193" t="s">
        <v>82</v>
      </c>
      <c r="AY181" s="19" t="s">
        <v>257</v>
      </c>
      <c r="BE181" s="194">
        <f>IF(N181="základní",J181,0)</f>
        <v>0</v>
      </c>
      <c r="BF181" s="194">
        <f>IF(N181="snížená",J181,0)</f>
        <v>0</v>
      </c>
      <c r="BG181" s="194">
        <f>IF(N181="zákl. přenesená",J181,0)</f>
        <v>0</v>
      </c>
      <c r="BH181" s="194">
        <f>IF(N181="sníž. přenesená",J181,0)</f>
        <v>0</v>
      </c>
      <c r="BI181" s="194">
        <f>IF(N181="nulová",J181,0)</f>
        <v>0</v>
      </c>
      <c r="BJ181" s="19" t="s">
        <v>82</v>
      </c>
      <c r="BK181" s="194">
        <f>ROUND(I181*H181,2)</f>
        <v>0</v>
      </c>
      <c r="BL181" s="19" t="s">
        <v>108</v>
      </c>
      <c r="BM181" s="193" t="s">
        <v>647</v>
      </c>
    </row>
    <row r="182" s="2" customFormat="1">
      <c r="A182" s="38"/>
      <c r="B182" s="39"/>
      <c r="C182" s="38"/>
      <c r="D182" s="196" t="s">
        <v>1062</v>
      </c>
      <c r="E182" s="38"/>
      <c r="F182" s="237" t="s">
        <v>3704</v>
      </c>
      <c r="G182" s="38"/>
      <c r="H182" s="38"/>
      <c r="I182" s="238"/>
      <c r="J182" s="38"/>
      <c r="K182" s="38"/>
      <c r="L182" s="39"/>
      <c r="M182" s="239"/>
      <c r="N182" s="240"/>
      <c r="O182" s="77"/>
      <c r="P182" s="77"/>
      <c r="Q182" s="77"/>
      <c r="R182" s="77"/>
      <c r="S182" s="77"/>
      <c r="T182" s="78"/>
      <c r="U182" s="38"/>
      <c r="V182" s="38"/>
      <c r="W182" s="38"/>
      <c r="X182" s="38"/>
      <c r="Y182" s="38"/>
      <c r="Z182" s="38"/>
      <c r="AA182" s="38"/>
      <c r="AB182" s="38"/>
      <c r="AC182" s="38"/>
      <c r="AD182" s="38"/>
      <c r="AE182" s="38"/>
      <c r="AT182" s="19" t="s">
        <v>1062</v>
      </c>
      <c r="AU182" s="19" t="s">
        <v>82</v>
      </c>
    </row>
    <row r="183" s="2" customFormat="1" ht="16.5" customHeight="1">
      <c r="A183" s="38"/>
      <c r="B183" s="181"/>
      <c r="C183" s="182" t="s">
        <v>419</v>
      </c>
      <c r="D183" s="182" t="s">
        <v>259</v>
      </c>
      <c r="E183" s="183" t="s">
        <v>3753</v>
      </c>
      <c r="F183" s="184" t="s">
        <v>3754</v>
      </c>
      <c r="G183" s="185" t="s">
        <v>3752</v>
      </c>
      <c r="H183" s="186">
        <v>1</v>
      </c>
      <c r="I183" s="187"/>
      <c r="J183" s="188">
        <f>ROUND(I183*H183,2)</f>
        <v>0</v>
      </c>
      <c r="K183" s="184" t="s">
        <v>2351</v>
      </c>
      <c r="L183" s="39"/>
      <c r="M183" s="189" t="s">
        <v>1</v>
      </c>
      <c r="N183" s="190" t="s">
        <v>40</v>
      </c>
      <c r="O183" s="77"/>
      <c r="P183" s="191">
        <f>O183*H183</f>
        <v>0</v>
      </c>
      <c r="Q183" s="191">
        <v>0</v>
      </c>
      <c r="R183" s="191">
        <f>Q183*H183</f>
        <v>0</v>
      </c>
      <c r="S183" s="191">
        <v>0</v>
      </c>
      <c r="T183" s="192">
        <f>S183*H183</f>
        <v>0</v>
      </c>
      <c r="U183" s="38"/>
      <c r="V183" s="38"/>
      <c r="W183" s="38"/>
      <c r="X183" s="38"/>
      <c r="Y183" s="38"/>
      <c r="Z183" s="38"/>
      <c r="AA183" s="38"/>
      <c r="AB183" s="38"/>
      <c r="AC183" s="38"/>
      <c r="AD183" s="38"/>
      <c r="AE183" s="38"/>
      <c r="AR183" s="193" t="s">
        <v>108</v>
      </c>
      <c r="AT183" s="193" t="s">
        <v>259</v>
      </c>
      <c r="AU183" s="193" t="s">
        <v>82</v>
      </c>
      <c r="AY183" s="19" t="s">
        <v>257</v>
      </c>
      <c r="BE183" s="194">
        <f>IF(N183="základní",J183,0)</f>
        <v>0</v>
      </c>
      <c r="BF183" s="194">
        <f>IF(N183="snížená",J183,0)</f>
        <v>0</v>
      </c>
      <c r="BG183" s="194">
        <f>IF(N183="zákl. přenesená",J183,0)</f>
        <v>0</v>
      </c>
      <c r="BH183" s="194">
        <f>IF(N183="sníž. přenesená",J183,0)</f>
        <v>0</v>
      </c>
      <c r="BI183" s="194">
        <f>IF(N183="nulová",J183,0)</f>
        <v>0</v>
      </c>
      <c r="BJ183" s="19" t="s">
        <v>82</v>
      </c>
      <c r="BK183" s="194">
        <f>ROUND(I183*H183,2)</f>
        <v>0</v>
      </c>
      <c r="BL183" s="19" t="s">
        <v>108</v>
      </c>
      <c r="BM183" s="193" t="s">
        <v>659</v>
      </c>
    </row>
    <row r="184" s="2" customFormat="1">
      <c r="A184" s="38"/>
      <c r="B184" s="39"/>
      <c r="C184" s="38"/>
      <c r="D184" s="196" t="s">
        <v>1062</v>
      </c>
      <c r="E184" s="38"/>
      <c r="F184" s="237" t="s">
        <v>3704</v>
      </c>
      <c r="G184" s="38"/>
      <c r="H184" s="38"/>
      <c r="I184" s="238"/>
      <c r="J184" s="38"/>
      <c r="K184" s="38"/>
      <c r="L184" s="39"/>
      <c r="M184" s="239"/>
      <c r="N184" s="240"/>
      <c r="O184" s="77"/>
      <c r="P184" s="77"/>
      <c r="Q184" s="77"/>
      <c r="R184" s="77"/>
      <c r="S184" s="77"/>
      <c r="T184" s="78"/>
      <c r="U184" s="38"/>
      <c r="V184" s="38"/>
      <c r="W184" s="38"/>
      <c r="X184" s="38"/>
      <c r="Y184" s="38"/>
      <c r="Z184" s="38"/>
      <c r="AA184" s="38"/>
      <c r="AB184" s="38"/>
      <c r="AC184" s="38"/>
      <c r="AD184" s="38"/>
      <c r="AE184" s="38"/>
      <c r="AT184" s="19" t="s">
        <v>1062</v>
      </c>
      <c r="AU184" s="19" t="s">
        <v>82</v>
      </c>
    </row>
    <row r="185" s="2" customFormat="1" ht="16.5" customHeight="1">
      <c r="A185" s="38"/>
      <c r="B185" s="181"/>
      <c r="C185" s="182" t="s">
        <v>427</v>
      </c>
      <c r="D185" s="182" t="s">
        <v>259</v>
      </c>
      <c r="E185" s="183" t="s">
        <v>3755</v>
      </c>
      <c r="F185" s="184" t="s">
        <v>3756</v>
      </c>
      <c r="G185" s="185" t="s">
        <v>493</v>
      </c>
      <c r="H185" s="186">
        <v>1</v>
      </c>
      <c r="I185" s="187"/>
      <c r="J185" s="188">
        <f>ROUND(I185*H185,2)</f>
        <v>0</v>
      </c>
      <c r="K185" s="184" t="s">
        <v>2351</v>
      </c>
      <c r="L185" s="39"/>
      <c r="M185" s="189" t="s">
        <v>1</v>
      </c>
      <c r="N185" s="190" t="s">
        <v>40</v>
      </c>
      <c r="O185" s="77"/>
      <c r="P185" s="191">
        <f>O185*H185</f>
        <v>0</v>
      </c>
      <c r="Q185" s="191">
        <v>0</v>
      </c>
      <c r="R185" s="191">
        <f>Q185*H185</f>
        <v>0</v>
      </c>
      <c r="S185" s="191">
        <v>0</v>
      </c>
      <c r="T185" s="192">
        <f>S185*H185</f>
        <v>0</v>
      </c>
      <c r="U185" s="38"/>
      <c r="V185" s="38"/>
      <c r="W185" s="38"/>
      <c r="X185" s="38"/>
      <c r="Y185" s="38"/>
      <c r="Z185" s="38"/>
      <c r="AA185" s="38"/>
      <c r="AB185" s="38"/>
      <c r="AC185" s="38"/>
      <c r="AD185" s="38"/>
      <c r="AE185" s="38"/>
      <c r="AR185" s="193" t="s">
        <v>108</v>
      </c>
      <c r="AT185" s="193" t="s">
        <v>259</v>
      </c>
      <c r="AU185" s="193" t="s">
        <v>82</v>
      </c>
      <c r="AY185" s="19" t="s">
        <v>257</v>
      </c>
      <c r="BE185" s="194">
        <f>IF(N185="základní",J185,0)</f>
        <v>0</v>
      </c>
      <c r="BF185" s="194">
        <f>IF(N185="snížená",J185,0)</f>
        <v>0</v>
      </c>
      <c r="BG185" s="194">
        <f>IF(N185="zákl. přenesená",J185,0)</f>
        <v>0</v>
      </c>
      <c r="BH185" s="194">
        <f>IF(N185="sníž. přenesená",J185,0)</f>
        <v>0</v>
      </c>
      <c r="BI185" s="194">
        <f>IF(N185="nulová",J185,0)</f>
        <v>0</v>
      </c>
      <c r="BJ185" s="19" t="s">
        <v>82</v>
      </c>
      <c r="BK185" s="194">
        <f>ROUND(I185*H185,2)</f>
        <v>0</v>
      </c>
      <c r="BL185" s="19" t="s">
        <v>108</v>
      </c>
      <c r="BM185" s="193" t="s">
        <v>671</v>
      </c>
    </row>
    <row r="186" s="2" customFormat="1">
      <c r="A186" s="38"/>
      <c r="B186" s="39"/>
      <c r="C186" s="38"/>
      <c r="D186" s="196" t="s">
        <v>1062</v>
      </c>
      <c r="E186" s="38"/>
      <c r="F186" s="237" t="s">
        <v>3704</v>
      </c>
      <c r="G186" s="38"/>
      <c r="H186" s="38"/>
      <c r="I186" s="238"/>
      <c r="J186" s="38"/>
      <c r="K186" s="38"/>
      <c r="L186" s="39"/>
      <c r="M186" s="239"/>
      <c r="N186" s="240"/>
      <c r="O186" s="77"/>
      <c r="P186" s="77"/>
      <c r="Q186" s="77"/>
      <c r="R186" s="77"/>
      <c r="S186" s="77"/>
      <c r="T186" s="78"/>
      <c r="U186" s="38"/>
      <c r="V186" s="38"/>
      <c r="W186" s="38"/>
      <c r="X186" s="38"/>
      <c r="Y186" s="38"/>
      <c r="Z186" s="38"/>
      <c r="AA186" s="38"/>
      <c r="AB186" s="38"/>
      <c r="AC186" s="38"/>
      <c r="AD186" s="38"/>
      <c r="AE186" s="38"/>
      <c r="AT186" s="19" t="s">
        <v>1062</v>
      </c>
      <c r="AU186" s="19" t="s">
        <v>82</v>
      </c>
    </row>
    <row r="187" s="12" customFormat="1" ht="25.92" customHeight="1">
      <c r="A187" s="12"/>
      <c r="B187" s="168"/>
      <c r="C187" s="12"/>
      <c r="D187" s="169" t="s">
        <v>74</v>
      </c>
      <c r="E187" s="170" t="s">
        <v>2501</v>
      </c>
      <c r="F187" s="170" t="s">
        <v>2502</v>
      </c>
      <c r="G187" s="12"/>
      <c r="H187" s="12"/>
      <c r="I187" s="171"/>
      <c r="J187" s="172">
        <f>BK187</f>
        <v>0</v>
      </c>
      <c r="K187" s="12"/>
      <c r="L187" s="168"/>
      <c r="M187" s="173"/>
      <c r="N187" s="174"/>
      <c r="O187" s="174"/>
      <c r="P187" s="175">
        <f>P188</f>
        <v>0</v>
      </c>
      <c r="Q187" s="174"/>
      <c r="R187" s="175">
        <f>R188</f>
        <v>0</v>
      </c>
      <c r="S187" s="174"/>
      <c r="T187" s="176">
        <f>T188</f>
        <v>0</v>
      </c>
      <c r="U187" s="12"/>
      <c r="V187" s="12"/>
      <c r="W187" s="12"/>
      <c r="X187" s="12"/>
      <c r="Y187" s="12"/>
      <c r="Z187" s="12"/>
      <c r="AA187" s="12"/>
      <c r="AB187" s="12"/>
      <c r="AC187" s="12"/>
      <c r="AD187" s="12"/>
      <c r="AE187" s="12"/>
      <c r="AR187" s="169" t="s">
        <v>82</v>
      </c>
      <c r="AT187" s="177" t="s">
        <v>74</v>
      </c>
      <c r="AU187" s="177" t="s">
        <v>75</v>
      </c>
      <c r="AY187" s="169" t="s">
        <v>257</v>
      </c>
      <c r="BK187" s="178">
        <f>BK188</f>
        <v>0</v>
      </c>
    </row>
    <row r="188" s="2" customFormat="1" ht="37.8" customHeight="1">
      <c r="A188" s="38"/>
      <c r="B188" s="181"/>
      <c r="C188" s="182" t="s">
        <v>433</v>
      </c>
      <c r="D188" s="182" t="s">
        <v>259</v>
      </c>
      <c r="E188" s="183" t="s">
        <v>2602</v>
      </c>
      <c r="F188" s="184" t="s">
        <v>3757</v>
      </c>
      <c r="G188" s="185" t="s">
        <v>2505</v>
      </c>
      <c r="H188" s="186">
        <v>24</v>
      </c>
      <c r="I188" s="187"/>
      <c r="J188" s="188">
        <f>ROUND(I188*H188,2)</f>
        <v>0</v>
      </c>
      <c r="K188" s="184" t="s">
        <v>2351</v>
      </c>
      <c r="L188" s="39"/>
      <c r="M188" s="189" t="s">
        <v>1</v>
      </c>
      <c r="N188" s="190" t="s">
        <v>40</v>
      </c>
      <c r="O188" s="77"/>
      <c r="P188" s="191">
        <f>O188*H188</f>
        <v>0</v>
      </c>
      <c r="Q188" s="191">
        <v>0</v>
      </c>
      <c r="R188" s="191">
        <f>Q188*H188</f>
        <v>0</v>
      </c>
      <c r="S188" s="191">
        <v>0</v>
      </c>
      <c r="T188" s="192">
        <f>S188*H188</f>
        <v>0</v>
      </c>
      <c r="U188" s="38"/>
      <c r="V188" s="38"/>
      <c r="W188" s="38"/>
      <c r="X188" s="38"/>
      <c r="Y188" s="38"/>
      <c r="Z188" s="38"/>
      <c r="AA188" s="38"/>
      <c r="AB188" s="38"/>
      <c r="AC188" s="38"/>
      <c r="AD188" s="38"/>
      <c r="AE188" s="38"/>
      <c r="AR188" s="193" t="s">
        <v>108</v>
      </c>
      <c r="AT188" s="193" t="s">
        <v>259</v>
      </c>
      <c r="AU188" s="193" t="s">
        <v>82</v>
      </c>
      <c r="AY188" s="19" t="s">
        <v>257</v>
      </c>
      <c r="BE188" s="194">
        <f>IF(N188="základní",J188,0)</f>
        <v>0</v>
      </c>
      <c r="BF188" s="194">
        <f>IF(N188="snížená",J188,0)</f>
        <v>0</v>
      </c>
      <c r="BG188" s="194">
        <f>IF(N188="zákl. přenesená",J188,0)</f>
        <v>0</v>
      </c>
      <c r="BH188" s="194">
        <f>IF(N188="sníž. přenesená",J188,0)</f>
        <v>0</v>
      </c>
      <c r="BI188" s="194">
        <f>IF(N188="nulová",J188,0)</f>
        <v>0</v>
      </c>
      <c r="BJ188" s="19" t="s">
        <v>82</v>
      </c>
      <c r="BK188" s="194">
        <f>ROUND(I188*H188,2)</f>
        <v>0</v>
      </c>
      <c r="BL188" s="19" t="s">
        <v>108</v>
      </c>
      <c r="BM188" s="193" t="s">
        <v>682</v>
      </c>
    </row>
    <row r="189" s="12" customFormat="1" ht="25.92" customHeight="1">
      <c r="A189" s="12"/>
      <c r="B189" s="168"/>
      <c r="C189" s="12"/>
      <c r="D189" s="169" t="s">
        <v>74</v>
      </c>
      <c r="E189" s="170" t="s">
        <v>3758</v>
      </c>
      <c r="F189" s="170" t="s">
        <v>3759</v>
      </c>
      <c r="G189" s="12"/>
      <c r="H189" s="12"/>
      <c r="I189" s="171"/>
      <c r="J189" s="172">
        <f>BK189</f>
        <v>0</v>
      </c>
      <c r="K189" s="12"/>
      <c r="L189" s="168"/>
      <c r="M189" s="173"/>
      <c r="N189" s="174"/>
      <c r="O189" s="174"/>
      <c r="P189" s="175">
        <f>P190</f>
        <v>0</v>
      </c>
      <c r="Q189" s="174"/>
      <c r="R189" s="175">
        <f>R190</f>
        <v>0</v>
      </c>
      <c r="S189" s="174"/>
      <c r="T189" s="176">
        <f>T190</f>
        <v>0</v>
      </c>
      <c r="U189" s="12"/>
      <c r="V189" s="12"/>
      <c r="W189" s="12"/>
      <c r="X189" s="12"/>
      <c r="Y189" s="12"/>
      <c r="Z189" s="12"/>
      <c r="AA189" s="12"/>
      <c r="AB189" s="12"/>
      <c r="AC189" s="12"/>
      <c r="AD189" s="12"/>
      <c r="AE189" s="12"/>
      <c r="AR189" s="169" t="s">
        <v>82</v>
      </c>
      <c r="AT189" s="177" t="s">
        <v>74</v>
      </c>
      <c r="AU189" s="177" t="s">
        <v>75</v>
      </c>
      <c r="AY189" s="169" t="s">
        <v>257</v>
      </c>
      <c r="BK189" s="178">
        <f>BK190</f>
        <v>0</v>
      </c>
    </row>
    <row r="190" s="2" customFormat="1" ht="16.5" customHeight="1">
      <c r="A190" s="38"/>
      <c r="B190" s="181"/>
      <c r="C190" s="182" t="s">
        <v>439</v>
      </c>
      <c r="D190" s="182" t="s">
        <v>259</v>
      </c>
      <c r="E190" s="183" t="s">
        <v>3760</v>
      </c>
      <c r="F190" s="184" t="s">
        <v>3761</v>
      </c>
      <c r="G190" s="185" t="s">
        <v>493</v>
      </c>
      <c r="H190" s="186">
        <v>1</v>
      </c>
      <c r="I190" s="187"/>
      <c r="J190" s="188">
        <f>ROUND(I190*H190,2)</f>
        <v>0</v>
      </c>
      <c r="K190" s="184" t="s">
        <v>2351</v>
      </c>
      <c r="L190" s="39"/>
      <c r="M190" s="241" t="s">
        <v>1</v>
      </c>
      <c r="N190" s="242" t="s">
        <v>40</v>
      </c>
      <c r="O190" s="243"/>
      <c r="P190" s="244">
        <f>O190*H190</f>
        <v>0</v>
      </c>
      <c r="Q190" s="244">
        <v>0</v>
      </c>
      <c r="R190" s="244">
        <f>Q190*H190</f>
        <v>0</v>
      </c>
      <c r="S190" s="244">
        <v>0</v>
      </c>
      <c r="T190" s="245">
        <f>S190*H190</f>
        <v>0</v>
      </c>
      <c r="U190" s="38"/>
      <c r="V190" s="38"/>
      <c r="W190" s="38"/>
      <c r="X190" s="38"/>
      <c r="Y190" s="38"/>
      <c r="Z190" s="38"/>
      <c r="AA190" s="38"/>
      <c r="AB190" s="38"/>
      <c r="AC190" s="38"/>
      <c r="AD190" s="38"/>
      <c r="AE190" s="38"/>
      <c r="AR190" s="193" t="s">
        <v>108</v>
      </c>
      <c r="AT190" s="193" t="s">
        <v>259</v>
      </c>
      <c r="AU190" s="193" t="s">
        <v>82</v>
      </c>
      <c r="AY190" s="19" t="s">
        <v>257</v>
      </c>
      <c r="BE190" s="194">
        <f>IF(N190="základní",J190,0)</f>
        <v>0</v>
      </c>
      <c r="BF190" s="194">
        <f>IF(N190="snížená",J190,0)</f>
        <v>0</v>
      </c>
      <c r="BG190" s="194">
        <f>IF(N190="zákl. přenesená",J190,0)</f>
        <v>0</v>
      </c>
      <c r="BH190" s="194">
        <f>IF(N190="sníž. přenesená",J190,0)</f>
        <v>0</v>
      </c>
      <c r="BI190" s="194">
        <f>IF(N190="nulová",J190,0)</f>
        <v>0</v>
      </c>
      <c r="BJ190" s="19" t="s">
        <v>82</v>
      </c>
      <c r="BK190" s="194">
        <f>ROUND(I190*H190,2)</f>
        <v>0</v>
      </c>
      <c r="BL190" s="19" t="s">
        <v>108</v>
      </c>
      <c r="BM190" s="193" t="s">
        <v>692</v>
      </c>
    </row>
    <row r="191" s="2" customFormat="1" ht="6.96" customHeight="1">
      <c r="A191" s="38"/>
      <c r="B191" s="60"/>
      <c r="C191" s="61"/>
      <c r="D191" s="61"/>
      <c r="E191" s="61"/>
      <c r="F191" s="61"/>
      <c r="G191" s="61"/>
      <c r="H191" s="61"/>
      <c r="I191" s="61"/>
      <c r="J191" s="61"/>
      <c r="K191" s="61"/>
      <c r="L191" s="39"/>
      <c r="M191" s="38"/>
      <c r="O191" s="38"/>
      <c r="P191" s="38"/>
      <c r="Q191" s="38"/>
      <c r="R191" s="38"/>
      <c r="S191" s="38"/>
      <c r="T191" s="38"/>
      <c r="U191" s="38"/>
      <c r="V191" s="38"/>
      <c r="W191" s="38"/>
      <c r="X191" s="38"/>
      <c r="Y191" s="38"/>
      <c r="Z191" s="38"/>
      <c r="AA191" s="38"/>
      <c r="AB191" s="38"/>
      <c r="AC191" s="38"/>
      <c r="AD191" s="38"/>
      <c r="AE191" s="38"/>
    </row>
  </sheetData>
  <autoFilter ref="C129:K190"/>
  <mergeCells count="15">
    <mergeCell ref="E7:H7"/>
    <mergeCell ref="E11:H11"/>
    <mergeCell ref="E9:H9"/>
    <mergeCell ref="E13:H13"/>
    <mergeCell ref="E22:H22"/>
    <mergeCell ref="E31:H31"/>
    <mergeCell ref="E85:H85"/>
    <mergeCell ref="E89:H89"/>
    <mergeCell ref="E87:H87"/>
    <mergeCell ref="E91:H91"/>
    <mergeCell ref="E116:H116"/>
    <mergeCell ref="E120:H120"/>
    <mergeCell ref="E118:H118"/>
    <mergeCell ref="E122:H122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19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8" t="s">
        <v>5</v>
      </c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154</v>
      </c>
    </row>
    <row r="3" s="1" customFormat="1" ht="6.96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2"/>
      <c r="AT3" s="19" t="s">
        <v>85</v>
      </c>
    </row>
    <row r="4" s="1" customFormat="1" ht="24.96" customHeight="1">
      <c r="B4" s="22"/>
      <c r="D4" s="23" t="s">
        <v>198</v>
      </c>
      <c r="L4" s="22"/>
      <c r="M4" s="130" t="s">
        <v>10</v>
      </c>
      <c r="AT4" s="19" t="s">
        <v>3</v>
      </c>
    </row>
    <row r="5" s="1" customFormat="1" ht="6.96" customHeight="1">
      <c r="B5" s="22"/>
      <c r="L5" s="22"/>
    </row>
    <row r="6" s="1" customFormat="1" ht="12" customHeight="1">
      <c r="B6" s="22"/>
      <c r="D6" s="32" t="s">
        <v>16</v>
      </c>
      <c r="L6" s="22"/>
    </row>
    <row r="7" s="1" customFormat="1" ht="16.5" customHeight="1">
      <c r="B7" s="22"/>
      <c r="E7" s="131" t="str">
        <f>'Rekapitulace stavby'!K6</f>
        <v>FNOL Novostavba Pavilonu B</v>
      </c>
      <c r="F7" s="32"/>
      <c r="G7" s="32"/>
      <c r="H7" s="32"/>
      <c r="L7" s="22"/>
    </row>
    <row r="8">
      <c r="B8" s="22"/>
      <c r="D8" s="32" t="s">
        <v>199</v>
      </c>
      <c r="L8" s="22"/>
    </row>
    <row r="9" s="1" customFormat="1" ht="16.5" customHeight="1">
      <c r="B9" s="22"/>
      <c r="E9" s="131" t="s">
        <v>200</v>
      </c>
      <c r="F9" s="1"/>
      <c r="G9" s="1"/>
      <c r="H9" s="1"/>
      <c r="L9" s="22"/>
    </row>
    <row r="10" s="1" customFormat="1" ht="12" customHeight="1">
      <c r="B10" s="22"/>
      <c r="D10" s="32" t="s">
        <v>201</v>
      </c>
      <c r="L10" s="22"/>
    </row>
    <row r="11" s="2" customFormat="1" ht="16.5" customHeight="1">
      <c r="A11" s="38"/>
      <c r="B11" s="39"/>
      <c r="C11" s="38"/>
      <c r="D11" s="38"/>
      <c r="E11" s="132" t="s">
        <v>202</v>
      </c>
      <c r="F11" s="38"/>
      <c r="G11" s="38"/>
      <c r="H11" s="38"/>
      <c r="I11" s="38"/>
      <c r="J11" s="38"/>
      <c r="K11" s="38"/>
      <c r="L11" s="55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</row>
    <row r="12" s="2" customFormat="1" ht="12" customHeight="1">
      <c r="A12" s="38"/>
      <c r="B12" s="39"/>
      <c r="C12" s="38"/>
      <c r="D12" s="32" t="s">
        <v>2982</v>
      </c>
      <c r="E12" s="38"/>
      <c r="F12" s="38"/>
      <c r="G12" s="38"/>
      <c r="H12" s="38"/>
      <c r="I12" s="38"/>
      <c r="J12" s="38"/>
      <c r="K12" s="38"/>
      <c r="L12" s="55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</row>
    <row r="13" s="2" customFormat="1" ht="16.5" customHeight="1">
      <c r="A13" s="38"/>
      <c r="B13" s="39"/>
      <c r="C13" s="38"/>
      <c r="D13" s="38"/>
      <c r="E13" s="67" t="s">
        <v>3762</v>
      </c>
      <c r="F13" s="38"/>
      <c r="G13" s="38"/>
      <c r="H13" s="38"/>
      <c r="I13" s="38"/>
      <c r="J13" s="38"/>
      <c r="K13" s="38"/>
      <c r="L13" s="55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="2" customFormat="1">
      <c r="A14" s="38"/>
      <c r="B14" s="39"/>
      <c r="C14" s="38"/>
      <c r="D14" s="38"/>
      <c r="E14" s="38"/>
      <c r="F14" s="38"/>
      <c r="G14" s="38"/>
      <c r="H14" s="38"/>
      <c r="I14" s="38"/>
      <c r="J14" s="38"/>
      <c r="K14" s="38"/>
      <c r="L14" s="55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="2" customFormat="1" ht="12" customHeight="1">
      <c r="A15" s="38"/>
      <c r="B15" s="39"/>
      <c r="C15" s="38"/>
      <c r="D15" s="32" t="s">
        <v>18</v>
      </c>
      <c r="E15" s="38"/>
      <c r="F15" s="27" t="s">
        <v>1</v>
      </c>
      <c r="G15" s="38"/>
      <c r="H15" s="38"/>
      <c r="I15" s="32" t="s">
        <v>19</v>
      </c>
      <c r="J15" s="27" t="s">
        <v>1</v>
      </c>
      <c r="K15" s="38"/>
      <c r="L15" s="55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6" s="2" customFormat="1" ht="12" customHeight="1">
      <c r="A16" s="38"/>
      <c r="B16" s="39"/>
      <c r="C16" s="38"/>
      <c r="D16" s="32" t="s">
        <v>20</v>
      </c>
      <c r="E16" s="38"/>
      <c r="F16" s="27" t="s">
        <v>21</v>
      </c>
      <c r="G16" s="38"/>
      <c r="H16" s="38"/>
      <c r="I16" s="32" t="s">
        <v>22</v>
      </c>
      <c r="J16" s="69" t="str">
        <f>'Rekapitulace stavby'!AN8</f>
        <v>8. 4. 2023</v>
      </c>
      <c r="K16" s="38"/>
      <c r="L16" s="55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</row>
    <row r="17" s="2" customFormat="1" ht="10.8" customHeight="1">
      <c r="A17" s="38"/>
      <c r="B17" s="39"/>
      <c r="C17" s="38"/>
      <c r="D17" s="38"/>
      <c r="E17" s="38"/>
      <c r="F17" s="38"/>
      <c r="G17" s="38"/>
      <c r="H17" s="38"/>
      <c r="I17" s="38"/>
      <c r="J17" s="38"/>
      <c r="K17" s="38"/>
      <c r="L17" s="55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</row>
    <row r="18" s="2" customFormat="1" ht="12" customHeight="1">
      <c r="A18" s="38"/>
      <c r="B18" s="39"/>
      <c r="C18" s="38"/>
      <c r="D18" s="32" t="s">
        <v>24</v>
      </c>
      <c r="E18" s="38"/>
      <c r="F18" s="38"/>
      <c r="G18" s="38"/>
      <c r="H18" s="38"/>
      <c r="I18" s="32" t="s">
        <v>25</v>
      </c>
      <c r="J18" s="27" t="s">
        <v>1</v>
      </c>
      <c r="K18" s="38"/>
      <c r="L18" s="55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</row>
    <row r="19" s="2" customFormat="1" ht="18" customHeight="1">
      <c r="A19" s="38"/>
      <c r="B19" s="39"/>
      <c r="C19" s="38"/>
      <c r="D19" s="38"/>
      <c r="E19" s="27" t="s">
        <v>26</v>
      </c>
      <c r="F19" s="38"/>
      <c r="G19" s="38"/>
      <c r="H19" s="38"/>
      <c r="I19" s="32" t="s">
        <v>27</v>
      </c>
      <c r="J19" s="27" t="s">
        <v>1</v>
      </c>
      <c r="K19" s="38"/>
      <c r="L19" s="55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</row>
    <row r="20" s="2" customFormat="1" ht="6.96" customHeight="1">
      <c r="A20" s="38"/>
      <c r="B20" s="39"/>
      <c r="C20" s="38"/>
      <c r="D20" s="38"/>
      <c r="E20" s="38"/>
      <c r="F20" s="38"/>
      <c r="G20" s="38"/>
      <c r="H20" s="38"/>
      <c r="I20" s="38"/>
      <c r="J20" s="38"/>
      <c r="K20" s="38"/>
      <c r="L20" s="55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</row>
    <row r="21" s="2" customFormat="1" ht="12" customHeight="1">
      <c r="A21" s="38"/>
      <c r="B21" s="39"/>
      <c r="C21" s="38"/>
      <c r="D21" s="32" t="s">
        <v>28</v>
      </c>
      <c r="E21" s="38"/>
      <c r="F21" s="38"/>
      <c r="G21" s="38"/>
      <c r="H21" s="38"/>
      <c r="I21" s="32" t="s">
        <v>25</v>
      </c>
      <c r="J21" s="33" t="str">
        <f>'Rekapitulace stavby'!AN13</f>
        <v>Vyplň údaj</v>
      </c>
      <c r="K21" s="38"/>
      <c r="L21" s="55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</row>
    <row r="22" s="2" customFormat="1" ht="18" customHeight="1">
      <c r="A22" s="38"/>
      <c r="B22" s="39"/>
      <c r="C22" s="38"/>
      <c r="D22" s="38"/>
      <c r="E22" s="33" t="str">
        <f>'Rekapitulace stavby'!E14</f>
        <v>Vyplň údaj</v>
      </c>
      <c r="F22" s="27"/>
      <c r="G22" s="27"/>
      <c r="H22" s="27"/>
      <c r="I22" s="32" t="s">
        <v>27</v>
      </c>
      <c r="J22" s="33" t="str">
        <f>'Rekapitulace stavby'!AN14</f>
        <v>Vyplň údaj</v>
      </c>
      <c r="K22" s="38"/>
      <c r="L22" s="55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</row>
    <row r="23" s="2" customFormat="1" ht="6.96" customHeight="1">
      <c r="A23" s="38"/>
      <c r="B23" s="39"/>
      <c r="C23" s="38"/>
      <c r="D23" s="38"/>
      <c r="E23" s="38"/>
      <c r="F23" s="38"/>
      <c r="G23" s="38"/>
      <c r="H23" s="38"/>
      <c r="I23" s="38"/>
      <c r="J23" s="38"/>
      <c r="K23" s="38"/>
      <c r="L23" s="55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</row>
    <row r="24" s="2" customFormat="1" ht="12" customHeight="1">
      <c r="A24" s="38"/>
      <c r="B24" s="39"/>
      <c r="C24" s="38"/>
      <c r="D24" s="32" t="s">
        <v>30</v>
      </c>
      <c r="E24" s="38"/>
      <c r="F24" s="38"/>
      <c r="G24" s="38"/>
      <c r="H24" s="38"/>
      <c r="I24" s="32" t="s">
        <v>25</v>
      </c>
      <c r="J24" s="27" t="s">
        <v>1</v>
      </c>
      <c r="K24" s="38"/>
      <c r="L24" s="55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</row>
    <row r="25" s="2" customFormat="1" ht="18" customHeight="1">
      <c r="A25" s="38"/>
      <c r="B25" s="39"/>
      <c r="C25" s="38"/>
      <c r="D25" s="38"/>
      <c r="E25" s="27" t="s">
        <v>31</v>
      </c>
      <c r="F25" s="38"/>
      <c r="G25" s="38"/>
      <c r="H25" s="38"/>
      <c r="I25" s="32" t="s">
        <v>27</v>
      </c>
      <c r="J25" s="27" t="s">
        <v>1</v>
      </c>
      <c r="K25" s="38"/>
      <c r="L25" s="55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</row>
    <row r="26" s="2" customFormat="1" ht="6.96" customHeight="1">
      <c r="A26" s="38"/>
      <c r="B26" s="39"/>
      <c r="C26" s="38"/>
      <c r="D26" s="38"/>
      <c r="E26" s="38"/>
      <c r="F26" s="38"/>
      <c r="G26" s="38"/>
      <c r="H26" s="38"/>
      <c r="I26" s="38"/>
      <c r="J26" s="38"/>
      <c r="K26" s="38"/>
      <c r="L26" s="55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="2" customFormat="1" ht="12" customHeight="1">
      <c r="A27" s="38"/>
      <c r="B27" s="39"/>
      <c r="C27" s="38"/>
      <c r="D27" s="32" t="s">
        <v>33</v>
      </c>
      <c r="E27" s="38"/>
      <c r="F27" s="38"/>
      <c r="G27" s="38"/>
      <c r="H27" s="38"/>
      <c r="I27" s="32" t="s">
        <v>25</v>
      </c>
      <c r="J27" s="27" t="str">
        <f>IF('Rekapitulace stavby'!AN19="","",'Rekapitulace stavby'!AN19)</f>
        <v/>
      </c>
      <c r="K27" s="38"/>
      <c r="L27" s="55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</row>
    <row r="28" s="2" customFormat="1" ht="18" customHeight="1">
      <c r="A28" s="38"/>
      <c r="B28" s="39"/>
      <c r="C28" s="38"/>
      <c r="D28" s="38"/>
      <c r="E28" s="27" t="str">
        <f>IF('Rekapitulace stavby'!E20="","",'Rekapitulace stavby'!E20)</f>
        <v xml:space="preserve"> </v>
      </c>
      <c r="F28" s="38"/>
      <c r="G28" s="38"/>
      <c r="H28" s="38"/>
      <c r="I28" s="32" t="s">
        <v>27</v>
      </c>
      <c r="J28" s="27" t="str">
        <f>IF('Rekapitulace stavby'!AN20="","",'Rekapitulace stavby'!AN20)</f>
        <v/>
      </c>
      <c r="K28" s="38"/>
      <c r="L28" s="55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="2" customFormat="1" ht="6.96" customHeight="1">
      <c r="A29" s="38"/>
      <c r="B29" s="39"/>
      <c r="C29" s="38"/>
      <c r="D29" s="38"/>
      <c r="E29" s="38"/>
      <c r="F29" s="38"/>
      <c r="G29" s="38"/>
      <c r="H29" s="38"/>
      <c r="I29" s="38"/>
      <c r="J29" s="38"/>
      <c r="K29" s="38"/>
      <c r="L29" s="55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</row>
    <row r="30" s="2" customFormat="1" ht="12" customHeight="1">
      <c r="A30" s="38"/>
      <c r="B30" s="39"/>
      <c r="C30" s="38"/>
      <c r="D30" s="32" t="s">
        <v>34</v>
      </c>
      <c r="E30" s="38"/>
      <c r="F30" s="38"/>
      <c r="G30" s="38"/>
      <c r="H30" s="38"/>
      <c r="I30" s="38"/>
      <c r="J30" s="38"/>
      <c r="K30" s="38"/>
      <c r="L30" s="55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="8" customFormat="1" ht="16.5" customHeight="1">
      <c r="A31" s="133"/>
      <c r="B31" s="134"/>
      <c r="C31" s="133"/>
      <c r="D31" s="133"/>
      <c r="E31" s="36" t="s">
        <v>1</v>
      </c>
      <c r="F31" s="36"/>
      <c r="G31" s="36"/>
      <c r="H31" s="36"/>
      <c r="I31" s="133"/>
      <c r="J31" s="133"/>
      <c r="K31" s="133"/>
      <c r="L31" s="135"/>
      <c r="S31" s="133"/>
      <c r="T31" s="133"/>
      <c r="U31" s="133"/>
      <c r="V31" s="133"/>
      <c r="W31" s="133"/>
      <c r="X31" s="133"/>
      <c r="Y31" s="133"/>
      <c r="Z31" s="133"/>
      <c r="AA31" s="133"/>
      <c r="AB31" s="133"/>
      <c r="AC31" s="133"/>
      <c r="AD31" s="133"/>
      <c r="AE31" s="133"/>
    </row>
    <row r="32" s="2" customFormat="1" ht="6.96" customHeight="1">
      <c r="A32" s="38"/>
      <c r="B32" s="39"/>
      <c r="C32" s="38"/>
      <c r="D32" s="38"/>
      <c r="E32" s="38"/>
      <c r="F32" s="38"/>
      <c r="G32" s="38"/>
      <c r="H32" s="38"/>
      <c r="I32" s="38"/>
      <c r="J32" s="38"/>
      <c r="K32" s="38"/>
      <c r="L32" s="55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="2" customFormat="1" ht="6.96" customHeight="1">
      <c r="A33" s="38"/>
      <c r="B33" s="39"/>
      <c r="C33" s="38"/>
      <c r="D33" s="90"/>
      <c r="E33" s="90"/>
      <c r="F33" s="90"/>
      <c r="G33" s="90"/>
      <c r="H33" s="90"/>
      <c r="I33" s="90"/>
      <c r="J33" s="90"/>
      <c r="K33" s="90"/>
      <c r="L33" s="55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="2" customFormat="1" ht="25.44" customHeight="1">
      <c r="A34" s="38"/>
      <c r="B34" s="39"/>
      <c r="C34" s="38"/>
      <c r="D34" s="136" t="s">
        <v>35</v>
      </c>
      <c r="E34" s="38"/>
      <c r="F34" s="38"/>
      <c r="G34" s="38"/>
      <c r="H34" s="38"/>
      <c r="I34" s="38"/>
      <c r="J34" s="96">
        <f>ROUND(J131, 2)</f>
        <v>0</v>
      </c>
      <c r="K34" s="38"/>
      <c r="L34" s="55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s="2" customFormat="1" ht="6.96" customHeight="1">
      <c r="A35" s="38"/>
      <c r="B35" s="39"/>
      <c r="C35" s="38"/>
      <c r="D35" s="90"/>
      <c r="E35" s="90"/>
      <c r="F35" s="90"/>
      <c r="G35" s="90"/>
      <c r="H35" s="90"/>
      <c r="I35" s="90"/>
      <c r="J35" s="90"/>
      <c r="K35" s="90"/>
      <c r="L35" s="55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s="2" customFormat="1" ht="14.4" customHeight="1">
      <c r="A36" s="38"/>
      <c r="B36" s="39"/>
      <c r="C36" s="38"/>
      <c r="D36" s="38"/>
      <c r="E36" s="38"/>
      <c r="F36" s="43" t="s">
        <v>37</v>
      </c>
      <c r="G36" s="38"/>
      <c r="H36" s="38"/>
      <c r="I36" s="43" t="s">
        <v>36</v>
      </c>
      <c r="J36" s="43" t="s">
        <v>38</v>
      </c>
      <c r="K36" s="38"/>
      <c r="L36" s="55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s="2" customFormat="1" ht="14.4" customHeight="1">
      <c r="A37" s="38"/>
      <c r="B37" s="39"/>
      <c r="C37" s="38"/>
      <c r="D37" s="132" t="s">
        <v>39</v>
      </c>
      <c r="E37" s="32" t="s">
        <v>40</v>
      </c>
      <c r="F37" s="137">
        <f>ROUND((SUM(BE131:BE164)),  2)</f>
        <v>0</v>
      </c>
      <c r="G37" s="38"/>
      <c r="H37" s="38"/>
      <c r="I37" s="138">
        <v>0.20999999999999999</v>
      </c>
      <c r="J37" s="137">
        <f>ROUND(((SUM(BE131:BE164))*I37),  2)</f>
        <v>0</v>
      </c>
      <c r="K37" s="38"/>
      <c r="L37" s="55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s="2" customFormat="1" ht="14.4" customHeight="1">
      <c r="A38" s="38"/>
      <c r="B38" s="39"/>
      <c r="C38" s="38"/>
      <c r="D38" s="38"/>
      <c r="E38" s="32" t="s">
        <v>41</v>
      </c>
      <c r="F38" s="137">
        <f>ROUND((SUM(BF131:BF164)),  2)</f>
        <v>0</v>
      </c>
      <c r="G38" s="38"/>
      <c r="H38" s="38"/>
      <c r="I38" s="138">
        <v>0.14999999999999999</v>
      </c>
      <c r="J38" s="137">
        <f>ROUND(((SUM(BF131:BF164))*I38),  2)</f>
        <v>0</v>
      </c>
      <c r="K38" s="38"/>
      <c r="L38" s="55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hidden="1" s="2" customFormat="1" ht="14.4" customHeight="1">
      <c r="A39" s="38"/>
      <c r="B39" s="39"/>
      <c r="C39" s="38"/>
      <c r="D39" s="38"/>
      <c r="E39" s="32" t="s">
        <v>42</v>
      </c>
      <c r="F39" s="137">
        <f>ROUND((SUM(BG131:BG164)),  2)</f>
        <v>0</v>
      </c>
      <c r="G39" s="38"/>
      <c r="H39" s="38"/>
      <c r="I39" s="138">
        <v>0.20999999999999999</v>
      </c>
      <c r="J39" s="137">
        <f>0</f>
        <v>0</v>
      </c>
      <c r="K39" s="38"/>
      <c r="L39" s="55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hidden="1" s="2" customFormat="1" ht="14.4" customHeight="1">
      <c r="A40" s="38"/>
      <c r="B40" s="39"/>
      <c r="C40" s="38"/>
      <c r="D40" s="38"/>
      <c r="E40" s="32" t="s">
        <v>43</v>
      </c>
      <c r="F40" s="137">
        <f>ROUND((SUM(BH131:BH164)),  2)</f>
        <v>0</v>
      </c>
      <c r="G40" s="38"/>
      <c r="H40" s="38"/>
      <c r="I40" s="138">
        <v>0.14999999999999999</v>
      </c>
      <c r="J40" s="137">
        <f>0</f>
        <v>0</v>
      </c>
      <c r="K40" s="38"/>
      <c r="L40" s="55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hidden="1" s="2" customFormat="1" ht="14.4" customHeight="1">
      <c r="A41" s="38"/>
      <c r="B41" s="39"/>
      <c r="C41" s="38"/>
      <c r="D41" s="38"/>
      <c r="E41" s="32" t="s">
        <v>44</v>
      </c>
      <c r="F41" s="137">
        <f>ROUND((SUM(BI131:BI164)),  2)</f>
        <v>0</v>
      </c>
      <c r="G41" s="38"/>
      <c r="H41" s="38"/>
      <c r="I41" s="138">
        <v>0</v>
      </c>
      <c r="J41" s="137">
        <f>0</f>
        <v>0</v>
      </c>
      <c r="K41" s="38"/>
      <c r="L41" s="55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</row>
    <row r="42" s="2" customFormat="1" ht="6.96" customHeight="1">
      <c r="A42" s="38"/>
      <c r="B42" s="39"/>
      <c r="C42" s="38"/>
      <c r="D42" s="38"/>
      <c r="E42" s="38"/>
      <c r="F42" s="38"/>
      <c r="G42" s="38"/>
      <c r="H42" s="38"/>
      <c r="I42" s="38"/>
      <c r="J42" s="38"/>
      <c r="K42" s="38"/>
      <c r="L42" s="55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</row>
    <row r="43" s="2" customFormat="1" ht="25.44" customHeight="1">
      <c r="A43" s="38"/>
      <c r="B43" s="39"/>
      <c r="C43" s="139"/>
      <c r="D43" s="140" t="s">
        <v>45</v>
      </c>
      <c r="E43" s="81"/>
      <c r="F43" s="81"/>
      <c r="G43" s="141" t="s">
        <v>46</v>
      </c>
      <c r="H43" s="142" t="s">
        <v>47</v>
      </c>
      <c r="I43" s="81"/>
      <c r="J43" s="143">
        <f>SUM(J34:J41)</f>
        <v>0</v>
      </c>
      <c r="K43" s="144"/>
      <c r="L43" s="55"/>
      <c r="S43" s="38"/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</row>
    <row r="44" s="2" customFormat="1" ht="14.4" customHeight="1">
      <c r="A44" s="38"/>
      <c r="B44" s="39"/>
      <c r="C44" s="38"/>
      <c r="D44" s="38"/>
      <c r="E44" s="38"/>
      <c r="F44" s="38"/>
      <c r="G44" s="38"/>
      <c r="H44" s="38"/>
      <c r="I44" s="38"/>
      <c r="J44" s="38"/>
      <c r="K44" s="38"/>
      <c r="L44" s="55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</row>
    <row r="45" s="1" customFormat="1" ht="14.4" customHeight="1">
      <c r="B45" s="22"/>
      <c r="L45" s="22"/>
    </row>
    <row r="46" s="1" customFormat="1" ht="14.4" customHeight="1">
      <c r="B46" s="22"/>
      <c r="L46" s="22"/>
    </row>
    <row r="47" s="1" customFormat="1" ht="14.4" customHeight="1">
      <c r="B47" s="22"/>
      <c r="L47" s="22"/>
    </row>
    <row r="48" s="1" customFormat="1" ht="14.4" customHeight="1">
      <c r="B48" s="22"/>
      <c r="L48" s="22"/>
    </row>
    <row r="49" s="1" customFormat="1" ht="14.4" customHeight="1">
      <c r="B49" s="22"/>
      <c r="L49" s="22"/>
    </row>
    <row r="50" s="2" customFormat="1" ht="14.4" customHeight="1">
      <c r="B50" s="55"/>
      <c r="D50" s="56" t="s">
        <v>48</v>
      </c>
      <c r="E50" s="57"/>
      <c r="F50" s="57"/>
      <c r="G50" s="56" t="s">
        <v>49</v>
      </c>
      <c r="H50" s="57"/>
      <c r="I50" s="57"/>
      <c r="J50" s="57"/>
      <c r="K50" s="57"/>
      <c r="L50" s="55"/>
    </row>
    <row r="51">
      <c r="B51" s="22"/>
      <c r="L51" s="22"/>
    </row>
    <row r="52">
      <c r="B52" s="22"/>
      <c r="L52" s="22"/>
    </row>
    <row r="53">
      <c r="B53" s="22"/>
      <c r="L53" s="22"/>
    </row>
    <row r="54">
      <c r="B54" s="22"/>
      <c r="L54" s="22"/>
    </row>
    <row r="55">
      <c r="B55" s="22"/>
      <c r="L55" s="22"/>
    </row>
    <row r="56">
      <c r="B56" s="22"/>
      <c r="L56" s="22"/>
    </row>
    <row r="57">
      <c r="B57" s="22"/>
      <c r="L57" s="22"/>
    </row>
    <row r="58">
      <c r="B58" s="22"/>
      <c r="L58" s="22"/>
    </row>
    <row r="59">
      <c r="B59" s="22"/>
      <c r="L59" s="22"/>
    </row>
    <row r="60">
      <c r="B60" s="22"/>
      <c r="L60" s="22"/>
    </row>
    <row r="61" s="2" customFormat="1">
      <c r="A61" s="38"/>
      <c r="B61" s="39"/>
      <c r="C61" s="38"/>
      <c r="D61" s="58" t="s">
        <v>50</v>
      </c>
      <c r="E61" s="41"/>
      <c r="F61" s="145" t="s">
        <v>51</v>
      </c>
      <c r="G61" s="58" t="s">
        <v>50</v>
      </c>
      <c r="H61" s="41"/>
      <c r="I61" s="41"/>
      <c r="J61" s="146" t="s">
        <v>51</v>
      </c>
      <c r="K61" s="41"/>
      <c r="L61" s="55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</row>
    <row r="62">
      <c r="B62" s="22"/>
      <c r="L62" s="22"/>
    </row>
    <row r="63">
      <c r="B63" s="22"/>
      <c r="L63" s="22"/>
    </row>
    <row r="64">
      <c r="B64" s="22"/>
      <c r="L64" s="22"/>
    </row>
    <row r="65" s="2" customFormat="1">
      <c r="A65" s="38"/>
      <c r="B65" s="39"/>
      <c r="C65" s="38"/>
      <c r="D65" s="56" t="s">
        <v>52</v>
      </c>
      <c r="E65" s="59"/>
      <c r="F65" s="59"/>
      <c r="G65" s="56" t="s">
        <v>53</v>
      </c>
      <c r="H65" s="59"/>
      <c r="I65" s="59"/>
      <c r="J65" s="59"/>
      <c r="K65" s="59"/>
      <c r="L65" s="55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</row>
    <row r="66">
      <c r="B66" s="22"/>
      <c r="L66" s="22"/>
    </row>
    <row r="67">
      <c r="B67" s="22"/>
      <c r="L67" s="22"/>
    </row>
    <row r="68">
      <c r="B68" s="22"/>
      <c r="L68" s="22"/>
    </row>
    <row r="69">
      <c r="B69" s="22"/>
      <c r="L69" s="22"/>
    </row>
    <row r="70">
      <c r="B70" s="22"/>
      <c r="L70" s="22"/>
    </row>
    <row r="71">
      <c r="B71" s="22"/>
      <c r="L71" s="22"/>
    </row>
    <row r="72">
      <c r="B72" s="22"/>
      <c r="L72" s="22"/>
    </row>
    <row r="73">
      <c r="B73" s="22"/>
      <c r="L73" s="22"/>
    </row>
    <row r="74">
      <c r="B74" s="22"/>
      <c r="L74" s="22"/>
    </row>
    <row r="75">
      <c r="B75" s="22"/>
      <c r="L75" s="22"/>
    </row>
    <row r="76" s="2" customFormat="1">
      <c r="A76" s="38"/>
      <c r="B76" s="39"/>
      <c r="C76" s="38"/>
      <c r="D76" s="58" t="s">
        <v>50</v>
      </c>
      <c r="E76" s="41"/>
      <c r="F76" s="145" t="s">
        <v>51</v>
      </c>
      <c r="G76" s="58" t="s">
        <v>50</v>
      </c>
      <c r="H76" s="41"/>
      <c r="I76" s="41"/>
      <c r="J76" s="146" t="s">
        <v>51</v>
      </c>
      <c r="K76" s="41"/>
      <c r="L76" s="55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</row>
    <row r="77" s="2" customFormat="1" ht="14.4" customHeight="1">
      <c r="A77" s="38"/>
      <c r="B77" s="60"/>
      <c r="C77" s="61"/>
      <c r="D77" s="61"/>
      <c r="E77" s="61"/>
      <c r="F77" s="61"/>
      <c r="G77" s="61"/>
      <c r="H77" s="61"/>
      <c r="I77" s="61"/>
      <c r="J77" s="61"/>
      <c r="K77" s="61"/>
      <c r="L77" s="55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</row>
    <row r="81" s="2" customFormat="1" ht="6.96" customHeight="1">
      <c r="A81" s="38"/>
      <c r="B81" s="62"/>
      <c r="C81" s="63"/>
      <c r="D81" s="63"/>
      <c r="E81" s="63"/>
      <c r="F81" s="63"/>
      <c r="G81" s="63"/>
      <c r="H81" s="63"/>
      <c r="I81" s="63"/>
      <c r="J81" s="63"/>
      <c r="K81" s="63"/>
      <c r="L81" s="55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</row>
    <row r="82" s="2" customFormat="1" ht="24.96" customHeight="1">
      <c r="A82" s="38"/>
      <c r="B82" s="39"/>
      <c r="C82" s="23" t="s">
        <v>206</v>
      </c>
      <c r="D82" s="38"/>
      <c r="E82" s="38"/>
      <c r="F82" s="38"/>
      <c r="G82" s="38"/>
      <c r="H82" s="38"/>
      <c r="I82" s="38"/>
      <c r="J82" s="38"/>
      <c r="K82" s="38"/>
      <c r="L82" s="55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</row>
    <row r="83" s="2" customFormat="1" ht="6.96" customHeight="1">
      <c r="A83" s="38"/>
      <c r="B83" s="39"/>
      <c r="C83" s="38"/>
      <c r="D83" s="38"/>
      <c r="E83" s="38"/>
      <c r="F83" s="38"/>
      <c r="G83" s="38"/>
      <c r="H83" s="38"/>
      <c r="I83" s="38"/>
      <c r="J83" s="38"/>
      <c r="K83" s="38"/>
      <c r="L83" s="55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</row>
    <row r="84" s="2" customFormat="1" ht="12" customHeight="1">
      <c r="A84" s="38"/>
      <c r="B84" s="39"/>
      <c r="C84" s="32" t="s">
        <v>16</v>
      </c>
      <c r="D84" s="38"/>
      <c r="E84" s="38"/>
      <c r="F84" s="38"/>
      <c r="G84" s="38"/>
      <c r="H84" s="38"/>
      <c r="I84" s="38"/>
      <c r="J84" s="38"/>
      <c r="K84" s="38"/>
      <c r="L84" s="55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</row>
    <row r="85" s="2" customFormat="1" ht="16.5" customHeight="1">
      <c r="A85" s="38"/>
      <c r="B85" s="39"/>
      <c r="C85" s="38"/>
      <c r="D85" s="38"/>
      <c r="E85" s="131" t="str">
        <f>E7</f>
        <v>FNOL Novostavba Pavilonu B</v>
      </c>
      <c r="F85" s="32"/>
      <c r="G85" s="32"/>
      <c r="H85" s="32"/>
      <c r="I85" s="38"/>
      <c r="J85" s="38"/>
      <c r="K85" s="38"/>
      <c r="L85" s="55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</row>
    <row r="86" s="1" customFormat="1" ht="12" customHeight="1">
      <c r="B86" s="22"/>
      <c r="C86" s="32" t="s">
        <v>199</v>
      </c>
      <c r="L86" s="22"/>
    </row>
    <row r="87" s="1" customFormat="1" ht="16.5" customHeight="1">
      <c r="B87" s="22"/>
      <c r="E87" s="131" t="s">
        <v>200</v>
      </c>
      <c r="F87" s="1"/>
      <c r="G87" s="1"/>
      <c r="H87" s="1"/>
      <c r="L87" s="22"/>
    </row>
    <row r="88" s="1" customFormat="1" ht="12" customHeight="1">
      <c r="B88" s="22"/>
      <c r="C88" s="32" t="s">
        <v>201</v>
      </c>
      <c r="L88" s="22"/>
    </row>
    <row r="89" s="2" customFormat="1" ht="16.5" customHeight="1">
      <c r="A89" s="38"/>
      <c r="B89" s="39"/>
      <c r="C89" s="38"/>
      <c r="D89" s="38"/>
      <c r="E89" s="132" t="s">
        <v>202</v>
      </c>
      <c r="F89" s="38"/>
      <c r="G89" s="38"/>
      <c r="H89" s="38"/>
      <c r="I89" s="38"/>
      <c r="J89" s="38"/>
      <c r="K89" s="38"/>
      <c r="L89" s="55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</row>
    <row r="90" s="2" customFormat="1" ht="12" customHeight="1">
      <c r="A90" s="38"/>
      <c r="B90" s="39"/>
      <c r="C90" s="32" t="s">
        <v>2982</v>
      </c>
      <c r="D90" s="38"/>
      <c r="E90" s="38"/>
      <c r="F90" s="38"/>
      <c r="G90" s="38"/>
      <c r="H90" s="38"/>
      <c r="I90" s="38"/>
      <c r="J90" s="38"/>
      <c r="K90" s="38"/>
      <c r="L90" s="55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</row>
    <row r="91" s="2" customFormat="1" ht="16.5" customHeight="1">
      <c r="A91" s="38"/>
      <c r="B91" s="39"/>
      <c r="C91" s="38"/>
      <c r="D91" s="38"/>
      <c r="E91" s="67" t="str">
        <f>E13</f>
        <v>D.1.6_2b - Zabudovaný</v>
      </c>
      <c r="F91" s="38"/>
      <c r="G91" s="38"/>
      <c r="H91" s="38"/>
      <c r="I91" s="38"/>
      <c r="J91" s="38"/>
      <c r="K91" s="38"/>
      <c r="L91" s="55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</row>
    <row r="92" s="2" customFormat="1" ht="6.96" customHeight="1">
      <c r="A92" s="38"/>
      <c r="B92" s="39"/>
      <c r="C92" s="38"/>
      <c r="D92" s="38"/>
      <c r="E92" s="38"/>
      <c r="F92" s="38"/>
      <c r="G92" s="38"/>
      <c r="H92" s="38"/>
      <c r="I92" s="38"/>
      <c r="J92" s="38"/>
      <c r="K92" s="38"/>
      <c r="L92" s="55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</row>
    <row r="93" s="2" customFormat="1" ht="12" customHeight="1">
      <c r="A93" s="38"/>
      <c r="B93" s="39"/>
      <c r="C93" s="32" t="s">
        <v>20</v>
      </c>
      <c r="D93" s="38"/>
      <c r="E93" s="38"/>
      <c r="F93" s="27" t="str">
        <f>F16</f>
        <v xml:space="preserve"> </v>
      </c>
      <c r="G93" s="38"/>
      <c r="H93" s="38"/>
      <c r="I93" s="32" t="s">
        <v>22</v>
      </c>
      <c r="J93" s="69" t="str">
        <f>IF(J16="","",J16)</f>
        <v>8. 4. 2023</v>
      </c>
      <c r="K93" s="38"/>
      <c r="L93" s="55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</row>
    <row r="94" s="2" customFormat="1" ht="6.96" customHeight="1">
      <c r="A94" s="38"/>
      <c r="B94" s="39"/>
      <c r="C94" s="38"/>
      <c r="D94" s="38"/>
      <c r="E94" s="38"/>
      <c r="F94" s="38"/>
      <c r="G94" s="38"/>
      <c r="H94" s="38"/>
      <c r="I94" s="38"/>
      <c r="J94" s="38"/>
      <c r="K94" s="38"/>
      <c r="L94" s="55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</row>
    <row r="95" s="2" customFormat="1" ht="15.15" customHeight="1">
      <c r="A95" s="38"/>
      <c r="B95" s="39"/>
      <c r="C95" s="32" t="s">
        <v>24</v>
      </c>
      <c r="D95" s="38"/>
      <c r="E95" s="38"/>
      <c r="F95" s="27" t="str">
        <f>E19</f>
        <v>Fakultní nemocnice Olomouc</v>
      </c>
      <c r="G95" s="38"/>
      <c r="H95" s="38"/>
      <c r="I95" s="32" t="s">
        <v>30</v>
      </c>
      <c r="J95" s="36" t="str">
        <f>E25</f>
        <v>LTProjekt, EP Rožnov</v>
      </c>
      <c r="K95" s="38"/>
      <c r="L95" s="55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</row>
    <row r="96" s="2" customFormat="1" ht="15.15" customHeight="1">
      <c r="A96" s="38"/>
      <c r="B96" s="39"/>
      <c r="C96" s="32" t="s">
        <v>28</v>
      </c>
      <c r="D96" s="38"/>
      <c r="E96" s="38"/>
      <c r="F96" s="27" t="str">
        <f>IF(E22="","",E22)</f>
        <v>Vyplň údaj</v>
      </c>
      <c r="G96" s="38"/>
      <c r="H96" s="38"/>
      <c r="I96" s="32" t="s">
        <v>33</v>
      </c>
      <c r="J96" s="36" t="str">
        <f>E28</f>
        <v xml:space="preserve"> </v>
      </c>
      <c r="K96" s="38"/>
      <c r="L96" s="55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</row>
    <row r="97" s="2" customFormat="1" ht="10.32" customHeight="1">
      <c r="A97" s="38"/>
      <c r="B97" s="39"/>
      <c r="C97" s="38"/>
      <c r="D97" s="38"/>
      <c r="E97" s="38"/>
      <c r="F97" s="38"/>
      <c r="G97" s="38"/>
      <c r="H97" s="38"/>
      <c r="I97" s="38"/>
      <c r="J97" s="38"/>
      <c r="K97" s="38"/>
      <c r="L97" s="55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</row>
    <row r="98" s="2" customFormat="1" ht="29.28" customHeight="1">
      <c r="A98" s="38"/>
      <c r="B98" s="39"/>
      <c r="C98" s="147" t="s">
        <v>207</v>
      </c>
      <c r="D98" s="139"/>
      <c r="E98" s="139"/>
      <c r="F98" s="139"/>
      <c r="G98" s="139"/>
      <c r="H98" s="139"/>
      <c r="I98" s="139"/>
      <c r="J98" s="148" t="s">
        <v>208</v>
      </c>
      <c r="K98" s="139"/>
      <c r="L98" s="55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</row>
    <row r="99" s="2" customFormat="1" ht="10.32" customHeight="1">
      <c r="A99" s="38"/>
      <c r="B99" s="39"/>
      <c r="C99" s="38"/>
      <c r="D99" s="38"/>
      <c r="E99" s="38"/>
      <c r="F99" s="38"/>
      <c r="G99" s="38"/>
      <c r="H99" s="38"/>
      <c r="I99" s="38"/>
      <c r="J99" s="38"/>
      <c r="K99" s="38"/>
      <c r="L99" s="55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</row>
    <row r="100" s="2" customFormat="1" ht="22.8" customHeight="1">
      <c r="A100" s="38"/>
      <c r="B100" s="39"/>
      <c r="C100" s="149" t="s">
        <v>209</v>
      </c>
      <c r="D100" s="38"/>
      <c r="E100" s="38"/>
      <c r="F100" s="38"/>
      <c r="G100" s="38"/>
      <c r="H100" s="38"/>
      <c r="I100" s="38"/>
      <c r="J100" s="96">
        <f>J131</f>
        <v>0</v>
      </c>
      <c r="K100" s="38"/>
      <c r="L100" s="55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  <c r="AU100" s="19" t="s">
        <v>210</v>
      </c>
    </row>
    <row r="101" s="9" customFormat="1" ht="24.96" customHeight="1">
      <c r="A101" s="9"/>
      <c r="B101" s="150"/>
      <c r="C101" s="9"/>
      <c r="D101" s="151" t="s">
        <v>3763</v>
      </c>
      <c r="E101" s="152"/>
      <c r="F101" s="152"/>
      <c r="G101" s="152"/>
      <c r="H101" s="152"/>
      <c r="I101" s="152"/>
      <c r="J101" s="153">
        <f>J132</f>
        <v>0</v>
      </c>
      <c r="K101" s="9"/>
      <c r="L101" s="150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</row>
    <row r="102" s="10" customFormat="1" ht="19.92" customHeight="1">
      <c r="A102" s="10"/>
      <c r="B102" s="154"/>
      <c r="C102" s="10"/>
      <c r="D102" s="155" t="s">
        <v>3764</v>
      </c>
      <c r="E102" s="156"/>
      <c r="F102" s="156"/>
      <c r="G102" s="156"/>
      <c r="H102" s="156"/>
      <c r="I102" s="156"/>
      <c r="J102" s="157">
        <f>J133</f>
        <v>0</v>
      </c>
      <c r="K102" s="10"/>
      <c r="L102" s="154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</row>
    <row r="103" s="9" customFormat="1" ht="24.96" customHeight="1">
      <c r="A103" s="9"/>
      <c r="B103" s="150"/>
      <c r="C103" s="9"/>
      <c r="D103" s="151" t="s">
        <v>3765</v>
      </c>
      <c r="E103" s="152"/>
      <c r="F103" s="152"/>
      <c r="G103" s="152"/>
      <c r="H103" s="152"/>
      <c r="I103" s="152"/>
      <c r="J103" s="153">
        <f>J140</f>
        <v>0</v>
      </c>
      <c r="K103" s="9"/>
      <c r="L103" s="150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</row>
    <row r="104" s="9" customFormat="1" ht="24.96" customHeight="1">
      <c r="A104" s="9"/>
      <c r="B104" s="150"/>
      <c r="C104" s="9"/>
      <c r="D104" s="151" t="s">
        <v>3766</v>
      </c>
      <c r="E104" s="152"/>
      <c r="F104" s="152"/>
      <c r="G104" s="152"/>
      <c r="H104" s="152"/>
      <c r="I104" s="152"/>
      <c r="J104" s="153">
        <f>J144</f>
        <v>0</v>
      </c>
      <c r="K104" s="9"/>
      <c r="L104" s="150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</row>
    <row r="105" s="9" customFormat="1" ht="24.96" customHeight="1">
      <c r="A105" s="9"/>
      <c r="B105" s="150"/>
      <c r="C105" s="9"/>
      <c r="D105" s="151" t="s">
        <v>3767</v>
      </c>
      <c r="E105" s="152"/>
      <c r="F105" s="152"/>
      <c r="G105" s="152"/>
      <c r="H105" s="152"/>
      <c r="I105" s="152"/>
      <c r="J105" s="153">
        <f>J151</f>
        <v>0</v>
      </c>
      <c r="K105" s="9"/>
      <c r="L105" s="150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</row>
    <row r="106" s="9" customFormat="1" ht="24.96" customHeight="1">
      <c r="A106" s="9"/>
      <c r="B106" s="150"/>
      <c r="C106" s="9"/>
      <c r="D106" s="151" t="s">
        <v>3768</v>
      </c>
      <c r="E106" s="152"/>
      <c r="F106" s="152"/>
      <c r="G106" s="152"/>
      <c r="H106" s="152"/>
      <c r="I106" s="152"/>
      <c r="J106" s="153">
        <f>J162</f>
        <v>0</v>
      </c>
      <c r="K106" s="9"/>
      <c r="L106" s="150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</row>
    <row r="107" s="10" customFormat="1" ht="19.92" customHeight="1">
      <c r="A107" s="10"/>
      <c r="B107" s="154"/>
      <c r="C107" s="10"/>
      <c r="D107" s="155" t="s">
        <v>3769</v>
      </c>
      <c r="E107" s="156"/>
      <c r="F107" s="156"/>
      <c r="G107" s="156"/>
      <c r="H107" s="156"/>
      <c r="I107" s="156"/>
      <c r="J107" s="157">
        <f>J163</f>
        <v>0</v>
      </c>
      <c r="K107" s="10"/>
      <c r="L107" s="154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</row>
    <row r="108" s="2" customFormat="1" ht="21.84" customHeight="1">
      <c r="A108" s="38"/>
      <c r="B108" s="39"/>
      <c r="C108" s="38"/>
      <c r="D108" s="38"/>
      <c r="E108" s="38"/>
      <c r="F108" s="38"/>
      <c r="G108" s="38"/>
      <c r="H108" s="38"/>
      <c r="I108" s="38"/>
      <c r="J108" s="38"/>
      <c r="K108" s="38"/>
      <c r="L108" s="55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</row>
    <row r="109" s="2" customFormat="1" ht="6.96" customHeight="1">
      <c r="A109" s="38"/>
      <c r="B109" s="60"/>
      <c r="C109" s="61"/>
      <c r="D109" s="61"/>
      <c r="E109" s="61"/>
      <c r="F109" s="61"/>
      <c r="G109" s="61"/>
      <c r="H109" s="61"/>
      <c r="I109" s="61"/>
      <c r="J109" s="61"/>
      <c r="K109" s="61"/>
      <c r="L109" s="55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</row>
    <row r="113" s="2" customFormat="1" ht="6.96" customHeight="1">
      <c r="A113" s="38"/>
      <c r="B113" s="62"/>
      <c r="C113" s="63"/>
      <c r="D113" s="63"/>
      <c r="E113" s="63"/>
      <c r="F113" s="63"/>
      <c r="G113" s="63"/>
      <c r="H113" s="63"/>
      <c r="I113" s="63"/>
      <c r="J113" s="63"/>
      <c r="K113" s="63"/>
      <c r="L113" s="55"/>
      <c r="S113" s="38"/>
      <c r="T113" s="38"/>
      <c r="U113" s="38"/>
      <c r="V113" s="38"/>
      <c r="W113" s="38"/>
      <c r="X113" s="38"/>
      <c r="Y113" s="38"/>
      <c r="Z113" s="38"/>
      <c r="AA113" s="38"/>
      <c r="AB113" s="38"/>
      <c r="AC113" s="38"/>
      <c r="AD113" s="38"/>
      <c r="AE113" s="38"/>
    </row>
    <row r="114" s="2" customFormat="1" ht="24.96" customHeight="1">
      <c r="A114" s="38"/>
      <c r="B114" s="39"/>
      <c r="C114" s="23" t="s">
        <v>242</v>
      </c>
      <c r="D114" s="38"/>
      <c r="E114" s="38"/>
      <c r="F114" s="38"/>
      <c r="G114" s="38"/>
      <c r="H114" s="38"/>
      <c r="I114" s="38"/>
      <c r="J114" s="38"/>
      <c r="K114" s="38"/>
      <c r="L114" s="55"/>
      <c r="S114" s="38"/>
      <c r="T114" s="38"/>
      <c r="U114" s="38"/>
      <c r="V114" s="38"/>
      <c r="W114" s="38"/>
      <c r="X114" s="38"/>
      <c r="Y114" s="38"/>
      <c r="Z114" s="38"/>
      <c r="AA114" s="38"/>
      <c r="AB114" s="38"/>
      <c r="AC114" s="38"/>
      <c r="AD114" s="38"/>
      <c r="AE114" s="38"/>
    </row>
    <row r="115" s="2" customFormat="1" ht="6.96" customHeight="1">
      <c r="A115" s="38"/>
      <c r="B115" s="39"/>
      <c r="C115" s="38"/>
      <c r="D115" s="38"/>
      <c r="E115" s="38"/>
      <c r="F115" s="38"/>
      <c r="G115" s="38"/>
      <c r="H115" s="38"/>
      <c r="I115" s="38"/>
      <c r="J115" s="38"/>
      <c r="K115" s="38"/>
      <c r="L115" s="55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</row>
    <row r="116" s="2" customFormat="1" ht="12" customHeight="1">
      <c r="A116" s="38"/>
      <c r="B116" s="39"/>
      <c r="C116" s="32" t="s">
        <v>16</v>
      </c>
      <c r="D116" s="38"/>
      <c r="E116" s="38"/>
      <c r="F116" s="38"/>
      <c r="G116" s="38"/>
      <c r="H116" s="38"/>
      <c r="I116" s="38"/>
      <c r="J116" s="38"/>
      <c r="K116" s="38"/>
      <c r="L116" s="55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</row>
    <row r="117" s="2" customFormat="1" ht="16.5" customHeight="1">
      <c r="A117" s="38"/>
      <c r="B117" s="39"/>
      <c r="C117" s="38"/>
      <c r="D117" s="38"/>
      <c r="E117" s="131" t="str">
        <f>E7</f>
        <v>FNOL Novostavba Pavilonu B</v>
      </c>
      <c r="F117" s="32"/>
      <c r="G117" s="32"/>
      <c r="H117" s="32"/>
      <c r="I117" s="38"/>
      <c r="J117" s="38"/>
      <c r="K117" s="38"/>
      <c r="L117" s="55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</row>
    <row r="118" s="1" customFormat="1" ht="12" customHeight="1">
      <c r="B118" s="22"/>
      <c r="C118" s="32" t="s">
        <v>199</v>
      </c>
      <c r="L118" s="22"/>
    </row>
    <row r="119" s="1" customFormat="1" ht="16.5" customHeight="1">
      <c r="B119" s="22"/>
      <c r="E119" s="131" t="s">
        <v>200</v>
      </c>
      <c r="F119" s="1"/>
      <c r="G119" s="1"/>
      <c r="H119" s="1"/>
      <c r="L119" s="22"/>
    </row>
    <row r="120" s="1" customFormat="1" ht="12" customHeight="1">
      <c r="B120" s="22"/>
      <c r="C120" s="32" t="s">
        <v>201</v>
      </c>
      <c r="L120" s="22"/>
    </row>
    <row r="121" s="2" customFormat="1" ht="16.5" customHeight="1">
      <c r="A121" s="38"/>
      <c r="B121" s="39"/>
      <c r="C121" s="38"/>
      <c r="D121" s="38"/>
      <c r="E121" s="132" t="s">
        <v>202</v>
      </c>
      <c r="F121" s="38"/>
      <c r="G121" s="38"/>
      <c r="H121" s="38"/>
      <c r="I121" s="38"/>
      <c r="J121" s="38"/>
      <c r="K121" s="38"/>
      <c r="L121" s="55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</row>
    <row r="122" s="2" customFormat="1" ht="12" customHeight="1">
      <c r="A122" s="38"/>
      <c r="B122" s="39"/>
      <c r="C122" s="32" t="s">
        <v>2982</v>
      </c>
      <c r="D122" s="38"/>
      <c r="E122" s="38"/>
      <c r="F122" s="38"/>
      <c r="G122" s="38"/>
      <c r="H122" s="38"/>
      <c r="I122" s="38"/>
      <c r="J122" s="38"/>
      <c r="K122" s="38"/>
      <c r="L122" s="55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</row>
    <row r="123" s="2" customFormat="1" ht="16.5" customHeight="1">
      <c r="A123" s="38"/>
      <c r="B123" s="39"/>
      <c r="C123" s="38"/>
      <c r="D123" s="38"/>
      <c r="E123" s="67" t="str">
        <f>E13</f>
        <v>D.1.6_2b - Zabudovaný</v>
      </c>
      <c r="F123" s="38"/>
      <c r="G123" s="38"/>
      <c r="H123" s="38"/>
      <c r="I123" s="38"/>
      <c r="J123" s="38"/>
      <c r="K123" s="38"/>
      <c r="L123" s="55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</row>
    <row r="124" s="2" customFormat="1" ht="6.96" customHeight="1">
      <c r="A124" s="38"/>
      <c r="B124" s="39"/>
      <c r="C124" s="38"/>
      <c r="D124" s="38"/>
      <c r="E124" s="38"/>
      <c r="F124" s="38"/>
      <c r="G124" s="38"/>
      <c r="H124" s="38"/>
      <c r="I124" s="38"/>
      <c r="J124" s="38"/>
      <c r="K124" s="38"/>
      <c r="L124" s="55"/>
      <c r="S124" s="38"/>
      <c r="T124" s="38"/>
      <c r="U124" s="38"/>
      <c r="V124" s="38"/>
      <c r="W124" s="38"/>
      <c r="X124" s="38"/>
      <c r="Y124" s="38"/>
      <c r="Z124" s="38"/>
      <c r="AA124" s="38"/>
      <c r="AB124" s="38"/>
      <c r="AC124" s="38"/>
      <c r="AD124" s="38"/>
      <c r="AE124" s="38"/>
    </row>
    <row r="125" s="2" customFormat="1" ht="12" customHeight="1">
      <c r="A125" s="38"/>
      <c r="B125" s="39"/>
      <c r="C125" s="32" t="s">
        <v>20</v>
      </c>
      <c r="D125" s="38"/>
      <c r="E125" s="38"/>
      <c r="F125" s="27" t="str">
        <f>F16</f>
        <v xml:space="preserve"> </v>
      </c>
      <c r="G125" s="38"/>
      <c r="H125" s="38"/>
      <c r="I125" s="32" t="s">
        <v>22</v>
      </c>
      <c r="J125" s="69" t="str">
        <f>IF(J16="","",J16)</f>
        <v>8. 4. 2023</v>
      </c>
      <c r="K125" s="38"/>
      <c r="L125" s="55"/>
      <c r="S125" s="38"/>
      <c r="T125" s="38"/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</row>
    <row r="126" s="2" customFormat="1" ht="6.96" customHeight="1">
      <c r="A126" s="38"/>
      <c r="B126" s="39"/>
      <c r="C126" s="38"/>
      <c r="D126" s="38"/>
      <c r="E126" s="38"/>
      <c r="F126" s="38"/>
      <c r="G126" s="38"/>
      <c r="H126" s="38"/>
      <c r="I126" s="38"/>
      <c r="J126" s="38"/>
      <c r="K126" s="38"/>
      <c r="L126" s="55"/>
      <c r="S126" s="38"/>
      <c r="T126" s="38"/>
      <c r="U126" s="38"/>
      <c r="V126" s="38"/>
      <c r="W126" s="38"/>
      <c r="X126" s="38"/>
      <c r="Y126" s="38"/>
      <c r="Z126" s="38"/>
      <c r="AA126" s="38"/>
      <c r="AB126" s="38"/>
      <c r="AC126" s="38"/>
      <c r="AD126" s="38"/>
      <c r="AE126" s="38"/>
    </row>
    <row r="127" s="2" customFormat="1" ht="15.15" customHeight="1">
      <c r="A127" s="38"/>
      <c r="B127" s="39"/>
      <c r="C127" s="32" t="s">
        <v>24</v>
      </c>
      <c r="D127" s="38"/>
      <c r="E127" s="38"/>
      <c r="F127" s="27" t="str">
        <f>E19</f>
        <v>Fakultní nemocnice Olomouc</v>
      </c>
      <c r="G127" s="38"/>
      <c r="H127" s="38"/>
      <c r="I127" s="32" t="s">
        <v>30</v>
      </c>
      <c r="J127" s="36" t="str">
        <f>E25</f>
        <v>LTProjekt, EP Rožnov</v>
      </c>
      <c r="K127" s="38"/>
      <c r="L127" s="55"/>
      <c r="S127" s="38"/>
      <c r="T127" s="38"/>
      <c r="U127" s="38"/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</row>
    <row r="128" s="2" customFormat="1" ht="15.15" customHeight="1">
      <c r="A128" s="38"/>
      <c r="B128" s="39"/>
      <c r="C128" s="32" t="s">
        <v>28</v>
      </c>
      <c r="D128" s="38"/>
      <c r="E128" s="38"/>
      <c r="F128" s="27" t="str">
        <f>IF(E22="","",E22)</f>
        <v>Vyplň údaj</v>
      </c>
      <c r="G128" s="38"/>
      <c r="H128" s="38"/>
      <c r="I128" s="32" t="s">
        <v>33</v>
      </c>
      <c r="J128" s="36" t="str">
        <f>E28</f>
        <v xml:space="preserve"> </v>
      </c>
      <c r="K128" s="38"/>
      <c r="L128" s="55"/>
      <c r="S128" s="38"/>
      <c r="T128" s="38"/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</row>
    <row r="129" s="2" customFormat="1" ht="10.32" customHeight="1">
      <c r="A129" s="38"/>
      <c r="B129" s="39"/>
      <c r="C129" s="38"/>
      <c r="D129" s="38"/>
      <c r="E129" s="38"/>
      <c r="F129" s="38"/>
      <c r="G129" s="38"/>
      <c r="H129" s="38"/>
      <c r="I129" s="38"/>
      <c r="J129" s="38"/>
      <c r="K129" s="38"/>
      <c r="L129" s="55"/>
      <c r="S129" s="38"/>
      <c r="T129" s="38"/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</row>
    <row r="130" s="11" customFormat="1" ht="29.28" customHeight="1">
      <c r="A130" s="158"/>
      <c r="B130" s="159"/>
      <c r="C130" s="160" t="s">
        <v>243</v>
      </c>
      <c r="D130" s="161" t="s">
        <v>60</v>
      </c>
      <c r="E130" s="161" t="s">
        <v>56</v>
      </c>
      <c r="F130" s="161" t="s">
        <v>57</v>
      </c>
      <c r="G130" s="161" t="s">
        <v>244</v>
      </c>
      <c r="H130" s="161" t="s">
        <v>245</v>
      </c>
      <c r="I130" s="161" t="s">
        <v>246</v>
      </c>
      <c r="J130" s="161" t="s">
        <v>208</v>
      </c>
      <c r="K130" s="162" t="s">
        <v>247</v>
      </c>
      <c r="L130" s="163"/>
      <c r="M130" s="86" t="s">
        <v>1</v>
      </c>
      <c r="N130" s="87" t="s">
        <v>39</v>
      </c>
      <c r="O130" s="87" t="s">
        <v>248</v>
      </c>
      <c r="P130" s="87" t="s">
        <v>249</v>
      </c>
      <c r="Q130" s="87" t="s">
        <v>250</v>
      </c>
      <c r="R130" s="87" t="s">
        <v>251</v>
      </c>
      <c r="S130" s="87" t="s">
        <v>252</v>
      </c>
      <c r="T130" s="88" t="s">
        <v>253</v>
      </c>
      <c r="U130" s="158"/>
      <c r="V130" s="158"/>
      <c r="W130" s="158"/>
      <c r="X130" s="158"/>
      <c r="Y130" s="158"/>
      <c r="Z130" s="158"/>
      <c r="AA130" s="158"/>
      <c r="AB130" s="158"/>
      <c r="AC130" s="158"/>
      <c r="AD130" s="158"/>
      <c r="AE130" s="158"/>
    </row>
    <row r="131" s="2" customFormat="1" ht="22.8" customHeight="1">
      <c r="A131" s="38"/>
      <c r="B131" s="39"/>
      <c r="C131" s="93" t="s">
        <v>254</v>
      </c>
      <c r="D131" s="38"/>
      <c r="E131" s="38"/>
      <c r="F131" s="38"/>
      <c r="G131" s="38"/>
      <c r="H131" s="38"/>
      <c r="I131" s="38"/>
      <c r="J131" s="164">
        <f>BK131</f>
        <v>0</v>
      </c>
      <c r="K131" s="38"/>
      <c r="L131" s="39"/>
      <c r="M131" s="89"/>
      <c r="N131" s="73"/>
      <c r="O131" s="90"/>
      <c r="P131" s="165">
        <f>P132+P140+P144+P151+P162</f>
        <v>0</v>
      </c>
      <c r="Q131" s="90"/>
      <c r="R131" s="165">
        <f>R132+R140+R144+R151+R162</f>
        <v>0</v>
      </c>
      <c r="S131" s="90"/>
      <c r="T131" s="166">
        <f>T132+T140+T144+T151+T162</f>
        <v>0</v>
      </c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T131" s="19" t="s">
        <v>74</v>
      </c>
      <c r="AU131" s="19" t="s">
        <v>210</v>
      </c>
      <c r="BK131" s="167">
        <f>BK132+BK140+BK144+BK151+BK162</f>
        <v>0</v>
      </c>
    </row>
    <row r="132" s="12" customFormat="1" ht="25.92" customHeight="1">
      <c r="A132" s="12"/>
      <c r="B132" s="168"/>
      <c r="C132" s="12"/>
      <c r="D132" s="169" t="s">
        <v>74</v>
      </c>
      <c r="E132" s="170" t="s">
        <v>3770</v>
      </c>
      <c r="F132" s="170" t="s">
        <v>3771</v>
      </c>
      <c r="G132" s="12"/>
      <c r="H132" s="12"/>
      <c r="I132" s="171"/>
      <c r="J132" s="172">
        <f>BK132</f>
        <v>0</v>
      </c>
      <c r="K132" s="12"/>
      <c r="L132" s="168"/>
      <c r="M132" s="173"/>
      <c r="N132" s="174"/>
      <c r="O132" s="174"/>
      <c r="P132" s="175">
        <f>P133</f>
        <v>0</v>
      </c>
      <c r="Q132" s="174"/>
      <c r="R132" s="175">
        <f>R133</f>
        <v>0</v>
      </c>
      <c r="S132" s="174"/>
      <c r="T132" s="176">
        <f>T133</f>
        <v>0</v>
      </c>
      <c r="U132" s="12"/>
      <c r="V132" s="12"/>
      <c r="W132" s="12"/>
      <c r="X132" s="12"/>
      <c r="Y132" s="12"/>
      <c r="Z132" s="12"/>
      <c r="AA132" s="12"/>
      <c r="AB132" s="12"/>
      <c r="AC132" s="12"/>
      <c r="AD132" s="12"/>
      <c r="AE132" s="12"/>
      <c r="AR132" s="169" t="s">
        <v>82</v>
      </c>
      <c r="AT132" s="177" t="s">
        <v>74</v>
      </c>
      <c r="AU132" s="177" t="s">
        <v>75</v>
      </c>
      <c r="AY132" s="169" t="s">
        <v>257</v>
      </c>
      <c r="BK132" s="178">
        <f>BK133</f>
        <v>0</v>
      </c>
    </row>
    <row r="133" s="12" customFormat="1" ht="22.8" customHeight="1">
      <c r="A133" s="12"/>
      <c r="B133" s="168"/>
      <c r="C133" s="12"/>
      <c r="D133" s="169" t="s">
        <v>74</v>
      </c>
      <c r="E133" s="179" t="s">
        <v>3772</v>
      </c>
      <c r="F133" s="179" t="s">
        <v>3773</v>
      </c>
      <c r="G133" s="12"/>
      <c r="H133" s="12"/>
      <c r="I133" s="171"/>
      <c r="J133" s="180">
        <f>BK133</f>
        <v>0</v>
      </c>
      <c r="K133" s="12"/>
      <c r="L133" s="168"/>
      <c r="M133" s="173"/>
      <c r="N133" s="174"/>
      <c r="O133" s="174"/>
      <c r="P133" s="175">
        <f>SUM(P134:P139)</f>
        <v>0</v>
      </c>
      <c r="Q133" s="174"/>
      <c r="R133" s="175">
        <f>SUM(R134:R139)</f>
        <v>0</v>
      </c>
      <c r="S133" s="174"/>
      <c r="T133" s="176">
        <f>SUM(T134:T139)</f>
        <v>0</v>
      </c>
      <c r="U133" s="12"/>
      <c r="V133" s="12"/>
      <c r="W133" s="12"/>
      <c r="X133" s="12"/>
      <c r="Y133" s="12"/>
      <c r="Z133" s="12"/>
      <c r="AA133" s="12"/>
      <c r="AB133" s="12"/>
      <c r="AC133" s="12"/>
      <c r="AD133" s="12"/>
      <c r="AE133" s="12"/>
      <c r="AR133" s="169" t="s">
        <v>82</v>
      </c>
      <c r="AT133" s="177" t="s">
        <v>74</v>
      </c>
      <c r="AU133" s="177" t="s">
        <v>82</v>
      </c>
      <c r="AY133" s="169" t="s">
        <v>257</v>
      </c>
      <c r="BK133" s="178">
        <f>SUM(BK134:BK139)</f>
        <v>0</v>
      </c>
    </row>
    <row r="134" s="2" customFormat="1" ht="33" customHeight="1">
      <c r="A134" s="38"/>
      <c r="B134" s="181"/>
      <c r="C134" s="182" t="s">
        <v>82</v>
      </c>
      <c r="D134" s="182" t="s">
        <v>259</v>
      </c>
      <c r="E134" s="183" t="s">
        <v>3774</v>
      </c>
      <c r="F134" s="184" t="s">
        <v>3775</v>
      </c>
      <c r="G134" s="185" t="s">
        <v>2365</v>
      </c>
      <c r="H134" s="186">
        <v>1</v>
      </c>
      <c r="I134" s="187"/>
      <c r="J134" s="188">
        <f>ROUND(I134*H134,2)</f>
        <v>0</v>
      </c>
      <c r="K134" s="184" t="s">
        <v>1</v>
      </c>
      <c r="L134" s="39"/>
      <c r="M134" s="189" t="s">
        <v>1</v>
      </c>
      <c r="N134" s="190" t="s">
        <v>40</v>
      </c>
      <c r="O134" s="77"/>
      <c r="P134" s="191">
        <f>O134*H134</f>
        <v>0</v>
      </c>
      <c r="Q134" s="191">
        <v>0</v>
      </c>
      <c r="R134" s="191">
        <f>Q134*H134</f>
        <v>0</v>
      </c>
      <c r="S134" s="191">
        <v>0</v>
      </c>
      <c r="T134" s="192">
        <f>S134*H134</f>
        <v>0</v>
      </c>
      <c r="U134" s="38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  <c r="AR134" s="193" t="s">
        <v>108</v>
      </c>
      <c r="AT134" s="193" t="s">
        <v>259</v>
      </c>
      <c r="AU134" s="193" t="s">
        <v>85</v>
      </c>
      <c r="AY134" s="19" t="s">
        <v>257</v>
      </c>
      <c r="BE134" s="194">
        <f>IF(N134="základní",J134,0)</f>
        <v>0</v>
      </c>
      <c r="BF134" s="194">
        <f>IF(N134="snížená",J134,0)</f>
        <v>0</v>
      </c>
      <c r="BG134" s="194">
        <f>IF(N134="zákl. přenesená",J134,0)</f>
        <v>0</v>
      </c>
      <c r="BH134" s="194">
        <f>IF(N134="sníž. přenesená",J134,0)</f>
        <v>0</v>
      </c>
      <c r="BI134" s="194">
        <f>IF(N134="nulová",J134,0)</f>
        <v>0</v>
      </c>
      <c r="BJ134" s="19" t="s">
        <v>82</v>
      </c>
      <c r="BK134" s="194">
        <f>ROUND(I134*H134,2)</f>
        <v>0</v>
      </c>
      <c r="BL134" s="19" t="s">
        <v>108</v>
      </c>
      <c r="BM134" s="193" t="s">
        <v>85</v>
      </c>
    </row>
    <row r="135" s="2" customFormat="1" ht="24.15" customHeight="1">
      <c r="A135" s="38"/>
      <c r="B135" s="181"/>
      <c r="C135" s="182" t="s">
        <v>85</v>
      </c>
      <c r="D135" s="182" t="s">
        <v>259</v>
      </c>
      <c r="E135" s="183" t="s">
        <v>3776</v>
      </c>
      <c r="F135" s="184" t="s">
        <v>3777</v>
      </c>
      <c r="G135" s="185" t="s">
        <v>2365</v>
      </c>
      <c r="H135" s="186">
        <v>1</v>
      </c>
      <c r="I135" s="187"/>
      <c r="J135" s="188">
        <f>ROUND(I135*H135,2)</f>
        <v>0</v>
      </c>
      <c r="K135" s="184" t="s">
        <v>1</v>
      </c>
      <c r="L135" s="39"/>
      <c r="M135" s="189" t="s">
        <v>1</v>
      </c>
      <c r="N135" s="190" t="s">
        <v>40</v>
      </c>
      <c r="O135" s="77"/>
      <c r="P135" s="191">
        <f>O135*H135</f>
        <v>0</v>
      </c>
      <c r="Q135" s="191">
        <v>0</v>
      </c>
      <c r="R135" s="191">
        <f>Q135*H135</f>
        <v>0</v>
      </c>
      <c r="S135" s="191">
        <v>0</v>
      </c>
      <c r="T135" s="192">
        <f>S135*H135</f>
        <v>0</v>
      </c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R135" s="193" t="s">
        <v>108</v>
      </c>
      <c r="AT135" s="193" t="s">
        <v>259</v>
      </c>
      <c r="AU135" s="193" t="s">
        <v>85</v>
      </c>
      <c r="AY135" s="19" t="s">
        <v>257</v>
      </c>
      <c r="BE135" s="194">
        <f>IF(N135="základní",J135,0)</f>
        <v>0</v>
      </c>
      <c r="BF135" s="194">
        <f>IF(N135="snížená",J135,0)</f>
        <v>0</v>
      </c>
      <c r="BG135" s="194">
        <f>IF(N135="zákl. přenesená",J135,0)</f>
        <v>0</v>
      </c>
      <c r="BH135" s="194">
        <f>IF(N135="sníž. přenesená",J135,0)</f>
        <v>0</v>
      </c>
      <c r="BI135" s="194">
        <f>IF(N135="nulová",J135,0)</f>
        <v>0</v>
      </c>
      <c r="BJ135" s="19" t="s">
        <v>82</v>
      </c>
      <c r="BK135" s="194">
        <f>ROUND(I135*H135,2)</f>
        <v>0</v>
      </c>
      <c r="BL135" s="19" t="s">
        <v>108</v>
      </c>
      <c r="BM135" s="193" t="s">
        <v>108</v>
      </c>
    </row>
    <row r="136" s="2" customFormat="1" ht="24.15" customHeight="1">
      <c r="A136" s="38"/>
      <c r="B136" s="181"/>
      <c r="C136" s="182" t="s">
        <v>92</v>
      </c>
      <c r="D136" s="182" t="s">
        <v>259</v>
      </c>
      <c r="E136" s="183" t="s">
        <v>3778</v>
      </c>
      <c r="F136" s="184" t="s">
        <v>3779</v>
      </c>
      <c r="G136" s="185" t="s">
        <v>2365</v>
      </c>
      <c r="H136" s="186">
        <v>1</v>
      </c>
      <c r="I136" s="187"/>
      <c r="J136" s="188">
        <f>ROUND(I136*H136,2)</f>
        <v>0</v>
      </c>
      <c r="K136" s="184" t="s">
        <v>1</v>
      </c>
      <c r="L136" s="39"/>
      <c r="M136" s="189" t="s">
        <v>1</v>
      </c>
      <c r="N136" s="190" t="s">
        <v>40</v>
      </c>
      <c r="O136" s="77"/>
      <c r="P136" s="191">
        <f>O136*H136</f>
        <v>0</v>
      </c>
      <c r="Q136" s="191">
        <v>0</v>
      </c>
      <c r="R136" s="191">
        <f>Q136*H136</f>
        <v>0</v>
      </c>
      <c r="S136" s="191">
        <v>0</v>
      </c>
      <c r="T136" s="192">
        <f>S136*H136</f>
        <v>0</v>
      </c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R136" s="193" t="s">
        <v>108</v>
      </c>
      <c r="AT136" s="193" t="s">
        <v>259</v>
      </c>
      <c r="AU136" s="193" t="s">
        <v>85</v>
      </c>
      <c r="AY136" s="19" t="s">
        <v>257</v>
      </c>
      <c r="BE136" s="194">
        <f>IF(N136="základní",J136,0)</f>
        <v>0</v>
      </c>
      <c r="BF136" s="194">
        <f>IF(N136="snížená",J136,0)</f>
        <v>0</v>
      </c>
      <c r="BG136" s="194">
        <f>IF(N136="zákl. přenesená",J136,0)</f>
        <v>0</v>
      </c>
      <c r="BH136" s="194">
        <f>IF(N136="sníž. přenesená",J136,0)</f>
        <v>0</v>
      </c>
      <c r="BI136" s="194">
        <f>IF(N136="nulová",J136,0)</f>
        <v>0</v>
      </c>
      <c r="BJ136" s="19" t="s">
        <v>82</v>
      </c>
      <c r="BK136" s="194">
        <f>ROUND(I136*H136,2)</f>
        <v>0</v>
      </c>
      <c r="BL136" s="19" t="s">
        <v>108</v>
      </c>
      <c r="BM136" s="193" t="s">
        <v>290</v>
      </c>
    </row>
    <row r="137" s="2" customFormat="1" ht="21.75" customHeight="1">
      <c r="A137" s="38"/>
      <c r="B137" s="181"/>
      <c r="C137" s="182" t="s">
        <v>108</v>
      </c>
      <c r="D137" s="182" t="s">
        <v>259</v>
      </c>
      <c r="E137" s="183" t="s">
        <v>3780</v>
      </c>
      <c r="F137" s="184" t="s">
        <v>3781</v>
      </c>
      <c r="G137" s="185" t="s">
        <v>2365</v>
      </c>
      <c r="H137" s="186">
        <v>1</v>
      </c>
      <c r="I137" s="187"/>
      <c r="J137" s="188">
        <f>ROUND(I137*H137,2)</f>
        <v>0</v>
      </c>
      <c r="K137" s="184" t="s">
        <v>1</v>
      </c>
      <c r="L137" s="39"/>
      <c r="M137" s="189" t="s">
        <v>1</v>
      </c>
      <c r="N137" s="190" t="s">
        <v>40</v>
      </c>
      <c r="O137" s="77"/>
      <c r="P137" s="191">
        <f>O137*H137</f>
        <v>0</v>
      </c>
      <c r="Q137" s="191">
        <v>0</v>
      </c>
      <c r="R137" s="191">
        <f>Q137*H137</f>
        <v>0</v>
      </c>
      <c r="S137" s="191">
        <v>0</v>
      </c>
      <c r="T137" s="192">
        <f>S137*H137</f>
        <v>0</v>
      </c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R137" s="193" t="s">
        <v>108</v>
      </c>
      <c r="AT137" s="193" t="s">
        <v>259</v>
      </c>
      <c r="AU137" s="193" t="s">
        <v>85</v>
      </c>
      <c r="AY137" s="19" t="s">
        <v>257</v>
      </c>
      <c r="BE137" s="194">
        <f>IF(N137="základní",J137,0)</f>
        <v>0</v>
      </c>
      <c r="BF137" s="194">
        <f>IF(N137="snížená",J137,0)</f>
        <v>0</v>
      </c>
      <c r="BG137" s="194">
        <f>IF(N137="zákl. přenesená",J137,0)</f>
        <v>0</v>
      </c>
      <c r="BH137" s="194">
        <f>IF(N137="sníž. přenesená",J137,0)</f>
        <v>0</v>
      </c>
      <c r="BI137" s="194">
        <f>IF(N137="nulová",J137,0)</f>
        <v>0</v>
      </c>
      <c r="BJ137" s="19" t="s">
        <v>82</v>
      </c>
      <c r="BK137" s="194">
        <f>ROUND(I137*H137,2)</f>
        <v>0</v>
      </c>
      <c r="BL137" s="19" t="s">
        <v>108</v>
      </c>
      <c r="BM137" s="193" t="s">
        <v>307</v>
      </c>
    </row>
    <row r="138" s="2" customFormat="1" ht="24.15" customHeight="1">
      <c r="A138" s="38"/>
      <c r="B138" s="181"/>
      <c r="C138" s="182" t="s">
        <v>285</v>
      </c>
      <c r="D138" s="182" t="s">
        <v>259</v>
      </c>
      <c r="E138" s="183" t="s">
        <v>3782</v>
      </c>
      <c r="F138" s="184" t="s">
        <v>3783</v>
      </c>
      <c r="G138" s="185" t="s">
        <v>2365</v>
      </c>
      <c r="H138" s="186">
        <v>1</v>
      </c>
      <c r="I138" s="187"/>
      <c r="J138" s="188">
        <f>ROUND(I138*H138,2)</f>
        <v>0</v>
      </c>
      <c r="K138" s="184" t="s">
        <v>1</v>
      </c>
      <c r="L138" s="39"/>
      <c r="M138" s="189" t="s">
        <v>1</v>
      </c>
      <c r="N138" s="190" t="s">
        <v>40</v>
      </c>
      <c r="O138" s="77"/>
      <c r="P138" s="191">
        <f>O138*H138</f>
        <v>0</v>
      </c>
      <c r="Q138" s="191">
        <v>0</v>
      </c>
      <c r="R138" s="191">
        <f>Q138*H138</f>
        <v>0</v>
      </c>
      <c r="S138" s="191">
        <v>0</v>
      </c>
      <c r="T138" s="192">
        <f>S138*H138</f>
        <v>0</v>
      </c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R138" s="193" t="s">
        <v>108</v>
      </c>
      <c r="AT138" s="193" t="s">
        <v>259</v>
      </c>
      <c r="AU138" s="193" t="s">
        <v>85</v>
      </c>
      <c r="AY138" s="19" t="s">
        <v>257</v>
      </c>
      <c r="BE138" s="194">
        <f>IF(N138="základní",J138,0)</f>
        <v>0</v>
      </c>
      <c r="BF138" s="194">
        <f>IF(N138="snížená",J138,0)</f>
        <v>0</v>
      </c>
      <c r="BG138" s="194">
        <f>IF(N138="zákl. přenesená",J138,0)</f>
        <v>0</v>
      </c>
      <c r="BH138" s="194">
        <f>IF(N138="sníž. přenesená",J138,0)</f>
        <v>0</v>
      </c>
      <c r="BI138" s="194">
        <f>IF(N138="nulová",J138,0)</f>
        <v>0</v>
      </c>
      <c r="BJ138" s="19" t="s">
        <v>82</v>
      </c>
      <c r="BK138" s="194">
        <f>ROUND(I138*H138,2)</f>
        <v>0</v>
      </c>
      <c r="BL138" s="19" t="s">
        <v>108</v>
      </c>
      <c r="BM138" s="193" t="s">
        <v>350</v>
      </c>
    </row>
    <row r="139" s="2" customFormat="1" ht="24.15" customHeight="1">
      <c r="A139" s="38"/>
      <c r="B139" s="181"/>
      <c r="C139" s="182" t="s">
        <v>290</v>
      </c>
      <c r="D139" s="182" t="s">
        <v>259</v>
      </c>
      <c r="E139" s="183" t="s">
        <v>3784</v>
      </c>
      <c r="F139" s="184" t="s">
        <v>3785</v>
      </c>
      <c r="G139" s="185" t="s">
        <v>2365</v>
      </c>
      <c r="H139" s="186">
        <v>2</v>
      </c>
      <c r="I139" s="187"/>
      <c r="J139" s="188">
        <f>ROUND(I139*H139,2)</f>
        <v>0</v>
      </c>
      <c r="K139" s="184" t="s">
        <v>1</v>
      </c>
      <c r="L139" s="39"/>
      <c r="M139" s="189" t="s">
        <v>1</v>
      </c>
      <c r="N139" s="190" t="s">
        <v>40</v>
      </c>
      <c r="O139" s="77"/>
      <c r="P139" s="191">
        <f>O139*H139</f>
        <v>0</v>
      </c>
      <c r="Q139" s="191">
        <v>0</v>
      </c>
      <c r="R139" s="191">
        <f>Q139*H139</f>
        <v>0</v>
      </c>
      <c r="S139" s="191">
        <v>0</v>
      </c>
      <c r="T139" s="192">
        <f>S139*H139</f>
        <v>0</v>
      </c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R139" s="193" t="s">
        <v>108</v>
      </c>
      <c r="AT139" s="193" t="s">
        <v>259</v>
      </c>
      <c r="AU139" s="193" t="s">
        <v>85</v>
      </c>
      <c r="AY139" s="19" t="s">
        <v>257</v>
      </c>
      <c r="BE139" s="194">
        <f>IF(N139="základní",J139,0)</f>
        <v>0</v>
      </c>
      <c r="BF139" s="194">
        <f>IF(N139="snížená",J139,0)</f>
        <v>0</v>
      </c>
      <c r="BG139" s="194">
        <f>IF(N139="zákl. přenesená",J139,0)</f>
        <v>0</v>
      </c>
      <c r="BH139" s="194">
        <f>IF(N139="sníž. přenesená",J139,0)</f>
        <v>0</v>
      </c>
      <c r="BI139" s="194">
        <f>IF(N139="nulová",J139,0)</f>
        <v>0</v>
      </c>
      <c r="BJ139" s="19" t="s">
        <v>82</v>
      </c>
      <c r="BK139" s="194">
        <f>ROUND(I139*H139,2)</f>
        <v>0</v>
      </c>
      <c r="BL139" s="19" t="s">
        <v>108</v>
      </c>
      <c r="BM139" s="193" t="s">
        <v>3786</v>
      </c>
    </row>
    <row r="140" s="12" customFormat="1" ht="25.92" customHeight="1">
      <c r="A140" s="12"/>
      <c r="B140" s="168"/>
      <c r="C140" s="12"/>
      <c r="D140" s="169" t="s">
        <v>74</v>
      </c>
      <c r="E140" s="170" t="s">
        <v>3787</v>
      </c>
      <c r="F140" s="170" t="s">
        <v>3788</v>
      </c>
      <c r="G140" s="12"/>
      <c r="H140" s="12"/>
      <c r="I140" s="171"/>
      <c r="J140" s="172">
        <f>BK140</f>
        <v>0</v>
      </c>
      <c r="K140" s="12"/>
      <c r="L140" s="168"/>
      <c r="M140" s="173"/>
      <c r="N140" s="174"/>
      <c r="O140" s="174"/>
      <c r="P140" s="175">
        <f>SUM(P141:P143)</f>
        <v>0</v>
      </c>
      <c r="Q140" s="174"/>
      <c r="R140" s="175">
        <f>SUM(R141:R143)</f>
        <v>0</v>
      </c>
      <c r="S140" s="174"/>
      <c r="T140" s="176">
        <f>SUM(T141:T143)</f>
        <v>0</v>
      </c>
      <c r="U140" s="12"/>
      <c r="V140" s="12"/>
      <c r="W140" s="12"/>
      <c r="X140" s="12"/>
      <c r="Y140" s="12"/>
      <c r="Z140" s="12"/>
      <c r="AA140" s="12"/>
      <c r="AB140" s="12"/>
      <c r="AC140" s="12"/>
      <c r="AD140" s="12"/>
      <c r="AE140" s="12"/>
      <c r="AR140" s="169" t="s">
        <v>82</v>
      </c>
      <c r="AT140" s="177" t="s">
        <v>74</v>
      </c>
      <c r="AU140" s="177" t="s">
        <v>75</v>
      </c>
      <c r="AY140" s="169" t="s">
        <v>257</v>
      </c>
      <c r="BK140" s="178">
        <f>SUM(BK141:BK143)</f>
        <v>0</v>
      </c>
    </row>
    <row r="141" s="2" customFormat="1" ht="21.75" customHeight="1">
      <c r="A141" s="38"/>
      <c r="B141" s="181"/>
      <c r="C141" s="182" t="s">
        <v>301</v>
      </c>
      <c r="D141" s="182" t="s">
        <v>259</v>
      </c>
      <c r="E141" s="183" t="s">
        <v>3789</v>
      </c>
      <c r="F141" s="184" t="s">
        <v>3790</v>
      </c>
      <c r="G141" s="185" t="s">
        <v>2365</v>
      </c>
      <c r="H141" s="186">
        <v>2</v>
      </c>
      <c r="I141" s="187"/>
      <c r="J141" s="188">
        <f>ROUND(I141*H141,2)</f>
        <v>0</v>
      </c>
      <c r="K141" s="184" t="s">
        <v>1</v>
      </c>
      <c r="L141" s="39"/>
      <c r="M141" s="189" t="s">
        <v>1</v>
      </c>
      <c r="N141" s="190" t="s">
        <v>40</v>
      </c>
      <c r="O141" s="77"/>
      <c r="P141" s="191">
        <f>O141*H141</f>
        <v>0</v>
      </c>
      <c r="Q141" s="191">
        <v>0</v>
      </c>
      <c r="R141" s="191">
        <f>Q141*H141</f>
        <v>0</v>
      </c>
      <c r="S141" s="191">
        <v>0</v>
      </c>
      <c r="T141" s="192">
        <f>S141*H141</f>
        <v>0</v>
      </c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R141" s="193" t="s">
        <v>108</v>
      </c>
      <c r="AT141" s="193" t="s">
        <v>259</v>
      </c>
      <c r="AU141" s="193" t="s">
        <v>82</v>
      </c>
      <c r="AY141" s="19" t="s">
        <v>257</v>
      </c>
      <c r="BE141" s="194">
        <f>IF(N141="základní",J141,0)</f>
        <v>0</v>
      </c>
      <c r="BF141" s="194">
        <f>IF(N141="snížená",J141,0)</f>
        <v>0</v>
      </c>
      <c r="BG141" s="194">
        <f>IF(N141="zákl. přenesená",J141,0)</f>
        <v>0</v>
      </c>
      <c r="BH141" s="194">
        <f>IF(N141="sníž. přenesená",J141,0)</f>
        <v>0</v>
      </c>
      <c r="BI141" s="194">
        <f>IF(N141="nulová",J141,0)</f>
        <v>0</v>
      </c>
      <c r="BJ141" s="19" t="s">
        <v>82</v>
      </c>
      <c r="BK141" s="194">
        <f>ROUND(I141*H141,2)</f>
        <v>0</v>
      </c>
      <c r="BL141" s="19" t="s">
        <v>108</v>
      </c>
      <c r="BM141" s="193" t="s">
        <v>364</v>
      </c>
    </row>
    <row r="142" s="2" customFormat="1" ht="21.75" customHeight="1">
      <c r="A142" s="38"/>
      <c r="B142" s="181"/>
      <c r="C142" s="182" t="s">
        <v>307</v>
      </c>
      <c r="D142" s="182" t="s">
        <v>259</v>
      </c>
      <c r="E142" s="183" t="s">
        <v>3791</v>
      </c>
      <c r="F142" s="184" t="s">
        <v>3792</v>
      </c>
      <c r="G142" s="185" t="s">
        <v>2365</v>
      </c>
      <c r="H142" s="186">
        <v>1</v>
      </c>
      <c r="I142" s="187"/>
      <c r="J142" s="188">
        <f>ROUND(I142*H142,2)</f>
        <v>0</v>
      </c>
      <c r="K142" s="184" t="s">
        <v>1</v>
      </c>
      <c r="L142" s="39"/>
      <c r="M142" s="189" t="s">
        <v>1</v>
      </c>
      <c r="N142" s="190" t="s">
        <v>40</v>
      </c>
      <c r="O142" s="77"/>
      <c r="P142" s="191">
        <f>O142*H142</f>
        <v>0</v>
      </c>
      <c r="Q142" s="191">
        <v>0</v>
      </c>
      <c r="R142" s="191">
        <f>Q142*H142</f>
        <v>0</v>
      </c>
      <c r="S142" s="191">
        <v>0</v>
      </c>
      <c r="T142" s="192">
        <f>S142*H142</f>
        <v>0</v>
      </c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R142" s="193" t="s">
        <v>108</v>
      </c>
      <c r="AT142" s="193" t="s">
        <v>259</v>
      </c>
      <c r="AU142" s="193" t="s">
        <v>82</v>
      </c>
      <c r="AY142" s="19" t="s">
        <v>257</v>
      </c>
      <c r="BE142" s="194">
        <f>IF(N142="základní",J142,0)</f>
        <v>0</v>
      </c>
      <c r="BF142" s="194">
        <f>IF(N142="snížená",J142,0)</f>
        <v>0</v>
      </c>
      <c r="BG142" s="194">
        <f>IF(N142="zákl. přenesená",J142,0)</f>
        <v>0</v>
      </c>
      <c r="BH142" s="194">
        <f>IF(N142="sníž. přenesená",J142,0)</f>
        <v>0</v>
      </c>
      <c r="BI142" s="194">
        <f>IF(N142="nulová",J142,0)</f>
        <v>0</v>
      </c>
      <c r="BJ142" s="19" t="s">
        <v>82</v>
      </c>
      <c r="BK142" s="194">
        <f>ROUND(I142*H142,2)</f>
        <v>0</v>
      </c>
      <c r="BL142" s="19" t="s">
        <v>108</v>
      </c>
      <c r="BM142" s="193" t="s">
        <v>374</v>
      </c>
    </row>
    <row r="143" s="2" customFormat="1" ht="24.15" customHeight="1">
      <c r="A143" s="38"/>
      <c r="B143" s="181"/>
      <c r="C143" s="182" t="s">
        <v>314</v>
      </c>
      <c r="D143" s="182" t="s">
        <v>259</v>
      </c>
      <c r="E143" s="183" t="s">
        <v>3793</v>
      </c>
      <c r="F143" s="184" t="s">
        <v>3794</v>
      </c>
      <c r="G143" s="185" t="s">
        <v>2365</v>
      </c>
      <c r="H143" s="186">
        <v>1</v>
      </c>
      <c r="I143" s="187"/>
      <c r="J143" s="188">
        <f>ROUND(I143*H143,2)</f>
        <v>0</v>
      </c>
      <c r="K143" s="184" t="s">
        <v>1</v>
      </c>
      <c r="L143" s="39"/>
      <c r="M143" s="189" t="s">
        <v>1</v>
      </c>
      <c r="N143" s="190" t="s">
        <v>40</v>
      </c>
      <c r="O143" s="77"/>
      <c r="P143" s="191">
        <f>O143*H143</f>
        <v>0</v>
      </c>
      <c r="Q143" s="191">
        <v>0</v>
      </c>
      <c r="R143" s="191">
        <f>Q143*H143</f>
        <v>0</v>
      </c>
      <c r="S143" s="191">
        <v>0</v>
      </c>
      <c r="T143" s="192">
        <f>S143*H143</f>
        <v>0</v>
      </c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R143" s="193" t="s">
        <v>108</v>
      </c>
      <c r="AT143" s="193" t="s">
        <v>259</v>
      </c>
      <c r="AU143" s="193" t="s">
        <v>82</v>
      </c>
      <c r="AY143" s="19" t="s">
        <v>257</v>
      </c>
      <c r="BE143" s="194">
        <f>IF(N143="základní",J143,0)</f>
        <v>0</v>
      </c>
      <c r="BF143" s="194">
        <f>IF(N143="snížená",J143,0)</f>
        <v>0</v>
      </c>
      <c r="BG143" s="194">
        <f>IF(N143="zákl. přenesená",J143,0)</f>
        <v>0</v>
      </c>
      <c r="BH143" s="194">
        <f>IF(N143="sníž. přenesená",J143,0)</f>
        <v>0</v>
      </c>
      <c r="BI143" s="194">
        <f>IF(N143="nulová",J143,0)</f>
        <v>0</v>
      </c>
      <c r="BJ143" s="19" t="s">
        <v>82</v>
      </c>
      <c r="BK143" s="194">
        <f>ROUND(I143*H143,2)</f>
        <v>0</v>
      </c>
      <c r="BL143" s="19" t="s">
        <v>108</v>
      </c>
      <c r="BM143" s="193" t="s">
        <v>388</v>
      </c>
    </row>
    <row r="144" s="12" customFormat="1" ht="25.92" customHeight="1">
      <c r="A144" s="12"/>
      <c r="B144" s="168"/>
      <c r="C144" s="12"/>
      <c r="D144" s="169" t="s">
        <v>74</v>
      </c>
      <c r="E144" s="170" t="s">
        <v>3795</v>
      </c>
      <c r="F144" s="170" t="s">
        <v>3796</v>
      </c>
      <c r="G144" s="12"/>
      <c r="H144" s="12"/>
      <c r="I144" s="171"/>
      <c r="J144" s="172">
        <f>BK144</f>
        <v>0</v>
      </c>
      <c r="K144" s="12"/>
      <c r="L144" s="168"/>
      <c r="M144" s="173"/>
      <c r="N144" s="174"/>
      <c r="O144" s="174"/>
      <c r="P144" s="175">
        <f>SUM(P145:P150)</f>
        <v>0</v>
      </c>
      <c r="Q144" s="174"/>
      <c r="R144" s="175">
        <f>SUM(R145:R150)</f>
        <v>0</v>
      </c>
      <c r="S144" s="174"/>
      <c r="T144" s="176">
        <f>SUM(T145:T150)</f>
        <v>0</v>
      </c>
      <c r="U144" s="12"/>
      <c r="V144" s="12"/>
      <c r="W144" s="12"/>
      <c r="X144" s="12"/>
      <c r="Y144" s="12"/>
      <c r="Z144" s="12"/>
      <c r="AA144" s="12"/>
      <c r="AB144" s="12"/>
      <c r="AC144" s="12"/>
      <c r="AD144" s="12"/>
      <c r="AE144" s="12"/>
      <c r="AR144" s="169" t="s">
        <v>82</v>
      </c>
      <c r="AT144" s="177" t="s">
        <v>74</v>
      </c>
      <c r="AU144" s="177" t="s">
        <v>75</v>
      </c>
      <c r="AY144" s="169" t="s">
        <v>257</v>
      </c>
      <c r="BK144" s="178">
        <f>SUM(BK145:BK150)</f>
        <v>0</v>
      </c>
    </row>
    <row r="145" s="2" customFormat="1" ht="16.5" customHeight="1">
      <c r="A145" s="38"/>
      <c r="B145" s="181"/>
      <c r="C145" s="182" t="s">
        <v>320</v>
      </c>
      <c r="D145" s="182" t="s">
        <v>259</v>
      </c>
      <c r="E145" s="183" t="s">
        <v>3797</v>
      </c>
      <c r="F145" s="184" t="s">
        <v>3798</v>
      </c>
      <c r="G145" s="185" t="s">
        <v>2365</v>
      </c>
      <c r="H145" s="186">
        <v>7</v>
      </c>
      <c r="I145" s="187"/>
      <c r="J145" s="188">
        <f>ROUND(I145*H145,2)</f>
        <v>0</v>
      </c>
      <c r="K145" s="184" t="s">
        <v>1</v>
      </c>
      <c r="L145" s="39"/>
      <c r="M145" s="189" t="s">
        <v>1</v>
      </c>
      <c r="N145" s="190" t="s">
        <v>40</v>
      </c>
      <c r="O145" s="77"/>
      <c r="P145" s="191">
        <f>O145*H145</f>
        <v>0</v>
      </c>
      <c r="Q145" s="191">
        <v>0</v>
      </c>
      <c r="R145" s="191">
        <f>Q145*H145</f>
        <v>0</v>
      </c>
      <c r="S145" s="191">
        <v>0</v>
      </c>
      <c r="T145" s="192">
        <f>S145*H145</f>
        <v>0</v>
      </c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  <c r="AR145" s="193" t="s">
        <v>108</v>
      </c>
      <c r="AT145" s="193" t="s">
        <v>259</v>
      </c>
      <c r="AU145" s="193" t="s">
        <v>82</v>
      </c>
      <c r="AY145" s="19" t="s">
        <v>257</v>
      </c>
      <c r="BE145" s="194">
        <f>IF(N145="základní",J145,0)</f>
        <v>0</v>
      </c>
      <c r="BF145" s="194">
        <f>IF(N145="snížená",J145,0)</f>
        <v>0</v>
      </c>
      <c r="BG145" s="194">
        <f>IF(N145="zákl. přenesená",J145,0)</f>
        <v>0</v>
      </c>
      <c r="BH145" s="194">
        <f>IF(N145="sníž. přenesená",J145,0)</f>
        <v>0</v>
      </c>
      <c r="BI145" s="194">
        <f>IF(N145="nulová",J145,0)</f>
        <v>0</v>
      </c>
      <c r="BJ145" s="19" t="s">
        <v>82</v>
      </c>
      <c r="BK145" s="194">
        <f>ROUND(I145*H145,2)</f>
        <v>0</v>
      </c>
      <c r="BL145" s="19" t="s">
        <v>108</v>
      </c>
      <c r="BM145" s="193" t="s">
        <v>402</v>
      </c>
    </row>
    <row r="146" s="2" customFormat="1" ht="24.15" customHeight="1">
      <c r="A146" s="38"/>
      <c r="B146" s="181"/>
      <c r="C146" s="182" t="s">
        <v>327</v>
      </c>
      <c r="D146" s="182" t="s">
        <v>259</v>
      </c>
      <c r="E146" s="183" t="s">
        <v>3799</v>
      </c>
      <c r="F146" s="184" t="s">
        <v>3800</v>
      </c>
      <c r="G146" s="185" t="s">
        <v>2365</v>
      </c>
      <c r="H146" s="186">
        <v>2</v>
      </c>
      <c r="I146" s="187"/>
      <c r="J146" s="188">
        <f>ROUND(I146*H146,2)</f>
        <v>0</v>
      </c>
      <c r="K146" s="184" t="s">
        <v>1</v>
      </c>
      <c r="L146" s="39"/>
      <c r="M146" s="189" t="s">
        <v>1</v>
      </c>
      <c r="N146" s="190" t="s">
        <v>40</v>
      </c>
      <c r="O146" s="77"/>
      <c r="P146" s="191">
        <f>O146*H146</f>
        <v>0</v>
      </c>
      <c r="Q146" s="191">
        <v>0</v>
      </c>
      <c r="R146" s="191">
        <f>Q146*H146</f>
        <v>0</v>
      </c>
      <c r="S146" s="191">
        <v>0</v>
      </c>
      <c r="T146" s="192">
        <f>S146*H146</f>
        <v>0</v>
      </c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  <c r="AR146" s="193" t="s">
        <v>108</v>
      </c>
      <c r="AT146" s="193" t="s">
        <v>259</v>
      </c>
      <c r="AU146" s="193" t="s">
        <v>82</v>
      </c>
      <c r="AY146" s="19" t="s">
        <v>257</v>
      </c>
      <c r="BE146" s="194">
        <f>IF(N146="základní",J146,0)</f>
        <v>0</v>
      </c>
      <c r="BF146" s="194">
        <f>IF(N146="snížená",J146,0)</f>
        <v>0</v>
      </c>
      <c r="BG146" s="194">
        <f>IF(N146="zákl. přenesená",J146,0)</f>
        <v>0</v>
      </c>
      <c r="BH146" s="194">
        <f>IF(N146="sníž. přenesená",J146,0)</f>
        <v>0</v>
      </c>
      <c r="BI146" s="194">
        <f>IF(N146="nulová",J146,0)</f>
        <v>0</v>
      </c>
      <c r="BJ146" s="19" t="s">
        <v>82</v>
      </c>
      <c r="BK146" s="194">
        <f>ROUND(I146*H146,2)</f>
        <v>0</v>
      </c>
      <c r="BL146" s="19" t="s">
        <v>108</v>
      </c>
      <c r="BM146" s="193" t="s">
        <v>413</v>
      </c>
    </row>
    <row r="147" s="2" customFormat="1" ht="24.15" customHeight="1">
      <c r="A147" s="38"/>
      <c r="B147" s="181"/>
      <c r="C147" s="182" t="s">
        <v>334</v>
      </c>
      <c r="D147" s="182" t="s">
        <v>259</v>
      </c>
      <c r="E147" s="183" t="s">
        <v>3801</v>
      </c>
      <c r="F147" s="184" t="s">
        <v>3802</v>
      </c>
      <c r="G147" s="185" t="s">
        <v>2365</v>
      </c>
      <c r="H147" s="186">
        <v>1</v>
      </c>
      <c r="I147" s="187"/>
      <c r="J147" s="188">
        <f>ROUND(I147*H147,2)</f>
        <v>0</v>
      </c>
      <c r="K147" s="184" t="s">
        <v>1</v>
      </c>
      <c r="L147" s="39"/>
      <c r="M147" s="189" t="s">
        <v>1</v>
      </c>
      <c r="N147" s="190" t="s">
        <v>40</v>
      </c>
      <c r="O147" s="77"/>
      <c r="P147" s="191">
        <f>O147*H147</f>
        <v>0</v>
      </c>
      <c r="Q147" s="191">
        <v>0</v>
      </c>
      <c r="R147" s="191">
        <f>Q147*H147</f>
        <v>0</v>
      </c>
      <c r="S147" s="191">
        <v>0</v>
      </c>
      <c r="T147" s="192">
        <f>S147*H147</f>
        <v>0</v>
      </c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  <c r="AR147" s="193" t="s">
        <v>108</v>
      </c>
      <c r="AT147" s="193" t="s">
        <v>259</v>
      </c>
      <c r="AU147" s="193" t="s">
        <v>82</v>
      </c>
      <c r="AY147" s="19" t="s">
        <v>257</v>
      </c>
      <c r="BE147" s="194">
        <f>IF(N147="základní",J147,0)</f>
        <v>0</v>
      </c>
      <c r="BF147" s="194">
        <f>IF(N147="snížená",J147,0)</f>
        <v>0</v>
      </c>
      <c r="BG147" s="194">
        <f>IF(N147="zákl. přenesená",J147,0)</f>
        <v>0</v>
      </c>
      <c r="BH147" s="194">
        <f>IF(N147="sníž. přenesená",J147,0)</f>
        <v>0</v>
      </c>
      <c r="BI147" s="194">
        <f>IF(N147="nulová",J147,0)</f>
        <v>0</v>
      </c>
      <c r="BJ147" s="19" t="s">
        <v>82</v>
      </c>
      <c r="BK147" s="194">
        <f>ROUND(I147*H147,2)</f>
        <v>0</v>
      </c>
      <c r="BL147" s="19" t="s">
        <v>108</v>
      </c>
      <c r="BM147" s="193" t="s">
        <v>427</v>
      </c>
    </row>
    <row r="148" s="2" customFormat="1" ht="37.8" customHeight="1">
      <c r="A148" s="38"/>
      <c r="B148" s="181"/>
      <c r="C148" s="182" t="s">
        <v>343</v>
      </c>
      <c r="D148" s="182" t="s">
        <v>259</v>
      </c>
      <c r="E148" s="183" t="s">
        <v>3803</v>
      </c>
      <c r="F148" s="184" t="s">
        <v>3804</v>
      </c>
      <c r="G148" s="185" t="s">
        <v>2365</v>
      </c>
      <c r="H148" s="186">
        <v>3</v>
      </c>
      <c r="I148" s="187"/>
      <c r="J148" s="188">
        <f>ROUND(I148*H148,2)</f>
        <v>0</v>
      </c>
      <c r="K148" s="184" t="s">
        <v>1</v>
      </c>
      <c r="L148" s="39"/>
      <c r="M148" s="189" t="s">
        <v>1</v>
      </c>
      <c r="N148" s="190" t="s">
        <v>40</v>
      </c>
      <c r="O148" s="77"/>
      <c r="P148" s="191">
        <f>O148*H148</f>
        <v>0</v>
      </c>
      <c r="Q148" s="191">
        <v>0</v>
      </c>
      <c r="R148" s="191">
        <f>Q148*H148</f>
        <v>0</v>
      </c>
      <c r="S148" s="191">
        <v>0</v>
      </c>
      <c r="T148" s="192">
        <f>S148*H148</f>
        <v>0</v>
      </c>
      <c r="U148" s="38"/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  <c r="AR148" s="193" t="s">
        <v>108</v>
      </c>
      <c r="AT148" s="193" t="s">
        <v>259</v>
      </c>
      <c r="AU148" s="193" t="s">
        <v>82</v>
      </c>
      <c r="AY148" s="19" t="s">
        <v>257</v>
      </c>
      <c r="BE148" s="194">
        <f>IF(N148="základní",J148,0)</f>
        <v>0</v>
      </c>
      <c r="BF148" s="194">
        <f>IF(N148="snížená",J148,0)</f>
        <v>0</v>
      </c>
      <c r="BG148" s="194">
        <f>IF(N148="zákl. přenesená",J148,0)</f>
        <v>0</v>
      </c>
      <c r="BH148" s="194">
        <f>IF(N148="sníž. přenesená",J148,0)</f>
        <v>0</v>
      </c>
      <c r="BI148" s="194">
        <f>IF(N148="nulová",J148,0)</f>
        <v>0</v>
      </c>
      <c r="BJ148" s="19" t="s">
        <v>82</v>
      </c>
      <c r="BK148" s="194">
        <f>ROUND(I148*H148,2)</f>
        <v>0</v>
      </c>
      <c r="BL148" s="19" t="s">
        <v>108</v>
      </c>
      <c r="BM148" s="193" t="s">
        <v>439</v>
      </c>
    </row>
    <row r="149" s="2" customFormat="1" ht="44.25" customHeight="1">
      <c r="A149" s="38"/>
      <c r="B149" s="181"/>
      <c r="C149" s="182" t="s">
        <v>350</v>
      </c>
      <c r="D149" s="182" t="s">
        <v>259</v>
      </c>
      <c r="E149" s="183" t="s">
        <v>3805</v>
      </c>
      <c r="F149" s="184" t="s">
        <v>3806</v>
      </c>
      <c r="G149" s="185" t="s">
        <v>2365</v>
      </c>
      <c r="H149" s="186">
        <v>1</v>
      </c>
      <c r="I149" s="187"/>
      <c r="J149" s="188">
        <f>ROUND(I149*H149,2)</f>
        <v>0</v>
      </c>
      <c r="K149" s="184" t="s">
        <v>1</v>
      </c>
      <c r="L149" s="39"/>
      <c r="M149" s="189" t="s">
        <v>1</v>
      </c>
      <c r="N149" s="190" t="s">
        <v>40</v>
      </c>
      <c r="O149" s="77"/>
      <c r="P149" s="191">
        <f>O149*H149</f>
        <v>0</v>
      </c>
      <c r="Q149" s="191">
        <v>0</v>
      </c>
      <c r="R149" s="191">
        <f>Q149*H149</f>
        <v>0</v>
      </c>
      <c r="S149" s="191">
        <v>0</v>
      </c>
      <c r="T149" s="192">
        <f>S149*H149</f>
        <v>0</v>
      </c>
      <c r="U149" s="38"/>
      <c r="V149" s="38"/>
      <c r="W149" s="38"/>
      <c r="X149" s="38"/>
      <c r="Y149" s="38"/>
      <c r="Z149" s="38"/>
      <c r="AA149" s="38"/>
      <c r="AB149" s="38"/>
      <c r="AC149" s="38"/>
      <c r="AD149" s="38"/>
      <c r="AE149" s="38"/>
      <c r="AR149" s="193" t="s">
        <v>108</v>
      </c>
      <c r="AT149" s="193" t="s">
        <v>259</v>
      </c>
      <c r="AU149" s="193" t="s">
        <v>82</v>
      </c>
      <c r="AY149" s="19" t="s">
        <v>257</v>
      </c>
      <c r="BE149" s="194">
        <f>IF(N149="základní",J149,0)</f>
        <v>0</v>
      </c>
      <c r="BF149" s="194">
        <f>IF(N149="snížená",J149,0)</f>
        <v>0</v>
      </c>
      <c r="BG149" s="194">
        <f>IF(N149="zákl. přenesená",J149,0)</f>
        <v>0</v>
      </c>
      <c r="BH149" s="194">
        <f>IF(N149="sníž. přenesená",J149,0)</f>
        <v>0</v>
      </c>
      <c r="BI149" s="194">
        <f>IF(N149="nulová",J149,0)</f>
        <v>0</v>
      </c>
      <c r="BJ149" s="19" t="s">
        <v>82</v>
      </c>
      <c r="BK149" s="194">
        <f>ROUND(I149*H149,2)</f>
        <v>0</v>
      </c>
      <c r="BL149" s="19" t="s">
        <v>108</v>
      </c>
      <c r="BM149" s="193" t="s">
        <v>450</v>
      </c>
    </row>
    <row r="150" s="2" customFormat="1" ht="21.75" customHeight="1">
      <c r="A150" s="38"/>
      <c r="B150" s="181"/>
      <c r="C150" s="182" t="s">
        <v>8</v>
      </c>
      <c r="D150" s="182" t="s">
        <v>259</v>
      </c>
      <c r="E150" s="183" t="s">
        <v>3807</v>
      </c>
      <c r="F150" s="184" t="s">
        <v>3808</v>
      </c>
      <c r="G150" s="185" t="s">
        <v>2365</v>
      </c>
      <c r="H150" s="186">
        <v>3</v>
      </c>
      <c r="I150" s="187"/>
      <c r="J150" s="188">
        <f>ROUND(I150*H150,2)</f>
        <v>0</v>
      </c>
      <c r="K150" s="184" t="s">
        <v>1</v>
      </c>
      <c r="L150" s="39"/>
      <c r="M150" s="189" t="s">
        <v>1</v>
      </c>
      <c r="N150" s="190" t="s">
        <v>40</v>
      </c>
      <c r="O150" s="77"/>
      <c r="P150" s="191">
        <f>O150*H150</f>
        <v>0</v>
      </c>
      <c r="Q150" s="191">
        <v>0</v>
      </c>
      <c r="R150" s="191">
        <f>Q150*H150</f>
        <v>0</v>
      </c>
      <c r="S150" s="191">
        <v>0</v>
      </c>
      <c r="T150" s="192">
        <f>S150*H150</f>
        <v>0</v>
      </c>
      <c r="U150" s="38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  <c r="AR150" s="193" t="s">
        <v>108</v>
      </c>
      <c r="AT150" s="193" t="s">
        <v>259</v>
      </c>
      <c r="AU150" s="193" t="s">
        <v>82</v>
      </c>
      <c r="AY150" s="19" t="s">
        <v>257</v>
      </c>
      <c r="BE150" s="194">
        <f>IF(N150="základní",J150,0)</f>
        <v>0</v>
      </c>
      <c r="BF150" s="194">
        <f>IF(N150="snížená",J150,0)</f>
        <v>0</v>
      </c>
      <c r="BG150" s="194">
        <f>IF(N150="zákl. přenesená",J150,0)</f>
        <v>0</v>
      </c>
      <c r="BH150" s="194">
        <f>IF(N150="sníž. přenesená",J150,0)</f>
        <v>0</v>
      </c>
      <c r="BI150" s="194">
        <f>IF(N150="nulová",J150,0)</f>
        <v>0</v>
      </c>
      <c r="BJ150" s="19" t="s">
        <v>82</v>
      </c>
      <c r="BK150" s="194">
        <f>ROUND(I150*H150,2)</f>
        <v>0</v>
      </c>
      <c r="BL150" s="19" t="s">
        <v>108</v>
      </c>
      <c r="BM150" s="193" t="s">
        <v>462</v>
      </c>
    </row>
    <row r="151" s="12" customFormat="1" ht="25.92" customHeight="1">
      <c r="A151" s="12"/>
      <c r="B151" s="168"/>
      <c r="C151" s="12"/>
      <c r="D151" s="169" t="s">
        <v>74</v>
      </c>
      <c r="E151" s="170" t="s">
        <v>3809</v>
      </c>
      <c r="F151" s="170" t="s">
        <v>3810</v>
      </c>
      <c r="G151" s="12"/>
      <c r="H151" s="12"/>
      <c r="I151" s="171"/>
      <c r="J151" s="172">
        <f>BK151</f>
        <v>0</v>
      </c>
      <c r="K151" s="12"/>
      <c r="L151" s="168"/>
      <c r="M151" s="173"/>
      <c r="N151" s="174"/>
      <c r="O151" s="174"/>
      <c r="P151" s="175">
        <f>SUM(P152:P161)</f>
        <v>0</v>
      </c>
      <c r="Q151" s="174"/>
      <c r="R151" s="175">
        <f>SUM(R152:R161)</f>
        <v>0</v>
      </c>
      <c r="S151" s="174"/>
      <c r="T151" s="176">
        <f>SUM(T152:T161)</f>
        <v>0</v>
      </c>
      <c r="U151" s="12"/>
      <c r="V151" s="12"/>
      <c r="W151" s="12"/>
      <c r="X151" s="12"/>
      <c r="Y151" s="12"/>
      <c r="Z151" s="12"/>
      <c r="AA151" s="12"/>
      <c r="AB151" s="12"/>
      <c r="AC151" s="12"/>
      <c r="AD151" s="12"/>
      <c r="AE151" s="12"/>
      <c r="AR151" s="169" t="s">
        <v>82</v>
      </c>
      <c r="AT151" s="177" t="s">
        <v>74</v>
      </c>
      <c r="AU151" s="177" t="s">
        <v>75</v>
      </c>
      <c r="AY151" s="169" t="s">
        <v>257</v>
      </c>
      <c r="BK151" s="178">
        <f>SUM(BK152:BK161)</f>
        <v>0</v>
      </c>
    </row>
    <row r="152" s="2" customFormat="1" ht="24.15" customHeight="1">
      <c r="A152" s="38"/>
      <c r="B152" s="181"/>
      <c r="C152" s="182" t="s">
        <v>364</v>
      </c>
      <c r="D152" s="182" t="s">
        <v>259</v>
      </c>
      <c r="E152" s="183" t="s">
        <v>3811</v>
      </c>
      <c r="F152" s="184" t="s">
        <v>3812</v>
      </c>
      <c r="G152" s="185" t="s">
        <v>2365</v>
      </c>
      <c r="H152" s="186">
        <v>1</v>
      </c>
      <c r="I152" s="187"/>
      <c r="J152" s="188">
        <f>ROUND(I152*H152,2)</f>
        <v>0</v>
      </c>
      <c r="K152" s="184" t="s">
        <v>1</v>
      </c>
      <c r="L152" s="39"/>
      <c r="M152" s="189" t="s">
        <v>1</v>
      </c>
      <c r="N152" s="190" t="s">
        <v>40</v>
      </c>
      <c r="O152" s="77"/>
      <c r="P152" s="191">
        <f>O152*H152</f>
        <v>0</v>
      </c>
      <c r="Q152" s="191">
        <v>0</v>
      </c>
      <c r="R152" s="191">
        <f>Q152*H152</f>
        <v>0</v>
      </c>
      <c r="S152" s="191">
        <v>0</v>
      </c>
      <c r="T152" s="192">
        <f>S152*H152</f>
        <v>0</v>
      </c>
      <c r="U152" s="38"/>
      <c r="V152" s="38"/>
      <c r="W152" s="38"/>
      <c r="X152" s="38"/>
      <c r="Y152" s="38"/>
      <c r="Z152" s="38"/>
      <c r="AA152" s="38"/>
      <c r="AB152" s="38"/>
      <c r="AC152" s="38"/>
      <c r="AD152" s="38"/>
      <c r="AE152" s="38"/>
      <c r="AR152" s="193" t="s">
        <v>108</v>
      </c>
      <c r="AT152" s="193" t="s">
        <v>259</v>
      </c>
      <c r="AU152" s="193" t="s">
        <v>82</v>
      </c>
      <c r="AY152" s="19" t="s">
        <v>257</v>
      </c>
      <c r="BE152" s="194">
        <f>IF(N152="základní",J152,0)</f>
        <v>0</v>
      </c>
      <c r="BF152" s="194">
        <f>IF(N152="snížená",J152,0)</f>
        <v>0</v>
      </c>
      <c r="BG152" s="194">
        <f>IF(N152="zákl. přenesená",J152,0)</f>
        <v>0</v>
      </c>
      <c r="BH152" s="194">
        <f>IF(N152="sníž. přenesená",J152,0)</f>
        <v>0</v>
      </c>
      <c r="BI152" s="194">
        <f>IF(N152="nulová",J152,0)</f>
        <v>0</v>
      </c>
      <c r="BJ152" s="19" t="s">
        <v>82</v>
      </c>
      <c r="BK152" s="194">
        <f>ROUND(I152*H152,2)</f>
        <v>0</v>
      </c>
      <c r="BL152" s="19" t="s">
        <v>108</v>
      </c>
      <c r="BM152" s="193" t="s">
        <v>476</v>
      </c>
    </row>
    <row r="153" s="2" customFormat="1" ht="24.15" customHeight="1">
      <c r="A153" s="38"/>
      <c r="B153" s="181"/>
      <c r="C153" s="182" t="s">
        <v>368</v>
      </c>
      <c r="D153" s="182" t="s">
        <v>259</v>
      </c>
      <c r="E153" s="183" t="s">
        <v>3813</v>
      </c>
      <c r="F153" s="184" t="s">
        <v>3814</v>
      </c>
      <c r="G153" s="185" t="s">
        <v>2365</v>
      </c>
      <c r="H153" s="186">
        <v>5</v>
      </c>
      <c r="I153" s="187"/>
      <c r="J153" s="188">
        <f>ROUND(I153*H153,2)</f>
        <v>0</v>
      </c>
      <c r="K153" s="184" t="s">
        <v>1</v>
      </c>
      <c r="L153" s="39"/>
      <c r="M153" s="189" t="s">
        <v>1</v>
      </c>
      <c r="N153" s="190" t="s">
        <v>40</v>
      </c>
      <c r="O153" s="77"/>
      <c r="P153" s="191">
        <f>O153*H153</f>
        <v>0</v>
      </c>
      <c r="Q153" s="191">
        <v>0</v>
      </c>
      <c r="R153" s="191">
        <f>Q153*H153</f>
        <v>0</v>
      </c>
      <c r="S153" s="191">
        <v>0</v>
      </c>
      <c r="T153" s="192">
        <f>S153*H153</f>
        <v>0</v>
      </c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  <c r="AR153" s="193" t="s">
        <v>108</v>
      </c>
      <c r="AT153" s="193" t="s">
        <v>259</v>
      </c>
      <c r="AU153" s="193" t="s">
        <v>82</v>
      </c>
      <c r="AY153" s="19" t="s">
        <v>257</v>
      </c>
      <c r="BE153" s="194">
        <f>IF(N153="základní",J153,0)</f>
        <v>0</v>
      </c>
      <c r="BF153" s="194">
        <f>IF(N153="snížená",J153,0)</f>
        <v>0</v>
      </c>
      <c r="BG153" s="194">
        <f>IF(N153="zákl. přenesená",J153,0)</f>
        <v>0</v>
      </c>
      <c r="BH153" s="194">
        <f>IF(N153="sníž. přenesená",J153,0)</f>
        <v>0</v>
      </c>
      <c r="BI153" s="194">
        <f>IF(N153="nulová",J153,0)</f>
        <v>0</v>
      </c>
      <c r="BJ153" s="19" t="s">
        <v>82</v>
      </c>
      <c r="BK153" s="194">
        <f>ROUND(I153*H153,2)</f>
        <v>0</v>
      </c>
      <c r="BL153" s="19" t="s">
        <v>108</v>
      </c>
      <c r="BM153" s="193" t="s">
        <v>490</v>
      </c>
    </row>
    <row r="154" s="2" customFormat="1" ht="24.15" customHeight="1">
      <c r="A154" s="38"/>
      <c r="B154" s="181"/>
      <c r="C154" s="182" t="s">
        <v>374</v>
      </c>
      <c r="D154" s="182" t="s">
        <v>259</v>
      </c>
      <c r="E154" s="183" t="s">
        <v>3815</v>
      </c>
      <c r="F154" s="184" t="s">
        <v>3816</v>
      </c>
      <c r="G154" s="185" t="s">
        <v>2365</v>
      </c>
      <c r="H154" s="186">
        <v>1</v>
      </c>
      <c r="I154" s="187"/>
      <c r="J154" s="188">
        <f>ROUND(I154*H154,2)</f>
        <v>0</v>
      </c>
      <c r="K154" s="184" t="s">
        <v>1</v>
      </c>
      <c r="L154" s="39"/>
      <c r="M154" s="189" t="s">
        <v>1</v>
      </c>
      <c r="N154" s="190" t="s">
        <v>40</v>
      </c>
      <c r="O154" s="77"/>
      <c r="P154" s="191">
        <f>O154*H154</f>
        <v>0</v>
      </c>
      <c r="Q154" s="191">
        <v>0</v>
      </c>
      <c r="R154" s="191">
        <f>Q154*H154</f>
        <v>0</v>
      </c>
      <c r="S154" s="191">
        <v>0</v>
      </c>
      <c r="T154" s="192">
        <f>S154*H154</f>
        <v>0</v>
      </c>
      <c r="U154" s="38"/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  <c r="AR154" s="193" t="s">
        <v>108</v>
      </c>
      <c r="AT154" s="193" t="s">
        <v>259</v>
      </c>
      <c r="AU154" s="193" t="s">
        <v>82</v>
      </c>
      <c r="AY154" s="19" t="s">
        <v>257</v>
      </c>
      <c r="BE154" s="194">
        <f>IF(N154="základní",J154,0)</f>
        <v>0</v>
      </c>
      <c r="BF154" s="194">
        <f>IF(N154="snížená",J154,0)</f>
        <v>0</v>
      </c>
      <c r="BG154" s="194">
        <f>IF(N154="zákl. přenesená",J154,0)</f>
        <v>0</v>
      </c>
      <c r="BH154" s="194">
        <f>IF(N154="sníž. přenesená",J154,0)</f>
        <v>0</v>
      </c>
      <c r="BI154" s="194">
        <f>IF(N154="nulová",J154,0)</f>
        <v>0</v>
      </c>
      <c r="BJ154" s="19" t="s">
        <v>82</v>
      </c>
      <c r="BK154" s="194">
        <f>ROUND(I154*H154,2)</f>
        <v>0</v>
      </c>
      <c r="BL154" s="19" t="s">
        <v>108</v>
      </c>
      <c r="BM154" s="193" t="s">
        <v>530</v>
      </c>
    </row>
    <row r="155" s="2" customFormat="1" ht="24.15" customHeight="1">
      <c r="A155" s="38"/>
      <c r="B155" s="181"/>
      <c r="C155" s="182" t="s">
        <v>379</v>
      </c>
      <c r="D155" s="182" t="s">
        <v>259</v>
      </c>
      <c r="E155" s="183" t="s">
        <v>3817</v>
      </c>
      <c r="F155" s="184" t="s">
        <v>3818</v>
      </c>
      <c r="G155" s="185" t="s">
        <v>2365</v>
      </c>
      <c r="H155" s="186">
        <v>1</v>
      </c>
      <c r="I155" s="187"/>
      <c r="J155" s="188">
        <f>ROUND(I155*H155,2)</f>
        <v>0</v>
      </c>
      <c r="K155" s="184" t="s">
        <v>1</v>
      </c>
      <c r="L155" s="39"/>
      <c r="M155" s="189" t="s">
        <v>1</v>
      </c>
      <c r="N155" s="190" t="s">
        <v>40</v>
      </c>
      <c r="O155" s="77"/>
      <c r="P155" s="191">
        <f>O155*H155</f>
        <v>0</v>
      </c>
      <c r="Q155" s="191">
        <v>0</v>
      </c>
      <c r="R155" s="191">
        <f>Q155*H155</f>
        <v>0</v>
      </c>
      <c r="S155" s="191">
        <v>0</v>
      </c>
      <c r="T155" s="192">
        <f>S155*H155</f>
        <v>0</v>
      </c>
      <c r="U155" s="38"/>
      <c r="V155" s="38"/>
      <c r="W155" s="38"/>
      <c r="X155" s="38"/>
      <c r="Y155" s="38"/>
      <c r="Z155" s="38"/>
      <c r="AA155" s="38"/>
      <c r="AB155" s="38"/>
      <c r="AC155" s="38"/>
      <c r="AD155" s="38"/>
      <c r="AE155" s="38"/>
      <c r="AR155" s="193" t="s">
        <v>108</v>
      </c>
      <c r="AT155" s="193" t="s">
        <v>259</v>
      </c>
      <c r="AU155" s="193" t="s">
        <v>82</v>
      </c>
      <c r="AY155" s="19" t="s">
        <v>257</v>
      </c>
      <c r="BE155" s="194">
        <f>IF(N155="základní",J155,0)</f>
        <v>0</v>
      </c>
      <c r="BF155" s="194">
        <f>IF(N155="snížená",J155,0)</f>
        <v>0</v>
      </c>
      <c r="BG155" s="194">
        <f>IF(N155="zákl. přenesená",J155,0)</f>
        <v>0</v>
      </c>
      <c r="BH155" s="194">
        <f>IF(N155="sníž. přenesená",J155,0)</f>
        <v>0</v>
      </c>
      <c r="BI155" s="194">
        <f>IF(N155="nulová",J155,0)</f>
        <v>0</v>
      </c>
      <c r="BJ155" s="19" t="s">
        <v>82</v>
      </c>
      <c r="BK155" s="194">
        <f>ROUND(I155*H155,2)</f>
        <v>0</v>
      </c>
      <c r="BL155" s="19" t="s">
        <v>108</v>
      </c>
      <c r="BM155" s="193" t="s">
        <v>589</v>
      </c>
    </row>
    <row r="156" s="2" customFormat="1" ht="24.15" customHeight="1">
      <c r="A156" s="38"/>
      <c r="B156" s="181"/>
      <c r="C156" s="182" t="s">
        <v>388</v>
      </c>
      <c r="D156" s="182" t="s">
        <v>259</v>
      </c>
      <c r="E156" s="183" t="s">
        <v>3819</v>
      </c>
      <c r="F156" s="184" t="s">
        <v>3820</v>
      </c>
      <c r="G156" s="185" t="s">
        <v>2365</v>
      </c>
      <c r="H156" s="186">
        <v>28</v>
      </c>
      <c r="I156" s="187"/>
      <c r="J156" s="188">
        <f>ROUND(I156*H156,2)</f>
        <v>0</v>
      </c>
      <c r="K156" s="184" t="s">
        <v>1</v>
      </c>
      <c r="L156" s="39"/>
      <c r="M156" s="189" t="s">
        <v>1</v>
      </c>
      <c r="N156" s="190" t="s">
        <v>40</v>
      </c>
      <c r="O156" s="77"/>
      <c r="P156" s="191">
        <f>O156*H156</f>
        <v>0</v>
      </c>
      <c r="Q156" s="191">
        <v>0</v>
      </c>
      <c r="R156" s="191">
        <f>Q156*H156</f>
        <v>0</v>
      </c>
      <c r="S156" s="191">
        <v>0</v>
      </c>
      <c r="T156" s="192">
        <f>S156*H156</f>
        <v>0</v>
      </c>
      <c r="U156" s="38"/>
      <c r="V156" s="38"/>
      <c r="W156" s="38"/>
      <c r="X156" s="38"/>
      <c r="Y156" s="38"/>
      <c r="Z156" s="38"/>
      <c r="AA156" s="38"/>
      <c r="AB156" s="38"/>
      <c r="AC156" s="38"/>
      <c r="AD156" s="38"/>
      <c r="AE156" s="38"/>
      <c r="AR156" s="193" t="s">
        <v>108</v>
      </c>
      <c r="AT156" s="193" t="s">
        <v>259</v>
      </c>
      <c r="AU156" s="193" t="s">
        <v>82</v>
      </c>
      <c r="AY156" s="19" t="s">
        <v>257</v>
      </c>
      <c r="BE156" s="194">
        <f>IF(N156="základní",J156,0)</f>
        <v>0</v>
      </c>
      <c r="BF156" s="194">
        <f>IF(N156="snížená",J156,0)</f>
        <v>0</v>
      </c>
      <c r="BG156" s="194">
        <f>IF(N156="zákl. přenesená",J156,0)</f>
        <v>0</v>
      </c>
      <c r="BH156" s="194">
        <f>IF(N156="sníž. přenesená",J156,0)</f>
        <v>0</v>
      </c>
      <c r="BI156" s="194">
        <f>IF(N156="nulová",J156,0)</f>
        <v>0</v>
      </c>
      <c r="BJ156" s="19" t="s">
        <v>82</v>
      </c>
      <c r="BK156" s="194">
        <f>ROUND(I156*H156,2)</f>
        <v>0</v>
      </c>
      <c r="BL156" s="19" t="s">
        <v>108</v>
      </c>
      <c r="BM156" s="193" t="s">
        <v>599</v>
      </c>
    </row>
    <row r="157" s="2" customFormat="1" ht="24.15" customHeight="1">
      <c r="A157" s="38"/>
      <c r="B157" s="181"/>
      <c r="C157" s="182" t="s">
        <v>7</v>
      </c>
      <c r="D157" s="182" t="s">
        <v>259</v>
      </c>
      <c r="E157" s="183" t="s">
        <v>3821</v>
      </c>
      <c r="F157" s="184" t="s">
        <v>3822</v>
      </c>
      <c r="G157" s="185" t="s">
        <v>2365</v>
      </c>
      <c r="H157" s="186">
        <v>4</v>
      </c>
      <c r="I157" s="187"/>
      <c r="J157" s="188">
        <f>ROUND(I157*H157,2)</f>
        <v>0</v>
      </c>
      <c r="K157" s="184" t="s">
        <v>1</v>
      </c>
      <c r="L157" s="39"/>
      <c r="M157" s="189" t="s">
        <v>1</v>
      </c>
      <c r="N157" s="190" t="s">
        <v>40</v>
      </c>
      <c r="O157" s="77"/>
      <c r="P157" s="191">
        <f>O157*H157</f>
        <v>0</v>
      </c>
      <c r="Q157" s="191">
        <v>0</v>
      </c>
      <c r="R157" s="191">
        <f>Q157*H157</f>
        <v>0</v>
      </c>
      <c r="S157" s="191">
        <v>0</v>
      </c>
      <c r="T157" s="192">
        <f>S157*H157</f>
        <v>0</v>
      </c>
      <c r="U157" s="38"/>
      <c r="V157" s="38"/>
      <c r="W157" s="38"/>
      <c r="X157" s="38"/>
      <c r="Y157" s="38"/>
      <c r="Z157" s="38"/>
      <c r="AA157" s="38"/>
      <c r="AB157" s="38"/>
      <c r="AC157" s="38"/>
      <c r="AD157" s="38"/>
      <c r="AE157" s="38"/>
      <c r="AR157" s="193" t="s">
        <v>108</v>
      </c>
      <c r="AT157" s="193" t="s">
        <v>259</v>
      </c>
      <c r="AU157" s="193" t="s">
        <v>82</v>
      </c>
      <c r="AY157" s="19" t="s">
        <v>257</v>
      </c>
      <c r="BE157" s="194">
        <f>IF(N157="základní",J157,0)</f>
        <v>0</v>
      </c>
      <c r="BF157" s="194">
        <f>IF(N157="snížená",J157,0)</f>
        <v>0</v>
      </c>
      <c r="BG157" s="194">
        <f>IF(N157="zákl. přenesená",J157,0)</f>
        <v>0</v>
      </c>
      <c r="BH157" s="194">
        <f>IF(N157="sníž. přenesená",J157,0)</f>
        <v>0</v>
      </c>
      <c r="BI157" s="194">
        <f>IF(N157="nulová",J157,0)</f>
        <v>0</v>
      </c>
      <c r="BJ157" s="19" t="s">
        <v>82</v>
      </c>
      <c r="BK157" s="194">
        <f>ROUND(I157*H157,2)</f>
        <v>0</v>
      </c>
      <c r="BL157" s="19" t="s">
        <v>108</v>
      </c>
      <c r="BM157" s="193" t="s">
        <v>609</v>
      </c>
    </row>
    <row r="158" s="2" customFormat="1" ht="24.15" customHeight="1">
      <c r="A158" s="38"/>
      <c r="B158" s="181"/>
      <c r="C158" s="182" t="s">
        <v>402</v>
      </c>
      <c r="D158" s="182" t="s">
        <v>259</v>
      </c>
      <c r="E158" s="183" t="s">
        <v>3823</v>
      </c>
      <c r="F158" s="184" t="s">
        <v>3824</v>
      </c>
      <c r="G158" s="185" t="s">
        <v>2365</v>
      </c>
      <c r="H158" s="186">
        <v>2</v>
      </c>
      <c r="I158" s="187"/>
      <c r="J158" s="188">
        <f>ROUND(I158*H158,2)</f>
        <v>0</v>
      </c>
      <c r="K158" s="184" t="s">
        <v>1</v>
      </c>
      <c r="L158" s="39"/>
      <c r="M158" s="189" t="s">
        <v>1</v>
      </c>
      <c r="N158" s="190" t="s">
        <v>40</v>
      </c>
      <c r="O158" s="77"/>
      <c r="P158" s="191">
        <f>O158*H158</f>
        <v>0</v>
      </c>
      <c r="Q158" s="191">
        <v>0</v>
      </c>
      <c r="R158" s="191">
        <f>Q158*H158</f>
        <v>0</v>
      </c>
      <c r="S158" s="191">
        <v>0</v>
      </c>
      <c r="T158" s="192">
        <f>S158*H158</f>
        <v>0</v>
      </c>
      <c r="U158" s="38"/>
      <c r="V158" s="38"/>
      <c r="W158" s="38"/>
      <c r="X158" s="38"/>
      <c r="Y158" s="38"/>
      <c r="Z158" s="38"/>
      <c r="AA158" s="38"/>
      <c r="AB158" s="38"/>
      <c r="AC158" s="38"/>
      <c r="AD158" s="38"/>
      <c r="AE158" s="38"/>
      <c r="AR158" s="193" t="s">
        <v>108</v>
      </c>
      <c r="AT158" s="193" t="s">
        <v>259</v>
      </c>
      <c r="AU158" s="193" t="s">
        <v>82</v>
      </c>
      <c r="AY158" s="19" t="s">
        <v>257</v>
      </c>
      <c r="BE158" s="194">
        <f>IF(N158="základní",J158,0)</f>
        <v>0</v>
      </c>
      <c r="BF158" s="194">
        <f>IF(N158="snížená",J158,0)</f>
        <v>0</v>
      </c>
      <c r="BG158" s="194">
        <f>IF(N158="zákl. přenesená",J158,0)</f>
        <v>0</v>
      </c>
      <c r="BH158" s="194">
        <f>IF(N158="sníž. přenesená",J158,0)</f>
        <v>0</v>
      </c>
      <c r="BI158" s="194">
        <f>IF(N158="nulová",J158,0)</f>
        <v>0</v>
      </c>
      <c r="BJ158" s="19" t="s">
        <v>82</v>
      </c>
      <c r="BK158" s="194">
        <f>ROUND(I158*H158,2)</f>
        <v>0</v>
      </c>
      <c r="BL158" s="19" t="s">
        <v>108</v>
      </c>
      <c r="BM158" s="193" t="s">
        <v>622</v>
      </c>
    </row>
    <row r="159" s="2" customFormat="1" ht="24.15" customHeight="1">
      <c r="A159" s="38"/>
      <c r="B159" s="181"/>
      <c r="C159" s="182" t="s">
        <v>406</v>
      </c>
      <c r="D159" s="182" t="s">
        <v>259</v>
      </c>
      <c r="E159" s="183" t="s">
        <v>3825</v>
      </c>
      <c r="F159" s="184" t="s">
        <v>3826</v>
      </c>
      <c r="G159" s="185" t="s">
        <v>2365</v>
      </c>
      <c r="H159" s="186">
        <v>14</v>
      </c>
      <c r="I159" s="187"/>
      <c r="J159" s="188">
        <f>ROUND(I159*H159,2)</f>
        <v>0</v>
      </c>
      <c r="K159" s="184" t="s">
        <v>1</v>
      </c>
      <c r="L159" s="39"/>
      <c r="M159" s="189" t="s">
        <v>1</v>
      </c>
      <c r="N159" s="190" t="s">
        <v>40</v>
      </c>
      <c r="O159" s="77"/>
      <c r="P159" s="191">
        <f>O159*H159</f>
        <v>0</v>
      </c>
      <c r="Q159" s="191">
        <v>0</v>
      </c>
      <c r="R159" s="191">
        <f>Q159*H159</f>
        <v>0</v>
      </c>
      <c r="S159" s="191">
        <v>0</v>
      </c>
      <c r="T159" s="192">
        <f>S159*H159</f>
        <v>0</v>
      </c>
      <c r="U159" s="38"/>
      <c r="V159" s="38"/>
      <c r="W159" s="38"/>
      <c r="X159" s="38"/>
      <c r="Y159" s="38"/>
      <c r="Z159" s="38"/>
      <c r="AA159" s="38"/>
      <c r="AB159" s="38"/>
      <c r="AC159" s="38"/>
      <c r="AD159" s="38"/>
      <c r="AE159" s="38"/>
      <c r="AR159" s="193" t="s">
        <v>108</v>
      </c>
      <c r="AT159" s="193" t="s">
        <v>259</v>
      </c>
      <c r="AU159" s="193" t="s">
        <v>82</v>
      </c>
      <c r="AY159" s="19" t="s">
        <v>257</v>
      </c>
      <c r="BE159" s="194">
        <f>IF(N159="základní",J159,0)</f>
        <v>0</v>
      </c>
      <c r="BF159" s="194">
        <f>IF(N159="snížená",J159,0)</f>
        <v>0</v>
      </c>
      <c r="BG159" s="194">
        <f>IF(N159="zákl. přenesená",J159,0)</f>
        <v>0</v>
      </c>
      <c r="BH159" s="194">
        <f>IF(N159="sníž. přenesená",J159,0)</f>
        <v>0</v>
      </c>
      <c r="BI159" s="194">
        <f>IF(N159="nulová",J159,0)</f>
        <v>0</v>
      </c>
      <c r="BJ159" s="19" t="s">
        <v>82</v>
      </c>
      <c r="BK159" s="194">
        <f>ROUND(I159*H159,2)</f>
        <v>0</v>
      </c>
      <c r="BL159" s="19" t="s">
        <v>108</v>
      </c>
      <c r="BM159" s="193" t="s">
        <v>647</v>
      </c>
    </row>
    <row r="160" s="2" customFormat="1" ht="21.75" customHeight="1">
      <c r="A160" s="38"/>
      <c r="B160" s="181"/>
      <c r="C160" s="182" t="s">
        <v>413</v>
      </c>
      <c r="D160" s="182" t="s">
        <v>259</v>
      </c>
      <c r="E160" s="183" t="s">
        <v>3827</v>
      </c>
      <c r="F160" s="184" t="s">
        <v>3828</v>
      </c>
      <c r="G160" s="185" t="s">
        <v>2365</v>
      </c>
      <c r="H160" s="186">
        <v>8</v>
      </c>
      <c r="I160" s="187"/>
      <c r="J160" s="188">
        <f>ROUND(I160*H160,2)</f>
        <v>0</v>
      </c>
      <c r="K160" s="184" t="s">
        <v>1</v>
      </c>
      <c r="L160" s="39"/>
      <c r="M160" s="189" t="s">
        <v>1</v>
      </c>
      <c r="N160" s="190" t="s">
        <v>40</v>
      </c>
      <c r="O160" s="77"/>
      <c r="P160" s="191">
        <f>O160*H160</f>
        <v>0</v>
      </c>
      <c r="Q160" s="191">
        <v>0</v>
      </c>
      <c r="R160" s="191">
        <f>Q160*H160</f>
        <v>0</v>
      </c>
      <c r="S160" s="191">
        <v>0</v>
      </c>
      <c r="T160" s="192">
        <f>S160*H160</f>
        <v>0</v>
      </c>
      <c r="U160" s="38"/>
      <c r="V160" s="38"/>
      <c r="W160" s="38"/>
      <c r="X160" s="38"/>
      <c r="Y160" s="38"/>
      <c r="Z160" s="38"/>
      <c r="AA160" s="38"/>
      <c r="AB160" s="38"/>
      <c r="AC160" s="38"/>
      <c r="AD160" s="38"/>
      <c r="AE160" s="38"/>
      <c r="AR160" s="193" t="s">
        <v>108</v>
      </c>
      <c r="AT160" s="193" t="s">
        <v>259</v>
      </c>
      <c r="AU160" s="193" t="s">
        <v>82</v>
      </c>
      <c r="AY160" s="19" t="s">
        <v>257</v>
      </c>
      <c r="BE160" s="194">
        <f>IF(N160="základní",J160,0)</f>
        <v>0</v>
      </c>
      <c r="BF160" s="194">
        <f>IF(N160="snížená",J160,0)</f>
        <v>0</v>
      </c>
      <c r="BG160" s="194">
        <f>IF(N160="zákl. přenesená",J160,0)</f>
        <v>0</v>
      </c>
      <c r="BH160" s="194">
        <f>IF(N160="sníž. přenesená",J160,0)</f>
        <v>0</v>
      </c>
      <c r="BI160" s="194">
        <f>IF(N160="nulová",J160,0)</f>
        <v>0</v>
      </c>
      <c r="BJ160" s="19" t="s">
        <v>82</v>
      </c>
      <c r="BK160" s="194">
        <f>ROUND(I160*H160,2)</f>
        <v>0</v>
      </c>
      <c r="BL160" s="19" t="s">
        <v>108</v>
      </c>
      <c r="BM160" s="193" t="s">
        <v>659</v>
      </c>
    </row>
    <row r="161" s="2" customFormat="1" ht="24.15" customHeight="1">
      <c r="A161" s="38"/>
      <c r="B161" s="181"/>
      <c r="C161" s="182" t="s">
        <v>419</v>
      </c>
      <c r="D161" s="182" t="s">
        <v>259</v>
      </c>
      <c r="E161" s="183" t="s">
        <v>3829</v>
      </c>
      <c r="F161" s="184" t="s">
        <v>3830</v>
      </c>
      <c r="G161" s="185" t="s">
        <v>2365</v>
      </c>
      <c r="H161" s="186">
        <v>2</v>
      </c>
      <c r="I161" s="187"/>
      <c r="J161" s="188">
        <f>ROUND(I161*H161,2)</f>
        <v>0</v>
      </c>
      <c r="K161" s="184" t="s">
        <v>1</v>
      </c>
      <c r="L161" s="39"/>
      <c r="M161" s="189" t="s">
        <v>1</v>
      </c>
      <c r="N161" s="190" t="s">
        <v>40</v>
      </c>
      <c r="O161" s="77"/>
      <c r="P161" s="191">
        <f>O161*H161</f>
        <v>0</v>
      </c>
      <c r="Q161" s="191">
        <v>0</v>
      </c>
      <c r="R161" s="191">
        <f>Q161*H161</f>
        <v>0</v>
      </c>
      <c r="S161" s="191">
        <v>0</v>
      </c>
      <c r="T161" s="192">
        <f>S161*H161</f>
        <v>0</v>
      </c>
      <c r="U161" s="38"/>
      <c r="V161" s="38"/>
      <c r="W161" s="38"/>
      <c r="X161" s="38"/>
      <c r="Y161" s="38"/>
      <c r="Z161" s="38"/>
      <c r="AA161" s="38"/>
      <c r="AB161" s="38"/>
      <c r="AC161" s="38"/>
      <c r="AD161" s="38"/>
      <c r="AE161" s="38"/>
      <c r="AR161" s="193" t="s">
        <v>108</v>
      </c>
      <c r="AT161" s="193" t="s">
        <v>259</v>
      </c>
      <c r="AU161" s="193" t="s">
        <v>82</v>
      </c>
      <c r="AY161" s="19" t="s">
        <v>257</v>
      </c>
      <c r="BE161" s="194">
        <f>IF(N161="základní",J161,0)</f>
        <v>0</v>
      </c>
      <c r="BF161" s="194">
        <f>IF(N161="snížená",J161,0)</f>
        <v>0</v>
      </c>
      <c r="BG161" s="194">
        <f>IF(N161="zákl. přenesená",J161,0)</f>
        <v>0</v>
      </c>
      <c r="BH161" s="194">
        <f>IF(N161="sníž. přenesená",J161,0)</f>
        <v>0</v>
      </c>
      <c r="BI161" s="194">
        <f>IF(N161="nulová",J161,0)</f>
        <v>0</v>
      </c>
      <c r="BJ161" s="19" t="s">
        <v>82</v>
      </c>
      <c r="BK161" s="194">
        <f>ROUND(I161*H161,2)</f>
        <v>0</v>
      </c>
      <c r="BL161" s="19" t="s">
        <v>108</v>
      </c>
      <c r="BM161" s="193" t="s">
        <v>671</v>
      </c>
    </row>
    <row r="162" s="12" customFormat="1" ht="25.92" customHeight="1">
      <c r="A162" s="12"/>
      <c r="B162" s="168"/>
      <c r="C162" s="12"/>
      <c r="D162" s="169" t="s">
        <v>74</v>
      </c>
      <c r="E162" s="170" t="s">
        <v>3831</v>
      </c>
      <c r="F162" s="170" t="s">
        <v>3832</v>
      </c>
      <c r="G162" s="12"/>
      <c r="H162" s="12"/>
      <c r="I162" s="171"/>
      <c r="J162" s="172">
        <f>BK162</f>
        <v>0</v>
      </c>
      <c r="K162" s="12"/>
      <c r="L162" s="168"/>
      <c r="M162" s="173"/>
      <c r="N162" s="174"/>
      <c r="O162" s="174"/>
      <c r="P162" s="175">
        <f>P163</f>
        <v>0</v>
      </c>
      <c r="Q162" s="174"/>
      <c r="R162" s="175">
        <f>R163</f>
        <v>0</v>
      </c>
      <c r="S162" s="174"/>
      <c r="T162" s="176">
        <f>T163</f>
        <v>0</v>
      </c>
      <c r="U162" s="12"/>
      <c r="V162" s="12"/>
      <c r="W162" s="12"/>
      <c r="X162" s="12"/>
      <c r="Y162" s="12"/>
      <c r="Z162" s="12"/>
      <c r="AA162" s="12"/>
      <c r="AB162" s="12"/>
      <c r="AC162" s="12"/>
      <c r="AD162" s="12"/>
      <c r="AE162" s="12"/>
      <c r="AR162" s="169" t="s">
        <v>82</v>
      </c>
      <c r="AT162" s="177" t="s">
        <v>74</v>
      </c>
      <c r="AU162" s="177" t="s">
        <v>75</v>
      </c>
      <c r="AY162" s="169" t="s">
        <v>257</v>
      </c>
      <c r="BK162" s="178">
        <f>BK163</f>
        <v>0</v>
      </c>
    </row>
    <row r="163" s="12" customFormat="1" ht="22.8" customHeight="1">
      <c r="A163" s="12"/>
      <c r="B163" s="168"/>
      <c r="C163" s="12"/>
      <c r="D163" s="169" t="s">
        <v>74</v>
      </c>
      <c r="E163" s="179" t="s">
        <v>3833</v>
      </c>
      <c r="F163" s="179" t="s">
        <v>3834</v>
      </c>
      <c r="G163" s="12"/>
      <c r="H163" s="12"/>
      <c r="I163" s="171"/>
      <c r="J163" s="180">
        <f>BK163</f>
        <v>0</v>
      </c>
      <c r="K163" s="12"/>
      <c r="L163" s="168"/>
      <c r="M163" s="173"/>
      <c r="N163" s="174"/>
      <c r="O163" s="174"/>
      <c r="P163" s="175">
        <f>P164</f>
        <v>0</v>
      </c>
      <c r="Q163" s="174"/>
      <c r="R163" s="175">
        <f>R164</f>
        <v>0</v>
      </c>
      <c r="S163" s="174"/>
      <c r="T163" s="176">
        <f>T164</f>
        <v>0</v>
      </c>
      <c r="U163" s="12"/>
      <c r="V163" s="12"/>
      <c r="W163" s="12"/>
      <c r="X163" s="12"/>
      <c r="Y163" s="12"/>
      <c r="Z163" s="12"/>
      <c r="AA163" s="12"/>
      <c r="AB163" s="12"/>
      <c r="AC163" s="12"/>
      <c r="AD163" s="12"/>
      <c r="AE163" s="12"/>
      <c r="AR163" s="169" t="s">
        <v>82</v>
      </c>
      <c r="AT163" s="177" t="s">
        <v>74</v>
      </c>
      <c r="AU163" s="177" t="s">
        <v>82</v>
      </c>
      <c r="AY163" s="169" t="s">
        <v>257</v>
      </c>
      <c r="BK163" s="178">
        <f>BK164</f>
        <v>0</v>
      </c>
    </row>
    <row r="164" s="2" customFormat="1" ht="37.8" customHeight="1">
      <c r="A164" s="38"/>
      <c r="B164" s="181"/>
      <c r="C164" s="182" t="s">
        <v>427</v>
      </c>
      <c r="D164" s="182" t="s">
        <v>259</v>
      </c>
      <c r="E164" s="183" t="s">
        <v>3835</v>
      </c>
      <c r="F164" s="184" t="s">
        <v>3836</v>
      </c>
      <c r="G164" s="185" t="s">
        <v>323</v>
      </c>
      <c r="H164" s="186">
        <v>6.2000000000000002</v>
      </c>
      <c r="I164" s="187"/>
      <c r="J164" s="188">
        <f>ROUND(I164*H164,2)</f>
        <v>0</v>
      </c>
      <c r="K164" s="184" t="s">
        <v>1</v>
      </c>
      <c r="L164" s="39"/>
      <c r="M164" s="241" t="s">
        <v>1</v>
      </c>
      <c r="N164" s="242" t="s">
        <v>40</v>
      </c>
      <c r="O164" s="243"/>
      <c r="P164" s="244">
        <f>O164*H164</f>
        <v>0</v>
      </c>
      <c r="Q164" s="244">
        <v>0</v>
      </c>
      <c r="R164" s="244">
        <f>Q164*H164</f>
        <v>0</v>
      </c>
      <c r="S164" s="244">
        <v>0</v>
      </c>
      <c r="T164" s="245">
        <f>S164*H164</f>
        <v>0</v>
      </c>
      <c r="U164" s="38"/>
      <c r="V164" s="38"/>
      <c r="W164" s="38"/>
      <c r="X164" s="38"/>
      <c r="Y164" s="38"/>
      <c r="Z164" s="38"/>
      <c r="AA164" s="38"/>
      <c r="AB164" s="38"/>
      <c r="AC164" s="38"/>
      <c r="AD164" s="38"/>
      <c r="AE164" s="38"/>
      <c r="AR164" s="193" t="s">
        <v>108</v>
      </c>
      <c r="AT164" s="193" t="s">
        <v>259</v>
      </c>
      <c r="AU164" s="193" t="s">
        <v>85</v>
      </c>
      <c r="AY164" s="19" t="s">
        <v>257</v>
      </c>
      <c r="BE164" s="194">
        <f>IF(N164="základní",J164,0)</f>
        <v>0</v>
      </c>
      <c r="BF164" s="194">
        <f>IF(N164="snížená",J164,0)</f>
        <v>0</v>
      </c>
      <c r="BG164" s="194">
        <f>IF(N164="zákl. přenesená",J164,0)</f>
        <v>0</v>
      </c>
      <c r="BH164" s="194">
        <f>IF(N164="sníž. přenesená",J164,0)</f>
        <v>0</v>
      </c>
      <c r="BI164" s="194">
        <f>IF(N164="nulová",J164,0)</f>
        <v>0</v>
      </c>
      <c r="BJ164" s="19" t="s">
        <v>82</v>
      </c>
      <c r="BK164" s="194">
        <f>ROUND(I164*H164,2)</f>
        <v>0</v>
      </c>
      <c r="BL164" s="19" t="s">
        <v>108</v>
      </c>
      <c r="BM164" s="193" t="s">
        <v>682</v>
      </c>
    </row>
    <row r="165" s="2" customFormat="1" ht="6.96" customHeight="1">
      <c r="A165" s="38"/>
      <c r="B165" s="60"/>
      <c r="C165" s="61"/>
      <c r="D165" s="61"/>
      <c r="E165" s="61"/>
      <c r="F165" s="61"/>
      <c r="G165" s="61"/>
      <c r="H165" s="61"/>
      <c r="I165" s="61"/>
      <c r="J165" s="61"/>
      <c r="K165" s="61"/>
      <c r="L165" s="39"/>
      <c r="M165" s="38"/>
      <c r="O165" s="38"/>
      <c r="P165" s="38"/>
      <c r="Q165" s="38"/>
      <c r="R165" s="38"/>
      <c r="S165" s="38"/>
      <c r="T165" s="38"/>
      <c r="U165" s="38"/>
      <c r="V165" s="38"/>
      <c r="W165" s="38"/>
      <c r="X165" s="38"/>
      <c r="Y165" s="38"/>
      <c r="Z165" s="38"/>
      <c r="AA165" s="38"/>
      <c r="AB165" s="38"/>
      <c r="AC165" s="38"/>
      <c r="AD165" s="38"/>
      <c r="AE165" s="38"/>
    </row>
  </sheetData>
  <autoFilter ref="C130:K164"/>
  <mergeCells count="15">
    <mergeCell ref="E7:H7"/>
    <mergeCell ref="E11:H11"/>
    <mergeCell ref="E9:H9"/>
    <mergeCell ref="E13:H13"/>
    <mergeCell ref="E22:H22"/>
    <mergeCell ref="E31:H31"/>
    <mergeCell ref="E85:H85"/>
    <mergeCell ref="E89:H89"/>
    <mergeCell ref="E87:H87"/>
    <mergeCell ref="E91:H91"/>
    <mergeCell ref="E117:H117"/>
    <mergeCell ref="E121:H121"/>
    <mergeCell ref="E119:H119"/>
    <mergeCell ref="E123:H123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2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8" t="s">
        <v>5</v>
      </c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93</v>
      </c>
      <c r="AZ2" s="129" t="s">
        <v>195</v>
      </c>
      <c r="BA2" s="129" t="s">
        <v>196</v>
      </c>
      <c r="BB2" s="129" t="s">
        <v>1</v>
      </c>
      <c r="BC2" s="129" t="s">
        <v>197</v>
      </c>
      <c r="BD2" s="129" t="s">
        <v>85</v>
      </c>
    </row>
    <row r="3" s="1" customFormat="1" ht="6.96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2"/>
      <c r="AT3" s="19" t="s">
        <v>85</v>
      </c>
    </row>
    <row r="4" s="1" customFormat="1" ht="24.96" customHeight="1">
      <c r="B4" s="22"/>
      <c r="D4" s="23" t="s">
        <v>198</v>
      </c>
      <c r="L4" s="22"/>
      <c r="M4" s="130" t="s">
        <v>10</v>
      </c>
      <c r="AT4" s="19" t="s">
        <v>3</v>
      </c>
    </row>
    <row r="5" s="1" customFormat="1" ht="6.96" customHeight="1">
      <c r="B5" s="22"/>
      <c r="L5" s="22"/>
    </row>
    <row r="6" s="1" customFormat="1" ht="12" customHeight="1">
      <c r="B6" s="22"/>
      <c r="D6" s="32" t="s">
        <v>16</v>
      </c>
      <c r="L6" s="22"/>
    </row>
    <row r="7" s="1" customFormat="1" ht="16.5" customHeight="1">
      <c r="B7" s="22"/>
      <c r="E7" s="131" t="str">
        <f>'Rekapitulace stavby'!K6</f>
        <v>FNOL Novostavba Pavilonu B</v>
      </c>
      <c r="F7" s="32"/>
      <c r="G7" s="32"/>
      <c r="H7" s="32"/>
      <c r="L7" s="22"/>
    </row>
    <row r="8">
      <c r="B8" s="22"/>
      <c r="D8" s="32" t="s">
        <v>199</v>
      </c>
      <c r="L8" s="22"/>
    </row>
    <row r="9" s="1" customFormat="1" ht="16.5" customHeight="1">
      <c r="B9" s="22"/>
      <c r="E9" s="131" t="s">
        <v>200</v>
      </c>
      <c r="F9" s="1"/>
      <c r="G9" s="1"/>
      <c r="H9" s="1"/>
      <c r="L9" s="22"/>
    </row>
    <row r="10" s="1" customFormat="1" ht="12" customHeight="1">
      <c r="B10" s="22"/>
      <c r="D10" s="32" t="s">
        <v>201</v>
      </c>
      <c r="L10" s="22"/>
    </row>
    <row r="11" s="2" customFormat="1" ht="16.5" customHeight="1">
      <c r="A11" s="38"/>
      <c r="B11" s="39"/>
      <c r="C11" s="38"/>
      <c r="D11" s="38"/>
      <c r="E11" s="132" t="s">
        <v>202</v>
      </c>
      <c r="F11" s="38"/>
      <c r="G11" s="38"/>
      <c r="H11" s="38"/>
      <c r="I11" s="38"/>
      <c r="J11" s="38"/>
      <c r="K11" s="38"/>
      <c r="L11" s="55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</row>
    <row r="12" s="2" customFormat="1" ht="12" customHeight="1">
      <c r="A12" s="38"/>
      <c r="B12" s="39"/>
      <c r="C12" s="38"/>
      <c r="D12" s="32" t="s">
        <v>203</v>
      </c>
      <c r="E12" s="38"/>
      <c r="F12" s="38"/>
      <c r="G12" s="38"/>
      <c r="H12" s="38"/>
      <c r="I12" s="38"/>
      <c r="J12" s="38"/>
      <c r="K12" s="38"/>
      <c r="L12" s="55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</row>
    <row r="13" s="2" customFormat="1" ht="16.5" customHeight="1">
      <c r="A13" s="38"/>
      <c r="B13" s="39"/>
      <c r="C13" s="38"/>
      <c r="D13" s="38"/>
      <c r="E13" s="67" t="s">
        <v>204</v>
      </c>
      <c r="F13" s="38"/>
      <c r="G13" s="38"/>
      <c r="H13" s="38"/>
      <c r="I13" s="38"/>
      <c r="J13" s="38"/>
      <c r="K13" s="38"/>
      <c r="L13" s="55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="2" customFormat="1">
      <c r="A14" s="38"/>
      <c r="B14" s="39"/>
      <c r="C14" s="38"/>
      <c r="D14" s="38"/>
      <c r="E14" s="38"/>
      <c r="F14" s="38"/>
      <c r="G14" s="38"/>
      <c r="H14" s="38"/>
      <c r="I14" s="38"/>
      <c r="J14" s="38"/>
      <c r="K14" s="38"/>
      <c r="L14" s="55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="2" customFormat="1" ht="12" customHeight="1">
      <c r="A15" s="38"/>
      <c r="B15" s="39"/>
      <c r="C15" s="38"/>
      <c r="D15" s="32" t="s">
        <v>18</v>
      </c>
      <c r="E15" s="38"/>
      <c r="F15" s="27" t="s">
        <v>1</v>
      </c>
      <c r="G15" s="38"/>
      <c r="H15" s="38"/>
      <c r="I15" s="32" t="s">
        <v>19</v>
      </c>
      <c r="J15" s="27" t="s">
        <v>1</v>
      </c>
      <c r="K15" s="38"/>
      <c r="L15" s="55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6" s="2" customFormat="1" ht="12" customHeight="1">
      <c r="A16" s="38"/>
      <c r="B16" s="39"/>
      <c r="C16" s="38"/>
      <c r="D16" s="32" t="s">
        <v>20</v>
      </c>
      <c r="E16" s="38"/>
      <c r="F16" s="27" t="s">
        <v>21</v>
      </c>
      <c r="G16" s="38"/>
      <c r="H16" s="38"/>
      <c r="I16" s="32" t="s">
        <v>22</v>
      </c>
      <c r="J16" s="69" t="str">
        <f>'Rekapitulace stavby'!AN8</f>
        <v>8. 4. 2023</v>
      </c>
      <c r="K16" s="38"/>
      <c r="L16" s="55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</row>
    <row r="17" s="2" customFormat="1" ht="10.8" customHeight="1">
      <c r="A17" s="38"/>
      <c r="B17" s="39"/>
      <c r="C17" s="38"/>
      <c r="D17" s="38"/>
      <c r="E17" s="38"/>
      <c r="F17" s="38"/>
      <c r="G17" s="38"/>
      <c r="H17" s="38"/>
      <c r="I17" s="38"/>
      <c r="J17" s="38"/>
      <c r="K17" s="38"/>
      <c r="L17" s="55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</row>
    <row r="18" s="2" customFormat="1" ht="12" customHeight="1">
      <c r="A18" s="38"/>
      <c r="B18" s="39"/>
      <c r="C18" s="38"/>
      <c r="D18" s="32" t="s">
        <v>24</v>
      </c>
      <c r="E18" s="38"/>
      <c r="F18" s="38"/>
      <c r="G18" s="38"/>
      <c r="H18" s="38"/>
      <c r="I18" s="32" t="s">
        <v>25</v>
      </c>
      <c r="J18" s="27" t="s">
        <v>1</v>
      </c>
      <c r="K18" s="38"/>
      <c r="L18" s="55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</row>
    <row r="19" s="2" customFormat="1" ht="18" customHeight="1">
      <c r="A19" s="38"/>
      <c r="B19" s="39"/>
      <c r="C19" s="38"/>
      <c r="D19" s="38"/>
      <c r="E19" s="27" t="s">
        <v>26</v>
      </c>
      <c r="F19" s="38"/>
      <c r="G19" s="38"/>
      <c r="H19" s="38"/>
      <c r="I19" s="32" t="s">
        <v>27</v>
      </c>
      <c r="J19" s="27" t="s">
        <v>1</v>
      </c>
      <c r="K19" s="38"/>
      <c r="L19" s="55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</row>
    <row r="20" s="2" customFormat="1" ht="6.96" customHeight="1">
      <c r="A20" s="38"/>
      <c r="B20" s="39"/>
      <c r="C20" s="38"/>
      <c r="D20" s="38"/>
      <c r="E20" s="38"/>
      <c r="F20" s="38"/>
      <c r="G20" s="38"/>
      <c r="H20" s="38"/>
      <c r="I20" s="38"/>
      <c r="J20" s="38"/>
      <c r="K20" s="38"/>
      <c r="L20" s="55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</row>
    <row r="21" s="2" customFormat="1" ht="12" customHeight="1">
      <c r="A21" s="38"/>
      <c r="B21" s="39"/>
      <c r="C21" s="38"/>
      <c r="D21" s="32" t="s">
        <v>28</v>
      </c>
      <c r="E21" s="38"/>
      <c r="F21" s="38"/>
      <c r="G21" s="38"/>
      <c r="H21" s="38"/>
      <c r="I21" s="32" t="s">
        <v>25</v>
      </c>
      <c r="J21" s="33" t="str">
        <f>'Rekapitulace stavby'!AN13</f>
        <v>Vyplň údaj</v>
      </c>
      <c r="K21" s="38"/>
      <c r="L21" s="55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</row>
    <row r="22" s="2" customFormat="1" ht="18" customHeight="1">
      <c r="A22" s="38"/>
      <c r="B22" s="39"/>
      <c r="C22" s="38"/>
      <c r="D22" s="38"/>
      <c r="E22" s="33" t="str">
        <f>'Rekapitulace stavby'!E14</f>
        <v>Vyplň údaj</v>
      </c>
      <c r="F22" s="27"/>
      <c r="G22" s="27"/>
      <c r="H22" s="27"/>
      <c r="I22" s="32" t="s">
        <v>27</v>
      </c>
      <c r="J22" s="33" t="str">
        <f>'Rekapitulace stavby'!AN14</f>
        <v>Vyplň údaj</v>
      </c>
      <c r="K22" s="38"/>
      <c r="L22" s="55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</row>
    <row r="23" s="2" customFormat="1" ht="6.96" customHeight="1">
      <c r="A23" s="38"/>
      <c r="B23" s="39"/>
      <c r="C23" s="38"/>
      <c r="D23" s="38"/>
      <c r="E23" s="38"/>
      <c r="F23" s="38"/>
      <c r="G23" s="38"/>
      <c r="H23" s="38"/>
      <c r="I23" s="38"/>
      <c r="J23" s="38"/>
      <c r="K23" s="38"/>
      <c r="L23" s="55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</row>
    <row r="24" s="2" customFormat="1" ht="12" customHeight="1">
      <c r="A24" s="38"/>
      <c r="B24" s="39"/>
      <c r="C24" s="38"/>
      <c r="D24" s="32" t="s">
        <v>30</v>
      </c>
      <c r="E24" s="38"/>
      <c r="F24" s="38"/>
      <c r="G24" s="38"/>
      <c r="H24" s="38"/>
      <c r="I24" s="32" t="s">
        <v>25</v>
      </c>
      <c r="J24" s="27" t="s">
        <v>1</v>
      </c>
      <c r="K24" s="38"/>
      <c r="L24" s="55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</row>
    <row r="25" s="2" customFormat="1" ht="18" customHeight="1">
      <c r="A25" s="38"/>
      <c r="B25" s="39"/>
      <c r="C25" s="38"/>
      <c r="D25" s="38"/>
      <c r="E25" s="27" t="s">
        <v>31</v>
      </c>
      <c r="F25" s="38"/>
      <c r="G25" s="38"/>
      <c r="H25" s="38"/>
      <c r="I25" s="32" t="s">
        <v>27</v>
      </c>
      <c r="J25" s="27" t="s">
        <v>1</v>
      </c>
      <c r="K25" s="38"/>
      <c r="L25" s="55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</row>
    <row r="26" s="2" customFormat="1" ht="6.96" customHeight="1">
      <c r="A26" s="38"/>
      <c r="B26" s="39"/>
      <c r="C26" s="38"/>
      <c r="D26" s="38"/>
      <c r="E26" s="38"/>
      <c r="F26" s="38"/>
      <c r="G26" s="38"/>
      <c r="H26" s="38"/>
      <c r="I26" s="38"/>
      <c r="J26" s="38"/>
      <c r="K26" s="38"/>
      <c r="L26" s="55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="2" customFormat="1" ht="12" customHeight="1">
      <c r="A27" s="38"/>
      <c r="B27" s="39"/>
      <c r="C27" s="38"/>
      <c r="D27" s="32" t="s">
        <v>33</v>
      </c>
      <c r="E27" s="38"/>
      <c r="F27" s="38"/>
      <c r="G27" s="38"/>
      <c r="H27" s="38"/>
      <c r="I27" s="32" t="s">
        <v>25</v>
      </c>
      <c r="J27" s="27" t="str">
        <f>IF('Rekapitulace stavby'!AN19="","",'Rekapitulace stavby'!AN19)</f>
        <v/>
      </c>
      <c r="K27" s="38"/>
      <c r="L27" s="55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</row>
    <row r="28" s="2" customFormat="1" ht="18" customHeight="1">
      <c r="A28" s="38"/>
      <c r="B28" s="39"/>
      <c r="C28" s="38"/>
      <c r="D28" s="38"/>
      <c r="E28" s="27" t="str">
        <f>IF('Rekapitulace stavby'!E20="","",'Rekapitulace stavby'!E20)</f>
        <v xml:space="preserve"> </v>
      </c>
      <c r="F28" s="38"/>
      <c r="G28" s="38"/>
      <c r="H28" s="38"/>
      <c r="I28" s="32" t="s">
        <v>27</v>
      </c>
      <c r="J28" s="27" t="str">
        <f>IF('Rekapitulace stavby'!AN20="","",'Rekapitulace stavby'!AN20)</f>
        <v/>
      </c>
      <c r="K28" s="38"/>
      <c r="L28" s="55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="2" customFormat="1" ht="6.96" customHeight="1">
      <c r="A29" s="38"/>
      <c r="B29" s="39"/>
      <c r="C29" s="38"/>
      <c r="D29" s="38"/>
      <c r="E29" s="38"/>
      <c r="F29" s="38"/>
      <c r="G29" s="38"/>
      <c r="H29" s="38"/>
      <c r="I29" s="38"/>
      <c r="J29" s="38"/>
      <c r="K29" s="38"/>
      <c r="L29" s="55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</row>
    <row r="30" s="2" customFormat="1" ht="12" customHeight="1">
      <c r="A30" s="38"/>
      <c r="B30" s="39"/>
      <c r="C30" s="38"/>
      <c r="D30" s="32" t="s">
        <v>34</v>
      </c>
      <c r="E30" s="38"/>
      <c r="F30" s="38"/>
      <c r="G30" s="38"/>
      <c r="H30" s="38"/>
      <c r="I30" s="38"/>
      <c r="J30" s="38"/>
      <c r="K30" s="38"/>
      <c r="L30" s="55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="8" customFormat="1" ht="107.25" customHeight="1">
      <c r="A31" s="133"/>
      <c r="B31" s="134"/>
      <c r="C31" s="133"/>
      <c r="D31" s="133"/>
      <c r="E31" s="36" t="s">
        <v>205</v>
      </c>
      <c r="F31" s="36"/>
      <c r="G31" s="36"/>
      <c r="H31" s="36"/>
      <c r="I31" s="133"/>
      <c r="J31" s="133"/>
      <c r="K31" s="133"/>
      <c r="L31" s="135"/>
      <c r="S31" s="133"/>
      <c r="T31" s="133"/>
      <c r="U31" s="133"/>
      <c r="V31" s="133"/>
      <c r="W31" s="133"/>
      <c r="X31" s="133"/>
      <c r="Y31" s="133"/>
      <c r="Z31" s="133"/>
      <c r="AA31" s="133"/>
      <c r="AB31" s="133"/>
      <c r="AC31" s="133"/>
      <c r="AD31" s="133"/>
      <c r="AE31" s="133"/>
    </row>
    <row r="32" s="2" customFormat="1" ht="6.96" customHeight="1">
      <c r="A32" s="38"/>
      <c r="B32" s="39"/>
      <c r="C32" s="38"/>
      <c r="D32" s="38"/>
      <c r="E32" s="38"/>
      <c r="F32" s="38"/>
      <c r="G32" s="38"/>
      <c r="H32" s="38"/>
      <c r="I32" s="38"/>
      <c r="J32" s="38"/>
      <c r="K32" s="38"/>
      <c r="L32" s="55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="2" customFormat="1" ht="6.96" customHeight="1">
      <c r="A33" s="38"/>
      <c r="B33" s="39"/>
      <c r="C33" s="38"/>
      <c r="D33" s="90"/>
      <c r="E33" s="90"/>
      <c r="F33" s="90"/>
      <c r="G33" s="90"/>
      <c r="H33" s="90"/>
      <c r="I33" s="90"/>
      <c r="J33" s="90"/>
      <c r="K33" s="90"/>
      <c r="L33" s="55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="2" customFormat="1" ht="25.44" customHeight="1">
      <c r="A34" s="38"/>
      <c r="B34" s="39"/>
      <c r="C34" s="38"/>
      <c r="D34" s="136" t="s">
        <v>35</v>
      </c>
      <c r="E34" s="38"/>
      <c r="F34" s="38"/>
      <c r="G34" s="38"/>
      <c r="H34" s="38"/>
      <c r="I34" s="38"/>
      <c r="J34" s="96">
        <f>ROUND(J155, 2)</f>
        <v>0</v>
      </c>
      <c r="K34" s="38"/>
      <c r="L34" s="55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s="2" customFormat="1" ht="6.96" customHeight="1">
      <c r="A35" s="38"/>
      <c r="B35" s="39"/>
      <c r="C35" s="38"/>
      <c r="D35" s="90"/>
      <c r="E35" s="90"/>
      <c r="F35" s="90"/>
      <c r="G35" s="90"/>
      <c r="H35" s="90"/>
      <c r="I35" s="90"/>
      <c r="J35" s="90"/>
      <c r="K35" s="90"/>
      <c r="L35" s="55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s="2" customFormat="1" ht="14.4" customHeight="1">
      <c r="A36" s="38"/>
      <c r="B36" s="39"/>
      <c r="C36" s="38"/>
      <c r="D36" s="38"/>
      <c r="E36" s="38"/>
      <c r="F36" s="43" t="s">
        <v>37</v>
      </c>
      <c r="G36" s="38"/>
      <c r="H36" s="38"/>
      <c r="I36" s="43" t="s">
        <v>36</v>
      </c>
      <c r="J36" s="43" t="s">
        <v>38</v>
      </c>
      <c r="K36" s="38"/>
      <c r="L36" s="55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s="2" customFormat="1" ht="14.4" customHeight="1">
      <c r="A37" s="38"/>
      <c r="B37" s="39"/>
      <c r="C37" s="38"/>
      <c r="D37" s="132" t="s">
        <v>39</v>
      </c>
      <c r="E37" s="32" t="s">
        <v>40</v>
      </c>
      <c r="F37" s="137">
        <f>ROUND((SUM(BE155:BE1989)),  2)</f>
        <v>0</v>
      </c>
      <c r="G37" s="38"/>
      <c r="H37" s="38"/>
      <c r="I37" s="138">
        <v>0.20999999999999999</v>
      </c>
      <c r="J37" s="137">
        <f>ROUND(((SUM(BE155:BE1989))*I37),  2)</f>
        <v>0</v>
      </c>
      <c r="K37" s="38"/>
      <c r="L37" s="55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s="2" customFormat="1" ht="14.4" customHeight="1">
      <c r="A38" s="38"/>
      <c r="B38" s="39"/>
      <c r="C38" s="38"/>
      <c r="D38" s="38"/>
      <c r="E38" s="32" t="s">
        <v>41</v>
      </c>
      <c r="F38" s="137">
        <f>ROUND((SUM(BF155:BF1989)),  2)</f>
        <v>0</v>
      </c>
      <c r="G38" s="38"/>
      <c r="H38" s="38"/>
      <c r="I38" s="138">
        <v>0.14999999999999999</v>
      </c>
      <c r="J38" s="137">
        <f>ROUND(((SUM(BF155:BF1989))*I38),  2)</f>
        <v>0</v>
      </c>
      <c r="K38" s="38"/>
      <c r="L38" s="55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hidden="1" s="2" customFormat="1" ht="14.4" customHeight="1">
      <c r="A39" s="38"/>
      <c r="B39" s="39"/>
      <c r="C39" s="38"/>
      <c r="D39" s="38"/>
      <c r="E39" s="32" t="s">
        <v>42</v>
      </c>
      <c r="F39" s="137">
        <f>ROUND((SUM(BG155:BG1989)),  2)</f>
        <v>0</v>
      </c>
      <c r="G39" s="38"/>
      <c r="H39" s="38"/>
      <c r="I39" s="138">
        <v>0.20999999999999999</v>
      </c>
      <c r="J39" s="137">
        <f>0</f>
        <v>0</v>
      </c>
      <c r="K39" s="38"/>
      <c r="L39" s="55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hidden="1" s="2" customFormat="1" ht="14.4" customHeight="1">
      <c r="A40" s="38"/>
      <c r="B40" s="39"/>
      <c r="C40" s="38"/>
      <c r="D40" s="38"/>
      <c r="E40" s="32" t="s">
        <v>43</v>
      </c>
      <c r="F40" s="137">
        <f>ROUND((SUM(BH155:BH1989)),  2)</f>
        <v>0</v>
      </c>
      <c r="G40" s="38"/>
      <c r="H40" s="38"/>
      <c r="I40" s="138">
        <v>0.14999999999999999</v>
      </c>
      <c r="J40" s="137">
        <f>0</f>
        <v>0</v>
      </c>
      <c r="K40" s="38"/>
      <c r="L40" s="55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hidden="1" s="2" customFormat="1" ht="14.4" customHeight="1">
      <c r="A41" s="38"/>
      <c r="B41" s="39"/>
      <c r="C41" s="38"/>
      <c r="D41" s="38"/>
      <c r="E41" s="32" t="s">
        <v>44</v>
      </c>
      <c r="F41" s="137">
        <f>ROUND((SUM(BI155:BI1989)),  2)</f>
        <v>0</v>
      </c>
      <c r="G41" s="38"/>
      <c r="H41" s="38"/>
      <c r="I41" s="138">
        <v>0</v>
      </c>
      <c r="J41" s="137">
        <f>0</f>
        <v>0</v>
      </c>
      <c r="K41" s="38"/>
      <c r="L41" s="55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</row>
    <row r="42" s="2" customFormat="1" ht="6.96" customHeight="1">
      <c r="A42" s="38"/>
      <c r="B42" s="39"/>
      <c r="C42" s="38"/>
      <c r="D42" s="38"/>
      <c r="E42" s="38"/>
      <c r="F42" s="38"/>
      <c r="G42" s="38"/>
      <c r="H42" s="38"/>
      <c r="I42" s="38"/>
      <c r="J42" s="38"/>
      <c r="K42" s="38"/>
      <c r="L42" s="55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</row>
    <row r="43" s="2" customFormat="1" ht="25.44" customHeight="1">
      <c r="A43" s="38"/>
      <c r="B43" s="39"/>
      <c r="C43" s="139"/>
      <c r="D43" s="140" t="s">
        <v>45</v>
      </c>
      <c r="E43" s="81"/>
      <c r="F43" s="81"/>
      <c r="G43" s="141" t="s">
        <v>46</v>
      </c>
      <c r="H43" s="142" t="s">
        <v>47</v>
      </c>
      <c r="I43" s="81"/>
      <c r="J43" s="143">
        <f>SUM(J34:J41)</f>
        <v>0</v>
      </c>
      <c r="K43" s="144"/>
      <c r="L43" s="55"/>
      <c r="S43" s="38"/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</row>
    <row r="44" s="2" customFormat="1" ht="14.4" customHeight="1">
      <c r="A44" s="38"/>
      <c r="B44" s="39"/>
      <c r="C44" s="38"/>
      <c r="D44" s="38"/>
      <c r="E44" s="38"/>
      <c r="F44" s="38"/>
      <c r="G44" s="38"/>
      <c r="H44" s="38"/>
      <c r="I44" s="38"/>
      <c r="J44" s="38"/>
      <c r="K44" s="38"/>
      <c r="L44" s="55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</row>
    <row r="45" s="1" customFormat="1" ht="14.4" customHeight="1">
      <c r="B45" s="22"/>
      <c r="L45" s="22"/>
    </row>
    <row r="46" s="1" customFormat="1" ht="14.4" customHeight="1">
      <c r="B46" s="22"/>
      <c r="L46" s="22"/>
    </row>
    <row r="47" s="1" customFormat="1" ht="14.4" customHeight="1">
      <c r="B47" s="22"/>
      <c r="L47" s="22"/>
    </row>
    <row r="48" s="1" customFormat="1" ht="14.4" customHeight="1">
      <c r="B48" s="22"/>
      <c r="L48" s="22"/>
    </row>
    <row r="49" s="1" customFormat="1" ht="14.4" customHeight="1">
      <c r="B49" s="22"/>
      <c r="L49" s="22"/>
    </row>
    <row r="50" s="2" customFormat="1" ht="14.4" customHeight="1">
      <c r="B50" s="55"/>
      <c r="D50" s="56" t="s">
        <v>48</v>
      </c>
      <c r="E50" s="57"/>
      <c r="F50" s="57"/>
      <c r="G50" s="56" t="s">
        <v>49</v>
      </c>
      <c r="H50" s="57"/>
      <c r="I50" s="57"/>
      <c r="J50" s="57"/>
      <c r="K50" s="57"/>
      <c r="L50" s="55"/>
    </row>
    <row r="51">
      <c r="B51" s="22"/>
      <c r="L51" s="22"/>
    </row>
    <row r="52">
      <c r="B52" s="22"/>
      <c r="L52" s="22"/>
    </row>
    <row r="53">
      <c r="B53" s="22"/>
      <c r="L53" s="22"/>
    </row>
    <row r="54">
      <c r="B54" s="22"/>
      <c r="L54" s="22"/>
    </row>
    <row r="55">
      <c r="B55" s="22"/>
      <c r="L55" s="22"/>
    </row>
    <row r="56">
      <c r="B56" s="22"/>
      <c r="L56" s="22"/>
    </row>
    <row r="57">
      <c r="B57" s="22"/>
      <c r="L57" s="22"/>
    </row>
    <row r="58">
      <c r="B58" s="22"/>
      <c r="L58" s="22"/>
    </row>
    <row r="59">
      <c r="B59" s="22"/>
      <c r="L59" s="22"/>
    </row>
    <row r="60">
      <c r="B60" s="22"/>
      <c r="L60" s="22"/>
    </row>
    <row r="61" s="2" customFormat="1">
      <c r="A61" s="38"/>
      <c r="B61" s="39"/>
      <c r="C61" s="38"/>
      <c r="D61" s="58" t="s">
        <v>50</v>
      </c>
      <c r="E61" s="41"/>
      <c r="F61" s="145" t="s">
        <v>51</v>
      </c>
      <c r="G61" s="58" t="s">
        <v>50</v>
      </c>
      <c r="H61" s="41"/>
      <c r="I61" s="41"/>
      <c r="J61" s="146" t="s">
        <v>51</v>
      </c>
      <c r="K61" s="41"/>
      <c r="L61" s="55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</row>
    <row r="62">
      <c r="B62" s="22"/>
      <c r="L62" s="22"/>
    </row>
    <row r="63">
      <c r="B63" s="22"/>
      <c r="L63" s="22"/>
    </row>
    <row r="64">
      <c r="B64" s="22"/>
      <c r="L64" s="22"/>
    </row>
    <row r="65" s="2" customFormat="1">
      <c r="A65" s="38"/>
      <c r="B65" s="39"/>
      <c r="C65" s="38"/>
      <c r="D65" s="56" t="s">
        <v>52</v>
      </c>
      <c r="E65" s="59"/>
      <c r="F65" s="59"/>
      <c r="G65" s="56" t="s">
        <v>53</v>
      </c>
      <c r="H65" s="59"/>
      <c r="I65" s="59"/>
      <c r="J65" s="59"/>
      <c r="K65" s="59"/>
      <c r="L65" s="55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</row>
    <row r="66">
      <c r="B66" s="22"/>
      <c r="L66" s="22"/>
    </row>
    <row r="67">
      <c r="B67" s="22"/>
      <c r="L67" s="22"/>
    </row>
    <row r="68">
      <c r="B68" s="22"/>
      <c r="L68" s="22"/>
    </row>
    <row r="69">
      <c r="B69" s="22"/>
      <c r="L69" s="22"/>
    </row>
    <row r="70">
      <c r="B70" s="22"/>
      <c r="L70" s="22"/>
    </row>
    <row r="71">
      <c r="B71" s="22"/>
      <c r="L71" s="22"/>
    </row>
    <row r="72">
      <c r="B72" s="22"/>
      <c r="L72" s="22"/>
    </row>
    <row r="73">
      <c r="B73" s="22"/>
      <c r="L73" s="22"/>
    </row>
    <row r="74">
      <c r="B74" s="22"/>
      <c r="L74" s="22"/>
    </row>
    <row r="75">
      <c r="B75" s="22"/>
      <c r="L75" s="22"/>
    </row>
    <row r="76" s="2" customFormat="1">
      <c r="A76" s="38"/>
      <c r="B76" s="39"/>
      <c r="C76" s="38"/>
      <c r="D76" s="58" t="s">
        <v>50</v>
      </c>
      <c r="E76" s="41"/>
      <c r="F76" s="145" t="s">
        <v>51</v>
      </c>
      <c r="G76" s="58" t="s">
        <v>50</v>
      </c>
      <c r="H76" s="41"/>
      <c r="I76" s="41"/>
      <c r="J76" s="146" t="s">
        <v>51</v>
      </c>
      <c r="K76" s="41"/>
      <c r="L76" s="55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</row>
    <row r="77" s="2" customFormat="1" ht="14.4" customHeight="1">
      <c r="A77" s="38"/>
      <c r="B77" s="60"/>
      <c r="C77" s="61"/>
      <c r="D77" s="61"/>
      <c r="E77" s="61"/>
      <c r="F77" s="61"/>
      <c r="G77" s="61"/>
      <c r="H77" s="61"/>
      <c r="I77" s="61"/>
      <c r="J77" s="61"/>
      <c r="K77" s="61"/>
      <c r="L77" s="55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</row>
    <row r="81" s="2" customFormat="1" ht="6.96" customHeight="1">
      <c r="A81" s="38"/>
      <c r="B81" s="62"/>
      <c r="C81" s="63"/>
      <c r="D81" s="63"/>
      <c r="E81" s="63"/>
      <c r="F81" s="63"/>
      <c r="G81" s="63"/>
      <c r="H81" s="63"/>
      <c r="I81" s="63"/>
      <c r="J81" s="63"/>
      <c r="K81" s="63"/>
      <c r="L81" s="55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</row>
    <row r="82" s="2" customFormat="1" ht="24.96" customHeight="1">
      <c r="A82" s="38"/>
      <c r="B82" s="39"/>
      <c r="C82" s="23" t="s">
        <v>206</v>
      </c>
      <c r="D82" s="38"/>
      <c r="E82" s="38"/>
      <c r="F82" s="38"/>
      <c r="G82" s="38"/>
      <c r="H82" s="38"/>
      <c r="I82" s="38"/>
      <c r="J82" s="38"/>
      <c r="K82" s="38"/>
      <c r="L82" s="55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</row>
    <row r="83" s="2" customFormat="1" ht="6.96" customHeight="1">
      <c r="A83" s="38"/>
      <c r="B83" s="39"/>
      <c r="C83" s="38"/>
      <c r="D83" s="38"/>
      <c r="E83" s="38"/>
      <c r="F83" s="38"/>
      <c r="G83" s="38"/>
      <c r="H83" s="38"/>
      <c r="I83" s="38"/>
      <c r="J83" s="38"/>
      <c r="K83" s="38"/>
      <c r="L83" s="55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</row>
    <row r="84" s="2" customFormat="1" ht="12" customHeight="1">
      <c r="A84" s="38"/>
      <c r="B84" s="39"/>
      <c r="C84" s="32" t="s">
        <v>16</v>
      </c>
      <c r="D84" s="38"/>
      <c r="E84" s="38"/>
      <c r="F84" s="38"/>
      <c r="G84" s="38"/>
      <c r="H84" s="38"/>
      <c r="I84" s="38"/>
      <c r="J84" s="38"/>
      <c r="K84" s="38"/>
      <c r="L84" s="55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</row>
    <row r="85" s="2" customFormat="1" ht="16.5" customHeight="1">
      <c r="A85" s="38"/>
      <c r="B85" s="39"/>
      <c r="C85" s="38"/>
      <c r="D85" s="38"/>
      <c r="E85" s="131" t="str">
        <f>E7</f>
        <v>FNOL Novostavba Pavilonu B</v>
      </c>
      <c r="F85" s="32"/>
      <c r="G85" s="32"/>
      <c r="H85" s="32"/>
      <c r="I85" s="38"/>
      <c r="J85" s="38"/>
      <c r="K85" s="38"/>
      <c r="L85" s="55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</row>
    <row r="86" s="1" customFormat="1" ht="12" customHeight="1">
      <c r="B86" s="22"/>
      <c r="C86" s="32" t="s">
        <v>199</v>
      </c>
      <c r="L86" s="22"/>
    </row>
    <row r="87" s="1" customFormat="1" ht="16.5" customHeight="1">
      <c r="B87" s="22"/>
      <c r="E87" s="131" t="s">
        <v>200</v>
      </c>
      <c r="F87" s="1"/>
      <c r="G87" s="1"/>
      <c r="H87" s="1"/>
      <c r="L87" s="22"/>
    </row>
    <row r="88" s="1" customFormat="1" ht="12" customHeight="1">
      <c r="B88" s="22"/>
      <c r="C88" s="32" t="s">
        <v>201</v>
      </c>
      <c r="L88" s="22"/>
    </row>
    <row r="89" s="2" customFormat="1" ht="16.5" customHeight="1">
      <c r="A89" s="38"/>
      <c r="B89" s="39"/>
      <c r="C89" s="38"/>
      <c r="D89" s="38"/>
      <c r="E89" s="132" t="s">
        <v>202</v>
      </c>
      <c r="F89" s="38"/>
      <c r="G89" s="38"/>
      <c r="H89" s="38"/>
      <c r="I89" s="38"/>
      <c r="J89" s="38"/>
      <c r="K89" s="38"/>
      <c r="L89" s="55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</row>
    <row r="90" s="2" customFormat="1" ht="12" customHeight="1">
      <c r="A90" s="38"/>
      <c r="B90" s="39"/>
      <c r="C90" s="32" t="s">
        <v>203</v>
      </c>
      <c r="D90" s="38"/>
      <c r="E90" s="38"/>
      <c r="F90" s="38"/>
      <c r="G90" s="38"/>
      <c r="H90" s="38"/>
      <c r="I90" s="38"/>
      <c r="J90" s="38"/>
      <c r="K90" s="38"/>
      <c r="L90" s="55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</row>
    <row r="91" s="2" customFormat="1" ht="16.5" customHeight="1">
      <c r="A91" s="38"/>
      <c r="B91" s="39"/>
      <c r="C91" s="38"/>
      <c r="D91" s="38"/>
      <c r="E91" s="67" t="str">
        <f>E13</f>
        <v>SO02 - Architektonicko stavební a konstrukční část a PBŘ</v>
      </c>
      <c r="F91" s="38"/>
      <c r="G91" s="38"/>
      <c r="H91" s="38"/>
      <c r="I91" s="38"/>
      <c r="J91" s="38"/>
      <c r="K91" s="38"/>
      <c r="L91" s="55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</row>
    <row r="92" s="2" customFormat="1" ht="6.96" customHeight="1">
      <c r="A92" s="38"/>
      <c r="B92" s="39"/>
      <c r="C92" s="38"/>
      <c r="D92" s="38"/>
      <c r="E92" s="38"/>
      <c r="F92" s="38"/>
      <c r="G92" s="38"/>
      <c r="H92" s="38"/>
      <c r="I92" s="38"/>
      <c r="J92" s="38"/>
      <c r="K92" s="38"/>
      <c r="L92" s="55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</row>
    <row r="93" s="2" customFormat="1" ht="12" customHeight="1">
      <c r="A93" s="38"/>
      <c r="B93" s="39"/>
      <c r="C93" s="32" t="s">
        <v>20</v>
      </c>
      <c r="D93" s="38"/>
      <c r="E93" s="38"/>
      <c r="F93" s="27" t="str">
        <f>F16</f>
        <v xml:space="preserve"> </v>
      </c>
      <c r="G93" s="38"/>
      <c r="H93" s="38"/>
      <c r="I93" s="32" t="s">
        <v>22</v>
      </c>
      <c r="J93" s="69" t="str">
        <f>IF(J16="","",J16)</f>
        <v>8. 4. 2023</v>
      </c>
      <c r="K93" s="38"/>
      <c r="L93" s="55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</row>
    <row r="94" s="2" customFormat="1" ht="6.96" customHeight="1">
      <c r="A94" s="38"/>
      <c r="B94" s="39"/>
      <c r="C94" s="38"/>
      <c r="D94" s="38"/>
      <c r="E94" s="38"/>
      <c r="F94" s="38"/>
      <c r="G94" s="38"/>
      <c r="H94" s="38"/>
      <c r="I94" s="38"/>
      <c r="J94" s="38"/>
      <c r="K94" s="38"/>
      <c r="L94" s="55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</row>
    <row r="95" s="2" customFormat="1" ht="15.15" customHeight="1">
      <c r="A95" s="38"/>
      <c r="B95" s="39"/>
      <c r="C95" s="32" t="s">
        <v>24</v>
      </c>
      <c r="D95" s="38"/>
      <c r="E95" s="38"/>
      <c r="F95" s="27" t="str">
        <f>E19</f>
        <v>Fakultní nemocnice Olomouc</v>
      </c>
      <c r="G95" s="38"/>
      <c r="H95" s="38"/>
      <c r="I95" s="32" t="s">
        <v>30</v>
      </c>
      <c r="J95" s="36" t="str">
        <f>E25</f>
        <v>LTProjekt, EP Rožnov</v>
      </c>
      <c r="K95" s="38"/>
      <c r="L95" s="55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</row>
    <row r="96" s="2" customFormat="1" ht="15.15" customHeight="1">
      <c r="A96" s="38"/>
      <c r="B96" s="39"/>
      <c r="C96" s="32" t="s">
        <v>28</v>
      </c>
      <c r="D96" s="38"/>
      <c r="E96" s="38"/>
      <c r="F96" s="27" t="str">
        <f>IF(E22="","",E22)</f>
        <v>Vyplň údaj</v>
      </c>
      <c r="G96" s="38"/>
      <c r="H96" s="38"/>
      <c r="I96" s="32" t="s">
        <v>33</v>
      </c>
      <c r="J96" s="36" t="str">
        <f>E28</f>
        <v xml:space="preserve"> </v>
      </c>
      <c r="K96" s="38"/>
      <c r="L96" s="55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</row>
    <row r="97" s="2" customFormat="1" ht="10.32" customHeight="1">
      <c r="A97" s="38"/>
      <c r="B97" s="39"/>
      <c r="C97" s="38"/>
      <c r="D97" s="38"/>
      <c r="E97" s="38"/>
      <c r="F97" s="38"/>
      <c r="G97" s="38"/>
      <c r="H97" s="38"/>
      <c r="I97" s="38"/>
      <c r="J97" s="38"/>
      <c r="K97" s="38"/>
      <c r="L97" s="55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</row>
    <row r="98" s="2" customFormat="1" ht="29.28" customHeight="1">
      <c r="A98" s="38"/>
      <c r="B98" s="39"/>
      <c r="C98" s="147" t="s">
        <v>207</v>
      </c>
      <c r="D98" s="139"/>
      <c r="E98" s="139"/>
      <c r="F98" s="139"/>
      <c r="G98" s="139"/>
      <c r="H98" s="139"/>
      <c r="I98" s="139"/>
      <c r="J98" s="148" t="s">
        <v>208</v>
      </c>
      <c r="K98" s="139"/>
      <c r="L98" s="55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</row>
    <row r="99" s="2" customFormat="1" ht="10.32" customHeight="1">
      <c r="A99" s="38"/>
      <c r="B99" s="39"/>
      <c r="C99" s="38"/>
      <c r="D99" s="38"/>
      <c r="E99" s="38"/>
      <c r="F99" s="38"/>
      <c r="G99" s="38"/>
      <c r="H99" s="38"/>
      <c r="I99" s="38"/>
      <c r="J99" s="38"/>
      <c r="K99" s="38"/>
      <c r="L99" s="55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</row>
    <row r="100" s="2" customFormat="1" ht="22.8" customHeight="1">
      <c r="A100" s="38"/>
      <c r="B100" s="39"/>
      <c r="C100" s="149" t="s">
        <v>209</v>
      </c>
      <c r="D100" s="38"/>
      <c r="E100" s="38"/>
      <c r="F100" s="38"/>
      <c r="G100" s="38"/>
      <c r="H100" s="38"/>
      <c r="I100" s="38"/>
      <c r="J100" s="96">
        <f>J155</f>
        <v>0</v>
      </c>
      <c r="K100" s="38"/>
      <c r="L100" s="55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  <c r="AU100" s="19" t="s">
        <v>210</v>
      </c>
    </row>
    <row r="101" s="9" customFormat="1" ht="24.96" customHeight="1">
      <c r="A101" s="9"/>
      <c r="B101" s="150"/>
      <c r="C101" s="9"/>
      <c r="D101" s="151" t="s">
        <v>211</v>
      </c>
      <c r="E101" s="152"/>
      <c r="F101" s="152"/>
      <c r="G101" s="152"/>
      <c r="H101" s="152"/>
      <c r="I101" s="152"/>
      <c r="J101" s="153">
        <f>J156</f>
        <v>0</v>
      </c>
      <c r="K101" s="9"/>
      <c r="L101" s="150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</row>
    <row r="102" s="10" customFormat="1" ht="19.92" customHeight="1">
      <c r="A102" s="10"/>
      <c r="B102" s="154"/>
      <c r="C102" s="10"/>
      <c r="D102" s="155" t="s">
        <v>212</v>
      </c>
      <c r="E102" s="156"/>
      <c r="F102" s="156"/>
      <c r="G102" s="156"/>
      <c r="H102" s="156"/>
      <c r="I102" s="156"/>
      <c r="J102" s="157">
        <f>J157</f>
        <v>0</v>
      </c>
      <c r="K102" s="10"/>
      <c r="L102" s="154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</row>
    <row r="103" s="10" customFormat="1" ht="19.92" customHeight="1">
      <c r="A103" s="10"/>
      <c r="B103" s="154"/>
      <c r="C103" s="10"/>
      <c r="D103" s="155" t="s">
        <v>213</v>
      </c>
      <c r="E103" s="156"/>
      <c r="F103" s="156"/>
      <c r="G103" s="156"/>
      <c r="H103" s="156"/>
      <c r="I103" s="156"/>
      <c r="J103" s="157">
        <f>J224</f>
        <v>0</v>
      </c>
      <c r="K103" s="10"/>
      <c r="L103" s="154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</row>
    <row r="104" s="10" customFormat="1" ht="19.92" customHeight="1">
      <c r="A104" s="10"/>
      <c r="B104" s="154"/>
      <c r="C104" s="10"/>
      <c r="D104" s="155" t="s">
        <v>214</v>
      </c>
      <c r="E104" s="156"/>
      <c r="F104" s="156"/>
      <c r="G104" s="156"/>
      <c r="H104" s="156"/>
      <c r="I104" s="156"/>
      <c r="J104" s="157">
        <f>J296</f>
        <v>0</v>
      </c>
      <c r="K104" s="10"/>
      <c r="L104" s="154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</row>
    <row r="105" s="10" customFormat="1" ht="19.92" customHeight="1">
      <c r="A105" s="10"/>
      <c r="B105" s="154"/>
      <c r="C105" s="10"/>
      <c r="D105" s="155" t="s">
        <v>215</v>
      </c>
      <c r="E105" s="156"/>
      <c r="F105" s="156"/>
      <c r="G105" s="156"/>
      <c r="H105" s="156"/>
      <c r="I105" s="156"/>
      <c r="J105" s="157">
        <f>J346</f>
        <v>0</v>
      </c>
      <c r="K105" s="10"/>
      <c r="L105" s="154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</row>
    <row r="106" s="10" customFormat="1" ht="19.92" customHeight="1">
      <c r="A106" s="10"/>
      <c r="B106" s="154"/>
      <c r="C106" s="10"/>
      <c r="D106" s="155" t="s">
        <v>216</v>
      </c>
      <c r="E106" s="156"/>
      <c r="F106" s="156"/>
      <c r="G106" s="156"/>
      <c r="H106" s="156"/>
      <c r="I106" s="156"/>
      <c r="J106" s="157">
        <f>J570</f>
        <v>0</v>
      </c>
      <c r="K106" s="10"/>
      <c r="L106" s="154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</row>
    <row r="107" s="10" customFormat="1" ht="19.92" customHeight="1">
      <c r="A107" s="10"/>
      <c r="B107" s="154"/>
      <c r="C107" s="10"/>
      <c r="D107" s="155" t="s">
        <v>217</v>
      </c>
      <c r="E107" s="156"/>
      <c r="F107" s="156"/>
      <c r="G107" s="156"/>
      <c r="H107" s="156"/>
      <c r="I107" s="156"/>
      <c r="J107" s="157">
        <f>J642</f>
        <v>0</v>
      </c>
      <c r="K107" s="10"/>
      <c r="L107" s="154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</row>
    <row r="108" s="10" customFormat="1" ht="19.92" customHeight="1">
      <c r="A108" s="10"/>
      <c r="B108" s="154"/>
      <c r="C108" s="10"/>
      <c r="D108" s="155" t="s">
        <v>218</v>
      </c>
      <c r="E108" s="156"/>
      <c r="F108" s="156"/>
      <c r="G108" s="156"/>
      <c r="H108" s="156"/>
      <c r="I108" s="156"/>
      <c r="J108" s="157">
        <f>J647</f>
        <v>0</v>
      </c>
      <c r="K108" s="10"/>
      <c r="L108" s="154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</row>
    <row r="109" s="10" customFormat="1" ht="14.88" customHeight="1">
      <c r="A109" s="10"/>
      <c r="B109" s="154"/>
      <c r="C109" s="10"/>
      <c r="D109" s="155" t="s">
        <v>219</v>
      </c>
      <c r="E109" s="156"/>
      <c r="F109" s="156"/>
      <c r="G109" s="156"/>
      <c r="H109" s="156"/>
      <c r="I109" s="156"/>
      <c r="J109" s="157">
        <f>J648</f>
        <v>0</v>
      </c>
      <c r="K109" s="10"/>
      <c r="L109" s="154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</row>
    <row r="110" s="10" customFormat="1" ht="14.88" customHeight="1">
      <c r="A110" s="10"/>
      <c r="B110" s="154"/>
      <c r="C110" s="10"/>
      <c r="D110" s="155" t="s">
        <v>220</v>
      </c>
      <c r="E110" s="156"/>
      <c r="F110" s="156"/>
      <c r="G110" s="156"/>
      <c r="H110" s="156"/>
      <c r="I110" s="156"/>
      <c r="J110" s="157">
        <f>J664</f>
        <v>0</v>
      </c>
      <c r="K110" s="10"/>
      <c r="L110" s="154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</row>
    <row r="111" s="10" customFormat="1" ht="14.88" customHeight="1">
      <c r="A111" s="10"/>
      <c r="B111" s="154"/>
      <c r="C111" s="10"/>
      <c r="D111" s="155" t="s">
        <v>221</v>
      </c>
      <c r="E111" s="156"/>
      <c r="F111" s="156"/>
      <c r="G111" s="156"/>
      <c r="H111" s="156"/>
      <c r="I111" s="156"/>
      <c r="J111" s="157">
        <f>J707</f>
        <v>0</v>
      </c>
      <c r="K111" s="10"/>
      <c r="L111" s="154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</row>
    <row r="112" s="10" customFormat="1" ht="19.92" customHeight="1">
      <c r="A112" s="10"/>
      <c r="B112" s="154"/>
      <c r="C112" s="10"/>
      <c r="D112" s="155" t="s">
        <v>222</v>
      </c>
      <c r="E112" s="156"/>
      <c r="F112" s="156"/>
      <c r="G112" s="156"/>
      <c r="H112" s="156"/>
      <c r="I112" s="156"/>
      <c r="J112" s="157">
        <f>J800</f>
        <v>0</v>
      </c>
      <c r="K112" s="10"/>
      <c r="L112" s="154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</row>
    <row r="113" s="10" customFormat="1" ht="19.92" customHeight="1">
      <c r="A113" s="10"/>
      <c r="B113" s="154"/>
      <c r="C113" s="10"/>
      <c r="D113" s="155" t="s">
        <v>223</v>
      </c>
      <c r="E113" s="156"/>
      <c r="F113" s="156"/>
      <c r="G113" s="156"/>
      <c r="H113" s="156"/>
      <c r="I113" s="156"/>
      <c r="J113" s="157">
        <f>J806</f>
        <v>0</v>
      </c>
      <c r="K113" s="10"/>
      <c r="L113" s="154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</row>
    <row r="114" s="10" customFormat="1" ht="19.92" customHeight="1">
      <c r="A114" s="10"/>
      <c r="B114" s="154"/>
      <c r="C114" s="10"/>
      <c r="D114" s="155" t="s">
        <v>224</v>
      </c>
      <c r="E114" s="156"/>
      <c r="F114" s="156"/>
      <c r="G114" s="156"/>
      <c r="H114" s="156"/>
      <c r="I114" s="156"/>
      <c r="J114" s="157">
        <f>J833</f>
        <v>0</v>
      </c>
      <c r="K114" s="10"/>
      <c r="L114" s="154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</row>
    <row r="115" s="10" customFormat="1" ht="19.92" customHeight="1">
      <c r="A115" s="10"/>
      <c r="B115" s="154"/>
      <c r="C115" s="10"/>
      <c r="D115" s="155" t="s">
        <v>225</v>
      </c>
      <c r="E115" s="156"/>
      <c r="F115" s="156"/>
      <c r="G115" s="156"/>
      <c r="H115" s="156"/>
      <c r="I115" s="156"/>
      <c r="J115" s="157">
        <f>J839</f>
        <v>0</v>
      </c>
      <c r="K115" s="10"/>
      <c r="L115" s="154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</row>
    <row r="116" s="9" customFormat="1" ht="24.96" customHeight="1">
      <c r="A116" s="9"/>
      <c r="B116" s="150"/>
      <c r="C116" s="9"/>
      <c r="D116" s="151" t="s">
        <v>226</v>
      </c>
      <c r="E116" s="152"/>
      <c r="F116" s="152"/>
      <c r="G116" s="152"/>
      <c r="H116" s="152"/>
      <c r="I116" s="152"/>
      <c r="J116" s="153">
        <f>J842</f>
        <v>0</v>
      </c>
      <c r="K116" s="9"/>
      <c r="L116" s="150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  <c r="AD116" s="9"/>
      <c r="AE116" s="9"/>
    </row>
    <row r="117" s="10" customFormat="1" ht="19.92" customHeight="1">
      <c r="A117" s="10"/>
      <c r="B117" s="154"/>
      <c r="C117" s="10"/>
      <c r="D117" s="155" t="s">
        <v>227</v>
      </c>
      <c r="E117" s="156"/>
      <c r="F117" s="156"/>
      <c r="G117" s="156"/>
      <c r="H117" s="156"/>
      <c r="I117" s="156"/>
      <c r="J117" s="157">
        <f>J843</f>
        <v>0</v>
      </c>
      <c r="K117" s="10"/>
      <c r="L117" s="154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</row>
    <row r="118" s="10" customFormat="1" ht="19.92" customHeight="1">
      <c r="A118" s="10"/>
      <c r="B118" s="154"/>
      <c r="C118" s="10"/>
      <c r="D118" s="155" t="s">
        <v>228</v>
      </c>
      <c r="E118" s="156"/>
      <c r="F118" s="156"/>
      <c r="G118" s="156"/>
      <c r="H118" s="156"/>
      <c r="I118" s="156"/>
      <c r="J118" s="157">
        <f>J923</f>
        <v>0</v>
      </c>
      <c r="K118" s="10"/>
      <c r="L118" s="154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</row>
    <row r="119" s="10" customFormat="1" ht="19.92" customHeight="1">
      <c r="A119" s="10"/>
      <c r="B119" s="154"/>
      <c r="C119" s="10"/>
      <c r="D119" s="155" t="s">
        <v>229</v>
      </c>
      <c r="E119" s="156"/>
      <c r="F119" s="156"/>
      <c r="G119" s="156"/>
      <c r="H119" s="156"/>
      <c r="I119" s="156"/>
      <c r="J119" s="157">
        <f>J1125</f>
        <v>0</v>
      </c>
      <c r="K119" s="10"/>
      <c r="L119" s="154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</row>
    <row r="120" s="10" customFormat="1" ht="19.92" customHeight="1">
      <c r="A120" s="10"/>
      <c r="B120" s="154"/>
      <c r="C120" s="10"/>
      <c r="D120" s="155" t="s">
        <v>230</v>
      </c>
      <c r="E120" s="156"/>
      <c r="F120" s="156"/>
      <c r="G120" s="156"/>
      <c r="H120" s="156"/>
      <c r="I120" s="156"/>
      <c r="J120" s="157">
        <f>J1337</f>
        <v>0</v>
      </c>
      <c r="K120" s="10"/>
      <c r="L120" s="154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</row>
    <row r="121" s="10" customFormat="1" ht="19.92" customHeight="1">
      <c r="A121" s="10"/>
      <c r="B121" s="154"/>
      <c r="C121" s="10"/>
      <c r="D121" s="155" t="s">
        <v>231</v>
      </c>
      <c r="E121" s="156"/>
      <c r="F121" s="156"/>
      <c r="G121" s="156"/>
      <c r="H121" s="156"/>
      <c r="I121" s="156"/>
      <c r="J121" s="157">
        <f>J1345</f>
        <v>0</v>
      </c>
      <c r="K121" s="10"/>
      <c r="L121" s="154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  <c r="AD121" s="10"/>
      <c r="AE121" s="10"/>
    </row>
    <row r="122" s="10" customFormat="1" ht="19.92" customHeight="1">
      <c r="A122" s="10"/>
      <c r="B122" s="154"/>
      <c r="C122" s="10"/>
      <c r="D122" s="155" t="s">
        <v>232</v>
      </c>
      <c r="E122" s="156"/>
      <c r="F122" s="156"/>
      <c r="G122" s="156"/>
      <c r="H122" s="156"/>
      <c r="I122" s="156"/>
      <c r="J122" s="157">
        <f>J1504</f>
        <v>0</v>
      </c>
      <c r="K122" s="10"/>
      <c r="L122" s="154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  <c r="AD122" s="10"/>
      <c r="AE122" s="10"/>
    </row>
    <row r="123" s="10" customFormat="1" ht="19.92" customHeight="1">
      <c r="A123" s="10"/>
      <c r="B123" s="154"/>
      <c r="C123" s="10"/>
      <c r="D123" s="155" t="s">
        <v>233</v>
      </c>
      <c r="E123" s="156"/>
      <c r="F123" s="156"/>
      <c r="G123" s="156"/>
      <c r="H123" s="156"/>
      <c r="I123" s="156"/>
      <c r="J123" s="157">
        <f>J1509</f>
        <v>0</v>
      </c>
      <c r="K123" s="10"/>
      <c r="L123" s="154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  <c r="AD123" s="10"/>
      <c r="AE123" s="10"/>
    </row>
    <row r="124" s="10" customFormat="1" ht="19.92" customHeight="1">
      <c r="A124" s="10"/>
      <c r="B124" s="154"/>
      <c r="C124" s="10"/>
      <c r="D124" s="155" t="s">
        <v>234</v>
      </c>
      <c r="E124" s="156"/>
      <c r="F124" s="156"/>
      <c r="G124" s="156"/>
      <c r="H124" s="156"/>
      <c r="I124" s="156"/>
      <c r="J124" s="157">
        <f>J1548</f>
        <v>0</v>
      </c>
      <c r="K124" s="10"/>
      <c r="L124" s="154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  <c r="AD124" s="10"/>
      <c r="AE124" s="10"/>
    </row>
    <row r="125" s="10" customFormat="1" ht="19.92" customHeight="1">
      <c r="A125" s="10"/>
      <c r="B125" s="154"/>
      <c r="C125" s="10"/>
      <c r="D125" s="155" t="s">
        <v>235</v>
      </c>
      <c r="E125" s="156"/>
      <c r="F125" s="156"/>
      <c r="G125" s="156"/>
      <c r="H125" s="156"/>
      <c r="I125" s="156"/>
      <c r="J125" s="157">
        <f>J1588</f>
        <v>0</v>
      </c>
      <c r="K125" s="10"/>
      <c r="L125" s="154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  <c r="AD125" s="10"/>
      <c r="AE125" s="10"/>
    </row>
    <row r="126" s="10" customFormat="1" ht="19.92" customHeight="1">
      <c r="A126" s="10"/>
      <c r="B126" s="154"/>
      <c r="C126" s="10"/>
      <c r="D126" s="155" t="s">
        <v>236</v>
      </c>
      <c r="E126" s="156"/>
      <c r="F126" s="156"/>
      <c r="G126" s="156"/>
      <c r="H126" s="156"/>
      <c r="I126" s="156"/>
      <c r="J126" s="157">
        <f>J1602</f>
        <v>0</v>
      </c>
      <c r="K126" s="10"/>
      <c r="L126" s="154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  <c r="AD126" s="10"/>
      <c r="AE126" s="10"/>
    </row>
    <row r="127" s="10" customFormat="1" ht="19.92" customHeight="1">
      <c r="A127" s="10"/>
      <c r="B127" s="154"/>
      <c r="C127" s="10"/>
      <c r="D127" s="155" t="s">
        <v>237</v>
      </c>
      <c r="E127" s="156"/>
      <c r="F127" s="156"/>
      <c r="G127" s="156"/>
      <c r="H127" s="156"/>
      <c r="I127" s="156"/>
      <c r="J127" s="157">
        <f>J1627</f>
        <v>0</v>
      </c>
      <c r="K127" s="10"/>
      <c r="L127" s="154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  <c r="AD127" s="10"/>
      <c r="AE127" s="10"/>
    </row>
    <row r="128" s="10" customFormat="1" ht="19.92" customHeight="1">
      <c r="A128" s="10"/>
      <c r="B128" s="154"/>
      <c r="C128" s="10"/>
      <c r="D128" s="155" t="s">
        <v>238</v>
      </c>
      <c r="E128" s="156"/>
      <c r="F128" s="156"/>
      <c r="G128" s="156"/>
      <c r="H128" s="156"/>
      <c r="I128" s="156"/>
      <c r="J128" s="157">
        <f>J1809</f>
        <v>0</v>
      </c>
      <c r="K128" s="10"/>
      <c r="L128" s="154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</row>
    <row r="129" s="10" customFormat="1" ht="19.92" customHeight="1">
      <c r="A129" s="10"/>
      <c r="B129" s="154"/>
      <c r="C129" s="10"/>
      <c r="D129" s="155" t="s">
        <v>239</v>
      </c>
      <c r="E129" s="156"/>
      <c r="F129" s="156"/>
      <c r="G129" s="156"/>
      <c r="H129" s="156"/>
      <c r="I129" s="156"/>
      <c r="J129" s="157">
        <f>J1865</f>
        <v>0</v>
      </c>
      <c r="K129" s="10"/>
      <c r="L129" s="154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  <c r="AD129" s="10"/>
      <c r="AE129" s="10"/>
    </row>
    <row r="130" s="10" customFormat="1" ht="19.92" customHeight="1">
      <c r="A130" s="10"/>
      <c r="B130" s="154"/>
      <c r="C130" s="10"/>
      <c r="D130" s="155" t="s">
        <v>240</v>
      </c>
      <c r="E130" s="156"/>
      <c r="F130" s="156"/>
      <c r="G130" s="156"/>
      <c r="H130" s="156"/>
      <c r="I130" s="156"/>
      <c r="J130" s="157">
        <f>J1879</f>
        <v>0</v>
      </c>
      <c r="K130" s="10"/>
      <c r="L130" s="154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  <c r="AD130" s="10"/>
      <c r="AE130" s="10"/>
    </row>
    <row r="131" s="10" customFormat="1" ht="19.92" customHeight="1">
      <c r="A131" s="10"/>
      <c r="B131" s="154"/>
      <c r="C131" s="10"/>
      <c r="D131" s="155" t="s">
        <v>241</v>
      </c>
      <c r="E131" s="156"/>
      <c r="F131" s="156"/>
      <c r="G131" s="156"/>
      <c r="H131" s="156"/>
      <c r="I131" s="156"/>
      <c r="J131" s="157">
        <f>J1987</f>
        <v>0</v>
      </c>
      <c r="K131" s="10"/>
      <c r="L131" s="154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  <c r="AD131" s="10"/>
      <c r="AE131" s="10"/>
    </row>
    <row r="132" s="2" customFormat="1" ht="21.84" customHeight="1">
      <c r="A132" s="38"/>
      <c r="B132" s="39"/>
      <c r="C132" s="38"/>
      <c r="D132" s="38"/>
      <c r="E132" s="38"/>
      <c r="F132" s="38"/>
      <c r="G132" s="38"/>
      <c r="H132" s="38"/>
      <c r="I132" s="38"/>
      <c r="J132" s="38"/>
      <c r="K132" s="38"/>
      <c r="L132" s="55"/>
      <c r="S132" s="38"/>
      <c r="T132" s="38"/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</row>
    <row r="133" s="2" customFormat="1" ht="6.96" customHeight="1">
      <c r="A133" s="38"/>
      <c r="B133" s="60"/>
      <c r="C133" s="61"/>
      <c r="D133" s="61"/>
      <c r="E133" s="61"/>
      <c r="F133" s="61"/>
      <c r="G133" s="61"/>
      <c r="H133" s="61"/>
      <c r="I133" s="61"/>
      <c r="J133" s="61"/>
      <c r="K133" s="61"/>
      <c r="L133" s="55"/>
      <c r="S133" s="38"/>
      <c r="T133" s="38"/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</row>
    <row r="137" s="2" customFormat="1" ht="6.96" customHeight="1">
      <c r="A137" s="38"/>
      <c r="B137" s="62"/>
      <c r="C137" s="63"/>
      <c r="D137" s="63"/>
      <c r="E137" s="63"/>
      <c r="F137" s="63"/>
      <c r="G137" s="63"/>
      <c r="H137" s="63"/>
      <c r="I137" s="63"/>
      <c r="J137" s="63"/>
      <c r="K137" s="63"/>
      <c r="L137" s="55"/>
      <c r="S137" s="38"/>
      <c r="T137" s="38"/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</row>
    <row r="138" s="2" customFormat="1" ht="24.96" customHeight="1">
      <c r="A138" s="38"/>
      <c r="B138" s="39"/>
      <c r="C138" s="23" t="s">
        <v>242</v>
      </c>
      <c r="D138" s="38"/>
      <c r="E138" s="38"/>
      <c r="F138" s="38"/>
      <c r="G138" s="38"/>
      <c r="H138" s="38"/>
      <c r="I138" s="38"/>
      <c r="J138" s="38"/>
      <c r="K138" s="38"/>
      <c r="L138" s="55"/>
      <c r="S138" s="38"/>
      <c r="T138" s="38"/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</row>
    <row r="139" s="2" customFormat="1" ht="6.96" customHeight="1">
      <c r="A139" s="38"/>
      <c r="B139" s="39"/>
      <c r="C139" s="38"/>
      <c r="D139" s="38"/>
      <c r="E139" s="38"/>
      <c r="F139" s="38"/>
      <c r="G139" s="38"/>
      <c r="H139" s="38"/>
      <c r="I139" s="38"/>
      <c r="J139" s="38"/>
      <c r="K139" s="38"/>
      <c r="L139" s="55"/>
      <c r="S139" s="38"/>
      <c r="T139" s="38"/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</row>
    <row r="140" s="2" customFormat="1" ht="12" customHeight="1">
      <c r="A140" s="38"/>
      <c r="B140" s="39"/>
      <c r="C140" s="32" t="s">
        <v>16</v>
      </c>
      <c r="D140" s="38"/>
      <c r="E140" s="38"/>
      <c r="F140" s="38"/>
      <c r="G140" s="38"/>
      <c r="H140" s="38"/>
      <c r="I140" s="38"/>
      <c r="J140" s="38"/>
      <c r="K140" s="38"/>
      <c r="L140" s="55"/>
      <c r="S140" s="38"/>
      <c r="T140" s="38"/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</row>
    <row r="141" s="2" customFormat="1" ht="16.5" customHeight="1">
      <c r="A141" s="38"/>
      <c r="B141" s="39"/>
      <c r="C141" s="38"/>
      <c r="D141" s="38"/>
      <c r="E141" s="131" t="str">
        <f>E7</f>
        <v>FNOL Novostavba Pavilonu B</v>
      </c>
      <c r="F141" s="32"/>
      <c r="G141" s="32"/>
      <c r="H141" s="32"/>
      <c r="I141" s="38"/>
      <c r="J141" s="38"/>
      <c r="K141" s="38"/>
      <c r="L141" s="55"/>
      <c r="S141" s="38"/>
      <c r="T141" s="38"/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</row>
    <row r="142" s="1" customFormat="1" ht="12" customHeight="1">
      <c r="B142" s="22"/>
      <c r="C142" s="32" t="s">
        <v>199</v>
      </c>
      <c r="L142" s="22"/>
    </row>
    <row r="143" s="1" customFormat="1" ht="16.5" customHeight="1">
      <c r="B143" s="22"/>
      <c r="E143" s="131" t="s">
        <v>200</v>
      </c>
      <c r="F143" s="1"/>
      <c r="G143" s="1"/>
      <c r="H143" s="1"/>
      <c r="L143" s="22"/>
    </row>
    <row r="144" s="1" customFormat="1" ht="12" customHeight="1">
      <c r="B144" s="22"/>
      <c r="C144" s="32" t="s">
        <v>201</v>
      </c>
      <c r="L144" s="22"/>
    </row>
    <row r="145" s="2" customFormat="1" ht="16.5" customHeight="1">
      <c r="A145" s="38"/>
      <c r="B145" s="39"/>
      <c r="C145" s="38"/>
      <c r="D145" s="38"/>
      <c r="E145" s="132" t="s">
        <v>202</v>
      </c>
      <c r="F145" s="38"/>
      <c r="G145" s="38"/>
      <c r="H145" s="38"/>
      <c r="I145" s="38"/>
      <c r="J145" s="38"/>
      <c r="K145" s="38"/>
      <c r="L145" s="55"/>
      <c r="S145" s="38"/>
      <c r="T145" s="38"/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</row>
    <row r="146" s="2" customFormat="1" ht="12" customHeight="1">
      <c r="A146" s="38"/>
      <c r="B146" s="39"/>
      <c r="C146" s="32" t="s">
        <v>203</v>
      </c>
      <c r="D146" s="38"/>
      <c r="E146" s="38"/>
      <c r="F146" s="38"/>
      <c r="G146" s="38"/>
      <c r="H146" s="38"/>
      <c r="I146" s="38"/>
      <c r="J146" s="38"/>
      <c r="K146" s="38"/>
      <c r="L146" s="55"/>
      <c r="S146" s="38"/>
      <c r="T146" s="38"/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</row>
    <row r="147" s="2" customFormat="1" ht="16.5" customHeight="1">
      <c r="A147" s="38"/>
      <c r="B147" s="39"/>
      <c r="C147" s="38"/>
      <c r="D147" s="38"/>
      <c r="E147" s="67" t="str">
        <f>E13</f>
        <v>SO02 - Architektonicko stavební a konstrukční část a PBŘ</v>
      </c>
      <c r="F147" s="38"/>
      <c r="G147" s="38"/>
      <c r="H147" s="38"/>
      <c r="I147" s="38"/>
      <c r="J147" s="38"/>
      <c r="K147" s="38"/>
      <c r="L147" s="55"/>
      <c r="S147" s="38"/>
      <c r="T147" s="38"/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</row>
    <row r="148" s="2" customFormat="1" ht="6.96" customHeight="1">
      <c r="A148" s="38"/>
      <c r="B148" s="39"/>
      <c r="C148" s="38"/>
      <c r="D148" s="38"/>
      <c r="E148" s="38"/>
      <c r="F148" s="38"/>
      <c r="G148" s="38"/>
      <c r="H148" s="38"/>
      <c r="I148" s="38"/>
      <c r="J148" s="38"/>
      <c r="K148" s="38"/>
      <c r="L148" s="55"/>
      <c r="S148" s="38"/>
      <c r="T148" s="38"/>
      <c r="U148" s="38"/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</row>
    <row r="149" s="2" customFormat="1" ht="12" customHeight="1">
      <c r="A149" s="38"/>
      <c r="B149" s="39"/>
      <c r="C149" s="32" t="s">
        <v>20</v>
      </c>
      <c r="D149" s="38"/>
      <c r="E149" s="38"/>
      <c r="F149" s="27" t="str">
        <f>F16</f>
        <v xml:space="preserve"> </v>
      </c>
      <c r="G149" s="38"/>
      <c r="H149" s="38"/>
      <c r="I149" s="32" t="s">
        <v>22</v>
      </c>
      <c r="J149" s="69" t="str">
        <f>IF(J16="","",J16)</f>
        <v>8. 4. 2023</v>
      </c>
      <c r="K149" s="38"/>
      <c r="L149" s="55"/>
      <c r="S149" s="38"/>
      <c r="T149" s="38"/>
      <c r="U149" s="38"/>
      <c r="V149" s="38"/>
      <c r="W149" s="38"/>
      <c r="X149" s="38"/>
      <c r="Y149" s="38"/>
      <c r="Z149" s="38"/>
      <c r="AA149" s="38"/>
      <c r="AB149" s="38"/>
      <c r="AC149" s="38"/>
      <c r="AD149" s="38"/>
      <c r="AE149" s="38"/>
    </row>
    <row r="150" s="2" customFormat="1" ht="6.96" customHeight="1">
      <c r="A150" s="38"/>
      <c r="B150" s="39"/>
      <c r="C150" s="38"/>
      <c r="D150" s="38"/>
      <c r="E150" s="38"/>
      <c r="F150" s="38"/>
      <c r="G150" s="38"/>
      <c r="H150" s="38"/>
      <c r="I150" s="38"/>
      <c r="J150" s="38"/>
      <c r="K150" s="38"/>
      <c r="L150" s="55"/>
      <c r="S150" s="38"/>
      <c r="T150" s="38"/>
      <c r="U150" s="38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</row>
    <row r="151" s="2" customFormat="1" ht="15.15" customHeight="1">
      <c r="A151" s="38"/>
      <c r="B151" s="39"/>
      <c r="C151" s="32" t="s">
        <v>24</v>
      </c>
      <c r="D151" s="38"/>
      <c r="E151" s="38"/>
      <c r="F151" s="27" t="str">
        <f>E19</f>
        <v>Fakultní nemocnice Olomouc</v>
      </c>
      <c r="G151" s="38"/>
      <c r="H151" s="38"/>
      <c r="I151" s="32" t="s">
        <v>30</v>
      </c>
      <c r="J151" s="36" t="str">
        <f>E25</f>
        <v>LTProjekt, EP Rožnov</v>
      </c>
      <c r="K151" s="38"/>
      <c r="L151" s="55"/>
      <c r="S151" s="38"/>
      <c r="T151" s="38"/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</row>
    <row r="152" s="2" customFormat="1" ht="15.15" customHeight="1">
      <c r="A152" s="38"/>
      <c r="B152" s="39"/>
      <c r="C152" s="32" t="s">
        <v>28</v>
      </c>
      <c r="D152" s="38"/>
      <c r="E152" s="38"/>
      <c r="F152" s="27" t="str">
        <f>IF(E22="","",E22)</f>
        <v>Vyplň údaj</v>
      </c>
      <c r="G152" s="38"/>
      <c r="H152" s="38"/>
      <c r="I152" s="32" t="s">
        <v>33</v>
      </c>
      <c r="J152" s="36" t="str">
        <f>E28</f>
        <v xml:space="preserve"> </v>
      </c>
      <c r="K152" s="38"/>
      <c r="L152" s="55"/>
      <c r="S152" s="38"/>
      <c r="T152" s="38"/>
      <c r="U152" s="38"/>
      <c r="V152" s="38"/>
      <c r="W152" s="38"/>
      <c r="X152" s="38"/>
      <c r="Y152" s="38"/>
      <c r="Z152" s="38"/>
      <c r="AA152" s="38"/>
      <c r="AB152" s="38"/>
      <c r="AC152" s="38"/>
      <c r="AD152" s="38"/>
      <c r="AE152" s="38"/>
    </row>
    <row r="153" s="2" customFormat="1" ht="10.32" customHeight="1">
      <c r="A153" s="38"/>
      <c r="B153" s="39"/>
      <c r="C153" s="38"/>
      <c r="D153" s="38"/>
      <c r="E153" s="38"/>
      <c r="F153" s="38"/>
      <c r="G153" s="38"/>
      <c r="H153" s="38"/>
      <c r="I153" s="38"/>
      <c r="J153" s="38"/>
      <c r="K153" s="38"/>
      <c r="L153" s="55"/>
      <c r="S153" s="38"/>
      <c r="T153" s="38"/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</row>
    <row r="154" s="11" customFormat="1" ht="29.28" customHeight="1">
      <c r="A154" s="158"/>
      <c r="B154" s="159"/>
      <c r="C154" s="160" t="s">
        <v>243</v>
      </c>
      <c r="D154" s="161" t="s">
        <v>60</v>
      </c>
      <c r="E154" s="161" t="s">
        <v>56</v>
      </c>
      <c r="F154" s="161" t="s">
        <v>57</v>
      </c>
      <c r="G154" s="161" t="s">
        <v>244</v>
      </c>
      <c r="H154" s="161" t="s">
        <v>245</v>
      </c>
      <c r="I154" s="161" t="s">
        <v>246</v>
      </c>
      <c r="J154" s="161" t="s">
        <v>208</v>
      </c>
      <c r="K154" s="162" t="s">
        <v>247</v>
      </c>
      <c r="L154" s="163"/>
      <c r="M154" s="86" t="s">
        <v>1</v>
      </c>
      <c r="N154" s="87" t="s">
        <v>39</v>
      </c>
      <c r="O154" s="87" t="s">
        <v>248</v>
      </c>
      <c r="P154" s="87" t="s">
        <v>249</v>
      </c>
      <c r="Q154" s="87" t="s">
        <v>250</v>
      </c>
      <c r="R154" s="87" t="s">
        <v>251</v>
      </c>
      <c r="S154" s="87" t="s">
        <v>252</v>
      </c>
      <c r="T154" s="88" t="s">
        <v>253</v>
      </c>
      <c r="U154" s="158"/>
      <c r="V154" s="158"/>
      <c r="W154" s="158"/>
      <c r="X154" s="158"/>
      <c r="Y154" s="158"/>
      <c r="Z154" s="158"/>
      <c r="AA154" s="158"/>
      <c r="AB154" s="158"/>
      <c r="AC154" s="158"/>
      <c r="AD154" s="158"/>
      <c r="AE154" s="158"/>
    </row>
    <row r="155" s="2" customFormat="1" ht="22.8" customHeight="1">
      <c r="A155" s="38"/>
      <c r="B155" s="39"/>
      <c r="C155" s="93" t="s">
        <v>254</v>
      </c>
      <c r="D155" s="38"/>
      <c r="E155" s="38"/>
      <c r="F155" s="38"/>
      <c r="G155" s="38"/>
      <c r="H155" s="38"/>
      <c r="I155" s="38"/>
      <c r="J155" s="164">
        <f>BK155</f>
        <v>0</v>
      </c>
      <c r="K155" s="38"/>
      <c r="L155" s="39"/>
      <c r="M155" s="89"/>
      <c r="N155" s="73"/>
      <c r="O155" s="90"/>
      <c r="P155" s="165">
        <f>P156+P842</f>
        <v>0</v>
      </c>
      <c r="Q155" s="90"/>
      <c r="R155" s="165">
        <f>R156+R842</f>
        <v>2974.9620442299997</v>
      </c>
      <c r="S155" s="90"/>
      <c r="T155" s="166">
        <f>T156+T842</f>
        <v>9.6843000000000004</v>
      </c>
      <c r="U155" s="38"/>
      <c r="V155" s="38"/>
      <c r="W155" s="38"/>
      <c r="X155" s="38"/>
      <c r="Y155" s="38"/>
      <c r="Z155" s="38"/>
      <c r="AA155" s="38"/>
      <c r="AB155" s="38"/>
      <c r="AC155" s="38"/>
      <c r="AD155" s="38"/>
      <c r="AE155" s="38"/>
      <c r="AT155" s="19" t="s">
        <v>74</v>
      </c>
      <c r="AU155" s="19" t="s">
        <v>210</v>
      </c>
      <c r="BK155" s="167">
        <f>BK156+BK842</f>
        <v>0</v>
      </c>
    </row>
    <row r="156" s="12" customFormat="1" ht="25.92" customHeight="1">
      <c r="A156" s="12"/>
      <c r="B156" s="168"/>
      <c r="C156" s="12"/>
      <c r="D156" s="169" t="s">
        <v>74</v>
      </c>
      <c r="E156" s="170" t="s">
        <v>255</v>
      </c>
      <c r="F156" s="170" t="s">
        <v>256</v>
      </c>
      <c r="G156" s="12"/>
      <c r="H156" s="12"/>
      <c r="I156" s="171"/>
      <c r="J156" s="172">
        <f>BK156</f>
        <v>0</v>
      </c>
      <c r="K156" s="12"/>
      <c r="L156" s="168"/>
      <c r="M156" s="173"/>
      <c r="N156" s="174"/>
      <c r="O156" s="174"/>
      <c r="P156" s="175">
        <f>P157+P224+P296+P346+P570+P642+P647+P800+P806+P833+P839</f>
        <v>0</v>
      </c>
      <c r="Q156" s="174"/>
      <c r="R156" s="175">
        <f>R157+R224+R296+R346+R570+R642+R647+R800+R806+R833+R839</f>
        <v>2798.0759389999998</v>
      </c>
      <c r="S156" s="174"/>
      <c r="T156" s="176">
        <f>T157+T224+T296+T346+T570+T642+T647+T800+T806+T833+T839</f>
        <v>9.6843000000000004</v>
      </c>
      <c r="U156" s="12"/>
      <c r="V156" s="12"/>
      <c r="W156" s="12"/>
      <c r="X156" s="12"/>
      <c r="Y156" s="12"/>
      <c r="Z156" s="12"/>
      <c r="AA156" s="12"/>
      <c r="AB156" s="12"/>
      <c r="AC156" s="12"/>
      <c r="AD156" s="12"/>
      <c r="AE156" s="12"/>
      <c r="AR156" s="169" t="s">
        <v>82</v>
      </c>
      <c r="AT156" s="177" t="s">
        <v>74</v>
      </c>
      <c r="AU156" s="177" t="s">
        <v>75</v>
      </c>
      <c r="AY156" s="169" t="s">
        <v>257</v>
      </c>
      <c r="BK156" s="178">
        <f>BK157+BK224+BK296+BK346+BK570+BK642+BK647+BK800+BK806+BK833+BK839</f>
        <v>0</v>
      </c>
    </row>
    <row r="157" s="12" customFormat="1" ht="22.8" customHeight="1">
      <c r="A157" s="12"/>
      <c r="B157" s="168"/>
      <c r="C157" s="12"/>
      <c r="D157" s="169" t="s">
        <v>74</v>
      </c>
      <c r="E157" s="179" t="s">
        <v>82</v>
      </c>
      <c r="F157" s="179" t="s">
        <v>258</v>
      </c>
      <c r="G157" s="12"/>
      <c r="H157" s="12"/>
      <c r="I157" s="171"/>
      <c r="J157" s="180">
        <f>BK157</f>
        <v>0</v>
      </c>
      <c r="K157" s="12"/>
      <c r="L157" s="168"/>
      <c r="M157" s="173"/>
      <c r="N157" s="174"/>
      <c r="O157" s="174"/>
      <c r="P157" s="175">
        <f>SUM(P158:P223)</f>
        <v>0</v>
      </c>
      <c r="Q157" s="174"/>
      <c r="R157" s="175">
        <f>SUM(R158:R223)</f>
        <v>1022.755</v>
      </c>
      <c r="S157" s="174"/>
      <c r="T157" s="176">
        <f>SUM(T158:T223)</f>
        <v>0</v>
      </c>
      <c r="U157" s="12"/>
      <c r="V157" s="12"/>
      <c r="W157" s="12"/>
      <c r="X157" s="12"/>
      <c r="Y157" s="12"/>
      <c r="Z157" s="12"/>
      <c r="AA157" s="12"/>
      <c r="AB157" s="12"/>
      <c r="AC157" s="12"/>
      <c r="AD157" s="12"/>
      <c r="AE157" s="12"/>
      <c r="AR157" s="169" t="s">
        <v>82</v>
      </c>
      <c r="AT157" s="177" t="s">
        <v>74</v>
      </c>
      <c r="AU157" s="177" t="s">
        <v>82</v>
      </c>
      <c r="AY157" s="169" t="s">
        <v>257</v>
      </c>
      <c r="BK157" s="178">
        <f>SUM(BK158:BK223)</f>
        <v>0</v>
      </c>
    </row>
    <row r="158" s="2" customFormat="1" ht="33" customHeight="1">
      <c r="A158" s="38"/>
      <c r="B158" s="181"/>
      <c r="C158" s="182" t="s">
        <v>82</v>
      </c>
      <c r="D158" s="182" t="s">
        <v>259</v>
      </c>
      <c r="E158" s="183" t="s">
        <v>260</v>
      </c>
      <c r="F158" s="184" t="s">
        <v>261</v>
      </c>
      <c r="G158" s="185" t="s">
        <v>262</v>
      </c>
      <c r="H158" s="186">
        <v>2430</v>
      </c>
      <c r="I158" s="187"/>
      <c r="J158" s="188">
        <f>ROUND(I158*H158,2)</f>
        <v>0</v>
      </c>
      <c r="K158" s="184" t="s">
        <v>263</v>
      </c>
      <c r="L158" s="39"/>
      <c r="M158" s="189" t="s">
        <v>1</v>
      </c>
      <c r="N158" s="190" t="s">
        <v>40</v>
      </c>
      <c r="O158" s="77"/>
      <c r="P158" s="191">
        <f>O158*H158</f>
        <v>0</v>
      </c>
      <c r="Q158" s="191">
        <v>0</v>
      </c>
      <c r="R158" s="191">
        <f>Q158*H158</f>
        <v>0</v>
      </c>
      <c r="S158" s="191">
        <v>0</v>
      </c>
      <c r="T158" s="192">
        <f>S158*H158</f>
        <v>0</v>
      </c>
      <c r="U158" s="38"/>
      <c r="V158" s="38"/>
      <c r="W158" s="38"/>
      <c r="X158" s="38"/>
      <c r="Y158" s="38"/>
      <c r="Z158" s="38"/>
      <c r="AA158" s="38"/>
      <c r="AB158" s="38"/>
      <c r="AC158" s="38"/>
      <c r="AD158" s="38"/>
      <c r="AE158" s="38"/>
      <c r="AR158" s="193" t="s">
        <v>108</v>
      </c>
      <c r="AT158" s="193" t="s">
        <v>259</v>
      </c>
      <c r="AU158" s="193" t="s">
        <v>85</v>
      </c>
      <c r="AY158" s="19" t="s">
        <v>257</v>
      </c>
      <c r="BE158" s="194">
        <f>IF(N158="základní",J158,0)</f>
        <v>0</v>
      </c>
      <c r="BF158" s="194">
        <f>IF(N158="snížená",J158,0)</f>
        <v>0</v>
      </c>
      <c r="BG158" s="194">
        <f>IF(N158="zákl. přenesená",J158,0)</f>
        <v>0</v>
      </c>
      <c r="BH158" s="194">
        <f>IF(N158="sníž. přenesená",J158,0)</f>
        <v>0</v>
      </c>
      <c r="BI158" s="194">
        <f>IF(N158="nulová",J158,0)</f>
        <v>0</v>
      </c>
      <c r="BJ158" s="19" t="s">
        <v>82</v>
      </c>
      <c r="BK158" s="194">
        <f>ROUND(I158*H158,2)</f>
        <v>0</v>
      </c>
      <c r="BL158" s="19" t="s">
        <v>108</v>
      </c>
      <c r="BM158" s="193" t="s">
        <v>264</v>
      </c>
    </row>
    <row r="159" s="13" customFormat="1">
      <c r="A159" s="13"/>
      <c r="B159" s="195"/>
      <c r="C159" s="13"/>
      <c r="D159" s="196" t="s">
        <v>265</v>
      </c>
      <c r="E159" s="197" t="s">
        <v>1</v>
      </c>
      <c r="F159" s="198" t="s">
        <v>86</v>
      </c>
      <c r="G159" s="13"/>
      <c r="H159" s="197" t="s">
        <v>1</v>
      </c>
      <c r="I159" s="199"/>
      <c r="J159" s="13"/>
      <c r="K159" s="13"/>
      <c r="L159" s="195"/>
      <c r="M159" s="200"/>
      <c r="N159" s="201"/>
      <c r="O159" s="201"/>
      <c r="P159" s="201"/>
      <c r="Q159" s="201"/>
      <c r="R159" s="201"/>
      <c r="S159" s="201"/>
      <c r="T159" s="202"/>
      <c r="U159" s="13"/>
      <c r="V159" s="13"/>
      <c r="W159" s="13"/>
      <c r="X159" s="13"/>
      <c r="Y159" s="13"/>
      <c r="Z159" s="13"/>
      <c r="AA159" s="13"/>
      <c r="AB159" s="13"/>
      <c r="AC159" s="13"/>
      <c r="AD159" s="13"/>
      <c r="AE159" s="13"/>
      <c r="AT159" s="197" t="s">
        <v>265</v>
      </c>
      <c r="AU159" s="197" t="s">
        <v>85</v>
      </c>
      <c r="AV159" s="13" t="s">
        <v>82</v>
      </c>
      <c r="AW159" s="13" t="s">
        <v>32</v>
      </c>
      <c r="AX159" s="13" t="s">
        <v>75</v>
      </c>
      <c r="AY159" s="197" t="s">
        <v>257</v>
      </c>
    </row>
    <row r="160" s="13" customFormat="1">
      <c r="A160" s="13"/>
      <c r="B160" s="195"/>
      <c r="C160" s="13"/>
      <c r="D160" s="196" t="s">
        <v>265</v>
      </c>
      <c r="E160" s="197" t="s">
        <v>1</v>
      </c>
      <c r="F160" s="198" t="s">
        <v>266</v>
      </c>
      <c r="G160" s="13"/>
      <c r="H160" s="197" t="s">
        <v>1</v>
      </c>
      <c r="I160" s="199"/>
      <c r="J160" s="13"/>
      <c r="K160" s="13"/>
      <c r="L160" s="195"/>
      <c r="M160" s="200"/>
      <c r="N160" s="201"/>
      <c r="O160" s="201"/>
      <c r="P160" s="201"/>
      <c r="Q160" s="201"/>
      <c r="R160" s="201"/>
      <c r="S160" s="201"/>
      <c r="T160" s="202"/>
      <c r="U160" s="13"/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T160" s="197" t="s">
        <v>265</v>
      </c>
      <c r="AU160" s="197" t="s">
        <v>85</v>
      </c>
      <c r="AV160" s="13" t="s">
        <v>82</v>
      </c>
      <c r="AW160" s="13" t="s">
        <v>32</v>
      </c>
      <c r="AX160" s="13" t="s">
        <v>75</v>
      </c>
      <c r="AY160" s="197" t="s">
        <v>257</v>
      </c>
    </row>
    <row r="161" s="13" customFormat="1">
      <c r="A161" s="13"/>
      <c r="B161" s="195"/>
      <c r="C161" s="13"/>
      <c r="D161" s="196" t="s">
        <v>265</v>
      </c>
      <c r="E161" s="197" t="s">
        <v>1</v>
      </c>
      <c r="F161" s="198" t="s">
        <v>267</v>
      </c>
      <c r="G161" s="13"/>
      <c r="H161" s="197" t="s">
        <v>1</v>
      </c>
      <c r="I161" s="199"/>
      <c r="J161" s="13"/>
      <c r="K161" s="13"/>
      <c r="L161" s="195"/>
      <c r="M161" s="200"/>
      <c r="N161" s="201"/>
      <c r="O161" s="201"/>
      <c r="P161" s="201"/>
      <c r="Q161" s="201"/>
      <c r="R161" s="201"/>
      <c r="S161" s="201"/>
      <c r="T161" s="202"/>
      <c r="U161" s="13"/>
      <c r="V161" s="13"/>
      <c r="W161" s="13"/>
      <c r="X161" s="13"/>
      <c r="Y161" s="13"/>
      <c r="Z161" s="13"/>
      <c r="AA161" s="13"/>
      <c r="AB161" s="13"/>
      <c r="AC161" s="13"/>
      <c r="AD161" s="13"/>
      <c r="AE161" s="13"/>
      <c r="AT161" s="197" t="s">
        <v>265</v>
      </c>
      <c r="AU161" s="197" t="s">
        <v>85</v>
      </c>
      <c r="AV161" s="13" t="s">
        <v>82</v>
      </c>
      <c r="AW161" s="13" t="s">
        <v>32</v>
      </c>
      <c r="AX161" s="13" t="s">
        <v>75</v>
      </c>
      <c r="AY161" s="197" t="s">
        <v>257</v>
      </c>
    </row>
    <row r="162" s="13" customFormat="1">
      <c r="A162" s="13"/>
      <c r="B162" s="195"/>
      <c r="C162" s="13"/>
      <c r="D162" s="196" t="s">
        <v>265</v>
      </c>
      <c r="E162" s="197" t="s">
        <v>1</v>
      </c>
      <c r="F162" s="198" t="s">
        <v>268</v>
      </c>
      <c r="G162" s="13"/>
      <c r="H162" s="197" t="s">
        <v>1</v>
      </c>
      <c r="I162" s="199"/>
      <c r="J162" s="13"/>
      <c r="K162" s="13"/>
      <c r="L162" s="195"/>
      <c r="M162" s="200"/>
      <c r="N162" s="201"/>
      <c r="O162" s="201"/>
      <c r="P162" s="201"/>
      <c r="Q162" s="201"/>
      <c r="R162" s="201"/>
      <c r="S162" s="201"/>
      <c r="T162" s="202"/>
      <c r="U162" s="13"/>
      <c r="V162" s="13"/>
      <c r="W162" s="13"/>
      <c r="X162" s="13"/>
      <c r="Y162" s="13"/>
      <c r="Z162" s="13"/>
      <c r="AA162" s="13"/>
      <c r="AB162" s="13"/>
      <c r="AC162" s="13"/>
      <c r="AD162" s="13"/>
      <c r="AE162" s="13"/>
      <c r="AT162" s="197" t="s">
        <v>265</v>
      </c>
      <c r="AU162" s="197" t="s">
        <v>85</v>
      </c>
      <c r="AV162" s="13" t="s">
        <v>82</v>
      </c>
      <c r="AW162" s="13" t="s">
        <v>32</v>
      </c>
      <c r="AX162" s="13" t="s">
        <v>75</v>
      </c>
      <c r="AY162" s="197" t="s">
        <v>257</v>
      </c>
    </row>
    <row r="163" s="13" customFormat="1">
      <c r="A163" s="13"/>
      <c r="B163" s="195"/>
      <c r="C163" s="13"/>
      <c r="D163" s="196" t="s">
        <v>265</v>
      </c>
      <c r="E163" s="197" t="s">
        <v>1</v>
      </c>
      <c r="F163" s="198" t="s">
        <v>269</v>
      </c>
      <c r="G163" s="13"/>
      <c r="H163" s="197" t="s">
        <v>1</v>
      </c>
      <c r="I163" s="199"/>
      <c r="J163" s="13"/>
      <c r="K163" s="13"/>
      <c r="L163" s="195"/>
      <c r="M163" s="200"/>
      <c r="N163" s="201"/>
      <c r="O163" s="201"/>
      <c r="P163" s="201"/>
      <c r="Q163" s="201"/>
      <c r="R163" s="201"/>
      <c r="S163" s="201"/>
      <c r="T163" s="202"/>
      <c r="U163" s="13"/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T163" s="197" t="s">
        <v>265</v>
      </c>
      <c r="AU163" s="197" t="s">
        <v>85</v>
      </c>
      <c r="AV163" s="13" t="s">
        <v>82</v>
      </c>
      <c r="AW163" s="13" t="s">
        <v>32</v>
      </c>
      <c r="AX163" s="13" t="s">
        <v>75</v>
      </c>
      <c r="AY163" s="197" t="s">
        <v>257</v>
      </c>
    </row>
    <row r="164" s="14" customFormat="1">
      <c r="A164" s="14"/>
      <c r="B164" s="203"/>
      <c r="C164" s="14"/>
      <c r="D164" s="196" t="s">
        <v>265</v>
      </c>
      <c r="E164" s="204" t="s">
        <v>1</v>
      </c>
      <c r="F164" s="205" t="s">
        <v>270</v>
      </c>
      <c r="G164" s="14"/>
      <c r="H164" s="206">
        <v>2430</v>
      </c>
      <c r="I164" s="207"/>
      <c r="J164" s="14"/>
      <c r="K164" s="14"/>
      <c r="L164" s="203"/>
      <c r="M164" s="208"/>
      <c r="N164" s="209"/>
      <c r="O164" s="209"/>
      <c r="P164" s="209"/>
      <c r="Q164" s="209"/>
      <c r="R164" s="209"/>
      <c r="S164" s="209"/>
      <c r="T164" s="210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  <c r="AE164" s="14"/>
      <c r="AT164" s="204" t="s">
        <v>265</v>
      </c>
      <c r="AU164" s="204" t="s">
        <v>85</v>
      </c>
      <c r="AV164" s="14" t="s">
        <v>85</v>
      </c>
      <c r="AW164" s="14" t="s">
        <v>32</v>
      </c>
      <c r="AX164" s="14" t="s">
        <v>75</v>
      </c>
      <c r="AY164" s="204" t="s">
        <v>257</v>
      </c>
    </row>
    <row r="165" s="15" customFormat="1">
      <c r="A165" s="15"/>
      <c r="B165" s="211"/>
      <c r="C165" s="15"/>
      <c r="D165" s="196" t="s">
        <v>265</v>
      </c>
      <c r="E165" s="212" t="s">
        <v>195</v>
      </c>
      <c r="F165" s="213" t="s">
        <v>271</v>
      </c>
      <c r="G165" s="15"/>
      <c r="H165" s="214">
        <v>2430</v>
      </c>
      <c r="I165" s="215"/>
      <c r="J165" s="15"/>
      <c r="K165" s="15"/>
      <c r="L165" s="211"/>
      <c r="M165" s="216"/>
      <c r="N165" s="217"/>
      <c r="O165" s="217"/>
      <c r="P165" s="217"/>
      <c r="Q165" s="217"/>
      <c r="R165" s="217"/>
      <c r="S165" s="217"/>
      <c r="T165" s="218"/>
      <c r="U165" s="15"/>
      <c r="V165" s="15"/>
      <c r="W165" s="15"/>
      <c r="X165" s="15"/>
      <c r="Y165" s="15"/>
      <c r="Z165" s="15"/>
      <c r="AA165" s="15"/>
      <c r="AB165" s="15"/>
      <c r="AC165" s="15"/>
      <c r="AD165" s="15"/>
      <c r="AE165" s="15"/>
      <c r="AT165" s="212" t="s">
        <v>265</v>
      </c>
      <c r="AU165" s="212" t="s">
        <v>85</v>
      </c>
      <c r="AV165" s="15" t="s">
        <v>108</v>
      </c>
      <c r="AW165" s="15" t="s">
        <v>32</v>
      </c>
      <c r="AX165" s="15" t="s">
        <v>82</v>
      </c>
      <c r="AY165" s="212" t="s">
        <v>257</v>
      </c>
    </row>
    <row r="166" s="2" customFormat="1" ht="33" customHeight="1">
      <c r="A166" s="38"/>
      <c r="B166" s="181"/>
      <c r="C166" s="182" t="s">
        <v>85</v>
      </c>
      <c r="D166" s="182" t="s">
        <v>259</v>
      </c>
      <c r="E166" s="183" t="s">
        <v>272</v>
      </c>
      <c r="F166" s="184" t="s">
        <v>273</v>
      </c>
      <c r="G166" s="185" t="s">
        <v>262</v>
      </c>
      <c r="H166" s="186">
        <v>729</v>
      </c>
      <c r="I166" s="187"/>
      <c r="J166" s="188">
        <f>ROUND(I166*H166,2)</f>
        <v>0</v>
      </c>
      <c r="K166" s="184" t="s">
        <v>263</v>
      </c>
      <c r="L166" s="39"/>
      <c r="M166" s="189" t="s">
        <v>1</v>
      </c>
      <c r="N166" s="190" t="s">
        <v>40</v>
      </c>
      <c r="O166" s="77"/>
      <c r="P166" s="191">
        <f>O166*H166</f>
        <v>0</v>
      </c>
      <c r="Q166" s="191">
        <v>0</v>
      </c>
      <c r="R166" s="191">
        <f>Q166*H166</f>
        <v>0</v>
      </c>
      <c r="S166" s="191">
        <v>0</v>
      </c>
      <c r="T166" s="192">
        <f>S166*H166</f>
        <v>0</v>
      </c>
      <c r="U166" s="38"/>
      <c r="V166" s="38"/>
      <c r="W166" s="38"/>
      <c r="X166" s="38"/>
      <c r="Y166" s="38"/>
      <c r="Z166" s="38"/>
      <c r="AA166" s="38"/>
      <c r="AB166" s="38"/>
      <c r="AC166" s="38"/>
      <c r="AD166" s="38"/>
      <c r="AE166" s="38"/>
      <c r="AR166" s="193" t="s">
        <v>108</v>
      </c>
      <c r="AT166" s="193" t="s">
        <v>259</v>
      </c>
      <c r="AU166" s="193" t="s">
        <v>85</v>
      </c>
      <c r="AY166" s="19" t="s">
        <v>257</v>
      </c>
      <c r="BE166" s="194">
        <f>IF(N166="základní",J166,0)</f>
        <v>0</v>
      </c>
      <c r="BF166" s="194">
        <f>IF(N166="snížená",J166,0)</f>
        <v>0</v>
      </c>
      <c r="BG166" s="194">
        <f>IF(N166="zákl. přenesená",J166,0)</f>
        <v>0</v>
      </c>
      <c r="BH166" s="194">
        <f>IF(N166="sníž. přenesená",J166,0)</f>
        <v>0</v>
      </c>
      <c r="BI166" s="194">
        <f>IF(N166="nulová",J166,0)</f>
        <v>0</v>
      </c>
      <c r="BJ166" s="19" t="s">
        <v>82</v>
      </c>
      <c r="BK166" s="194">
        <f>ROUND(I166*H166,2)</f>
        <v>0</v>
      </c>
      <c r="BL166" s="19" t="s">
        <v>108</v>
      </c>
      <c r="BM166" s="193" t="s">
        <v>274</v>
      </c>
    </row>
    <row r="167" s="13" customFormat="1">
      <c r="A167" s="13"/>
      <c r="B167" s="195"/>
      <c r="C167" s="13"/>
      <c r="D167" s="196" t="s">
        <v>265</v>
      </c>
      <c r="E167" s="197" t="s">
        <v>1</v>
      </c>
      <c r="F167" s="198" t="s">
        <v>86</v>
      </c>
      <c r="G167" s="13"/>
      <c r="H167" s="197" t="s">
        <v>1</v>
      </c>
      <c r="I167" s="199"/>
      <c r="J167" s="13"/>
      <c r="K167" s="13"/>
      <c r="L167" s="195"/>
      <c r="M167" s="200"/>
      <c r="N167" s="201"/>
      <c r="O167" s="201"/>
      <c r="P167" s="201"/>
      <c r="Q167" s="201"/>
      <c r="R167" s="201"/>
      <c r="S167" s="201"/>
      <c r="T167" s="202"/>
      <c r="U167" s="13"/>
      <c r="V167" s="13"/>
      <c r="W167" s="13"/>
      <c r="X167" s="13"/>
      <c r="Y167" s="13"/>
      <c r="Z167" s="13"/>
      <c r="AA167" s="13"/>
      <c r="AB167" s="13"/>
      <c r="AC167" s="13"/>
      <c r="AD167" s="13"/>
      <c r="AE167" s="13"/>
      <c r="AT167" s="197" t="s">
        <v>265</v>
      </c>
      <c r="AU167" s="197" t="s">
        <v>85</v>
      </c>
      <c r="AV167" s="13" t="s">
        <v>82</v>
      </c>
      <c r="AW167" s="13" t="s">
        <v>32</v>
      </c>
      <c r="AX167" s="13" t="s">
        <v>75</v>
      </c>
      <c r="AY167" s="197" t="s">
        <v>257</v>
      </c>
    </row>
    <row r="168" s="13" customFormat="1">
      <c r="A168" s="13"/>
      <c r="B168" s="195"/>
      <c r="C168" s="13"/>
      <c r="D168" s="196" t="s">
        <v>265</v>
      </c>
      <c r="E168" s="197" t="s">
        <v>1</v>
      </c>
      <c r="F168" s="198" t="s">
        <v>266</v>
      </c>
      <c r="G168" s="13"/>
      <c r="H168" s="197" t="s">
        <v>1</v>
      </c>
      <c r="I168" s="199"/>
      <c r="J168" s="13"/>
      <c r="K168" s="13"/>
      <c r="L168" s="195"/>
      <c r="M168" s="200"/>
      <c r="N168" s="201"/>
      <c r="O168" s="201"/>
      <c r="P168" s="201"/>
      <c r="Q168" s="201"/>
      <c r="R168" s="201"/>
      <c r="S168" s="201"/>
      <c r="T168" s="202"/>
      <c r="U168" s="13"/>
      <c r="V168" s="13"/>
      <c r="W168" s="13"/>
      <c r="X168" s="13"/>
      <c r="Y168" s="13"/>
      <c r="Z168" s="13"/>
      <c r="AA168" s="13"/>
      <c r="AB168" s="13"/>
      <c r="AC168" s="13"/>
      <c r="AD168" s="13"/>
      <c r="AE168" s="13"/>
      <c r="AT168" s="197" t="s">
        <v>265</v>
      </c>
      <c r="AU168" s="197" t="s">
        <v>85</v>
      </c>
      <c r="AV168" s="13" t="s">
        <v>82</v>
      </c>
      <c r="AW168" s="13" t="s">
        <v>32</v>
      </c>
      <c r="AX168" s="13" t="s">
        <v>75</v>
      </c>
      <c r="AY168" s="197" t="s">
        <v>257</v>
      </c>
    </row>
    <row r="169" s="13" customFormat="1">
      <c r="A169" s="13"/>
      <c r="B169" s="195"/>
      <c r="C169" s="13"/>
      <c r="D169" s="196" t="s">
        <v>265</v>
      </c>
      <c r="E169" s="197" t="s">
        <v>1</v>
      </c>
      <c r="F169" s="198" t="s">
        <v>275</v>
      </c>
      <c r="G169" s="13"/>
      <c r="H169" s="197" t="s">
        <v>1</v>
      </c>
      <c r="I169" s="199"/>
      <c r="J169" s="13"/>
      <c r="K169" s="13"/>
      <c r="L169" s="195"/>
      <c r="M169" s="200"/>
      <c r="N169" s="201"/>
      <c r="O169" s="201"/>
      <c r="P169" s="201"/>
      <c r="Q169" s="201"/>
      <c r="R169" s="201"/>
      <c r="S169" s="201"/>
      <c r="T169" s="202"/>
      <c r="U169" s="13"/>
      <c r="V169" s="13"/>
      <c r="W169" s="13"/>
      <c r="X169" s="13"/>
      <c r="Y169" s="13"/>
      <c r="Z169" s="13"/>
      <c r="AA169" s="13"/>
      <c r="AB169" s="13"/>
      <c r="AC169" s="13"/>
      <c r="AD169" s="13"/>
      <c r="AE169" s="13"/>
      <c r="AT169" s="197" t="s">
        <v>265</v>
      </c>
      <c r="AU169" s="197" t="s">
        <v>85</v>
      </c>
      <c r="AV169" s="13" t="s">
        <v>82</v>
      </c>
      <c r="AW169" s="13" t="s">
        <v>32</v>
      </c>
      <c r="AX169" s="13" t="s">
        <v>75</v>
      </c>
      <c r="AY169" s="197" t="s">
        <v>257</v>
      </c>
    </row>
    <row r="170" s="14" customFormat="1">
      <c r="A170" s="14"/>
      <c r="B170" s="203"/>
      <c r="C170" s="14"/>
      <c r="D170" s="196" t="s">
        <v>265</v>
      </c>
      <c r="E170" s="204" t="s">
        <v>1</v>
      </c>
      <c r="F170" s="205" t="s">
        <v>276</v>
      </c>
      <c r="G170" s="14"/>
      <c r="H170" s="206">
        <v>729</v>
      </c>
      <c r="I170" s="207"/>
      <c r="J170" s="14"/>
      <c r="K170" s="14"/>
      <c r="L170" s="203"/>
      <c r="M170" s="208"/>
      <c r="N170" s="209"/>
      <c r="O170" s="209"/>
      <c r="P170" s="209"/>
      <c r="Q170" s="209"/>
      <c r="R170" s="209"/>
      <c r="S170" s="209"/>
      <c r="T170" s="210"/>
      <c r="U170" s="14"/>
      <c r="V170" s="14"/>
      <c r="W170" s="14"/>
      <c r="X170" s="14"/>
      <c r="Y170" s="14"/>
      <c r="Z170" s="14"/>
      <c r="AA170" s="14"/>
      <c r="AB170" s="14"/>
      <c r="AC170" s="14"/>
      <c r="AD170" s="14"/>
      <c r="AE170" s="14"/>
      <c r="AT170" s="204" t="s">
        <v>265</v>
      </c>
      <c r="AU170" s="204" t="s">
        <v>85</v>
      </c>
      <c r="AV170" s="14" t="s">
        <v>85</v>
      </c>
      <c r="AW170" s="14" t="s">
        <v>32</v>
      </c>
      <c r="AX170" s="14" t="s">
        <v>75</v>
      </c>
      <c r="AY170" s="204" t="s">
        <v>257</v>
      </c>
    </row>
    <row r="171" s="15" customFormat="1">
      <c r="A171" s="15"/>
      <c r="B171" s="211"/>
      <c r="C171" s="15"/>
      <c r="D171" s="196" t="s">
        <v>265</v>
      </c>
      <c r="E171" s="212" t="s">
        <v>1</v>
      </c>
      <c r="F171" s="213" t="s">
        <v>271</v>
      </c>
      <c r="G171" s="15"/>
      <c r="H171" s="214">
        <v>729</v>
      </c>
      <c r="I171" s="215"/>
      <c r="J171" s="15"/>
      <c r="K171" s="15"/>
      <c r="L171" s="211"/>
      <c r="M171" s="216"/>
      <c r="N171" s="217"/>
      <c r="O171" s="217"/>
      <c r="P171" s="217"/>
      <c r="Q171" s="217"/>
      <c r="R171" s="217"/>
      <c r="S171" s="217"/>
      <c r="T171" s="218"/>
      <c r="U171" s="15"/>
      <c r="V171" s="15"/>
      <c r="W171" s="15"/>
      <c r="X171" s="15"/>
      <c r="Y171" s="15"/>
      <c r="Z171" s="15"/>
      <c r="AA171" s="15"/>
      <c r="AB171" s="15"/>
      <c r="AC171" s="15"/>
      <c r="AD171" s="15"/>
      <c r="AE171" s="15"/>
      <c r="AT171" s="212" t="s">
        <v>265</v>
      </c>
      <c r="AU171" s="212" t="s">
        <v>85</v>
      </c>
      <c r="AV171" s="15" t="s">
        <v>108</v>
      </c>
      <c r="AW171" s="15" t="s">
        <v>32</v>
      </c>
      <c r="AX171" s="15" t="s">
        <v>82</v>
      </c>
      <c r="AY171" s="212" t="s">
        <v>257</v>
      </c>
    </row>
    <row r="172" s="2" customFormat="1" ht="37.8" customHeight="1">
      <c r="A172" s="38"/>
      <c r="B172" s="181"/>
      <c r="C172" s="182" t="s">
        <v>92</v>
      </c>
      <c r="D172" s="182" t="s">
        <v>259</v>
      </c>
      <c r="E172" s="183" t="s">
        <v>277</v>
      </c>
      <c r="F172" s="184" t="s">
        <v>278</v>
      </c>
      <c r="G172" s="185" t="s">
        <v>262</v>
      </c>
      <c r="H172" s="186">
        <v>2607.4920000000002</v>
      </c>
      <c r="I172" s="187"/>
      <c r="J172" s="188">
        <f>ROUND(I172*H172,2)</f>
        <v>0</v>
      </c>
      <c r="K172" s="184" t="s">
        <v>263</v>
      </c>
      <c r="L172" s="39"/>
      <c r="M172" s="189" t="s">
        <v>1</v>
      </c>
      <c r="N172" s="190" t="s">
        <v>40</v>
      </c>
      <c r="O172" s="77"/>
      <c r="P172" s="191">
        <f>O172*H172</f>
        <v>0</v>
      </c>
      <c r="Q172" s="191">
        <v>0</v>
      </c>
      <c r="R172" s="191">
        <f>Q172*H172</f>
        <v>0</v>
      </c>
      <c r="S172" s="191">
        <v>0</v>
      </c>
      <c r="T172" s="192">
        <f>S172*H172</f>
        <v>0</v>
      </c>
      <c r="U172" s="38"/>
      <c r="V172" s="38"/>
      <c r="W172" s="38"/>
      <c r="X172" s="38"/>
      <c r="Y172" s="38"/>
      <c r="Z172" s="38"/>
      <c r="AA172" s="38"/>
      <c r="AB172" s="38"/>
      <c r="AC172" s="38"/>
      <c r="AD172" s="38"/>
      <c r="AE172" s="38"/>
      <c r="AR172" s="193" t="s">
        <v>108</v>
      </c>
      <c r="AT172" s="193" t="s">
        <v>259</v>
      </c>
      <c r="AU172" s="193" t="s">
        <v>85</v>
      </c>
      <c r="AY172" s="19" t="s">
        <v>257</v>
      </c>
      <c r="BE172" s="194">
        <f>IF(N172="základní",J172,0)</f>
        <v>0</v>
      </c>
      <c r="BF172" s="194">
        <f>IF(N172="snížená",J172,0)</f>
        <v>0</v>
      </c>
      <c r="BG172" s="194">
        <f>IF(N172="zákl. přenesená",J172,0)</f>
        <v>0</v>
      </c>
      <c r="BH172" s="194">
        <f>IF(N172="sníž. přenesená",J172,0)</f>
        <v>0</v>
      </c>
      <c r="BI172" s="194">
        <f>IF(N172="nulová",J172,0)</f>
        <v>0</v>
      </c>
      <c r="BJ172" s="19" t="s">
        <v>82</v>
      </c>
      <c r="BK172" s="194">
        <f>ROUND(I172*H172,2)</f>
        <v>0</v>
      </c>
      <c r="BL172" s="19" t="s">
        <v>108</v>
      </c>
      <c r="BM172" s="193" t="s">
        <v>279</v>
      </c>
    </row>
    <row r="173" s="13" customFormat="1">
      <c r="A173" s="13"/>
      <c r="B173" s="195"/>
      <c r="C173" s="13"/>
      <c r="D173" s="196" t="s">
        <v>265</v>
      </c>
      <c r="E173" s="197" t="s">
        <v>1</v>
      </c>
      <c r="F173" s="198" t="s">
        <v>280</v>
      </c>
      <c r="G173" s="13"/>
      <c r="H173" s="197" t="s">
        <v>1</v>
      </c>
      <c r="I173" s="199"/>
      <c r="J173" s="13"/>
      <c r="K173" s="13"/>
      <c r="L173" s="195"/>
      <c r="M173" s="200"/>
      <c r="N173" s="201"/>
      <c r="O173" s="201"/>
      <c r="P173" s="201"/>
      <c r="Q173" s="201"/>
      <c r="R173" s="201"/>
      <c r="S173" s="201"/>
      <c r="T173" s="202"/>
      <c r="U173" s="13"/>
      <c r="V173" s="13"/>
      <c r="W173" s="13"/>
      <c r="X173" s="13"/>
      <c r="Y173" s="13"/>
      <c r="Z173" s="13"/>
      <c r="AA173" s="13"/>
      <c r="AB173" s="13"/>
      <c r="AC173" s="13"/>
      <c r="AD173" s="13"/>
      <c r="AE173" s="13"/>
      <c r="AT173" s="197" t="s">
        <v>265</v>
      </c>
      <c r="AU173" s="197" t="s">
        <v>85</v>
      </c>
      <c r="AV173" s="13" t="s">
        <v>82</v>
      </c>
      <c r="AW173" s="13" t="s">
        <v>32</v>
      </c>
      <c r="AX173" s="13" t="s">
        <v>75</v>
      </c>
      <c r="AY173" s="197" t="s">
        <v>257</v>
      </c>
    </row>
    <row r="174" s="14" customFormat="1">
      <c r="A174" s="14"/>
      <c r="B174" s="203"/>
      <c r="C174" s="14"/>
      <c r="D174" s="196" t="s">
        <v>265</v>
      </c>
      <c r="E174" s="204" t="s">
        <v>1</v>
      </c>
      <c r="F174" s="205" t="s">
        <v>281</v>
      </c>
      <c r="G174" s="14"/>
      <c r="H174" s="206">
        <v>177.49199999999999</v>
      </c>
      <c r="I174" s="207"/>
      <c r="J174" s="14"/>
      <c r="K174" s="14"/>
      <c r="L174" s="203"/>
      <c r="M174" s="208"/>
      <c r="N174" s="209"/>
      <c r="O174" s="209"/>
      <c r="P174" s="209"/>
      <c r="Q174" s="209"/>
      <c r="R174" s="209"/>
      <c r="S174" s="209"/>
      <c r="T174" s="210"/>
      <c r="U174" s="14"/>
      <c r="V174" s="14"/>
      <c r="W174" s="14"/>
      <c r="X174" s="14"/>
      <c r="Y174" s="14"/>
      <c r="Z174" s="14"/>
      <c r="AA174" s="14"/>
      <c r="AB174" s="14"/>
      <c r="AC174" s="14"/>
      <c r="AD174" s="14"/>
      <c r="AE174" s="14"/>
      <c r="AT174" s="204" t="s">
        <v>265</v>
      </c>
      <c r="AU174" s="204" t="s">
        <v>85</v>
      </c>
      <c r="AV174" s="14" t="s">
        <v>85</v>
      </c>
      <c r="AW174" s="14" t="s">
        <v>32</v>
      </c>
      <c r="AX174" s="14" t="s">
        <v>75</v>
      </c>
      <c r="AY174" s="204" t="s">
        <v>257</v>
      </c>
    </row>
    <row r="175" s="13" customFormat="1">
      <c r="A175" s="13"/>
      <c r="B175" s="195"/>
      <c r="C175" s="13"/>
      <c r="D175" s="196" t="s">
        <v>265</v>
      </c>
      <c r="E175" s="197" t="s">
        <v>1</v>
      </c>
      <c r="F175" s="198" t="s">
        <v>86</v>
      </c>
      <c r="G175" s="13"/>
      <c r="H175" s="197" t="s">
        <v>1</v>
      </c>
      <c r="I175" s="199"/>
      <c r="J175" s="13"/>
      <c r="K175" s="13"/>
      <c r="L175" s="195"/>
      <c r="M175" s="200"/>
      <c r="N175" s="201"/>
      <c r="O175" s="201"/>
      <c r="P175" s="201"/>
      <c r="Q175" s="201"/>
      <c r="R175" s="201"/>
      <c r="S175" s="201"/>
      <c r="T175" s="202"/>
      <c r="U175" s="13"/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T175" s="197" t="s">
        <v>265</v>
      </c>
      <c r="AU175" s="197" t="s">
        <v>85</v>
      </c>
      <c r="AV175" s="13" t="s">
        <v>82</v>
      </c>
      <c r="AW175" s="13" t="s">
        <v>32</v>
      </c>
      <c r="AX175" s="13" t="s">
        <v>75</v>
      </c>
      <c r="AY175" s="197" t="s">
        <v>257</v>
      </c>
    </row>
    <row r="176" s="13" customFormat="1">
      <c r="A176" s="13"/>
      <c r="B176" s="195"/>
      <c r="C176" s="13"/>
      <c r="D176" s="196" t="s">
        <v>265</v>
      </c>
      <c r="E176" s="197" t="s">
        <v>1</v>
      </c>
      <c r="F176" s="198" t="s">
        <v>266</v>
      </c>
      <c r="G176" s="13"/>
      <c r="H176" s="197" t="s">
        <v>1</v>
      </c>
      <c r="I176" s="199"/>
      <c r="J176" s="13"/>
      <c r="K176" s="13"/>
      <c r="L176" s="195"/>
      <c r="M176" s="200"/>
      <c r="N176" s="201"/>
      <c r="O176" s="201"/>
      <c r="P176" s="201"/>
      <c r="Q176" s="201"/>
      <c r="R176" s="201"/>
      <c r="S176" s="201"/>
      <c r="T176" s="202"/>
      <c r="U176" s="13"/>
      <c r="V176" s="13"/>
      <c r="W176" s="13"/>
      <c r="X176" s="13"/>
      <c r="Y176" s="13"/>
      <c r="Z176" s="13"/>
      <c r="AA176" s="13"/>
      <c r="AB176" s="13"/>
      <c r="AC176" s="13"/>
      <c r="AD176" s="13"/>
      <c r="AE176" s="13"/>
      <c r="AT176" s="197" t="s">
        <v>265</v>
      </c>
      <c r="AU176" s="197" t="s">
        <v>85</v>
      </c>
      <c r="AV176" s="13" t="s">
        <v>82</v>
      </c>
      <c r="AW176" s="13" t="s">
        <v>32</v>
      </c>
      <c r="AX176" s="13" t="s">
        <v>75</v>
      </c>
      <c r="AY176" s="197" t="s">
        <v>257</v>
      </c>
    </row>
    <row r="177" s="13" customFormat="1">
      <c r="A177" s="13"/>
      <c r="B177" s="195"/>
      <c r="C177" s="13"/>
      <c r="D177" s="196" t="s">
        <v>265</v>
      </c>
      <c r="E177" s="197" t="s">
        <v>1</v>
      </c>
      <c r="F177" s="198" t="s">
        <v>267</v>
      </c>
      <c r="G177" s="13"/>
      <c r="H177" s="197" t="s">
        <v>1</v>
      </c>
      <c r="I177" s="199"/>
      <c r="J177" s="13"/>
      <c r="K177" s="13"/>
      <c r="L177" s="195"/>
      <c r="M177" s="200"/>
      <c r="N177" s="201"/>
      <c r="O177" s="201"/>
      <c r="P177" s="201"/>
      <c r="Q177" s="201"/>
      <c r="R177" s="201"/>
      <c r="S177" s="201"/>
      <c r="T177" s="202"/>
      <c r="U177" s="13"/>
      <c r="V177" s="13"/>
      <c r="W177" s="13"/>
      <c r="X177" s="13"/>
      <c r="Y177" s="13"/>
      <c r="Z177" s="13"/>
      <c r="AA177" s="13"/>
      <c r="AB177" s="13"/>
      <c r="AC177" s="13"/>
      <c r="AD177" s="13"/>
      <c r="AE177" s="13"/>
      <c r="AT177" s="197" t="s">
        <v>265</v>
      </c>
      <c r="AU177" s="197" t="s">
        <v>85</v>
      </c>
      <c r="AV177" s="13" t="s">
        <v>82</v>
      </c>
      <c r="AW177" s="13" t="s">
        <v>32</v>
      </c>
      <c r="AX177" s="13" t="s">
        <v>75</v>
      </c>
      <c r="AY177" s="197" t="s">
        <v>257</v>
      </c>
    </row>
    <row r="178" s="13" customFormat="1">
      <c r="A178" s="13"/>
      <c r="B178" s="195"/>
      <c r="C178" s="13"/>
      <c r="D178" s="196" t="s">
        <v>265</v>
      </c>
      <c r="E178" s="197" t="s">
        <v>1</v>
      </c>
      <c r="F178" s="198" t="s">
        <v>268</v>
      </c>
      <c r="G178" s="13"/>
      <c r="H178" s="197" t="s">
        <v>1</v>
      </c>
      <c r="I178" s="199"/>
      <c r="J178" s="13"/>
      <c r="K178" s="13"/>
      <c r="L178" s="195"/>
      <c r="M178" s="200"/>
      <c r="N178" s="201"/>
      <c r="O178" s="201"/>
      <c r="P178" s="201"/>
      <c r="Q178" s="201"/>
      <c r="R178" s="201"/>
      <c r="S178" s="201"/>
      <c r="T178" s="202"/>
      <c r="U178" s="13"/>
      <c r="V178" s="13"/>
      <c r="W178" s="13"/>
      <c r="X178" s="13"/>
      <c r="Y178" s="13"/>
      <c r="Z178" s="13"/>
      <c r="AA178" s="13"/>
      <c r="AB178" s="13"/>
      <c r="AC178" s="13"/>
      <c r="AD178" s="13"/>
      <c r="AE178" s="13"/>
      <c r="AT178" s="197" t="s">
        <v>265</v>
      </c>
      <c r="AU178" s="197" t="s">
        <v>85</v>
      </c>
      <c r="AV178" s="13" t="s">
        <v>82</v>
      </c>
      <c r="AW178" s="13" t="s">
        <v>32</v>
      </c>
      <c r="AX178" s="13" t="s">
        <v>75</v>
      </c>
      <c r="AY178" s="197" t="s">
        <v>257</v>
      </c>
    </row>
    <row r="179" s="13" customFormat="1">
      <c r="A179" s="13"/>
      <c r="B179" s="195"/>
      <c r="C179" s="13"/>
      <c r="D179" s="196" t="s">
        <v>265</v>
      </c>
      <c r="E179" s="197" t="s">
        <v>1</v>
      </c>
      <c r="F179" s="198" t="s">
        <v>269</v>
      </c>
      <c r="G179" s="13"/>
      <c r="H179" s="197" t="s">
        <v>1</v>
      </c>
      <c r="I179" s="199"/>
      <c r="J179" s="13"/>
      <c r="K179" s="13"/>
      <c r="L179" s="195"/>
      <c r="M179" s="200"/>
      <c r="N179" s="201"/>
      <c r="O179" s="201"/>
      <c r="P179" s="201"/>
      <c r="Q179" s="201"/>
      <c r="R179" s="201"/>
      <c r="S179" s="201"/>
      <c r="T179" s="202"/>
      <c r="U179" s="13"/>
      <c r="V179" s="13"/>
      <c r="W179" s="13"/>
      <c r="X179" s="13"/>
      <c r="Y179" s="13"/>
      <c r="Z179" s="13"/>
      <c r="AA179" s="13"/>
      <c r="AB179" s="13"/>
      <c r="AC179" s="13"/>
      <c r="AD179" s="13"/>
      <c r="AE179" s="13"/>
      <c r="AT179" s="197" t="s">
        <v>265</v>
      </c>
      <c r="AU179" s="197" t="s">
        <v>85</v>
      </c>
      <c r="AV179" s="13" t="s">
        <v>82</v>
      </c>
      <c r="AW179" s="13" t="s">
        <v>32</v>
      </c>
      <c r="AX179" s="13" t="s">
        <v>75</v>
      </c>
      <c r="AY179" s="197" t="s">
        <v>257</v>
      </c>
    </row>
    <row r="180" s="14" customFormat="1">
      <c r="A180" s="14"/>
      <c r="B180" s="203"/>
      <c r="C180" s="14"/>
      <c r="D180" s="196" t="s">
        <v>265</v>
      </c>
      <c r="E180" s="204" t="s">
        <v>1</v>
      </c>
      <c r="F180" s="205" t="s">
        <v>270</v>
      </c>
      <c r="G180" s="14"/>
      <c r="H180" s="206">
        <v>2430</v>
      </c>
      <c r="I180" s="207"/>
      <c r="J180" s="14"/>
      <c r="K180" s="14"/>
      <c r="L180" s="203"/>
      <c r="M180" s="208"/>
      <c r="N180" s="209"/>
      <c r="O180" s="209"/>
      <c r="P180" s="209"/>
      <c r="Q180" s="209"/>
      <c r="R180" s="209"/>
      <c r="S180" s="209"/>
      <c r="T180" s="210"/>
      <c r="U180" s="14"/>
      <c r="V180" s="14"/>
      <c r="W180" s="14"/>
      <c r="X180" s="14"/>
      <c r="Y180" s="14"/>
      <c r="Z180" s="14"/>
      <c r="AA180" s="14"/>
      <c r="AB180" s="14"/>
      <c r="AC180" s="14"/>
      <c r="AD180" s="14"/>
      <c r="AE180" s="14"/>
      <c r="AT180" s="204" t="s">
        <v>265</v>
      </c>
      <c r="AU180" s="204" t="s">
        <v>85</v>
      </c>
      <c r="AV180" s="14" t="s">
        <v>85</v>
      </c>
      <c r="AW180" s="14" t="s">
        <v>32</v>
      </c>
      <c r="AX180" s="14" t="s">
        <v>75</v>
      </c>
      <c r="AY180" s="204" t="s">
        <v>257</v>
      </c>
    </row>
    <row r="181" s="15" customFormat="1">
      <c r="A181" s="15"/>
      <c r="B181" s="211"/>
      <c r="C181" s="15"/>
      <c r="D181" s="196" t="s">
        <v>265</v>
      </c>
      <c r="E181" s="212" t="s">
        <v>1</v>
      </c>
      <c r="F181" s="213" t="s">
        <v>271</v>
      </c>
      <c r="G181" s="15"/>
      <c r="H181" s="214">
        <v>2607.4920000000002</v>
      </c>
      <c r="I181" s="215"/>
      <c r="J181" s="15"/>
      <c r="K181" s="15"/>
      <c r="L181" s="211"/>
      <c r="M181" s="216"/>
      <c r="N181" s="217"/>
      <c r="O181" s="217"/>
      <c r="P181" s="217"/>
      <c r="Q181" s="217"/>
      <c r="R181" s="217"/>
      <c r="S181" s="217"/>
      <c r="T181" s="218"/>
      <c r="U181" s="15"/>
      <c r="V181" s="15"/>
      <c r="W181" s="15"/>
      <c r="X181" s="15"/>
      <c r="Y181" s="15"/>
      <c r="Z181" s="15"/>
      <c r="AA181" s="15"/>
      <c r="AB181" s="15"/>
      <c r="AC181" s="15"/>
      <c r="AD181" s="15"/>
      <c r="AE181" s="15"/>
      <c r="AT181" s="212" t="s">
        <v>265</v>
      </c>
      <c r="AU181" s="212" t="s">
        <v>85</v>
      </c>
      <c r="AV181" s="15" t="s">
        <v>108</v>
      </c>
      <c r="AW181" s="15" t="s">
        <v>32</v>
      </c>
      <c r="AX181" s="15" t="s">
        <v>82</v>
      </c>
      <c r="AY181" s="212" t="s">
        <v>257</v>
      </c>
    </row>
    <row r="182" s="2" customFormat="1" ht="37.8" customHeight="1">
      <c r="A182" s="38"/>
      <c r="B182" s="181"/>
      <c r="C182" s="182" t="s">
        <v>108</v>
      </c>
      <c r="D182" s="182" t="s">
        <v>259</v>
      </c>
      <c r="E182" s="183" t="s">
        <v>282</v>
      </c>
      <c r="F182" s="184" t="s">
        <v>283</v>
      </c>
      <c r="G182" s="185" t="s">
        <v>262</v>
      </c>
      <c r="H182" s="186">
        <v>2430</v>
      </c>
      <c r="I182" s="187"/>
      <c r="J182" s="188">
        <f>ROUND(I182*H182,2)</f>
        <v>0</v>
      </c>
      <c r="K182" s="184" t="s">
        <v>263</v>
      </c>
      <c r="L182" s="39"/>
      <c r="M182" s="189" t="s">
        <v>1</v>
      </c>
      <c r="N182" s="190" t="s">
        <v>40</v>
      </c>
      <c r="O182" s="77"/>
      <c r="P182" s="191">
        <f>O182*H182</f>
        <v>0</v>
      </c>
      <c r="Q182" s="191">
        <v>0</v>
      </c>
      <c r="R182" s="191">
        <f>Q182*H182</f>
        <v>0</v>
      </c>
      <c r="S182" s="191">
        <v>0</v>
      </c>
      <c r="T182" s="192">
        <f>S182*H182</f>
        <v>0</v>
      </c>
      <c r="U182" s="38"/>
      <c r="V182" s="38"/>
      <c r="W182" s="38"/>
      <c r="X182" s="38"/>
      <c r="Y182" s="38"/>
      <c r="Z182" s="38"/>
      <c r="AA182" s="38"/>
      <c r="AB182" s="38"/>
      <c r="AC182" s="38"/>
      <c r="AD182" s="38"/>
      <c r="AE182" s="38"/>
      <c r="AR182" s="193" t="s">
        <v>108</v>
      </c>
      <c r="AT182" s="193" t="s">
        <v>259</v>
      </c>
      <c r="AU182" s="193" t="s">
        <v>85</v>
      </c>
      <c r="AY182" s="19" t="s">
        <v>257</v>
      </c>
      <c r="BE182" s="194">
        <f>IF(N182="základní",J182,0)</f>
        <v>0</v>
      </c>
      <c r="BF182" s="194">
        <f>IF(N182="snížená",J182,0)</f>
        <v>0</v>
      </c>
      <c r="BG182" s="194">
        <f>IF(N182="zákl. přenesená",J182,0)</f>
        <v>0</v>
      </c>
      <c r="BH182" s="194">
        <f>IF(N182="sníž. přenesená",J182,0)</f>
        <v>0</v>
      </c>
      <c r="BI182" s="194">
        <f>IF(N182="nulová",J182,0)</f>
        <v>0</v>
      </c>
      <c r="BJ182" s="19" t="s">
        <v>82</v>
      </c>
      <c r="BK182" s="194">
        <f>ROUND(I182*H182,2)</f>
        <v>0</v>
      </c>
      <c r="BL182" s="19" t="s">
        <v>108</v>
      </c>
      <c r="BM182" s="193" t="s">
        <v>284</v>
      </c>
    </row>
    <row r="183" s="13" customFormat="1">
      <c r="A183" s="13"/>
      <c r="B183" s="195"/>
      <c r="C183" s="13"/>
      <c r="D183" s="196" t="s">
        <v>265</v>
      </c>
      <c r="E183" s="197" t="s">
        <v>1</v>
      </c>
      <c r="F183" s="198" t="s">
        <v>86</v>
      </c>
      <c r="G183" s="13"/>
      <c r="H183" s="197" t="s">
        <v>1</v>
      </c>
      <c r="I183" s="199"/>
      <c r="J183" s="13"/>
      <c r="K183" s="13"/>
      <c r="L183" s="195"/>
      <c r="M183" s="200"/>
      <c r="N183" s="201"/>
      <c r="O183" s="201"/>
      <c r="P183" s="201"/>
      <c r="Q183" s="201"/>
      <c r="R183" s="201"/>
      <c r="S183" s="201"/>
      <c r="T183" s="202"/>
      <c r="U183" s="13"/>
      <c r="V183" s="13"/>
      <c r="W183" s="13"/>
      <c r="X183" s="13"/>
      <c r="Y183" s="13"/>
      <c r="Z183" s="13"/>
      <c r="AA183" s="13"/>
      <c r="AB183" s="13"/>
      <c r="AC183" s="13"/>
      <c r="AD183" s="13"/>
      <c r="AE183" s="13"/>
      <c r="AT183" s="197" t="s">
        <v>265</v>
      </c>
      <c r="AU183" s="197" t="s">
        <v>85</v>
      </c>
      <c r="AV183" s="13" t="s">
        <v>82</v>
      </c>
      <c r="AW183" s="13" t="s">
        <v>32</v>
      </c>
      <c r="AX183" s="13" t="s">
        <v>75</v>
      </c>
      <c r="AY183" s="197" t="s">
        <v>257</v>
      </c>
    </row>
    <row r="184" s="13" customFormat="1">
      <c r="A184" s="13"/>
      <c r="B184" s="195"/>
      <c r="C184" s="13"/>
      <c r="D184" s="196" t="s">
        <v>265</v>
      </c>
      <c r="E184" s="197" t="s">
        <v>1</v>
      </c>
      <c r="F184" s="198" t="s">
        <v>266</v>
      </c>
      <c r="G184" s="13"/>
      <c r="H184" s="197" t="s">
        <v>1</v>
      </c>
      <c r="I184" s="199"/>
      <c r="J184" s="13"/>
      <c r="K184" s="13"/>
      <c r="L184" s="195"/>
      <c r="M184" s="200"/>
      <c r="N184" s="201"/>
      <c r="O184" s="201"/>
      <c r="P184" s="201"/>
      <c r="Q184" s="201"/>
      <c r="R184" s="201"/>
      <c r="S184" s="201"/>
      <c r="T184" s="202"/>
      <c r="U184" s="13"/>
      <c r="V184" s="13"/>
      <c r="W184" s="13"/>
      <c r="X184" s="13"/>
      <c r="Y184" s="13"/>
      <c r="Z184" s="13"/>
      <c r="AA184" s="13"/>
      <c r="AB184" s="13"/>
      <c r="AC184" s="13"/>
      <c r="AD184" s="13"/>
      <c r="AE184" s="13"/>
      <c r="AT184" s="197" t="s">
        <v>265</v>
      </c>
      <c r="AU184" s="197" t="s">
        <v>85</v>
      </c>
      <c r="AV184" s="13" t="s">
        <v>82</v>
      </c>
      <c r="AW184" s="13" t="s">
        <v>32</v>
      </c>
      <c r="AX184" s="13" t="s">
        <v>75</v>
      </c>
      <c r="AY184" s="197" t="s">
        <v>257</v>
      </c>
    </row>
    <row r="185" s="14" customFormat="1">
      <c r="A185" s="14"/>
      <c r="B185" s="203"/>
      <c r="C185" s="14"/>
      <c r="D185" s="196" t="s">
        <v>265</v>
      </c>
      <c r="E185" s="204" t="s">
        <v>1</v>
      </c>
      <c r="F185" s="205" t="s">
        <v>195</v>
      </c>
      <c r="G185" s="14"/>
      <c r="H185" s="206">
        <v>2430</v>
      </c>
      <c r="I185" s="207"/>
      <c r="J185" s="14"/>
      <c r="K185" s="14"/>
      <c r="L185" s="203"/>
      <c r="M185" s="208"/>
      <c r="N185" s="209"/>
      <c r="O185" s="209"/>
      <c r="P185" s="209"/>
      <c r="Q185" s="209"/>
      <c r="R185" s="209"/>
      <c r="S185" s="209"/>
      <c r="T185" s="210"/>
      <c r="U185" s="14"/>
      <c r="V185" s="14"/>
      <c r="W185" s="14"/>
      <c r="X185" s="14"/>
      <c r="Y185" s="14"/>
      <c r="Z185" s="14"/>
      <c r="AA185" s="14"/>
      <c r="AB185" s="14"/>
      <c r="AC185" s="14"/>
      <c r="AD185" s="14"/>
      <c r="AE185" s="14"/>
      <c r="AT185" s="204" t="s">
        <v>265</v>
      </c>
      <c r="AU185" s="204" t="s">
        <v>85</v>
      </c>
      <c r="AV185" s="14" t="s">
        <v>85</v>
      </c>
      <c r="AW185" s="14" t="s">
        <v>32</v>
      </c>
      <c r="AX185" s="14" t="s">
        <v>75</v>
      </c>
      <c r="AY185" s="204" t="s">
        <v>257</v>
      </c>
    </row>
    <row r="186" s="15" customFormat="1">
      <c r="A186" s="15"/>
      <c r="B186" s="211"/>
      <c r="C186" s="15"/>
      <c r="D186" s="196" t="s">
        <v>265</v>
      </c>
      <c r="E186" s="212" t="s">
        <v>1</v>
      </c>
      <c r="F186" s="213" t="s">
        <v>271</v>
      </c>
      <c r="G186" s="15"/>
      <c r="H186" s="214">
        <v>2430</v>
      </c>
      <c r="I186" s="215"/>
      <c r="J186" s="15"/>
      <c r="K186" s="15"/>
      <c r="L186" s="211"/>
      <c r="M186" s="216"/>
      <c r="N186" s="217"/>
      <c r="O186" s="217"/>
      <c r="P186" s="217"/>
      <c r="Q186" s="217"/>
      <c r="R186" s="217"/>
      <c r="S186" s="217"/>
      <c r="T186" s="218"/>
      <c r="U186" s="15"/>
      <c r="V186" s="15"/>
      <c r="W186" s="15"/>
      <c r="X186" s="15"/>
      <c r="Y186" s="15"/>
      <c r="Z186" s="15"/>
      <c r="AA186" s="15"/>
      <c r="AB186" s="15"/>
      <c r="AC186" s="15"/>
      <c r="AD186" s="15"/>
      <c r="AE186" s="15"/>
      <c r="AT186" s="212" t="s">
        <v>265</v>
      </c>
      <c r="AU186" s="212" t="s">
        <v>85</v>
      </c>
      <c r="AV186" s="15" t="s">
        <v>108</v>
      </c>
      <c r="AW186" s="15" t="s">
        <v>32</v>
      </c>
      <c r="AX186" s="15" t="s">
        <v>82</v>
      </c>
      <c r="AY186" s="212" t="s">
        <v>257</v>
      </c>
    </row>
    <row r="187" s="2" customFormat="1" ht="37.8" customHeight="1">
      <c r="A187" s="38"/>
      <c r="B187" s="181"/>
      <c r="C187" s="182" t="s">
        <v>285</v>
      </c>
      <c r="D187" s="182" t="s">
        <v>259</v>
      </c>
      <c r="E187" s="183" t="s">
        <v>286</v>
      </c>
      <c r="F187" s="184" t="s">
        <v>287</v>
      </c>
      <c r="G187" s="185" t="s">
        <v>262</v>
      </c>
      <c r="H187" s="186">
        <v>24300</v>
      </c>
      <c r="I187" s="187"/>
      <c r="J187" s="188">
        <f>ROUND(I187*H187,2)</f>
        <v>0</v>
      </c>
      <c r="K187" s="184" t="s">
        <v>263</v>
      </c>
      <c r="L187" s="39"/>
      <c r="M187" s="189" t="s">
        <v>1</v>
      </c>
      <c r="N187" s="190" t="s">
        <v>40</v>
      </c>
      <c r="O187" s="77"/>
      <c r="P187" s="191">
        <f>O187*H187</f>
        <v>0</v>
      </c>
      <c r="Q187" s="191">
        <v>0</v>
      </c>
      <c r="R187" s="191">
        <f>Q187*H187</f>
        <v>0</v>
      </c>
      <c r="S187" s="191">
        <v>0</v>
      </c>
      <c r="T187" s="192">
        <f>S187*H187</f>
        <v>0</v>
      </c>
      <c r="U187" s="38"/>
      <c r="V187" s="38"/>
      <c r="W187" s="38"/>
      <c r="X187" s="38"/>
      <c r="Y187" s="38"/>
      <c r="Z187" s="38"/>
      <c r="AA187" s="38"/>
      <c r="AB187" s="38"/>
      <c r="AC187" s="38"/>
      <c r="AD187" s="38"/>
      <c r="AE187" s="38"/>
      <c r="AR187" s="193" t="s">
        <v>108</v>
      </c>
      <c r="AT187" s="193" t="s">
        <v>259</v>
      </c>
      <c r="AU187" s="193" t="s">
        <v>85</v>
      </c>
      <c r="AY187" s="19" t="s">
        <v>257</v>
      </c>
      <c r="BE187" s="194">
        <f>IF(N187="základní",J187,0)</f>
        <v>0</v>
      </c>
      <c r="BF187" s="194">
        <f>IF(N187="snížená",J187,0)</f>
        <v>0</v>
      </c>
      <c r="BG187" s="194">
        <f>IF(N187="zákl. přenesená",J187,0)</f>
        <v>0</v>
      </c>
      <c r="BH187" s="194">
        <f>IF(N187="sníž. přenesená",J187,0)</f>
        <v>0</v>
      </c>
      <c r="BI187" s="194">
        <f>IF(N187="nulová",J187,0)</f>
        <v>0</v>
      </c>
      <c r="BJ187" s="19" t="s">
        <v>82</v>
      </c>
      <c r="BK187" s="194">
        <f>ROUND(I187*H187,2)</f>
        <v>0</v>
      </c>
      <c r="BL187" s="19" t="s">
        <v>108</v>
      </c>
      <c r="BM187" s="193" t="s">
        <v>288</v>
      </c>
    </row>
    <row r="188" s="14" customFormat="1">
      <c r="A188" s="14"/>
      <c r="B188" s="203"/>
      <c r="C188" s="14"/>
      <c r="D188" s="196" t="s">
        <v>265</v>
      </c>
      <c r="E188" s="14"/>
      <c r="F188" s="205" t="s">
        <v>289</v>
      </c>
      <c r="G188" s="14"/>
      <c r="H188" s="206">
        <v>24300</v>
      </c>
      <c r="I188" s="207"/>
      <c r="J188" s="14"/>
      <c r="K188" s="14"/>
      <c r="L188" s="203"/>
      <c r="M188" s="208"/>
      <c r="N188" s="209"/>
      <c r="O188" s="209"/>
      <c r="P188" s="209"/>
      <c r="Q188" s="209"/>
      <c r="R188" s="209"/>
      <c r="S188" s="209"/>
      <c r="T188" s="210"/>
      <c r="U188" s="14"/>
      <c r="V188" s="14"/>
      <c r="W188" s="14"/>
      <c r="X188" s="14"/>
      <c r="Y188" s="14"/>
      <c r="Z188" s="14"/>
      <c r="AA188" s="14"/>
      <c r="AB188" s="14"/>
      <c r="AC188" s="14"/>
      <c r="AD188" s="14"/>
      <c r="AE188" s="14"/>
      <c r="AT188" s="204" t="s">
        <v>265</v>
      </c>
      <c r="AU188" s="204" t="s">
        <v>85</v>
      </c>
      <c r="AV188" s="14" t="s">
        <v>85</v>
      </c>
      <c r="AW188" s="14" t="s">
        <v>3</v>
      </c>
      <c r="AX188" s="14" t="s">
        <v>82</v>
      </c>
      <c r="AY188" s="204" t="s">
        <v>257</v>
      </c>
    </row>
    <row r="189" s="2" customFormat="1" ht="24.15" customHeight="1">
      <c r="A189" s="38"/>
      <c r="B189" s="181"/>
      <c r="C189" s="182" t="s">
        <v>290</v>
      </c>
      <c r="D189" s="182" t="s">
        <v>259</v>
      </c>
      <c r="E189" s="183" t="s">
        <v>291</v>
      </c>
      <c r="F189" s="184" t="s">
        <v>292</v>
      </c>
      <c r="G189" s="185" t="s">
        <v>262</v>
      </c>
      <c r="H189" s="186">
        <v>2607.4920000000002</v>
      </c>
      <c r="I189" s="187"/>
      <c r="J189" s="188">
        <f>ROUND(I189*H189,2)</f>
        <v>0</v>
      </c>
      <c r="K189" s="184" t="s">
        <v>263</v>
      </c>
      <c r="L189" s="39"/>
      <c r="M189" s="189" t="s">
        <v>1</v>
      </c>
      <c r="N189" s="190" t="s">
        <v>40</v>
      </c>
      <c r="O189" s="77"/>
      <c r="P189" s="191">
        <f>O189*H189</f>
        <v>0</v>
      </c>
      <c r="Q189" s="191">
        <v>0</v>
      </c>
      <c r="R189" s="191">
        <f>Q189*H189</f>
        <v>0</v>
      </c>
      <c r="S189" s="191">
        <v>0</v>
      </c>
      <c r="T189" s="192">
        <f>S189*H189</f>
        <v>0</v>
      </c>
      <c r="U189" s="38"/>
      <c r="V189" s="38"/>
      <c r="W189" s="38"/>
      <c r="X189" s="38"/>
      <c r="Y189" s="38"/>
      <c r="Z189" s="38"/>
      <c r="AA189" s="38"/>
      <c r="AB189" s="38"/>
      <c r="AC189" s="38"/>
      <c r="AD189" s="38"/>
      <c r="AE189" s="38"/>
      <c r="AR189" s="193" t="s">
        <v>108</v>
      </c>
      <c r="AT189" s="193" t="s">
        <v>259</v>
      </c>
      <c r="AU189" s="193" t="s">
        <v>85</v>
      </c>
      <c r="AY189" s="19" t="s">
        <v>257</v>
      </c>
      <c r="BE189" s="194">
        <f>IF(N189="základní",J189,0)</f>
        <v>0</v>
      </c>
      <c r="BF189" s="194">
        <f>IF(N189="snížená",J189,0)</f>
        <v>0</v>
      </c>
      <c r="BG189" s="194">
        <f>IF(N189="zákl. přenesená",J189,0)</f>
        <v>0</v>
      </c>
      <c r="BH189" s="194">
        <f>IF(N189="sníž. přenesená",J189,0)</f>
        <v>0</v>
      </c>
      <c r="BI189" s="194">
        <f>IF(N189="nulová",J189,0)</f>
        <v>0</v>
      </c>
      <c r="BJ189" s="19" t="s">
        <v>82</v>
      </c>
      <c r="BK189" s="194">
        <f>ROUND(I189*H189,2)</f>
        <v>0</v>
      </c>
      <c r="BL189" s="19" t="s">
        <v>108</v>
      </c>
      <c r="BM189" s="193" t="s">
        <v>293</v>
      </c>
    </row>
    <row r="190" s="13" customFormat="1">
      <c r="A190" s="13"/>
      <c r="B190" s="195"/>
      <c r="C190" s="13"/>
      <c r="D190" s="196" t="s">
        <v>265</v>
      </c>
      <c r="E190" s="197" t="s">
        <v>1</v>
      </c>
      <c r="F190" s="198" t="s">
        <v>86</v>
      </c>
      <c r="G190" s="13"/>
      <c r="H190" s="197" t="s">
        <v>1</v>
      </c>
      <c r="I190" s="199"/>
      <c r="J190" s="13"/>
      <c r="K190" s="13"/>
      <c r="L190" s="195"/>
      <c r="M190" s="200"/>
      <c r="N190" s="201"/>
      <c r="O190" s="201"/>
      <c r="P190" s="201"/>
      <c r="Q190" s="201"/>
      <c r="R190" s="201"/>
      <c r="S190" s="201"/>
      <c r="T190" s="202"/>
      <c r="U190" s="13"/>
      <c r="V190" s="13"/>
      <c r="W190" s="13"/>
      <c r="X190" s="13"/>
      <c r="Y190" s="13"/>
      <c r="Z190" s="13"/>
      <c r="AA190" s="13"/>
      <c r="AB190" s="13"/>
      <c r="AC190" s="13"/>
      <c r="AD190" s="13"/>
      <c r="AE190" s="13"/>
      <c r="AT190" s="197" t="s">
        <v>265</v>
      </c>
      <c r="AU190" s="197" t="s">
        <v>85</v>
      </c>
      <c r="AV190" s="13" t="s">
        <v>82</v>
      </c>
      <c r="AW190" s="13" t="s">
        <v>32</v>
      </c>
      <c r="AX190" s="13" t="s">
        <v>75</v>
      </c>
      <c r="AY190" s="197" t="s">
        <v>257</v>
      </c>
    </row>
    <row r="191" s="13" customFormat="1">
      <c r="A191" s="13"/>
      <c r="B191" s="195"/>
      <c r="C191" s="13"/>
      <c r="D191" s="196" t="s">
        <v>265</v>
      </c>
      <c r="E191" s="197" t="s">
        <v>1</v>
      </c>
      <c r="F191" s="198" t="s">
        <v>266</v>
      </c>
      <c r="G191" s="13"/>
      <c r="H191" s="197" t="s">
        <v>1</v>
      </c>
      <c r="I191" s="199"/>
      <c r="J191" s="13"/>
      <c r="K191" s="13"/>
      <c r="L191" s="195"/>
      <c r="M191" s="200"/>
      <c r="N191" s="201"/>
      <c r="O191" s="201"/>
      <c r="P191" s="201"/>
      <c r="Q191" s="201"/>
      <c r="R191" s="201"/>
      <c r="S191" s="201"/>
      <c r="T191" s="202"/>
      <c r="U191" s="13"/>
      <c r="V191" s="13"/>
      <c r="W191" s="13"/>
      <c r="X191" s="13"/>
      <c r="Y191" s="13"/>
      <c r="Z191" s="13"/>
      <c r="AA191" s="13"/>
      <c r="AB191" s="13"/>
      <c r="AC191" s="13"/>
      <c r="AD191" s="13"/>
      <c r="AE191" s="13"/>
      <c r="AT191" s="197" t="s">
        <v>265</v>
      </c>
      <c r="AU191" s="197" t="s">
        <v>85</v>
      </c>
      <c r="AV191" s="13" t="s">
        <v>82</v>
      </c>
      <c r="AW191" s="13" t="s">
        <v>32</v>
      </c>
      <c r="AX191" s="13" t="s">
        <v>75</v>
      </c>
      <c r="AY191" s="197" t="s">
        <v>257</v>
      </c>
    </row>
    <row r="192" s="14" customFormat="1">
      <c r="A192" s="14"/>
      <c r="B192" s="203"/>
      <c r="C192" s="14"/>
      <c r="D192" s="196" t="s">
        <v>265</v>
      </c>
      <c r="E192" s="204" t="s">
        <v>1</v>
      </c>
      <c r="F192" s="205" t="s">
        <v>195</v>
      </c>
      <c r="G192" s="14"/>
      <c r="H192" s="206">
        <v>2430</v>
      </c>
      <c r="I192" s="207"/>
      <c r="J192" s="14"/>
      <c r="K192" s="14"/>
      <c r="L192" s="203"/>
      <c r="M192" s="208"/>
      <c r="N192" s="209"/>
      <c r="O192" s="209"/>
      <c r="P192" s="209"/>
      <c r="Q192" s="209"/>
      <c r="R192" s="209"/>
      <c r="S192" s="209"/>
      <c r="T192" s="210"/>
      <c r="U192" s="14"/>
      <c r="V192" s="14"/>
      <c r="W192" s="14"/>
      <c r="X192" s="14"/>
      <c r="Y192" s="14"/>
      <c r="Z192" s="14"/>
      <c r="AA192" s="14"/>
      <c r="AB192" s="14"/>
      <c r="AC192" s="14"/>
      <c r="AD192" s="14"/>
      <c r="AE192" s="14"/>
      <c r="AT192" s="204" t="s">
        <v>265</v>
      </c>
      <c r="AU192" s="204" t="s">
        <v>85</v>
      </c>
      <c r="AV192" s="14" t="s">
        <v>85</v>
      </c>
      <c r="AW192" s="14" t="s">
        <v>32</v>
      </c>
      <c r="AX192" s="14" t="s">
        <v>75</v>
      </c>
      <c r="AY192" s="204" t="s">
        <v>257</v>
      </c>
    </row>
    <row r="193" s="13" customFormat="1">
      <c r="A193" s="13"/>
      <c r="B193" s="195"/>
      <c r="C193" s="13"/>
      <c r="D193" s="196" t="s">
        <v>265</v>
      </c>
      <c r="E193" s="197" t="s">
        <v>1</v>
      </c>
      <c r="F193" s="198" t="s">
        <v>294</v>
      </c>
      <c r="G193" s="13"/>
      <c r="H193" s="197" t="s">
        <v>1</v>
      </c>
      <c r="I193" s="199"/>
      <c r="J193" s="13"/>
      <c r="K193" s="13"/>
      <c r="L193" s="195"/>
      <c r="M193" s="200"/>
      <c r="N193" s="201"/>
      <c r="O193" s="201"/>
      <c r="P193" s="201"/>
      <c r="Q193" s="201"/>
      <c r="R193" s="201"/>
      <c r="S193" s="201"/>
      <c r="T193" s="202"/>
      <c r="U193" s="13"/>
      <c r="V193" s="13"/>
      <c r="W193" s="13"/>
      <c r="X193" s="13"/>
      <c r="Y193" s="13"/>
      <c r="Z193" s="13"/>
      <c r="AA193" s="13"/>
      <c r="AB193" s="13"/>
      <c r="AC193" s="13"/>
      <c r="AD193" s="13"/>
      <c r="AE193" s="13"/>
      <c r="AT193" s="197" t="s">
        <v>265</v>
      </c>
      <c r="AU193" s="197" t="s">
        <v>85</v>
      </c>
      <c r="AV193" s="13" t="s">
        <v>82</v>
      </c>
      <c r="AW193" s="13" t="s">
        <v>32</v>
      </c>
      <c r="AX193" s="13" t="s">
        <v>75</v>
      </c>
      <c r="AY193" s="197" t="s">
        <v>257</v>
      </c>
    </row>
    <row r="194" s="14" customFormat="1">
      <c r="A194" s="14"/>
      <c r="B194" s="203"/>
      <c r="C194" s="14"/>
      <c r="D194" s="196" t="s">
        <v>265</v>
      </c>
      <c r="E194" s="204" t="s">
        <v>1</v>
      </c>
      <c r="F194" s="205" t="s">
        <v>295</v>
      </c>
      <c r="G194" s="14"/>
      <c r="H194" s="206">
        <v>62.981000000000002</v>
      </c>
      <c r="I194" s="207"/>
      <c r="J194" s="14"/>
      <c r="K194" s="14"/>
      <c r="L194" s="203"/>
      <c r="M194" s="208"/>
      <c r="N194" s="209"/>
      <c r="O194" s="209"/>
      <c r="P194" s="209"/>
      <c r="Q194" s="209"/>
      <c r="R194" s="209"/>
      <c r="S194" s="209"/>
      <c r="T194" s="210"/>
      <c r="U194" s="14"/>
      <c r="V194" s="14"/>
      <c r="W194" s="14"/>
      <c r="X194" s="14"/>
      <c r="Y194" s="14"/>
      <c r="Z194" s="14"/>
      <c r="AA194" s="14"/>
      <c r="AB194" s="14"/>
      <c r="AC194" s="14"/>
      <c r="AD194" s="14"/>
      <c r="AE194" s="14"/>
      <c r="AT194" s="204" t="s">
        <v>265</v>
      </c>
      <c r="AU194" s="204" t="s">
        <v>85</v>
      </c>
      <c r="AV194" s="14" t="s">
        <v>85</v>
      </c>
      <c r="AW194" s="14" t="s">
        <v>32</v>
      </c>
      <c r="AX194" s="14" t="s">
        <v>75</v>
      </c>
      <c r="AY194" s="204" t="s">
        <v>257</v>
      </c>
    </row>
    <row r="195" s="16" customFormat="1">
      <c r="A195" s="16"/>
      <c r="B195" s="219"/>
      <c r="C195" s="16"/>
      <c r="D195" s="196" t="s">
        <v>265</v>
      </c>
      <c r="E195" s="220" t="s">
        <v>1</v>
      </c>
      <c r="F195" s="221" t="s">
        <v>296</v>
      </c>
      <c r="G195" s="16"/>
      <c r="H195" s="222">
        <v>2492.9810000000002</v>
      </c>
      <c r="I195" s="223"/>
      <c r="J195" s="16"/>
      <c r="K195" s="16"/>
      <c r="L195" s="219"/>
      <c r="M195" s="224"/>
      <c r="N195" s="225"/>
      <c r="O195" s="225"/>
      <c r="P195" s="225"/>
      <c r="Q195" s="225"/>
      <c r="R195" s="225"/>
      <c r="S195" s="225"/>
      <c r="T195" s="226"/>
      <c r="U195" s="16"/>
      <c r="V195" s="16"/>
      <c r="W195" s="16"/>
      <c r="X195" s="16"/>
      <c r="Y195" s="16"/>
      <c r="Z195" s="16"/>
      <c r="AA195" s="16"/>
      <c r="AB195" s="16"/>
      <c r="AC195" s="16"/>
      <c r="AD195" s="16"/>
      <c r="AE195" s="16"/>
      <c r="AT195" s="220" t="s">
        <v>265</v>
      </c>
      <c r="AU195" s="220" t="s">
        <v>85</v>
      </c>
      <c r="AV195" s="16" t="s">
        <v>92</v>
      </c>
      <c r="AW195" s="16" t="s">
        <v>32</v>
      </c>
      <c r="AX195" s="16" t="s">
        <v>75</v>
      </c>
      <c r="AY195" s="220" t="s">
        <v>257</v>
      </c>
    </row>
    <row r="196" s="13" customFormat="1">
      <c r="A196" s="13"/>
      <c r="B196" s="195"/>
      <c r="C196" s="13"/>
      <c r="D196" s="196" t="s">
        <v>265</v>
      </c>
      <c r="E196" s="197" t="s">
        <v>1</v>
      </c>
      <c r="F196" s="198" t="s">
        <v>294</v>
      </c>
      <c r="G196" s="13"/>
      <c r="H196" s="197" t="s">
        <v>1</v>
      </c>
      <c r="I196" s="199"/>
      <c r="J196" s="13"/>
      <c r="K196" s="13"/>
      <c r="L196" s="195"/>
      <c r="M196" s="200"/>
      <c r="N196" s="201"/>
      <c r="O196" s="201"/>
      <c r="P196" s="201"/>
      <c r="Q196" s="201"/>
      <c r="R196" s="201"/>
      <c r="S196" s="201"/>
      <c r="T196" s="202"/>
      <c r="U196" s="13"/>
      <c r="V196" s="13"/>
      <c r="W196" s="13"/>
      <c r="X196" s="13"/>
      <c r="Y196" s="13"/>
      <c r="Z196" s="13"/>
      <c r="AA196" s="13"/>
      <c r="AB196" s="13"/>
      <c r="AC196" s="13"/>
      <c r="AD196" s="13"/>
      <c r="AE196" s="13"/>
      <c r="AT196" s="197" t="s">
        <v>265</v>
      </c>
      <c r="AU196" s="197" t="s">
        <v>85</v>
      </c>
      <c r="AV196" s="13" t="s">
        <v>82</v>
      </c>
      <c r="AW196" s="13" t="s">
        <v>32</v>
      </c>
      <c r="AX196" s="13" t="s">
        <v>75</v>
      </c>
      <c r="AY196" s="197" t="s">
        <v>257</v>
      </c>
    </row>
    <row r="197" s="14" customFormat="1">
      <c r="A197" s="14"/>
      <c r="B197" s="203"/>
      <c r="C197" s="14"/>
      <c r="D197" s="196" t="s">
        <v>265</v>
      </c>
      <c r="E197" s="204" t="s">
        <v>1</v>
      </c>
      <c r="F197" s="205" t="s">
        <v>297</v>
      </c>
      <c r="G197" s="14"/>
      <c r="H197" s="206">
        <v>33.081000000000003</v>
      </c>
      <c r="I197" s="207"/>
      <c r="J197" s="14"/>
      <c r="K197" s="14"/>
      <c r="L197" s="203"/>
      <c r="M197" s="208"/>
      <c r="N197" s="209"/>
      <c r="O197" s="209"/>
      <c r="P197" s="209"/>
      <c r="Q197" s="209"/>
      <c r="R197" s="209"/>
      <c r="S197" s="209"/>
      <c r="T197" s="210"/>
      <c r="U197" s="14"/>
      <c r="V197" s="14"/>
      <c r="W197" s="14"/>
      <c r="X197" s="14"/>
      <c r="Y197" s="14"/>
      <c r="Z197" s="14"/>
      <c r="AA197" s="14"/>
      <c r="AB197" s="14"/>
      <c r="AC197" s="14"/>
      <c r="AD197" s="14"/>
      <c r="AE197" s="14"/>
      <c r="AT197" s="204" t="s">
        <v>265</v>
      </c>
      <c r="AU197" s="204" t="s">
        <v>85</v>
      </c>
      <c r="AV197" s="14" t="s">
        <v>85</v>
      </c>
      <c r="AW197" s="14" t="s">
        <v>32</v>
      </c>
      <c r="AX197" s="14" t="s">
        <v>75</v>
      </c>
      <c r="AY197" s="204" t="s">
        <v>257</v>
      </c>
    </row>
    <row r="198" s="16" customFormat="1">
      <c r="A198" s="16"/>
      <c r="B198" s="219"/>
      <c r="C198" s="16"/>
      <c r="D198" s="196" t="s">
        <v>265</v>
      </c>
      <c r="E198" s="220" t="s">
        <v>1</v>
      </c>
      <c r="F198" s="221" t="s">
        <v>296</v>
      </c>
      <c r="G198" s="16"/>
      <c r="H198" s="222">
        <v>33.081000000000003</v>
      </c>
      <c r="I198" s="223"/>
      <c r="J198" s="16"/>
      <c r="K198" s="16"/>
      <c r="L198" s="219"/>
      <c r="M198" s="224"/>
      <c r="N198" s="225"/>
      <c r="O198" s="225"/>
      <c r="P198" s="225"/>
      <c r="Q198" s="225"/>
      <c r="R198" s="225"/>
      <c r="S198" s="225"/>
      <c r="T198" s="226"/>
      <c r="U198" s="16"/>
      <c r="V198" s="16"/>
      <c r="W198" s="16"/>
      <c r="X198" s="16"/>
      <c r="Y198" s="16"/>
      <c r="Z198" s="16"/>
      <c r="AA198" s="16"/>
      <c r="AB198" s="16"/>
      <c r="AC198" s="16"/>
      <c r="AD198" s="16"/>
      <c r="AE198" s="16"/>
      <c r="AT198" s="220" t="s">
        <v>265</v>
      </c>
      <c r="AU198" s="220" t="s">
        <v>85</v>
      </c>
      <c r="AV198" s="16" t="s">
        <v>92</v>
      </c>
      <c r="AW198" s="16" t="s">
        <v>32</v>
      </c>
      <c r="AX198" s="16" t="s">
        <v>75</v>
      </c>
      <c r="AY198" s="220" t="s">
        <v>257</v>
      </c>
    </row>
    <row r="199" s="13" customFormat="1">
      <c r="A199" s="13"/>
      <c r="B199" s="195"/>
      <c r="C199" s="13"/>
      <c r="D199" s="196" t="s">
        <v>265</v>
      </c>
      <c r="E199" s="197" t="s">
        <v>1</v>
      </c>
      <c r="F199" s="198" t="s">
        <v>298</v>
      </c>
      <c r="G199" s="13"/>
      <c r="H199" s="197" t="s">
        <v>1</v>
      </c>
      <c r="I199" s="199"/>
      <c r="J199" s="13"/>
      <c r="K199" s="13"/>
      <c r="L199" s="195"/>
      <c r="M199" s="200"/>
      <c r="N199" s="201"/>
      <c r="O199" s="201"/>
      <c r="P199" s="201"/>
      <c r="Q199" s="201"/>
      <c r="R199" s="201"/>
      <c r="S199" s="201"/>
      <c r="T199" s="202"/>
      <c r="U199" s="13"/>
      <c r="V199" s="13"/>
      <c r="W199" s="13"/>
      <c r="X199" s="13"/>
      <c r="Y199" s="13"/>
      <c r="Z199" s="13"/>
      <c r="AA199" s="13"/>
      <c r="AB199" s="13"/>
      <c r="AC199" s="13"/>
      <c r="AD199" s="13"/>
      <c r="AE199" s="13"/>
      <c r="AT199" s="197" t="s">
        <v>265</v>
      </c>
      <c r="AU199" s="197" t="s">
        <v>85</v>
      </c>
      <c r="AV199" s="13" t="s">
        <v>82</v>
      </c>
      <c r="AW199" s="13" t="s">
        <v>32</v>
      </c>
      <c r="AX199" s="13" t="s">
        <v>75</v>
      </c>
      <c r="AY199" s="197" t="s">
        <v>257</v>
      </c>
    </row>
    <row r="200" s="14" customFormat="1">
      <c r="A200" s="14"/>
      <c r="B200" s="203"/>
      <c r="C200" s="14"/>
      <c r="D200" s="196" t="s">
        <v>265</v>
      </c>
      <c r="E200" s="204" t="s">
        <v>1</v>
      </c>
      <c r="F200" s="205" t="s">
        <v>299</v>
      </c>
      <c r="G200" s="14"/>
      <c r="H200" s="206">
        <v>27.143000000000001</v>
      </c>
      <c r="I200" s="207"/>
      <c r="J200" s="14"/>
      <c r="K200" s="14"/>
      <c r="L200" s="203"/>
      <c r="M200" s="208"/>
      <c r="N200" s="209"/>
      <c r="O200" s="209"/>
      <c r="P200" s="209"/>
      <c r="Q200" s="209"/>
      <c r="R200" s="209"/>
      <c r="S200" s="209"/>
      <c r="T200" s="210"/>
      <c r="U200" s="14"/>
      <c r="V200" s="14"/>
      <c r="W200" s="14"/>
      <c r="X200" s="14"/>
      <c r="Y200" s="14"/>
      <c r="Z200" s="14"/>
      <c r="AA200" s="14"/>
      <c r="AB200" s="14"/>
      <c r="AC200" s="14"/>
      <c r="AD200" s="14"/>
      <c r="AE200" s="14"/>
      <c r="AT200" s="204" t="s">
        <v>265</v>
      </c>
      <c r="AU200" s="204" t="s">
        <v>85</v>
      </c>
      <c r="AV200" s="14" t="s">
        <v>85</v>
      </c>
      <c r="AW200" s="14" t="s">
        <v>32</v>
      </c>
      <c r="AX200" s="14" t="s">
        <v>75</v>
      </c>
      <c r="AY200" s="204" t="s">
        <v>257</v>
      </c>
    </row>
    <row r="201" s="13" customFormat="1">
      <c r="A201" s="13"/>
      <c r="B201" s="195"/>
      <c r="C201" s="13"/>
      <c r="D201" s="196" t="s">
        <v>265</v>
      </c>
      <c r="E201" s="197" t="s">
        <v>1</v>
      </c>
      <c r="F201" s="198" t="s">
        <v>298</v>
      </c>
      <c r="G201" s="13"/>
      <c r="H201" s="197" t="s">
        <v>1</v>
      </c>
      <c r="I201" s="199"/>
      <c r="J201" s="13"/>
      <c r="K201" s="13"/>
      <c r="L201" s="195"/>
      <c r="M201" s="200"/>
      <c r="N201" s="201"/>
      <c r="O201" s="201"/>
      <c r="P201" s="201"/>
      <c r="Q201" s="201"/>
      <c r="R201" s="201"/>
      <c r="S201" s="201"/>
      <c r="T201" s="202"/>
      <c r="U201" s="13"/>
      <c r="V201" s="13"/>
      <c r="W201" s="13"/>
      <c r="X201" s="13"/>
      <c r="Y201" s="13"/>
      <c r="Z201" s="13"/>
      <c r="AA201" s="13"/>
      <c r="AB201" s="13"/>
      <c r="AC201" s="13"/>
      <c r="AD201" s="13"/>
      <c r="AE201" s="13"/>
      <c r="AT201" s="197" t="s">
        <v>265</v>
      </c>
      <c r="AU201" s="197" t="s">
        <v>85</v>
      </c>
      <c r="AV201" s="13" t="s">
        <v>82</v>
      </c>
      <c r="AW201" s="13" t="s">
        <v>32</v>
      </c>
      <c r="AX201" s="13" t="s">
        <v>75</v>
      </c>
      <c r="AY201" s="197" t="s">
        <v>257</v>
      </c>
    </row>
    <row r="202" s="14" customFormat="1">
      <c r="A202" s="14"/>
      <c r="B202" s="203"/>
      <c r="C202" s="14"/>
      <c r="D202" s="196" t="s">
        <v>265</v>
      </c>
      <c r="E202" s="204" t="s">
        <v>1</v>
      </c>
      <c r="F202" s="205" t="s">
        <v>300</v>
      </c>
      <c r="G202" s="14"/>
      <c r="H202" s="206">
        <v>54.286999999999999</v>
      </c>
      <c r="I202" s="207"/>
      <c r="J202" s="14"/>
      <c r="K202" s="14"/>
      <c r="L202" s="203"/>
      <c r="M202" s="208"/>
      <c r="N202" s="209"/>
      <c r="O202" s="209"/>
      <c r="P202" s="209"/>
      <c r="Q202" s="209"/>
      <c r="R202" s="209"/>
      <c r="S202" s="209"/>
      <c r="T202" s="210"/>
      <c r="U202" s="14"/>
      <c r="V202" s="14"/>
      <c r="W202" s="14"/>
      <c r="X202" s="14"/>
      <c r="Y202" s="14"/>
      <c r="Z202" s="14"/>
      <c r="AA202" s="14"/>
      <c r="AB202" s="14"/>
      <c r="AC202" s="14"/>
      <c r="AD202" s="14"/>
      <c r="AE202" s="14"/>
      <c r="AT202" s="204" t="s">
        <v>265</v>
      </c>
      <c r="AU202" s="204" t="s">
        <v>85</v>
      </c>
      <c r="AV202" s="14" t="s">
        <v>85</v>
      </c>
      <c r="AW202" s="14" t="s">
        <v>32</v>
      </c>
      <c r="AX202" s="14" t="s">
        <v>75</v>
      </c>
      <c r="AY202" s="204" t="s">
        <v>257</v>
      </c>
    </row>
    <row r="203" s="16" customFormat="1">
      <c r="A203" s="16"/>
      <c r="B203" s="219"/>
      <c r="C203" s="16"/>
      <c r="D203" s="196" t="s">
        <v>265</v>
      </c>
      <c r="E203" s="220" t="s">
        <v>1</v>
      </c>
      <c r="F203" s="221" t="s">
        <v>296</v>
      </c>
      <c r="G203" s="16"/>
      <c r="H203" s="222">
        <v>81.430000000000007</v>
      </c>
      <c r="I203" s="223"/>
      <c r="J203" s="16"/>
      <c r="K203" s="16"/>
      <c r="L203" s="219"/>
      <c r="M203" s="224"/>
      <c r="N203" s="225"/>
      <c r="O203" s="225"/>
      <c r="P203" s="225"/>
      <c r="Q203" s="225"/>
      <c r="R203" s="225"/>
      <c r="S203" s="225"/>
      <c r="T203" s="226"/>
      <c r="U203" s="16"/>
      <c r="V203" s="16"/>
      <c r="W203" s="16"/>
      <c r="X203" s="16"/>
      <c r="Y203" s="16"/>
      <c r="Z203" s="16"/>
      <c r="AA203" s="16"/>
      <c r="AB203" s="16"/>
      <c r="AC203" s="16"/>
      <c r="AD203" s="16"/>
      <c r="AE203" s="16"/>
      <c r="AT203" s="220" t="s">
        <v>265</v>
      </c>
      <c r="AU203" s="220" t="s">
        <v>85</v>
      </c>
      <c r="AV203" s="16" t="s">
        <v>92</v>
      </c>
      <c r="AW203" s="16" t="s">
        <v>32</v>
      </c>
      <c r="AX203" s="16" t="s">
        <v>75</v>
      </c>
      <c r="AY203" s="220" t="s">
        <v>257</v>
      </c>
    </row>
    <row r="204" s="15" customFormat="1">
      <c r="A204" s="15"/>
      <c r="B204" s="211"/>
      <c r="C204" s="15"/>
      <c r="D204" s="196" t="s">
        <v>265</v>
      </c>
      <c r="E204" s="212" t="s">
        <v>1</v>
      </c>
      <c r="F204" s="213" t="s">
        <v>271</v>
      </c>
      <c r="G204" s="15"/>
      <c r="H204" s="214">
        <v>2607.4920000000002</v>
      </c>
      <c r="I204" s="215"/>
      <c r="J204" s="15"/>
      <c r="K204" s="15"/>
      <c r="L204" s="211"/>
      <c r="M204" s="216"/>
      <c r="N204" s="217"/>
      <c r="O204" s="217"/>
      <c r="P204" s="217"/>
      <c r="Q204" s="217"/>
      <c r="R204" s="217"/>
      <c r="S204" s="217"/>
      <c r="T204" s="218"/>
      <c r="U204" s="15"/>
      <c r="V204" s="15"/>
      <c r="W204" s="15"/>
      <c r="X204" s="15"/>
      <c r="Y204" s="15"/>
      <c r="Z204" s="15"/>
      <c r="AA204" s="15"/>
      <c r="AB204" s="15"/>
      <c r="AC204" s="15"/>
      <c r="AD204" s="15"/>
      <c r="AE204" s="15"/>
      <c r="AT204" s="212" t="s">
        <v>265</v>
      </c>
      <c r="AU204" s="212" t="s">
        <v>85</v>
      </c>
      <c r="AV204" s="15" t="s">
        <v>108</v>
      </c>
      <c r="AW204" s="15" t="s">
        <v>32</v>
      </c>
      <c r="AX204" s="15" t="s">
        <v>82</v>
      </c>
      <c r="AY204" s="212" t="s">
        <v>257</v>
      </c>
    </row>
    <row r="205" s="2" customFormat="1" ht="33" customHeight="1">
      <c r="A205" s="38"/>
      <c r="B205" s="181"/>
      <c r="C205" s="182" t="s">
        <v>301</v>
      </c>
      <c r="D205" s="182" t="s">
        <v>259</v>
      </c>
      <c r="E205" s="183" t="s">
        <v>302</v>
      </c>
      <c r="F205" s="184" t="s">
        <v>303</v>
      </c>
      <c r="G205" s="185" t="s">
        <v>304</v>
      </c>
      <c r="H205" s="186">
        <v>4860</v>
      </c>
      <c r="I205" s="187"/>
      <c r="J205" s="188">
        <f>ROUND(I205*H205,2)</f>
        <v>0</v>
      </c>
      <c r="K205" s="184" t="s">
        <v>263</v>
      </c>
      <c r="L205" s="39"/>
      <c r="M205" s="189" t="s">
        <v>1</v>
      </c>
      <c r="N205" s="190" t="s">
        <v>40</v>
      </c>
      <c r="O205" s="77"/>
      <c r="P205" s="191">
        <f>O205*H205</f>
        <v>0</v>
      </c>
      <c r="Q205" s="191">
        <v>0</v>
      </c>
      <c r="R205" s="191">
        <f>Q205*H205</f>
        <v>0</v>
      </c>
      <c r="S205" s="191">
        <v>0</v>
      </c>
      <c r="T205" s="192">
        <f>S205*H205</f>
        <v>0</v>
      </c>
      <c r="U205" s="38"/>
      <c r="V205" s="38"/>
      <c r="W205" s="38"/>
      <c r="X205" s="38"/>
      <c r="Y205" s="38"/>
      <c r="Z205" s="38"/>
      <c r="AA205" s="38"/>
      <c r="AB205" s="38"/>
      <c r="AC205" s="38"/>
      <c r="AD205" s="38"/>
      <c r="AE205" s="38"/>
      <c r="AR205" s="193" t="s">
        <v>108</v>
      </c>
      <c r="AT205" s="193" t="s">
        <v>259</v>
      </c>
      <c r="AU205" s="193" t="s">
        <v>85</v>
      </c>
      <c r="AY205" s="19" t="s">
        <v>257</v>
      </c>
      <c r="BE205" s="194">
        <f>IF(N205="základní",J205,0)</f>
        <v>0</v>
      </c>
      <c r="BF205" s="194">
        <f>IF(N205="snížená",J205,0)</f>
        <v>0</v>
      </c>
      <c r="BG205" s="194">
        <f>IF(N205="zákl. přenesená",J205,0)</f>
        <v>0</v>
      </c>
      <c r="BH205" s="194">
        <f>IF(N205="sníž. přenesená",J205,0)</f>
        <v>0</v>
      </c>
      <c r="BI205" s="194">
        <f>IF(N205="nulová",J205,0)</f>
        <v>0</v>
      </c>
      <c r="BJ205" s="19" t="s">
        <v>82</v>
      </c>
      <c r="BK205" s="194">
        <f>ROUND(I205*H205,2)</f>
        <v>0</v>
      </c>
      <c r="BL205" s="19" t="s">
        <v>108</v>
      </c>
      <c r="BM205" s="193" t="s">
        <v>305</v>
      </c>
    </row>
    <row r="206" s="13" customFormat="1">
      <c r="A206" s="13"/>
      <c r="B206" s="195"/>
      <c r="C206" s="13"/>
      <c r="D206" s="196" t="s">
        <v>265</v>
      </c>
      <c r="E206" s="197" t="s">
        <v>1</v>
      </c>
      <c r="F206" s="198" t="s">
        <v>86</v>
      </c>
      <c r="G206" s="13"/>
      <c r="H206" s="197" t="s">
        <v>1</v>
      </c>
      <c r="I206" s="199"/>
      <c r="J206" s="13"/>
      <c r="K206" s="13"/>
      <c r="L206" s="195"/>
      <c r="M206" s="200"/>
      <c r="N206" s="201"/>
      <c r="O206" s="201"/>
      <c r="P206" s="201"/>
      <c r="Q206" s="201"/>
      <c r="R206" s="201"/>
      <c r="S206" s="201"/>
      <c r="T206" s="202"/>
      <c r="U206" s="13"/>
      <c r="V206" s="13"/>
      <c r="W206" s="13"/>
      <c r="X206" s="13"/>
      <c r="Y206" s="13"/>
      <c r="Z206" s="13"/>
      <c r="AA206" s="13"/>
      <c r="AB206" s="13"/>
      <c r="AC206" s="13"/>
      <c r="AD206" s="13"/>
      <c r="AE206" s="13"/>
      <c r="AT206" s="197" t="s">
        <v>265</v>
      </c>
      <c r="AU206" s="197" t="s">
        <v>85</v>
      </c>
      <c r="AV206" s="13" t="s">
        <v>82</v>
      </c>
      <c r="AW206" s="13" t="s">
        <v>32</v>
      </c>
      <c r="AX206" s="13" t="s">
        <v>75</v>
      </c>
      <c r="AY206" s="197" t="s">
        <v>257</v>
      </c>
    </row>
    <row r="207" s="13" customFormat="1">
      <c r="A207" s="13"/>
      <c r="B207" s="195"/>
      <c r="C207" s="13"/>
      <c r="D207" s="196" t="s">
        <v>265</v>
      </c>
      <c r="E207" s="197" t="s">
        <v>1</v>
      </c>
      <c r="F207" s="198" t="s">
        <v>266</v>
      </c>
      <c r="G207" s="13"/>
      <c r="H207" s="197" t="s">
        <v>1</v>
      </c>
      <c r="I207" s="199"/>
      <c r="J207" s="13"/>
      <c r="K207" s="13"/>
      <c r="L207" s="195"/>
      <c r="M207" s="200"/>
      <c r="N207" s="201"/>
      <c r="O207" s="201"/>
      <c r="P207" s="201"/>
      <c r="Q207" s="201"/>
      <c r="R207" s="201"/>
      <c r="S207" s="201"/>
      <c r="T207" s="202"/>
      <c r="U207" s="13"/>
      <c r="V207" s="13"/>
      <c r="W207" s="13"/>
      <c r="X207" s="13"/>
      <c r="Y207" s="13"/>
      <c r="Z207" s="13"/>
      <c r="AA207" s="13"/>
      <c r="AB207" s="13"/>
      <c r="AC207" s="13"/>
      <c r="AD207" s="13"/>
      <c r="AE207" s="13"/>
      <c r="AT207" s="197" t="s">
        <v>265</v>
      </c>
      <c r="AU207" s="197" t="s">
        <v>85</v>
      </c>
      <c r="AV207" s="13" t="s">
        <v>82</v>
      </c>
      <c r="AW207" s="13" t="s">
        <v>32</v>
      </c>
      <c r="AX207" s="13" t="s">
        <v>75</v>
      </c>
      <c r="AY207" s="197" t="s">
        <v>257</v>
      </c>
    </row>
    <row r="208" s="14" customFormat="1">
      <c r="A208" s="14"/>
      <c r="B208" s="203"/>
      <c r="C208" s="14"/>
      <c r="D208" s="196" t="s">
        <v>265</v>
      </c>
      <c r="E208" s="204" t="s">
        <v>1</v>
      </c>
      <c r="F208" s="205" t="s">
        <v>306</v>
      </c>
      <c r="G208" s="14"/>
      <c r="H208" s="206">
        <v>4860</v>
      </c>
      <c r="I208" s="207"/>
      <c r="J208" s="14"/>
      <c r="K208" s="14"/>
      <c r="L208" s="203"/>
      <c r="M208" s="208"/>
      <c r="N208" s="209"/>
      <c r="O208" s="209"/>
      <c r="P208" s="209"/>
      <c r="Q208" s="209"/>
      <c r="R208" s="209"/>
      <c r="S208" s="209"/>
      <c r="T208" s="210"/>
      <c r="U208" s="14"/>
      <c r="V208" s="14"/>
      <c r="W208" s="14"/>
      <c r="X208" s="14"/>
      <c r="Y208" s="14"/>
      <c r="Z208" s="14"/>
      <c r="AA208" s="14"/>
      <c r="AB208" s="14"/>
      <c r="AC208" s="14"/>
      <c r="AD208" s="14"/>
      <c r="AE208" s="14"/>
      <c r="AT208" s="204" t="s">
        <v>265</v>
      </c>
      <c r="AU208" s="204" t="s">
        <v>85</v>
      </c>
      <c r="AV208" s="14" t="s">
        <v>85</v>
      </c>
      <c r="AW208" s="14" t="s">
        <v>32</v>
      </c>
      <c r="AX208" s="14" t="s">
        <v>75</v>
      </c>
      <c r="AY208" s="204" t="s">
        <v>257</v>
      </c>
    </row>
    <row r="209" s="15" customFormat="1">
      <c r="A209" s="15"/>
      <c r="B209" s="211"/>
      <c r="C209" s="15"/>
      <c r="D209" s="196" t="s">
        <v>265</v>
      </c>
      <c r="E209" s="212" t="s">
        <v>1</v>
      </c>
      <c r="F209" s="213" t="s">
        <v>271</v>
      </c>
      <c r="G209" s="15"/>
      <c r="H209" s="214">
        <v>4860</v>
      </c>
      <c r="I209" s="215"/>
      <c r="J209" s="15"/>
      <c r="K209" s="15"/>
      <c r="L209" s="211"/>
      <c r="M209" s="216"/>
      <c r="N209" s="217"/>
      <c r="O209" s="217"/>
      <c r="P209" s="217"/>
      <c r="Q209" s="217"/>
      <c r="R209" s="217"/>
      <c r="S209" s="217"/>
      <c r="T209" s="218"/>
      <c r="U209" s="15"/>
      <c r="V209" s="15"/>
      <c r="W209" s="15"/>
      <c r="X209" s="15"/>
      <c r="Y209" s="15"/>
      <c r="Z209" s="15"/>
      <c r="AA209" s="15"/>
      <c r="AB209" s="15"/>
      <c r="AC209" s="15"/>
      <c r="AD209" s="15"/>
      <c r="AE209" s="15"/>
      <c r="AT209" s="212" t="s">
        <v>265</v>
      </c>
      <c r="AU209" s="212" t="s">
        <v>85</v>
      </c>
      <c r="AV209" s="15" t="s">
        <v>108</v>
      </c>
      <c r="AW209" s="15" t="s">
        <v>32</v>
      </c>
      <c r="AX209" s="15" t="s">
        <v>82</v>
      </c>
      <c r="AY209" s="212" t="s">
        <v>257</v>
      </c>
    </row>
    <row r="210" s="2" customFormat="1" ht="24.15" customHeight="1">
      <c r="A210" s="38"/>
      <c r="B210" s="181"/>
      <c r="C210" s="182" t="s">
        <v>307</v>
      </c>
      <c r="D210" s="182" t="s">
        <v>259</v>
      </c>
      <c r="E210" s="183" t="s">
        <v>308</v>
      </c>
      <c r="F210" s="184" t="s">
        <v>309</v>
      </c>
      <c r="G210" s="185" t="s">
        <v>262</v>
      </c>
      <c r="H210" s="186">
        <v>568.197</v>
      </c>
      <c r="I210" s="187"/>
      <c r="J210" s="188">
        <f>ROUND(I210*H210,2)</f>
        <v>0</v>
      </c>
      <c r="K210" s="184" t="s">
        <v>263</v>
      </c>
      <c r="L210" s="39"/>
      <c r="M210" s="189" t="s">
        <v>1</v>
      </c>
      <c r="N210" s="190" t="s">
        <v>40</v>
      </c>
      <c r="O210" s="77"/>
      <c r="P210" s="191">
        <f>O210*H210</f>
        <v>0</v>
      </c>
      <c r="Q210" s="191">
        <v>0</v>
      </c>
      <c r="R210" s="191">
        <f>Q210*H210</f>
        <v>0</v>
      </c>
      <c r="S210" s="191">
        <v>0</v>
      </c>
      <c r="T210" s="192">
        <f>S210*H210</f>
        <v>0</v>
      </c>
      <c r="U210" s="38"/>
      <c r="V210" s="38"/>
      <c r="W210" s="38"/>
      <c r="X210" s="38"/>
      <c r="Y210" s="38"/>
      <c r="Z210" s="38"/>
      <c r="AA210" s="38"/>
      <c r="AB210" s="38"/>
      <c r="AC210" s="38"/>
      <c r="AD210" s="38"/>
      <c r="AE210" s="38"/>
      <c r="AR210" s="193" t="s">
        <v>108</v>
      </c>
      <c r="AT210" s="193" t="s">
        <v>259</v>
      </c>
      <c r="AU210" s="193" t="s">
        <v>85</v>
      </c>
      <c r="AY210" s="19" t="s">
        <v>257</v>
      </c>
      <c r="BE210" s="194">
        <f>IF(N210="základní",J210,0)</f>
        <v>0</v>
      </c>
      <c r="BF210" s="194">
        <f>IF(N210="snížená",J210,0)</f>
        <v>0</v>
      </c>
      <c r="BG210" s="194">
        <f>IF(N210="zákl. přenesená",J210,0)</f>
        <v>0</v>
      </c>
      <c r="BH210" s="194">
        <f>IF(N210="sníž. přenesená",J210,0)</f>
        <v>0</v>
      </c>
      <c r="BI210" s="194">
        <f>IF(N210="nulová",J210,0)</f>
        <v>0</v>
      </c>
      <c r="BJ210" s="19" t="s">
        <v>82</v>
      </c>
      <c r="BK210" s="194">
        <f>ROUND(I210*H210,2)</f>
        <v>0</v>
      </c>
      <c r="BL210" s="19" t="s">
        <v>108</v>
      </c>
      <c r="BM210" s="193" t="s">
        <v>310</v>
      </c>
    </row>
    <row r="211" s="13" customFormat="1">
      <c r="A211" s="13"/>
      <c r="B211" s="195"/>
      <c r="C211" s="13"/>
      <c r="D211" s="196" t="s">
        <v>265</v>
      </c>
      <c r="E211" s="197" t="s">
        <v>1</v>
      </c>
      <c r="F211" s="198" t="s">
        <v>86</v>
      </c>
      <c r="G211" s="13"/>
      <c r="H211" s="197" t="s">
        <v>1</v>
      </c>
      <c r="I211" s="199"/>
      <c r="J211" s="13"/>
      <c r="K211" s="13"/>
      <c r="L211" s="195"/>
      <c r="M211" s="200"/>
      <c r="N211" s="201"/>
      <c r="O211" s="201"/>
      <c r="P211" s="201"/>
      <c r="Q211" s="201"/>
      <c r="R211" s="201"/>
      <c r="S211" s="201"/>
      <c r="T211" s="202"/>
      <c r="U211" s="13"/>
      <c r="V211" s="13"/>
      <c r="W211" s="13"/>
      <c r="X211" s="13"/>
      <c r="Y211" s="13"/>
      <c r="Z211" s="13"/>
      <c r="AA211" s="13"/>
      <c r="AB211" s="13"/>
      <c r="AC211" s="13"/>
      <c r="AD211" s="13"/>
      <c r="AE211" s="13"/>
      <c r="AT211" s="197" t="s">
        <v>265</v>
      </c>
      <c r="AU211" s="197" t="s">
        <v>85</v>
      </c>
      <c r="AV211" s="13" t="s">
        <v>82</v>
      </c>
      <c r="AW211" s="13" t="s">
        <v>32</v>
      </c>
      <c r="AX211" s="13" t="s">
        <v>75</v>
      </c>
      <c r="AY211" s="197" t="s">
        <v>257</v>
      </c>
    </row>
    <row r="212" s="13" customFormat="1">
      <c r="A212" s="13"/>
      <c r="B212" s="195"/>
      <c r="C212" s="13"/>
      <c r="D212" s="196" t="s">
        <v>265</v>
      </c>
      <c r="E212" s="197" t="s">
        <v>1</v>
      </c>
      <c r="F212" s="198" t="s">
        <v>311</v>
      </c>
      <c r="G212" s="13"/>
      <c r="H212" s="197" t="s">
        <v>1</v>
      </c>
      <c r="I212" s="199"/>
      <c r="J212" s="13"/>
      <c r="K212" s="13"/>
      <c r="L212" s="195"/>
      <c r="M212" s="200"/>
      <c r="N212" s="201"/>
      <c r="O212" s="201"/>
      <c r="P212" s="201"/>
      <c r="Q212" s="201"/>
      <c r="R212" s="201"/>
      <c r="S212" s="201"/>
      <c r="T212" s="202"/>
      <c r="U212" s="13"/>
      <c r="V212" s="13"/>
      <c r="W212" s="13"/>
      <c r="X212" s="13"/>
      <c r="Y212" s="13"/>
      <c r="Z212" s="13"/>
      <c r="AA212" s="13"/>
      <c r="AB212" s="13"/>
      <c r="AC212" s="13"/>
      <c r="AD212" s="13"/>
      <c r="AE212" s="13"/>
      <c r="AT212" s="197" t="s">
        <v>265</v>
      </c>
      <c r="AU212" s="197" t="s">
        <v>85</v>
      </c>
      <c r="AV212" s="13" t="s">
        <v>82</v>
      </c>
      <c r="AW212" s="13" t="s">
        <v>32</v>
      </c>
      <c r="AX212" s="13" t="s">
        <v>75</v>
      </c>
      <c r="AY212" s="197" t="s">
        <v>257</v>
      </c>
    </row>
    <row r="213" s="13" customFormat="1">
      <c r="A213" s="13"/>
      <c r="B213" s="195"/>
      <c r="C213" s="13"/>
      <c r="D213" s="196" t="s">
        <v>265</v>
      </c>
      <c r="E213" s="197" t="s">
        <v>1</v>
      </c>
      <c r="F213" s="198" t="s">
        <v>267</v>
      </c>
      <c r="G213" s="13"/>
      <c r="H213" s="197" t="s">
        <v>1</v>
      </c>
      <c r="I213" s="199"/>
      <c r="J213" s="13"/>
      <c r="K213" s="13"/>
      <c r="L213" s="195"/>
      <c r="M213" s="200"/>
      <c r="N213" s="201"/>
      <c r="O213" s="201"/>
      <c r="P213" s="201"/>
      <c r="Q213" s="201"/>
      <c r="R213" s="201"/>
      <c r="S213" s="201"/>
      <c r="T213" s="202"/>
      <c r="U213" s="13"/>
      <c r="V213" s="13"/>
      <c r="W213" s="13"/>
      <c r="X213" s="13"/>
      <c r="Y213" s="13"/>
      <c r="Z213" s="13"/>
      <c r="AA213" s="13"/>
      <c r="AB213" s="13"/>
      <c r="AC213" s="13"/>
      <c r="AD213" s="13"/>
      <c r="AE213" s="13"/>
      <c r="AT213" s="197" t="s">
        <v>265</v>
      </c>
      <c r="AU213" s="197" t="s">
        <v>85</v>
      </c>
      <c r="AV213" s="13" t="s">
        <v>82</v>
      </c>
      <c r="AW213" s="13" t="s">
        <v>32</v>
      </c>
      <c r="AX213" s="13" t="s">
        <v>75</v>
      </c>
      <c r="AY213" s="197" t="s">
        <v>257</v>
      </c>
    </row>
    <row r="214" s="14" customFormat="1">
      <c r="A214" s="14"/>
      <c r="B214" s="203"/>
      <c r="C214" s="14"/>
      <c r="D214" s="196" t="s">
        <v>265</v>
      </c>
      <c r="E214" s="204" t="s">
        <v>1</v>
      </c>
      <c r="F214" s="205" t="s">
        <v>312</v>
      </c>
      <c r="G214" s="14"/>
      <c r="H214" s="206">
        <v>111.96899999999999</v>
      </c>
      <c r="I214" s="207"/>
      <c r="J214" s="14"/>
      <c r="K214" s="14"/>
      <c r="L214" s="203"/>
      <c r="M214" s="208"/>
      <c r="N214" s="209"/>
      <c r="O214" s="209"/>
      <c r="P214" s="209"/>
      <c r="Q214" s="209"/>
      <c r="R214" s="209"/>
      <c r="S214" s="209"/>
      <c r="T214" s="210"/>
      <c r="U214" s="14"/>
      <c r="V214" s="14"/>
      <c r="W214" s="14"/>
      <c r="X214" s="14"/>
      <c r="Y214" s="14"/>
      <c r="Z214" s="14"/>
      <c r="AA214" s="14"/>
      <c r="AB214" s="14"/>
      <c r="AC214" s="14"/>
      <c r="AD214" s="14"/>
      <c r="AE214" s="14"/>
      <c r="AT214" s="204" t="s">
        <v>265</v>
      </c>
      <c r="AU214" s="204" t="s">
        <v>85</v>
      </c>
      <c r="AV214" s="14" t="s">
        <v>85</v>
      </c>
      <c r="AW214" s="14" t="s">
        <v>32</v>
      </c>
      <c r="AX214" s="14" t="s">
        <v>75</v>
      </c>
      <c r="AY214" s="204" t="s">
        <v>257</v>
      </c>
    </row>
    <row r="215" s="14" customFormat="1">
      <c r="A215" s="14"/>
      <c r="B215" s="203"/>
      <c r="C215" s="14"/>
      <c r="D215" s="196" t="s">
        <v>265</v>
      </c>
      <c r="E215" s="204" t="s">
        <v>1</v>
      </c>
      <c r="F215" s="205" t="s">
        <v>313</v>
      </c>
      <c r="G215" s="14"/>
      <c r="H215" s="206">
        <v>456.22800000000001</v>
      </c>
      <c r="I215" s="207"/>
      <c r="J215" s="14"/>
      <c r="K215" s="14"/>
      <c r="L215" s="203"/>
      <c r="M215" s="208"/>
      <c r="N215" s="209"/>
      <c r="O215" s="209"/>
      <c r="P215" s="209"/>
      <c r="Q215" s="209"/>
      <c r="R215" s="209"/>
      <c r="S215" s="209"/>
      <c r="T215" s="210"/>
      <c r="U215" s="14"/>
      <c r="V215" s="14"/>
      <c r="W215" s="14"/>
      <c r="X215" s="14"/>
      <c r="Y215" s="14"/>
      <c r="Z215" s="14"/>
      <c r="AA215" s="14"/>
      <c r="AB215" s="14"/>
      <c r="AC215" s="14"/>
      <c r="AD215" s="14"/>
      <c r="AE215" s="14"/>
      <c r="AT215" s="204" t="s">
        <v>265</v>
      </c>
      <c r="AU215" s="204" t="s">
        <v>85</v>
      </c>
      <c r="AV215" s="14" t="s">
        <v>85</v>
      </c>
      <c r="AW215" s="14" t="s">
        <v>32</v>
      </c>
      <c r="AX215" s="14" t="s">
        <v>75</v>
      </c>
      <c r="AY215" s="204" t="s">
        <v>257</v>
      </c>
    </row>
    <row r="216" s="15" customFormat="1">
      <c r="A216" s="15"/>
      <c r="B216" s="211"/>
      <c r="C216" s="15"/>
      <c r="D216" s="196" t="s">
        <v>265</v>
      </c>
      <c r="E216" s="212" t="s">
        <v>1</v>
      </c>
      <c r="F216" s="213" t="s">
        <v>271</v>
      </c>
      <c r="G216" s="15"/>
      <c r="H216" s="214">
        <v>568.197</v>
      </c>
      <c r="I216" s="215"/>
      <c r="J216" s="15"/>
      <c r="K216" s="15"/>
      <c r="L216" s="211"/>
      <c r="M216" s="216"/>
      <c r="N216" s="217"/>
      <c r="O216" s="217"/>
      <c r="P216" s="217"/>
      <c r="Q216" s="217"/>
      <c r="R216" s="217"/>
      <c r="S216" s="217"/>
      <c r="T216" s="218"/>
      <c r="U216" s="15"/>
      <c r="V216" s="15"/>
      <c r="W216" s="15"/>
      <c r="X216" s="15"/>
      <c r="Y216" s="15"/>
      <c r="Z216" s="15"/>
      <c r="AA216" s="15"/>
      <c r="AB216" s="15"/>
      <c r="AC216" s="15"/>
      <c r="AD216" s="15"/>
      <c r="AE216" s="15"/>
      <c r="AT216" s="212" t="s">
        <v>265</v>
      </c>
      <c r="AU216" s="212" t="s">
        <v>85</v>
      </c>
      <c r="AV216" s="15" t="s">
        <v>108</v>
      </c>
      <c r="AW216" s="15" t="s">
        <v>32</v>
      </c>
      <c r="AX216" s="15" t="s">
        <v>82</v>
      </c>
      <c r="AY216" s="212" t="s">
        <v>257</v>
      </c>
    </row>
    <row r="217" s="2" customFormat="1" ht="16.5" customHeight="1">
      <c r="A217" s="38"/>
      <c r="B217" s="181"/>
      <c r="C217" s="227" t="s">
        <v>314</v>
      </c>
      <c r="D217" s="227" t="s">
        <v>315</v>
      </c>
      <c r="E217" s="228" t="s">
        <v>316</v>
      </c>
      <c r="F217" s="229" t="s">
        <v>317</v>
      </c>
      <c r="G217" s="230" t="s">
        <v>304</v>
      </c>
      <c r="H217" s="231">
        <v>1022.755</v>
      </c>
      <c r="I217" s="232"/>
      <c r="J217" s="233">
        <f>ROUND(I217*H217,2)</f>
        <v>0</v>
      </c>
      <c r="K217" s="229" t="s">
        <v>263</v>
      </c>
      <c r="L217" s="234"/>
      <c r="M217" s="235" t="s">
        <v>1</v>
      </c>
      <c r="N217" s="236" t="s">
        <v>40</v>
      </c>
      <c r="O217" s="77"/>
      <c r="P217" s="191">
        <f>O217*H217</f>
        <v>0</v>
      </c>
      <c r="Q217" s="191">
        <v>1</v>
      </c>
      <c r="R217" s="191">
        <f>Q217*H217</f>
        <v>1022.755</v>
      </c>
      <c r="S217" s="191">
        <v>0</v>
      </c>
      <c r="T217" s="192">
        <f>S217*H217</f>
        <v>0</v>
      </c>
      <c r="U217" s="38"/>
      <c r="V217" s="38"/>
      <c r="W217" s="38"/>
      <c r="X217" s="38"/>
      <c r="Y217" s="38"/>
      <c r="Z217" s="38"/>
      <c r="AA217" s="38"/>
      <c r="AB217" s="38"/>
      <c r="AC217" s="38"/>
      <c r="AD217" s="38"/>
      <c r="AE217" s="38"/>
      <c r="AR217" s="193" t="s">
        <v>307</v>
      </c>
      <c r="AT217" s="193" t="s">
        <v>315</v>
      </c>
      <c r="AU217" s="193" t="s">
        <v>85</v>
      </c>
      <c r="AY217" s="19" t="s">
        <v>257</v>
      </c>
      <c r="BE217" s="194">
        <f>IF(N217="základní",J217,0)</f>
        <v>0</v>
      </c>
      <c r="BF217" s="194">
        <f>IF(N217="snížená",J217,0)</f>
        <v>0</v>
      </c>
      <c r="BG217" s="194">
        <f>IF(N217="zákl. přenesená",J217,0)</f>
        <v>0</v>
      </c>
      <c r="BH217" s="194">
        <f>IF(N217="sníž. přenesená",J217,0)</f>
        <v>0</v>
      </c>
      <c r="BI217" s="194">
        <f>IF(N217="nulová",J217,0)</f>
        <v>0</v>
      </c>
      <c r="BJ217" s="19" t="s">
        <v>82</v>
      </c>
      <c r="BK217" s="194">
        <f>ROUND(I217*H217,2)</f>
        <v>0</v>
      </c>
      <c r="BL217" s="19" t="s">
        <v>108</v>
      </c>
      <c r="BM217" s="193" t="s">
        <v>318</v>
      </c>
    </row>
    <row r="218" s="14" customFormat="1">
      <c r="A218" s="14"/>
      <c r="B218" s="203"/>
      <c r="C218" s="14"/>
      <c r="D218" s="196" t="s">
        <v>265</v>
      </c>
      <c r="E218" s="14"/>
      <c r="F218" s="205" t="s">
        <v>319</v>
      </c>
      <c r="G218" s="14"/>
      <c r="H218" s="206">
        <v>1022.755</v>
      </c>
      <c r="I218" s="207"/>
      <c r="J218" s="14"/>
      <c r="K218" s="14"/>
      <c r="L218" s="203"/>
      <c r="M218" s="208"/>
      <c r="N218" s="209"/>
      <c r="O218" s="209"/>
      <c r="P218" s="209"/>
      <c r="Q218" s="209"/>
      <c r="R218" s="209"/>
      <c r="S218" s="209"/>
      <c r="T218" s="210"/>
      <c r="U218" s="14"/>
      <c r="V218" s="14"/>
      <c r="W218" s="14"/>
      <c r="X218" s="14"/>
      <c r="Y218" s="14"/>
      <c r="Z218" s="14"/>
      <c r="AA218" s="14"/>
      <c r="AB218" s="14"/>
      <c r="AC218" s="14"/>
      <c r="AD218" s="14"/>
      <c r="AE218" s="14"/>
      <c r="AT218" s="204" t="s">
        <v>265</v>
      </c>
      <c r="AU218" s="204" t="s">
        <v>85</v>
      </c>
      <c r="AV218" s="14" t="s">
        <v>85</v>
      </c>
      <c r="AW218" s="14" t="s">
        <v>3</v>
      </c>
      <c r="AX218" s="14" t="s">
        <v>82</v>
      </c>
      <c r="AY218" s="204" t="s">
        <v>257</v>
      </c>
    </row>
    <row r="219" s="2" customFormat="1" ht="24.15" customHeight="1">
      <c r="A219" s="38"/>
      <c r="B219" s="181"/>
      <c r="C219" s="182" t="s">
        <v>320</v>
      </c>
      <c r="D219" s="182" t="s">
        <v>259</v>
      </c>
      <c r="E219" s="183" t="s">
        <v>321</v>
      </c>
      <c r="F219" s="184" t="s">
        <v>322</v>
      </c>
      <c r="G219" s="185" t="s">
        <v>323</v>
      </c>
      <c r="H219" s="186">
        <v>504</v>
      </c>
      <c r="I219" s="187"/>
      <c r="J219" s="188">
        <f>ROUND(I219*H219,2)</f>
        <v>0</v>
      </c>
      <c r="K219" s="184" t="s">
        <v>263</v>
      </c>
      <c r="L219" s="39"/>
      <c r="M219" s="189" t="s">
        <v>1</v>
      </c>
      <c r="N219" s="190" t="s">
        <v>40</v>
      </c>
      <c r="O219" s="77"/>
      <c r="P219" s="191">
        <f>O219*H219</f>
        <v>0</v>
      </c>
      <c r="Q219" s="191">
        <v>0</v>
      </c>
      <c r="R219" s="191">
        <f>Q219*H219</f>
        <v>0</v>
      </c>
      <c r="S219" s="191">
        <v>0</v>
      </c>
      <c r="T219" s="192">
        <f>S219*H219</f>
        <v>0</v>
      </c>
      <c r="U219" s="38"/>
      <c r="V219" s="38"/>
      <c r="W219" s="38"/>
      <c r="X219" s="38"/>
      <c r="Y219" s="38"/>
      <c r="Z219" s="38"/>
      <c r="AA219" s="38"/>
      <c r="AB219" s="38"/>
      <c r="AC219" s="38"/>
      <c r="AD219" s="38"/>
      <c r="AE219" s="38"/>
      <c r="AR219" s="193" t="s">
        <v>108</v>
      </c>
      <c r="AT219" s="193" t="s">
        <v>259</v>
      </c>
      <c r="AU219" s="193" t="s">
        <v>85</v>
      </c>
      <c r="AY219" s="19" t="s">
        <v>257</v>
      </c>
      <c r="BE219" s="194">
        <f>IF(N219="základní",J219,0)</f>
        <v>0</v>
      </c>
      <c r="BF219" s="194">
        <f>IF(N219="snížená",J219,0)</f>
        <v>0</v>
      </c>
      <c r="BG219" s="194">
        <f>IF(N219="zákl. přenesená",J219,0)</f>
        <v>0</v>
      </c>
      <c r="BH219" s="194">
        <f>IF(N219="sníž. přenesená",J219,0)</f>
        <v>0</v>
      </c>
      <c r="BI219" s="194">
        <f>IF(N219="nulová",J219,0)</f>
        <v>0</v>
      </c>
      <c r="BJ219" s="19" t="s">
        <v>82</v>
      </c>
      <c r="BK219" s="194">
        <f>ROUND(I219*H219,2)</f>
        <v>0</v>
      </c>
      <c r="BL219" s="19" t="s">
        <v>108</v>
      </c>
      <c r="BM219" s="193" t="s">
        <v>324</v>
      </c>
    </row>
    <row r="220" s="13" customFormat="1">
      <c r="A220" s="13"/>
      <c r="B220" s="195"/>
      <c r="C220" s="13"/>
      <c r="D220" s="196" t="s">
        <v>265</v>
      </c>
      <c r="E220" s="197" t="s">
        <v>1</v>
      </c>
      <c r="F220" s="198" t="s">
        <v>86</v>
      </c>
      <c r="G220" s="13"/>
      <c r="H220" s="197" t="s">
        <v>1</v>
      </c>
      <c r="I220" s="199"/>
      <c r="J220" s="13"/>
      <c r="K220" s="13"/>
      <c r="L220" s="195"/>
      <c r="M220" s="200"/>
      <c r="N220" s="201"/>
      <c r="O220" s="201"/>
      <c r="P220" s="201"/>
      <c r="Q220" s="201"/>
      <c r="R220" s="201"/>
      <c r="S220" s="201"/>
      <c r="T220" s="202"/>
      <c r="U220" s="13"/>
      <c r="V220" s="13"/>
      <c r="W220" s="13"/>
      <c r="X220" s="13"/>
      <c r="Y220" s="13"/>
      <c r="Z220" s="13"/>
      <c r="AA220" s="13"/>
      <c r="AB220" s="13"/>
      <c r="AC220" s="13"/>
      <c r="AD220" s="13"/>
      <c r="AE220" s="13"/>
      <c r="AT220" s="197" t="s">
        <v>265</v>
      </c>
      <c r="AU220" s="197" t="s">
        <v>85</v>
      </c>
      <c r="AV220" s="13" t="s">
        <v>82</v>
      </c>
      <c r="AW220" s="13" t="s">
        <v>32</v>
      </c>
      <c r="AX220" s="13" t="s">
        <v>75</v>
      </c>
      <c r="AY220" s="197" t="s">
        <v>257</v>
      </c>
    </row>
    <row r="221" s="13" customFormat="1">
      <c r="A221" s="13"/>
      <c r="B221" s="195"/>
      <c r="C221" s="13"/>
      <c r="D221" s="196" t="s">
        <v>265</v>
      </c>
      <c r="E221" s="197" t="s">
        <v>1</v>
      </c>
      <c r="F221" s="198" t="s">
        <v>266</v>
      </c>
      <c r="G221" s="13"/>
      <c r="H221" s="197" t="s">
        <v>1</v>
      </c>
      <c r="I221" s="199"/>
      <c r="J221" s="13"/>
      <c r="K221" s="13"/>
      <c r="L221" s="195"/>
      <c r="M221" s="200"/>
      <c r="N221" s="201"/>
      <c r="O221" s="201"/>
      <c r="P221" s="201"/>
      <c r="Q221" s="201"/>
      <c r="R221" s="201"/>
      <c r="S221" s="201"/>
      <c r="T221" s="202"/>
      <c r="U221" s="13"/>
      <c r="V221" s="13"/>
      <c r="W221" s="13"/>
      <c r="X221" s="13"/>
      <c r="Y221" s="13"/>
      <c r="Z221" s="13"/>
      <c r="AA221" s="13"/>
      <c r="AB221" s="13"/>
      <c r="AC221" s="13"/>
      <c r="AD221" s="13"/>
      <c r="AE221" s="13"/>
      <c r="AT221" s="197" t="s">
        <v>265</v>
      </c>
      <c r="AU221" s="197" t="s">
        <v>85</v>
      </c>
      <c r="AV221" s="13" t="s">
        <v>82</v>
      </c>
      <c r="AW221" s="13" t="s">
        <v>32</v>
      </c>
      <c r="AX221" s="13" t="s">
        <v>75</v>
      </c>
      <c r="AY221" s="197" t="s">
        <v>257</v>
      </c>
    </row>
    <row r="222" s="14" customFormat="1">
      <c r="A222" s="14"/>
      <c r="B222" s="203"/>
      <c r="C222" s="14"/>
      <c r="D222" s="196" t="s">
        <v>265</v>
      </c>
      <c r="E222" s="204" t="s">
        <v>1</v>
      </c>
      <c r="F222" s="205" t="s">
        <v>325</v>
      </c>
      <c r="G222" s="14"/>
      <c r="H222" s="206">
        <v>504</v>
      </c>
      <c r="I222" s="207"/>
      <c r="J222" s="14"/>
      <c r="K222" s="14"/>
      <c r="L222" s="203"/>
      <c r="M222" s="208"/>
      <c r="N222" s="209"/>
      <c r="O222" s="209"/>
      <c r="P222" s="209"/>
      <c r="Q222" s="209"/>
      <c r="R222" s="209"/>
      <c r="S222" s="209"/>
      <c r="T222" s="210"/>
      <c r="U222" s="14"/>
      <c r="V222" s="14"/>
      <c r="W222" s="14"/>
      <c r="X222" s="14"/>
      <c r="Y222" s="14"/>
      <c r="Z222" s="14"/>
      <c r="AA222" s="14"/>
      <c r="AB222" s="14"/>
      <c r="AC222" s="14"/>
      <c r="AD222" s="14"/>
      <c r="AE222" s="14"/>
      <c r="AT222" s="204" t="s">
        <v>265</v>
      </c>
      <c r="AU222" s="204" t="s">
        <v>85</v>
      </c>
      <c r="AV222" s="14" t="s">
        <v>85</v>
      </c>
      <c r="AW222" s="14" t="s">
        <v>32</v>
      </c>
      <c r="AX222" s="14" t="s">
        <v>75</v>
      </c>
      <c r="AY222" s="204" t="s">
        <v>257</v>
      </c>
    </row>
    <row r="223" s="15" customFormat="1">
      <c r="A223" s="15"/>
      <c r="B223" s="211"/>
      <c r="C223" s="15"/>
      <c r="D223" s="196" t="s">
        <v>265</v>
      </c>
      <c r="E223" s="212" t="s">
        <v>1</v>
      </c>
      <c r="F223" s="213" t="s">
        <v>271</v>
      </c>
      <c r="G223" s="15"/>
      <c r="H223" s="214">
        <v>504</v>
      </c>
      <c r="I223" s="215"/>
      <c r="J223" s="15"/>
      <c r="K223" s="15"/>
      <c r="L223" s="211"/>
      <c r="M223" s="216"/>
      <c r="N223" s="217"/>
      <c r="O223" s="217"/>
      <c r="P223" s="217"/>
      <c r="Q223" s="217"/>
      <c r="R223" s="217"/>
      <c r="S223" s="217"/>
      <c r="T223" s="218"/>
      <c r="U223" s="15"/>
      <c r="V223" s="15"/>
      <c r="W223" s="15"/>
      <c r="X223" s="15"/>
      <c r="Y223" s="15"/>
      <c r="Z223" s="15"/>
      <c r="AA223" s="15"/>
      <c r="AB223" s="15"/>
      <c r="AC223" s="15"/>
      <c r="AD223" s="15"/>
      <c r="AE223" s="15"/>
      <c r="AT223" s="212" t="s">
        <v>265</v>
      </c>
      <c r="AU223" s="212" t="s">
        <v>85</v>
      </c>
      <c r="AV223" s="15" t="s">
        <v>108</v>
      </c>
      <c r="AW223" s="15" t="s">
        <v>32</v>
      </c>
      <c r="AX223" s="15" t="s">
        <v>82</v>
      </c>
      <c r="AY223" s="212" t="s">
        <v>257</v>
      </c>
    </row>
    <row r="224" s="12" customFormat="1" ht="22.8" customHeight="1">
      <c r="A224" s="12"/>
      <c r="B224" s="168"/>
      <c r="C224" s="12"/>
      <c r="D224" s="169" t="s">
        <v>74</v>
      </c>
      <c r="E224" s="179" t="s">
        <v>85</v>
      </c>
      <c r="F224" s="179" t="s">
        <v>326</v>
      </c>
      <c r="G224" s="12"/>
      <c r="H224" s="12"/>
      <c r="I224" s="171"/>
      <c r="J224" s="180">
        <f>BK224</f>
        <v>0</v>
      </c>
      <c r="K224" s="12"/>
      <c r="L224" s="168"/>
      <c r="M224" s="173"/>
      <c r="N224" s="174"/>
      <c r="O224" s="174"/>
      <c r="P224" s="175">
        <f>SUM(P225:P295)</f>
        <v>0</v>
      </c>
      <c r="Q224" s="174"/>
      <c r="R224" s="175">
        <f>SUM(R225:R295)</f>
        <v>561.36521729000003</v>
      </c>
      <c r="S224" s="174"/>
      <c r="T224" s="176">
        <f>SUM(T225:T295)</f>
        <v>0</v>
      </c>
      <c r="U224" s="12"/>
      <c r="V224" s="12"/>
      <c r="W224" s="12"/>
      <c r="X224" s="12"/>
      <c r="Y224" s="12"/>
      <c r="Z224" s="12"/>
      <c r="AA224" s="12"/>
      <c r="AB224" s="12"/>
      <c r="AC224" s="12"/>
      <c r="AD224" s="12"/>
      <c r="AE224" s="12"/>
      <c r="AR224" s="169" t="s">
        <v>82</v>
      </c>
      <c r="AT224" s="177" t="s">
        <v>74</v>
      </c>
      <c r="AU224" s="177" t="s">
        <v>82</v>
      </c>
      <c r="AY224" s="169" t="s">
        <v>257</v>
      </c>
      <c r="BK224" s="178">
        <f>SUM(BK225:BK295)</f>
        <v>0</v>
      </c>
    </row>
    <row r="225" s="2" customFormat="1" ht="24.15" customHeight="1">
      <c r="A225" s="38"/>
      <c r="B225" s="181"/>
      <c r="C225" s="182" t="s">
        <v>327</v>
      </c>
      <c r="D225" s="182" t="s">
        <v>259</v>
      </c>
      <c r="E225" s="183" t="s">
        <v>328</v>
      </c>
      <c r="F225" s="184" t="s">
        <v>329</v>
      </c>
      <c r="G225" s="185" t="s">
        <v>262</v>
      </c>
      <c r="H225" s="186">
        <v>94.164000000000001</v>
      </c>
      <c r="I225" s="187"/>
      <c r="J225" s="188">
        <f>ROUND(I225*H225,2)</f>
        <v>0</v>
      </c>
      <c r="K225" s="184" t="s">
        <v>263</v>
      </c>
      <c r="L225" s="39"/>
      <c r="M225" s="189" t="s">
        <v>1</v>
      </c>
      <c r="N225" s="190" t="s">
        <v>40</v>
      </c>
      <c r="O225" s="77"/>
      <c r="P225" s="191">
        <f>O225*H225</f>
        <v>0</v>
      </c>
      <c r="Q225" s="191">
        <v>2.1600000000000001</v>
      </c>
      <c r="R225" s="191">
        <f>Q225*H225</f>
        <v>203.39424000000003</v>
      </c>
      <c r="S225" s="191">
        <v>0</v>
      </c>
      <c r="T225" s="192">
        <f>S225*H225</f>
        <v>0</v>
      </c>
      <c r="U225" s="38"/>
      <c r="V225" s="38"/>
      <c r="W225" s="38"/>
      <c r="X225" s="38"/>
      <c r="Y225" s="38"/>
      <c r="Z225" s="38"/>
      <c r="AA225" s="38"/>
      <c r="AB225" s="38"/>
      <c r="AC225" s="38"/>
      <c r="AD225" s="38"/>
      <c r="AE225" s="38"/>
      <c r="AR225" s="193" t="s">
        <v>108</v>
      </c>
      <c r="AT225" s="193" t="s">
        <v>259</v>
      </c>
      <c r="AU225" s="193" t="s">
        <v>85</v>
      </c>
      <c r="AY225" s="19" t="s">
        <v>257</v>
      </c>
      <c r="BE225" s="194">
        <f>IF(N225="základní",J225,0)</f>
        <v>0</v>
      </c>
      <c r="BF225" s="194">
        <f>IF(N225="snížená",J225,0)</f>
        <v>0</v>
      </c>
      <c r="BG225" s="194">
        <f>IF(N225="zákl. přenesená",J225,0)</f>
        <v>0</v>
      </c>
      <c r="BH225" s="194">
        <f>IF(N225="sníž. přenesená",J225,0)</f>
        <v>0</v>
      </c>
      <c r="BI225" s="194">
        <f>IF(N225="nulová",J225,0)</f>
        <v>0</v>
      </c>
      <c r="BJ225" s="19" t="s">
        <v>82</v>
      </c>
      <c r="BK225" s="194">
        <f>ROUND(I225*H225,2)</f>
        <v>0</v>
      </c>
      <c r="BL225" s="19" t="s">
        <v>108</v>
      </c>
      <c r="BM225" s="193" t="s">
        <v>330</v>
      </c>
    </row>
    <row r="226" s="13" customFormat="1">
      <c r="A226" s="13"/>
      <c r="B226" s="195"/>
      <c r="C226" s="13"/>
      <c r="D226" s="196" t="s">
        <v>265</v>
      </c>
      <c r="E226" s="197" t="s">
        <v>1</v>
      </c>
      <c r="F226" s="198" t="s">
        <v>331</v>
      </c>
      <c r="G226" s="13"/>
      <c r="H226" s="197" t="s">
        <v>1</v>
      </c>
      <c r="I226" s="199"/>
      <c r="J226" s="13"/>
      <c r="K226" s="13"/>
      <c r="L226" s="195"/>
      <c r="M226" s="200"/>
      <c r="N226" s="201"/>
      <c r="O226" s="201"/>
      <c r="P226" s="201"/>
      <c r="Q226" s="201"/>
      <c r="R226" s="201"/>
      <c r="S226" s="201"/>
      <c r="T226" s="202"/>
      <c r="U226" s="13"/>
      <c r="V226" s="13"/>
      <c r="W226" s="13"/>
      <c r="X226" s="13"/>
      <c r="Y226" s="13"/>
      <c r="Z226" s="13"/>
      <c r="AA226" s="13"/>
      <c r="AB226" s="13"/>
      <c r="AC226" s="13"/>
      <c r="AD226" s="13"/>
      <c r="AE226" s="13"/>
      <c r="AT226" s="197" t="s">
        <v>265</v>
      </c>
      <c r="AU226" s="197" t="s">
        <v>85</v>
      </c>
      <c r="AV226" s="13" t="s">
        <v>82</v>
      </c>
      <c r="AW226" s="13" t="s">
        <v>32</v>
      </c>
      <c r="AX226" s="13" t="s">
        <v>75</v>
      </c>
      <c r="AY226" s="197" t="s">
        <v>257</v>
      </c>
    </row>
    <row r="227" s="13" customFormat="1">
      <c r="A227" s="13"/>
      <c r="B227" s="195"/>
      <c r="C227" s="13"/>
      <c r="D227" s="196" t="s">
        <v>265</v>
      </c>
      <c r="E227" s="197" t="s">
        <v>1</v>
      </c>
      <c r="F227" s="198" t="s">
        <v>332</v>
      </c>
      <c r="G227" s="13"/>
      <c r="H227" s="197" t="s">
        <v>1</v>
      </c>
      <c r="I227" s="199"/>
      <c r="J227" s="13"/>
      <c r="K227" s="13"/>
      <c r="L227" s="195"/>
      <c r="M227" s="200"/>
      <c r="N227" s="201"/>
      <c r="O227" s="201"/>
      <c r="P227" s="201"/>
      <c r="Q227" s="201"/>
      <c r="R227" s="201"/>
      <c r="S227" s="201"/>
      <c r="T227" s="202"/>
      <c r="U227" s="13"/>
      <c r="V227" s="13"/>
      <c r="W227" s="13"/>
      <c r="X227" s="13"/>
      <c r="Y227" s="13"/>
      <c r="Z227" s="13"/>
      <c r="AA227" s="13"/>
      <c r="AB227" s="13"/>
      <c r="AC227" s="13"/>
      <c r="AD227" s="13"/>
      <c r="AE227" s="13"/>
      <c r="AT227" s="197" t="s">
        <v>265</v>
      </c>
      <c r="AU227" s="197" t="s">
        <v>85</v>
      </c>
      <c r="AV227" s="13" t="s">
        <v>82</v>
      </c>
      <c r="AW227" s="13" t="s">
        <v>32</v>
      </c>
      <c r="AX227" s="13" t="s">
        <v>75</v>
      </c>
      <c r="AY227" s="197" t="s">
        <v>257</v>
      </c>
    </row>
    <row r="228" s="14" customFormat="1">
      <c r="A228" s="14"/>
      <c r="B228" s="203"/>
      <c r="C228" s="14"/>
      <c r="D228" s="196" t="s">
        <v>265</v>
      </c>
      <c r="E228" s="204" t="s">
        <v>1</v>
      </c>
      <c r="F228" s="205" t="s">
        <v>333</v>
      </c>
      <c r="G228" s="14"/>
      <c r="H228" s="206">
        <v>94.164000000000001</v>
      </c>
      <c r="I228" s="207"/>
      <c r="J228" s="14"/>
      <c r="K228" s="14"/>
      <c r="L228" s="203"/>
      <c r="M228" s="208"/>
      <c r="N228" s="209"/>
      <c r="O228" s="209"/>
      <c r="P228" s="209"/>
      <c r="Q228" s="209"/>
      <c r="R228" s="209"/>
      <c r="S228" s="209"/>
      <c r="T228" s="210"/>
      <c r="U228" s="14"/>
      <c r="V228" s="14"/>
      <c r="W228" s="14"/>
      <c r="X228" s="14"/>
      <c r="Y228" s="14"/>
      <c r="Z228" s="14"/>
      <c r="AA228" s="14"/>
      <c r="AB228" s="14"/>
      <c r="AC228" s="14"/>
      <c r="AD228" s="14"/>
      <c r="AE228" s="14"/>
      <c r="AT228" s="204" t="s">
        <v>265</v>
      </c>
      <c r="AU228" s="204" t="s">
        <v>85</v>
      </c>
      <c r="AV228" s="14" t="s">
        <v>85</v>
      </c>
      <c r="AW228" s="14" t="s">
        <v>32</v>
      </c>
      <c r="AX228" s="14" t="s">
        <v>75</v>
      </c>
      <c r="AY228" s="204" t="s">
        <v>257</v>
      </c>
    </row>
    <row r="229" s="15" customFormat="1">
      <c r="A229" s="15"/>
      <c r="B229" s="211"/>
      <c r="C229" s="15"/>
      <c r="D229" s="196" t="s">
        <v>265</v>
      </c>
      <c r="E229" s="212" t="s">
        <v>1</v>
      </c>
      <c r="F229" s="213" t="s">
        <v>271</v>
      </c>
      <c r="G229" s="15"/>
      <c r="H229" s="214">
        <v>94.164000000000001</v>
      </c>
      <c r="I229" s="215"/>
      <c r="J229" s="15"/>
      <c r="K229" s="15"/>
      <c r="L229" s="211"/>
      <c r="M229" s="216"/>
      <c r="N229" s="217"/>
      <c r="O229" s="217"/>
      <c r="P229" s="217"/>
      <c r="Q229" s="217"/>
      <c r="R229" s="217"/>
      <c r="S229" s="217"/>
      <c r="T229" s="218"/>
      <c r="U229" s="15"/>
      <c r="V229" s="15"/>
      <c r="W229" s="15"/>
      <c r="X229" s="15"/>
      <c r="Y229" s="15"/>
      <c r="Z229" s="15"/>
      <c r="AA229" s="15"/>
      <c r="AB229" s="15"/>
      <c r="AC229" s="15"/>
      <c r="AD229" s="15"/>
      <c r="AE229" s="15"/>
      <c r="AT229" s="212" t="s">
        <v>265</v>
      </c>
      <c r="AU229" s="212" t="s">
        <v>85</v>
      </c>
      <c r="AV229" s="15" t="s">
        <v>108</v>
      </c>
      <c r="AW229" s="15" t="s">
        <v>32</v>
      </c>
      <c r="AX229" s="15" t="s">
        <v>82</v>
      </c>
      <c r="AY229" s="212" t="s">
        <v>257</v>
      </c>
    </row>
    <row r="230" s="2" customFormat="1" ht="16.5" customHeight="1">
      <c r="A230" s="38"/>
      <c r="B230" s="181"/>
      <c r="C230" s="182" t="s">
        <v>334</v>
      </c>
      <c r="D230" s="182" t="s">
        <v>259</v>
      </c>
      <c r="E230" s="183" t="s">
        <v>335</v>
      </c>
      <c r="F230" s="184" t="s">
        <v>336</v>
      </c>
      <c r="G230" s="185" t="s">
        <v>262</v>
      </c>
      <c r="H230" s="186">
        <v>45.758000000000003</v>
      </c>
      <c r="I230" s="187"/>
      <c r="J230" s="188">
        <f>ROUND(I230*H230,2)</f>
        <v>0</v>
      </c>
      <c r="K230" s="184" t="s">
        <v>263</v>
      </c>
      <c r="L230" s="39"/>
      <c r="M230" s="189" t="s">
        <v>1</v>
      </c>
      <c r="N230" s="190" t="s">
        <v>40</v>
      </c>
      <c r="O230" s="77"/>
      <c r="P230" s="191">
        <f>O230*H230</f>
        <v>0</v>
      </c>
      <c r="Q230" s="191">
        <v>2.5018699999999998</v>
      </c>
      <c r="R230" s="191">
        <f>Q230*H230</f>
        <v>114.48056746</v>
      </c>
      <c r="S230" s="191">
        <v>0</v>
      </c>
      <c r="T230" s="192">
        <f>S230*H230</f>
        <v>0</v>
      </c>
      <c r="U230" s="38"/>
      <c r="V230" s="38"/>
      <c r="W230" s="38"/>
      <c r="X230" s="38"/>
      <c r="Y230" s="38"/>
      <c r="Z230" s="38"/>
      <c r="AA230" s="38"/>
      <c r="AB230" s="38"/>
      <c r="AC230" s="38"/>
      <c r="AD230" s="38"/>
      <c r="AE230" s="38"/>
      <c r="AR230" s="193" t="s">
        <v>108</v>
      </c>
      <c r="AT230" s="193" t="s">
        <v>259</v>
      </c>
      <c r="AU230" s="193" t="s">
        <v>85</v>
      </c>
      <c r="AY230" s="19" t="s">
        <v>257</v>
      </c>
      <c r="BE230" s="194">
        <f>IF(N230="základní",J230,0)</f>
        <v>0</v>
      </c>
      <c r="BF230" s="194">
        <f>IF(N230="snížená",J230,0)</f>
        <v>0</v>
      </c>
      <c r="BG230" s="194">
        <f>IF(N230="zákl. přenesená",J230,0)</f>
        <v>0</v>
      </c>
      <c r="BH230" s="194">
        <f>IF(N230="sníž. přenesená",J230,0)</f>
        <v>0</v>
      </c>
      <c r="BI230" s="194">
        <f>IF(N230="nulová",J230,0)</f>
        <v>0</v>
      </c>
      <c r="BJ230" s="19" t="s">
        <v>82</v>
      </c>
      <c r="BK230" s="194">
        <f>ROUND(I230*H230,2)</f>
        <v>0</v>
      </c>
      <c r="BL230" s="19" t="s">
        <v>108</v>
      </c>
      <c r="BM230" s="193" t="s">
        <v>337</v>
      </c>
    </row>
    <row r="231" s="13" customFormat="1">
      <c r="A231" s="13"/>
      <c r="B231" s="195"/>
      <c r="C231" s="13"/>
      <c r="D231" s="196" t="s">
        <v>265</v>
      </c>
      <c r="E231" s="197" t="s">
        <v>1</v>
      </c>
      <c r="F231" s="198" t="s">
        <v>331</v>
      </c>
      <c r="G231" s="13"/>
      <c r="H231" s="197" t="s">
        <v>1</v>
      </c>
      <c r="I231" s="199"/>
      <c r="J231" s="13"/>
      <c r="K231" s="13"/>
      <c r="L231" s="195"/>
      <c r="M231" s="200"/>
      <c r="N231" s="201"/>
      <c r="O231" s="201"/>
      <c r="P231" s="201"/>
      <c r="Q231" s="201"/>
      <c r="R231" s="201"/>
      <c r="S231" s="201"/>
      <c r="T231" s="202"/>
      <c r="U231" s="13"/>
      <c r="V231" s="13"/>
      <c r="W231" s="13"/>
      <c r="X231" s="13"/>
      <c r="Y231" s="13"/>
      <c r="Z231" s="13"/>
      <c r="AA231" s="13"/>
      <c r="AB231" s="13"/>
      <c r="AC231" s="13"/>
      <c r="AD231" s="13"/>
      <c r="AE231" s="13"/>
      <c r="AT231" s="197" t="s">
        <v>265</v>
      </c>
      <c r="AU231" s="197" t="s">
        <v>85</v>
      </c>
      <c r="AV231" s="13" t="s">
        <v>82</v>
      </c>
      <c r="AW231" s="13" t="s">
        <v>32</v>
      </c>
      <c r="AX231" s="13" t="s">
        <v>75</v>
      </c>
      <c r="AY231" s="197" t="s">
        <v>257</v>
      </c>
    </row>
    <row r="232" s="13" customFormat="1">
      <c r="A232" s="13"/>
      <c r="B232" s="195"/>
      <c r="C232" s="13"/>
      <c r="D232" s="196" t="s">
        <v>265</v>
      </c>
      <c r="E232" s="197" t="s">
        <v>1</v>
      </c>
      <c r="F232" s="198" t="s">
        <v>338</v>
      </c>
      <c r="G232" s="13"/>
      <c r="H232" s="197" t="s">
        <v>1</v>
      </c>
      <c r="I232" s="199"/>
      <c r="J232" s="13"/>
      <c r="K232" s="13"/>
      <c r="L232" s="195"/>
      <c r="M232" s="200"/>
      <c r="N232" s="201"/>
      <c r="O232" s="201"/>
      <c r="P232" s="201"/>
      <c r="Q232" s="201"/>
      <c r="R232" s="201"/>
      <c r="S232" s="201"/>
      <c r="T232" s="202"/>
      <c r="U232" s="13"/>
      <c r="V232" s="13"/>
      <c r="W232" s="13"/>
      <c r="X232" s="13"/>
      <c r="Y232" s="13"/>
      <c r="Z232" s="13"/>
      <c r="AA232" s="13"/>
      <c r="AB232" s="13"/>
      <c r="AC232" s="13"/>
      <c r="AD232" s="13"/>
      <c r="AE232" s="13"/>
      <c r="AT232" s="197" t="s">
        <v>265</v>
      </c>
      <c r="AU232" s="197" t="s">
        <v>85</v>
      </c>
      <c r="AV232" s="13" t="s">
        <v>82</v>
      </c>
      <c r="AW232" s="13" t="s">
        <v>32</v>
      </c>
      <c r="AX232" s="13" t="s">
        <v>75</v>
      </c>
      <c r="AY232" s="197" t="s">
        <v>257</v>
      </c>
    </row>
    <row r="233" s="14" customFormat="1">
      <c r="A233" s="14"/>
      <c r="B233" s="203"/>
      <c r="C233" s="14"/>
      <c r="D233" s="196" t="s">
        <v>265</v>
      </c>
      <c r="E233" s="204" t="s">
        <v>1</v>
      </c>
      <c r="F233" s="205" t="s">
        <v>339</v>
      </c>
      <c r="G233" s="14"/>
      <c r="H233" s="206">
        <v>1.8320000000000001</v>
      </c>
      <c r="I233" s="207"/>
      <c r="J233" s="14"/>
      <c r="K233" s="14"/>
      <c r="L233" s="203"/>
      <c r="M233" s="208"/>
      <c r="N233" s="209"/>
      <c r="O233" s="209"/>
      <c r="P233" s="209"/>
      <c r="Q233" s="209"/>
      <c r="R233" s="209"/>
      <c r="S233" s="209"/>
      <c r="T233" s="210"/>
      <c r="U233" s="14"/>
      <c r="V233" s="14"/>
      <c r="W233" s="14"/>
      <c r="X233" s="14"/>
      <c r="Y233" s="14"/>
      <c r="Z233" s="14"/>
      <c r="AA233" s="14"/>
      <c r="AB233" s="14"/>
      <c r="AC233" s="14"/>
      <c r="AD233" s="14"/>
      <c r="AE233" s="14"/>
      <c r="AT233" s="204" t="s">
        <v>265</v>
      </c>
      <c r="AU233" s="204" t="s">
        <v>85</v>
      </c>
      <c r="AV233" s="14" t="s">
        <v>85</v>
      </c>
      <c r="AW233" s="14" t="s">
        <v>32</v>
      </c>
      <c r="AX233" s="14" t="s">
        <v>75</v>
      </c>
      <c r="AY233" s="204" t="s">
        <v>257</v>
      </c>
    </row>
    <row r="234" s="14" customFormat="1">
      <c r="A234" s="14"/>
      <c r="B234" s="203"/>
      <c r="C234" s="14"/>
      <c r="D234" s="196" t="s">
        <v>265</v>
      </c>
      <c r="E234" s="204" t="s">
        <v>1</v>
      </c>
      <c r="F234" s="205" t="s">
        <v>340</v>
      </c>
      <c r="G234" s="14"/>
      <c r="H234" s="206">
        <v>12.519</v>
      </c>
      <c r="I234" s="207"/>
      <c r="J234" s="14"/>
      <c r="K234" s="14"/>
      <c r="L234" s="203"/>
      <c r="M234" s="208"/>
      <c r="N234" s="209"/>
      <c r="O234" s="209"/>
      <c r="P234" s="209"/>
      <c r="Q234" s="209"/>
      <c r="R234" s="209"/>
      <c r="S234" s="209"/>
      <c r="T234" s="210"/>
      <c r="U234" s="14"/>
      <c r="V234" s="14"/>
      <c r="W234" s="14"/>
      <c r="X234" s="14"/>
      <c r="Y234" s="14"/>
      <c r="Z234" s="14"/>
      <c r="AA234" s="14"/>
      <c r="AB234" s="14"/>
      <c r="AC234" s="14"/>
      <c r="AD234" s="14"/>
      <c r="AE234" s="14"/>
      <c r="AT234" s="204" t="s">
        <v>265</v>
      </c>
      <c r="AU234" s="204" t="s">
        <v>85</v>
      </c>
      <c r="AV234" s="14" t="s">
        <v>85</v>
      </c>
      <c r="AW234" s="14" t="s">
        <v>32</v>
      </c>
      <c r="AX234" s="14" t="s">
        <v>75</v>
      </c>
      <c r="AY234" s="204" t="s">
        <v>257</v>
      </c>
    </row>
    <row r="235" s="14" customFormat="1">
      <c r="A235" s="14"/>
      <c r="B235" s="203"/>
      <c r="C235" s="14"/>
      <c r="D235" s="196" t="s">
        <v>265</v>
      </c>
      <c r="E235" s="204" t="s">
        <v>1</v>
      </c>
      <c r="F235" s="205" t="s">
        <v>341</v>
      </c>
      <c r="G235" s="14"/>
      <c r="H235" s="206">
        <v>5.7629999999999999</v>
      </c>
      <c r="I235" s="207"/>
      <c r="J235" s="14"/>
      <c r="K235" s="14"/>
      <c r="L235" s="203"/>
      <c r="M235" s="208"/>
      <c r="N235" s="209"/>
      <c r="O235" s="209"/>
      <c r="P235" s="209"/>
      <c r="Q235" s="209"/>
      <c r="R235" s="209"/>
      <c r="S235" s="209"/>
      <c r="T235" s="210"/>
      <c r="U235" s="14"/>
      <c r="V235" s="14"/>
      <c r="W235" s="14"/>
      <c r="X235" s="14"/>
      <c r="Y235" s="14"/>
      <c r="Z235" s="14"/>
      <c r="AA235" s="14"/>
      <c r="AB235" s="14"/>
      <c r="AC235" s="14"/>
      <c r="AD235" s="14"/>
      <c r="AE235" s="14"/>
      <c r="AT235" s="204" t="s">
        <v>265</v>
      </c>
      <c r="AU235" s="204" t="s">
        <v>85</v>
      </c>
      <c r="AV235" s="14" t="s">
        <v>85</v>
      </c>
      <c r="AW235" s="14" t="s">
        <v>32</v>
      </c>
      <c r="AX235" s="14" t="s">
        <v>75</v>
      </c>
      <c r="AY235" s="204" t="s">
        <v>257</v>
      </c>
    </row>
    <row r="236" s="14" customFormat="1">
      <c r="A236" s="14"/>
      <c r="B236" s="203"/>
      <c r="C236" s="14"/>
      <c r="D236" s="196" t="s">
        <v>265</v>
      </c>
      <c r="E236" s="204" t="s">
        <v>1</v>
      </c>
      <c r="F236" s="205" t="s">
        <v>342</v>
      </c>
      <c r="G236" s="14"/>
      <c r="H236" s="206">
        <v>25.643999999999998</v>
      </c>
      <c r="I236" s="207"/>
      <c r="J236" s="14"/>
      <c r="K236" s="14"/>
      <c r="L236" s="203"/>
      <c r="M236" s="208"/>
      <c r="N236" s="209"/>
      <c r="O236" s="209"/>
      <c r="P236" s="209"/>
      <c r="Q236" s="209"/>
      <c r="R236" s="209"/>
      <c r="S236" s="209"/>
      <c r="T236" s="210"/>
      <c r="U236" s="14"/>
      <c r="V236" s="14"/>
      <c r="W236" s="14"/>
      <c r="X236" s="14"/>
      <c r="Y236" s="14"/>
      <c r="Z236" s="14"/>
      <c r="AA236" s="14"/>
      <c r="AB236" s="14"/>
      <c r="AC236" s="14"/>
      <c r="AD236" s="14"/>
      <c r="AE236" s="14"/>
      <c r="AT236" s="204" t="s">
        <v>265</v>
      </c>
      <c r="AU236" s="204" t="s">
        <v>85</v>
      </c>
      <c r="AV236" s="14" t="s">
        <v>85</v>
      </c>
      <c r="AW236" s="14" t="s">
        <v>32</v>
      </c>
      <c r="AX236" s="14" t="s">
        <v>75</v>
      </c>
      <c r="AY236" s="204" t="s">
        <v>257</v>
      </c>
    </row>
    <row r="237" s="15" customFormat="1">
      <c r="A237" s="15"/>
      <c r="B237" s="211"/>
      <c r="C237" s="15"/>
      <c r="D237" s="196" t="s">
        <v>265</v>
      </c>
      <c r="E237" s="212" t="s">
        <v>1</v>
      </c>
      <c r="F237" s="213" t="s">
        <v>271</v>
      </c>
      <c r="G237" s="15"/>
      <c r="H237" s="214">
        <v>45.757999999999996</v>
      </c>
      <c r="I237" s="215"/>
      <c r="J237" s="15"/>
      <c r="K237" s="15"/>
      <c r="L237" s="211"/>
      <c r="M237" s="216"/>
      <c r="N237" s="217"/>
      <c r="O237" s="217"/>
      <c r="P237" s="217"/>
      <c r="Q237" s="217"/>
      <c r="R237" s="217"/>
      <c r="S237" s="217"/>
      <c r="T237" s="218"/>
      <c r="U237" s="15"/>
      <c r="V237" s="15"/>
      <c r="W237" s="15"/>
      <c r="X237" s="15"/>
      <c r="Y237" s="15"/>
      <c r="Z237" s="15"/>
      <c r="AA237" s="15"/>
      <c r="AB237" s="15"/>
      <c r="AC237" s="15"/>
      <c r="AD237" s="15"/>
      <c r="AE237" s="15"/>
      <c r="AT237" s="212" t="s">
        <v>265</v>
      </c>
      <c r="AU237" s="212" t="s">
        <v>85</v>
      </c>
      <c r="AV237" s="15" t="s">
        <v>108</v>
      </c>
      <c r="AW237" s="15" t="s">
        <v>32</v>
      </c>
      <c r="AX237" s="15" t="s">
        <v>82</v>
      </c>
      <c r="AY237" s="212" t="s">
        <v>257</v>
      </c>
    </row>
    <row r="238" s="2" customFormat="1" ht="24.15" customHeight="1">
      <c r="A238" s="38"/>
      <c r="B238" s="181"/>
      <c r="C238" s="182" t="s">
        <v>343</v>
      </c>
      <c r="D238" s="182" t="s">
        <v>259</v>
      </c>
      <c r="E238" s="183" t="s">
        <v>344</v>
      </c>
      <c r="F238" s="184" t="s">
        <v>345</v>
      </c>
      <c r="G238" s="185" t="s">
        <v>262</v>
      </c>
      <c r="H238" s="186">
        <v>40.954999999999998</v>
      </c>
      <c r="I238" s="187"/>
      <c r="J238" s="188">
        <f>ROUND(I238*H238,2)</f>
        <v>0</v>
      </c>
      <c r="K238" s="184" t="s">
        <v>263</v>
      </c>
      <c r="L238" s="39"/>
      <c r="M238" s="189" t="s">
        <v>1</v>
      </c>
      <c r="N238" s="190" t="s">
        <v>40</v>
      </c>
      <c r="O238" s="77"/>
      <c r="P238" s="191">
        <f>O238*H238</f>
        <v>0</v>
      </c>
      <c r="Q238" s="191">
        <v>2.5018699999999998</v>
      </c>
      <c r="R238" s="191">
        <f>Q238*H238</f>
        <v>102.46408584999999</v>
      </c>
      <c r="S238" s="191">
        <v>0</v>
      </c>
      <c r="T238" s="192">
        <f>S238*H238</f>
        <v>0</v>
      </c>
      <c r="U238" s="38"/>
      <c r="V238" s="38"/>
      <c r="W238" s="38"/>
      <c r="X238" s="38"/>
      <c r="Y238" s="38"/>
      <c r="Z238" s="38"/>
      <c r="AA238" s="38"/>
      <c r="AB238" s="38"/>
      <c r="AC238" s="38"/>
      <c r="AD238" s="38"/>
      <c r="AE238" s="38"/>
      <c r="AR238" s="193" t="s">
        <v>108</v>
      </c>
      <c r="AT238" s="193" t="s">
        <v>259</v>
      </c>
      <c r="AU238" s="193" t="s">
        <v>85</v>
      </c>
      <c r="AY238" s="19" t="s">
        <v>257</v>
      </c>
      <c r="BE238" s="194">
        <f>IF(N238="základní",J238,0)</f>
        <v>0</v>
      </c>
      <c r="BF238" s="194">
        <f>IF(N238="snížená",J238,0)</f>
        <v>0</v>
      </c>
      <c r="BG238" s="194">
        <f>IF(N238="zákl. přenesená",J238,0)</f>
        <v>0</v>
      </c>
      <c r="BH238" s="194">
        <f>IF(N238="sníž. přenesená",J238,0)</f>
        <v>0</v>
      </c>
      <c r="BI238" s="194">
        <f>IF(N238="nulová",J238,0)</f>
        <v>0</v>
      </c>
      <c r="BJ238" s="19" t="s">
        <v>82</v>
      </c>
      <c r="BK238" s="194">
        <f>ROUND(I238*H238,2)</f>
        <v>0</v>
      </c>
      <c r="BL238" s="19" t="s">
        <v>108</v>
      </c>
      <c r="BM238" s="193" t="s">
        <v>346</v>
      </c>
    </row>
    <row r="239" s="13" customFormat="1">
      <c r="A239" s="13"/>
      <c r="B239" s="195"/>
      <c r="C239" s="13"/>
      <c r="D239" s="196" t="s">
        <v>265</v>
      </c>
      <c r="E239" s="197" t="s">
        <v>1</v>
      </c>
      <c r="F239" s="198" t="s">
        <v>347</v>
      </c>
      <c r="G239" s="13"/>
      <c r="H239" s="197" t="s">
        <v>1</v>
      </c>
      <c r="I239" s="199"/>
      <c r="J239" s="13"/>
      <c r="K239" s="13"/>
      <c r="L239" s="195"/>
      <c r="M239" s="200"/>
      <c r="N239" s="201"/>
      <c r="O239" s="201"/>
      <c r="P239" s="201"/>
      <c r="Q239" s="201"/>
      <c r="R239" s="201"/>
      <c r="S239" s="201"/>
      <c r="T239" s="202"/>
      <c r="U239" s="13"/>
      <c r="V239" s="13"/>
      <c r="W239" s="13"/>
      <c r="X239" s="13"/>
      <c r="Y239" s="13"/>
      <c r="Z239" s="13"/>
      <c r="AA239" s="13"/>
      <c r="AB239" s="13"/>
      <c r="AC239" s="13"/>
      <c r="AD239" s="13"/>
      <c r="AE239" s="13"/>
      <c r="AT239" s="197" t="s">
        <v>265</v>
      </c>
      <c r="AU239" s="197" t="s">
        <v>85</v>
      </c>
      <c r="AV239" s="13" t="s">
        <v>82</v>
      </c>
      <c r="AW239" s="13" t="s">
        <v>32</v>
      </c>
      <c r="AX239" s="13" t="s">
        <v>75</v>
      </c>
      <c r="AY239" s="197" t="s">
        <v>257</v>
      </c>
    </row>
    <row r="240" s="13" customFormat="1">
      <c r="A240" s="13"/>
      <c r="B240" s="195"/>
      <c r="C240" s="13"/>
      <c r="D240" s="196" t="s">
        <v>265</v>
      </c>
      <c r="E240" s="197" t="s">
        <v>1</v>
      </c>
      <c r="F240" s="198" t="s">
        <v>348</v>
      </c>
      <c r="G240" s="13"/>
      <c r="H240" s="197" t="s">
        <v>1</v>
      </c>
      <c r="I240" s="199"/>
      <c r="J240" s="13"/>
      <c r="K240" s="13"/>
      <c r="L240" s="195"/>
      <c r="M240" s="200"/>
      <c r="N240" s="201"/>
      <c r="O240" s="201"/>
      <c r="P240" s="201"/>
      <c r="Q240" s="201"/>
      <c r="R240" s="201"/>
      <c r="S240" s="201"/>
      <c r="T240" s="202"/>
      <c r="U240" s="13"/>
      <c r="V240" s="13"/>
      <c r="W240" s="13"/>
      <c r="X240" s="13"/>
      <c r="Y240" s="13"/>
      <c r="Z240" s="13"/>
      <c r="AA240" s="13"/>
      <c r="AB240" s="13"/>
      <c r="AC240" s="13"/>
      <c r="AD240" s="13"/>
      <c r="AE240" s="13"/>
      <c r="AT240" s="197" t="s">
        <v>265</v>
      </c>
      <c r="AU240" s="197" t="s">
        <v>85</v>
      </c>
      <c r="AV240" s="13" t="s">
        <v>82</v>
      </c>
      <c r="AW240" s="13" t="s">
        <v>32</v>
      </c>
      <c r="AX240" s="13" t="s">
        <v>75</v>
      </c>
      <c r="AY240" s="197" t="s">
        <v>257</v>
      </c>
    </row>
    <row r="241" s="14" customFormat="1">
      <c r="A241" s="14"/>
      <c r="B241" s="203"/>
      <c r="C241" s="14"/>
      <c r="D241" s="196" t="s">
        <v>265</v>
      </c>
      <c r="E241" s="204" t="s">
        <v>1</v>
      </c>
      <c r="F241" s="205" t="s">
        <v>349</v>
      </c>
      <c r="G241" s="14"/>
      <c r="H241" s="206">
        <v>40.954999999999998</v>
      </c>
      <c r="I241" s="207"/>
      <c r="J241" s="14"/>
      <c r="K241" s="14"/>
      <c r="L241" s="203"/>
      <c r="M241" s="208"/>
      <c r="N241" s="209"/>
      <c r="O241" s="209"/>
      <c r="P241" s="209"/>
      <c r="Q241" s="209"/>
      <c r="R241" s="209"/>
      <c r="S241" s="209"/>
      <c r="T241" s="210"/>
      <c r="U241" s="14"/>
      <c r="V241" s="14"/>
      <c r="W241" s="14"/>
      <c r="X241" s="14"/>
      <c r="Y241" s="14"/>
      <c r="Z241" s="14"/>
      <c r="AA241" s="14"/>
      <c r="AB241" s="14"/>
      <c r="AC241" s="14"/>
      <c r="AD241" s="14"/>
      <c r="AE241" s="14"/>
      <c r="AT241" s="204" t="s">
        <v>265</v>
      </c>
      <c r="AU241" s="204" t="s">
        <v>85</v>
      </c>
      <c r="AV241" s="14" t="s">
        <v>85</v>
      </c>
      <c r="AW241" s="14" t="s">
        <v>32</v>
      </c>
      <c r="AX241" s="14" t="s">
        <v>75</v>
      </c>
      <c r="AY241" s="204" t="s">
        <v>257</v>
      </c>
    </row>
    <row r="242" s="15" customFormat="1">
      <c r="A242" s="15"/>
      <c r="B242" s="211"/>
      <c r="C242" s="15"/>
      <c r="D242" s="196" t="s">
        <v>265</v>
      </c>
      <c r="E242" s="212" t="s">
        <v>1</v>
      </c>
      <c r="F242" s="213" t="s">
        <v>271</v>
      </c>
      <c r="G242" s="15"/>
      <c r="H242" s="214">
        <v>40.954999999999998</v>
      </c>
      <c r="I242" s="215"/>
      <c r="J242" s="15"/>
      <c r="K242" s="15"/>
      <c r="L242" s="211"/>
      <c r="M242" s="216"/>
      <c r="N242" s="217"/>
      <c r="O242" s="217"/>
      <c r="P242" s="217"/>
      <c r="Q242" s="217"/>
      <c r="R242" s="217"/>
      <c r="S242" s="217"/>
      <c r="T242" s="218"/>
      <c r="U242" s="15"/>
      <c r="V242" s="15"/>
      <c r="W242" s="15"/>
      <c r="X242" s="15"/>
      <c r="Y242" s="15"/>
      <c r="Z242" s="15"/>
      <c r="AA242" s="15"/>
      <c r="AB242" s="15"/>
      <c r="AC242" s="15"/>
      <c r="AD242" s="15"/>
      <c r="AE242" s="15"/>
      <c r="AT242" s="212" t="s">
        <v>265</v>
      </c>
      <c r="AU242" s="212" t="s">
        <v>85</v>
      </c>
      <c r="AV242" s="15" t="s">
        <v>108</v>
      </c>
      <c r="AW242" s="15" t="s">
        <v>32</v>
      </c>
      <c r="AX242" s="15" t="s">
        <v>82</v>
      </c>
      <c r="AY242" s="212" t="s">
        <v>257</v>
      </c>
    </row>
    <row r="243" s="2" customFormat="1" ht="24.15" customHeight="1">
      <c r="A243" s="38"/>
      <c r="B243" s="181"/>
      <c r="C243" s="182" t="s">
        <v>350</v>
      </c>
      <c r="D243" s="182" t="s">
        <v>259</v>
      </c>
      <c r="E243" s="183" t="s">
        <v>351</v>
      </c>
      <c r="F243" s="184" t="s">
        <v>352</v>
      </c>
      <c r="G243" s="185" t="s">
        <v>262</v>
      </c>
      <c r="H243" s="186">
        <v>33.497999999999998</v>
      </c>
      <c r="I243" s="187"/>
      <c r="J243" s="188">
        <f>ROUND(I243*H243,2)</f>
        <v>0</v>
      </c>
      <c r="K243" s="184" t="s">
        <v>1</v>
      </c>
      <c r="L243" s="39"/>
      <c r="M243" s="189" t="s">
        <v>1</v>
      </c>
      <c r="N243" s="190" t="s">
        <v>40</v>
      </c>
      <c r="O243" s="77"/>
      <c r="P243" s="191">
        <f>O243*H243</f>
        <v>0</v>
      </c>
      <c r="Q243" s="191">
        <v>2.5236100000000001</v>
      </c>
      <c r="R243" s="191">
        <f>Q243*H243</f>
        <v>84.535887779999996</v>
      </c>
      <c r="S243" s="191">
        <v>0</v>
      </c>
      <c r="T243" s="192">
        <f>S243*H243</f>
        <v>0</v>
      </c>
      <c r="U243" s="38"/>
      <c r="V243" s="38"/>
      <c r="W243" s="38"/>
      <c r="X243" s="38"/>
      <c r="Y243" s="38"/>
      <c r="Z243" s="38"/>
      <c r="AA243" s="38"/>
      <c r="AB243" s="38"/>
      <c r="AC243" s="38"/>
      <c r="AD243" s="38"/>
      <c r="AE243" s="38"/>
      <c r="AR243" s="193" t="s">
        <v>108</v>
      </c>
      <c r="AT243" s="193" t="s">
        <v>259</v>
      </c>
      <c r="AU243" s="193" t="s">
        <v>85</v>
      </c>
      <c r="AY243" s="19" t="s">
        <v>257</v>
      </c>
      <c r="BE243" s="194">
        <f>IF(N243="základní",J243,0)</f>
        <v>0</v>
      </c>
      <c r="BF243" s="194">
        <f>IF(N243="snížená",J243,0)</f>
        <v>0</v>
      </c>
      <c r="BG243" s="194">
        <f>IF(N243="zákl. přenesená",J243,0)</f>
        <v>0</v>
      </c>
      <c r="BH243" s="194">
        <f>IF(N243="sníž. přenesená",J243,0)</f>
        <v>0</v>
      </c>
      <c r="BI243" s="194">
        <f>IF(N243="nulová",J243,0)</f>
        <v>0</v>
      </c>
      <c r="BJ243" s="19" t="s">
        <v>82</v>
      </c>
      <c r="BK243" s="194">
        <f>ROUND(I243*H243,2)</f>
        <v>0</v>
      </c>
      <c r="BL243" s="19" t="s">
        <v>108</v>
      </c>
      <c r="BM243" s="193" t="s">
        <v>353</v>
      </c>
    </row>
    <row r="244" s="13" customFormat="1">
      <c r="A244" s="13"/>
      <c r="B244" s="195"/>
      <c r="C244" s="13"/>
      <c r="D244" s="196" t="s">
        <v>265</v>
      </c>
      <c r="E244" s="197" t="s">
        <v>1</v>
      </c>
      <c r="F244" s="198" t="s">
        <v>347</v>
      </c>
      <c r="G244" s="13"/>
      <c r="H244" s="197" t="s">
        <v>1</v>
      </c>
      <c r="I244" s="199"/>
      <c r="J244" s="13"/>
      <c r="K244" s="13"/>
      <c r="L244" s="195"/>
      <c r="M244" s="200"/>
      <c r="N244" s="201"/>
      <c r="O244" s="201"/>
      <c r="P244" s="201"/>
      <c r="Q244" s="201"/>
      <c r="R244" s="201"/>
      <c r="S244" s="201"/>
      <c r="T244" s="202"/>
      <c r="U244" s="13"/>
      <c r="V244" s="13"/>
      <c r="W244" s="13"/>
      <c r="X244" s="13"/>
      <c r="Y244" s="13"/>
      <c r="Z244" s="13"/>
      <c r="AA244" s="13"/>
      <c r="AB244" s="13"/>
      <c r="AC244" s="13"/>
      <c r="AD244" s="13"/>
      <c r="AE244" s="13"/>
      <c r="AT244" s="197" t="s">
        <v>265</v>
      </c>
      <c r="AU244" s="197" t="s">
        <v>85</v>
      </c>
      <c r="AV244" s="13" t="s">
        <v>82</v>
      </c>
      <c r="AW244" s="13" t="s">
        <v>32</v>
      </c>
      <c r="AX244" s="13" t="s">
        <v>75</v>
      </c>
      <c r="AY244" s="197" t="s">
        <v>257</v>
      </c>
    </row>
    <row r="245" s="13" customFormat="1">
      <c r="A245" s="13"/>
      <c r="B245" s="195"/>
      <c r="C245" s="13"/>
      <c r="D245" s="196" t="s">
        <v>265</v>
      </c>
      <c r="E245" s="197" t="s">
        <v>1</v>
      </c>
      <c r="F245" s="198" t="s">
        <v>354</v>
      </c>
      <c r="G245" s="13"/>
      <c r="H245" s="197" t="s">
        <v>1</v>
      </c>
      <c r="I245" s="199"/>
      <c r="J245" s="13"/>
      <c r="K245" s="13"/>
      <c r="L245" s="195"/>
      <c r="M245" s="200"/>
      <c r="N245" s="201"/>
      <c r="O245" s="201"/>
      <c r="P245" s="201"/>
      <c r="Q245" s="201"/>
      <c r="R245" s="201"/>
      <c r="S245" s="201"/>
      <c r="T245" s="202"/>
      <c r="U245" s="13"/>
      <c r="V245" s="13"/>
      <c r="W245" s="13"/>
      <c r="X245" s="13"/>
      <c r="Y245" s="13"/>
      <c r="Z245" s="13"/>
      <c r="AA245" s="13"/>
      <c r="AB245" s="13"/>
      <c r="AC245" s="13"/>
      <c r="AD245" s="13"/>
      <c r="AE245" s="13"/>
      <c r="AT245" s="197" t="s">
        <v>265</v>
      </c>
      <c r="AU245" s="197" t="s">
        <v>85</v>
      </c>
      <c r="AV245" s="13" t="s">
        <v>82</v>
      </c>
      <c r="AW245" s="13" t="s">
        <v>32</v>
      </c>
      <c r="AX245" s="13" t="s">
        <v>75</v>
      </c>
      <c r="AY245" s="197" t="s">
        <v>257</v>
      </c>
    </row>
    <row r="246" s="13" customFormat="1">
      <c r="A246" s="13"/>
      <c r="B246" s="195"/>
      <c r="C246" s="13"/>
      <c r="D246" s="196" t="s">
        <v>265</v>
      </c>
      <c r="E246" s="197" t="s">
        <v>1</v>
      </c>
      <c r="F246" s="198" t="s">
        <v>355</v>
      </c>
      <c r="G246" s="13"/>
      <c r="H246" s="197" t="s">
        <v>1</v>
      </c>
      <c r="I246" s="199"/>
      <c r="J246" s="13"/>
      <c r="K246" s="13"/>
      <c r="L246" s="195"/>
      <c r="M246" s="200"/>
      <c r="N246" s="201"/>
      <c r="O246" s="201"/>
      <c r="P246" s="201"/>
      <c r="Q246" s="201"/>
      <c r="R246" s="201"/>
      <c r="S246" s="201"/>
      <c r="T246" s="202"/>
      <c r="U246" s="13"/>
      <c r="V246" s="13"/>
      <c r="W246" s="13"/>
      <c r="X246" s="13"/>
      <c r="Y246" s="13"/>
      <c r="Z246" s="13"/>
      <c r="AA246" s="13"/>
      <c r="AB246" s="13"/>
      <c r="AC246" s="13"/>
      <c r="AD246" s="13"/>
      <c r="AE246" s="13"/>
      <c r="AT246" s="197" t="s">
        <v>265</v>
      </c>
      <c r="AU246" s="197" t="s">
        <v>85</v>
      </c>
      <c r="AV246" s="13" t="s">
        <v>82</v>
      </c>
      <c r="AW246" s="13" t="s">
        <v>32</v>
      </c>
      <c r="AX246" s="13" t="s">
        <v>75</v>
      </c>
      <c r="AY246" s="197" t="s">
        <v>257</v>
      </c>
    </row>
    <row r="247" s="14" customFormat="1">
      <c r="A247" s="14"/>
      <c r="B247" s="203"/>
      <c r="C247" s="14"/>
      <c r="D247" s="196" t="s">
        <v>265</v>
      </c>
      <c r="E247" s="204" t="s">
        <v>1</v>
      </c>
      <c r="F247" s="205" t="s">
        <v>356</v>
      </c>
      <c r="G247" s="14"/>
      <c r="H247" s="206">
        <v>2.9129999999999998</v>
      </c>
      <c r="I247" s="207"/>
      <c r="J247" s="14"/>
      <c r="K247" s="14"/>
      <c r="L247" s="203"/>
      <c r="M247" s="208"/>
      <c r="N247" s="209"/>
      <c r="O247" s="209"/>
      <c r="P247" s="209"/>
      <c r="Q247" s="209"/>
      <c r="R247" s="209"/>
      <c r="S247" s="209"/>
      <c r="T247" s="210"/>
      <c r="U247" s="14"/>
      <c r="V247" s="14"/>
      <c r="W247" s="14"/>
      <c r="X247" s="14"/>
      <c r="Y247" s="14"/>
      <c r="Z247" s="14"/>
      <c r="AA247" s="14"/>
      <c r="AB247" s="14"/>
      <c r="AC247" s="14"/>
      <c r="AD247" s="14"/>
      <c r="AE247" s="14"/>
      <c r="AT247" s="204" t="s">
        <v>265</v>
      </c>
      <c r="AU247" s="204" t="s">
        <v>85</v>
      </c>
      <c r="AV247" s="14" t="s">
        <v>85</v>
      </c>
      <c r="AW247" s="14" t="s">
        <v>32</v>
      </c>
      <c r="AX247" s="14" t="s">
        <v>75</v>
      </c>
      <c r="AY247" s="204" t="s">
        <v>257</v>
      </c>
    </row>
    <row r="248" s="13" customFormat="1">
      <c r="A248" s="13"/>
      <c r="B248" s="195"/>
      <c r="C248" s="13"/>
      <c r="D248" s="196" t="s">
        <v>265</v>
      </c>
      <c r="E248" s="197" t="s">
        <v>1</v>
      </c>
      <c r="F248" s="198" t="s">
        <v>357</v>
      </c>
      <c r="G248" s="13"/>
      <c r="H248" s="197" t="s">
        <v>1</v>
      </c>
      <c r="I248" s="199"/>
      <c r="J248" s="13"/>
      <c r="K248" s="13"/>
      <c r="L248" s="195"/>
      <c r="M248" s="200"/>
      <c r="N248" s="201"/>
      <c r="O248" s="201"/>
      <c r="P248" s="201"/>
      <c r="Q248" s="201"/>
      <c r="R248" s="201"/>
      <c r="S248" s="201"/>
      <c r="T248" s="202"/>
      <c r="U248" s="13"/>
      <c r="V248" s="13"/>
      <c r="W248" s="13"/>
      <c r="X248" s="13"/>
      <c r="Y248" s="13"/>
      <c r="Z248" s="13"/>
      <c r="AA248" s="13"/>
      <c r="AB248" s="13"/>
      <c r="AC248" s="13"/>
      <c r="AD248" s="13"/>
      <c r="AE248" s="13"/>
      <c r="AT248" s="197" t="s">
        <v>265</v>
      </c>
      <c r="AU248" s="197" t="s">
        <v>85</v>
      </c>
      <c r="AV248" s="13" t="s">
        <v>82</v>
      </c>
      <c r="AW248" s="13" t="s">
        <v>32</v>
      </c>
      <c r="AX248" s="13" t="s">
        <v>75</v>
      </c>
      <c r="AY248" s="197" t="s">
        <v>257</v>
      </c>
    </row>
    <row r="249" s="14" customFormat="1">
      <c r="A249" s="14"/>
      <c r="B249" s="203"/>
      <c r="C249" s="14"/>
      <c r="D249" s="196" t="s">
        <v>265</v>
      </c>
      <c r="E249" s="204" t="s">
        <v>1</v>
      </c>
      <c r="F249" s="205" t="s">
        <v>358</v>
      </c>
      <c r="G249" s="14"/>
      <c r="H249" s="206">
        <v>21.422999999999998</v>
      </c>
      <c r="I249" s="207"/>
      <c r="J249" s="14"/>
      <c r="K249" s="14"/>
      <c r="L249" s="203"/>
      <c r="M249" s="208"/>
      <c r="N249" s="209"/>
      <c r="O249" s="209"/>
      <c r="P249" s="209"/>
      <c r="Q249" s="209"/>
      <c r="R249" s="209"/>
      <c r="S249" s="209"/>
      <c r="T249" s="210"/>
      <c r="U249" s="14"/>
      <c r="V249" s="14"/>
      <c r="W249" s="14"/>
      <c r="X249" s="14"/>
      <c r="Y249" s="14"/>
      <c r="Z249" s="14"/>
      <c r="AA249" s="14"/>
      <c r="AB249" s="14"/>
      <c r="AC249" s="14"/>
      <c r="AD249" s="14"/>
      <c r="AE249" s="14"/>
      <c r="AT249" s="204" t="s">
        <v>265</v>
      </c>
      <c r="AU249" s="204" t="s">
        <v>85</v>
      </c>
      <c r="AV249" s="14" t="s">
        <v>85</v>
      </c>
      <c r="AW249" s="14" t="s">
        <v>32</v>
      </c>
      <c r="AX249" s="14" t="s">
        <v>75</v>
      </c>
      <c r="AY249" s="204" t="s">
        <v>257</v>
      </c>
    </row>
    <row r="250" s="14" customFormat="1">
      <c r="A250" s="14"/>
      <c r="B250" s="203"/>
      <c r="C250" s="14"/>
      <c r="D250" s="196" t="s">
        <v>265</v>
      </c>
      <c r="E250" s="204" t="s">
        <v>1</v>
      </c>
      <c r="F250" s="205" t="s">
        <v>359</v>
      </c>
      <c r="G250" s="14"/>
      <c r="H250" s="206">
        <v>9.1620000000000008</v>
      </c>
      <c r="I250" s="207"/>
      <c r="J250" s="14"/>
      <c r="K250" s="14"/>
      <c r="L250" s="203"/>
      <c r="M250" s="208"/>
      <c r="N250" s="209"/>
      <c r="O250" s="209"/>
      <c r="P250" s="209"/>
      <c r="Q250" s="209"/>
      <c r="R250" s="209"/>
      <c r="S250" s="209"/>
      <c r="T250" s="210"/>
      <c r="U250" s="14"/>
      <c r="V250" s="14"/>
      <c r="W250" s="14"/>
      <c r="X250" s="14"/>
      <c r="Y250" s="14"/>
      <c r="Z250" s="14"/>
      <c r="AA250" s="14"/>
      <c r="AB250" s="14"/>
      <c r="AC250" s="14"/>
      <c r="AD250" s="14"/>
      <c r="AE250" s="14"/>
      <c r="AT250" s="204" t="s">
        <v>265</v>
      </c>
      <c r="AU250" s="204" t="s">
        <v>85</v>
      </c>
      <c r="AV250" s="14" t="s">
        <v>85</v>
      </c>
      <c r="AW250" s="14" t="s">
        <v>32</v>
      </c>
      <c r="AX250" s="14" t="s">
        <v>75</v>
      </c>
      <c r="AY250" s="204" t="s">
        <v>257</v>
      </c>
    </row>
    <row r="251" s="15" customFormat="1">
      <c r="A251" s="15"/>
      <c r="B251" s="211"/>
      <c r="C251" s="15"/>
      <c r="D251" s="196" t="s">
        <v>265</v>
      </c>
      <c r="E251" s="212" t="s">
        <v>1</v>
      </c>
      <c r="F251" s="213" t="s">
        <v>271</v>
      </c>
      <c r="G251" s="15"/>
      <c r="H251" s="214">
        <v>33.497999999999998</v>
      </c>
      <c r="I251" s="215"/>
      <c r="J251" s="15"/>
      <c r="K251" s="15"/>
      <c r="L251" s="211"/>
      <c r="M251" s="216"/>
      <c r="N251" s="217"/>
      <c r="O251" s="217"/>
      <c r="P251" s="217"/>
      <c r="Q251" s="217"/>
      <c r="R251" s="217"/>
      <c r="S251" s="217"/>
      <c r="T251" s="218"/>
      <c r="U251" s="15"/>
      <c r="V251" s="15"/>
      <c r="W251" s="15"/>
      <c r="X251" s="15"/>
      <c r="Y251" s="15"/>
      <c r="Z251" s="15"/>
      <c r="AA251" s="15"/>
      <c r="AB251" s="15"/>
      <c r="AC251" s="15"/>
      <c r="AD251" s="15"/>
      <c r="AE251" s="15"/>
      <c r="AT251" s="212" t="s">
        <v>265</v>
      </c>
      <c r="AU251" s="212" t="s">
        <v>85</v>
      </c>
      <c r="AV251" s="15" t="s">
        <v>108</v>
      </c>
      <c r="AW251" s="15" t="s">
        <v>32</v>
      </c>
      <c r="AX251" s="15" t="s">
        <v>82</v>
      </c>
      <c r="AY251" s="212" t="s">
        <v>257</v>
      </c>
    </row>
    <row r="252" s="2" customFormat="1" ht="16.5" customHeight="1">
      <c r="A252" s="38"/>
      <c r="B252" s="181"/>
      <c r="C252" s="182" t="s">
        <v>8</v>
      </c>
      <c r="D252" s="182" t="s">
        <v>259</v>
      </c>
      <c r="E252" s="183" t="s">
        <v>360</v>
      </c>
      <c r="F252" s="184" t="s">
        <v>361</v>
      </c>
      <c r="G252" s="185" t="s">
        <v>323</v>
      </c>
      <c r="H252" s="186">
        <v>35</v>
      </c>
      <c r="I252" s="187"/>
      <c r="J252" s="188">
        <f>ROUND(I252*H252,2)</f>
        <v>0</v>
      </c>
      <c r="K252" s="184" t="s">
        <v>263</v>
      </c>
      <c r="L252" s="39"/>
      <c r="M252" s="189" t="s">
        <v>1</v>
      </c>
      <c r="N252" s="190" t="s">
        <v>40</v>
      </c>
      <c r="O252" s="77"/>
      <c r="P252" s="191">
        <f>O252*H252</f>
        <v>0</v>
      </c>
      <c r="Q252" s="191">
        <v>0.00247</v>
      </c>
      <c r="R252" s="191">
        <f>Q252*H252</f>
        <v>0.086449999999999999</v>
      </c>
      <c r="S252" s="191">
        <v>0</v>
      </c>
      <c r="T252" s="192">
        <f>S252*H252</f>
        <v>0</v>
      </c>
      <c r="U252" s="38"/>
      <c r="V252" s="38"/>
      <c r="W252" s="38"/>
      <c r="X252" s="38"/>
      <c r="Y252" s="38"/>
      <c r="Z252" s="38"/>
      <c r="AA252" s="38"/>
      <c r="AB252" s="38"/>
      <c r="AC252" s="38"/>
      <c r="AD252" s="38"/>
      <c r="AE252" s="38"/>
      <c r="AR252" s="193" t="s">
        <v>108</v>
      </c>
      <c r="AT252" s="193" t="s">
        <v>259</v>
      </c>
      <c r="AU252" s="193" t="s">
        <v>85</v>
      </c>
      <c r="AY252" s="19" t="s">
        <v>257</v>
      </c>
      <c r="BE252" s="194">
        <f>IF(N252="základní",J252,0)</f>
        <v>0</v>
      </c>
      <c r="BF252" s="194">
        <f>IF(N252="snížená",J252,0)</f>
        <v>0</v>
      </c>
      <c r="BG252" s="194">
        <f>IF(N252="zákl. přenesená",J252,0)</f>
        <v>0</v>
      </c>
      <c r="BH252" s="194">
        <f>IF(N252="sníž. přenesená",J252,0)</f>
        <v>0</v>
      </c>
      <c r="BI252" s="194">
        <f>IF(N252="nulová",J252,0)</f>
        <v>0</v>
      </c>
      <c r="BJ252" s="19" t="s">
        <v>82</v>
      </c>
      <c r="BK252" s="194">
        <f>ROUND(I252*H252,2)</f>
        <v>0</v>
      </c>
      <c r="BL252" s="19" t="s">
        <v>108</v>
      </c>
      <c r="BM252" s="193" t="s">
        <v>362</v>
      </c>
    </row>
    <row r="253" s="14" customFormat="1">
      <c r="A253" s="14"/>
      <c r="B253" s="203"/>
      <c r="C253" s="14"/>
      <c r="D253" s="196" t="s">
        <v>265</v>
      </c>
      <c r="E253" s="204" t="s">
        <v>1</v>
      </c>
      <c r="F253" s="205" t="s">
        <v>363</v>
      </c>
      <c r="G253" s="14"/>
      <c r="H253" s="206">
        <v>35</v>
      </c>
      <c r="I253" s="207"/>
      <c r="J253" s="14"/>
      <c r="K253" s="14"/>
      <c r="L253" s="203"/>
      <c r="M253" s="208"/>
      <c r="N253" s="209"/>
      <c r="O253" s="209"/>
      <c r="P253" s="209"/>
      <c r="Q253" s="209"/>
      <c r="R253" s="209"/>
      <c r="S253" s="209"/>
      <c r="T253" s="210"/>
      <c r="U253" s="14"/>
      <c r="V253" s="14"/>
      <c r="W253" s="14"/>
      <c r="X253" s="14"/>
      <c r="Y253" s="14"/>
      <c r="Z253" s="14"/>
      <c r="AA253" s="14"/>
      <c r="AB253" s="14"/>
      <c r="AC253" s="14"/>
      <c r="AD253" s="14"/>
      <c r="AE253" s="14"/>
      <c r="AT253" s="204" t="s">
        <v>265</v>
      </c>
      <c r="AU253" s="204" t="s">
        <v>85</v>
      </c>
      <c r="AV253" s="14" t="s">
        <v>85</v>
      </c>
      <c r="AW253" s="14" t="s">
        <v>32</v>
      </c>
      <c r="AX253" s="14" t="s">
        <v>75</v>
      </c>
      <c r="AY253" s="204" t="s">
        <v>257</v>
      </c>
    </row>
    <row r="254" s="15" customFormat="1">
      <c r="A254" s="15"/>
      <c r="B254" s="211"/>
      <c r="C254" s="15"/>
      <c r="D254" s="196" t="s">
        <v>265</v>
      </c>
      <c r="E254" s="212" t="s">
        <v>1</v>
      </c>
      <c r="F254" s="213" t="s">
        <v>271</v>
      </c>
      <c r="G254" s="15"/>
      <c r="H254" s="214">
        <v>35</v>
      </c>
      <c r="I254" s="215"/>
      <c r="J254" s="15"/>
      <c r="K254" s="15"/>
      <c r="L254" s="211"/>
      <c r="M254" s="216"/>
      <c r="N254" s="217"/>
      <c r="O254" s="217"/>
      <c r="P254" s="217"/>
      <c r="Q254" s="217"/>
      <c r="R254" s="217"/>
      <c r="S254" s="217"/>
      <c r="T254" s="218"/>
      <c r="U254" s="15"/>
      <c r="V254" s="15"/>
      <c r="W254" s="15"/>
      <c r="X254" s="15"/>
      <c r="Y254" s="15"/>
      <c r="Z254" s="15"/>
      <c r="AA254" s="15"/>
      <c r="AB254" s="15"/>
      <c r="AC254" s="15"/>
      <c r="AD254" s="15"/>
      <c r="AE254" s="15"/>
      <c r="AT254" s="212" t="s">
        <v>265</v>
      </c>
      <c r="AU254" s="212" t="s">
        <v>85</v>
      </c>
      <c r="AV254" s="15" t="s">
        <v>108</v>
      </c>
      <c r="AW254" s="15" t="s">
        <v>32</v>
      </c>
      <c r="AX254" s="15" t="s">
        <v>82</v>
      </c>
      <c r="AY254" s="212" t="s">
        <v>257</v>
      </c>
    </row>
    <row r="255" s="2" customFormat="1" ht="16.5" customHeight="1">
      <c r="A255" s="38"/>
      <c r="B255" s="181"/>
      <c r="C255" s="182" t="s">
        <v>364</v>
      </c>
      <c r="D255" s="182" t="s">
        <v>259</v>
      </c>
      <c r="E255" s="183" t="s">
        <v>365</v>
      </c>
      <c r="F255" s="184" t="s">
        <v>366</v>
      </c>
      <c r="G255" s="185" t="s">
        <v>323</v>
      </c>
      <c r="H255" s="186">
        <v>35</v>
      </c>
      <c r="I255" s="187"/>
      <c r="J255" s="188">
        <f>ROUND(I255*H255,2)</f>
        <v>0</v>
      </c>
      <c r="K255" s="184" t="s">
        <v>263</v>
      </c>
      <c r="L255" s="39"/>
      <c r="M255" s="189" t="s">
        <v>1</v>
      </c>
      <c r="N255" s="190" t="s">
        <v>40</v>
      </c>
      <c r="O255" s="77"/>
      <c r="P255" s="191">
        <f>O255*H255</f>
        <v>0</v>
      </c>
      <c r="Q255" s="191">
        <v>0</v>
      </c>
      <c r="R255" s="191">
        <f>Q255*H255</f>
        <v>0</v>
      </c>
      <c r="S255" s="191">
        <v>0</v>
      </c>
      <c r="T255" s="192">
        <f>S255*H255</f>
        <v>0</v>
      </c>
      <c r="U255" s="38"/>
      <c r="V255" s="38"/>
      <c r="W255" s="38"/>
      <c r="X255" s="38"/>
      <c r="Y255" s="38"/>
      <c r="Z255" s="38"/>
      <c r="AA255" s="38"/>
      <c r="AB255" s="38"/>
      <c r="AC255" s="38"/>
      <c r="AD255" s="38"/>
      <c r="AE255" s="38"/>
      <c r="AR255" s="193" t="s">
        <v>108</v>
      </c>
      <c r="AT255" s="193" t="s">
        <v>259</v>
      </c>
      <c r="AU255" s="193" t="s">
        <v>85</v>
      </c>
      <c r="AY255" s="19" t="s">
        <v>257</v>
      </c>
      <c r="BE255" s="194">
        <f>IF(N255="základní",J255,0)</f>
        <v>0</v>
      </c>
      <c r="BF255" s="194">
        <f>IF(N255="snížená",J255,0)</f>
        <v>0</v>
      </c>
      <c r="BG255" s="194">
        <f>IF(N255="zákl. přenesená",J255,0)</f>
        <v>0</v>
      </c>
      <c r="BH255" s="194">
        <f>IF(N255="sníž. přenesená",J255,0)</f>
        <v>0</v>
      </c>
      <c r="BI255" s="194">
        <f>IF(N255="nulová",J255,0)</f>
        <v>0</v>
      </c>
      <c r="BJ255" s="19" t="s">
        <v>82</v>
      </c>
      <c r="BK255" s="194">
        <f>ROUND(I255*H255,2)</f>
        <v>0</v>
      </c>
      <c r="BL255" s="19" t="s">
        <v>108</v>
      </c>
      <c r="BM255" s="193" t="s">
        <v>367</v>
      </c>
    </row>
    <row r="256" s="2" customFormat="1" ht="21.75" customHeight="1">
      <c r="A256" s="38"/>
      <c r="B256" s="181"/>
      <c r="C256" s="182" t="s">
        <v>368</v>
      </c>
      <c r="D256" s="182" t="s">
        <v>259</v>
      </c>
      <c r="E256" s="183" t="s">
        <v>369</v>
      </c>
      <c r="F256" s="184" t="s">
        <v>370</v>
      </c>
      <c r="G256" s="185" t="s">
        <v>304</v>
      </c>
      <c r="H256" s="186">
        <v>8.923</v>
      </c>
      <c r="I256" s="187"/>
      <c r="J256" s="188">
        <f>ROUND(I256*H256,2)</f>
        <v>0</v>
      </c>
      <c r="K256" s="184" t="s">
        <v>263</v>
      </c>
      <c r="L256" s="39"/>
      <c r="M256" s="189" t="s">
        <v>1</v>
      </c>
      <c r="N256" s="190" t="s">
        <v>40</v>
      </c>
      <c r="O256" s="77"/>
      <c r="P256" s="191">
        <f>O256*H256</f>
        <v>0</v>
      </c>
      <c r="Q256" s="191">
        <v>1.0606199999999999</v>
      </c>
      <c r="R256" s="191">
        <f>Q256*H256</f>
        <v>9.463912259999999</v>
      </c>
      <c r="S256" s="191">
        <v>0</v>
      </c>
      <c r="T256" s="192">
        <f>S256*H256</f>
        <v>0</v>
      </c>
      <c r="U256" s="38"/>
      <c r="V256" s="38"/>
      <c r="W256" s="38"/>
      <c r="X256" s="38"/>
      <c r="Y256" s="38"/>
      <c r="Z256" s="38"/>
      <c r="AA256" s="38"/>
      <c r="AB256" s="38"/>
      <c r="AC256" s="38"/>
      <c r="AD256" s="38"/>
      <c r="AE256" s="38"/>
      <c r="AR256" s="193" t="s">
        <v>108</v>
      </c>
      <c r="AT256" s="193" t="s">
        <v>259</v>
      </c>
      <c r="AU256" s="193" t="s">
        <v>85</v>
      </c>
      <c r="AY256" s="19" t="s">
        <v>257</v>
      </c>
      <c r="BE256" s="194">
        <f>IF(N256="základní",J256,0)</f>
        <v>0</v>
      </c>
      <c r="BF256" s="194">
        <f>IF(N256="snížená",J256,0)</f>
        <v>0</v>
      </c>
      <c r="BG256" s="194">
        <f>IF(N256="zákl. přenesená",J256,0)</f>
        <v>0</v>
      </c>
      <c r="BH256" s="194">
        <f>IF(N256="sníž. přenesená",J256,0)</f>
        <v>0</v>
      </c>
      <c r="BI256" s="194">
        <f>IF(N256="nulová",J256,0)</f>
        <v>0</v>
      </c>
      <c r="BJ256" s="19" t="s">
        <v>82</v>
      </c>
      <c r="BK256" s="194">
        <f>ROUND(I256*H256,2)</f>
        <v>0</v>
      </c>
      <c r="BL256" s="19" t="s">
        <v>108</v>
      </c>
      <c r="BM256" s="193" t="s">
        <v>371</v>
      </c>
    </row>
    <row r="257" s="13" customFormat="1">
      <c r="A257" s="13"/>
      <c r="B257" s="195"/>
      <c r="C257" s="13"/>
      <c r="D257" s="196" t="s">
        <v>265</v>
      </c>
      <c r="E257" s="197" t="s">
        <v>1</v>
      </c>
      <c r="F257" s="198" t="s">
        <v>372</v>
      </c>
      <c r="G257" s="13"/>
      <c r="H257" s="197" t="s">
        <v>1</v>
      </c>
      <c r="I257" s="199"/>
      <c r="J257" s="13"/>
      <c r="K257" s="13"/>
      <c r="L257" s="195"/>
      <c r="M257" s="200"/>
      <c r="N257" s="201"/>
      <c r="O257" s="201"/>
      <c r="P257" s="201"/>
      <c r="Q257" s="201"/>
      <c r="R257" s="201"/>
      <c r="S257" s="201"/>
      <c r="T257" s="202"/>
      <c r="U257" s="13"/>
      <c r="V257" s="13"/>
      <c r="W257" s="13"/>
      <c r="X257" s="13"/>
      <c r="Y257" s="13"/>
      <c r="Z257" s="13"/>
      <c r="AA257" s="13"/>
      <c r="AB257" s="13"/>
      <c r="AC257" s="13"/>
      <c r="AD257" s="13"/>
      <c r="AE257" s="13"/>
      <c r="AT257" s="197" t="s">
        <v>265</v>
      </c>
      <c r="AU257" s="197" t="s">
        <v>85</v>
      </c>
      <c r="AV257" s="13" t="s">
        <v>82</v>
      </c>
      <c r="AW257" s="13" t="s">
        <v>32</v>
      </c>
      <c r="AX257" s="13" t="s">
        <v>75</v>
      </c>
      <c r="AY257" s="197" t="s">
        <v>257</v>
      </c>
    </row>
    <row r="258" s="14" customFormat="1">
      <c r="A258" s="14"/>
      <c r="B258" s="203"/>
      <c r="C258" s="14"/>
      <c r="D258" s="196" t="s">
        <v>265</v>
      </c>
      <c r="E258" s="204" t="s">
        <v>1</v>
      </c>
      <c r="F258" s="205" t="s">
        <v>373</v>
      </c>
      <c r="G258" s="14"/>
      <c r="H258" s="206">
        <v>8.923</v>
      </c>
      <c r="I258" s="207"/>
      <c r="J258" s="14"/>
      <c r="K258" s="14"/>
      <c r="L258" s="203"/>
      <c r="M258" s="208"/>
      <c r="N258" s="209"/>
      <c r="O258" s="209"/>
      <c r="P258" s="209"/>
      <c r="Q258" s="209"/>
      <c r="R258" s="209"/>
      <c r="S258" s="209"/>
      <c r="T258" s="210"/>
      <c r="U258" s="14"/>
      <c r="V258" s="14"/>
      <c r="W258" s="14"/>
      <c r="X258" s="14"/>
      <c r="Y258" s="14"/>
      <c r="Z258" s="14"/>
      <c r="AA258" s="14"/>
      <c r="AB258" s="14"/>
      <c r="AC258" s="14"/>
      <c r="AD258" s="14"/>
      <c r="AE258" s="14"/>
      <c r="AT258" s="204" t="s">
        <v>265</v>
      </c>
      <c r="AU258" s="204" t="s">
        <v>85</v>
      </c>
      <c r="AV258" s="14" t="s">
        <v>85</v>
      </c>
      <c r="AW258" s="14" t="s">
        <v>32</v>
      </c>
      <c r="AX258" s="14" t="s">
        <v>75</v>
      </c>
      <c r="AY258" s="204" t="s">
        <v>257</v>
      </c>
    </row>
    <row r="259" s="15" customFormat="1">
      <c r="A259" s="15"/>
      <c r="B259" s="211"/>
      <c r="C259" s="15"/>
      <c r="D259" s="196" t="s">
        <v>265</v>
      </c>
      <c r="E259" s="212" t="s">
        <v>1</v>
      </c>
      <c r="F259" s="213" t="s">
        <v>271</v>
      </c>
      <c r="G259" s="15"/>
      <c r="H259" s="214">
        <v>8.923</v>
      </c>
      <c r="I259" s="215"/>
      <c r="J259" s="15"/>
      <c r="K259" s="15"/>
      <c r="L259" s="211"/>
      <c r="M259" s="216"/>
      <c r="N259" s="217"/>
      <c r="O259" s="217"/>
      <c r="P259" s="217"/>
      <c r="Q259" s="217"/>
      <c r="R259" s="217"/>
      <c r="S259" s="217"/>
      <c r="T259" s="218"/>
      <c r="U259" s="15"/>
      <c r="V259" s="15"/>
      <c r="W259" s="15"/>
      <c r="X259" s="15"/>
      <c r="Y259" s="15"/>
      <c r="Z259" s="15"/>
      <c r="AA259" s="15"/>
      <c r="AB259" s="15"/>
      <c r="AC259" s="15"/>
      <c r="AD259" s="15"/>
      <c r="AE259" s="15"/>
      <c r="AT259" s="212" t="s">
        <v>265</v>
      </c>
      <c r="AU259" s="212" t="s">
        <v>85</v>
      </c>
      <c r="AV259" s="15" t="s">
        <v>108</v>
      </c>
      <c r="AW259" s="15" t="s">
        <v>32</v>
      </c>
      <c r="AX259" s="15" t="s">
        <v>82</v>
      </c>
      <c r="AY259" s="212" t="s">
        <v>257</v>
      </c>
    </row>
    <row r="260" s="2" customFormat="1" ht="16.5" customHeight="1">
      <c r="A260" s="38"/>
      <c r="B260" s="181"/>
      <c r="C260" s="182" t="s">
        <v>374</v>
      </c>
      <c r="D260" s="182" t="s">
        <v>259</v>
      </c>
      <c r="E260" s="183" t="s">
        <v>375</v>
      </c>
      <c r="F260" s="184" t="s">
        <v>376</v>
      </c>
      <c r="G260" s="185" t="s">
        <v>304</v>
      </c>
      <c r="H260" s="186">
        <v>6.1120000000000001</v>
      </c>
      <c r="I260" s="187"/>
      <c r="J260" s="188">
        <f>ROUND(I260*H260,2)</f>
        <v>0</v>
      </c>
      <c r="K260" s="184" t="s">
        <v>263</v>
      </c>
      <c r="L260" s="39"/>
      <c r="M260" s="189" t="s">
        <v>1</v>
      </c>
      <c r="N260" s="190" t="s">
        <v>40</v>
      </c>
      <c r="O260" s="77"/>
      <c r="P260" s="191">
        <f>O260*H260</f>
        <v>0</v>
      </c>
      <c r="Q260" s="191">
        <v>1.06277</v>
      </c>
      <c r="R260" s="191">
        <f>Q260*H260</f>
        <v>6.4956502399999998</v>
      </c>
      <c r="S260" s="191">
        <v>0</v>
      </c>
      <c r="T260" s="192">
        <f>S260*H260</f>
        <v>0</v>
      </c>
      <c r="U260" s="38"/>
      <c r="V260" s="38"/>
      <c r="W260" s="38"/>
      <c r="X260" s="38"/>
      <c r="Y260" s="38"/>
      <c r="Z260" s="38"/>
      <c r="AA260" s="38"/>
      <c r="AB260" s="38"/>
      <c r="AC260" s="38"/>
      <c r="AD260" s="38"/>
      <c r="AE260" s="38"/>
      <c r="AR260" s="193" t="s">
        <v>108</v>
      </c>
      <c r="AT260" s="193" t="s">
        <v>259</v>
      </c>
      <c r="AU260" s="193" t="s">
        <v>85</v>
      </c>
      <c r="AY260" s="19" t="s">
        <v>257</v>
      </c>
      <c r="BE260" s="194">
        <f>IF(N260="základní",J260,0)</f>
        <v>0</v>
      </c>
      <c r="BF260" s="194">
        <f>IF(N260="snížená",J260,0)</f>
        <v>0</v>
      </c>
      <c r="BG260" s="194">
        <f>IF(N260="zákl. přenesená",J260,0)</f>
        <v>0</v>
      </c>
      <c r="BH260" s="194">
        <f>IF(N260="sníž. přenesená",J260,0)</f>
        <v>0</v>
      </c>
      <c r="BI260" s="194">
        <f>IF(N260="nulová",J260,0)</f>
        <v>0</v>
      </c>
      <c r="BJ260" s="19" t="s">
        <v>82</v>
      </c>
      <c r="BK260" s="194">
        <f>ROUND(I260*H260,2)</f>
        <v>0</v>
      </c>
      <c r="BL260" s="19" t="s">
        <v>108</v>
      </c>
      <c r="BM260" s="193" t="s">
        <v>377</v>
      </c>
    </row>
    <row r="261" s="13" customFormat="1">
      <c r="A261" s="13"/>
      <c r="B261" s="195"/>
      <c r="C261" s="13"/>
      <c r="D261" s="196" t="s">
        <v>265</v>
      </c>
      <c r="E261" s="197" t="s">
        <v>1</v>
      </c>
      <c r="F261" s="198" t="s">
        <v>347</v>
      </c>
      <c r="G261" s="13"/>
      <c r="H261" s="197" t="s">
        <v>1</v>
      </c>
      <c r="I261" s="199"/>
      <c r="J261" s="13"/>
      <c r="K261" s="13"/>
      <c r="L261" s="195"/>
      <c r="M261" s="200"/>
      <c r="N261" s="201"/>
      <c r="O261" s="201"/>
      <c r="P261" s="201"/>
      <c r="Q261" s="201"/>
      <c r="R261" s="201"/>
      <c r="S261" s="201"/>
      <c r="T261" s="202"/>
      <c r="U261" s="13"/>
      <c r="V261" s="13"/>
      <c r="W261" s="13"/>
      <c r="X261" s="13"/>
      <c r="Y261" s="13"/>
      <c r="Z261" s="13"/>
      <c r="AA261" s="13"/>
      <c r="AB261" s="13"/>
      <c r="AC261" s="13"/>
      <c r="AD261" s="13"/>
      <c r="AE261" s="13"/>
      <c r="AT261" s="197" t="s">
        <v>265</v>
      </c>
      <c r="AU261" s="197" t="s">
        <v>85</v>
      </c>
      <c r="AV261" s="13" t="s">
        <v>82</v>
      </c>
      <c r="AW261" s="13" t="s">
        <v>32</v>
      </c>
      <c r="AX261" s="13" t="s">
        <v>75</v>
      </c>
      <c r="AY261" s="197" t="s">
        <v>257</v>
      </c>
    </row>
    <row r="262" s="14" customFormat="1">
      <c r="A262" s="14"/>
      <c r="B262" s="203"/>
      <c r="C262" s="14"/>
      <c r="D262" s="196" t="s">
        <v>265</v>
      </c>
      <c r="E262" s="204" t="s">
        <v>1</v>
      </c>
      <c r="F262" s="205" t="s">
        <v>378</v>
      </c>
      <c r="G262" s="14"/>
      <c r="H262" s="206">
        <v>6.1120000000000001</v>
      </c>
      <c r="I262" s="207"/>
      <c r="J262" s="14"/>
      <c r="K262" s="14"/>
      <c r="L262" s="203"/>
      <c r="M262" s="208"/>
      <c r="N262" s="209"/>
      <c r="O262" s="209"/>
      <c r="P262" s="209"/>
      <c r="Q262" s="209"/>
      <c r="R262" s="209"/>
      <c r="S262" s="209"/>
      <c r="T262" s="210"/>
      <c r="U262" s="14"/>
      <c r="V262" s="14"/>
      <c r="W262" s="14"/>
      <c r="X262" s="14"/>
      <c r="Y262" s="14"/>
      <c r="Z262" s="14"/>
      <c r="AA262" s="14"/>
      <c r="AB262" s="14"/>
      <c r="AC262" s="14"/>
      <c r="AD262" s="14"/>
      <c r="AE262" s="14"/>
      <c r="AT262" s="204" t="s">
        <v>265</v>
      </c>
      <c r="AU262" s="204" t="s">
        <v>85</v>
      </c>
      <c r="AV262" s="14" t="s">
        <v>85</v>
      </c>
      <c r="AW262" s="14" t="s">
        <v>32</v>
      </c>
      <c r="AX262" s="14" t="s">
        <v>75</v>
      </c>
      <c r="AY262" s="204" t="s">
        <v>257</v>
      </c>
    </row>
    <row r="263" s="15" customFormat="1">
      <c r="A263" s="15"/>
      <c r="B263" s="211"/>
      <c r="C263" s="15"/>
      <c r="D263" s="196" t="s">
        <v>265</v>
      </c>
      <c r="E263" s="212" t="s">
        <v>1</v>
      </c>
      <c r="F263" s="213" t="s">
        <v>271</v>
      </c>
      <c r="G263" s="15"/>
      <c r="H263" s="214">
        <v>6.1120000000000001</v>
      </c>
      <c r="I263" s="215"/>
      <c r="J263" s="15"/>
      <c r="K263" s="15"/>
      <c r="L263" s="211"/>
      <c r="M263" s="216"/>
      <c r="N263" s="217"/>
      <c r="O263" s="217"/>
      <c r="P263" s="217"/>
      <c r="Q263" s="217"/>
      <c r="R263" s="217"/>
      <c r="S263" s="217"/>
      <c r="T263" s="218"/>
      <c r="U263" s="15"/>
      <c r="V263" s="15"/>
      <c r="W263" s="15"/>
      <c r="X263" s="15"/>
      <c r="Y263" s="15"/>
      <c r="Z263" s="15"/>
      <c r="AA263" s="15"/>
      <c r="AB263" s="15"/>
      <c r="AC263" s="15"/>
      <c r="AD263" s="15"/>
      <c r="AE263" s="15"/>
      <c r="AT263" s="212" t="s">
        <v>265</v>
      </c>
      <c r="AU263" s="212" t="s">
        <v>85</v>
      </c>
      <c r="AV263" s="15" t="s">
        <v>108</v>
      </c>
      <c r="AW263" s="15" t="s">
        <v>32</v>
      </c>
      <c r="AX263" s="15" t="s">
        <v>82</v>
      </c>
      <c r="AY263" s="212" t="s">
        <v>257</v>
      </c>
    </row>
    <row r="264" s="2" customFormat="1" ht="24.15" customHeight="1">
      <c r="A264" s="38"/>
      <c r="B264" s="181"/>
      <c r="C264" s="182" t="s">
        <v>379</v>
      </c>
      <c r="D264" s="182" t="s">
        <v>259</v>
      </c>
      <c r="E264" s="183" t="s">
        <v>380</v>
      </c>
      <c r="F264" s="184" t="s">
        <v>381</v>
      </c>
      <c r="G264" s="185" t="s">
        <v>262</v>
      </c>
      <c r="H264" s="186">
        <v>3.9239999999999999</v>
      </c>
      <c r="I264" s="187"/>
      <c r="J264" s="188">
        <f>ROUND(I264*H264,2)</f>
        <v>0</v>
      </c>
      <c r="K264" s="184" t="s">
        <v>263</v>
      </c>
      <c r="L264" s="39"/>
      <c r="M264" s="189" t="s">
        <v>1</v>
      </c>
      <c r="N264" s="190" t="s">
        <v>40</v>
      </c>
      <c r="O264" s="77"/>
      <c r="P264" s="191">
        <f>O264*H264</f>
        <v>0</v>
      </c>
      <c r="Q264" s="191">
        <v>2.5018699999999998</v>
      </c>
      <c r="R264" s="191">
        <f>Q264*H264</f>
        <v>9.8173378799999984</v>
      </c>
      <c r="S264" s="191">
        <v>0</v>
      </c>
      <c r="T264" s="192">
        <f>S264*H264</f>
        <v>0</v>
      </c>
      <c r="U264" s="38"/>
      <c r="V264" s="38"/>
      <c r="W264" s="38"/>
      <c r="X264" s="38"/>
      <c r="Y264" s="38"/>
      <c r="Z264" s="38"/>
      <c r="AA264" s="38"/>
      <c r="AB264" s="38"/>
      <c r="AC264" s="38"/>
      <c r="AD264" s="38"/>
      <c r="AE264" s="38"/>
      <c r="AR264" s="193" t="s">
        <v>108</v>
      </c>
      <c r="AT264" s="193" t="s">
        <v>259</v>
      </c>
      <c r="AU264" s="193" t="s">
        <v>85</v>
      </c>
      <c r="AY264" s="19" t="s">
        <v>257</v>
      </c>
      <c r="BE264" s="194">
        <f>IF(N264="základní",J264,0)</f>
        <v>0</v>
      </c>
      <c r="BF264" s="194">
        <f>IF(N264="snížená",J264,0)</f>
        <v>0</v>
      </c>
      <c r="BG264" s="194">
        <f>IF(N264="zákl. přenesená",J264,0)</f>
        <v>0</v>
      </c>
      <c r="BH264" s="194">
        <f>IF(N264="sníž. přenesená",J264,0)</f>
        <v>0</v>
      </c>
      <c r="BI264" s="194">
        <f>IF(N264="nulová",J264,0)</f>
        <v>0</v>
      </c>
      <c r="BJ264" s="19" t="s">
        <v>82</v>
      </c>
      <c r="BK264" s="194">
        <f>ROUND(I264*H264,2)</f>
        <v>0</v>
      </c>
      <c r="BL264" s="19" t="s">
        <v>108</v>
      </c>
      <c r="BM264" s="193" t="s">
        <v>382</v>
      </c>
    </row>
    <row r="265" s="13" customFormat="1">
      <c r="A265" s="13"/>
      <c r="B265" s="195"/>
      <c r="C265" s="13"/>
      <c r="D265" s="196" t="s">
        <v>265</v>
      </c>
      <c r="E265" s="197" t="s">
        <v>1</v>
      </c>
      <c r="F265" s="198" t="s">
        <v>383</v>
      </c>
      <c r="G265" s="13"/>
      <c r="H265" s="197" t="s">
        <v>1</v>
      </c>
      <c r="I265" s="199"/>
      <c r="J265" s="13"/>
      <c r="K265" s="13"/>
      <c r="L265" s="195"/>
      <c r="M265" s="200"/>
      <c r="N265" s="201"/>
      <c r="O265" s="201"/>
      <c r="P265" s="201"/>
      <c r="Q265" s="201"/>
      <c r="R265" s="201"/>
      <c r="S265" s="201"/>
      <c r="T265" s="202"/>
      <c r="U265" s="13"/>
      <c r="V265" s="13"/>
      <c r="W265" s="13"/>
      <c r="X265" s="13"/>
      <c r="Y265" s="13"/>
      <c r="Z265" s="13"/>
      <c r="AA265" s="13"/>
      <c r="AB265" s="13"/>
      <c r="AC265" s="13"/>
      <c r="AD265" s="13"/>
      <c r="AE265" s="13"/>
      <c r="AT265" s="197" t="s">
        <v>265</v>
      </c>
      <c r="AU265" s="197" t="s">
        <v>85</v>
      </c>
      <c r="AV265" s="13" t="s">
        <v>82</v>
      </c>
      <c r="AW265" s="13" t="s">
        <v>32</v>
      </c>
      <c r="AX265" s="13" t="s">
        <v>75</v>
      </c>
      <c r="AY265" s="197" t="s">
        <v>257</v>
      </c>
    </row>
    <row r="266" s="13" customFormat="1">
      <c r="A266" s="13"/>
      <c r="B266" s="195"/>
      <c r="C266" s="13"/>
      <c r="D266" s="196" t="s">
        <v>265</v>
      </c>
      <c r="E266" s="197" t="s">
        <v>1</v>
      </c>
      <c r="F266" s="198" t="s">
        <v>384</v>
      </c>
      <c r="G266" s="13"/>
      <c r="H266" s="197" t="s">
        <v>1</v>
      </c>
      <c r="I266" s="199"/>
      <c r="J266" s="13"/>
      <c r="K266" s="13"/>
      <c r="L266" s="195"/>
      <c r="M266" s="200"/>
      <c r="N266" s="201"/>
      <c r="O266" s="201"/>
      <c r="P266" s="201"/>
      <c r="Q266" s="201"/>
      <c r="R266" s="201"/>
      <c r="S266" s="201"/>
      <c r="T266" s="202"/>
      <c r="U266" s="13"/>
      <c r="V266" s="13"/>
      <c r="W266" s="13"/>
      <c r="X266" s="13"/>
      <c r="Y266" s="13"/>
      <c r="Z266" s="13"/>
      <c r="AA266" s="13"/>
      <c r="AB266" s="13"/>
      <c r="AC266" s="13"/>
      <c r="AD266" s="13"/>
      <c r="AE266" s="13"/>
      <c r="AT266" s="197" t="s">
        <v>265</v>
      </c>
      <c r="AU266" s="197" t="s">
        <v>85</v>
      </c>
      <c r="AV266" s="13" t="s">
        <v>82</v>
      </c>
      <c r="AW266" s="13" t="s">
        <v>32</v>
      </c>
      <c r="AX266" s="13" t="s">
        <v>75</v>
      </c>
      <c r="AY266" s="197" t="s">
        <v>257</v>
      </c>
    </row>
    <row r="267" s="13" customFormat="1">
      <c r="A267" s="13"/>
      <c r="B267" s="195"/>
      <c r="C267" s="13"/>
      <c r="D267" s="196" t="s">
        <v>265</v>
      </c>
      <c r="E267" s="197" t="s">
        <v>1</v>
      </c>
      <c r="F267" s="198" t="s">
        <v>385</v>
      </c>
      <c r="G267" s="13"/>
      <c r="H267" s="197" t="s">
        <v>1</v>
      </c>
      <c r="I267" s="199"/>
      <c r="J267" s="13"/>
      <c r="K267" s="13"/>
      <c r="L267" s="195"/>
      <c r="M267" s="200"/>
      <c r="N267" s="201"/>
      <c r="O267" s="201"/>
      <c r="P267" s="201"/>
      <c r="Q267" s="201"/>
      <c r="R267" s="201"/>
      <c r="S267" s="201"/>
      <c r="T267" s="202"/>
      <c r="U267" s="13"/>
      <c r="V267" s="13"/>
      <c r="W267" s="13"/>
      <c r="X267" s="13"/>
      <c r="Y267" s="13"/>
      <c r="Z267" s="13"/>
      <c r="AA267" s="13"/>
      <c r="AB267" s="13"/>
      <c r="AC267" s="13"/>
      <c r="AD267" s="13"/>
      <c r="AE267" s="13"/>
      <c r="AT267" s="197" t="s">
        <v>265</v>
      </c>
      <c r="AU267" s="197" t="s">
        <v>85</v>
      </c>
      <c r="AV267" s="13" t="s">
        <v>82</v>
      </c>
      <c r="AW267" s="13" t="s">
        <v>32</v>
      </c>
      <c r="AX267" s="13" t="s">
        <v>75</v>
      </c>
      <c r="AY267" s="197" t="s">
        <v>257</v>
      </c>
    </row>
    <row r="268" s="14" customFormat="1">
      <c r="A268" s="14"/>
      <c r="B268" s="203"/>
      <c r="C268" s="14"/>
      <c r="D268" s="196" t="s">
        <v>265</v>
      </c>
      <c r="E268" s="204" t="s">
        <v>1</v>
      </c>
      <c r="F268" s="205" t="s">
        <v>386</v>
      </c>
      <c r="G268" s="14"/>
      <c r="H268" s="206">
        <v>2.8119999999999998</v>
      </c>
      <c r="I268" s="207"/>
      <c r="J268" s="14"/>
      <c r="K268" s="14"/>
      <c r="L268" s="203"/>
      <c r="M268" s="208"/>
      <c r="N268" s="209"/>
      <c r="O268" s="209"/>
      <c r="P268" s="209"/>
      <c r="Q268" s="209"/>
      <c r="R268" s="209"/>
      <c r="S268" s="209"/>
      <c r="T268" s="210"/>
      <c r="U268" s="14"/>
      <c r="V268" s="14"/>
      <c r="W268" s="14"/>
      <c r="X268" s="14"/>
      <c r="Y268" s="14"/>
      <c r="Z268" s="14"/>
      <c r="AA268" s="14"/>
      <c r="AB268" s="14"/>
      <c r="AC268" s="14"/>
      <c r="AD268" s="14"/>
      <c r="AE268" s="14"/>
      <c r="AT268" s="204" t="s">
        <v>265</v>
      </c>
      <c r="AU268" s="204" t="s">
        <v>85</v>
      </c>
      <c r="AV268" s="14" t="s">
        <v>85</v>
      </c>
      <c r="AW268" s="14" t="s">
        <v>32</v>
      </c>
      <c r="AX268" s="14" t="s">
        <v>75</v>
      </c>
      <c r="AY268" s="204" t="s">
        <v>257</v>
      </c>
    </row>
    <row r="269" s="14" customFormat="1">
      <c r="A269" s="14"/>
      <c r="B269" s="203"/>
      <c r="C269" s="14"/>
      <c r="D269" s="196" t="s">
        <v>265</v>
      </c>
      <c r="E269" s="204" t="s">
        <v>1</v>
      </c>
      <c r="F269" s="205" t="s">
        <v>387</v>
      </c>
      <c r="G269" s="14"/>
      <c r="H269" s="206">
        <v>1.1120000000000001</v>
      </c>
      <c r="I269" s="207"/>
      <c r="J269" s="14"/>
      <c r="K269" s="14"/>
      <c r="L269" s="203"/>
      <c r="M269" s="208"/>
      <c r="N269" s="209"/>
      <c r="O269" s="209"/>
      <c r="P269" s="209"/>
      <c r="Q269" s="209"/>
      <c r="R269" s="209"/>
      <c r="S269" s="209"/>
      <c r="T269" s="210"/>
      <c r="U269" s="14"/>
      <c r="V269" s="14"/>
      <c r="W269" s="14"/>
      <c r="X269" s="14"/>
      <c r="Y269" s="14"/>
      <c r="Z269" s="14"/>
      <c r="AA269" s="14"/>
      <c r="AB269" s="14"/>
      <c r="AC269" s="14"/>
      <c r="AD269" s="14"/>
      <c r="AE269" s="14"/>
      <c r="AT269" s="204" t="s">
        <v>265</v>
      </c>
      <c r="AU269" s="204" t="s">
        <v>85</v>
      </c>
      <c r="AV269" s="14" t="s">
        <v>85</v>
      </c>
      <c r="AW269" s="14" t="s">
        <v>32</v>
      </c>
      <c r="AX269" s="14" t="s">
        <v>75</v>
      </c>
      <c r="AY269" s="204" t="s">
        <v>257</v>
      </c>
    </row>
    <row r="270" s="15" customFormat="1">
      <c r="A270" s="15"/>
      <c r="B270" s="211"/>
      <c r="C270" s="15"/>
      <c r="D270" s="196" t="s">
        <v>265</v>
      </c>
      <c r="E270" s="212" t="s">
        <v>1</v>
      </c>
      <c r="F270" s="213" t="s">
        <v>271</v>
      </c>
      <c r="G270" s="15"/>
      <c r="H270" s="214">
        <v>3.9239999999999999</v>
      </c>
      <c r="I270" s="215"/>
      <c r="J270" s="15"/>
      <c r="K270" s="15"/>
      <c r="L270" s="211"/>
      <c r="M270" s="216"/>
      <c r="N270" s="217"/>
      <c r="O270" s="217"/>
      <c r="P270" s="217"/>
      <c r="Q270" s="217"/>
      <c r="R270" s="217"/>
      <c r="S270" s="217"/>
      <c r="T270" s="218"/>
      <c r="U270" s="15"/>
      <c r="V270" s="15"/>
      <c r="W270" s="15"/>
      <c r="X270" s="15"/>
      <c r="Y270" s="15"/>
      <c r="Z270" s="15"/>
      <c r="AA270" s="15"/>
      <c r="AB270" s="15"/>
      <c r="AC270" s="15"/>
      <c r="AD270" s="15"/>
      <c r="AE270" s="15"/>
      <c r="AT270" s="212" t="s">
        <v>265</v>
      </c>
      <c r="AU270" s="212" t="s">
        <v>85</v>
      </c>
      <c r="AV270" s="15" t="s">
        <v>108</v>
      </c>
      <c r="AW270" s="15" t="s">
        <v>32</v>
      </c>
      <c r="AX270" s="15" t="s">
        <v>82</v>
      </c>
      <c r="AY270" s="212" t="s">
        <v>257</v>
      </c>
    </row>
    <row r="271" s="2" customFormat="1" ht="24.15" customHeight="1">
      <c r="A271" s="38"/>
      <c r="B271" s="181"/>
      <c r="C271" s="182" t="s">
        <v>388</v>
      </c>
      <c r="D271" s="182" t="s">
        <v>259</v>
      </c>
      <c r="E271" s="183" t="s">
        <v>389</v>
      </c>
      <c r="F271" s="184" t="s">
        <v>390</v>
      </c>
      <c r="G271" s="185" t="s">
        <v>262</v>
      </c>
      <c r="H271" s="186">
        <v>9.6120000000000001</v>
      </c>
      <c r="I271" s="187"/>
      <c r="J271" s="188">
        <f>ROUND(I271*H271,2)</f>
        <v>0</v>
      </c>
      <c r="K271" s="184" t="s">
        <v>1</v>
      </c>
      <c r="L271" s="39"/>
      <c r="M271" s="189" t="s">
        <v>1</v>
      </c>
      <c r="N271" s="190" t="s">
        <v>40</v>
      </c>
      <c r="O271" s="77"/>
      <c r="P271" s="191">
        <f>O271*H271</f>
        <v>0</v>
      </c>
      <c r="Q271" s="191">
        <v>2.5236100000000001</v>
      </c>
      <c r="R271" s="191">
        <f>Q271*H271</f>
        <v>24.256939320000001</v>
      </c>
      <c r="S271" s="191">
        <v>0</v>
      </c>
      <c r="T271" s="192">
        <f>S271*H271</f>
        <v>0</v>
      </c>
      <c r="U271" s="38"/>
      <c r="V271" s="38"/>
      <c r="W271" s="38"/>
      <c r="X271" s="38"/>
      <c r="Y271" s="38"/>
      <c r="Z271" s="38"/>
      <c r="AA271" s="38"/>
      <c r="AB271" s="38"/>
      <c r="AC271" s="38"/>
      <c r="AD271" s="38"/>
      <c r="AE271" s="38"/>
      <c r="AR271" s="193" t="s">
        <v>108</v>
      </c>
      <c r="AT271" s="193" t="s">
        <v>259</v>
      </c>
      <c r="AU271" s="193" t="s">
        <v>85</v>
      </c>
      <c r="AY271" s="19" t="s">
        <v>257</v>
      </c>
      <c r="BE271" s="194">
        <f>IF(N271="základní",J271,0)</f>
        <v>0</v>
      </c>
      <c r="BF271" s="194">
        <f>IF(N271="snížená",J271,0)</f>
        <v>0</v>
      </c>
      <c r="BG271" s="194">
        <f>IF(N271="zákl. přenesená",J271,0)</f>
        <v>0</v>
      </c>
      <c r="BH271" s="194">
        <f>IF(N271="sníž. přenesená",J271,0)</f>
        <v>0</v>
      </c>
      <c r="BI271" s="194">
        <f>IF(N271="nulová",J271,0)</f>
        <v>0</v>
      </c>
      <c r="BJ271" s="19" t="s">
        <v>82</v>
      </c>
      <c r="BK271" s="194">
        <f>ROUND(I271*H271,2)</f>
        <v>0</v>
      </c>
      <c r="BL271" s="19" t="s">
        <v>108</v>
      </c>
      <c r="BM271" s="193" t="s">
        <v>391</v>
      </c>
    </row>
    <row r="272" s="13" customFormat="1">
      <c r="A272" s="13"/>
      <c r="B272" s="195"/>
      <c r="C272" s="13"/>
      <c r="D272" s="196" t="s">
        <v>265</v>
      </c>
      <c r="E272" s="197" t="s">
        <v>1</v>
      </c>
      <c r="F272" s="198" t="s">
        <v>392</v>
      </c>
      <c r="G272" s="13"/>
      <c r="H272" s="197" t="s">
        <v>1</v>
      </c>
      <c r="I272" s="199"/>
      <c r="J272" s="13"/>
      <c r="K272" s="13"/>
      <c r="L272" s="195"/>
      <c r="M272" s="200"/>
      <c r="N272" s="201"/>
      <c r="O272" s="201"/>
      <c r="P272" s="201"/>
      <c r="Q272" s="201"/>
      <c r="R272" s="201"/>
      <c r="S272" s="201"/>
      <c r="T272" s="202"/>
      <c r="U272" s="13"/>
      <c r="V272" s="13"/>
      <c r="W272" s="13"/>
      <c r="X272" s="13"/>
      <c r="Y272" s="13"/>
      <c r="Z272" s="13"/>
      <c r="AA272" s="13"/>
      <c r="AB272" s="13"/>
      <c r="AC272" s="13"/>
      <c r="AD272" s="13"/>
      <c r="AE272" s="13"/>
      <c r="AT272" s="197" t="s">
        <v>265</v>
      </c>
      <c r="AU272" s="197" t="s">
        <v>85</v>
      </c>
      <c r="AV272" s="13" t="s">
        <v>82</v>
      </c>
      <c r="AW272" s="13" t="s">
        <v>32</v>
      </c>
      <c r="AX272" s="13" t="s">
        <v>75</v>
      </c>
      <c r="AY272" s="197" t="s">
        <v>257</v>
      </c>
    </row>
    <row r="273" s="13" customFormat="1">
      <c r="A273" s="13"/>
      <c r="B273" s="195"/>
      <c r="C273" s="13"/>
      <c r="D273" s="196" t="s">
        <v>265</v>
      </c>
      <c r="E273" s="197" t="s">
        <v>1</v>
      </c>
      <c r="F273" s="198" t="s">
        <v>357</v>
      </c>
      <c r="G273" s="13"/>
      <c r="H273" s="197" t="s">
        <v>1</v>
      </c>
      <c r="I273" s="199"/>
      <c r="J273" s="13"/>
      <c r="K273" s="13"/>
      <c r="L273" s="195"/>
      <c r="M273" s="200"/>
      <c r="N273" s="201"/>
      <c r="O273" s="201"/>
      <c r="P273" s="201"/>
      <c r="Q273" s="201"/>
      <c r="R273" s="201"/>
      <c r="S273" s="201"/>
      <c r="T273" s="202"/>
      <c r="U273" s="13"/>
      <c r="V273" s="13"/>
      <c r="W273" s="13"/>
      <c r="X273" s="13"/>
      <c r="Y273" s="13"/>
      <c r="Z273" s="13"/>
      <c r="AA273" s="13"/>
      <c r="AB273" s="13"/>
      <c r="AC273" s="13"/>
      <c r="AD273" s="13"/>
      <c r="AE273" s="13"/>
      <c r="AT273" s="197" t="s">
        <v>265</v>
      </c>
      <c r="AU273" s="197" t="s">
        <v>85</v>
      </c>
      <c r="AV273" s="13" t="s">
        <v>82</v>
      </c>
      <c r="AW273" s="13" t="s">
        <v>32</v>
      </c>
      <c r="AX273" s="13" t="s">
        <v>75</v>
      </c>
      <c r="AY273" s="197" t="s">
        <v>257</v>
      </c>
    </row>
    <row r="274" s="14" customFormat="1">
      <c r="A274" s="14"/>
      <c r="B274" s="203"/>
      <c r="C274" s="14"/>
      <c r="D274" s="196" t="s">
        <v>265</v>
      </c>
      <c r="E274" s="204" t="s">
        <v>1</v>
      </c>
      <c r="F274" s="205" t="s">
        <v>393</v>
      </c>
      <c r="G274" s="14"/>
      <c r="H274" s="206">
        <v>4.7400000000000002</v>
      </c>
      <c r="I274" s="207"/>
      <c r="J274" s="14"/>
      <c r="K274" s="14"/>
      <c r="L274" s="203"/>
      <c r="M274" s="208"/>
      <c r="N274" s="209"/>
      <c r="O274" s="209"/>
      <c r="P274" s="209"/>
      <c r="Q274" s="209"/>
      <c r="R274" s="209"/>
      <c r="S274" s="209"/>
      <c r="T274" s="210"/>
      <c r="U274" s="14"/>
      <c r="V274" s="14"/>
      <c r="W274" s="14"/>
      <c r="X274" s="14"/>
      <c r="Y274" s="14"/>
      <c r="Z274" s="14"/>
      <c r="AA274" s="14"/>
      <c r="AB274" s="14"/>
      <c r="AC274" s="14"/>
      <c r="AD274" s="14"/>
      <c r="AE274" s="14"/>
      <c r="AT274" s="204" t="s">
        <v>265</v>
      </c>
      <c r="AU274" s="204" t="s">
        <v>85</v>
      </c>
      <c r="AV274" s="14" t="s">
        <v>85</v>
      </c>
      <c r="AW274" s="14" t="s">
        <v>32</v>
      </c>
      <c r="AX274" s="14" t="s">
        <v>75</v>
      </c>
      <c r="AY274" s="204" t="s">
        <v>257</v>
      </c>
    </row>
    <row r="275" s="14" customFormat="1">
      <c r="A275" s="14"/>
      <c r="B275" s="203"/>
      <c r="C275" s="14"/>
      <c r="D275" s="196" t="s">
        <v>265</v>
      </c>
      <c r="E275" s="204" t="s">
        <v>1</v>
      </c>
      <c r="F275" s="205" t="s">
        <v>394</v>
      </c>
      <c r="G275" s="14"/>
      <c r="H275" s="206">
        <v>4.8719999999999999</v>
      </c>
      <c r="I275" s="207"/>
      <c r="J275" s="14"/>
      <c r="K275" s="14"/>
      <c r="L275" s="203"/>
      <c r="M275" s="208"/>
      <c r="N275" s="209"/>
      <c r="O275" s="209"/>
      <c r="P275" s="209"/>
      <c r="Q275" s="209"/>
      <c r="R275" s="209"/>
      <c r="S275" s="209"/>
      <c r="T275" s="210"/>
      <c r="U275" s="14"/>
      <c r="V275" s="14"/>
      <c r="W275" s="14"/>
      <c r="X275" s="14"/>
      <c r="Y275" s="14"/>
      <c r="Z275" s="14"/>
      <c r="AA275" s="14"/>
      <c r="AB275" s="14"/>
      <c r="AC275" s="14"/>
      <c r="AD275" s="14"/>
      <c r="AE275" s="14"/>
      <c r="AT275" s="204" t="s">
        <v>265</v>
      </c>
      <c r="AU275" s="204" t="s">
        <v>85</v>
      </c>
      <c r="AV275" s="14" t="s">
        <v>85</v>
      </c>
      <c r="AW275" s="14" t="s">
        <v>32</v>
      </c>
      <c r="AX275" s="14" t="s">
        <v>75</v>
      </c>
      <c r="AY275" s="204" t="s">
        <v>257</v>
      </c>
    </row>
    <row r="276" s="15" customFormat="1">
      <c r="A276" s="15"/>
      <c r="B276" s="211"/>
      <c r="C276" s="15"/>
      <c r="D276" s="196" t="s">
        <v>265</v>
      </c>
      <c r="E276" s="212" t="s">
        <v>1</v>
      </c>
      <c r="F276" s="213" t="s">
        <v>271</v>
      </c>
      <c r="G276" s="15"/>
      <c r="H276" s="214">
        <v>9.6120000000000001</v>
      </c>
      <c r="I276" s="215"/>
      <c r="J276" s="15"/>
      <c r="K276" s="15"/>
      <c r="L276" s="211"/>
      <c r="M276" s="216"/>
      <c r="N276" s="217"/>
      <c r="O276" s="217"/>
      <c r="P276" s="217"/>
      <c r="Q276" s="217"/>
      <c r="R276" s="217"/>
      <c r="S276" s="217"/>
      <c r="T276" s="218"/>
      <c r="U276" s="15"/>
      <c r="V276" s="15"/>
      <c r="W276" s="15"/>
      <c r="X276" s="15"/>
      <c r="Y276" s="15"/>
      <c r="Z276" s="15"/>
      <c r="AA276" s="15"/>
      <c r="AB276" s="15"/>
      <c r="AC276" s="15"/>
      <c r="AD276" s="15"/>
      <c r="AE276" s="15"/>
      <c r="AT276" s="212" t="s">
        <v>265</v>
      </c>
      <c r="AU276" s="212" t="s">
        <v>85</v>
      </c>
      <c r="AV276" s="15" t="s">
        <v>108</v>
      </c>
      <c r="AW276" s="15" t="s">
        <v>32</v>
      </c>
      <c r="AX276" s="15" t="s">
        <v>82</v>
      </c>
      <c r="AY276" s="212" t="s">
        <v>257</v>
      </c>
    </row>
    <row r="277" s="2" customFormat="1" ht="16.5" customHeight="1">
      <c r="A277" s="38"/>
      <c r="B277" s="181"/>
      <c r="C277" s="182" t="s">
        <v>7</v>
      </c>
      <c r="D277" s="182" t="s">
        <v>259</v>
      </c>
      <c r="E277" s="183" t="s">
        <v>395</v>
      </c>
      <c r="F277" s="184" t="s">
        <v>396</v>
      </c>
      <c r="G277" s="185" t="s">
        <v>323</v>
      </c>
      <c r="H277" s="186">
        <v>59.560000000000002</v>
      </c>
      <c r="I277" s="187"/>
      <c r="J277" s="188">
        <f>ROUND(I277*H277,2)</f>
        <v>0</v>
      </c>
      <c r="K277" s="184" t="s">
        <v>263</v>
      </c>
      <c r="L277" s="39"/>
      <c r="M277" s="189" t="s">
        <v>1</v>
      </c>
      <c r="N277" s="190" t="s">
        <v>40</v>
      </c>
      <c r="O277" s="77"/>
      <c r="P277" s="191">
        <f>O277*H277</f>
        <v>0</v>
      </c>
      <c r="Q277" s="191">
        <v>0.0026900000000000001</v>
      </c>
      <c r="R277" s="191">
        <f>Q277*H277</f>
        <v>0.16021640000000001</v>
      </c>
      <c r="S277" s="191">
        <v>0</v>
      </c>
      <c r="T277" s="192">
        <f>S277*H277</f>
        <v>0</v>
      </c>
      <c r="U277" s="38"/>
      <c r="V277" s="38"/>
      <c r="W277" s="38"/>
      <c r="X277" s="38"/>
      <c r="Y277" s="38"/>
      <c r="Z277" s="38"/>
      <c r="AA277" s="38"/>
      <c r="AB277" s="38"/>
      <c r="AC277" s="38"/>
      <c r="AD277" s="38"/>
      <c r="AE277" s="38"/>
      <c r="AR277" s="193" t="s">
        <v>108</v>
      </c>
      <c r="AT277" s="193" t="s">
        <v>259</v>
      </c>
      <c r="AU277" s="193" t="s">
        <v>85</v>
      </c>
      <c r="AY277" s="19" t="s">
        <v>257</v>
      </c>
      <c r="BE277" s="194">
        <f>IF(N277="základní",J277,0)</f>
        <v>0</v>
      </c>
      <c r="BF277" s="194">
        <f>IF(N277="snížená",J277,0)</f>
        <v>0</v>
      </c>
      <c r="BG277" s="194">
        <f>IF(N277="zákl. přenesená",J277,0)</f>
        <v>0</v>
      </c>
      <c r="BH277" s="194">
        <f>IF(N277="sníž. přenesená",J277,0)</f>
        <v>0</v>
      </c>
      <c r="BI277" s="194">
        <f>IF(N277="nulová",J277,0)</f>
        <v>0</v>
      </c>
      <c r="BJ277" s="19" t="s">
        <v>82</v>
      </c>
      <c r="BK277" s="194">
        <f>ROUND(I277*H277,2)</f>
        <v>0</v>
      </c>
      <c r="BL277" s="19" t="s">
        <v>108</v>
      </c>
      <c r="BM277" s="193" t="s">
        <v>397</v>
      </c>
    </row>
    <row r="278" s="13" customFormat="1">
      <c r="A278" s="13"/>
      <c r="B278" s="195"/>
      <c r="C278" s="13"/>
      <c r="D278" s="196" t="s">
        <v>265</v>
      </c>
      <c r="E278" s="197" t="s">
        <v>1</v>
      </c>
      <c r="F278" s="198" t="s">
        <v>392</v>
      </c>
      <c r="G278" s="13"/>
      <c r="H278" s="197" t="s">
        <v>1</v>
      </c>
      <c r="I278" s="199"/>
      <c r="J278" s="13"/>
      <c r="K278" s="13"/>
      <c r="L278" s="195"/>
      <c r="M278" s="200"/>
      <c r="N278" s="201"/>
      <c r="O278" s="201"/>
      <c r="P278" s="201"/>
      <c r="Q278" s="201"/>
      <c r="R278" s="201"/>
      <c r="S278" s="201"/>
      <c r="T278" s="202"/>
      <c r="U278" s="13"/>
      <c r="V278" s="13"/>
      <c r="W278" s="13"/>
      <c r="X278" s="13"/>
      <c r="Y278" s="13"/>
      <c r="Z278" s="13"/>
      <c r="AA278" s="13"/>
      <c r="AB278" s="13"/>
      <c r="AC278" s="13"/>
      <c r="AD278" s="13"/>
      <c r="AE278" s="13"/>
      <c r="AT278" s="197" t="s">
        <v>265</v>
      </c>
      <c r="AU278" s="197" t="s">
        <v>85</v>
      </c>
      <c r="AV278" s="13" t="s">
        <v>82</v>
      </c>
      <c r="AW278" s="13" t="s">
        <v>32</v>
      </c>
      <c r="AX278" s="13" t="s">
        <v>75</v>
      </c>
      <c r="AY278" s="197" t="s">
        <v>257</v>
      </c>
    </row>
    <row r="279" s="13" customFormat="1">
      <c r="A279" s="13"/>
      <c r="B279" s="195"/>
      <c r="C279" s="13"/>
      <c r="D279" s="196" t="s">
        <v>265</v>
      </c>
      <c r="E279" s="197" t="s">
        <v>1</v>
      </c>
      <c r="F279" s="198" t="s">
        <v>357</v>
      </c>
      <c r="G279" s="13"/>
      <c r="H279" s="197" t="s">
        <v>1</v>
      </c>
      <c r="I279" s="199"/>
      <c r="J279" s="13"/>
      <c r="K279" s="13"/>
      <c r="L279" s="195"/>
      <c r="M279" s="200"/>
      <c r="N279" s="201"/>
      <c r="O279" s="201"/>
      <c r="P279" s="201"/>
      <c r="Q279" s="201"/>
      <c r="R279" s="201"/>
      <c r="S279" s="201"/>
      <c r="T279" s="202"/>
      <c r="U279" s="13"/>
      <c r="V279" s="13"/>
      <c r="W279" s="13"/>
      <c r="X279" s="13"/>
      <c r="Y279" s="13"/>
      <c r="Z279" s="13"/>
      <c r="AA279" s="13"/>
      <c r="AB279" s="13"/>
      <c r="AC279" s="13"/>
      <c r="AD279" s="13"/>
      <c r="AE279" s="13"/>
      <c r="AT279" s="197" t="s">
        <v>265</v>
      </c>
      <c r="AU279" s="197" t="s">
        <v>85</v>
      </c>
      <c r="AV279" s="13" t="s">
        <v>82</v>
      </c>
      <c r="AW279" s="13" t="s">
        <v>32</v>
      </c>
      <c r="AX279" s="13" t="s">
        <v>75</v>
      </c>
      <c r="AY279" s="197" t="s">
        <v>257</v>
      </c>
    </row>
    <row r="280" s="14" customFormat="1">
      <c r="A280" s="14"/>
      <c r="B280" s="203"/>
      <c r="C280" s="14"/>
      <c r="D280" s="196" t="s">
        <v>265</v>
      </c>
      <c r="E280" s="204" t="s">
        <v>1</v>
      </c>
      <c r="F280" s="205" t="s">
        <v>398</v>
      </c>
      <c r="G280" s="14"/>
      <c r="H280" s="206">
        <v>23.699999999999999</v>
      </c>
      <c r="I280" s="207"/>
      <c r="J280" s="14"/>
      <c r="K280" s="14"/>
      <c r="L280" s="203"/>
      <c r="M280" s="208"/>
      <c r="N280" s="209"/>
      <c r="O280" s="209"/>
      <c r="P280" s="209"/>
      <c r="Q280" s="209"/>
      <c r="R280" s="209"/>
      <c r="S280" s="209"/>
      <c r="T280" s="210"/>
      <c r="U280" s="14"/>
      <c r="V280" s="14"/>
      <c r="W280" s="14"/>
      <c r="X280" s="14"/>
      <c r="Y280" s="14"/>
      <c r="Z280" s="14"/>
      <c r="AA280" s="14"/>
      <c r="AB280" s="14"/>
      <c r="AC280" s="14"/>
      <c r="AD280" s="14"/>
      <c r="AE280" s="14"/>
      <c r="AT280" s="204" t="s">
        <v>265</v>
      </c>
      <c r="AU280" s="204" t="s">
        <v>85</v>
      </c>
      <c r="AV280" s="14" t="s">
        <v>85</v>
      </c>
      <c r="AW280" s="14" t="s">
        <v>32</v>
      </c>
      <c r="AX280" s="14" t="s">
        <v>75</v>
      </c>
      <c r="AY280" s="204" t="s">
        <v>257</v>
      </c>
    </row>
    <row r="281" s="14" customFormat="1">
      <c r="A281" s="14"/>
      <c r="B281" s="203"/>
      <c r="C281" s="14"/>
      <c r="D281" s="196" t="s">
        <v>265</v>
      </c>
      <c r="E281" s="204" t="s">
        <v>1</v>
      </c>
      <c r="F281" s="205" t="s">
        <v>399</v>
      </c>
      <c r="G281" s="14"/>
      <c r="H281" s="206">
        <v>16.239999999999998</v>
      </c>
      <c r="I281" s="207"/>
      <c r="J281" s="14"/>
      <c r="K281" s="14"/>
      <c r="L281" s="203"/>
      <c r="M281" s="208"/>
      <c r="N281" s="209"/>
      <c r="O281" s="209"/>
      <c r="P281" s="209"/>
      <c r="Q281" s="209"/>
      <c r="R281" s="209"/>
      <c r="S281" s="209"/>
      <c r="T281" s="210"/>
      <c r="U281" s="14"/>
      <c r="V281" s="14"/>
      <c r="W281" s="14"/>
      <c r="X281" s="14"/>
      <c r="Y281" s="14"/>
      <c r="Z281" s="14"/>
      <c r="AA281" s="14"/>
      <c r="AB281" s="14"/>
      <c r="AC281" s="14"/>
      <c r="AD281" s="14"/>
      <c r="AE281" s="14"/>
      <c r="AT281" s="204" t="s">
        <v>265</v>
      </c>
      <c r="AU281" s="204" t="s">
        <v>85</v>
      </c>
      <c r="AV281" s="14" t="s">
        <v>85</v>
      </c>
      <c r="AW281" s="14" t="s">
        <v>32</v>
      </c>
      <c r="AX281" s="14" t="s">
        <v>75</v>
      </c>
      <c r="AY281" s="204" t="s">
        <v>257</v>
      </c>
    </row>
    <row r="282" s="16" customFormat="1">
      <c r="A282" s="16"/>
      <c r="B282" s="219"/>
      <c r="C282" s="16"/>
      <c r="D282" s="196" t="s">
        <v>265</v>
      </c>
      <c r="E282" s="220" t="s">
        <v>1</v>
      </c>
      <c r="F282" s="221" t="s">
        <v>296</v>
      </c>
      <c r="G282" s="16"/>
      <c r="H282" s="222">
        <v>39.939999999999998</v>
      </c>
      <c r="I282" s="223"/>
      <c r="J282" s="16"/>
      <c r="K282" s="16"/>
      <c r="L282" s="219"/>
      <c r="M282" s="224"/>
      <c r="N282" s="225"/>
      <c r="O282" s="225"/>
      <c r="P282" s="225"/>
      <c r="Q282" s="225"/>
      <c r="R282" s="225"/>
      <c r="S282" s="225"/>
      <c r="T282" s="226"/>
      <c r="U282" s="16"/>
      <c r="V282" s="16"/>
      <c r="W282" s="16"/>
      <c r="X282" s="16"/>
      <c r="Y282" s="16"/>
      <c r="Z282" s="16"/>
      <c r="AA282" s="16"/>
      <c r="AB282" s="16"/>
      <c r="AC282" s="16"/>
      <c r="AD282" s="16"/>
      <c r="AE282" s="16"/>
      <c r="AT282" s="220" t="s">
        <v>265</v>
      </c>
      <c r="AU282" s="220" t="s">
        <v>85</v>
      </c>
      <c r="AV282" s="16" t="s">
        <v>92</v>
      </c>
      <c r="AW282" s="16" t="s">
        <v>32</v>
      </c>
      <c r="AX282" s="16" t="s">
        <v>75</v>
      </c>
      <c r="AY282" s="220" t="s">
        <v>257</v>
      </c>
    </row>
    <row r="283" s="13" customFormat="1">
      <c r="A283" s="13"/>
      <c r="B283" s="195"/>
      <c r="C283" s="13"/>
      <c r="D283" s="196" t="s">
        <v>265</v>
      </c>
      <c r="E283" s="197" t="s">
        <v>1</v>
      </c>
      <c r="F283" s="198" t="s">
        <v>384</v>
      </c>
      <c r="G283" s="13"/>
      <c r="H283" s="197" t="s">
        <v>1</v>
      </c>
      <c r="I283" s="199"/>
      <c r="J283" s="13"/>
      <c r="K283" s="13"/>
      <c r="L283" s="195"/>
      <c r="M283" s="200"/>
      <c r="N283" s="201"/>
      <c r="O283" s="201"/>
      <c r="P283" s="201"/>
      <c r="Q283" s="201"/>
      <c r="R283" s="201"/>
      <c r="S283" s="201"/>
      <c r="T283" s="202"/>
      <c r="U283" s="13"/>
      <c r="V283" s="13"/>
      <c r="W283" s="13"/>
      <c r="X283" s="13"/>
      <c r="Y283" s="13"/>
      <c r="Z283" s="13"/>
      <c r="AA283" s="13"/>
      <c r="AB283" s="13"/>
      <c r="AC283" s="13"/>
      <c r="AD283" s="13"/>
      <c r="AE283" s="13"/>
      <c r="AT283" s="197" t="s">
        <v>265</v>
      </c>
      <c r="AU283" s="197" t="s">
        <v>85</v>
      </c>
      <c r="AV283" s="13" t="s">
        <v>82</v>
      </c>
      <c r="AW283" s="13" t="s">
        <v>32</v>
      </c>
      <c r="AX283" s="13" t="s">
        <v>75</v>
      </c>
      <c r="AY283" s="197" t="s">
        <v>257</v>
      </c>
    </row>
    <row r="284" s="13" customFormat="1">
      <c r="A284" s="13"/>
      <c r="B284" s="195"/>
      <c r="C284" s="13"/>
      <c r="D284" s="196" t="s">
        <v>265</v>
      </c>
      <c r="E284" s="197" t="s">
        <v>1</v>
      </c>
      <c r="F284" s="198" t="s">
        <v>385</v>
      </c>
      <c r="G284" s="13"/>
      <c r="H284" s="197" t="s">
        <v>1</v>
      </c>
      <c r="I284" s="199"/>
      <c r="J284" s="13"/>
      <c r="K284" s="13"/>
      <c r="L284" s="195"/>
      <c r="M284" s="200"/>
      <c r="N284" s="201"/>
      <c r="O284" s="201"/>
      <c r="P284" s="201"/>
      <c r="Q284" s="201"/>
      <c r="R284" s="201"/>
      <c r="S284" s="201"/>
      <c r="T284" s="202"/>
      <c r="U284" s="13"/>
      <c r="V284" s="13"/>
      <c r="W284" s="13"/>
      <c r="X284" s="13"/>
      <c r="Y284" s="13"/>
      <c r="Z284" s="13"/>
      <c r="AA284" s="13"/>
      <c r="AB284" s="13"/>
      <c r="AC284" s="13"/>
      <c r="AD284" s="13"/>
      <c r="AE284" s="13"/>
      <c r="AT284" s="197" t="s">
        <v>265</v>
      </c>
      <c r="AU284" s="197" t="s">
        <v>85</v>
      </c>
      <c r="AV284" s="13" t="s">
        <v>82</v>
      </c>
      <c r="AW284" s="13" t="s">
        <v>32</v>
      </c>
      <c r="AX284" s="13" t="s">
        <v>75</v>
      </c>
      <c r="AY284" s="197" t="s">
        <v>257</v>
      </c>
    </row>
    <row r="285" s="14" customFormat="1">
      <c r="A285" s="14"/>
      <c r="B285" s="203"/>
      <c r="C285" s="14"/>
      <c r="D285" s="196" t="s">
        <v>265</v>
      </c>
      <c r="E285" s="204" t="s">
        <v>1</v>
      </c>
      <c r="F285" s="205" t="s">
        <v>400</v>
      </c>
      <c r="G285" s="14"/>
      <c r="H285" s="206">
        <v>14.060000000000001</v>
      </c>
      <c r="I285" s="207"/>
      <c r="J285" s="14"/>
      <c r="K285" s="14"/>
      <c r="L285" s="203"/>
      <c r="M285" s="208"/>
      <c r="N285" s="209"/>
      <c r="O285" s="209"/>
      <c r="P285" s="209"/>
      <c r="Q285" s="209"/>
      <c r="R285" s="209"/>
      <c r="S285" s="209"/>
      <c r="T285" s="210"/>
      <c r="U285" s="14"/>
      <c r="V285" s="14"/>
      <c r="W285" s="14"/>
      <c r="X285" s="14"/>
      <c r="Y285" s="14"/>
      <c r="Z285" s="14"/>
      <c r="AA285" s="14"/>
      <c r="AB285" s="14"/>
      <c r="AC285" s="14"/>
      <c r="AD285" s="14"/>
      <c r="AE285" s="14"/>
      <c r="AT285" s="204" t="s">
        <v>265</v>
      </c>
      <c r="AU285" s="204" t="s">
        <v>85</v>
      </c>
      <c r="AV285" s="14" t="s">
        <v>85</v>
      </c>
      <c r="AW285" s="14" t="s">
        <v>32</v>
      </c>
      <c r="AX285" s="14" t="s">
        <v>75</v>
      </c>
      <c r="AY285" s="204" t="s">
        <v>257</v>
      </c>
    </row>
    <row r="286" s="14" customFormat="1">
      <c r="A286" s="14"/>
      <c r="B286" s="203"/>
      <c r="C286" s="14"/>
      <c r="D286" s="196" t="s">
        <v>265</v>
      </c>
      <c r="E286" s="204" t="s">
        <v>1</v>
      </c>
      <c r="F286" s="205" t="s">
        <v>401</v>
      </c>
      <c r="G286" s="14"/>
      <c r="H286" s="206">
        <v>5.5599999999999996</v>
      </c>
      <c r="I286" s="207"/>
      <c r="J286" s="14"/>
      <c r="K286" s="14"/>
      <c r="L286" s="203"/>
      <c r="M286" s="208"/>
      <c r="N286" s="209"/>
      <c r="O286" s="209"/>
      <c r="P286" s="209"/>
      <c r="Q286" s="209"/>
      <c r="R286" s="209"/>
      <c r="S286" s="209"/>
      <c r="T286" s="210"/>
      <c r="U286" s="14"/>
      <c r="V286" s="14"/>
      <c r="W286" s="14"/>
      <c r="X286" s="14"/>
      <c r="Y286" s="14"/>
      <c r="Z286" s="14"/>
      <c r="AA286" s="14"/>
      <c r="AB286" s="14"/>
      <c r="AC286" s="14"/>
      <c r="AD286" s="14"/>
      <c r="AE286" s="14"/>
      <c r="AT286" s="204" t="s">
        <v>265</v>
      </c>
      <c r="AU286" s="204" t="s">
        <v>85</v>
      </c>
      <c r="AV286" s="14" t="s">
        <v>85</v>
      </c>
      <c r="AW286" s="14" t="s">
        <v>32</v>
      </c>
      <c r="AX286" s="14" t="s">
        <v>75</v>
      </c>
      <c r="AY286" s="204" t="s">
        <v>257</v>
      </c>
    </row>
    <row r="287" s="16" customFormat="1">
      <c r="A287" s="16"/>
      <c r="B287" s="219"/>
      <c r="C287" s="16"/>
      <c r="D287" s="196" t="s">
        <v>265</v>
      </c>
      <c r="E287" s="220" t="s">
        <v>1</v>
      </c>
      <c r="F287" s="221" t="s">
        <v>296</v>
      </c>
      <c r="G287" s="16"/>
      <c r="H287" s="222">
        <v>19.620000000000001</v>
      </c>
      <c r="I287" s="223"/>
      <c r="J287" s="16"/>
      <c r="K287" s="16"/>
      <c r="L287" s="219"/>
      <c r="M287" s="224"/>
      <c r="N287" s="225"/>
      <c r="O287" s="225"/>
      <c r="P287" s="225"/>
      <c r="Q287" s="225"/>
      <c r="R287" s="225"/>
      <c r="S287" s="225"/>
      <c r="T287" s="226"/>
      <c r="U287" s="16"/>
      <c r="V287" s="16"/>
      <c r="W287" s="16"/>
      <c r="X287" s="16"/>
      <c r="Y287" s="16"/>
      <c r="Z287" s="16"/>
      <c r="AA287" s="16"/>
      <c r="AB287" s="16"/>
      <c r="AC287" s="16"/>
      <c r="AD287" s="16"/>
      <c r="AE287" s="16"/>
      <c r="AT287" s="220" t="s">
        <v>265</v>
      </c>
      <c r="AU287" s="220" t="s">
        <v>85</v>
      </c>
      <c r="AV287" s="16" t="s">
        <v>92</v>
      </c>
      <c r="AW287" s="16" t="s">
        <v>32</v>
      </c>
      <c r="AX287" s="16" t="s">
        <v>75</v>
      </c>
      <c r="AY287" s="220" t="s">
        <v>257</v>
      </c>
    </row>
    <row r="288" s="15" customFormat="1">
      <c r="A288" s="15"/>
      <c r="B288" s="211"/>
      <c r="C288" s="15"/>
      <c r="D288" s="196" t="s">
        <v>265</v>
      </c>
      <c r="E288" s="212" t="s">
        <v>1</v>
      </c>
      <c r="F288" s="213" t="s">
        <v>271</v>
      </c>
      <c r="G288" s="15"/>
      <c r="H288" s="214">
        <v>59.560000000000002</v>
      </c>
      <c r="I288" s="215"/>
      <c r="J288" s="15"/>
      <c r="K288" s="15"/>
      <c r="L288" s="211"/>
      <c r="M288" s="216"/>
      <c r="N288" s="217"/>
      <c r="O288" s="217"/>
      <c r="P288" s="217"/>
      <c r="Q288" s="217"/>
      <c r="R288" s="217"/>
      <c r="S288" s="217"/>
      <c r="T288" s="218"/>
      <c r="U288" s="15"/>
      <c r="V288" s="15"/>
      <c r="W288" s="15"/>
      <c r="X288" s="15"/>
      <c r="Y288" s="15"/>
      <c r="Z288" s="15"/>
      <c r="AA288" s="15"/>
      <c r="AB288" s="15"/>
      <c r="AC288" s="15"/>
      <c r="AD288" s="15"/>
      <c r="AE288" s="15"/>
      <c r="AT288" s="212" t="s">
        <v>265</v>
      </c>
      <c r="AU288" s="212" t="s">
        <v>85</v>
      </c>
      <c r="AV288" s="15" t="s">
        <v>108</v>
      </c>
      <c r="AW288" s="15" t="s">
        <v>32</v>
      </c>
      <c r="AX288" s="15" t="s">
        <v>82</v>
      </c>
      <c r="AY288" s="212" t="s">
        <v>257</v>
      </c>
    </row>
    <row r="289" s="2" customFormat="1" ht="16.5" customHeight="1">
      <c r="A289" s="38"/>
      <c r="B289" s="181"/>
      <c r="C289" s="182" t="s">
        <v>402</v>
      </c>
      <c r="D289" s="182" t="s">
        <v>259</v>
      </c>
      <c r="E289" s="183" t="s">
        <v>403</v>
      </c>
      <c r="F289" s="184" t="s">
        <v>404</v>
      </c>
      <c r="G289" s="185" t="s">
        <v>323</v>
      </c>
      <c r="H289" s="186">
        <v>59.560000000000002</v>
      </c>
      <c r="I289" s="187"/>
      <c r="J289" s="188">
        <f>ROUND(I289*H289,2)</f>
        <v>0</v>
      </c>
      <c r="K289" s="184" t="s">
        <v>263</v>
      </c>
      <c r="L289" s="39"/>
      <c r="M289" s="189" t="s">
        <v>1</v>
      </c>
      <c r="N289" s="190" t="s">
        <v>40</v>
      </c>
      <c r="O289" s="77"/>
      <c r="P289" s="191">
        <f>O289*H289</f>
        <v>0</v>
      </c>
      <c r="Q289" s="191">
        <v>0</v>
      </c>
      <c r="R289" s="191">
        <f>Q289*H289</f>
        <v>0</v>
      </c>
      <c r="S289" s="191">
        <v>0</v>
      </c>
      <c r="T289" s="192">
        <f>S289*H289</f>
        <v>0</v>
      </c>
      <c r="U289" s="38"/>
      <c r="V289" s="38"/>
      <c r="W289" s="38"/>
      <c r="X289" s="38"/>
      <c r="Y289" s="38"/>
      <c r="Z289" s="38"/>
      <c r="AA289" s="38"/>
      <c r="AB289" s="38"/>
      <c r="AC289" s="38"/>
      <c r="AD289" s="38"/>
      <c r="AE289" s="38"/>
      <c r="AR289" s="193" t="s">
        <v>108</v>
      </c>
      <c r="AT289" s="193" t="s">
        <v>259</v>
      </c>
      <c r="AU289" s="193" t="s">
        <v>85</v>
      </c>
      <c r="AY289" s="19" t="s">
        <v>257</v>
      </c>
      <c r="BE289" s="194">
        <f>IF(N289="základní",J289,0)</f>
        <v>0</v>
      </c>
      <c r="BF289" s="194">
        <f>IF(N289="snížená",J289,0)</f>
        <v>0</v>
      </c>
      <c r="BG289" s="194">
        <f>IF(N289="zákl. přenesená",J289,0)</f>
        <v>0</v>
      </c>
      <c r="BH289" s="194">
        <f>IF(N289="sníž. přenesená",J289,0)</f>
        <v>0</v>
      </c>
      <c r="BI289" s="194">
        <f>IF(N289="nulová",J289,0)</f>
        <v>0</v>
      </c>
      <c r="BJ289" s="19" t="s">
        <v>82</v>
      </c>
      <c r="BK289" s="194">
        <f>ROUND(I289*H289,2)</f>
        <v>0</v>
      </c>
      <c r="BL289" s="19" t="s">
        <v>108</v>
      </c>
      <c r="BM289" s="193" t="s">
        <v>405</v>
      </c>
    </row>
    <row r="290" s="2" customFormat="1" ht="21.75" customHeight="1">
      <c r="A290" s="38"/>
      <c r="B290" s="181"/>
      <c r="C290" s="182" t="s">
        <v>406</v>
      </c>
      <c r="D290" s="182" t="s">
        <v>259</v>
      </c>
      <c r="E290" s="183" t="s">
        <v>407</v>
      </c>
      <c r="F290" s="184" t="s">
        <v>408</v>
      </c>
      <c r="G290" s="185" t="s">
        <v>304</v>
      </c>
      <c r="H290" s="186">
        <v>5.8550000000000004</v>
      </c>
      <c r="I290" s="187"/>
      <c r="J290" s="188">
        <f>ROUND(I290*H290,2)</f>
        <v>0</v>
      </c>
      <c r="K290" s="184" t="s">
        <v>263</v>
      </c>
      <c r="L290" s="39"/>
      <c r="M290" s="189" t="s">
        <v>1</v>
      </c>
      <c r="N290" s="190" t="s">
        <v>40</v>
      </c>
      <c r="O290" s="77"/>
      <c r="P290" s="191">
        <f>O290*H290</f>
        <v>0</v>
      </c>
      <c r="Q290" s="191">
        <v>1.0606199999999999</v>
      </c>
      <c r="R290" s="191">
        <f>Q290*H290</f>
        <v>6.2099301000000002</v>
      </c>
      <c r="S290" s="191">
        <v>0</v>
      </c>
      <c r="T290" s="192">
        <f>S290*H290</f>
        <v>0</v>
      </c>
      <c r="U290" s="38"/>
      <c r="V290" s="38"/>
      <c r="W290" s="38"/>
      <c r="X290" s="38"/>
      <c r="Y290" s="38"/>
      <c r="Z290" s="38"/>
      <c r="AA290" s="38"/>
      <c r="AB290" s="38"/>
      <c r="AC290" s="38"/>
      <c r="AD290" s="38"/>
      <c r="AE290" s="38"/>
      <c r="AR290" s="193" t="s">
        <v>108</v>
      </c>
      <c r="AT290" s="193" t="s">
        <v>259</v>
      </c>
      <c r="AU290" s="193" t="s">
        <v>85</v>
      </c>
      <c r="AY290" s="19" t="s">
        <v>257</v>
      </c>
      <c r="BE290" s="194">
        <f>IF(N290="základní",J290,0)</f>
        <v>0</v>
      </c>
      <c r="BF290" s="194">
        <f>IF(N290="snížená",J290,0)</f>
        <v>0</v>
      </c>
      <c r="BG290" s="194">
        <f>IF(N290="zákl. přenesená",J290,0)</f>
        <v>0</v>
      </c>
      <c r="BH290" s="194">
        <f>IF(N290="sníž. přenesená",J290,0)</f>
        <v>0</v>
      </c>
      <c r="BI290" s="194">
        <f>IF(N290="nulová",J290,0)</f>
        <v>0</v>
      </c>
      <c r="BJ290" s="19" t="s">
        <v>82</v>
      </c>
      <c r="BK290" s="194">
        <f>ROUND(I290*H290,2)</f>
        <v>0</v>
      </c>
      <c r="BL290" s="19" t="s">
        <v>108</v>
      </c>
      <c r="BM290" s="193" t="s">
        <v>409</v>
      </c>
    </row>
    <row r="291" s="13" customFormat="1">
      <c r="A291" s="13"/>
      <c r="B291" s="195"/>
      <c r="C291" s="13"/>
      <c r="D291" s="196" t="s">
        <v>265</v>
      </c>
      <c r="E291" s="197" t="s">
        <v>1</v>
      </c>
      <c r="F291" s="198" t="s">
        <v>410</v>
      </c>
      <c r="G291" s="13"/>
      <c r="H291" s="197" t="s">
        <v>1</v>
      </c>
      <c r="I291" s="199"/>
      <c r="J291" s="13"/>
      <c r="K291" s="13"/>
      <c r="L291" s="195"/>
      <c r="M291" s="200"/>
      <c r="N291" s="201"/>
      <c r="O291" s="201"/>
      <c r="P291" s="201"/>
      <c r="Q291" s="201"/>
      <c r="R291" s="201"/>
      <c r="S291" s="201"/>
      <c r="T291" s="202"/>
      <c r="U291" s="13"/>
      <c r="V291" s="13"/>
      <c r="W291" s="13"/>
      <c r="X291" s="13"/>
      <c r="Y291" s="13"/>
      <c r="Z291" s="13"/>
      <c r="AA291" s="13"/>
      <c r="AB291" s="13"/>
      <c r="AC291" s="13"/>
      <c r="AD291" s="13"/>
      <c r="AE291" s="13"/>
      <c r="AT291" s="197" t="s">
        <v>265</v>
      </c>
      <c r="AU291" s="197" t="s">
        <v>85</v>
      </c>
      <c r="AV291" s="13" t="s">
        <v>82</v>
      </c>
      <c r="AW291" s="13" t="s">
        <v>32</v>
      </c>
      <c r="AX291" s="13" t="s">
        <v>75</v>
      </c>
      <c r="AY291" s="197" t="s">
        <v>257</v>
      </c>
    </row>
    <row r="292" s="13" customFormat="1">
      <c r="A292" s="13"/>
      <c r="B292" s="195"/>
      <c r="C292" s="13"/>
      <c r="D292" s="196" t="s">
        <v>265</v>
      </c>
      <c r="E292" s="197" t="s">
        <v>1</v>
      </c>
      <c r="F292" s="198" t="s">
        <v>411</v>
      </c>
      <c r="G292" s="13"/>
      <c r="H292" s="197" t="s">
        <v>1</v>
      </c>
      <c r="I292" s="199"/>
      <c r="J292" s="13"/>
      <c r="K292" s="13"/>
      <c r="L292" s="195"/>
      <c r="M292" s="200"/>
      <c r="N292" s="201"/>
      <c r="O292" s="201"/>
      <c r="P292" s="201"/>
      <c r="Q292" s="201"/>
      <c r="R292" s="201"/>
      <c r="S292" s="201"/>
      <c r="T292" s="202"/>
      <c r="U292" s="13"/>
      <c r="V292" s="13"/>
      <c r="W292" s="13"/>
      <c r="X292" s="13"/>
      <c r="Y292" s="13"/>
      <c r="Z292" s="13"/>
      <c r="AA292" s="13"/>
      <c r="AB292" s="13"/>
      <c r="AC292" s="13"/>
      <c r="AD292" s="13"/>
      <c r="AE292" s="13"/>
      <c r="AT292" s="197" t="s">
        <v>265</v>
      </c>
      <c r="AU292" s="197" t="s">
        <v>85</v>
      </c>
      <c r="AV292" s="13" t="s">
        <v>82</v>
      </c>
      <c r="AW292" s="13" t="s">
        <v>32</v>
      </c>
      <c r="AX292" s="13" t="s">
        <v>75</v>
      </c>
      <c r="AY292" s="197" t="s">
        <v>257</v>
      </c>
    </row>
    <row r="293" s="14" customFormat="1">
      <c r="A293" s="14"/>
      <c r="B293" s="203"/>
      <c r="C293" s="14"/>
      <c r="D293" s="196" t="s">
        <v>265</v>
      </c>
      <c r="E293" s="204" t="s">
        <v>1</v>
      </c>
      <c r="F293" s="205" t="s">
        <v>412</v>
      </c>
      <c r="G293" s="14"/>
      <c r="H293" s="206">
        <v>5.8550000000000004</v>
      </c>
      <c r="I293" s="207"/>
      <c r="J293" s="14"/>
      <c r="K293" s="14"/>
      <c r="L293" s="203"/>
      <c r="M293" s="208"/>
      <c r="N293" s="209"/>
      <c r="O293" s="209"/>
      <c r="P293" s="209"/>
      <c r="Q293" s="209"/>
      <c r="R293" s="209"/>
      <c r="S293" s="209"/>
      <c r="T293" s="210"/>
      <c r="U293" s="14"/>
      <c r="V293" s="14"/>
      <c r="W293" s="14"/>
      <c r="X293" s="14"/>
      <c r="Y293" s="14"/>
      <c r="Z293" s="14"/>
      <c r="AA293" s="14"/>
      <c r="AB293" s="14"/>
      <c r="AC293" s="14"/>
      <c r="AD293" s="14"/>
      <c r="AE293" s="14"/>
      <c r="AT293" s="204" t="s">
        <v>265</v>
      </c>
      <c r="AU293" s="204" t="s">
        <v>85</v>
      </c>
      <c r="AV293" s="14" t="s">
        <v>85</v>
      </c>
      <c r="AW293" s="14" t="s">
        <v>32</v>
      </c>
      <c r="AX293" s="14" t="s">
        <v>75</v>
      </c>
      <c r="AY293" s="204" t="s">
        <v>257</v>
      </c>
    </row>
    <row r="294" s="15" customFormat="1">
      <c r="A294" s="15"/>
      <c r="B294" s="211"/>
      <c r="C294" s="15"/>
      <c r="D294" s="196" t="s">
        <v>265</v>
      </c>
      <c r="E294" s="212" t="s">
        <v>1</v>
      </c>
      <c r="F294" s="213" t="s">
        <v>271</v>
      </c>
      <c r="G294" s="15"/>
      <c r="H294" s="214">
        <v>5.8550000000000004</v>
      </c>
      <c r="I294" s="215"/>
      <c r="J294" s="15"/>
      <c r="K294" s="15"/>
      <c r="L294" s="211"/>
      <c r="M294" s="216"/>
      <c r="N294" s="217"/>
      <c r="O294" s="217"/>
      <c r="P294" s="217"/>
      <c r="Q294" s="217"/>
      <c r="R294" s="217"/>
      <c r="S294" s="217"/>
      <c r="T294" s="218"/>
      <c r="U294" s="15"/>
      <c r="V294" s="15"/>
      <c r="W294" s="15"/>
      <c r="X294" s="15"/>
      <c r="Y294" s="15"/>
      <c r="Z294" s="15"/>
      <c r="AA294" s="15"/>
      <c r="AB294" s="15"/>
      <c r="AC294" s="15"/>
      <c r="AD294" s="15"/>
      <c r="AE294" s="15"/>
      <c r="AT294" s="212" t="s">
        <v>265</v>
      </c>
      <c r="AU294" s="212" t="s">
        <v>85</v>
      </c>
      <c r="AV294" s="15" t="s">
        <v>108</v>
      </c>
      <c r="AW294" s="15" t="s">
        <v>32</v>
      </c>
      <c r="AX294" s="15" t="s">
        <v>82</v>
      </c>
      <c r="AY294" s="212" t="s">
        <v>257</v>
      </c>
    </row>
    <row r="295" s="2" customFormat="1" ht="37.8" customHeight="1">
      <c r="A295" s="38"/>
      <c r="B295" s="181"/>
      <c r="C295" s="182" t="s">
        <v>413</v>
      </c>
      <c r="D295" s="182" t="s">
        <v>259</v>
      </c>
      <c r="E295" s="183" t="s">
        <v>414</v>
      </c>
      <c r="F295" s="184" t="s">
        <v>415</v>
      </c>
      <c r="G295" s="185" t="s">
        <v>416</v>
      </c>
      <c r="H295" s="186">
        <v>1</v>
      </c>
      <c r="I295" s="187"/>
      <c r="J295" s="188">
        <f>ROUND(I295*H295,2)</f>
        <v>0</v>
      </c>
      <c r="K295" s="184" t="s">
        <v>1</v>
      </c>
      <c r="L295" s="39"/>
      <c r="M295" s="189" t="s">
        <v>1</v>
      </c>
      <c r="N295" s="190" t="s">
        <v>40</v>
      </c>
      <c r="O295" s="77"/>
      <c r="P295" s="191">
        <f>O295*H295</f>
        <v>0</v>
      </c>
      <c r="Q295" s="191">
        <v>0</v>
      </c>
      <c r="R295" s="191">
        <f>Q295*H295</f>
        <v>0</v>
      </c>
      <c r="S295" s="191">
        <v>0</v>
      </c>
      <c r="T295" s="192">
        <f>S295*H295</f>
        <v>0</v>
      </c>
      <c r="U295" s="38"/>
      <c r="V295" s="38"/>
      <c r="W295" s="38"/>
      <c r="X295" s="38"/>
      <c r="Y295" s="38"/>
      <c r="Z295" s="38"/>
      <c r="AA295" s="38"/>
      <c r="AB295" s="38"/>
      <c r="AC295" s="38"/>
      <c r="AD295" s="38"/>
      <c r="AE295" s="38"/>
      <c r="AR295" s="193" t="s">
        <v>108</v>
      </c>
      <c r="AT295" s="193" t="s">
        <v>259</v>
      </c>
      <c r="AU295" s="193" t="s">
        <v>85</v>
      </c>
      <c r="AY295" s="19" t="s">
        <v>257</v>
      </c>
      <c r="BE295" s="194">
        <f>IF(N295="základní",J295,0)</f>
        <v>0</v>
      </c>
      <c r="BF295" s="194">
        <f>IF(N295="snížená",J295,0)</f>
        <v>0</v>
      </c>
      <c r="BG295" s="194">
        <f>IF(N295="zákl. přenesená",J295,0)</f>
        <v>0</v>
      </c>
      <c r="BH295" s="194">
        <f>IF(N295="sníž. přenesená",J295,0)</f>
        <v>0</v>
      </c>
      <c r="BI295" s="194">
        <f>IF(N295="nulová",J295,0)</f>
        <v>0</v>
      </c>
      <c r="BJ295" s="19" t="s">
        <v>82</v>
      </c>
      <c r="BK295" s="194">
        <f>ROUND(I295*H295,2)</f>
        <v>0</v>
      </c>
      <c r="BL295" s="19" t="s">
        <v>108</v>
      </c>
      <c r="BM295" s="193" t="s">
        <v>417</v>
      </c>
    </row>
    <row r="296" s="12" customFormat="1" ht="22.8" customHeight="1">
      <c r="A296" s="12"/>
      <c r="B296" s="168"/>
      <c r="C296" s="12"/>
      <c r="D296" s="169" t="s">
        <v>74</v>
      </c>
      <c r="E296" s="179" t="s">
        <v>406</v>
      </c>
      <c r="F296" s="179" t="s">
        <v>418</v>
      </c>
      <c r="G296" s="12"/>
      <c r="H296" s="12"/>
      <c r="I296" s="171"/>
      <c r="J296" s="180">
        <f>BK296</f>
        <v>0</v>
      </c>
      <c r="K296" s="12"/>
      <c r="L296" s="168"/>
      <c r="M296" s="173"/>
      <c r="N296" s="174"/>
      <c r="O296" s="174"/>
      <c r="P296" s="175">
        <f>SUM(P297:P345)</f>
        <v>0</v>
      </c>
      <c r="Q296" s="174"/>
      <c r="R296" s="175">
        <f>SUM(R297:R345)</f>
        <v>379.27214826000005</v>
      </c>
      <c r="S296" s="174"/>
      <c r="T296" s="176">
        <f>SUM(T297:T345)</f>
        <v>9.6843000000000004</v>
      </c>
      <c r="U296" s="12"/>
      <c r="V296" s="12"/>
      <c r="W296" s="12"/>
      <c r="X296" s="12"/>
      <c r="Y296" s="12"/>
      <c r="Z296" s="12"/>
      <c r="AA296" s="12"/>
      <c r="AB296" s="12"/>
      <c r="AC296" s="12"/>
      <c r="AD296" s="12"/>
      <c r="AE296" s="12"/>
      <c r="AR296" s="169" t="s">
        <v>82</v>
      </c>
      <c r="AT296" s="177" t="s">
        <v>74</v>
      </c>
      <c r="AU296" s="177" t="s">
        <v>82</v>
      </c>
      <c r="AY296" s="169" t="s">
        <v>257</v>
      </c>
      <c r="BK296" s="178">
        <f>SUM(BK297:BK345)</f>
        <v>0</v>
      </c>
    </row>
    <row r="297" s="2" customFormat="1" ht="24.15" customHeight="1">
      <c r="A297" s="38"/>
      <c r="B297" s="181"/>
      <c r="C297" s="182" t="s">
        <v>419</v>
      </c>
      <c r="D297" s="182" t="s">
        <v>259</v>
      </c>
      <c r="E297" s="183" t="s">
        <v>420</v>
      </c>
      <c r="F297" s="184" t="s">
        <v>421</v>
      </c>
      <c r="G297" s="185" t="s">
        <v>422</v>
      </c>
      <c r="H297" s="186">
        <v>117</v>
      </c>
      <c r="I297" s="187"/>
      <c r="J297" s="188">
        <f>ROUND(I297*H297,2)</f>
        <v>0</v>
      </c>
      <c r="K297" s="184" t="s">
        <v>263</v>
      </c>
      <c r="L297" s="39"/>
      <c r="M297" s="189" t="s">
        <v>1</v>
      </c>
      <c r="N297" s="190" t="s">
        <v>40</v>
      </c>
      <c r="O297" s="77"/>
      <c r="P297" s="191">
        <f>O297*H297</f>
        <v>0</v>
      </c>
      <c r="Q297" s="191">
        <v>0.00014999999999999999</v>
      </c>
      <c r="R297" s="191">
        <f>Q297*H297</f>
        <v>0.01755</v>
      </c>
      <c r="S297" s="191">
        <v>0</v>
      </c>
      <c r="T297" s="192">
        <f>S297*H297</f>
        <v>0</v>
      </c>
      <c r="U297" s="38"/>
      <c r="V297" s="38"/>
      <c r="W297" s="38"/>
      <c r="X297" s="38"/>
      <c r="Y297" s="38"/>
      <c r="Z297" s="38"/>
      <c r="AA297" s="38"/>
      <c r="AB297" s="38"/>
      <c r="AC297" s="38"/>
      <c r="AD297" s="38"/>
      <c r="AE297" s="38"/>
      <c r="AR297" s="193" t="s">
        <v>108</v>
      </c>
      <c r="AT297" s="193" t="s">
        <v>259</v>
      </c>
      <c r="AU297" s="193" t="s">
        <v>85</v>
      </c>
      <c r="AY297" s="19" t="s">
        <v>257</v>
      </c>
      <c r="BE297" s="194">
        <f>IF(N297="základní",J297,0)</f>
        <v>0</v>
      </c>
      <c r="BF297" s="194">
        <f>IF(N297="snížená",J297,0)</f>
        <v>0</v>
      </c>
      <c r="BG297" s="194">
        <f>IF(N297="zákl. přenesená",J297,0)</f>
        <v>0</v>
      </c>
      <c r="BH297" s="194">
        <f>IF(N297="sníž. přenesená",J297,0)</f>
        <v>0</v>
      </c>
      <c r="BI297" s="194">
        <f>IF(N297="nulová",J297,0)</f>
        <v>0</v>
      </c>
      <c r="BJ297" s="19" t="s">
        <v>82</v>
      </c>
      <c r="BK297" s="194">
        <f>ROUND(I297*H297,2)</f>
        <v>0</v>
      </c>
      <c r="BL297" s="19" t="s">
        <v>108</v>
      </c>
      <c r="BM297" s="193" t="s">
        <v>423</v>
      </c>
    </row>
    <row r="298" s="13" customFormat="1">
      <c r="A298" s="13"/>
      <c r="B298" s="195"/>
      <c r="C298" s="13"/>
      <c r="D298" s="196" t="s">
        <v>265</v>
      </c>
      <c r="E298" s="197" t="s">
        <v>1</v>
      </c>
      <c r="F298" s="198" t="s">
        <v>424</v>
      </c>
      <c r="G298" s="13"/>
      <c r="H298" s="197" t="s">
        <v>1</v>
      </c>
      <c r="I298" s="199"/>
      <c r="J298" s="13"/>
      <c r="K298" s="13"/>
      <c r="L298" s="195"/>
      <c r="M298" s="200"/>
      <c r="N298" s="201"/>
      <c r="O298" s="201"/>
      <c r="P298" s="201"/>
      <c r="Q298" s="201"/>
      <c r="R298" s="201"/>
      <c r="S298" s="201"/>
      <c r="T298" s="202"/>
      <c r="U298" s="13"/>
      <c r="V298" s="13"/>
      <c r="W298" s="13"/>
      <c r="X298" s="13"/>
      <c r="Y298" s="13"/>
      <c r="Z298" s="13"/>
      <c r="AA298" s="13"/>
      <c r="AB298" s="13"/>
      <c r="AC298" s="13"/>
      <c r="AD298" s="13"/>
      <c r="AE298" s="13"/>
      <c r="AT298" s="197" t="s">
        <v>265</v>
      </c>
      <c r="AU298" s="197" t="s">
        <v>85</v>
      </c>
      <c r="AV298" s="13" t="s">
        <v>82</v>
      </c>
      <c r="AW298" s="13" t="s">
        <v>32</v>
      </c>
      <c r="AX298" s="13" t="s">
        <v>75</v>
      </c>
      <c r="AY298" s="197" t="s">
        <v>257</v>
      </c>
    </row>
    <row r="299" s="13" customFormat="1">
      <c r="A299" s="13"/>
      <c r="B299" s="195"/>
      <c r="C299" s="13"/>
      <c r="D299" s="196" t="s">
        <v>265</v>
      </c>
      <c r="E299" s="197" t="s">
        <v>1</v>
      </c>
      <c r="F299" s="198" t="s">
        <v>425</v>
      </c>
      <c r="G299" s="13"/>
      <c r="H299" s="197" t="s">
        <v>1</v>
      </c>
      <c r="I299" s="199"/>
      <c r="J299" s="13"/>
      <c r="K299" s="13"/>
      <c r="L299" s="195"/>
      <c r="M299" s="200"/>
      <c r="N299" s="201"/>
      <c r="O299" s="201"/>
      <c r="P299" s="201"/>
      <c r="Q299" s="201"/>
      <c r="R299" s="201"/>
      <c r="S299" s="201"/>
      <c r="T299" s="202"/>
      <c r="U299" s="13"/>
      <c r="V299" s="13"/>
      <c r="W299" s="13"/>
      <c r="X299" s="13"/>
      <c r="Y299" s="13"/>
      <c r="Z299" s="13"/>
      <c r="AA299" s="13"/>
      <c r="AB299" s="13"/>
      <c r="AC299" s="13"/>
      <c r="AD299" s="13"/>
      <c r="AE299" s="13"/>
      <c r="AT299" s="197" t="s">
        <v>265</v>
      </c>
      <c r="AU299" s="197" t="s">
        <v>85</v>
      </c>
      <c r="AV299" s="13" t="s">
        <v>82</v>
      </c>
      <c r="AW299" s="13" t="s">
        <v>32</v>
      </c>
      <c r="AX299" s="13" t="s">
        <v>75</v>
      </c>
      <c r="AY299" s="197" t="s">
        <v>257</v>
      </c>
    </row>
    <row r="300" s="14" customFormat="1">
      <c r="A300" s="14"/>
      <c r="B300" s="203"/>
      <c r="C300" s="14"/>
      <c r="D300" s="196" t="s">
        <v>265</v>
      </c>
      <c r="E300" s="204" t="s">
        <v>1</v>
      </c>
      <c r="F300" s="205" t="s">
        <v>426</v>
      </c>
      <c r="G300" s="14"/>
      <c r="H300" s="206">
        <v>117</v>
      </c>
      <c r="I300" s="207"/>
      <c r="J300" s="14"/>
      <c r="K300" s="14"/>
      <c r="L300" s="203"/>
      <c r="M300" s="208"/>
      <c r="N300" s="209"/>
      <c r="O300" s="209"/>
      <c r="P300" s="209"/>
      <c r="Q300" s="209"/>
      <c r="R300" s="209"/>
      <c r="S300" s="209"/>
      <c r="T300" s="210"/>
      <c r="U300" s="14"/>
      <c r="V300" s="14"/>
      <c r="W300" s="14"/>
      <c r="X300" s="14"/>
      <c r="Y300" s="14"/>
      <c r="Z300" s="14"/>
      <c r="AA300" s="14"/>
      <c r="AB300" s="14"/>
      <c r="AC300" s="14"/>
      <c r="AD300" s="14"/>
      <c r="AE300" s="14"/>
      <c r="AT300" s="204" t="s">
        <v>265</v>
      </c>
      <c r="AU300" s="204" t="s">
        <v>85</v>
      </c>
      <c r="AV300" s="14" t="s">
        <v>85</v>
      </c>
      <c r="AW300" s="14" t="s">
        <v>32</v>
      </c>
      <c r="AX300" s="14" t="s">
        <v>75</v>
      </c>
      <c r="AY300" s="204" t="s">
        <v>257</v>
      </c>
    </row>
    <row r="301" s="15" customFormat="1">
      <c r="A301" s="15"/>
      <c r="B301" s="211"/>
      <c r="C301" s="15"/>
      <c r="D301" s="196" t="s">
        <v>265</v>
      </c>
      <c r="E301" s="212" t="s">
        <v>1</v>
      </c>
      <c r="F301" s="213" t="s">
        <v>271</v>
      </c>
      <c r="G301" s="15"/>
      <c r="H301" s="214">
        <v>117</v>
      </c>
      <c r="I301" s="215"/>
      <c r="J301" s="15"/>
      <c r="K301" s="15"/>
      <c r="L301" s="211"/>
      <c r="M301" s="216"/>
      <c r="N301" s="217"/>
      <c r="O301" s="217"/>
      <c r="P301" s="217"/>
      <c r="Q301" s="217"/>
      <c r="R301" s="217"/>
      <c r="S301" s="217"/>
      <c r="T301" s="218"/>
      <c r="U301" s="15"/>
      <c r="V301" s="15"/>
      <c r="W301" s="15"/>
      <c r="X301" s="15"/>
      <c r="Y301" s="15"/>
      <c r="Z301" s="15"/>
      <c r="AA301" s="15"/>
      <c r="AB301" s="15"/>
      <c r="AC301" s="15"/>
      <c r="AD301" s="15"/>
      <c r="AE301" s="15"/>
      <c r="AT301" s="212" t="s">
        <v>265</v>
      </c>
      <c r="AU301" s="212" t="s">
        <v>85</v>
      </c>
      <c r="AV301" s="15" t="s">
        <v>108</v>
      </c>
      <c r="AW301" s="15" t="s">
        <v>32</v>
      </c>
      <c r="AX301" s="15" t="s">
        <v>82</v>
      </c>
      <c r="AY301" s="212" t="s">
        <v>257</v>
      </c>
    </row>
    <row r="302" s="2" customFormat="1" ht="24.15" customHeight="1">
      <c r="A302" s="38"/>
      <c r="B302" s="181"/>
      <c r="C302" s="182" t="s">
        <v>427</v>
      </c>
      <c r="D302" s="182" t="s">
        <v>259</v>
      </c>
      <c r="E302" s="183" t="s">
        <v>428</v>
      </c>
      <c r="F302" s="184" t="s">
        <v>429</v>
      </c>
      <c r="G302" s="185" t="s">
        <v>422</v>
      </c>
      <c r="H302" s="186">
        <v>39</v>
      </c>
      <c r="I302" s="187"/>
      <c r="J302" s="188">
        <f>ROUND(I302*H302,2)</f>
        <v>0</v>
      </c>
      <c r="K302" s="184" t="s">
        <v>263</v>
      </c>
      <c r="L302" s="39"/>
      <c r="M302" s="189" t="s">
        <v>1</v>
      </c>
      <c r="N302" s="190" t="s">
        <v>40</v>
      </c>
      <c r="O302" s="77"/>
      <c r="P302" s="191">
        <f>O302*H302</f>
        <v>0</v>
      </c>
      <c r="Q302" s="191">
        <v>0.00017000000000000001</v>
      </c>
      <c r="R302" s="191">
        <f>Q302*H302</f>
        <v>0.0066300000000000005</v>
      </c>
      <c r="S302" s="191">
        <v>0</v>
      </c>
      <c r="T302" s="192">
        <f>S302*H302</f>
        <v>0</v>
      </c>
      <c r="U302" s="38"/>
      <c r="V302" s="38"/>
      <c r="W302" s="38"/>
      <c r="X302" s="38"/>
      <c r="Y302" s="38"/>
      <c r="Z302" s="38"/>
      <c r="AA302" s="38"/>
      <c r="AB302" s="38"/>
      <c r="AC302" s="38"/>
      <c r="AD302" s="38"/>
      <c r="AE302" s="38"/>
      <c r="AR302" s="193" t="s">
        <v>108</v>
      </c>
      <c r="AT302" s="193" t="s">
        <v>259</v>
      </c>
      <c r="AU302" s="193" t="s">
        <v>85</v>
      </c>
      <c r="AY302" s="19" t="s">
        <v>257</v>
      </c>
      <c r="BE302" s="194">
        <f>IF(N302="základní",J302,0)</f>
        <v>0</v>
      </c>
      <c r="BF302" s="194">
        <f>IF(N302="snížená",J302,0)</f>
        <v>0</v>
      </c>
      <c r="BG302" s="194">
        <f>IF(N302="zákl. přenesená",J302,0)</f>
        <v>0</v>
      </c>
      <c r="BH302" s="194">
        <f>IF(N302="sníž. přenesená",J302,0)</f>
        <v>0</v>
      </c>
      <c r="BI302" s="194">
        <f>IF(N302="nulová",J302,0)</f>
        <v>0</v>
      </c>
      <c r="BJ302" s="19" t="s">
        <v>82</v>
      </c>
      <c r="BK302" s="194">
        <f>ROUND(I302*H302,2)</f>
        <v>0</v>
      </c>
      <c r="BL302" s="19" t="s">
        <v>108</v>
      </c>
      <c r="BM302" s="193" t="s">
        <v>430</v>
      </c>
    </row>
    <row r="303" s="13" customFormat="1">
      <c r="A303" s="13"/>
      <c r="B303" s="195"/>
      <c r="C303" s="13"/>
      <c r="D303" s="196" t="s">
        <v>265</v>
      </c>
      <c r="E303" s="197" t="s">
        <v>1</v>
      </c>
      <c r="F303" s="198" t="s">
        <v>424</v>
      </c>
      <c r="G303" s="13"/>
      <c r="H303" s="197" t="s">
        <v>1</v>
      </c>
      <c r="I303" s="199"/>
      <c r="J303" s="13"/>
      <c r="K303" s="13"/>
      <c r="L303" s="195"/>
      <c r="M303" s="200"/>
      <c r="N303" s="201"/>
      <c r="O303" s="201"/>
      <c r="P303" s="201"/>
      <c r="Q303" s="201"/>
      <c r="R303" s="201"/>
      <c r="S303" s="201"/>
      <c r="T303" s="202"/>
      <c r="U303" s="13"/>
      <c r="V303" s="13"/>
      <c r="W303" s="13"/>
      <c r="X303" s="13"/>
      <c r="Y303" s="13"/>
      <c r="Z303" s="13"/>
      <c r="AA303" s="13"/>
      <c r="AB303" s="13"/>
      <c r="AC303" s="13"/>
      <c r="AD303" s="13"/>
      <c r="AE303" s="13"/>
      <c r="AT303" s="197" t="s">
        <v>265</v>
      </c>
      <c r="AU303" s="197" t="s">
        <v>85</v>
      </c>
      <c r="AV303" s="13" t="s">
        <v>82</v>
      </c>
      <c r="AW303" s="13" t="s">
        <v>32</v>
      </c>
      <c r="AX303" s="13" t="s">
        <v>75</v>
      </c>
      <c r="AY303" s="197" t="s">
        <v>257</v>
      </c>
    </row>
    <row r="304" s="13" customFormat="1">
      <c r="A304" s="13"/>
      <c r="B304" s="195"/>
      <c r="C304" s="13"/>
      <c r="D304" s="196" t="s">
        <v>265</v>
      </c>
      <c r="E304" s="197" t="s">
        <v>1</v>
      </c>
      <c r="F304" s="198" t="s">
        <v>431</v>
      </c>
      <c r="G304" s="13"/>
      <c r="H304" s="197" t="s">
        <v>1</v>
      </c>
      <c r="I304" s="199"/>
      <c r="J304" s="13"/>
      <c r="K304" s="13"/>
      <c r="L304" s="195"/>
      <c r="M304" s="200"/>
      <c r="N304" s="201"/>
      <c r="O304" s="201"/>
      <c r="P304" s="201"/>
      <c r="Q304" s="201"/>
      <c r="R304" s="201"/>
      <c r="S304" s="201"/>
      <c r="T304" s="202"/>
      <c r="U304" s="13"/>
      <c r="V304" s="13"/>
      <c r="W304" s="13"/>
      <c r="X304" s="13"/>
      <c r="Y304" s="13"/>
      <c r="Z304" s="13"/>
      <c r="AA304" s="13"/>
      <c r="AB304" s="13"/>
      <c r="AC304" s="13"/>
      <c r="AD304" s="13"/>
      <c r="AE304" s="13"/>
      <c r="AT304" s="197" t="s">
        <v>265</v>
      </c>
      <c r="AU304" s="197" t="s">
        <v>85</v>
      </c>
      <c r="AV304" s="13" t="s">
        <v>82</v>
      </c>
      <c r="AW304" s="13" t="s">
        <v>32</v>
      </c>
      <c r="AX304" s="13" t="s">
        <v>75</v>
      </c>
      <c r="AY304" s="197" t="s">
        <v>257</v>
      </c>
    </row>
    <row r="305" s="14" customFormat="1">
      <c r="A305" s="14"/>
      <c r="B305" s="203"/>
      <c r="C305" s="14"/>
      <c r="D305" s="196" t="s">
        <v>265</v>
      </c>
      <c r="E305" s="204" t="s">
        <v>1</v>
      </c>
      <c r="F305" s="205" t="s">
        <v>432</v>
      </c>
      <c r="G305" s="14"/>
      <c r="H305" s="206">
        <v>39</v>
      </c>
      <c r="I305" s="207"/>
      <c r="J305" s="14"/>
      <c r="K305" s="14"/>
      <c r="L305" s="203"/>
      <c r="M305" s="208"/>
      <c r="N305" s="209"/>
      <c r="O305" s="209"/>
      <c r="P305" s="209"/>
      <c r="Q305" s="209"/>
      <c r="R305" s="209"/>
      <c r="S305" s="209"/>
      <c r="T305" s="210"/>
      <c r="U305" s="14"/>
      <c r="V305" s="14"/>
      <c r="W305" s="14"/>
      <c r="X305" s="14"/>
      <c r="Y305" s="14"/>
      <c r="Z305" s="14"/>
      <c r="AA305" s="14"/>
      <c r="AB305" s="14"/>
      <c r="AC305" s="14"/>
      <c r="AD305" s="14"/>
      <c r="AE305" s="14"/>
      <c r="AT305" s="204" t="s">
        <v>265</v>
      </c>
      <c r="AU305" s="204" t="s">
        <v>85</v>
      </c>
      <c r="AV305" s="14" t="s">
        <v>85</v>
      </c>
      <c r="AW305" s="14" t="s">
        <v>32</v>
      </c>
      <c r="AX305" s="14" t="s">
        <v>75</v>
      </c>
      <c r="AY305" s="204" t="s">
        <v>257</v>
      </c>
    </row>
    <row r="306" s="15" customFormat="1">
      <c r="A306" s="15"/>
      <c r="B306" s="211"/>
      <c r="C306" s="15"/>
      <c r="D306" s="196" t="s">
        <v>265</v>
      </c>
      <c r="E306" s="212" t="s">
        <v>1</v>
      </c>
      <c r="F306" s="213" t="s">
        <v>271</v>
      </c>
      <c r="G306" s="15"/>
      <c r="H306" s="214">
        <v>39</v>
      </c>
      <c r="I306" s="215"/>
      <c r="J306" s="15"/>
      <c r="K306" s="15"/>
      <c r="L306" s="211"/>
      <c r="M306" s="216"/>
      <c r="N306" s="217"/>
      <c r="O306" s="217"/>
      <c r="P306" s="217"/>
      <c r="Q306" s="217"/>
      <c r="R306" s="217"/>
      <c r="S306" s="217"/>
      <c r="T306" s="218"/>
      <c r="U306" s="15"/>
      <c r="V306" s="15"/>
      <c r="W306" s="15"/>
      <c r="X306" s="15"/>
      <c r="Y306" s="15"/>
      <c r="Z306" s="15"/>
      <c r="AA306" s="15"/>
      <c r="AB306" s="15"/>
      <c r="AC306" s="15"/>
      <c r="AD306" s="15"/>
      <c r="AE306" s="15"/>
      <c r="AT306" s="212" t="s">
        <v>265</v>
      </c>
      <c r="AU306" s="212" t="s">
        <v>85</v>
      </c>
      <c r="AV306" s="15" t="s">
        <v>108</v>
      </c>
      <c r="AW306" s="15" t="s">
        <v>32</v>
      </c>
      <c r="AX306" s="15" t="s">
        <v>82</v>
      </c>
      <c r="AY306" s="212" t="s">
        <v>257</v>
      </c>
    </row>
    <row r="307" s="2" customFormat="1" ht="24.15" customHeight="1">
      <c r="A307" s="38"/>
      <c r="B307" s="181"/>
      <c r="C307" s="182" t="s">
        <v>433</v>
      </c>
      <c r="D307" s="182" t="s">
        <v>259</v>
      </c>
      <c r="E307" s="183" t="s">
        <v>434</v>
      </c>
      <c r="F307" s="184" t="s">
        <v>435</v>
      </c>
      <c r="G307" s="185" t="s">
        <v>422</v>
      </c>
      <c r="H307" s="186">
        <v>36</v>
      </c>
      <c r="I307" s="187"/>
      <c r="J307" s="188">
        <f>ROUND(I307*H307,2)</f>
        <v>0</v>
      </c>
      <c r="K307" s="184" t="s">
        <v>263</v>
      </c>
      <c r="L307" s="39"/>
      <c r="M307" s="189" t="s">
        <v>1</v>
      </c>
      <c r="N307" s="190" t="s">
        <v>40</v>
      </c>
      <c r="O307" s="77"/>
      <c r="P307" s="191">
        <f>O307*H307</f>
        <v>0</v>
      </c>
      <c r="Q307" s="191">
        <v>0.00021000000000000001</v>
      </c>
      <c r="R307" s="191">
        <f>Q307*H307</f>
        <v>0.0075600000000000007</v>
      </c>
      <c r="S307" s="191">
        <v>0</v>
      </c>
      <c r="T307" s="192">
        <f>S307*H307</f>
        <v>0</v>
      </c>
      <c r="U307" s="38"/>
      <c r="V307" s="38"/>
      <c r="W307" s="38"/>
      <c r="X307" s="38"/>
      <c r="Y307" s="38"/>
      <c r="Z307" s="38"/>
      <c r="AA307" s="38"/>
      <c r="AB307" s="38"/>
      <c r="AC307" s="38"/>
      <c r="AD307" s="38"/>
      <c r="AE307" s="38"/>
      <c r="AR307" s="193" t="s">
        <v>108</v>
      </c>
      <c r="AT307" s="193" t="s">
        <v>259</v>
      </c>
      <c r="AU307" s="193" t="s">
        <v>85</v>
      </c>
      <c r="AY307" s="19" t="s">
        <v>257</v>
      </c>
      <c r="BE307" s="194">
        <f>IF(N307="základní",J307,0)</f>
        <v>0</v>
      </c>
      <c r="BF307" s="194">
        <f>IF(N307="snížená",J307,0)</f>
        <v>0</v>
      </c>
      <c r="BG307" s="194">
        <f>IF(N307="zákl. přenesená",J307,0)</f>
        <v>0</v>
      </c>
      <c r="BH307" s="194">
        <f>IF(N307="sníž. přenesená",J307,0)</f>
        <v>0</v>
      </c>
      <c r="BI307" s="194">
        <f>IF(N307="nulová",J307,0)</f>
        <v>0</v>
      </c>
      <c r="BJ307" s="19" t="s">
        <v>82</v>
      </c>
      <c r="BK307" s="194">
        <f>ROUND(I307*H307,2)</f>
        <v>0</v>
      </c>
      <c r="BL307" s="19" t="s">
        <v>108</v>
      </c>
      <c r="BM307" s="193" t="s">
        <v>436</v>
      </c>
    </row>
    <row r="308" s="13" customFormat="1">
      <c r="A308" s="13"/>
      <c r="B308" s="195"/>
      <c r="C308" s="13"/>
      <c r="D308" s="196" t="s">
        <v>265</v>
      </c>
      <c r="E308" s="197" t="s">
        <v>1</v>
      </c>
      <c r="F308" s="198" t="s">
        <v>424</v>
      </c>
      <c r="G308" s="13"/>
      <c r="H308" s="197" t="s">
        <v>1</v>
      </c>
      <c r="I308" s="199"/>
      <c r="J308" s="13"/>
      <c r="K308" s="13"/>
      <c r="L308" s="195"/>
      <c r="M308" s="200"/>
      <c r="N308" s="201"/>
      <c r="O308" s="201"/>
      <c r="P308" s="201"/>
      <c r="Q308" s="201"/>
      <c r="R308" s="201"/>
      <c r="S308" s="201"/>
      <c r="T308" s="202"/>
      <c r="U308" s="13"/>
      <c r="V308" s="13"/>
      <c r="W308" s="13"/>
      <c r="X308" s="13"/>
      <c r="Y308" s="13"/>
      <c r="Z308" s="13"/>
      <c r="AA308" s="13"/>
      <c r="AB308" s="13"/>
      <c r="AC308" s="13"/>
      <c r="AD308" s="13"/>
      <c r="AE308" s="13"/>
      <c r="AT308" s="197" t="s">
        <v>265</v>
      </c>
      <c r="AU308" s="197" t="s">
        <v>85</v>
      </c>
      <c r="AV308" s="13" t="s">
        <v>82</v>
      </c>
      <c r="AW308" s="13" t="s">
        <v>32</v>
      </c>
      <c r="AX308" s="13" t="s">
        <v>75</v>
      </c>
      <c r="AY308" s="197" t="s">
        <v>257</v>
      </c>
    </row>
    <row r="309" s="13" customFormat="1">
      <c r="A309" s="13"/>
      <c r="B309" s="195"/>
      <c r="C309" s="13"/>
      <c r="D309" s="196" t="s">
        <v>265</v>
      </c>
      <c r="E309" s="197" t="s">
        <v>1</v>
      </c>
      <c r="F309" s="198" t="s">
        <v>437</v>
      </c>
      <c r="G309" s="13"/>
      <c r="H309" s="197" t="s">
        <v>1</v>
      </c>
      <c r="I309" s="199"/>
      <c r="J309" s="13"/>
      <c r="K309" s="13"/>
      <c r="L309" s="195"/>
      <c r="M309" s="200"/>
      <c r="N309" s="201"/>
      <c r="O309" s="201"/>
      <c r="P309" s="201"/>
      <c r="Q309" s="201"/>
      <c r="R309" s="201"/>
      <c r="S309" s="201"/>
      <c r="T309" s="202"/>
      <c r="U309" s="13"/>
      <c r="V309" s="13"/>
      <c r="W309" s="13"/>
      <c r="X309" s="13"/>
      <c r="Y309" s="13"/>
      <c r="Z309" s="13"/>
      <c r="AA309" s="13"/>
      <c r="AB309" s="13"/>
      <c r="AC309" s="13"/>
      <c r="AD309" s="13"/>
      <c r="AE309" s="13"/>
      <c r="AT309" s="197" t="s">
        <v>265</v>
      </c>
      <c r="AU309" s="197" t="s">
        <v>85</v>
      </c>
      <c r="AV309" s="13" t="s">
        <v>82</v>
      </c>
      <c r="AW309" s="13" t="s">
        <v>32</v>
      </c>
      <c r="AX309" s="13" t="s">
        <v>75</v>
      </c>
      <c r="AY309" s="197" t="s">
        <v>257</v>
      </c>
    </row>
    <row r="310" s="14" customFormat="1">
      <c r="A310" s="14"/>
      <c r="B310" s="203"/>
      <c r="C310" s="14"/>
      <c r="D310" s="196" t="s">
        <v>265</v>
      </c>
      <c r="E310" s="204" t="s">
        <v>1</v>
      </c>
      <c r="F310" s="205" t="s">
        <v>438</v>
      </c>
      <c r="G310" s="14"/>
      <c r="H310" s="206">
        <v>36</v>
      </c>
      <c r="I310" s="207"/>
      <c r="J310" s="14"/>
      <c r="K310" s="14"/>
      <c r="L310" s="203"/>
      <c r="M310" s="208"/>
      <c r="N310" s="209"/>
      <c r="O310" s="209"/>
      <c r="P310" s="209"/>
      <c r="Q310" s="209"/>
      <c r="R310" s="209"/>
      <c r="S310" s="209"/>
      <c r="T310" s="210"/>
      <c r="U310" s="14"/>
      <c r="V310" s="14"/>
      <c r="W310" s="14"/>
      <c r="X310" s="14"/>
      <c r="Y310" s="14"/>
      <c r="Z310" s="14"/>
      <c r="AA310" s="14"/>
      <c r="AB310" s="14"/>
      <c r="AC310" s="14"/>
      <c r="AD310" s="14"/>
      <c r="AE310" s="14"/>
      <c r="AT310" s="204" t="s">
        <v>265</v>
      </c>
      <c r="AU310" s="204" t="s">
        <v>85</v>
      </c>
      <c r="AV310" s="14" t="s">
        <v>85</v>
      </c>
      <c r="AW310" s="14" t="s">
        <v>32</v>
      </c>
      <c r="AX310" s="14" t="s">
        <v>75</v>
      </c>
      <c r="AY310" s="204" t="s">
        <v>257</v>
      </c>
    </row>
    <row r="311" s="15" customFormat="1">
      <c r="A311" s="15"/>
      <c r="B311" s="211"/>
      <c r="C311" s="15"/>
      <c r="D311" s="196" t="s">
        <v>265</v>
      </c>
      <c r="E311" s="212" t="s">
        <v>1</v>
      </c>
      <c r="F311" s="213" t="s">
        <v>271</v>
      </c>
      <c r="G311" s="15"/>
      <c r="H311" s="214">
        <v>36</v>
      </c>
      <c r="I311" s="215"/>
      <c r="J311" s="15"/>
      <c r="K311" s="15"/>
      <c r="L311" s="211"/>
      <c r="M311" s="216"/>
      <c r="N311" s="217"/>
      <c r="O311" s="217"/>
      <c r="P311" s="217"/>
      <c r="Q311" s="217"/>
      <c r="R311" s="217"/>
      <c r="S311" s="217"/>
      <c r="T311" s="218"/>
      <c r="U311" s="15"/>
      <c r="V311" s="15"/>
      <c r="W311" s="15"/>
      <c r="X311" s="15"/>
      <c r="Y311" s="15"/>
      <c r="Z311" s="15"/>
      <c r="AA311" s="15"/>
      <c r="AB311" s="15"/>
      <c r="AC311" s="15"/>
      <c r="AD311" s="15"/>
      <c r="AE311" s="15"/>
      <c r="AT311" s="212" t="s">
        <v>265</v>
      </c>
      <c r="AU311" s="212" t="s">
        <v>85</v>
      </c>
      <c r="AV311" s="15" t="s">
        <v>108</v>
      </c>
      <c r="AW311" s="15" t="s">
        <v>32</v>
      </c>
      <c r="AX311" s="15" t="s">
        <v>82</v>
      </c>
      <c r="AY311" s="212" t="s">
        <v>257</v>
      </c>
    </row>
    <row r="312" s="2" customFormat="1" ht="37.8" customHeight="1">
      <c r="A312" s="38"/>
      <c r="B312" s="181"/>
      <c r="C312" s="182" t="s">
        <v>439</v>
      </c>
      <c r="D312" s="182" t="s">
        <v>259</v>
      </c>
      <c r="E312" s="183" t="s">
        <v>440</v>
      </c>
      <c r="F312" s="184" t="s">
        <v>441</v>
      </c>
      <c r="G312" s="185" t="s">
        <v>422</v>
      </c>
      <c r="H312" s="186">
        <v>192</v>
      </c>
      <c r="I312" s="187"/>
      <c r="J312" s="188">
        <f>ROUND(I312*H312,2)</f>
        <v>0</v>
      </c>
      <c r="K312" s="184" t="s">
        <v>263</v>
      </c>
      <c r="L312" s="39"/>
      <c r="M312" s="189" t="s">
        <v>1</v>
      </c>
      <c r="N312" s="190" t="s">
        <v>40</v>
      </c>
      <c r="O312" s="77"/>
      <c r="P312" s="191">
        <f>O312*H312</f>
        <v>0</v>
      </c>
      <c r="Q312" s="191">
        <v>0</v>
      </c>
      <c r="R312" s="191">
        <f>Q312*H312</f>
        <v>0</v>
      </c>
      <c r="S312" s="191">
        <v>0</v>
      </c>
      <c r="T312" s="192">
        <f>S312*H312</f>
        <v>0</v>
      </c>
      <c r="U312" s="38"/>
      <c r="V312" s="38"/>
      <c r="W312" s="38"/>
      <c r="X312" s="38"/>
      <c r="Y312" s="38"/>
      <c r="Z312" s="38"/>
      <c r="AA312" s="38"/>
      <c r="AB312" s="38"/>
      <c r="AC312" s="38"/>
      <c r="AD312" s="38"/>
      <c r="AE312" s="38"/>
      <c r="AR312" s="193" t="s">
        <v>108</v>
      </c>
      <c r="AT312" s="193" t="s">
        <v>259</v>
      </c>
      <c r="AU312" s="193" t="s">
        <v>85</v>
      </c>
      <c r="AY312" s="19" t="s">
        <v>257</v>
      </c>
      <c r="BE312" s="194">
        <f>IF(N312="základní",J312,0)</f>
        <v>0</v>
      </c>
      <c r="BF312" s="194">
        <f>IF(N312="snížená",J312,0)</f>
        <v>0</v>
      </c>
      <c r="BG312" s="194">
        <f>IF(N312="zákl. přenesená",J312,0)</f>
        <v>0</v>
      </c>
      <c r="BH312" s="194">
        <f>IF(N312="sníž. přenesená",J312,0)</f>
        <v>0</v>
      </c>
      <c r="BI312" s="194">
        <f>IF(N312="nulová",J312,0)</f>
        <v>0</v>
      </c>
      <c r="BJ312" s="19" t="s">
        <v>82</v>
      </c>
      <c r="BK312" s="194">
        <f>ROUND(I312*H312,2)</f>
        <v>0</v>
      </c>
      <c r="BL312" s="19" t="s">
        <v>108</v>
      </c>
      <c r="BM312" s="193" t="s">
        <v>442</v>
      </c>
    </row>
    <row r="313" s="13" customFormat="1">
      <c r="A313" s="13"/>
      <c r="B313" s="195"/>
      <c r="C313" s="13"/>
      <c r="D313" s="196" t="s">
        <v>265</v>
      </c>
      <c r="E313" s="197" t="s">
        <v>1</v>
      </c>
      <c r="F313" s="198" t="s">
        <v>424</v>
      </c>
      <c r="G313" s="13"/>
      <c r="H313" s="197" t="s">
        <v>1</v>
      </c>
      <c r="I313" s="199"/>
      <c r="J313" s="13"/>
      <c r="K313" s="13"/>
      <c r="L313" s="195"/>
      <c r="M313" s="200"/>
      <c r="N313" s="201"/>
      <c r="O313" s="201"/>
      <c r="P313" s="201"/>
      <c r="Q313" s="201"/>
      <c r="R313" s="201"/>
      <c r="S313" s="201"/>
      <c r="T313" s="202"/>
      <c r="U313" s="13"/>
      <c r="V313" s="13"/>
      <c r="W313" s="13"/>
      <c r="X313" s="13"/>
      <c r="Y313" s="13"/>
      <c r="Z313" s="13"/>
      <c r="AA313" s="13"/>
      <c r="AB313" s="13"/>
      <c r="AC313" s="13"/>
      <c r="AD313" s="13"/>
      <c r="AE313" s="13"/>
      <c r="AT313" s="197" t="s">
        <v>265</v>
      </c>
      <c r="AU313" s="197" t="s">
        <v>85</v>
      </c>
      <c r="AV313" s="13" t="s">
        <v>82</v>
      </c>
      <c r="AW313" s="13" t="s">
        <v>32</v>
      </c>
      <c r="AX313" s="13" t="s">
        <v>75</v>
      </c>
      <c r="AY313" s="197" t="s">
        <v>257</v>
      </c>
    </row>
    <row r="314" s="13" customFormat="1">
      <c r="A314" s="13"/>
      <c r="B314" s="195"/>
      <c r="C314" s="13"/>
      <c r="D314" s="196" t="s">
        <v>265</v>
      </c>
      <c r="E314" s="197" t="s">
        <v>1</v>
      </c>
      <c r="F314" s="198" t="s">
        <v>425</v>
      </c>
      <c r="G314" s="13"/>
      <c r="H314" s="197" t="s">
        <v>1</v>
      </c>
      <c r="I314" s="199"/>
      <c r="J314" s="13"/>
      <c r="K314" s="13"/>
      <c r="L314" s="195"/>
      <c r="M314" s="200"/>
      <c r="N314" s="201"/>
      <c r="O314" s="201"/>
      <c r="P314" s="201"/>
      <c r="Q314" s="201"/>
      <c r="R314" s="201"/>
      <c r="S314" s="201"/>
      <c r="T314" s="202"/>
      <c r="U314" s="13"/>
      <c r="V314" s="13"/>
      <c r="W314" s="13"/>
      <c r="X314" s="13"/>
      <c r="Y314" s="13"/>
      <c r="Z314" s="13"/>
      <c r="AA314" s="13"/>
      <c r="AB314" s="13"/>
      <c r="AC314" s="13"/>
      <c r="AD314" s="13"/>
      <c r="AE314" s="13"/>
      <c r="AT314" s="197" t="s">
        <v>265</v>
      </c>
      <c r="AU314" s="197" t="s">
        <v>85</v>
      </c>
      <c r="AV314" s="13" t="s">
        <v>82</v>
      </c>
      <c r="AW314" s="13" t="s">
        <v>32</v>
      </c>
      <c r="AX314" s="13" t="s">
        <v>75</v>
      </c>
      <c r="AY314" s="197" t="s">
        <v>257</v>
      </c>
    </row>
    <row r="315" s="14" customFormat="1">
      <c r="A315" s="14"/>
      <c r="B315" s="203"/>
      <c r="C315" s="14"/>
      <c r="D315" s="196" t="s">
        <v>265</v>
      </c>
      <c r="E315" s="204" t="s">
        <v>1</v>
      </c>
      <c r="F315" s="205" t="s">
        <v>426</v>
      </c>
      <c r="G315" s="14"/>
      <c r="H315" s="206">
        <v>117</v>
      </c>
      <c r="I315" s="207"/>
      <c r="J315" s="14"/>
      <c r="K315" s="14"/>
      <c r="L315" s="203"/>
      <c r="M315" s="208"/>
      <c r="N315" s="209"/>
      <c r="O315" s="209"/>
      <c r="P315" s="209"/>
      <c r="Q315" s="209"/>
      <c r="R315" s="209"/>
      <c r="S315" s="209"/>
      <c r="T315" s="210"/>
      <c r="U315" s="14"/>
      <c r="V315" s="14"/>
      <c r="W315" s="14"/>
      <c r="X315" s="14"/>
      <c r="Y315" s="14"/>
      <c r="Z315" s="14"/>
      <c r="AA315" s="14"/>
      <c r="AB315" s="14"/>
      <c r="AC315" s="14"/>
      <c r="AD315" s="14"/>
      <c r="AE315" s="14"/>
      <c r="AT315" s="204" t="s">
        <v>265</v>
      </c>
      <c r="AU315" s="204" t="s">
        <v>85</v>
      </c>
      <c r="AV315" s="14" t="s">
        <v>85</v>
      </c>
      <c r="AW315" s="14" t="s">
        <v>32</v>
      </c>
      <c r="AX315" s="14" t="s">
        <v>75</v>
      </c>
      <c r="AY315" s="204" t="s">
        <v>257</v>
      </c>
    </row>
    <row r="316" s="13" customFormat="1">
      <c r="A316" s="13"/>
      <c r="B316" s="195"/>
      <c r="C316" s="13"/>
      <c r="D316" s="196" t="s">
        <v>265</v>
      </c>
      <c r="E316" s="197" t="s">
        <v>1</v>
      </c>
      <c r="F316" s="198" t="s">
        <v>431</v>
      </c>
      <c r="G316" s="13"/>
      <c r="H316" s="197" t="s">
        <v>1</v>
      </c>
      <c r="I316" s="199"/>
      <c r="J316" s="13"/>
      <c r="K316" s="13"/>
      <c r="L316" s="195"/>
      <c r="M316" s="200"/>
      <c r="N316" s="201"/>
      <c r="O316" s="201"/>
      <c r="P316" s="201"/>
      <c r="Q316" s="201"/>
      <c r="R316" s="201"/>
      <c r="S316" s="201"/>
      <c r="T316" s="202"/>
      <c r="U316" s="13"/>
      <c r="V316" s="13"/>
      <c r="W316" s="13"/>
      <c r="X316" s="13"/>
      <c r="Y316" s="13"/>
      <c r="Z316" s="13"/>
      <c r="AA316" s="13"/>
      <c r="AB316" s="13"/>
      <c r="AC316" s="13"/>
      <c r="AD316" s="13"/>
      <c r="AE316" s="13"/>
      <c r="AT316" s="197" t="s">
        <v>265</v>
      </c>
      <c r="AU316" s="197" t="s">
        <v>85</v>
      </c>
      <c r="AV316" s="13" t="s">
        <v>82</v>
      </c>
      <c r="AW316" s="13" t="s">
        <v>32</v>
      </c>
      <c r="AX316" s="13" t="s">
        <v>75</v>
      </c>
      <c r="AY316" s="197" t="s">
        <v>257</v>
      </c>
    </row>
    <row r="317" s="14" customFormat="1">
      <c r="A317" s="14"/>
      <c r="B317" s="203"/>
      <c r="C317" s="14"/>
      <c r="D317" s="196" t="s">
        <v>265</v>
      </c>
      <c r="E317" s="204" t="s">
        <v>1</v>
      </c>
      <c r="F317" s="205" t="s">
        <v>432</v>
      </c>
      <c r="G317" s="14"/>
      <c r="H317" s="206">
        <v>39</v>
      </c>
      <c r="I317" s="207"/>
      <c r="J317" s="14"/>
      <c r="K317" s="14"/>
      <c r="L317" s="203"/>
      <c r="M317" s="208"/>
      <c r="N317" s="209"/>
      <c r="O317" s="209"/>
      <c r="P317" s="209"/>
      <c r="Q317" s="209"/>
      <c r="R317" s="209"/>
      <c r="S317" s="209"/>
      <c r="T317" s="210"/>
      <c r="U317" s="14"/>
      <c r="V317" s="14"/>
      <c r="W317" s="14"/>
      <c r="X317" s="14"/>
      <c r="Y317" s="14"/>
      <c r="Z317" s="14"/>
      <c r="AA317" s="14"/>
      <c r="AB317" s="14"/>
      <c r="AC317" s="14"/>
      <c r="AD317" s="14"/>
      <c r="AE317" s="14"/>
      <c r="AT317" s="204" t="s">
        <v>265</v>
      </c>
      <c r="AU317" s="204" t="s">
        <v>85</v>
      </c>
      <c r="AV317" s="14" t="s">
        <v>85</v>
      </c>
      <c r="AW317" s="14" t="s">
        <v>32</v>
      </c>
      <c r="AX317" s="14" t="s">
        <v>75</v>
      </c>
      <c r="AY317" s="204" t="s">
        <v>257</v>
      </c>
    </row>
    <row r="318" s="13" customFormat="1">
      <c r="A318" s="13"/>
      <c r="B318" s="195"/>
      <c r="C318" s="13"/>
      <c r="D318" s="196" t="s">
        <v>265</v>
      </c>
      <c r="E318" s="197" t="s">
        <v>1</v>
      </c>
      <c r="F318" s="198" t="s">
        <v>437</v>
      </c>
      <c r="G318" s="13"/>
      <c r="H318" s="197" t="s">
        <v>1</v>
      </c>
      <c r="I318" s="199"/>
      <c r="J318" s="13"/>
      <c r="K318" s="13"/>
      <c r="L318" s="195"/>
      <c r="M318" s="200"/>
      <c r="N318" s="201"/>
      <c r="O318" s="201"/>
      <c r="P318" s="201"/>
      <c r="Q318" s="201"/>
      <c r="R318" s="201"/>
      <c r="S318" s="201"/>
      <c r="T318" s="202"/>
      <c r="U318" s="13"/>
      <c r="V318" s="13"/>
      <c r="W318" s="13"/>
      <c r="X318" s="13"/>
      <c r="Y318" s="13"/>
      <c r="Z318" s="13"/>
      <c r="AA318" s="13"/>
      <c r="AB318" s="13"/>
      <c r="AC318" s="13"/>
      <c r="AD318" s="13"/>
      <c r="AE318" s="13"/>
      <c r="AT318" s="197" t="s">
        <v>265</v>
      </c>
      <c r="AU318" s="197" t="s">
        <v>85</v>
      </c>
      <c r="AV318" s="13" t="s">
        <v>82</v>
      </c>
      <c r="AW318" s="13" t="s">
        <v>32</v>
      </c>
      <c r="AX318" s="13" t="s">
        <v>75</v>
      </c>
      <c r="AY318" s="197" t="s">
        <v>257</v>
      </c>
    </row>
    <row r="319" s="14" customFormat="1">
      <c r="A319" s="14"/>
      <c r="B319" s="203"/>
      <c r="C319" s="14"/>
      <c r="D319" s="196" t="s">
        <v>265</v>
      </c>
      <c r="E319" s="204" t="s">
        <v>1</v>
      </c>
      <c r="F319" s="205" t="s">
        <v>438</v>
      </c>
      <c r="G319" s="14"/>
      <c r="H319" s="206">
        <v>36</v>
      </c>
      <c r="I319" s="207"/>
      <c r="J319" s="14"/>
      <c r="K319" s="14"/>
      <c r="L319" s="203"/>
      <c r="M319" s="208"/>
      <c r="N319" s="209"/>
      <c r="O319" s="209"/>
      <c r="P319" s="209"/>
      <c r="Q319" s="209"/>
      <c r="R319" s="209"/>
      <c r="S319" s="209"/>
      <c r="T319" s="210"/>
      <c r="U319" s="14"/>
      <c r="V319" s="14"/>
      <c r="W319" s="14"/>
      <c r="X319" s="14"/>
      <c r="Y319" s="14"/>
      <c r="Z319" s="14"/>
      <c r="AA319" s="14"/>
      <c r="AB319" s="14"/>
      <c r="AC319" s="14"/>
      <c r="AD319" s="14"/>
      <c r="AE319" s="14"/>
      <c r="AT319" s="204" t="s">
        <v>265</v>
      </c>
      <c r="AU319" s="204" t="s">
        <v>85</v>
      </c>
      <c r="AV319" s="14" t="s">
        <v>85</v>
      </c>
      <c r="AW319" s="14" t="s">
        <v>32</v>
      </c>
      <c r="AX319" s="14" t="s">
        <v>75</v>
      </c>
      <c r="AY319" s="204" t="s">
        <v>257</v>
      </c>
    </row>
    <row r="320" s="15" customFormat="1">
      <c r="A320" s="15"/>
      <c r="B320" s="211"/>
      <c r="C320" s="15"/>
      <c r="D320" s="196" t="s">
        <v>265</v>
      </c>
      <c r="E320" s="212" t="s">
        <v>1</v>
      </c>
      <c r="F320" s="213" t="s">
        <v>271</v>
      </c>
      <c r="G320" s="15"/>
      <c r="H320" s="214">
        <v>192</v>
      </c>
      <c r="I320" s="215"/>
      <c r="J320" s="15"/>
      <c r="K320" s="15"/>
      <c r="L320" s="211"/>
      <c r="M320" s="216"/>
      <c r="N320" s="217"/>
      <c r="O320" s="217"/>
      <c r="P320" s="217"/>
      <c r="Q320" s="217"/>
      <c r="R320" s="217"/>
      <c r="S320" s="217"/>
      <c r="T320" s="218"/>
      <c r="U320" s="15"/>
      <c r="V320" s="15"/>
      <c r="W320" s="15"/>
      <c r="X320" s="15"/>
      <c r="Y320" s="15"/>
      <c r="Z320" s="15"/>
      <c r="AA320" s="15"/>
      <c r="AB320" s="15"/>
      <c r="AC320" s="15"/>
      <c r="AD320" s="15"/>
      <c r="AE320" s="15"/>
      <c r="AT320" s="212" t="s">
        <v>265</v>
      </c>
      <c r="AU320" s="212" t="s">
        <v>85</v>
      </c>
      <c r="AV320" s="15" t="s">
        <v>108</v>
      </c>
      <c r="AW320" s="15" t="s">
        <v>32</v>
      </c>
      <c r="AX320" s="15" t="s">
        <v>82</v>
      </c>
      <c r="AY320" s="212" t="s">
        <v>257</v>
      </c>
    </row>
    <row r="321" s="2" customFormat="1" ht="16.5" customHeight="1">
      <c r="A321" s="38"/>
      <c r="B321" s="181"/>
      <c r="C321" s="227" t="s">
        <v>443</v>
      </c>
      <c r="D321" s="227" t="s">
        <v>315</v>
      </c>
      <c r="E321" s="228" t="s">
        <v>444</v>
      </c>
      <c r="F321" s="229" t="s">
        <v>445</v>
      </c>
      <c r="G321" s="230" t="s">
        <v>262</v>
      </c>
      <c r="H321" s="231">
        <v>153.95400000000001</v>
      </c>
      <c r="I321" s="232"/>
      <c r="J321" s="233">
        <f>ROUND(I321*H321,2)</f>
        <v>0</v>
      </c>
      <c r="K321" s="229" t="s">
        <v>263</v>
      </c>
      <c r="L321" s="234"/>
      <c r="M321" s="235" t="s">
        <v>1</v>
      </c>
      <c r="N321" s="236" t="s">
        <v>40</v>
      </c>
      <c r="O321" s="77"/>
      <c r="P321" s="191">
        <f>O321*H321</f>
        <v>0</v>
      </c>
      <c r="Q321" s="191">
        <v>2.4289999999999998</v>
      </c>
      <c r="R321" s="191">
        <f>Q321*H321</f>
        <v>373.95426600000002</v>
      </c>
      <c r="S321" s="191">
        <v>0</v>
      </c>
      <c r="T321" s="192">
        <f>S321*H321</f>
        <v>0</v>
      </c>
      <c r="U321" s="38"/>
      <c r="V321" s="38"/>
      <c r="W321" s="38"/>
      <c r="X321" s="38"/>
      <c r="Y321" s="38"/>
      <c r="Z321" s="38"/>
      <c r="AA321" s="38"/>
      <c r="AB321" s="38"/>
      <c r="AC321" s="38"/>
      <c r="AD321" s="38"/>
      <c r="AE321" s="38"/>
      <c r="AR321" s="193" t="s">
        <v>307</v>
      </c>
      <c r="AT321" s="193" t="s">
        <v>315</v>
      </c>
      <c r="AU321" s="193" t="s">
        <v>85</v>
      </c>
      <c r="AY321" s="19" t="s">
        <v>257</v>
      </c>
      <c r="BE321" s="194">
        <f>IF(N321="základní",J321,0)</f>
        <v>0</v>
      </c>
      <c r="BF321" s="194">
        <f>IF(N321="snížená",J321,0)</f>
        <v>0</v>
      </c>
      <c r="BG321" s="194">
        <f>IF(N321="zákl. přenesená",J321,0)</f>
        <v>0</v>
      </c>
      <c r="BH321" s="194">
        <f>IF(N321="sníž. přenesená",J321,0)</f>
        <v>0</v>
      </c>
      <c r="BI321" s="194">
        <f>IF(N321="nulová",J321,0)</f>
        <v>0</v>
      </c>
      <c r="BJ321" s="19" t="s">
        <v>82</v>
      </c>
      <c r="BK321" s="194">
        <f>ROUND(I321*H321,2)</f>
        <v>0</v>
      </c>
      <c r="BL321" s="19" t="s">
        <v>108</v>
      </c>
      <c r="BM321" s="193" t="s">
        <v>446</v>
      </c>
    </row>
    <row r="322" s="13" customFormat="1">
      <c r="A322" s="13"/>
      <c r="B322" s="195"/>
      <c r="C322" s="13"/>
      <c r="D322" s="196" t="s">
        <v>265</v>
      </c>
      <c r="E322" s="197" t="s">
        <v>1</v>
      </c>
      <c r="F322" s="198" t="s">
        <v>424</v>
      </c>
      <c r="G322" s="13"/>
      <c r="H322" s="197" t="s">
        <v>1</v>
      </c>
      <c r="I322" s="199"/>
      <c r="J322" s="13"/>
      <c r="K322" s="13"/>
      <c r="L322" s="195"/>
      <c r="M322" s="200"/>
      <c r="N322" s="201"/>
      <c r="O322" s="201"/>
      <c r="P322" s="201"/>
      <c r="Q322" s="201"/>
      <c r="R322" s="201"/>
      <c r="S322" s="201"/>
      <c r="T322" s="202"/>
      <c r="U322" s="13"/>
      <c r="V322" s="13"/>
      <c r="W322" s="13"/>
      <c r="X322" s="13"/>
      <c r="Y322" s="13"/>
      <c r="Z322" s="13"/>
      <c r="AA322" s="13"/>
      <c r="AB322" s="13"/>
      <c r="AC322" s="13"/>
      <c r="AD322" s="13"/>
      <c r="AE322" s="13"/>
      <c r="AT322" s="197" t="s">
        <v>265</v>
      </c>
      <c r="AU322" s="197" t="s">
        <v>85</v>
      </c>
      <c r="AV322" s="13" t="s">
        <v>82</v>
      </c>
      <c r="AW322" s="13" t="s">
        <v>32</v>
      </c>
      <c r="AX322" s="13" t="s">
        <v>75</v>
      </c>
      <c r="AY322" s="197" t="s">
        <v>257</v>
      </c>
    </row>
    <row r="323" s="13" customFormat="1">
      <c r="A323" s="13"/>
      <c r="B323" s="195"/>
      <c r="C323" s="13"/>
      <c r="D323" s="196" t="s">
        <v>265</v>
      </c>
      <c r="E323" s="197" t="s">
        <v>1</v>
      </c>
      <c r="F323" s="198" t="s">
        <v>294</v>
      </c>
      <c r="G323" s="13"/>
      <c r="H323" s="197" t="s">
        <v>1</v>
      </c>
      <c r="I323" s="199"/>
      <c r="J323" s="13"/>
      <c r="K323" s="13"/>
      <c r="L323" s="195"/>
      <c r="M323" s="200"/>
      <c r="N323" s="201"/>
      <c r="O323" s="201"/>
      <c r="P323" s="201"/>
      <c r="Q323" s="201"/>
      <c r="R323" s="201"/>
      <c r="S323" s="201"/>
      <c r="T323" s="202"/>
      <c r="U323" s="13"/>
      <c r="V323" s="13"/>
      <c r="W323" s="13"/>
      <c r="X323" s="13"/>
      <c r="Y323" s="13"/>
      <c r="Z323" s="13"/>
      <c r="AA323" s="13"/>
      <c r="AB323" s="13"/>
      <c r="AC323" s="13"/>
      <c r="AD323" s="13"/>
      <c r="AE323" s="13"/>
      <c r="AT323" s="197" t="s">
        <v>265</v>
      </c>
      <c r="AU323" s="197" t="s">
        <v>85</v>
      </c>
      <c r="AV323" s="13" t="s">
        <v>82</v>
      </c>
      <c r="AW323" s="13" t="s">
        <v>32</v>
      </c>
      <c r="AX323" s="13" t="s">
        <v>75</v>
      </c>
      <c r="AY323" s="197" t="s">
        <v>257</v>
      </c>
    </row>
    <row r="324" s="14" customFormat="1">
      <c r="A324" s="14"/>
      <c r="B324" s="203"/>
      <c r="C324" s="14"/>
      <c r="D324" s="196" t="s">
        <v>265</v>
      </c>
      <c r="E324" s="204" t="s">
        <v>1</v>
      </c>
      <c r="F324" s="205" t="s">
        <v>447</v>
      </c>
      <c r="G324" s="14"/>
      <c r="H324" s="206">
        <v>81.875</v>
      </c>
      <c r="I324" s="207"/>
      <c r="J324" s="14"/>
      <c r="K324" s="14"/>
      <c r="L324" s="203"/>
      <c r="M324" s="208"/>
      <c r="N324" s="209"/>
      <c r="O324" s="209"/>
      <c r="P324" s="209"/>
      <c r="Q324" s="209"/>
      <c r="R324" s="209"/>
      <c r="S324" s="209"/>
      <c r="T324" s="210"/>
      <c r="U324" s="14"/>
      <c r="V324" s="14"/>
      <c r="W324" s="14"/>
      <c r="X324" s="14"/>
      <c r="Y324" s="14"/>
      <c r="Z324" s="14"/>
      <c r="AA324" s="14"/>
      <c r="AB324" s="14"/>
      <c r="AC324" s="14"/>
      <c r="AD324" s="14"/>
      <c r="AE324" s="14"/>
      <c r="AT324" s="204" t="s">
        <v>265</v>
      </c>
      <c r="AU324" s="204" t="s">
        <v>85</v>
      </c>
      <c r="AV324" s="14" t="s">
        <v>85</v>
      </c>
      <c r="AW324" s="14" t="s">
        <v>32</v>
      </c>
      <c r="AX324" s="14" t="s">
        <v>75</v>
      </c>
      <c r="AY324" s="204" t="s">
        <v>257</v>
      </c>
    </row>
    <row r="325" s="16" customFormat="1">
      <c r="A325" s="16"/>
      <c r="B325" s="219"/>
      <c r="C325" s="16"/>
      <c r="D325" s="196" t="s">
        <v>265</v>
      </c>
      <c r="E325" s="220" t="s">
        <v>1</v>
      </c>
      <c r="F325" s="221" t="s">
        <v>296</v>
      </c>
      <c r="G325" s="16"/>
      <c r="H325" s="222">
        <v>81.875</v>
      </c>
      <c r="I325" s="223"/>
      <c r="J325" s="16"/>
      <c r="K325" s="16"/>
      <c r="L325" s="219"/>
      <c r="M325" s="224"/>
      <c r="N325" s="225"/>
      <c r="O325" s="225"/>
      <c r="P325" s="225"/>
      <c r="Q325" s="225"/>
      <c r="R325" s="225"/>
      <c r="S325" s="225"/>
      <c r="T325" s="226"/>
      <c r="U325" s="16"/>
      <c r="V325" s="16"/>
      <c r="W325" s="16"/>
      <c r="X325" s="16"/>
      <c r="Y325" s="16"/>
      <c r="Z325" s="16"/>
      <c r="AA325" s="16"/>
      <c r="AB325" s="16"/>
      <c r="AC325" s="16"/>
      <c r="AD325" s="16"/>
      <c r="AE325" s="16"/>
      <c r="AT325" s="220" t="s">
        <v>265</v>
      </c>
      <c r="AU325" s="220" t="s">
        <v>85</v>
      </c>
      <c r="AV325" s="16" t="s">
        <v>92</v>
      </c>
      <c r="AW325" s="16" t="s">
        <v>32</v>
      </c>
      <c r="AX325" s="16" t="s">
        <v>75</v>
      </c>
      <c r="AY325" s="220" t="s">
        <v>257</v>
      </c>
    </row>
    <row r="326" s="13" customFormat="1">
      <c r="A326" s="13"/>
      <c r="B326" s="195"/>
      <c r="C326" s="13"/>
      <c r="D326" s="196" t="s">
        <v>265</v>
      </c>
      <c r="E326" s="197" t="s">
        <v>1</v>
      </c>
      <c r="F326" s="198" t="s">
        <v>294</v>
      </c>
      <c r="G326" s="13"/>
      <c r="H326" s="197" t="s">
        <v>1</v>
      </c>
      <c r="I326" s="199"/>
      <c r="J326" s="13"/>
      <c r="K326" s="13"/>
      <c r="L326" s="195"/>
      <c r="M326" s="200"/>
      <c r="N326" s="201"/>
      <c r="O326" s="201"/>
      <c r="P326" s="201"/>
      <c r="Q326" s="201"/>
      <c r="R326" s="201"/>
      <c r="S326" s="201"/>
      <c r="T326" s="202"/>
      <c r="U326" s="13"/>
      <c r="V326" s="13"/>
      <c r="W326" s="13"/>
      <c r="X326" s="13"/>
      <c r="Y326" s="13"/>
      <c r="Z326" s="13"/>
      <c r="AA326" s="13"/>
      <c r="AB326" s="13"/>
      <c r="AC326" s="13"/>
      <c r="AD326" s="13"/>
      <c r="AE326" s="13"/>
      <c r="AT326" s="197" t="s">
        <v>265</v>
      </c>
      <c r="AU326" s="197" t="s">
        <v>85</v>
      </c>
      <c r="AV326" s="13" t="s">
        <v>82</v>
      </c>
      <c r="AW326" s="13" t="s">
        <v>32</v>
      </c>
      <c r="AX326" s="13" t="s">
        <v>75</v>
      </c>
      <c r="AY326" s="197" t="s">
        <v>257</v>
      </c>
    </row>
    <row r="327" s="14" customFormat="1">
      <c r="A327" s="14"/>
      <c r="B327" s="203"/>
      <c r="C327" s="14"/>
      <c r="D327" s="196" t="s">
        <v>265</v>
      </c>
      <c r="E327" s="204" t="s">
        <v>1</v>
      </c>
      <c r="F327" s="205" t="s">
        <v>448</v>
      </c>
      <c r="G327" s="14"/>
      <c r="H327" s="206">
        <v>27.292000000000002</v>
      </c>
      <c r="I327" s="207"/>
      <c r="J327" s="14"/>
      <c r="K327" s="14"/>
      <c r="L327" s="203"/>
      <c r="M327" s="208"/>
      <c r="N327" s="209"/>
      <c r="O327" s="209"/>
      <c r="P327" s="209"/>
      <c r="Q327" s="209"/>
      <c r="R327" s="209"/>
      <c r="S327" s="209"/>
      <c r="T327" s="210"/>
      <c r="U327" s="14"/>
      <c r="V327" s="14"/>
      <c r="W327" s="14"/>
      <c r="X327" s="14"/>
      <c r="Y327" s="14"/>
      <c r="Z327" s="14"/>
      <c r="AA327" s="14"/>
      <c r="AB327" s="14"/>
      <c r="AC327" s="14"/>
      <c r="AD327" s="14"/>
      <c r="AE327" s="14"/>
      <c r="AT327" s="204" t="s">
        <v>265</v>
      </c>
      <c r="AU327" s="204" t="s">
        <v>85</v>
      </c>
      <c r="AV327" s="14" t="s">
        <v>85</v>
      </c>
      <c r="AW327" s="14" t="s">
        <v>32</v>
      </c>
      <c r="AX327" s="14" t="s">
        <v>75</v>
      </c>
      <c r="AY327" s="204" t="s">
        <v>257</v>
      </c>
    </row>
    <row r="328" s="16" customFormat="1">
      <c r="A328" s="16"/>
      <c r="B328" s="219"/>
      <c r="C328" s="16"/>
      <c r="D328" s="196" t="s">
        <v>265</v>
      </c>
      <c r="E328" s="220" t="s">
        <v>1</v>
      </c>
      <c r="F328" s="221" t="s">
        <v>296</v>
      </c>
      <c r="G328" s="16"/>
      <c r="H328" s="222">
        <v>27.292000000000002</v>
      </c>
      <c r="I328" s="223"/>
      <c r="J328" s="16"/>
      <c r="K328" s="16"/>
      <c r="L328" s="219"/>
      <c r="M328" s="224"/>
      <c r="N328" s="225"/>
      <c r="O328" s="225"/>
      <c r="P328" s="225"/>
      <c r="Q328" s="225"/>
      <c r="R328" s="225"/>
      <c r="S328" s="225"/>
      <c r="T328" s="226"/>
      <c r="U328" s="16"/>
      <c r="V328" s="16"/>
      <c r="W328" s="16"/>
      <c r="X328" s="16"/>
      <c r="Y328" s="16"/>
      <c r="Z328" s="16"/>
      <c r="AA328" s="16"/>
      <c r="AB328" s="16"/>
      <c r="AC328" s="16"/>
      <c r="AD328" s="16"/>
      <c r="AE328" s="16"/>
      <c r="AT328" s="220" t="s">
        <v>265</v>
      </c>
      <c r="AU328" s="220" t="s">
        <v>85</v>
      </c>
      <c r="AV328" s="16" t="s">
        <v>92</v>
      </c>
      <c r="AW328" s="16" t="s">
        <v>32</v>
      </c>
      <c r="AX328" s="16" t="s">
        <v>75</v>
      </c>
      <c r="AY328" s="220" t="s">
        <v>257</v>
      </c>
    </row>
    <row r="329" s="13" customFormat="1">
      <c r="A329" s="13"/>
      <c r="B329" s="195"/>
      <c r="C329" s="13"/>
      <c r="D329" s="196" t="s">
        <v>265</v>
      </c>
      <c r="E329" s="197" t="s">
        <v>1</v>
      </c>
      <c r="F329" s="198" t="s">
        <v>298</v>
      </c>
      <c r="G329" s="13"/>
      <c r="H329" s="197" t="s">
        <v>1</v>
      </c>
      <c r="I329" s="199"/>
      <c r="J329" s="13"/>
      <c r="K329" s="13"/>
      <c r="L329" s="195"/>
      <c r="M329" s="200"/>
      <c r="N329" s="201"/>
      <c r="O329" s="201"/>
      <c r="P329" s="201"/>
      <c r="Q329" s="201"/>
      <c r="R329" s="201"/>
      <c r="S329" s="201"/>
      <c r="T329" s="202"/>
      <c r="U329" s="13"/>
      <c r="V329" s="13"/>
      <c r="W329" s="13"/>
      <c r="X329" s="13"/>
      <c r="Y329" s="13"/>
      <c r="Z329" s="13"/>
      <c r="AA329" s="13"/>
      <c r="AB329" s="13"/>
      <c r="AC329" s="13"/>
      <c r="AD329" s="13"/>
      <c r="AE329" s="13"/>
      <c r="AT329" s="197" t="s">
        <v>265</v>
      </c>
      <c r="AU329" s="197" t="s">
        <v>85</v>
      </c>
      <c r="AV329" s="13" t="s">
        <v>82</v>
      </c>
      <c r="AW329" s="13" t="s">
        <v>32</v>
      </c>
      <c r="AX329" s="13" t="s">
        <v>75</v>
      </c>
      <c r="AY329" s="197" t="s">
        <v>257</v>
      </c>
    </row>
    <row r="330" s="14" customFormat="1">
      <c r="A330" s="14"/>
      <c r="B330" s="203"/>
      <c r="C330" s="14"/>
      <c r="D330" s="196" t="s">
        <v>265</v>
      </c>
      <c r="E330" s="204" t="s">
        <v>1</v>
      </c>
      <c r="F330" s="205" t="s">
        <v>449</v>
      </c>
      <c r="G330" s="14"/>
      <c r="H330" s="206">
        <v>44.786999999999999</v>
      </c>
      <c r="I330" s="207"/>
      <c r="J330" s="14"/>
      <c r="K330" s="14"/>
      <c r="L330" s="203"/>
      <c r="M330" s="208"/>
      <c r="N330" s="209"/>
      <c r="O330" s="209"/>
      <c r="P330" s="209"/>
      <c r="Q330" s="209"/>
      <c r="R330" s="209"/>
      <c r="S330" s="209"/>
      <c r="T330" s="210"/>
      <c r="U330" s="14"/>
      <c r="V330" s="14"/>
      <c r="W330" s="14"/>
      <c r="X330" s="14"/>
      <c r="Y330" s="14"/>
      <c r="Z330" s="14"/>
      <c r="AA330" s="14"/>
      <c r="AB330" s="14"/>
      <c r="AC330" s="14"/>
      <c r="AD330" s="14"/>
      <c r="AE330" s="14"/>
      <c r="AT330" s="204" t="s">
        <v>265</v>
      </c>
      <c r="AU330" s="204" t="s">
        <v>85</v>
      </c>
      <c r="AV330" s="14" t="s">
        <v>85</v>
      </c>
      <c r="AW330" s="14" t="s">
        <v>32</v>
      </c>
      <c r="AX330" s="14" t="s">
        <v>75</v>
      </c>
      <c r="AY330" s="204" t="s">
        <v>257</v>
      </c>
    </row>
    <row r="331" s="16" customFormat="1">
      <c r="A331" s="16"/>
      <c r="B331" s="219"/>
      <c r="C331" s="16"/>
      <c r="D331" s="196" t="s">
        <v>265</v>
      </c>
      <c r="E331" s="220" t="s">
        <v>1</v>
      </c>
      <c r="F331" s="221" t="s">
        <v>296</v>
      </c>
      <c r="G331" s="16"/>
      <c r="H331" s="222">
        <v>44.786999999999999</v>
      </c>
      <c r="I331" s="223"/>
      <c r="J331" s="16"/>
      <c r="K331" s="16"/>
      <c r="L331" s="219"/>
      <c r="M331" s="224"/>
      <c r="N331" s="225"/>
      <c r="O331" s="225"/>
      <c r="P331" s="225"/>
      <c r="Q331" s="225"/>
      <c r="R331" s="225"/>
      <c r="S331" s="225"/>
      <c r="T331" s="226"/>
      <c r="U331" s="16"/>
      <c r="V331" s="16"/>
      <c r="W331" s="16"/>
      <c r="X331" s="16"/>
      <c r="Y331" s="16"/>
      <c r="Z331" s="16"/>
      <c r="AA331" s="16"/>
      <c r="AB331" s="16"/>
      <c r="AC331" s="16"/>
      <c r="AD331" s="16"/>
      <c r="AE331" s="16"/>
      <c r="AT331" s="220" t="s">
        <v>265</v>
      </c>
      <c r="AU331" s="220" t="s">
        <v>85</v>
      </c>
      <c r="AV331" s="16" t="s">
        <v>92</v>
      </c>
      <c r="AW331" s="16" t="s">
        <v>32</v>
      </c>
      <c r="AX331" s="16" t="s">
        <v>75</v>
      </c>
      <c r="AY331" s="220" t="s">
        <v>257</v>
      </c>
    </row>
    <row r="332" s="15" customFormat="1">
      <c r="A332" s="15"/>
      <c r="B332" s="211"/>
      <c r="C332" s="15"/>
      <c r="D332" s="196" t="s">
        <v>265</v>
      </c>
      <c r="E332" s="212" t="s">
        <v>1</v>
      </c>
      <c r="F332" s="213" t="s">
        <v>271</v>
      </c>
      <c r="G332" s="15"/>
      <c r="H332" s="214">
        <v>153.95400000000001</v>
      </c>
      <c r="I332" s="215"/>
      <c r="J332" s="15"/>
      <c r="K332" s="15"/>
      <c r="L332" s="211"/>
      <c r="M332" s="216"/>
      <c r="N332" s="217"/>
      <c r="O332" s="217"/>
      <c r="P332" s="217"/>
      <c r="Q332" s="217"/>
      <c r="R332" s="217"/>
      <c r="S332" s="217"/>
      <c r="T332" s="218"/>
      <c r="U332" s="15"/>
      <c r="V332" s="15"/>
      <c r="W332" s="15"/>
      <c r="X332" s="15"/>
      <c r="Y332" s="15"/>
      <c r="Z332" s="15"/>
      <c r="AA332" s="15"/>
      <c r="AB332" s="15"/>
      <c r="AC332" s="15"/>
      <c r="AD332" s="15"/>
      <c r="AE332" s="15"/>
      <c r="AT332" s="212" t="s">
        <v>265</v>
      </c>
      <c r="AU332" s="212" t="s">
        <v>85</v>
      </c>
      <c r="AV332" s="15" t="s">
        <v>108</v>
      </c>
      <c r="AW332" s="15" t="s">
        <v>32</v>
      </c>
      <c r="AX332" s="15" t="s">
        <v>82</v>
      </c>
      <c r="AY332" s="212" t="s">
        <v>257</v>
      </c>
    </row>
    <row r="333" s="2" customFormat="1" ht="24.15" customHeight="1">
      <c r="A333" s="38"/>
      <c r="B333" s="181"/>
      <c r="C333" s="182" t="s">
        <v>450</v>
      </c>
      <c r="D333" s="182" t="s">
        <v>259</v>
      </c>
      <c r="E333" s="183" t="s">
        <v>451</v>
      </c>
      <c r="F333" s="184" t="s">
        <v>452</v>
      </c>
      <c r="G333" s="185" t="s">
        <v>304</v>
      </c>
      <c r="H333" s="186">
        <v>4.7460000000000004</v>
      </c>
      <c r="I333" s="187"/>
      <c r="J333" s="188">
        <f>ROUND(I333*H333,2)</f>
        <v>0</v>
      </c>
      <c r="K333" s="184" t="s">
        <v>263</v>
      </c>
      <c r="L333" s="39"/>
      <c r="M333" s="189" t="s">
        <v>1</v>
      </c>
      <c r="N333" s="190" t="s">
        <v>40</v>
      </c>
      <c r="O333" s="77"/>
      <c r="P333" s="191">
        <f>O333*H333</f>
        <v>0</v>
      </c>
      <c r="Q333" s="191">
        <v>1.11381</v>
      </c>
      <c r="R333" s="191">
        <f>Q333*H333</f>
        <v>5.2861422600000001</v>
      </c>
      <c r="S333" s="191">
        <v>0</v>
      </c>
      <c r="T333" s="192">
        <f>S333*H333</f>
        <v>0</v>
      </c>
      <c r="U333" s="38"/>
      <c r="V333" s="38"/>
      <c r="W333" s="38"/>
      <c r="X333" s="38"/>
      <c r="Y333" s="38"/>
      <c r="Z333" s="38"/>
      <c r="AA333" s="38"/>
      <c r="AB333" s="38"/>
      <c r="AC333" s="38"/>
      <c r="AD333" s="38"/>
      <c r="AE333" s="38"/>
      <c r="AR333" s="193" t="s">
        <v>108</v>
      </c>
      <c r="AT333" s="193" t="s">
        <v>259</v>
      </c>
      <c r="AU333" s="193" t="s">
        <v>85</v>
      </c>
      <c r="AY333" s="19" t="s">
        <v>257</v>
      </c>
      <c r="BE333" s="194">
        <f>IF(N333="základní",J333,0)</f>
        <v>0</v>
      </c>
      <c r="BF333" s="194">
        <f>IF(N333="snížená",J333,0)</f>
        <v>0</v>
      </c>
      <c r="BG333" s="194">
        <f>IF(N333="zákl. přenesená",J333,0)</f>
        <v>0</v>
      </c>
      <c r="BH333" s="194">
        <f>IF(N333="sníž. přenesená",J333,0)</f>
        <v>0</v>
      </c>
      <c r="BI333" s="194">
        <f>IF(N333="nulová",J333,0)</f>
        <v>0</v>
      </c>
      <c r="BJ333" s="19" t="s">
        <v>82</v>
      </c>
      <c r="BK333" s="194">
        <f>ROUND(I333*H333,2)</f>
        <v>0</v>
      </c>
      <c r="BL333" s="19" t="s">
        <v>108</v>
      </c>
      <c r="BM333" s="193" t="s">
        <v>453</v>
      </c>
    </row>
    <row r="334" s="13" customFormat="1">
      <c r="A334" s="13"/>
      <c r="B334" s="195"/>
      <c r="C334" s="13"/>
      <c r="D334" s="196" t="s">
        <v>265</v>
      </c>
      <c r="E334" s="197" t="s">
        <v>1</v>
      </c>
      <c r="F334" s="198" t="s">
        <v>424</v>
      </c>
      <c r="G334" s="13"/>
      <c r="H334" s="197" t="s">
        <v>1</v>
      </c>
      <c r="I334" s="199"/>
      <c r="J334" s="13"/>
      <c r="K334" s="13"/>
      <c r="L334" s="195"/>
      <c r="M334" s="200"/>
      <c r="N334" s="201"/>
      <c r="O334" s="201"/>
      <c r="P334" s="201"/>
      <c r="Q334" s="201"/>
      <c r="R334" s="201"/>
      <c r="S334" s="201"/>
      <c r="T334" s="202"/>
      <c r="U334" s="13"/>
      <c r="V334" s="13"/>
      <c r="W334" s="13"/>
      <c r="X334" s="13"/>
      <c r="Y334" s="13"/>
      <c r="Z334" s="13"/>
      <c r="AA334" s="13"/>
      <c r="AB334" s="13"/>
      <c r="AC334" s="13"/>
      <c r="AD334" s="13"/>
      <c r="AE334" s="13"/>
      <c r="AT334" s="197" t="s">
        <v>265</v>
      </c>
      <c r="AU334" s="197" t="s">
        <v>85</v>
      </c>
      <c r="AV334" s="13" t="s">
        <v>82</v>
      </c>
      <c r="AW334" s="13" t="s">
        <v>32</v>
      </c>
      <c r="AX334" s="13" t="s">
        <v>75</v>
      </c>
      <c r="AY334" s="197" t="s">
        <v>257</v>
      </c>
    </row>
    <row r="335" s="14" customFormat="1">
      <c r="A335" s="14"/>
      <c r="B335" s="203"/>
      <c r="C335" s="14"/>
      <c r="D335" s="196" t="s">
        <v>265</v>
      </c>
      <c r="E335" s="204" t="s">
        <v>1</v>
      </c>
      <c r="F335" s="205" t="s">
        <v>454</v>
      </c>
      <c r="G335" s="14"/>
      <c r="H335" s="206">
        <v>4.7460000000000004</v>
      </c>
      <c r="I335" s="207"/>
      <c r="J335" s="14"/>
      <c r="K335" s="14"/>
      <c r="L335" s="203"/>
      <c r="M335" s="208"/>
      <c r="N335" s="209"/>
      <c r="O335" s="209"/>
      <c r="P335" s="209"/>
      <c r="Q335" s="209"/>
      <c r="R335" s="209"/>
      <c r="S335" s="209"/>
      <c r="T335" s="210"/>
      <c r="U335" s="14"/>
      <c r="V335" s="14"/>
      <c r="W335" s="14"/>
      <c r="X335" s="14"/>
      <c r="Y335" s="14"/>
      <c r="Z335" s="14"/>
      <c r="AA335" s="14"/>
      <c r="AB335" s="14"/>
      <c r="AC335" s="14"/>
      <c r="AD335" s="14"/>
      <c r="AE335" s="14"/>
      <c r="AT335" s="204" t="s">
        <v>265</v>
      </c>
      <c r="AU335" s="204" t="s">
        <v>85</v>
      </c>
      <c r="AV335" s="14" t="s">
        <v>85</v>
      </c>
      <c r="AW335" s="14" t="s">
        <v>32</v>
      </c>
      <c r="AX335" s="14" t="s">
        <v>75</v>
      </c>
      <c r="AY335" s="204" t="s">
        <v>257</v>
      </c>
    </row>
    <row r="336" s="15" customFormat="1">
      <c r="A336" s="15"/>
      <c r="B336" s="211"/>
      <c r="C336" s="15"/>
      <c r="D336" s="196" t="s">
        <v>265</v>
      </c>
      <c r="E336" s="212" t="s">
        <v>1</v>
      </c>
      <c r="F336" s="213" t="s">
        <v>271</v>
      </c>
      <c r="G336" s="15"/>
      <c r="H336" s="214">
        <v>4.7460000000000004</v>
      </c>
      <c r="I336" s="215"/>
      <c r="J336" s="15"/>
      <c r="K336" s="15"/>
      <c r="L336" s="211"/>
      <c r="M336" s="216"/>
      <c r="N336" s="217"/>
      <c r="O336" s="217"/>
      <c r="P336" s="217"/>
      <c r="Q336" s="217"/>
      <c r="R336" s="217"/>
      <c r="S336" s="217"/>
      <c r="T336" s="218"/>
      <c r="U336" s="15"/>
      <c r="V336" s="15"/>
      <c r="W336" s="15"/>
      <c r="X336" s="15"/>
      <c r="Y336" s="15"/>
      <c r="Z336" s="15"/>
      <c r="AA336" s="15"/>
      <c r="AB336" s="15"/>
      <c r="AC336" s="15"/>
      <c r="AD336" s="15"/>
      <c r="AE336" s="15"/>
      <c r="AT336" s="212" t="s">
        <v>265</v>
      </c>
      <c r="AU336" s="212" t="s">
        <v>85</v>
      </c>
      <c r="AV336" s="15" t="s">
        <v>108</v>
      </c>
      <c r="AW336" s="15" t="s">
        <v>32</v>
      </c>
      <c r="AX336" s="15" t="s">
        <v>82</v>
      </c>
      <c r="AY336" s="212" t="s">
        <v>257</v>
      </c>
    </row>
    <row r="337" s="2" customFormat="1" ht="24.15" customHeight="1">
      <c r="A337" s="38"/>
      <c r="B337" s="181"/>
      <c r="C337" s="182" t="s">
        <v>455</v>
      </c>
      <c r="D337" s="182" t="s">
        <v>259</v>
      </c>
      <c r="E337" s="183" t="s">
        <v>456</v>
      </c>
      <c r="F337" s="184" t="s">
        <v>457</v>
      </c>
      <c r="G337" s="185" t="s">
        <v>422</v>
      </c>
      <c r="H337" s="186">
        <v>5.7000000000000002</v>
      </c>
      <c r="I337" s="187"/>
      <c r="J337" s="188">
        <f>ROUND(I337*H337,2)</f>
        <v>0</v>
      </c>
      <c r="K337" s="184" t="s">
        <v>263</v>
      </c>
      <c r="L337" s="39"/>
      <c r="M337" s="189" t="s">
        <v>1</v>
      </c>
      <c r="N337" s="190" t="s">
        <v>40</v>
      </c>
      <c r="O337" s="77"/>
      <c r="P337" s="191">
        <f>O337*H337</f>
        <v>0</v>
      </c>
      <c r="Q337" s="191">
        <v>0</v>
      </c>
      <c r="R337" s="191">
        <f>Q337*H337</f>
        <v>0</v>
      </c>
      <c r="S337" s="191">
        <v>1.6990000000000001</v>
      </c>
      <c r="T337" s="192">
        <f>S337*H337</f>
        <v>9.6843000000000004</v>
      </c>
      <c r="U337" s="38"/>
      <c r="V337" s="38"/>
      <c r="W337" s="38"/>
      <c r="X337" s="38"/>
      <c r="Y337" s="38"/>
      <c r="Z337" s="38"/>
      <c r="AA337" s="38"/>
      <c r="AB337" s="38"/>
      <c r="AC337" s="38"/>
      <c r="AD337" s="38"/>
      <c r="AE337" s="38"/>
      <c r="AR337" s="193" t="s">
        <v>108</v>
      </c>
      <c r="AT337" s="193" t="s">
        <v>259</v>
      </c>
      <c r="AU337" s="193" t="s">
        <v>85</v>
      </c>
      <c r="AY337" s="19" t="s">
        <v>257</v>
      </c>
      <c r="BE337" s="194">
        <f>IF(N337="základní",J337,0)</f>
        <v>0</v>
      </c>
      <c r="BF337" s="194">
        <f>IF(N337="snížená",J337,0)</f>
        <v>0</v>
      </c>
      <c r="BG337" s="194">
        <f>IF(N337="zákl. přenesená",J337,0)</f>
        <v>0</v>
      </c>
      <c r="BH337" s="194">
        <f>IF(N337="sníž. přenesená",J337,0)</f>
        <v>0</v>
      </c>
      <c r="BI337" s="194">
        <f>IF(N337="nulová",J337,0)</f>
        <v>0</v>
      </c>
      <c r="BJ337" s="19" t="s">
        <v>82</v>
      </c>
      <c r="BK337" s="194">
        <f>ROUND(I337*H337,2)</f>
        <v>0</v>
      </c>
      <c r="BL337" s="19" t="s">
        <v>108</v>
      </c>
      <c r="BM337" s="193" t="s">
        <v>458</v>
      </c>
    </row>
    <row r="338" s="13" customFormat="1">
      <c r="A338" s="13"/>
      <c r="B338" s="195"/>
      <c r="C338" s="13"/>
      <c r="D338" s="196" t="s">
        <v>265</v>
      </c>
      <c r="E338" s="197" t="s">
        <v>1</v>
      </c>
      <c r="F338" s="198" t="s">
        <v>424</v>
      </c>
      <c r="G338" s="13"/>
      <c r="H338" s="197" t="s">
        <v>1</v>
      </c>
      <c r="I338" s="199"/>
      <c r="J338" s="13"/>
      <c r="K338" s="13"/>
      <c r="L338" s="195"/>
      <c r="M338" s="200"/>
      <c r="N338" s="201"/>
      <c r="O338" s="201"/>
      <c r="P338" s="201"/>
      <c r="Q338" s="201"/>
      <c r="R338" s="201"/>
      <c r="S338" s="201"/>
      <c r="T338" s="202"/>
      <c r="U338" s="13"/>
      <c r="V338" s="13"/>
      <c r="W338" s="13"/>
      <c r="X338" s="13"/>
      <c r="Y338" s="13"/>
      <c r="Z338" s="13"/>
      <c r="AA338" s="13"/>
      <c r="AB338" s="13"/>
      <c r="AC338" s="13"/>
      <c r="AD338" s="13"/>
      <c r="AE338" s="13"/>
      <c r="AT338" s="197" t="s">
        <v>265</v>
      </c>
      <c r="AU338" s="197" t="s">
        <v>85</v>
      </c>
      <c r="AV338" s="13" t="s">
        <v>82</v>
      </c>
      <c r="AW338" s="13" t="s">
        <v>32</v>
      </c>
      <c r="AX338" s="13" t="s">
        <v>75</v>
      </c>
      <c r="AY338" s="197" t="s">
        <v>257</v>
      </c>
    </row>
    <row r="339" s="13" customFormat="1">
      <c r="A339" s="13"/>
      <c r="B339" s="195"/>
      <c r="C339" s="13"/>
      <c r="D339" s="196" t="s">
        <v>265</v>
      </c>
      <c r="E339" s="197" t="s">
        <v>1</v>
      </c>
      <c r="F339" s="198" t="s">
        <v>425</v>
      </c>
      <c r="G339" s="13"/>
      <c r="H339" s="197" t="s">
        <v>1</v>
      </c>
      <c r="I339" s="199"/>
      <c r="J339" s="13"/>
      <c r="K339" s="13"/>
      <c r="L339" s="195"/>
      <c r="M339" s="200"/>
      <c r="N339" s="201"/>
      <c r="O339" s="201"/>
      <c r="P339" s="201"/>
      <c r="Q339" s="201"/>
      <c r="R339" s="201"/>
      <c r="S339" s="201"/>
      <c r="T339" s="202"/>
      <c r="U339" s="13"/>
      <c r="V339" s="13"/>
      <c r="W339" s="13"/>
      <c r="X339" s="13"/>
      <c r="Y339" s="13"/>
      <c r="Z339" s="13"/>
      <c r="AA339" s="13"/>
      <c r="AB339" s="13"/>
      <c r="AC339" s="13"/>
      <c r="AD339" s="13"/>
      <c r="AE339" s="13"/>
      <c r="AT339" s="197" t="s">
        <v>265</v>
      </c>
      <c r="AU339" s="197" t="s">
        <v>85</v>
      </c>
      <c r="AV339" s="13" t="s">
        <v>82</v>
      </c>
      <c r="AW339" s="13" t="s">
        <v>32</v>
      </c>
      <c r="AX339" s="13" t="s">
        <v>75</v>
      </c>
      <c r="AY339" s="197" t="s">
        <v>257</v>
      </c>
    </row>
    <row r="340" s="14" customFormat="1">
      <c r="A340" s="14"/>
      <c r="B340" s="203"/>
      <c r="C340" s="14"/>
      <c r="D340" s="196" t="s">
        <v>265</v>
      </c>
      <c r="E340" s="204" t="s">
        <v>1</v>
      </c>
      <c r="F340" s="205" t="s">
        <v>459</v>
      </c>
      <c r="G340" s="14"/>
      <c r="H340" s="206">
        <v>3.8999999999999999</v>
      </c>
      <c r="I340" s="207"/>
      <c r="J340" s="14"/>
      <c r="K340" s="14"/>
      <c r="L340" s="203"/>
      <c r="M340" s="208"/>
      <c r="N340" s="209"/>
      <c r="O340" s="209"/>
      <c r="P340" s="209"/>
      <c r="Q340" s="209"/>
      <c r="R340" s="209"/>
      <c r="S340" s="209"/>
      <c r="T340" s="210"/>
      <c r="U340" s="14"/>
      <c r="V340" s="14"/>
      <c r="W340" s="14"/>
      <c r="X340" s="14"/>
      <c r="Y340" s="14"/>
      <c r="Z340" s="14"/>
      <c r="AA340" s="14"/>
      <c r="AB340" s="14"/>
      <c r="AC340" s="14"/>
      <c r="AD340" s="14"/>
      <c r="AE340" s="14"/>
      <c r="AT340" s="204" t="s">
        <v>265</v>
      </c>
      <c r="AU340" s="204" t="s">
        <v>85</v>
      </c>
      <c r="AV340" s="14" t="s">
        <v>85</v>
      </c>
      <c r="AW340" s="14" t="s">
        <v>32</v>
      </c>
      <c r="AX340" s="14" t="s">
        <v>75</v>
      </c>
      <c r="AY340" s="204" t="s">
        <v>257</v>
      </c>
    </row>
    <row r="341" s="13" customFormat="1">
      <c r="A341" s="13"/>
      <c r="B341" s="195"/>
      <c r="C341" s="13"/>
      <c r="D341" s="196" t="s">
        <v>265</v>
      </c>
      <c r="E341" s="197" t="s">
        <v>1</v>
      </c>
      <c r="F341" s="198" t="s">
        <v>431</v>
      </c>
      <c r="G341" s="13"/>
      <c r="H341" s="197" t="s">
        <v>1</v>
      </c>
      <c r="I341" s="199"/>
      <c r="J341" s="13"/>
      <c r="K341" s="13"/>
      <c r="L341" s="195"/>
      <c r="M341" s="200"/>
      <c r="N341" s="201"/>
      <c r="O341" s="201"/>
      <c r="P341" s="201"/>
      <c r="Q341" s="201"/>
      <c r="R341" s="201"/>
      <c r="S341" s="201"/>
      <c r="T341" s="202"/>
      <c r="U341" s="13"/>
      <c r="V341" s="13"/>
      <c r="W341" s="13"/>
      <c r="X341" s="13"/>
      <c r="Y341" s="13"/>
      <c r="Z341" s="13"/>
      <c r="AA341" s="13"/>
      <c r="AB341" s="13"/>
      <c r="AC341" s="13"/>
      <c r="AD341" s="13"/>
      <c r="AE341" s="13"/>
      <c r="AT341" s="197" t="s">
        <v>265</v>
      </c>
      <c r="AU341" s="197" t="s">
        <v>85</v>
      </c>
      <c r="AV341" s="13" t="s">
        <v>82</v>
      </c>
      <c r="AW341" s="13" t="s">
        <v>32</v>
      </c>
      <c r="AX341" s="13" t="s">
        <v>75</v>
      </c>
      <c r="AY341" s="197" t="s">
        <v>257</v>
      </c>
    </row>
    <row r="342" s="14" customFormat="1">
      <c r="A342" s="14"/>
      <c r="B342" s="203"/>
      <c r="C342" s="14"/>
      <c r="D342" s="196" t="s">
        <v>265</v>
      </c>
      <c r="E342" s="204" t="s">
        <v>1</v>
      </c>
      <c r="F342" s="205" t="s">
        <v>460</v>
      </c>
      <c r="G342" s="14"/>
      <c r="H342" s="206">
        <v>0.90000000000000002</v>
      </c>
      <c r="I342" s="207"/>
      <c r="J342" s="14"/>
      <c r="K342" s="14"/>
      <c r="L342" s="203"/>
      <c r="M342" s="208"/>
      <c r="N342" s="209"/>
      <c r="O342" s="209"/>
      <c r="P342" s="209"/>
      <c r="Q342" s="209"/>
      <c r="R342" s="209"/>
      <c r="S342" s="209"/>
      <c r="T342" s="210"/>
      <c r="U342" s="14"/>
      <c r="V342" s="14"/>
      <c r="W342" s="14"/>
      <c r="X342" s="14"/>
      <c r="Y342" s="14"/>
      <c r="Z342" s="14"/>
      <c r="AA342" s="14"/>
      <c r="AB342" s="14"/>
      <c r="AC342" s="14"/>
      <c r="AD342" s="14"/>
      <c r="AE342" s="14"/>
      <c r="AT342" s="204" t="s">
        <v>265</v>
      </c>
      <c r="AU342" s="204" t="s">
        <v>85</v>
      </c>
      <c r="AV342" s="14" t="s">
        <v>85</v>
      </c>
      <c r="AW342" s="14" t="s">
        <v>32</v>
      </c>
      <c r="AX342" s="14" t="s">
        <v>75</v>
      </c>
      <c r="AY342" s="204" t="s">
        <v>257</v>
      </c>
    </row>
    <row r="343" s="13" customFormat="1">
      <c r="A343" s="13"/>
      <c r="B343" s="195"/>
      <c r="C343" s="13"/>
      <c r="D343" s="196" t="s">
        <v>265</v>
      </c>
      <c r="E343" s="197" t="s">
        <v>1</v>
      </c>
      <c r="F343" s="198" t="s">
        <v>437</v>
      </c>
      <c r="G343" s="13"/>
      <c r="H343" s="197" t="s">
        <v>1</v>
      </c>
      <c r="I343" s="199"/>
      <c r="J343" s="13"/>
      <c r="K343" s="13"/>
      <c r="L343" s="195"/>
      <c r="M343" s="200"/>
      <c r="N343" s="201"/>
      <c r="O343" s="201"/>
      <c r="P343" s="201"/>
      <c r="Q343" s="201"/>
      <c r="R343" s="201"/>
      <c r="S343" s="201"/>
      <c r="T343" s="202"/>
      <c r="U343" s="13"/>
      <c r="V343" s="13"/>
      <c r="W343" s="13"/>
      <c r="X343" s="13"/>
      <c r="Y343" s="13"/>
      <c r="Z343" s="13"/>
      <c r="AA343" s="13"/>
      <c r="AB343" s="13"/>
      <c r="AC343" s="13"/>
      <c r="AD343" s="13"/>
      <c r="AE343" s="13"/>
      <c r="AT343" s="197" t="s">
        <v>265</v>
      </c>
      <c r="AU343" s="197" t="s">
        <v>85</v>
      </c>
      <c r="AV343" s="13" t="s">
        <v>82</v>
      </c>
      <c r="AW343" s="13" t="s">
        <v>32</v>
      </c>
      <c r="AX343" s="13" t="s">
        <v>75</v>
      </c>
      <c r="AY343" s="197" t="s">
        <v>257</v>
      </c>
    </row>
    <row r="344" s="14" customFormat="1">
      <c r="A344" s="14"/>
      <c r="B344" s="203"/>
      <c r="C344" s="14"/>
      <c r="D344" s="196" t="s">
        <v>265</v>
      </c>
      <c r="E344" s="204" t="s">
        <v>1</v>
      </c>
      <c r="F344" s="205" t="s">
        <v>460</v>
      </c>
      <c r="G344" s="14"/>
      <c r="H344" s="206">
        <v>0.90000000000000002</v>
      </c>
      <c r="I344" s="207"/>
      <c r="J344" s="14"/>
      <c r="K344" s="14"/>
      <c r="L344" s="203"/>
      <c r="M344" s="208"/>
      <c r="N344" s="209"/>
      <c r="O344" s="209"/>
      <c r="P344" s="209"/>
      <c r="Q344" s="209"/>
      <c r="R344" s="209"/>
      <c r="S344" s="209"/>
      <c r="T344" s="210"/>
      <c r="U344" s="14"/>
      <c r="V344" s="14"/>
      <c r="W344" s="14"/>
      <c r="X344" s="14"/>
      <c r="Y344" s="14"/>
      <c r="Z344" s="14"/>
      <c r="AA344" s="14"/>
      <c r="AB344" s="14"/>
      <c r="AC344" s="14"/>
      <c r="AD344" s="14"/>
      <c r="AE344" s="14"/>
      <c r="AT344" s="204" t="s">
        <v>265</v>
      </c>
      <c r="AU344" s="204" t="s">
        <v>85</v>
      </c>
      <c r="AV344" s="14" t="s">
        <v>85</v>
      </c>
      <c r="AW344" s="14" t="s">
        <v>32</v>
      </c>
      <c r="AX344" s="14" t="s">
        <v>75</v>
      </c>
      <c r="AY344" s="204" t="s">
        <v>257</v>
      </c>
    </row>
    <row r="345" s="15" customFormat="1">
      <c r="A345" s="15"/>
      <c r="B345" s="211"/>
      <c r="C345" s="15"/>
      <c r="D345" s="196" t="s">
        <v>265</v>
      </c>
      <c r="E345" s="212" t="s">
        <v>1</v>
      </c>
      <c r="F345" s="213" t="s">
        <v>271</v>
      </c>
      <c r="G345" s="15"/>
      <c r="H345" s="214">
        <v>5.7000000000000002</v>
      </c>
      <c r="I345" s="215"/>
      <c r="J345" s="15"/>
      <c r="K345" s="15"/>
      <c r="L345" s="211"/>
      <c r="M345" s="216"/>
      <c r="N345" s="217"/>
      <c r="O345" s="217"/>
      <c r="P345" s="217"/>
      <c r="Q345" s="217"/>
      <c r="R345" s="217"/>
      <c r="S345" s="217"/>
      <c r="T345" s="218"/>
      <c r="U345" s="15"/>
      <c r="V345" s="15"/>
      <c r="W345" s="15"/>
      <c r="X345" s="15"/>
      <c r="Y345" s="15"/>
      <c r="Z345" s="15"/>
      <c r="AA345" s="15"/>
      <c r="AB345" s="15"/>
      <c r="AC345" s="15"/>
      <c r="AD345" s="15"/>
      <c r="AE345" s="15"/>
      <c r="AT345" s="212" t="s">
        <v>265</v>
      </c>
      <c r="AU345" s="212" t="s">
        <v>85</v>
      </c>
      <c r="AV345" s="15" t="s">
        <v>108</v>
      </c>
      <c r="AW345" s="15" t="s">
        <v>32</v>
      </c>
      <c r="AX345" s="15" t="s">
        <v>82</v>
      </c>
      <c r="AY345" s="212" t="s">
        <v>257</v>
      </c>
    </row>
    <row r="346" s="12" customFormat="1" ht="22.8" customHeight="1">
      <c r="A346" s="12"/>
      <c r="B346" s="168"/>
      <c r="C346" s="12"/>
      <c r="D346" s="169" t="s">
        <v>74</v>
      </c>
      <c r="E346" s="179" t="s">
        <v>92</v>
      </c>
      <c r="F346" s="179" t="s">
        <v>461</v>
      </c>
      <c r="G346" s="12"/>
      <c r="H346" s="12"/>
      <c r="I346" s="171"/>
      <c r="J346" s="180">
        <f>BK346</f>
        <v>0</v>
      </c>
      <c r="K346" s="12"/>
      <c r="L346" s="168"/>
      <c r="M346" s="173"/>
      <c r="N346" s="174"/>
      <c r="O346" s="174"/>
      <c r="P346" s="175">
        <f>SUM(P347:P569)</f>
        <v>0</v>
      </c>
      <c r="Q346" s="174"/>
      <c r="R346" s="175">
        <f>SUM(R347:R569)</f>
        <v>428.75850535999996</v>
      </c>
      <c r="S346" s="174"/>
      <c r="T346" s="176">
        <f>SUM(T347:T569)</f>
        <v>0</v>
      </c>
      <c r="U346" s="12"/>
      <c r="V346" s="12"/>
      <c r="W346" s="12"/>
      <c r="X346" s="12"/>
      <c r="Y346" s="12"/>
      <c r="Z346" s="12"/>
      <c r="AA346" s="12"/>
      <c r="AB346" s="12"/>
      <c r="AC346" s="12"/>
      <c r="AD346" s="12"/>
      <c r="AE346" s="12"/>
      <c r="AR346" s="169" t="s">
        <v>82</v>
      </c>
      <c r="AT346" s="177" t="s">
        <v>74</v>
      </c>
      <c r="AU346" s="177" t="s">
        <v>82</v>
      </c>
      <c r="AY346" s="169" t="s">
        <v>257</v>
      </c>
      <c r="BK346" s="178">
        <f>SUM(BK347:BK569)</f>
        <v>0</v>
      </c>
    </row>
    <row r="347" s="2" customFormat="1" ht="33" customHeight="1">
      <c r="A347" s="38"/>
      <c r="B347" s="181"/>
      <c r="C347" s="182" t="s">
        <v>462</v>
      </c>
      <c r="D347" s="182" t="s">
        <v>259</v>
      </c>
      <c r="E347" s="183" t="s">
        <v>463</v>
      </c>
      <c r="F347" s="184" t="s">
        <v>464</v>
      </c>
      <c r="G347" s="185" t="s">
        <v>323</v>
      </c>
      <c r="H347" s="186">
        <v>17.530000000000001</v>
      </c>
      <c r="I347" s="187"/>
      <c r="J347" s="188">
        <f>ROUND(I347*H347,2)</f>
        <v>0</v>
      </c>
      <c r="K347" s="184" t="s">
        <v>263</v>
      </c>
      <c r="L347" s="39"/>
      <c r="M347" s="189" t="s">
        <v>1</v>
      </c>
      <c r="N347" s="190" t="s">
        <v>40</v>
      </c>
      <c r="O347" s="77"/>
      <c r="P347" s="191">
        <f>O347*H347</f>
        <v>0</v>
      </c>
      <c r="Q347" s="191">
        <v>0.37678</v>
      </c>
      <c r="R347" s="191">
        <f>Q347*H347</f>
        <v>6.6049534000000003</v>
      </c>
      <c r="S347" s="191">
        <v>0</v>
      </c>
      <c r="T347" s="192">
        <f>S347*H347</f>
        <v>0</v>
      </c>
      <c r="U347" s="38"/>
      <c r="V347" s="38"/>
      <c r="W347" s="38"/>
      <c r="X347" s="38"/>
      <c r="Y347" s="38"/>
      <c r="Z347" s="38"/>
      <c r="AA347" s="38"/>
      <c r="AB347" s="38"/>
      <c r="AC347" s="38"/>
      <c r="AD347" s="38"/>
      <c r="AE347" s="38"/>
      <c r="AR347" s="193" t="s">
        <v>108</v>
      </c>
      <c r="AT347" s="193" t="s">
        <v>259</v>
      </c>
      <c r="AU347" s="193" t="s">
        <v>85</v>
      </c>
      <c r="AY347" s="19" t="s">
        <v>257</v>
      </c>
      <c r="BE347" s="194">
        <f>IF(N347="základní",J347,0)</f>
        <v>0</v>
      </c>
      <c r="BF347" s="194">
        <f>IF(N347="snížená",J347,0)</f>
        <v>0</v>
      </c>
      <c r="BG347" s="194">
        <f>IF(N347="zákl. přenesená",J347,0)</f>
        <v>0</v>
      </c>
      <c r="BH347" s="194">
        <f>IF(N347="sníž. přenesená",J347,0)</f>
        <v>0</v>
      </c>
      <c r="BI347" s="194">
        <f>IF(N347="nulová",J347,0)</f>
        <v>0</v>
      </c>
      <c r="BJ347" s="19" t="s">
        <v>82</v>
      </c>
      <c r="BK347" s="194">
        <f>ROUND(I347*H347,2)</f>
        <v>0</v>
      </c>
      <c r="BL347" s="19" t="s">
        <v>108</v>
      </c>
      <c r="BM347" s="193" t="s">
        <v>465</v>
      </c>
    </row>
    <row r="348" s="13" customFormat="1">
      <c r="A348" s="13"/>
      <c r="B348" s="195"/>
      <c r="C348" s="13"/>
      <c r="D348" s="196" t="s">
        <v>265</v>
      </c>
      <c r="E348" s="197" t="s">
        <v>1</v>
      </c>
      <c r="F348" s="198" t="s">
        <v>466</v>
      </c>
      <c r="G348" s="13"/>
      <c r="H348" s="197" t="s">
        <v>1</v>
      </c>
      <c r="I348" s="199"/>
      <c r="J348" s="13"/>
      <c r="K348" s="13"/>
      <c r="L348" s="195"/>
      <c r="M348" s="200"/>
      <c r="N348" s="201"/>
      <c r="O348" s="201"/>
      <c r="P348" s="201"/>
      <c r="Q348" s="201"/>
      <c r="R348" s="201"/>
      <c r="S348" s="201"/>
      <c r="T348" s="202"/>
      <c r="U348" s="13"/>
      <c r="V348" s="13"/>
      <c r="W348" s="13"/>
      <c r="X348" s="13"/>
      <c r="Y348" s="13"/>
      <c r="Z348" s="13"/>
      <c r="AA348" s="13"/>
      <c r="AB348" s="13"/>
      <c r="AC348" s="13"/>
      <c r="AD348" s="13"/>
      <c r="AE348" s="13"/>
      <c r="AT348" s="197" t="s">
        <v>265</v>
      </c>
      <c r="AU348" s="197" t="s">
        <v>85</v>
      </c>
      <c r="AV348" s="13" t="s">
        <v>82</v>
      </c>
      <c r="AW348" s="13" t="s">
        <v>32</v>
      </c>
      <c r="AX348" s="13" t="s">
        <v>75</v>
      </c>
      <c r="AY348" s="197" t="s">
        <v>257</v>
      </c>
    </row>
    <row r="349" s="14" customFormat="1">
      <c r="A349" s="14"/>
      <c r="B349" s="203"/>
      <c r="C349" s="14"/>
      <c r="D349" s="196" t="s">
        <v>265</v>
      </c>
      <c r="E349" s="204" t="s">
        <v>1</v>
      </c>
      <c r="F349" s="205" t="s">
        <v>467</v>
      </c>
      <c r="G349" s="14"/>
      <c r="H349" s="206">
        <v>17.530000000000001</v>
      </c>
      <c r="I349" s="207"/>
      <c r="J349" s="14"/>
      <c r="K349" s="14"/>
      <c r="L349" s="203"/>
      <c r="M349" s="208"/>
      <c r="N349" s="209"/>
      <c r="O349" s="209"/>
      <c r="P349" s="209"/>
      <c r="Q349" s="209"/>
      <c r="R349" s="209"/>
      <c r="S349" s="209"/>
      <c r="T349" s="210"/>
      <c r="U349" s="14"/>
      <c r="V349" s="14"/>
      <c r="W349" s="14"/>
      <c r="X349" s="14"/>
      <c r="Y349" s="14"/>
      <c r="Z349" s="14"/>
      <c r="AA349" s="14"/>
      <c r="AB349" s="14"/>
      <c r="AC349" s="14"/>
      <c r="AD349" s="14"/>
      <c r="AE349" s="14"/>
      <c r="AT349" s="204" t="s">
        <v>265</v>
      </c>
      <c r="AU349" s="204" t="s">
        <v>85</v>
      </c>
      <c r="AV349" s="14" t="s">
        <v>85</v>
      </c>
      <c r="AW349" s="14" t="s">
        <v>32</v>
      </c>
      <c r="AX349" s="14" t="s">
        <v>75</v>
      </c>
      <c r="AY349" s="204" t="s">
        <v>257</v>
      </c>
    </row>
    <row r="350" s="15" customFormat="1">
      <c r="A350" s="15"/>
      <c r="B350" s="211"/>
      <c r="C350" s="15"/>
      <c r="D350" s="196" t="s">
        <v>265</v>
      </c>
      <c r="E350" s="212" t="s">
        <v>1</v>
      </c>
      <c r="F350" s="213" t="s">
        <v>271</v>
      </c>
      <c r="G350" s="15"/>
      <c r="H350" s="214">
        <v>17.530000000000001</v>
      </c>
      <c r="I350" s="215"/>
      <c r="J350" s="15"/>
      <c r="K350" s="15"/>
      <c r="L350" s="211"/>
      <c r="M350" s="216"/>
      <c r="N350" s="217"/>
      <c r="O350" s="217"/>
      <c r="P350" s="217"/>
      <c r="Q350" s="217"/>
      <c r="R350" s="217"/>
      <c r="S350" s="217"/>
      <c r="T350" s="218"/>
      <c r="U350" s="15"/>
      <c r="V350" s="15"/>
      <c r="W350" s="15"/>
      <c r="X350" s="15"/>
      <c r="Y350" s="15"/>
      <c r="Z350" s="15"/>
      <c r="AA350" s="15"/>
      <c r="AB350" s="15"/>
      <c r="AC350" s="15"/>
      <c r="AD350" s="15"/>
      <c r="AE350" s="15"/>
      <c r="AT350" s="212" t="s">
        <v>265</v>
      </c>
      <c r="AU350" s="212" t="s">
        <v>85</v>
      </c>
      <c r="AV350" s="15" t="s">
        <v>108</v>
      </c>
      <c r="AW350" s="15" t="s">
        <v>32</v>
      </c>
      <c r="AX350" s="15" t="s">
        <v>82</v>
      </c>
      <c r="AY350" s="212" t="s">
        <v>257</v>
      </c>
    </row>
    <row r="351" s="2" customFormat="1" ht="33" customHeight="1">
      <c r="A351" s="38"/>
      <c r="B351" s="181"/>
      <c r="C351" s="182" t="s">
        <v>468</v>
      </c>
      <c r="D351" s="182" t="s">
        <v>259</v>
      </c>
      <c r="E351" s="183" t="s">
        <v>469</v>
      </c>
      <c r="F351" s="184" t="s">
        <v>470</v>
      </c>
      <c r="G351" s="185" t="s">
        <v>323</v>
      </c>
      <c r="H351" s="186">
        <v>5.1200000000000001</v>
      </c>
      <c r="I351" s="187"/>
      <c r="J351" s="188">
        <f>ROUND(I351*H351,2)</f>
        <v>0</v>
      </c>
      <c r="K351" s="184" t="s">
        <v>263</v>
      </c>
      <c r="L351" s="39"/>
      <c r="M351" s="189" t="s">
        <v>1</v>
      </c>
      <c r="N351" s="190" t="s">
        <v>40</v>
      </c>
      <c r="O351" s="77"/>
      <c r="P351" s="191">
        <f>O351*H351</f>
        <v>0</v>
      </c>
      <c r="Q351" s="191">
        <v>0.21490999999999999</v>
      </c>
      <c r="R351" s="191">
        <f>Q351*H351</f>
        <v>1.1003392000000001</v>
      </c>
      <c r="S351" s="191">
        <v>0</v>
      </c>
      <c r="T351" s="192">
        <f>S351*H351</f>
        <v>0</v>
      </c>
      <c r="U351" s="38"/>
      <c r="V351" s="38"/>
      <c r="W351" s="38"/>
      <c r="X351" s="38"/>
      <c r="Y351" s="38"/>
      <c r="Z351" s="38"/>
      <c r="AA351" s="38"/>
      <c r="AB351" s="38"/>
      <c r="AC351" s="38"/>
      <c r="AD351" s="38"/>
      <c r="AE351" s="38"/>
      <c r="AR351" s="193" t="s">
        <v>108</v>
      </c>
      <c r="AT351" s="193" t="s">
        <v>259</v>
      </c>
      <c r="AU351" s="193" t="s">
        <v>85</v>
      </c>
      <c r="AY351" s="19" t="s">
        <v>257</v>
      </c>
      <c r="BE351" s="194">
        <f>IF(N351="základní",J351,0)</f>
        <v>0</v>
      </c>
      <c r="BF351" s="194">
        <f>IF(N351="snížená",J351,0)</f>
        <v>0</v>
      </c>
      <c r="BG351" s="194">
        <f>IF(N351="zákl. přenesená",J351,0)</f>
        <v>0</v>
      </c>
      <c r="BH351" s="194">
        <f>IF(N351="sníž. přenesená",J351,0)</f>
        <v>0</v>
      </c>
      <c r="BI351" s="194">
        <f>IF(N351="nulová",J351,0)</f>
        <v>0</v>
      </c>
      <c r="BJ351" s="19" t="s">
        <v>82</v>
      </c>
      <c r="BK351" s="194">
        <f>ROUND(I351*H351,2)</f>
        <v>0</v>
      </c>
      <c r="BL351" s="19" t="s">
        <v>108</v>
      </c>
      <c r="BM351" s="193" t="s">
        <v>471</v>
      </c>
    </row>
    <row r="352" s="13" customFormat="1">
      <c r="A352" s="13"/>
      <c r="B352" s="195"/>
      <c r="C352" s="13"/>
      <c r="D352" s="196" t="s">
        <v>265</v>
      </c>
      <c r="E352" s="197" t="s">
        <v>1</v>
      </c>
      <c r="F352" s="198" t="s">
        <v>472</v>
      </c>
      <c r="G352" s="13"/>
      <c r="H352" s="197" t="s">
        <v>1</v>
      </c>
      <c r="I352" s="199"/>
      <c r="J352" s="13"/>
      <c r="K352" s="13"/>
      <c r="L352" s="195"/>
      <c r="M352" s="200"/>
      <c r="N352" s="201"/>
      <c r="O352" s="201"/>
      <c r="P352" s="201"/>
      <c r="Q352" s="201"/>
      <c r="R352" s="201"/>
      <c r="S352" s="201"/>
      <c r="T352" s="202"/>
      <c r="U352" s="13"/>
      <c r="V352" s="13"/>
      <c r="W352" s="13"/>
      <c r="X352" s="13"/>
      <c r="Y352" s="13"/>
      <c r="Z352" s="13"/>
      <c r="AA352" s="13"/>
      <c r="AB352" s="13"/>
      <c r="AC352" s="13"/>
      <c r="AD352" s="13"/>
      <c r="AE352" s="13"/>
      <c r="AT352" s="197" t="s">
        <v>265</v>
      </c>
      <c r="AU352" s="197" t="s">
        <v>85</v>
      </c>
      <c r="AV352" s="13" t="s">
        <v>82</v>
      </c>
      <c r="AW352" s="13" t="s">
        <v>32</v>
      </c>
      <c r="AX352" s="13" t="s">
        <v>75</v>
      </c>
      <c r="AY352" s="197" t="s">
        <v>257</v>
      </c>
    </row>
    <row r="353" s="13" customFormat="1">
      <c r="A353" s="13"/>
      <c r="B353" s="195"/>
      <c r="C353" s="13"/>
      <c r="D353" s="196" t="s">
        <v>265</v>
      </c>
      <c r="E353" s="197" t="s">
        <v>1</v>
      </c>
      <c r="F353" s="198" t="s">
        <v>473</v>
      </c>
      <c r="G353" s="13"/>
      <c r="H353" s="197" t="s">
        <v>1</v>
      </c>
      <c r="I353" s="199"/>
      <c r="J353" s="13"/>
      <c r="K353" s="13"/>
      <c r="L353" s="195"/>
      <c r="M353" s="200"/>
      <c r="N353" s="201"/>
      <c r="O353" s="201"/>
      <c r="P353" s="201"/>
      <c r="Q353" s="201"/>
      <c r="R353" s="201"/>
      <c r="S353" s="201"/>
      <c r="T353" s="202"/>
      <c r="U353" s="13"/>
      <c r="V353" s="13"/>
      <c r="W353" s="13"/>
      <c r="X353" s="13"/>
      <c r="Y353" s="13"/>
      <c r="Z353" s="13"/>
      <c r="AA353" s="13"/>
      <c r="AB353" s="13"/>
      <c r="AC353" s="13"/>
      <c r="AD353" s="13"/>
      <c r="AE353" s="13"/>
      <c r="AT353" s="197" t="s">
        <v>265</v>
      </c>
      <c r="AU353" s="197" t="s">
        <v>85</v>
      </c>
      <c r="AV353" s="13" t="s">
        <v>82</v>
      </c>
      <c r="AW353" s="13" t="s">
        <v>32</v>
      </c>
      <c r="AX353" s="13" t="s">
        <v>75</v>
      </c>
      <c r="AY353" s="197" t="s">
        <v>257</v>
      </c>
    </row>
    <row r="354" s="14" customFormat="1">
      <c r="A354" s="14"/>
      <c r="B354" s="203"/>
      <c r="C354" s="14"/>
      <c r="D354" s="196" t="s">
        <v>265</v>
      </c>
      <c r="E354" s="204" t="s">
        <v>1</v>
      </c>
      <c r="F354" s="205" t="s">
        <v>474</v>
      </c>
      <c r="G354" s="14"/>
      <c r="H354" s="206">
        <v>2.52</v>
      </c>
      <c r="I354" s="207"/>
      <c r="J354" s="14"/>
      <c r="K354" s="14"/>
      <c r="L354" s="203"/>
      <c r="M354" s="208"/>
      <c r="N354" s="209"/>
      <c r="O354" s="209"/>
      <c r="P354" s="209"/>
      <c r="Q354" s="209"/>
      <c r="R354" s="209"/>
      <c r="S354" s="209"/>
      <c r="T354" s="210"/>
      <c r="U354" s="14"/>
      <c r="V354" s="14"/>
      <c r="W354" s="14"/>
      <c r="X354" s="14"/>
      <c r="Y354" s="14"/>
      <c r="Z354" s="14"/>
      <c r="AA354" s="14"/>
      <c r="AB354" s="14"/>
      <c r="AC354" s="14"/>
      <c r="AD354" s="14"/>
      <c r="AE354" s="14"/>
      <c r="AT354" s="204" t="s">
        <v>265</v>
      </c>
      <c r="AU354" s="204" t="s">
        <v>85</v>
      </c>
      <c r="AV354" s="14" t="s">
        <v>85</v>
      </c>
      <c r="AW354" s="14" t="s">
        <v>32</v>
      </c>
      <c r="AX354" s="14" t="s">
        <v>75</v>
      </c>
      <c r="AY354" s="204" t="s">
        <v>257</v>
      </c>
    </row>
    <row r="355" s="14" customFormat="1">
      <c r="A355" s="14"/>
      <c r="B355" s="203"/>
      <c r="C355" s="14"/>
      <c r="D355" s="196" t="s">
        <v>265</v>
      </c>
      <c r="E355" s="204" t="s">
        <v>1</v>
      </c>
      <c r="F355" s="205" t="s">
        <v>475</v>
      </c>
      <c r="G355" s="14"/>
      <c r="H355" s="206">
        <v>2.6000000000000001</v>
      </c>
      <c r="I355" s="207"/>
      <c r="J355" s="14"/>
      <c r="K355" s="14"/>
      <c r="L355" s="203"/>
      <c r="M355" s="208"/>
      <c r="N355" s="209"/>
      <c r="O355" s="209"/>
      <c r="P355" s="209"/>
      <c r="Q355" s="209"/>
      <c r="R355" s="209"/>
      <c r="S355" s="209"/>
      <c r="T355" s="210"/>
      <c r="U355" s="14"/>
      <c r="V355" s="14"/>
      <c r="W355" s="14"/>
      <c r="X355" s="14"/>
      <c r="Y355" s="14"/>
      <c r="Z355" s="14"/>
      <c r="AA355" s="14"/>
      <c r="AB355" s="14"/>
      <c r="AC355" s="14"/>
      <c r="AD355" s="14"/>
      <c r="AE355" s="14"/>
      <c r="AT355" s="204" t="s">
        <v>265</v>
      </c>
      <c r="AU355" s="204" t="s">
        <v>85</v>
      </c>
      <c r="AV355" s="14" t="s">
        <v>85</v>
      </c>
      <c r="AW355" s="14" t="s">
        <v>32</v>
      </c>
      <c r="AX355" s="14" t="s">
        <v>75</v>
      </c>
      <c r="AY355" s="204" t="s">
        <v>257</v>
      </c>
    </row>
    <row r="356" s="15" customFormat="1">
      <c r="A356" s="15"/>
      <c r="B356" s="211"/>
      <c r="C356" s="15"/>
      <c r="D356" s="196" t="s">
        <v>265</v>
      </c>
      <c r="E356" s="212" t="s">
        <v>1</v>
      </c>
      <c r="F356" s="213" t="s">
        <v>271</v>
      </c>
      <c r="G356" s="15"/>
      <c r="H356" s="214">
        <v>5.1200000000000001</v>
      </c>
      <c r="I356" s="215"/>
      <c r="J356" s="15"/>
      <c r="K356" s="15"/>
      <c r="L356" s="211"/>
      <c r="M356" s="216"/>
      <c r="N356" s="217"/>
      <c r="O356" s="217"/>
      <c r="P356" s="217"/>
      <c r="Q356" s="217"/>
      <c r="R356" s="217"/>
      <c r="S356" s="217"/>
      <c r="T356" s="218"/>
      <c r="U356" s="15"/>
      <c r="V356" s="15"/>
      <c r="W356" s="15"/>
      <c r="X356" s="15"/>
      <c r="Y356" s="15"/>
      <c r="Z356" s="15"/>
      <c r="AA356" s="15"/>
      <c r="AB356" s="15"/>
      <c r="AC356" s="15"/>
      <c r="AD356" s="15"/>
      <c r="AE356" s="15"/>
      <c r="AT356" s="212" t="s">
        <v>265</v>
      </c>
      <c r="AU356" s="212" t="s">
        <v>85</v>
      </c>
      <c r="AV356" s="15" t="s">
        <v>108</v>
      </c>
      <c r="AW356" s="15" t="s">
        <v>32</v>
      </c>
      <c r="AX356" s="15" t="s">
        <v>82</v>
      </c>
      <c r="AY356" s="212" t="s">
        <v>257</v>
      </c>
    </row>
    <row r="357" s="2" customFormat="1" ht="24.15" customHeight="1">
      <c r="A357" s="38"/>
      <c r="B357" s="181"/>
      <c r="C357" s="182" t="s">
        <v>476</v>
      </c>
      <c r="D357" s="182" t="s">
        <v>259</v>
      </c>
      <c r="E357" s="183" t="s">
        <v>477</v>
      </c>
      <c r="F357" s="184" t="s">
        <v>478</v>
      </c>
      <c r="G357" s="185" t="s">
        <v>323</v>
      </c>
      <c r="H357" s="186">
        <v>88.549999999999997</v>
      </c>
      <c r="I357" s="187"/>
      <c r="J357" s="188">
        <f>ROUND(I357*H357,2)</f>
        <v>0</v>
      </c>
      <c r="K357" s="184" t="s">
        <v>263</v>
      </c>
      <c r="L357" s="39"/>
      <c r="M357" s="189" t="s">
        <v>1</v>
      </c>
      <c r="N357" s="190" t="s">
        <v>40</v>
      </c>
      <c r="O357" s="77"/>
      <c r="P357" s="191">
        <f>O357*H357</f>
        <v>0</v>
      </c>
      <c r="Q357" s="191">
        <v>0.12021</v>
      </c>
      <c r="R357" s="191">
        <f>Q357*H357</f>
        <v>10.644595499999999</v>
      </c>
      <c r="S357" s="191">
        <v>0</v>
      </c>
      <c r="T357" s="192">
        <f>S357*H357</f>
        <v>0</v>
      </c>
      <c r="U357" s="38"/>
      <c r="V357" s="38"/>
      <c r="W357" s="38"/>
      <c r="X357" s="38"/>
      <c r="Y357" s="38"/>
      <c r="Z357" s="38"/>
      <c r="AA357" s="38"/>
      <c r="AB357" s="38"/>
      <c r="AC357" s="38"/>
      <c r="AD357" s="38"/>
      <c r="AE357" s="38"/>
      <c r="AR357" s="193" t="s">
        <v>108</v>
      </c>
      <c r="AT357" s="193" t="s">
        <v>259</v>
      </c>
      <c r="AU357" s="193" t="s">
        <v>85</v>
      </c>
      <c r="AY357" s="19" t="s">
        <v>257</v>
      </c>
      <c r="BE357" s="194">
        <f>IF(N357="základní",J357,0)</f>
        <v>0</v>
      </c>
      <c r="BF357" s="194">
        <f>IF(N357="snížená",J357,0)</f>
        <v>0</v>
      </c>
      <c r="BG357" s="194">
        <f>IF(N357="zákl. přenesená",J357,0)</f>
        <v>0</v>
      </c>
      <c r="BH357" s="194">
        <f>IF(N357="sníž. přenesená",J357,0)</f>
        <v>0</v>
      </c>
      <c r="BI357" s="194">
        <f>IF(N357="nulová",J357,0)</f>
        <v>0</v>
      </c>
      <c r="BJ357" s="19" t="s">
        <v>82</v>
      </c>
      <c r="BK357" s="194">
        <f>ROUND(I357*H357,2)</f>
        <v>0</v>
      </c>
      <c r="BL357" s="19" t="s">
        <v>108</v>
      </c>
      <c r="BM357" s="193" t="s">
        <v>479</v>
      </c>
    </row>
    <row r="358" s="13" customFormat="1">
      <c r="A358" s="13"/>
      <c r="B358" s="195"/>
      <c r="C358" s="13"/>
      <c r="D358" s="196" t="s">
        <v>265</v>
      </c>
      <c r="E358" s="197" t="s">
        <v>1</v>
      </c>
      <c r="F358" s="198" t="s">
        <v>472</v>
      </c>
      <c r="G358" s="13"/>
      <c r="H358" s="197" t="s">
        <v>1</v>
      </c>
      <c r="I358" s="199"/>
      <c r="J358" s="13"/>
      <c r="K358" s="13"/>
      <c r="L358" s="195"/>
      <c r="M358" s="200"/>
      <c r="N358" s="201"/>
      <c r="O358" s="201"/>
      <c r="P358" s="201"/>
      <c r="Q358" s="201"/>
      <c r="R358" s="201"/>
      <c r="S358" s="201"/>
      <c r="T358" s="202"/>
      <c r="U358" s="13"/>
      <c r="V358" s="13"/>
      <c r="W358" s="13"/>
      <c r="X358" s="13"/>
      <c r="Y358" s="13"/>
      <c r="Z358" s="13"/>
      <c r="AA358" s="13"/>
      <c r="AB358" s="13"/>
      <c r="AC358" s="13"/>
      <c r="AD358" s="13"/>
      <c r="AE358" s="13"/>
      <c r="AT358" s="197" t="s">
        <v>265</v>
      </c>
      <c r="AU358" s="197" t="s">
        <v>85</v>
      </c>
      <c r="AV358" s="13" t="s">
        <v>82</v>
      </c>
      <c r="AW358" s="13" t="s">
        <v>32</v>
      </c>
      <c r="AX358" s="13" t="s">
        <v>75</v>
      </c>
      <c r="AY358" s="197" t="s">
        <v>257</v>
      </c>
    </row>
    <row r="359" s="13" customFormat="1">
      <c r="A359" s="13"/>
      <c r="B359" s="195"/>
      <c r="C359" s="13"/>
      <c r="D359" s="196" t="s">
        <v>265</v>
      </c>
      <c r="E359" s="197" t="s">
        <v>1</v>
      </c>
      <c r="F359" s="198" t="s">
        <v>480</v>
      </c>
      <c r="G359" s="13"/>
      <c r="H359" s="197" t="s">
        <v>1</v>
      </c>
      <c r="I359" s="199"/>
      <c r="J359" s="13"/>
      <c r="K359" s="13"/>
      <c r="L359" s="195"/>
      <c r="M359" s="200"/>
      <c r="N359" s="201"/>
      <c r="O359" s="201"/>
      <c r="P359" s="201"/>
      <c r="Q359" s="201"/>
      <c r="R359" s="201"/>
      <c r="S359" s="201"/>
      <c r="T359" s="202"/>
      <c r="U359" s="13"/>
      <c r="V359" s="13"/>
      <c r="W359" s="13"/>
      <c r="X359" s="13"/>
      <c r="Y359" s="13"/>
      <c r="Z359" s="13"/>
      <c r="AA359" s="13"/>
      <c r="AB359" s="13"/>
      <c r="AC359" s="13"/>
      <c r="AD359" s="13"/>
      <c r="AE359" s="13"/>
      <c r="AT359" s="197" t="s">
        <v>265</v>
      </c>
      <c r="AU359" s="197" t="s">
        <v>85</v>
      </c>
      <c r="AV359" s="13" t="s">
        <v>82</v>
      </c>
      <c r="AW359" s="13" t="s">
        <v>32</v>
      </c>
      <c r="AX359" s="13" t="s">
        <v>75</v>
      </c>
      <c r="AY359" s="197" t="s">
        <v>257</v>
      </c>
    </row>
    <row r="360" s="14" customFormat="1">
      <c r="A360" s="14"/>
      <c r="B360" s="203"/>
      <c r="C360" s="14"/>
      <c r="D360" s="196" t="s">
        <v>265</v>
      </c>
      <c r="E360" s="204" t="s">
        <v>1</v>
      </c>
      <c r="F360" s="205" t="s">
        <v>481</v>
      </c>
      <c r="G360" s="14"/>
      <c r="H360" s="206">
        <v>35.289999999999999</v>
      </c>
      <c r="I360" s="207"/>
      <c r="J360" s="14"/>
      <c r="K360" s="14"/>
      <c r="L360" s="203"/>
      <c r="M360" s="208"/>
      <c r="N360" s="209"/>
      <c r="O360" s="209"/>
      <c r="P360" s="209"/>
      <c r="Q360" s="209"/>
      <c r="R360" s="209"/>
      <c r="S360" s="209"/>
      <c r="T360" s="210"/>
      <c r="U360" s="14"/>
      <c r="V360" s="14"/>
      <c r="W360" s="14"/>
      <c r="X360" s="14"/>
      <c r="Y360" s="14"/>
      <c r="Z360" s="14"/>
      <c r="AA360" s="14"/>
      <c r="AB360" s="14"/>
      <c r="AC360" s="14"/>
      <c r="AD360" s="14"/>
      <c r="AE360" s="14"/>
      <c r="AT360" s="204" t="s">
        <v>265</v>
      </c>
      <c r="AU360" s="204" t="s">
        <v>85</v>
      </c>
      <c r="AV360" s="14" t="s">
        <v>85</v>
      </c>
      <c r="AW360" s="14" t="s">
        <v>32</v>
      </c>
      <c r="AX360" s="14" t="s">
        <v>75</v>
      </c>
      <c r="AY360" s="204" t="s">
        <v>257</v>
      </c>
    </row>
    <row r="361" s="14" customFormat="1">
      <c r="A361" s="14"/>
      <c r="B361" s="203"/>
      <c r="C361" s="14"/>
      <c r="D361" s="196" t="s">
        <v>265</v>
      </c>
      <c r="E361" s="204" t="s">
        <v>1</v>
      </c>
      <c r="F361" s="205" t="s">
        <v>482</v>
      </c>
      <c r="G361" s="14"/>
      <c r="H361" s="206">
        <v>35.170000000000002</v>
      </c>
      <c r="I361" s="207"/>
      <c r="J361" s="14"/>
      <c r="K361" s="14"/>
      <c r="L361" s="203"/>
      <c r="M361" s="208"/>
      <c r="N361" s="209"/>
      <c r="O361" s="209"/>
      <c r="P361" s="209"/>
      <c r="Q361" s="209"/>
      <c r="R361" s="209"/>
      <c r="S361" s="209"/>
      <c r="T361" s="210"/>
      <c r="U361" s="14"/>
      <c r="V361" s="14"/>
      <c r="W361" s="14"/>
      <c r="X361" s="14"/>
      <c r="Y361" s="14"/>
      <c r="Z361" s="14"/>
      <c r="AA361" s="14"/>
      <c r="AB361" s="14"/>
      <c r="AC361" s="14"/>
      <c r="AD361" s="14"/>
      <c r="AE361" s="14"/>
      <c r="AT361" s="204" t="s">
        <v>265</v>
      </c>
      <c r="AU361" s="204" t="s">
        <v>85</v>
      </c>
      <c r="AV361" s="14" t="s">
        <v>85</v>
      </c>
      <c r="AW361" s="14" t="s">
        <v>32</v>
      </c>
      <c r="AX361" s="14" t="s">
        <v>75</v>
      </c>
      <c r="AY361" s="204" t="s">
        <v>257</v>
      </c>
    </row>
    <row r="362" s="14" customFormat="1">
      <c r="A362" s="14"/>
      <c r="B362" s="203"/>
      <c r="C362" s="14"/>
      <c r="D362" s="196" t="s">
        <v>265</v>
      </c>
      <c r="E362" s="204" t="s">
        <v>1</v>
      </c>
      <c r="F362" s="205" t="s">
        <v>483</v>
      </c>
      <c r="G362" s="14"/>
      <c r="H362" s="206">
        <v>18.09</v>
      </c>
      <c r="I362" s="207"/>
      <c r="J362" s="14"/>
      <c r="K362" s="14"/>
      <c r="L362" s="203"/>
      <c r="M362" s="208"/>
      <c r="N362" s="209"/>
      <c r="O362" s="209"/>
      <c r="P362" s="209"/>
      <c r="Q362" s="209"/>
      <c r="R362" s="209"/>
      <c r="S362" s="209"/>
      <c r="T362" s="210"/>
      <c r="U362" s="14"/>
      <c r="V362" s="14"/>
      <c r="W362" s="14"/>
      <c r="X362" s="14"/>
      <c r="Y362" s="14"/>
      <c r="Z362" s="14"/>
      <c r="AA362" s="14"/>
      <c r="AB362" s="14"/>
      <c r="AC362" s="14"/>
      <c r="AD362" s="14"/>
      <c r="AE362" s="14"/>
      <c r="AT362" s="204" t="s">
        <v>265</v>
      </c>
      <c r="AU362" s="204" t="s">
        <v>85</v>
      </c>
      <c r="AV362" s="14" t="s">
        <v>85</v>
      </c>
      <c r="AW362" s="14" t="s">
        <v>32</v>
      </c>
      <c r="AX362" s="14" t="s">
        <v>75</v>
      </c>
      <c r="AY362" s="204" t="s">
        <v>257</v>
      </c>
    </row>
    <row r="363" s="15" customFormat="1">
      <c r="A363" s="15"/>
      <c r="B363" s="211"/>
      <c r="C363" s="15"/>
      <c r="D363" s="196" t="s">
        <v>265</v>
      </c>
      <c r="E363" s="212" t="s">
        <v>1</v>
      </c>
      <c r="F363" s="213" t="s">
        <v>271</v>
      </c>
      <c r="G363" s="15"/>
      <c r="H363" s="214">
        <v>88.550000000000011</v>
      </c>
      <c r="I363" s="215"/>
      <c r="J363" s="15"/>
      <c r="K363" s="15"/>
      <c r="L363" s="211"/>
      <c r="M363" s="216"/>
      <c r="N363" s="217"/>
      <c r="O363" s="217"/>
      <c r="P363" s="217"/>
      <c r="Q363" s="217"/>
      <c r="R363" s="217"/>
      <c r="S363" s="217"/>
      <c r="T363" s="218"/>
      <c r="U363" s="15"/>
      <c r="V363" s="15"/>
      <c r="W363" s="15"/>
      <c r="X363" s="15"/>
      <c r="Y363" s="15"/>
      <c r="Z363" s="15"/>
      <c r="AA363" s="15"/>
      <c r="AB363" s="15"/>
      <c r="AC363" s="15"/>
      <c r="AD363" s="15"/>
      <c r="AE363" s="15"/>
      <c r="AT363" s="212" t="s">
        <v>265</v>
      </c>
      <c r="AU363" s="212" t="s">
        <v>85</v>
      </c>
      <c r="AV363" s="15" t="s">
        <v>108</v>
      </c>
      <c r="AW363" s="15" t="s">
        <v>32</v>
      </c>
      <c r="AX363" s="15" t="s">
        <v>82</v>
      </c>
      <c r="AY363" s="212" t="s">
        <v>257</v>
      </c>
    </row>
    <row r="364" s="2" customFormat="1" ht="24.15" customHeight="1">
      <c r="A364" s="38"/>
      <c r="B364" s="181"/>
      <c r="C364" s="182" t="s">
        <v>484</v>
      </c>
      <c r="D364" s="182" t="s">
        <v>259</v>
      </c>
      <c r="E364" s="183" t="s">
        <v>485</v>
      </c>
      <c r="F364" s="184" t="s">
        <v>486</v>
      </c>
      <c r="G364" s="185" t="s">
        <v>422</v>
      </c>
      <c r="H364" s="186">
        <v>26.27</v>
      </c>
      <c r="I364" s="187"/>
      <c r="J364" s="188">
        <f>ROUND(I364*H364,2)</f>
        <v>0</v>
      </c>
      <c r="K364" s="184" t="s">
        <v>263</v>
      </c>
      <c r="L364" s="39"/>
      <c r="M364" s="189" t="s">
        <v>1</v>
      </c>
      <c r="N364" s="190" t="s">
        <v>40</v>
      </c>
      <c r="O364" s="77"/>
      <c r="P364" s="191">
        <f>O364*H364</f>
        <v>0</v>
      </c>
      <c r="Q364" s="191">
        <v>0.00012</v>
      </c>
      <c r="R364" s="191">
        <f>Q364*H364</f>
        <v>0.0031524000000000001</v>
      </c>
      <c r="S364" s="191">
        <v>0</v>
      </c>
      <c r="T364" s="192">
        <f>S364*H364</f>
        <v>0</v>
      </c>
      <c r="U364" s="38"/>
      <c r="V364" s="38"/>
      <c r="W364" s="38"/>
      <c r="X364" s="38"/>
      <c r="Y364" s="38"/>
      <c r="Z364" s="38"/>
      <c r="AA364" s="38"/>
      <c r="AB364" s="38"/>
      <c r="AC364" s="38"/>
      <c r="AD364" s="38"/>
      <c r="AE364" s="38"/>
      <c r="AR364" s="193" t="s">
        <v>108</v>
      </c>
      <c r="AT364" s="193" t="s">
        <v>259</v>
      </c>
      <c r="AU364" s="193" t="s">
        <v>85</v>
      </c>
      <c r="AY364" s="19" t="s">
        <v>257</v>
      </c>
      <c r="BE364" s="194">
        <f>IF(N364="základní",J364,0)</f>
        <v>0</v>
      </c>
      <c r="BF364" s="194">
        <f>IF(N364="snížená",J364,0)</f>
        <v>0</v>
      </c>
      <c r="BG364" s="194">
        <f>IF(N364="zákl. přenesená",J364,0)</f>
        <v>0</v>
      </c>
      <c r="BH364" s="194">
        <f>IF(N364="sníž. přenesená",J364,0)</f>
        <v>0</v>
      </c>
      <c r="BI364" s="194">
        <f>IF(N364="nulová",J364,0)</f>
        <v>0</v>
      </c>
      <c r="BJ364" s="19" t="s">
        <v>82</v>
      </c>
      <c r="BK364" s="194">
        <f>ROUND(I364*H364,2)</f>
        <v>0</v>
      </c>
      <c r="BL364" s="19" t="s">
        <v>108</v>
      </c>
      <c r="BM364" s="193" t="s">
        <v>487</v>
      </c>
    </row>
    <row r="365" s="13" customFormat="1">
      <c r="A365" s="13"/>
      <c r="B365" s="195"/>
      <c r="C365" s="13"/>
      <c r="D365" s="196" t="s">
        <v>265</v>
      </c>
      <c r="E365" s="197" t="s">
        <v>1</v>
      </c>
      <c r="F365" s="198" t="s">
        <v>488</v>
      </c>
      <c r="G365" s="13"/>
      <c r="H365" s="197" t="s">
        <v>1</v>
      </c>
      <c r="I365" s="199"/>
      <c r="J365" s="13"/>
      <c r="K365" s="13"/>
      <c r="L365" s="195"/>
      <c r="M365" s="200"/>
      <c r="N365" s="201"/>
      <c r="O365" s="201"/>
      <c r="P365" s="201"/>
      <c r="Q365" s="201"/>
      <c r="R365" s="201"/>
      <c r="S365" s="201"/>
      <c r="T365" s="202"/>
      <c r="U365" s="13"/>
      <c r="V365" s="13"/>
      <c r="W365" s="13"/>
      <c r="X365" s="13"/>
      <c r="Y365" s="13"/>
      <c r="Z365" s="13"/>
      <c r="AA365" s="13"/>
      <c r="AB365" s="13"/>
      <c r="AC365" s="13"/>
      <c r="AD365" s="13"/>
      <c r="AE365" s="13"/>
      <c r="AT365" s="197" t="s">
        <v>265</v>
      </c>
      <c r="AU365" s="197" t="s">
        <v>85</v>
      </c>
      <c r="AV365" s="13" t="s">
        <v>82</v>
      </c>
      <c r="AW365" s="13" t="s">
        <v>32</v>
      </c>
      <c r="AX365" s="13" t="s">
        <v>75</v>
      </c>
      <c r="AY365" s="197" t="s">
        <v>257</v>
      </c>
    </row>
    <row r="366" s="14" customFormat="1">
      <c r="A366" s="14"/>
      <c r="B366" s="203"/>
      <c r="C366" s="14"/>
      <c r="D366" s="196" t="s">
        <v>265</v>
      </c>
      <c r="E366" s="204" t="s">
        <v>1</v>
      </c>
      <c r="F366" s="205" t="s">
        <v>489</v>
      </c>
      <c r="G366" s="14"/>
      <c r="H366" s="206">
        <v>26.27</v>
      </c>
      <c r="I366" s="207"/>
      <c r="J366" s="14"/>
      <c r="K366" s="14"/>
      <c r="L366" s="203"/>
      <c r="M366" s="208"/>
      <c r="N366" s="209"/>
      <c r="O366" s="209"/>
      <c r="P366" s="209"/>
      <c r="Q366" s="209"/>
      <c r="R366" s="209"/>
      <c r="S366" s="209"/>
      <c r="T366" s="210"/>
      <c r="U366" s="14"/>
      <c r="V366" s="14"/>
      <c r="W366" s="14"/>
      <c r="X366" s="14"/>
      <c r="Y366" s="14"/>
      <c r="Z366" s="14"/>
      <c r="AA366" s="14"/>
      <c r="AB366" s="14"/>
      <c r="AC366" s="14"/>
      <c r="AD366" s="14"/>
      <c r="AE366" s="14"/>
      <c r="AT366" s="204" t="s">
        <v>265</v>
      </c>
      <c r="AU366" s="204" t="s">
        <v>85</v>
      </c>
      <c r="AV366" s="14" t="s">
        <v>85</v>
      </c>
      <c r="AW366" s="14" t="s">
        <v>32</v>
      </c>
      <c r="AX366" s="14" t="s">
        <v>75</v>
      </c>
      <c r="AY366" s="204" t="s">
        <v>257</v>
      </c>
    </row>
    <row r="367" s="15" customFormat="1">
      <c r="A367" s="15"/>
      <c r="B367" s="211"/>
      <c r="C367" s="15"/>
      <c r="D367" s="196" t="s">
        <v>265</v>
      </c>
      <c r="E367" s="212" t="s">
        <v>1</v>
      </c>
      <c r="F367" s="213" t="s">
        <v>271</v>
      </c>
      <c r="G367" s="15"/>
      <c r="H367" s="214">
        <v>26.27</v>
      </c>
      <c r="I367" s="215"/>
      <c r="J367" s="15"/>
      <c r="K367" s="15"/>
      <c r="L367" s="211"/>
      <c r="M367" s="216"/>
      <c r="N367" s="217"/>
      <c r="O367" s="217"/>
      <c r="P367" s="217"/>
      <c r="Q367" s="217"/>
      <c r="R367" s="217"/>
      <c r="S367" s="217"/>
      <c r="T367" s="218"/>
      <c r="U367" s="15"/>
      <c r="V367" s="15"/>
      <c r="W367" s="15"/>
      <c r="X367" s="15"/>
      <c r="Y367" s="15"/>
      <c r="Z367" s="15"/>
      <c r="AA367" s="15"/>
      <c r="AB367" s="15"/>
      <c r="AC367" s="15"/>
      <c r="AD367" s="15"/>
      <c r="AE367" s="15"/>
      <c r="AT367" s="212" t="s">
        <v>265</v>
      </c>
      <c r="AU367" s="212" t="s">
        <v>85</v>
      </c>
      <c r="AV367" s="15" t="s">
        <v>108</v>
      </c>
      <c r="AW367" s="15" t="s">
        <v>32</v>
      </c>
      <c r="AX367" s="15" t="s">
        <v>82</v>
      </c>
      <c r="AY367" s="212" t="s">
        <v>257</v>
      </c>
    </row>
    <row r="368" s="2" customFormat="1" ht="21.75" customHeight="1">
      <c r="A368" s="38"/>
      <c r="B368" s="181"/>
      <c r="C368" s="182" t="s">
        <v>490</v>
      </c>
      <c r="D368" s="182" t="s">
        <v>259</v>
      </c>
      <c r="E368" s="183" t="s">
        <v>491</v>
      </c>
      <c r="F368" s="184" t="s">
        <v>492</v>
      </c>
      <c r="G368" s="185" t="s">
        <v>493</v>
      </c>
      <c r="H368" s="186">
        <v>1</v>
      </c>
      <c r="I368" s="187"/>
      <c r="J368" s="188">
        <f>ROUND(I368*H368,2)</f>
        <v>0</v>
      </c>
      <c r="K368" s="184" t="s">
        <v>263</v>
      </c>
      <c r="L368" s="39"/>
      <c r="M368" s="189" t="s">
        <v>1</v>
      </c>
      <c r="N368" s="190" t="s">
        <v>40</v>
      </c>
      <c r="O368" s="77"/>
      <c r="P368" s="191">
        <f>O368*H368</f>
        <v>0</v>
      </c>
      <c r="Q368" s="191">
        <v>0.042000000000000003</v>
      </c>
      <c r="R368" s="191">
        <f>Q368*H368</f>
        <v>0.042000000000000003</v>
      </c>
      <c r="S368" s="191">
        <v>0</v>
      </c>
      <c r="T368" s="192">
        <f>S368*H368</f>
        <v>0</v>
      </c>
      <c r="U368" s="38"/>
      <c r="V368" s="38"/>
      <c r="W368" s="38"/>
      <c r="X368" s="38"/>
      <c r="Y368" s="38"/>
      <c r="Z368" s="38"/>
      <c r="AA368" s="38"/>
      <c r="AB368" s="38"/>
      <c r="AC368" s="38"/>
      <c r="AD368" s="38"/>
      <c r="AE368" s="38"/>
      <c r="AR368" s="193" t="s">
        <v>108</v>
      </c>
      <c r="AT368" s="193" t="s">
        <v>259</v>
      </c>
      <c r="AU368" s="193" t="s">
        <v>85</v>
      </c>
      <c r="AY368" s="19" t="s">
        <v>257</v>
      </c>
      <c r="BE368" s="194">
        <f>IF(N368="základní",J368,0)</f>
        <v>0</v>
      </c>
      <c r="BF368" s="194">
        <f>IF(N368="snížená",J368,0)</f>
        <v>0</v>
      </c>
      <c r="BG368" s="194">
        <f>IF(N368="zákl. přenesená",J368,0)</f>
        <v>0</v>
      </c>
      <c r="BH368" s="194">
        <f>IF(N368="sníž. přenesená",J368,0)</f>
        <v>0</v>
      </c>
      <c r="BI368" s="194">
        <f>IF(N368="nulová",J368,0)</f>
        <v>0</v>
      </c>
      <c r="BJ368" s="19" t="s">
        <v>82</v>
      </c>
      <c r="BK368" s="194">
        <f>ROUND(I368*H368,2)</f>
        <v>0</v>
      </c>
      <c r="BL368" s="19" t="s">
        <v>108</v>
      </c>
      <c r="BM368" s="193" t="s">
        <v>494</v>
      </c>
    </row>
    <row r="369" s="13" customFormat="1">
      <c r="A369" s="13"/>
      <c r="B369" s="195"/>
      <c r="C369" s="13"/>
      <c r="D369" s="196" t="s">
        <v>265</v>
      </c>
      <c r="E369" s="197" t="s">
        <v>1</v>
      </c>
      <c r="F369" s="198" t="s">
        <v>472</v>
      </c>
      <c r="G369" s="13"/>
      <c r="H369" s="197" t="s">
        <v>1</v>
      </c>
      <c r="I369" s="199"/>
      <c r="J369" s="13"/>
      <c r="K369" s="13"/>
      <c r="L369" s="195"/>
      <c r="M369" s="200"/>
      <c r="N369" s="201"/>
      <c r="O369" s="201"/>
      <c r="P369" s="201"/>
      <c r="Q369" s="201"/>
      <c r="R369" s="201"/>
      <c r="S369" s="201"/>
      <c r="T369" s="202"/>
      <c r="U369" s="13"/>
      <c r="V369" s="13"/>
      <c r="W369" s="13"/>
      <c r="X369" s="13"/>
      <c r="Y369" s="13"/>
      <c r="Z369" s="13"/>
      <c r="AA369" s="13"/>
      <c r="AB369" s="13"/>
      <c r="AC369" s="13"/>
      <c r="AD369" s="13"/>
      <c r="AE369" s="13"/>
      <c r="AT369" s="197" t="s">
        <v>265</v>
      </c>
      <c r="AU369" s="197" t="s">
        <v>85</v>
      </c>
      <c r="AV369" s="13" t="s">
        <v>82</v>
      </c>
      <c r="AW369" s="13" t="s">
        <v>32</v>
      </c>
      <c r="AX369" s="13" t="s">
        <v>75</v>
      </c>
      <c r="AY369" s="197" t="s">
        <v>257</v>
      </c>
    </row>
    <row r="370" s="14" customFormat="1">
      <c r="A370" s="14"/>
      <c r="B370" s="203"/>
      <c r="C370" s="14"/>
      <c r="D370" s="196" t="s">
        <v>265</v>
      </c>
      <c r="E370" s="204" t="s">
        <v>1</v>
      </c>
      <c r="F370" s="205" t="s">
        <v>495</v>
      </c>
      <c r="G370" s="14"/>
      <c r="H370" s="206">
        <v>1</v>
      </c>
      <c r="I370" s="207"/>
      <c r="J370" s="14"/>
      <c r="K370" s="14"/>
      <c r="L370" s="203"/>
      <c r="M370" s="208"/>
      <c r="N370" s="209"/>
      <c r="O370" s="209"/>
      <c r="P370" s="209"/>
      <c r="Q370" s="209"/>
      <c r="R370" s="209"/>
      <c r="S370" s="209"/>
      <c r="T370" s="210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  <c r="AE370" s="14"/>
      <c r="AT370" s="204" t="s">
        <v>265</v>
      </c>
      <c r="AU370" s="204" t="s">
        <v>85</v>
      </c>
      <c r="AV370" s="14" t="s">
        <v>85</v>
      </c>
      <c r="AW370" s="14" t="s">
        <v>32</v>
      </c>
      <c r="AX370" s="14" t="s">
        <v>75</v>
      </c>
      <c r="AY370" s="204" t="s">
        <v>257</v>
      </c>
    </row>
    <row r="371" s="15" customFormat="1">
      <c r="A371" s="15"/>
      <c r="B371" s="211"/>
      <c r="C371" s="15"/>
      <c r="D371" s="196" t="s">
        <v>265</v>
      </c>
      <c r="E371" s="212" t="s">
        <v>1</v>
      </c>
      <c r="F371" s="213" t="s">
        <v>271</v>
      </c>
      <c r="G371" s="15"/>
      <c r="H371" s="214">
        <v>1</v>
      </c>
      <c r="I371" s="215"/>
      <c r="J371" s="15"/>
      <c r="K371" s="15"/>
      <c r="L371" s="211"/>
      <c r="M371" s="216"/>
      <c r="N371" s="217"/>
      <c r="O371" s="217"/>
      <c r="P371" s="217"/>
      <c r="Q371" s="217"/>
      <c r="R371" s="217"/>
      <c r="S371" s="217"/>
      <c r="T371" s="218"/>
      <c r="U371" s="15"/>
      <c r="V371" s="15"/>
      <c r="W371" s="15"/>
      <c r="X371" s="15"/>
      <c r="Y371" s="15"/>
      <c r="Z371" s="15"/>
      <c r="AA371" s="15"/>
      <c r="AB371" s="15"/>
      <c r="AC371" s="15"/>
      <c r="AD371" s="15"/>
      <c r="AE371" s="15"/>
      <c r="AT371" s="212" t="s">
        <v>265</v>
      </c>
      <c r="AU371" s="212" t="s">
        <v>85</v>
      </c>
      <c r="AV371" s="15" t="s">
        <v>108</v>
      </c>
      <c r="AW371" s="15" t="s">
        <v>32</v>
      </c>
      <c r="AX371" s="15" t="s">
        <v>82</v>
      </c>
      <c r="AY371" s="212" t="s">
        <v>257</v>
      </c>
    </row>
    <row r="372" s="2" customFormat="1" ht="16.5" customHeight="1">
      <c r="A372" s="38"/>
      <c r="B372" s="181"/>
      <c r="C372" s="182" t="s">
        <v>496</v>
      </c>
      <c r="D372" s="182" t="s">
        <v>259</v>
      </c>
      <c r="E372" s="183" t="s">
        <v>497</v>
      </c>
      <c r="F372" s="184" t="s">
        <v>498</v>
      </c>
      <c r="G372" s="185" t="s">
        <v>262</v>
      </c>
      <c r="H372" s="186">
        <v>72.450999999999993</v>
      </c>
      <c r="I372" s="187"/>
      <c r="J372" s="188">
        <f>ROUND(I372*H372,2)</f>
        <v>0</v>
      </c>
      <c r="K372" s="184" t="s">
        <v>263</v>
      </c>
      <c r="L372" s="39"/>
      <c r="M372" s="189" t="s">
        <v>1</v>
      </c>
      <c r="N372" s="190" t="s">
        <v>40</v>
      </c>
      <c r="O372" s="77"/>
      <c r="P372" s="191">
        <f>O372*H372</f>
        <v>0</v>
      </c>
      <c r="Q372" s="191">
        <v>2.5018699999999998</v>
      </c>
      <c r="R372" s="191">
        <f>Q372*H372</f>
        <v>181.26298336999997</v>
      </c>
      <c r="S372" s="191">
        <v>0</v>
      </c>
      <c r="T372" s="192">
        <f>S372*H372</f>
        <v>0</v>
      </c>
      <c r="U372" s="38"/>
      <c r="V372" s="38"/>
      <c r="W372" s="38"/>
      <c r="X372" s="38"/>
      <c r="Y372" s="38"/>
      <c r="Z372" s="38"/>
      <c r="AA372" s="38"/>
      <c r="AB372" s="38"/>
      <c r="AC372" s="38"/>
      <c r="AD372" s="38"/>
      <c r="AE372" s="38"/>
      <c r="AR372" s="193" t="s">
        <v>108</v>
      </c>
      <c r="AT372" s="193" t="s">
        <v>259</v>
      </c>
      <c r="AU372" s="193" t="s">
        <v>85</v>
      </c>
      <c r="AY372" s="19" t="s">
        <v>257</v>
      </c>
      <c r="BE372" s="194">
        <f>IF(N372="základní",J372,0)</f>
        <v>0</v>
      </c>
      <c r="BF372" s="194">
        <f>IF(N372="snížená",J372,0)</f>
        <v>0</v>
      </c>
      <c r="BG372" s="194">
        <f>IF(N372="zákl. přenesená",J372,0)</f>
        <v>0</v>
      </c>
      <c r="BH372" s="194">
        <f>IF(N372="sníž. přenesená",J372,0)</f>
        <v>0</v>
      </c>
      <c r="BI372" s="194">
        <f>IF(N372="nulová",J372,0)</f>
        <v>0</v>
      </c>
      <c r="BJ372" s="19" t="s">
        <v>82</v>
      </c>
      <c r="BK372" s="194">
        <f>ROUND(I372*H372,2)</f>
        <v>0</v>
      </c>
      <c r="BL372" s="19" t="s">
        <v>108</v>
      </c>
      <c r="BM372" s="193" t="s">
        <v>499</v>
      </c>
    </row>
    <row r="373" s="13" customFormat="1">
      <c r="A373" s="13"/>
      <c r="B373" s="195"/>
      <c r="C373" s="13"/>
      <c r="D373" s="196" t="s">
        <v>265</v>
      </c>
      <c r="E373" s="197" t="s">
        <v>1</v>
      </c>
      <c r="F373" s="198" t="s">
        <v>500</v>
      </c>
      <c r="G373" s="13"/>
      <c r="H373" s="197" t="s">
        <v>1</v>
      </c>
      <c r="I373" s="199"/>
      <c r="J373" s="13"/>
      <c r="K373" s="13"/>
      <c r="L373" s="195"/>
      <c r="M373" s="200"/>
      <c r="N373" s="201"/>
      <c r="O373" s="201"/>
      <c r="P373" s="201"/>
      <c r="Q373" s="201"/>
      <c r="R373" s="201"/>
      <c r="S373" s="201"/>
      <c r="T373" s="202"/>
      <c r="U373" s="13"/>
      <c r="V373" s="13"/>
      <c r="W373" s="13"/>
      <c r="X373" s="13"/>
      <c r="Y373" s="13"/>
      <c r="Z373" s="13"/>
      <c r="AA373" s="13"/>
      <c r="AB373" s="13"/>
      <c r="AC373" s="13"/>
      <c r="AD373" s="13"/>
      <c r="AE373" s="13"/>
      <c r="AT373" s="197" t="s">
        <v>265</v>
      </c>
      <c r="AU373" s="197" t="s">
        <v>85</v>
      </c>
      <c r="AV373" s="13" t="s">
        <v>82</v>
      </c>
      <c r="AW373" s="13" t="s">
        <v>32</v>
      </c>
      <c r="AX373" s="13" t="s">
        <v>75</v>
      </c>
      <c r="AY373" s="197" t="s">
        <v>257</v>
      </c>
    </row>
    <row r="374" s="13" customFormat="1">
      <c r="A374" s="13"/>
      <c r="B374" s="195"/>
      <c r="C374" s="13"/>
      <c r="D374" s="196" t="s">
        <v>265</v>
      </c>
      <c r="E374" s="197" t="s">
        <v>1</v>
      </c>
      <c r="F374" s="198" t="s">
        <v>501</v>
      </c>
      <c r="G374" s="13"/>
      <c r="H374" s="197" t="s">
        <v>1</v>
      </c>
      <c r="I374" s="199"/>
      <c r="J374" s="13"/>
      <c r="K374" s="13"/>
      <c r="L374" s="195"/>
      <c r="M374" s="200"/>
      <c r="N374" s="201"/>
      <c r="O374" s="201"/>
      <c r="P374" s="201"/>
      <c r="Q374" s="201"/>
      <c r="R374" s="201"/>
      <c r="S374" s="201"/>
      <c r="T374" s="202"/>
      <c r="U374" s="13"/>
      <c r="V374" s="13"/>
      <c r="W374" s="13"/>
      <c r="X374" s="13"/>
      <c r="Y374" s="13"/>
      <c r="Z374" s="13"/>
      <c r="AA374" s="13"/>
      <c r="AB374" s="13"/>
      <c r="AC374" s="13"/>
      <c r="AD374" s="13"/>
      <c r="AE374" s="13"/>
      <c r="AT374" s="197" t="s">
        <v>265</v>
      </c>
      <c r="AU374" s="197" t="s">
        <v>85</v>
      </c>
      <c r="AV374" s="13" t="s">
        <v>82</v>
      </c>
      <c r="AW374" s="13" t="s">
        <v>32</v>
      </c>
      <c r="AX374" s="13" t="s">
        <v>75</v>
      </c>
      <c r="AY374" s="197" t="s">
        <v>257</v>
      </c>
    </row>
    <row r="375" s="13" customFormat="1">
      <c r="A375" s="13"/>
      <c r="B375" s="195"/>
      <c r="C375" s="13"/>
      <c r="D375" s="196" t="s">
        <v>265</v>
      </c>
      <c r="E375" s="197" t="s">
        <v>1</v>
      </c>
      <c r="F375" s="198" t="s">
        <v>385</v>
      </c>
      <c r="G375" s="13"/>
      <c r="H375" s="197" t="s">
        <v>1</v>
      </c>
      <c r="I375" s="199"/>
      <c r="J375" s="13"/>
      <c r="K375" s="13"/>
      <c r="L375" s="195"/>
      <c r="M375" s="200"/>
      <c r="N375" s="201"/>
      <c r="O375" s="201"/>
      <c r="P375" s="201"/>
      <c r="Q375" s="201"/>
      <c r="R375" s="201"/>
      <c r="S375" s="201"/>
      <c r="T375" s="202"/>
      <c r="U375" s="13"/>
      <c r="V375" s="13"/>
      <c r="W375" s="13"/>
      <c r="X375" s="13"/>
      <c r="Y375" s="13"/>
      <c r="Z375" s="13"/>
      <c r="AA375" s="13"/>
      <c r="AB375" s="13"/>
      <c r="AC375" s="13"/>
      <c r="AD375" s="13"/>
      <c r="AE375" s="13"/>
      <c r="AT375" s="197" t="s">
        <v>265</v>
      </c>
      <c r="AU375" s="197" t="s">
        <v>85</v>
      </c>
      <c r="AV375" s="13" t="s">
        <v>82</v>
      </c>
      <c r="AW375" s="13" t="s">
        <v>32</v>
      </c>
      <c r="AX375" s="13" t="s">
        <v>75</v>
      </c>
      <c r="AY375" s="197" t="s">
        <v>257</v>
      </c>
    </row>
    <row r="376" s="14" customFormat="1">
      <c r="A376" s="14"/>
      <c r="B376" s="203"/>
      <c r="C376" s="14"/>
      <c r="D376" s="196" t="s">
        <v>265</v>
      </c>
      <c r="E376" s="204" t="s">
        <v>1</v>
      </c>
      <c r="F376" s="205" t="s">
        <v>502</v>
      </c>
      <c r="G376" s="14"/>
      <c r="H376" s="206">
        <v>4.2599999999999998</v>
      </c>
      <c r="I376" s="207"/>
      <c r="J376" s="14"/>
      <c r="K376" s="14"/>
      <c r="L376" s="203"/>
      <c r="M376" s="208"/>
      <c r="N376" s="209"/>
      <c r="O376" s="209"/>
      <c r="P376" s="209"/>
      <c r="Q376" s="209"/>
      <c r="R376" s="209"/>
      <c r="S376" s="209"/>
      <c r="T376" s="210"/>
      <c r="U376" s="14"/>
      <c r="V376" s="14"/>
      <c r="W376" s="14"/>
      <c r="X376" s="14"/>
      <c r="Y376" s="14"/>
      <c r="Z376" s="14"/>
      <c r="AA376" s="14"/>
      <c r="AB376" s="14"/>
      <c r="AC376" s="14"/>
      <c r="AD376" s="14"/>
      <c r="AE376" s="14"/>
      <c r="AT376" s="204" t="s">
        <v>265</v>
      </c>
      <c r="AU376" s="204" t="s">
        <v>85</v>
      </c>
      <c r="AV376" s="14" t="s">
        <v>85</v>
      </c>
      <c r="AW376" s="14" t="s">
        <v>32</v>
      </c>
      <c r="AX376" s="14" t="s">
        <v>75</v>
      </c>
      <c r="AY376" s="204" t="s">
        <v>257</v>
      </c>
    </row>
    <row r="377" s="14" customFormat="1">
      <c r="A377" s="14"/>
      <c r="B377" s="203"/>
      <c r="C377" s="14"/>
      <c r="D377" s="196" t="s">
        <v>265</v>
      </c>
      <c r="E377" s="204" t="s">
        <v>1</v>
      </c>
      <c r="F377" s="205" t="s">
        <v>503</v>
      </c>
      <c r="G377" s="14"/>
      <c r="H377" s="206">
        <v>1.5229999999999999</v>
      </c>
      <c r="I377" s="207"/>
      <c r="J377" s="14"/>
      <c r="K377" s="14"/>
      <c r="L377" s="203"/>
      <c r="M377" s="208"/>
      <c r="N377" s="209"/>
      <c r="O377" s="209"/>
      <c r="P377" s="209"/>
      <c r="Q377" s="209"/>
      <c r="R377" s="209"/>
      <c r="S377" s="209"/>
      <c r="T377" s="210"/>
      <c r="U377" s="14"/>
      <c r="V377" s="14"/>
      <c r="W377" s="14"/>
      <c r="X377" s="14"/>
      <c r="Y377" s="14"/>
      <c r="Z377" s="14"/>
      <c r="AA377" s="14"/>
      <c r="AB377" s="14"/>
      <c r="AC377" s="14"/>
      <c r="AD377" s="14"/>
      <c r="AE377" s="14"/>
      <c r="AT377" s="204" t="s">
        <v>265</v>
      </c>
      <c r="AU377" s="204" t="s">
        <v>85</v>
      </c>
      <c r="AV377" s="14" t="s">
        <v>85</v>
      </c>
      <c r="AW377" s="14" t="s">
        <v>32</v>
      </c>
      <c r="AX377" s="14" t="s">
        <v>75</v>
      </c>
      <c r="AY377" s="204" t="s">
        <v>257</v>
      </c>
    </row>
    <row r="378" s="16" customFormat="1">
      <c r="A378" s="16"/>
      <c r="B378" s="219"/>
      <c r="C378" s="16"/>
      <c r="D378" s="196" t="s">
        <v>265</v>
      </c>
      <c r="E378" s="220" t="s">
        <v>1</v>
      </c>
      <c r="F378" s="221" t="s">
        <v>296</v>
      </c>
      <c r="G378" s="16"/>
      <c r="H378" s="222">
        <v>5.7829999999999995</v>
      </c>
      <c r="I378" s="223"/>
      <c r="J378" s="16"/>
      <c r="K378" s="16"/>
      <c r="L378" s="219"/>
      <c r="M378" s="224"/>
      <c r="N378" s="225"/>
      <c r="O378" s="225"/>
      <c r="P378" s="225"/>
      <c r="Q378" s="225"/>
      <c r="R378" s="225"/>
      <c r="S378" s="225"/>
      <c r="T378" s="226"/>
      <c r="U378" s="16"/>
      <c r="V378" s="16"/>
      <c r="W378" s="16"/>
      <c r="X378" s="16"/>
      <c r="Y378" s="16"/>
      <c r="Z378" s="16"/>
      <c r="AA378" s="16"/>
      <c r="AB378" s="16"/>
      <c r="AC378" s="16"/>
      <c r="AD378" s="16"/>
      <c r="AE378" s="16"/>
      <c r="AT378" s="220" t="s">
        <v>265</v>
      </c>
      <c r="AU378" s="220" t="s">
        <v>85</v>
      </c>
      <c r="AV378" s="16" t="s">
        <v>92</v>
      </c>
      <c r="AW378" s="16" t="s">
        <v>32</v>
      </c>
      <c r="AX378" s="16" t="s">
        <v>75</v>
      </c>
      <c r="AY378" s="220" t="s">
        <v>257</v>
      </c>
    </row>
    <row r="379" s="13" customFormat="1">
      <c r="A379" s="13"/>
      <c r="B379" s="195"/>
      <c r="C379" s="13"/>
      <c r="D379" s="196" t="s">
        <v>265</v>
      </c>
      <c r="E379" s="197" t="s">
        <v>1</v>
      </c>
      <c r="F379" s="198" t="s">
        <v>357</v>
      </c>
      <c r="G379" s="13"/>
      <c r="H379" s="197" t="s">
        <v>1</v>
      </c>
      <c r="I379" s="199"/>
      <c r="J379" s="13"/>
      <c r="K379" s="13"/>
      <c r="L379" s="195"/>
      <c r="M379" s="200"/>
      <c r="N379" s="201"/>
      <c r="O379" s="201"/>
      <c r="P379" s="201"/>
      <c r="Q379" s="201"/>
      <c r="R379" s="201"/>
      <c r="S379" s="201"/>
      <c r="T379" s="202"/>
      <c r="U379" s="13"/>
      <c r="V379" s="13"/>
      <c r="W379" s="13"/>
      <c r="X379" s="13"/>
      <c r="Y379" s="13"/>
      <c r="Z379" s="13"/>
      <c r="AA379" s="13"/>
      <c r="AB379" s="13"/>
      <c r="AC379" s="13"/>
      <c r="AD379" s="13"/>
      <c r="AE379" s="13"/>
      <c r="AT379" s="197" t="s">
        <v>265</v>
      </c>
      <c r="AU379" s="197" t="s">
        <v>85</v>
      </c>
      <c r="AV379" s="13" t="s">
        <v>82</v>
      </c>
      <c r="AW379" s="13" t="s">
        <v>32</v>
      </c>
      <c r="AX379" s="13" t="s">
        <v>75</v>
      </c>
      <c r="AY379" s="197" t="s">
        <v>257</v>
      </c>
    </row>
    <row r="380" s="14" customFormat="1">
      <c r="A380" s="14"/>
      <c r="B380" s="203"/>
      <c r="C380" s="14"/>
      <c r="D380" s="196" t="s">
        <v>265</v>
      </c>
      <c r="E380" s="204" t="s">
        <v>1</v>
      </c>
      <c r="F380" s="205" t="s">
        <v>504</v>
      </c>
      <c r="G380" s="14"/>
      <c r="H380" s="206">
        <v>11.443</v>
      </c>
      <c r="I380" s="207"/>
      <c r="J380" s="14"/>
      <c r="K380" s="14"/>
      <c r="L380" s="203"/>
      <c r="M380" s="208"/>
      <c r="N380" s="209"/>
      <c r="O380" s="209"/>
      <c r="P380" s="209"/>
      <c r="Q380" s="209"/>
      <c r="R380" s="209"/>
      <c r="S380" s="209"/>
      <c r="T380" s="210"/>
      <c r="U380" s="14"/>
      <c r="V380" s="14"/>
      <c r="W380" s="14"/>
      <c r="X380" s="14"/>
      <c r="Y380" s="14"/>
      <c r="Z380" s="14"/>
      <c r="AA380" s="14"/>
      <c r="AB380" s="14"/>
      <c r="AC380" s="14"/>
      <c r="AD380" s="14"/>
      <c r="AE380" s="14"/>
      <c r="AT380" s="204" t="s">
        <v>265</v>
      </c>
      <c r="AU380" s="204" t="s">
        <v>85</v>
      </c>
      <c r="AV380" s="14" t="s">
        <v>85</v>
      </c>
      <c r="AW380" s="14" t="s">
        <v>32</v>
      </c>
      <c r="AX380" s="14" t="s">
        <v>75</v>
      </c>
      <c r="AY380" s="204" t="s">
        <v>257</v>
      </c>
    </row>
    <row r="381" s="16" customFormat="1">
      <c r="A381" s="16"/>
      <c r="B381" s="219"/>
      <c r="C381" s="16"/>
      <c r="D381" s="196" t="s">
        <v>265</v>
      </c>
      <c r="E381" s="220" t="s">
        <v>1</v>
      </c>
      <c r="F381" s="221" t="s">
        <v>296</v>
      </c>
      <c r="G381" s="16"/>
      <c r="H381" s="222">
        <v>11.443</v>
      </c>
      <c r="I381" s="223"/>
      <c r="J381" s="16"/>
      <c r="K381" s="16"/>
      <c r="L381" s="219"/>
      <c r="M381" s="224"/>
      <c r="N381" s="225"/>
      <c r="O381" s="225"/>
      <c r="P381" s="225"/>
      <c r="Q381" s="225"/>
      <c r="R381" s="225"/>
      <c r="S381" s="225"/>
      <c r="T381" s="226"/>
      <c r="U381" s="16"/>
      <c r="V381" s="16"/>
      <c r="W381" s="16"/>
      <c r="X381" s="16"/>
      <c r="Y381" s="16"/>
      <c r="Z381" s="16"/>
      <c r="AA381" s="16"/>
      <c r="AB381" s="16"/>
      <c r="AC381" s="16"/>
      <c r="AD381" s="16"/>
      <c r="AE381" s="16"/>
      <c r="AT381" s="220" t="s">
        <v>265</v>
      </c>
      <c r="AU381" s="220" t="s">
        <v>85</v>
      </c>
      <c r="AV381" s="16" t="s">
        <v>92</v>
      </c>
      <c r="AW381" s="16" t="s">
        <v>32</v>
      </c>
      <c r="AX381" s="16" t="s">
        <v>75</v>
      </c>
      <c r="AY381" s="220" t="s">
        <v>257</v>
      </c>
    </row>
    <row r="382" s="13" customFormat="1">
      <c r="A382" s="13"/>
      <c r="B382" s="195"/>
      <c r="C382" s="13"/>
      <c r="D382" s="196" t="s">
        <v>265</v>
      </c>
      <c r="E382" s="197" t="s">
        <v>1</v>
      </c>
      <c r="F382" s="198" t="s">
        <v>505</v>
      </c>
      <c r="G382" s="13"/>
      <c r="H382" s="197" t="s">
        <v>1</v>
      </c>
      <c r="I382" s="199"/>
      <c r="J382" s="13"/>
      <c r="K382" s="13"/>
      <c r="L382" s="195"/>
      <c r="M382" s="200"/>
      <c r="N382" s="201"/>
      <c r="O382" s="201"/>
      <c r="P382" s="201"/>
      <c r="Q382" s="201"/>
      <c r="R382" s="201"/>
      <c r="S382" s="201"/>
      <c r="T382" s="202"/>
      <c r="U382" s="13"/>
      <c r="V382" s="13"/>
      <c r="W382" s="13"/>
      <c r="X382" s="13"/>
      <c r="Y382" s="13"/>
      <c r="Z382" s="13"/>
      <c r="AA382" s="13"/>
      <c r="AB382" s="13"/>
      <c r="AC382" s="13"/>
      <c r="AD382" s="13"/>
      <c r="AE382" s="13"/>
      <c r="AT382" s="197" t="s">
        <v>265</v>
      </c>
      <c r="AU382" s="197" t="s">
        <v>85</v>
      </c>
      <c r="AV382" s="13" t="s">
        <v>82</v>
      </c>
      <c r="AW382" s="13" t="s">
        <v>32</v>
      </c>
      <c r="AX382" s="13" t="s">
        <v>75</v>
      </c>
      <c r="AY382" s="197" t="s">
        <v>257</v>
      </c>
    </row>
    <row r="383" s="14" customFormat="1">
      <c r="A383" s="14"/>
      <c r="B383" s="203"/>
      <c r="C383" s="14"/>
      <c r="D383" s="196" t="s">
        <v>265</v>
      </c>
      <c r="E383" s="204" t="s">
        <v>1</v>
      </c>
      <c r="F383" s="205" t="s">
        <v>506</v>
      </c>
      <c r="G383" s="14"/>
      <c r="H383" s="206">
        <v>7.6920000000000002</v>
      </c>
      <c r="I383" s="207"/>
      <c r="J383" s="14"/>
      <c r="K383" s="14"/>
      <c r="L383" s="203"/>
      <c r="M383" s="208"/>
      <c r="N383" s="209"/>
      <c r="O383" s="209"/>
      <c r="P383" s="209"/>
      <c r="Q383" s="209"/>
      <c r="R383" s="209"/>
      <c r="S383" s="209"/>
      <c r="T383" s="210"/>
      <c r="U383" s="14"/>
      <c r="V383" s="14"/>
      <c r="W383" s="14"/>
      <c r="X383" s="14"/>
      <c r="Y383" s="14"/>
      <c r="Z383" s="14"/>
      <c r="AA383" s="14"/>
      <c r="AB383" s="14"/>
      <c r="AC383" s="14"/>
      <c r="AD383" s="14"/>
      <c r="AE383" s="14"/>
      <c r="AT383" s="204" t="s">
        <v>265</v>
      </c>
      <c r="AU383" s="204" t="s">
        <v>85</v>
      </c>
      <c r="AV383" s="14" t="s">
        <v>85</v>
      </c>
      <c r="AW383" s="14" t="s">
        <v>32</v>
      </c>
      <c r="AX383" s="14" t="s">
        <v>75</v>
      </c>
      <c r="AY383" s="204" t="s">
        <v>257</v>
      </c>
    </row>
    <row r="384" s="14" customFormat="1">
      <c r="A384" s="14"/>
      <c r="B384" s="203"/>
      <c r="C384" s="14"/>
      <c r="D384" s="196" t="s">
        <v>265</v>
      </c>
      <c r="E384" s="204" t="s">
        <v>1</v>
      </c>
      <c r="F384" s="205" t="s">
        <v>507</v>
      </c>
      <c r="G384" s="14"/>
      <c r="H384" s="206">
        <v>6.5</v>
      </c>
      <c r="I384" s="207"/>
      <c r="J384" s="14"/>
      <c r="K384" s="14"/>
      <c r="L384" s="203"/>
      <c r="M384" s="208"/>
      <c r="N384" s="209"/>
      <c r="O384" s="209"/>
      <c r="P384" s="209"/>
      <c r="Q384" s="209"/>
      <c r="R384" s="209"/>
      <c r="S384" s="209"/>
      <c r="T384" s="210"/>
      <c r="U384" s="14"/>
      <c r="V384" s="14"/>
      <c r="W384" s="14"/>
      <c r="X384" s="14"/>
      <c r="Y384" s="14"/>
      <c r="Z384" s="14"/>
      <c r="AA384" s="14"/>
      <c r="AB384" s="14"/>
      <c r="AC384" s="14"/>
      <c r="AD384" s="14"/>
      <c r="AE384" s="14"/>
      <c r="AT384" s="204" t="s">
        <v>265</v>
      </c>
      <c r="AU384" s="204" t="s">
        <v>85</v>
      </c>
      <c r="AV384" s="14" t="s">
        <v>85</v>
      </c>
      <c r="AW384" s="14" t="s">
        <v>32</v>
      </c>
      <c r="AX384" s="14" t="s">
        <v>75</v>
      </c>
      <c r="AY384" s="204" t="s">
        <v>257</v>
      </c>
    </row>
    <row r="385" s="14" customFormat="1">
      <c r="A385" s="14"/>
      <c r="B385" s="203"/>
      <c r="C385" s="14"/>
      <c r="D385" s="196" t="s">
        <v>265</v>
      </c>
      <c r="E385" s="204" t="s">
        <v>1</v>
      </c>
      <c r="F385" s="205" t="s">
        <v>508</v>
      </c>
      <c r="G385" s="14"/>
      <c r="H385" s="206">
        <v>0.70599999999999996</v>
      </c>
      <c r="I385" s="207"/>
      <c r="J385" s="14"/>
      <c r="K385" s="14"/>
      <c r="L385" s="203"/>
      <c r="M385" s="208"/>
      <c r="N385" s="209"/>
      <c r="O385" s="209"/>
      <c r="P385" s="209"/>
      <c r="Q385" s="209"/>
      <c r="R385" s="209"/>
      <c r="S385" s="209"/>
      <c r="T385" s="210"/>
      <c r="U385" s="14"/>
      <c r="V385" s="14"/>
      <c r="W385" s="14"/>
      <c r="X385" s="14"/>
      <c r="Y385" s="14"/>
      <c r="Z385" s="14"/>
      <c r="AA385" s="14"/>
      <c r="AB385" s="14"/>
      <c r="AC385" s="14"/>
      <c r="AD385" s="14"/>
      <c r="AE385" s="14"/>
      <c r="AT385" s="204" t="s">
        <v>265</v>
      </c>
      <c r="AU385" s="204" t="s">
        <v>85</v>
      </c>
      <c r="AV385" s="14" t="s">
        <v>85</v>
      </c>
      <c r="AW385" s="14" t="s">
        <v>32</v>
      </c>
      <c r="AX385" s="14" t="s">
        <v>75</v>
      </c>
      <c r="AY385" s="204" t="s">
        <v>257</v>
      </c>
    </row>
    <row r="386" s="14" customFormat="1">
      <c r="A386" s="14"/>
      <c r="B386" s="203"/>
      <c r="C386" s="14"/>
      <c r="D386" s="196" t="s">
        <v>265</v>
      </c>
      <c r="E386" s="204" t="s">
        <v>1</v>
      </c>
      <c r="F386" s="205" t="s">
        <v>509</v>
      </c>
      <c r="G386" s="14"/>
      <c r="H386" s="206">
        <v>2.044</v>
      </c>
      <c r="I386" s="207"/>
      <c r="J386" s="14"/>
      <c r="K386" s="14"/>
      <c r="L386" s="203"/>
      <c r="M386" s="208"/>
      <c r="N386" s="209"/>
      <c r="O386" s="209"/>
      <c r="P386" s="209"/>
      <c r="Q386" s="209"/>
      <c r="R386" s="209"/>
      <c r="S386" s="209"/>
      <c r="T386" s="210"/>
      <c r="U386" s="14"/>
      <c r="V386" s="14"/>
      <c r="W386" s="14"/>
      <c r="X386" s="14"/>
      <c r="Y386" s="14"/>
      <c r="Z386" s="14"/>
      <c r="AA386" s="14"/>
      <c r="AB386" s="14"/>
      <c r="AC386" s="14"/>
      <c r="AD386" s="14"/>
      <c r="AE386" s="14"/>
      <c r="AT386" s="204" t="s">
        <v>265</v>
      </c>
      <c r="AU386" s="204" t="s">
        <v>85</v>
      </c>
      <c r="AV386" s="14" t="s">
        <v>85</v>
      </c>
      <c r="AW386" s="14" t="s">
        <v>32</v>
      </c>
      <c r="AX386" s="14" t="s">
        <v>75</v>
      </c>
      <c r="AY386" s="204" t="s">
        <v>257</v>
      </c>
    </row>
    <row r="387" s="14" customFormat="1">
      <c r="A387" s="14"/>
      <c r="B387" s="203"/>
      <c r="C387" s="14"/>
      <c r="D387" s="196" t="s">
        <v>265</v>
      </c>
      <c r="E387" s="204" t="s">
        <v>1</v>
      </c>
      <c r="F387" s="205" t="s">
        <v>510</v>
      </c>
      <c r="G387" s="14"/>
      <c r="H387" s="206">
        <v>2.5699999999999998</v>
      </c>
      <c r="I387" s="207"/>
      <c r="J387" s="14"/>
      <c r="K387" s="14"/>
      <c r="L387" s="203"/>
      <c r="M387" s="208"/>
      <c r="N387" s="209"/>
      <c r="O387" s="209"/>
      <c r="P387" s="209"/>
      <c r="Q387" s="209"/>
      <c r="R387" s="209"/>
      <c r="S387" s="209"/>
      <c r="T387" s="210"/>
      <c r="U387" s="14"/>
      <c r="V387" s="14"/>
      <c r="W387" s="14"/>
      <c r="X387" s="14"/>
      <c r="Y387" s="14"/>
      <c r="Z387" s="14"/>
      <c r="AA387" s="14"/>
      <c r="AB387" s="14"/>
      <c r="AC387" s="14"/>
      <c r="AD387" s="14"/>
      <c r="AE387" s="14"/>
      <c r="AT387" s="204" t="s">
        <v>265</v>
      </c>
      <c r="AU387" s="204" t="s">
        <v>85</v>
      </c>
      <c r="AV387" s="14" t="s">
        <v>85</v>
      </c>
      <c r="AW387" s="14" t="s">
        <v>32</v>
      </c>
      <c r="AX387" s="14" t="s">
        <v>75</v>
      </c>
      <c r="AY387" s="204" t="s">
        <v>257</v>
      </c>
    </row>
    <row r="388" s="14" customFormat="1">
      <c r="A388" s="14"/>
      <c r="B388" s="203"/>
      <c r="C388" s="14"/>
      <c r="D388" s="196" t="s">
        <v>265</v>
      </c>
      <c r="E388" s="204" t="s">
        <v>1</v>
      </c>
      <c r="F388" s="205" t="s">
        <v>511</v>
      </c>
      <c r="G388" s="14"/>
      <c r="H388" s="206">
        <v>1.0920000000000001</v>
      </c>
      <c r="I388" s="207"/>
      <c r="J388" s="14"/>
      <c r="K388" s="14"/>
      <c r="L388" s="203"/>
      <c r="M388" s="208"/>
      <c r="N388" s="209"/>
      <c r="O388" s="209"/>
      <c r="P388" s="209"/>
      <c r="Q388" s="209"/>
      <c r="R388" s="209"/>
      <c r="S388" s="209"/>
      <c r="T388" s="210"/>
      <c r="U388" s="14"/>
      <c r="V388" s="14"/>
      <c r="W388" s="14"/>
      <c r="X388" s="14"/>
      <c r="Y388" s="14"/>
      <c r="Z388" s="14"/>
      <c r="AA388" s="14"/>
      <c r="AB388" s="14"/>
      <c r="AC388" s="14"/>
      <c r="AD388" s="14"/>
      <c r="AE388" s="14"/>
      <c r="AT388" s="204" t="s">
        <v>265</v>
      </c>
      <c r="AU388" s="204" t="s">
        <v>85</v>
      </c>
      <c r="AV388" s="14" t="s">
        <v>85</v>
      </c>
      <c r="AW388" s="14" t="s">
        <v>32</v>
      </c>
      <c r="AX388" s="14" t="s">
        <v>75</v>
      </c>
      <c r="AY388" s="204" t="s">
        <v>257</v>
      </c>
    </row>
    <row r="389" s="16" customFormat="1">
      <c r="A389" s="16"/>
      <c r="B389" s="219"/>
      <c r="C389" s="16"/>
      <c r="D389" s="196" t="s">
        <v>265</v>
      </c>
      <c r="E389" s="220" t="s">
        <v>1</v>
      </c>
      <c r="F389" s="221" t="s">
        <v>296</v>
      </c>
      <c r="G389" s="16"/>
      <c r="H389" s="222">
        <v>20.603999999999999</v>
      </c>
      <c r="I389" s="223"/>
      <c r="J389" s="16"/>
      <c r="K389" s="16"/>
      <c r="L389" s="219"/>
      <c r="M389" s="224"/>
      <c r="N389" s="225"/>
      <c r="O389" s="225"/>
      <c r="P389" s="225"/>
      <c r="Q389" s="225"/>
      <c r="R389" s="225"/>
      <c r="S389" s="225"/>
      <c r="T389" s="226"/>
      <c r="U389" s="16"/>
      <c r="V389" s="16"/>
      <c r="W389" s="16"/>
      <c r="X389" s="16"/>
      <c r="Y389" s="16"/>
      <c r="Z389" s="16"/>
      <c r="AA389" s="16"/>
      <c r="AB389" s="16"/>
      <c r="AC389" s="16"/>
      <c r="AD389" s="16"/>
      <c r="AE389" s="16"/>
      <c r="AT389" s="220" t="s">
        <v>265</v>
      </c>
      <c r="AU389" s="220" t="s">
        <v>85</v>
      </c>
      <c r="AV389" s="16" t="s">
        <v>92</v>
      </c>
      <c r="AW389" s="16" t="s">
        <v>32</v>
      </c>
      <c r="AX389" s="16" t="s">
        <v>75</v>
      </c>
      <c r="AY389" s="220" t="s">
        <v>257</v>
      </c>
    </row>
    <row r="390" s="13" customFormat="1">
      <c r="A390" s="13"/>
      <c r="B390" s="195"/>
      <c r="C390" s="13"/>
      <c r="D390" s="196" t="s">
        <v>265</v>
      </c>
      <c r="E390" s="197" t="s">
        <v>1</v>
      </c>
      <c r="F390" s="198" t="s">
        <v>512</v>
      </c>
      <c r="G390" s="13"/>
      <c r="H390" s="197" t="s">
        <v>1</v>
      </c>
      <c r="I390" s="199"/>
      <c r="J390" s="13"/>
      <c r="K390" s="13"/>
      <c r="L390" s="195"/>
      <c r="M390" s="200"/>
      <c r="N390" s="201"/>
      <c r="O390" s="201"/>
      <c r="P390" s="201"/>
      <c r="Q390" s="201"/>
      <c r="R390" s="201"/>
      <c r="S390" s="201"/>
      <c r="T390" s="202"/>
      <c r="U390" s="13"/>
      <c r="V390" s="13"/>
      <c r="W390" s="13"/>
      <c r="X390" s="13"/>
      <c r="Y390" s="13"/>
      <c r="Z390" s="13"/>
      <c r="AA390" s="13"/>
      <c r="AB390" s="13"/>
      <c r="AC390" s="13"/>
      <c r="AD390" s="13"/>
      <c r="AE390" s="13"/>
      <c r="AT390" s="197" t="s">
        <v>265</v>
      </c>
      <c r="AU390" s="197" t="s">
        <v>85</v>
      </c>
      <c r="AV390" s="13" t="s">
        <v>82</v>
      </c>
      <c r="AW390" s="13" t="s">
        <v>32</v>
      </c>
      <c r="AX390" s="13" t="s">
        <v>75</v>
      </c>
      <c r="AY390" s="197" t="s">
        <v>257</v>
      </c>
    </row>
    <row r="391" s="14" customFormat="1">
      <c r="A391" s="14"/>
      <c r="B391" s="203"/>
      <c r="C391" s="14"/>
      <c r="D391" s="196" t="s">
        <v>265</v>
      </c>
      <c r="E391" s="204" t="s">
        <v>1</v>
      </c>
      <c r="F391" s="205" t="s">
        <v>513</v>
      </c>
      <c r="G391" s="14"/>
      <c r="H391" s="206">
        <v>8.8580000000000005</v>
      </c>
      <c r="I391" s="207"/>
      <c r="J391" s="14"/>
      <c r="K391" s="14"/>
      <c r="L391" s="203"/>
      <c r="M391" s="208"/>
      <c r="N391" s="209"/>
      <c r="O391" s="209"/>
      <c r="P391" s="209"/>
      <c r="Q391" s="209"/>
      <c r="R391" s="209"/>
      <c r="S391" s="209"/>
      <c r="T391" s="210"/>
      <c r="U391" s="14"/>
      <c r="V391" s="14"/>
      <c r="W391" s="14"/>
      <c r="X391" s="14"/>
      <c r="Y391" s="14"/>
      <c r="Z391" s="14"/>
      <c r="AA391" s="14"/>
      <c r="AB391" s="14"/>
      <c r="AC391" s="14"/>
      <c r="AD391" s="14"/>
      <c r="AE391" s="14"/>
      <c r="AT391" s="204" t="s">
        <v>265</v>
      </c>
      <c r="AU391" s="204" t="s">
        <v>85</v>
      </c>
      <c r="AV391" s="14" t="s">
        <v>85</v>
      </c>
      <c r="AW391" s="14" t="s">
        <v>32</v>
      </c>
      <c r="AX391" s="14" t="s">
        <v>75</v>
      </c>
      <c r="AY391" s="204" t="s">
        <v>257</v>
      </c>
    </row>
    <row r="392" s="14" customFormat="1">
      <c r="A392" s="14"/>
      <c r="B392" s="203"/>
      <c r="C392" s="14"/>
      <c r="D392" s="196" t="s">
        <v>265</v>
      </c>
      <c r="E392" s="204" t="s">
        <v>1</v>
      </c>
      <c r="F392" s="205" t="s">
        <v>514</v>
      </c>
      <c r="G392" s="14"/>
      <c r="H392" s="206">
        <v>7.6539999999999999</v>
      </c>
      <c r="I392" s="207"/>
      <c r="J392" s="14"/>
      <c r="K392" s="14"/>
      <c r="L392" s="203"/>
      <c r="M392" s="208"/>
      <c r="N392" s="209"/>
      <c r="O392" s="209"/>
      <c r="P392" s="209"/>
      <c r="Q392" s="209"/>
      <c r="R392" s="209"/>
      <c r="S392" s="209"/>
      <c r="T392" s="210"/>
      <c r="U392" s="14"/>
      <c r="V392" s="14"/>
      <c r="W392" s="14"/>
      <c r="X392" s="14"/>
      <c r="Y392" s="14"/>
      <c r="Z392" s="14"/>
      <c r="AA392" s="14"/>
      <c r="AB392" s="14"/>
      <c r="AC392" s="14"/>
      <c r="AD392" s="14"/>
      <c r="AE392" s="14"/>
      <c r="AT392" s="204" t="s">
        <v>265</v>
      </c>
      <c r="AU392" s="204" t="s">
        <v>85</v>
      </c>
      <c r="AV392" s="14" t="s">
        <v>85</v>
      </c>
      <c r="AW392" s="14" t="s">
        <v>32</v>
      </c>
      <c r="AX392" s="14" t="s">
        <v>75</v>
      </c>
      <c r="AY392" s="204" t="s">
        <v>257</v>
      </c>
    </row>
    <row r="393" s="14" customFormat="1">
      <c r="A393" s="14"/>
      <c r="B393" s="203"/>
      <c r="C393" s="14"/>
      <c r="D393" s="196" t="s">
        <v>265</v>
      </c>
      <c r="E393" s="204" t="s">
        <v>1</v>
      </c>
      <c r="F393" s="205" t="s">
        <v>515</v>
      </c>
      <c r="G393" s="14"/>
      <c r="H393" s="206">
        <v>0.77800000000000002</v>
      </c>
      <c r="I393" s="207"/>
      <c r="J393" s="14"/>
      <c r="K393" s="14"/>
      <c r="L393" s="203"/>
      <c r="M393" s="208"/>
      <c r="N393" s="209"/>
      <c r="O393" s="209"/>
      <c r="P393" s="209"/>
      <c r="Q393" s="209"/>
      <c r="R393" s="209"/>
      <c r="S393" s="209"/>
      <c r="T393" s="210"/>
      <c r="U393" s="14"/>
      <c r="V393" s="14"/>
      <c r="W393" s="14"/>
      <c r="X393" s="14"/>
      <c r="Y393" s="14"/>
      <c r="Z393" s="14"/>
      <c r="AA393" s="14"/>
      <c r="AB393" s="14"/>
      <c r="AC393" s="14"/>
      <c r="AD393" s="14"/>
      <c r="AE393" s="14"/>
      <c r="AT393" s="204" t="s">
        <v>265</v>
      </c>
      <c r="AU393" s="204" t="s">
        <v>85</v>
      </c>
      <c r="AV393" s="14" t="s">
        <v>85</v>
      </c>
      <c r="AW393" s="14" t="s">
        <v>32</v>
      </c>
      <c r="AX393" s="14" t="s">
        <v>75</v>
      </c>
      <c r="AY393" s="204" t="s">
        <v>257</v>
      </c>
    </row>
    <row r="394" s="14" customFormat="1">
      <c r="A394" s="14"/>
      <c r="B394" s="203"/>
      <c r="C394" s="14"/>
      <c r="D394" s="196" t="s">
        <v>265</v>
      </c>
      <c r="E394" s="204" t="s">
        <v>1</v>
      </c>
      <c r="F394" s="205" t="s">
        <v>516</v>
      </c>
      <c r="G394" s="14"/>
      <c r="H394" s="206">
        <v>2.2200000000000002</v>
      </c>
      <c r="I394" s="207"/>
      <c r="J394" s="14"/>
      <c r="K394" s="14"/>
      <c r="L394" s="203"/>
      <c r="M394" s="208"/>
      <c r="N394" s="209"/>
      <c r="O394" s="209"/>
      <c r="P394" s="209"/>
      <c r="Q394" s="209"/>
      <c r="R394" s="209"/>
      <c r="S394" s="209"/>
      <c r="T394" s="210"/>
      <c r="U394" s="14"/>
      <c r="V394" s="14"/>
      <c r="W394" s="14"/>
      <c r="X394" s="14"/>
      <c r="Y394" s="14"/>
      <c r="Z394" s="14"/>
      <c r="AA394" s="14"/>
      <c r="AB394" s="14"/>
      <c r="AC394" s="14"/>
      <c r="AD394" s="14"/>
      <c r="AE394" s="14"/>
      <c r="AT394" s="204" t="s">
        <v>265</v>
      </c>
      <c r="AU394" s="204" t="s">
        <v>85</v>
      </c>
      <c r="AV394" s="14" t="s">
        <v>85</v>
      </c>
      <c r="AW394" s="14" t="s">
        <v>32</v>
      </c>
      <c r="AX394" s="14" t="s">
        <v>75</v>
      </c>
      <c r="AY394" s="204" t="s">
        <v>257</v>
      </c>
    </row>
    <row r="395" s="14" customFormat="1">
      <c r="A395" s="14"/>
      <c r="B395" s="203"/>
      <c r="C395" s="14"/>
      <c r="D395" s="196" t="s">
        <v>265</v>
      </c>
      <c r="E395" s="204" t="s">
        <v>1</v>
      </c>
      <c r="F395" s="205" t="s">
        <v>517</v>
      </c>
      <c r="G395" s="14"/>
      <c r="H395" s="206">
        <v>2.786</v>
      </c>
      <c r="I395" s="207"/>
      <c r="J395" s="14"/>
      <c r="K395" s="14"/>
      <c r="L395" s="203"/>
      <c r="M395" s="208"/>
      <c r="N395" s="209"/>
      <c r="O395" s="209"/>
      <c r="P395" s="209"/>
      <c r="Q395" s="209"/>
      <c r="R395" s="209"/>
      <c r="S395" s="209"/>
      <c r="T395" s="210"/>
      <c r="U395" s="14"/>
      <c r="V395" s="14"/>
      <c r="W395" s="14"/>
      <c r="X395" s="14"/>
      <c r="Y395" s="14"/>
      <c r="Z395" s="14"/>
      <c r="AA395" s="14"/>
      <c r="AB395" s="14"/>
      <c r="AC395" s="14"/>
      <c r="AD395" s="14"/>
      <c r="AE395" s="14"/>
      <c r="AT395" s="204" t="s">
        <v>265</v>
      </c>
      <c r="AU395" s="204" t="s">
        <v>85</v>
      </c>
      <c r="AV395" s="14" t="s">
        <v>85</v>
      </c>
      <c r="AW395" s="14" t="s">
        <v>32</v>
      </c>
      <c r="AX395" s="14" t="s">
        <v>75</v>
      </c>
      <c r="AY395" s="204" t="s">
        <v>257</v>
      </c>
    </row>
    <row r="396" s="14" customFormat="1">
      <c r="A396" s="14"/>
      <c r="B396" s="203"/>
      <c r="C396" s="14"/>
      <c r="D396" s="196" t="s">
        <v>265</v>
      </c>
      <c r="E396" s="204" t="s">
        <v>1</v>
      </c>
      <c r="F396" s="205" t="s">
        <v>518</v>
      </c>
      <c r="G396" s="14"/>
      <c r="H396" s="206">
        <v>1.274</v>
      </c>
      <c r="I396" s="207"/>
      <c r="J396" s="14"/>
      <c r="K396" s="14"/>
      <c r="L396" s="203"/>
      <c r="M396" s="208"/>
      <c r="N396" s="209"/>
      <c r="O396" s="209"/>
      <c r="P396" s="209"/>
      <c r="Q396" s="209"/>
      <c r="R396" s="209"/>
      <c r="S396" s="209"/>
      <c r="T396" s="210"/>
      <c r="U396" s="14"/>
      <c r="V396" s="14"/>
      <c r="W396" s="14"/>
      <c r="X396" s="14"/>
      <c r="Y396" s="14"/>
      <c r="Z396" s="14"/>
      <c r="AA396" s="14"/>
      <c r="AB396" s="14"/>
      <c r="AC396" s="14"/>
      <c r="AD396" s="14"/>
      <c r="AE396" s="14"/>
      <c r="AT396" s="204" t="s">
        <v>265</v>
      </c>
      <c r="AU396" s="204" t="s">
        <v>85</v>
      </c>
      <c r="AV396" s="14" t="s">
        <v>85</v>
      </c>
      <c r="AW396" s="14" t="s">
        <v>32</v>
      </c>
      <c r="AX396" s="14" t="s">
        <v>75</v>
      </c>
      <c r="AY396" s="204" t="s">
        <v>257</v>
      </c>
    </row>
    <row r="397" s="16" customFormat="1">
      <c r="A397" s="16"/>
      <c r="B397" s="219"/>
      <c r="C397" s="16"/>
      <c r="D397" s="196" t="s">
        <v>265</v>
      </c>
      <c r="E397" s="220" t="s">
        <v>1</v>
      </c>
      <c r="F397" s="221" t="s">
        <v>296</v>
      </c>
      <c r="G397" s="16"/>
      <c r="H397" s="222">
        <v>23.57</v>
      </c>
      <c r="I397" s="223"/>
      <c r="J397" s="16"/>
      <c r="K397" s="16"/>
      <c r="L397" s="219"/>
      <c r="M397" s="224"/>
      <c r="N397" s="225"/>
      <c r="O397" s="225"/>
      <c r="P397" s="225"/>
      <c r="Q397" s="225"/>
      <c r="R397" s="225"/>
      <c r="S397" s="225"/>
      <c r="T397" s="226"/>
      <c r="U397" s="16"/>
      <c r="V397" s="16"/>
      <c r="W397" s="16"/>
      <c r="X397" s="16"/>
      <c r="Y397" s="16"/>
      <c r="Z397" s="16"/>
      <c r="AA397" s="16"/>
      <c r="AB397" s="16"/>
      <c r="AC397" s="16"/>
      <c r="AD397" s="16"/>
      <c r="AE397" s="16"/>
      <c r="AT397" s="220" t="s">
        <v>265</v>
      </c>
      <c r="AU397" s="220" t="s">
        <v>85</v>
      </c>
      <c r="AV397" s="16" t="s">
        <v>92</v>
      </c>
      <c r="AW397" s="16" t="s">
        <v>32</v>
      </c>
      <c r="AX397" s="16" t="s">
        <v>75</v>
      </c>
      <c r="AY397" s="220" t="s">
        <v>257</v>
      </c>
    </row>
    <row r="398" s="14" customFormat="1">
      <c r="A398" s="14"/>
      <c r="B398" s="203"/>
      <c r="C398" s="14"/>
      <c r="D398" s="196" t="s">
        <v>265</v>
      </c>
      <c r="E398" s="204" t="s">
        <v>1</v>
      </c>
      <c r="F398" s="205" t="s">
        <v>519</v>
      </c>
      <c r="G398" s="14"/>
      <c r="H398" s="206">
        <v>1.702</v>
      </c>
      <c r="I398" s="207"/>
      <c r="J398" s="14"/>
      <c r="K398" s="14"/>
      <c r="L398" s="203"/>
      <c r="M398" s="208"/>
      <c r="N398" s="209"/>
      <c r="O398" s="209"/>
      <c r="P398" s="209"/>
      <c r="Q398" s="209"/>
      <c r="R398" s="209"/>
      <c r="S398" s="209"/>
      <c r="T398" s="210"/>
      <c r="U398" s="14"/>
      <c r="V398" s="14"/>
      <c r="W398" s="14"/>
      <c r="X398" s="14"/>
      <c r="Y398" s="14"/>
      <c r="Z398" s="14"/>
      <c r="AA398" s="14"/>
      <c r="AB398" s="14"/>
      <c r="AC398" s="14"/>
      <c r="AD398" s="14"/>
      <c r="AE398" s="14"/>
      <c r="AT398" s="204" t="s">
        <v>265</v>
      </c>
      <c r="AU398" s="204" t="s">
        <v>85</v>
      </c>
      <c r="AV398" s="14" t="s">
        <v>85</v>
      </c>
      <c r="AW398" s="14" t="s">
        <v>32</v>
      </c>
      <c r="AX398" s="14" t="s">
        <v>75</v>
      </c>
      <c r="AY398" s="204" t="s">
        <v>257</v>
      </c>
    </row>
    <row r="399" s="14" customFormat="1">
      <c r="A399" s="14"/>
      <c r="B399" s="203"/>
      <c r="C399" s="14"/>
      <c r="D399" s="196" t="s">
        <v>265</v>
      </c>
      <c r="E399" s="204" t="s">
        <v>1</v>
      </c>
      <c r="F399" s="205" t="s">
        <v>520</v>
      </c>
      <c r="G399" s="14"/>
      <c r="H399" s="206">
        <v>1.6779999999999999</v>
      </c>
      <c r="I399" s="207"/>
      <c r="J399" s="14"/>
      <c r="K399" s="14"/>
      <c r="L399" s="203"/>
      <c r="M399" s="208"/>
      <c r="N399" s="209"/>
      <c r="O399" s="209"/>
      <c r="P399" s="209"/>
      <c r="Q399" s="209"/>
      <c r="R399" s="209"/>
      <c r="S399" s="209"/>
      <c r="T399" s="210"/>
      <c r="U399" s="14"/>
      <c r="V399" s="14"/>
      <c r="W399" s="14"/>
      <c r="X399" s="14"/>
      <c r="Y399" s="14"/>
      <c r="Z399" s="14"/>
      <c r="AA399" s="14"/>
      <c r="AB399" s="14"/>
      <c r="AC399" s="14"/>
      <c r="AD399" s="14"/>
      <c r="AE399" s="14"/>
      <c r="AT399" s="204" t="s">
        <v>265</v>
      </c>
      <c r="AU399" s="204" t="s">
        <v>85</v>
      </c>
      <c r="AV399" s="14" t="s">
        <v>85</v>
      </c>
      <c r="AW399" s="14" t="s">
        <v>32</v>
      </c>
      <c r="AX399" s="14" t="s">
        <v>75</v>
      </c>
      <c r="AY399" s="204" t="s">
        <v>257</v>
      </c>
    </row>
    <row r="400" s="14" customFormat="1">
      <c r="A400" s="14"/>
      <c r="B400" s="203"/>
      <c r="C400" s="14"/>
      <c r="D400" s="196" t="s">
        <v>265</v>
      </c>
      <c r="E400" s="204" t="s">
        <v>1</v>
      </c>
      <c r="F400" s="205" t="s">
        <v>521</v>
      </c>
      <c r="G400" s="14"/>
      <c r="H400" s="206">
        <v>0.104</v>
      </c>
      <c r="I400" s="207"/>
      <c r="J400" s="14"/>
      <c r="K400" s="14"/>
      <c r="L400" s="203"/>
      <c r="M400" s="208"/>
      <c r="N400" s="209"/>
      <c r="O400" s="209"/>
      <c r="P400" s="209"/>
      <c r="Q400" s="209"/>
      <c r="R400" s="209"/>
      <c r="S400" s="209"/>
      <c r="T400" s="210"/>
      <c r="U400" s="14"/>
      <c r="V400" s="14"/>
      <c r="W400" s="14"/>
      <c r="X400" s="14"/>
      <c r="Y400" s="14"/>
      <c r="Z400" s="14"/>
      <c r="AA400" s="14"/>
      <c r="AB400" s="14"/>
      <c r="AC400" s="14"/>
      <c r="AD400" s="14"/>
      <c r="AE400" s="14"/>
      <c r="AT400" s="204" t="s">
        <v>265</v>
      </c>
      <c r="AU400" s="204" t="s">
        <v>85</v>
      </c>
      <c r="AV400" s="14" t="s">
        <v>85</v>
      </c>
      <c r="AW400" s="14" t="s">
        <v>32</v>
      </c>
      <c r="AX400" s="14" t="s">
        <v>75</v>
      </c>
      <c r="AY400" s="204" t="s">
        <v>257</v>
      </c>
    </row>
    <row r="401" s="14" customFormat="1">
      <c r="A401" s="14"/>
      <c r="B401" s="203"/>
      <c r="C401" s="14"/>
      <c r="D401" s="196" t="s">
        <v>265</v>
      </c>
      <c r="E401" s="204" t="s">
        <v>1</v>
      </c>
      <c r="F401" s="205" t="s">
        <v>522</v>
      </c>
      <c r="G401" s="14"/>
      <c r="H401" s="206">
        <v>1.994</v>
      </c>
      <c r="I401" s="207"/>
      <c r="J401" s="14"/>
      <c r="K401" s="14"/>
      <c r="L401" s="203"/>
      <c r="M401" s="208"/>
      <c r="N401" s="209"/>
      <c r="O401" s="209"/>
      <c r="P401" s="209"/>
      <c r="Q401" s="209"/>
      <c r="R401" s="209"/>
      <c r="S401" s="209"/>
      <c r="T401" s="210"/>
      <c r="U401" s="14"/>
      <c r="V401" s="14"/>
      <c r="W401" s="14"/>
      <c r="X401" s="14"/>
      <c r="Y401" s="14"/>
      <c r="Z401" s="14"/>
      <c r="AA401" s="14"/>
      <c r="AB401" s="14"/>
      <c r="AC401" s="14"/>
      <c r="AD401" s="14"/>
      <c r="AE401" s="14"/>
      <c r="AT401" s="204" t="s">
        <v>265</v>
      </c>
      <c r="AU401" s="204" t="s">
        <v>85</v>
      </c>
      <c r="AV401" s="14" t="s">
        <v>85</v>
      </c>
      <c r="AW401" s="14" t="s">
        <v>32</v>
      </c>
      <c r="AX401" s="14" t="s">
        <v>75</v>
      </c>
      <c r="AY401" s="204" t="s">
        <v>257</v>
      </c>
    </row>
    <row r="402" s="14" customFormat="1">
      <c r="A402" s="14"/>
      <c r="B402" s="203"/>
      <c r="C402" s="14"/>
      <c r="D402" s="196" t="s">
        <v>265</v>
      </c>
      <c r="E402" s="204" t="s">
        <v>1</v>
      </c>
      <c r="F402" s="205" t="s">
        <v>523</v>
      </c>
      <c r="G402" s="14"/>
      <c r="H402" s="206">
        <v>2.508</v>
      </c>
      <c r="I402" s="207"/>
      <c r="J402" s="14"/>
      <c r="K402" s="14"/>
      <c r="L402" s="203"/>
      <c r="M402" s="208"/>
      <c r="N402" s="209"/>
      <c r="O402" s="209"/>
      <c r="P402" s="209"/>
      <c r="Q402" s="209"/>
      <c r="R402" s="209"/>
      <c r="S402" s="209"/>
      <c r="T402" s="210"/>
      <c r="U402" s="14"/>
      <c r="V402" s="14"/>
      <c r="W402" s="14"/>
      <c r="X402" s="14"/>
      <c r="Y402" s="14"/>
      <c r="Z402" s="14"/>
      <c r="AA402" s="14"/>
      <c r="AB402" s="14"/>
      <c r="AC402" s="14"/>
      <c r="AD402" s="14"/>
      <c r="AE402" s="14"/>
      <c r="AT402" s="204" t="s">
        <v>265</v>
      </c>
      <c r="AU402" s="204" t="s">
        <v>85</v>
      </c>
      <c r="AV402" s="14" t="s">
        <v>85</v>
      </c>
      <c r="AW402" s="14" t="s">
        <v>32</v>
      </c>
      <c r="AX402" s="14" t="s">
        <v>75</v>
      </c>
      <c r="AY402" s="204" t="s">
        <v>257</v>
      </c>
    </row>
    <row r="403" s="14" customFormat="1">
      <c r="A403" s="14"/>
      <c r="B403" s="203"/>
      <c r="C403" s="14"/>
      <c r="D403" s="196" t="s">
        <v>265</v>
      </c>
      <c r="E403" s="204" t="s">
        <v>1</v>
      </c>
      <c r="F403" s="205" t="s">
        <v>524</v>
      </c>
      <c r="G403" s="14"/>
      <c r="H403" s="206">
        <v>0.96799999999999997</v>
      </c>
      <c r="I403" s="207"/>
      <c r="J403" s="14"/>
      <c r="K403" s="14"/>
      <c r="L403" s="203"/>
      <c r="M403" s="208"/>
      <c r="N403" s="209"/>
      <c r="O403" s="209"/>
      <c r="P403" s="209"/>
      <c r="Q403" s="209"/>
      <c r="R403" s="209"/>
      <c r="S403" s="209"/>
      <c r="T403" s="210"/>
      <c r="U403" s="14"/>
      <c r="V403" s="14"/>
      <c r="W403" s="14"/>
      <c r="X403" s="14"/>
      <c r="Y403" s="14"/>
      <c r="Z403" s="14"/>
      <c r="AA403" s="14"/>
      <c r="AB403" s="14"/>
      <c r="AC403" s="14"/>
      <c r="AD403" s="14"/>
      <c r="AE403" s="14"/>
      <c r="AT403" s="204" t="s">
        <v>265</v>
      </c>
      <c r="AU403" s="204" t="s">
        <v>85</v>
      </c>
      <c r="AV403" s="14" t="s">
        <v>85</v>
      </c>
      <c r="AW403" s="14" t="s">
        <v>32</v>
      </c>
      <c r="AX403" s="14" t="s">
        <v>75</v>
      </c>
      <c r="AY403" s="204" t="s">
        <v>257</v>
      </c>
    </row>
    <row r="404" s="16" customFormat="1">
      <c r="A404" s="16"/>
      <c r="B404" s="219"/>
      <c r="C404" s="16"/>
      <c r="D404" s="196" t="s">
        <v>265</v>
      </c>
      <c r="E404" s="220" t="s">
        <v>1</v>
      </c>
      <c r="F404" s="221" t="s">
        <v>296</v>
      </c>
      <c r="G404" s="16"/>
      <c r="H404" s="222">
        <v>8.9540000000000006</v>
      </c>
      <c r="I404" s="223"/>
      <c r="J404" s="16"/>
      <c r="K404" s="16"/>
      <c r="L404" s="219"/>
      <c r="M404" s="224"/>
      <c r="N404" s="225"/>
      <c r="O404" s="225"/>
      <c r="P404" s="225"/>
      <c r="Q404" s="225"/>
      <c r="R404" s="225"/>
      <c r="S404" s="225"/>
      <c r="T404" s="226"/>
      <c r="U404" s="16"/>
      <c r="V404" s="16"/>
      <c r="W404" s="16"/>
      <c r="X404" s="16"/>
      <c r="Y404" s="16"/>
      <c r="Z404" s="16"/>
      <c r="AA404" s="16"/>
      <c r="AB404" s="16"/>
      <c r="AC404" s="16"/>
      <c r="AD404" s="16"/>
      <c r="AE404" s="16"/>
      <c r="AT404" s="220" t="s">
        <v>265</v>
      </c>
      <c r="AU404" s="220" t="s">
        <v>85</v>
      </c>
      <c r="AV404" s="16" t="s">
        <v>92</v>
      </c>
      <c r="AW404" s="16" t="s">
        <v>32</v>
      </c>
      <c r="AX404" s="16" t="s">
        <v>75</v>
      </c>
      <c r="AY404" s="220" t="s">
        <v>257</v>
      </c>
    </row>
    <row r="405" s="13" customFormat="1">
      <c r="A405" s="13"/>
      <c r="B405" s="195"/>
      <c r="C405" s="13"/>
      <c r="D405" s="196" t="s">
        <v>265</v>
      </c>
      <c r="E405" s="197" t="s">
        <v>1</v>
      </c>
      <c r="F405" s="198" t="s">
        <v>525</v>
      </c>
      <c r="G405" s="13"/>
      <c r="H405" s="197" t="s">
        <v>1</v>
      </c>
      <c r="I405" s="199"/>
      <c r="J405" s="13"/>
      <c r="K405" s="13"/>
      <c r="L405" s="195"/>
      <c r="M405" s="200"/>
      <c r="N405" s="201"/>
      <c r="O405" s="201"/>
      <c r="P405" s="201"/>
      <c r="Q405" s="201"/>
      <c r="R405" s="201"/>
      <c r="S405" s="201"/>
      <c r="T405" s="202"/>
      <c r="U405" s="13"/>
      <c r="V405" s="13"/>
      <c r="W405" s="13"/>
      <c r="X405" s="13"/>
      <c r="Y405" s="13"/>
      <c r="Z405" s="13"/>
      <c r="AA405" s="13"/>
      <c r="AB405" s="13"/>
      <c r="AC405" s="13"/>
      <c r="AD405" s="13"/>
      <c r="AE405" s="13"/>
      <c r="AT405" s="197" t="s">
        <v>265</v>
      </c>
      <c r="AU405" s="197" t="s">
        <v>85</v>
      </c>
      <c r="AV405" s="13" t="s">
        <v>82</v>
      </c>
      <c r="AW405" s="13" t="s">
        <v>32</v>
      </c>
      <c r="AX405" s="13" t="s">
        <v>75</v>
      </c>
      <c r="AY405" s="197" t="s">
        <v>257</v>
      </c>
    </row>
    <row r="406" s="14" customFormat="1">
      <c r="A406" s="14"/>
      <c r="B406" s="203"/>
      <c r="C406" s="14"/>
      <c r="D406" s="196" t="s">
        <v>265</v>
      </c>
      <c r="E406" s="204" t="s">
        <v>1</v>
      </c>
      <c r="F406" s="205" t="s">
        <v>526</v>
      </c>
      <c r="G406" s="14"/>
      <c r="H406" s="206">
        <v>0.096000000000000002</v>
      </c>
      <c r="I406" s="207"/>
      <c r="J406" s="14"/>
      <c r="K406" s="14"/>
      <c r="L406" s="203"/>
      <c r="M406" s="208"/>
      <c r="N406" s="209"/>
      <c r="O406" s="209"/>
      <c r="P406" s="209"/>
      <c r="Q406" s="209"/>
      <c r="R406" s="209"/>
      <c r="S406" s="209"/>
      <c r="T406" s="210"/>
      <c r="U406" s="14"/>
      <c r="V406" s="14"/>
      <c r="W406" s="14"/>
      <c r="X406" s="14"/>
      <c r="Y406" s="14"/>
      <c r="Z406" s="14"/>
      <c r="AA406" s="14"/>
      <c r="AB406" s="14"/>
      <c r="AC406" s="14"/>
      <c r="AD406" s="14"/>
      <c r="AE406" s="14"/>
      <c r="AT406" s="204" t="s">
        <v>265</v>
      </c>
      <c r="AU406" s="204" t="s">
        <v>85</v>
      </c>
      <c r="AV406" s="14" t="s">
        <v>85</v>
      </c>
      <c r="AW406" s="14" t="s">
        <v>32</v>
      </c>
      <c r="AX406" s="14" t="s">
        <v>75</v>
      </c>
      <c r="AY406" s="204" t="s">
        <v>257</v>
      </c>
    </row>
    <row r="407" s="16" customFormat="1">
      <c r="A407" s="16"/>
      <c r="B407" s="219"/>
      <c r="C407" s="16"/>
      <c r="D407" s="196" t="s">
        <v>265</v>
      </c>
      <c r="E407" s="220" t="s">
        <v>1</v>
      </c>
      <c r="F407" s="221" t="s">
        <v>296</v>
      </c>
      <c r="G407" s="16"/>
      <c r="H407" s="222">
        <v>0.096000000000000002</v>
      </c>
      <c r="I407" s="223"/>
      <c r="J407" s="16"/>
      <c r="K407" s="16"/>
      <c r="L407" s="219"/>
      <c r="M407" s="224"/>
      <c r="N407" s="225"/>
      <c r="O407" s="225"/>
      <c r="P407" s="225"/>
      <c r="Q407" s="225"/>
      <c r="R407" s="225"/>
      <c r="S407" s="225"/>
      <c r="T407" s="226"/>
      <c r="U407" s="16"/>
      <c r="V407" s="16"/>
      <c r="W407" s="16"/>
      <c r="X407" s="16"/>
      <c r="Y407" s="16"/>
      <c r="Z407" s="16"/>
      <c r="AA407" s="16"/>
      <c r="AB407" s="16"/>
      <c r="AC407" s="16"/>
      <c r="AD407" s="16"/>
      <c r="AE407" s="16"/>
      <c r="AT407" s="220" t="s">
        <v>265</v>
      </c>
      <c r="AU407" s="220" t="s">
        <v>85</v>
      </c>
      <c r="AV407" s="16" t="s">
        <v>92</v>
      </c>
      <c r="AW407" s="16" t="s">
        <v>32</v>
      </c>
      <c r="AX407" s="16" t="s">
        <v>75</v>
      </c>
      <c r="AY407" s="220" t="s">
        <v>257</v>
      </c>
    </row>
    <row r="408" s="13" customFormat="1">
      <c r="A408" s="13"/>
      <c r="B408" s="195"/>
      <c r="C408" s="13"/>
      <c r="D408" s="196" t="s">
        <v>265</v>
      </c>
      <c r="E408" s="197" t="s">
        <v>1</v>
      </c>
      <c r="F408" s="198" t="s">
        <v>527</v>
      </c>
      <c r="G408" s="13"/>
      <c r="H408" s="197" t="s">
        <v>1</v>
      </c>
      <c r="I408" s="199"/>
      <c r="J408" s="13"/>
      <c r="K408" s="13"/>
      <c r="L408" s="195"/>
      <c r="M408" s="200"/>
      <c r="N408" s="201"/>
      <c r="O408" s="201"/>
      <c r="P408" s="201"/>
      <c r="Q408" s="201"/>
      <c r="R408" s="201"/>
      <c r="S408" s="201"/>
      <c r="T408" s="202"/>
      <c r="U408" s="13"/>
      <c r="V408" s="13"/>
      <c r="W408" s="13"/>
      <c r="X408" s="13"/>
      <c r="Y408" s="13"/>
      <c r="Z408" s="13"/>
      <c r="AA408" s="13"/>
      <c r="AB408" s="13"/>
      <c r="AC408" s="13"/>
      <c r="AD408" s="13"/>
      <c r="AE408" s="13"/>
      <c r="AT408" s="197" t="s">
        <v>265</v>
      </c>
      <c r="AU408" s="197" t="s">
        <v>85</v>
      </c>
      <c r="AV408" s="13" t="s">
        <v>82</v>
      </c>
      <c r="AW408" s="13" t="s">
        <v>32</v>
      </c>
      <c r="AX408" s="13" t="s">
        <v>75</v>
      </c>
      <c r="AY408" s="197" t="s">
        <v>257</v>
      </c>
    </row>
    <row r="409" s="14" customFormat="1">
      <c r="A409" s="14"/>
      <c r="B409" s="203"/>
      <c r="C409" s="14"/>
      <c r="D409" s="196" t="s">
        <v>265</v>
      </c>
      <c r="E409" s="204" t="s">
        <v>1</v>
      </c>
      <c r="F409" s="205" t="s">
        <v>528</v>
      </c>
      <c r="G409" s="14"/>
      <c r="H409" s="206">
        <v>0.92800000000000005</v>
      </c>
      <c r="I409" s="207"/>
      <c r="J409" s="14"/>
      <c r="K409" s="14"/>
      <c r="L409" s="203"/>
      <c r="M409" s="208"/>
      <c r="N409" s="209"/>
      <c r="O409" s="209"/>
      <c r="P409" s="209"/>
      <c r="Q409" s="209"/>
      <c r="R409" s="209"/>
      <c r="S409" s="209"/>
      <c r="T409" s="210"/>
      <c r="U409" s="14"/>
      <c r="V409" s="14"/>
      <c r="W409" s="14"/>
      <c r="X409" s="14"/>
      <c r="Y409" s="14"/>
      <c r="Z409" s="14"/>
      <c r="AA409" s="14"/>
      <c r="AB409" s="14"/>
      <c r="AC409" s="14"/>
      <c r="AD409" s="14"/>
      <c r="AE409" s="14"/>
      <c r="AT409" s="204" t="s">
        <v>265</v>
      </c>
      <c r="AU409" s="204" t="s">
        <v>85</v>
      </c>
      <c r="AV409" s="14" t="s">
        <v>85</v>
      </c>
      <c r="AW409" s="14" t="s">
        <v>32</v>
      </c>
      <c r="AX409" s="14" t="s">
        <v>75</v>
      </c>
      <c r="AY409" s="204" t="s">
        <v>257</v>
      </c>
    </row>
    <row r="410" s="14" customFormat="1">
      <c r="A410" s="14"/>
      <c r="B410" s="203"/>
      <c r="C410" s="14"/>
      <c r="D410" s="196" t="s">
        <v>265</v>
      </c>
      <c r="E410" s="204" t="s">
        <v>1</v>
      </c>
      <c r="F410" s="205" t="s">
        <v>529</v>
      </c>
      <c r="G410" s="14"/>
      <c r="H410" s="206">
        <v>1.073</v>
      </c>
      <c r="I410" s="207"/>
      <c r="J410" s="14"/>
      <c r="K410" s="14"/>
      <c r="L410" s="203"/>
      <c r="M410" s="208"/>
      <c r="N410" s="209"/>
      <c r="O410" s="209"/>
      <c r="P410" s="209"/>
      <c r="Q410" s="209"/>
      <c r="R410" s="209"/>
      <c r="S410" s="209"/>
      <c r="T410" s="210"/>
      <c r="U410" s="14"/>
      <c r="V410" s="14"/>
      <c r="W410" s="14"/>
      <c r="X410" s="14"/>
      <c r="Y410" s="14"/>
      <c r="Z410" s="14"/>
      <c r="AA410" s="14"/>
      <c r="AB410" s="14"/>
      <c r="AC410" s="14"/>
      <c r="AD410" s="14"/>
      <c r="AE410" s="14"/>
      <c r="AT410" s="204" t="s">
        <v>265</v>
      </c>
      <c r="AU410" s="204" t="s">
        <v>85</v>
      </c>
      <c r="AV410" s="14" t="s">
        <v>85</v>
      </c>
      <c r="AW410" s="14" t="s">
        <v>32</v>
      </c>
      <c r="AX410" s="14" t="s">
        <v>75</v>
      </c>
      <c r="AY410" s="204" t="s">
        <v>257</v>
      </c>
    </row>
    <row r="411" s="16" customFormat="1">
      <c r="A411" s="16"/>
      <c r="B411" s="219"/>
      <c r="C411" s="16"/>
      <c r="D411" s="196" t="s">
        <v>265</v>
      </c>
      <c r="E411" s="220" t="s">
        <v>1</v>
      </c>
      <c r="F411" s="221" t="s">
        <v>296</v>
      </c>
      <c r="G411" s="16"/>
      <c r="H411" s="222">
        <v>2.0009999999999999</v>
      </c>
      <c r="I411" s="223"/>
      <c r="J411" s="16"/>
      <c r="K411" s="16"/>
      <c r="L411" s="219"/>
      <c r="M411" s="224"/>
      <c r="N411" s="225"/>
      <c r="O411" s="225"/>
      <c r="P411" s="225"/>
      <c r="Q411" s="225"/>
      <c r="R411" s="225"/>
      <c r="S411" s="225"/>
      <c r="T411" s="226"/>
      <c r="U411" s="16"/>
      <c r="V411" s="16"/>
      <c r="W411" s="16"/>
      <c r="X411" s="16"/>
      <c r="Y411" s="16"/>
      <c r="Z411" s="16"/>
      <c r="AA411" s="16"/>
      <c r="AB411" s="16"/>
      <c r="AC411" s="16"/>
      <c r="AD411" s="16"/>
      <c r="AE411" s="16"/>
      <c r="AT411" s="220" t="s">
        <v>265</v>
      </c>
      <c r="AU411" s="220" t="s">
        <v>85</v>
      </c>
      <c r="AV411" s="16" t="s">
        <v>92</v>
      </c>
      <c r="AW411" s="16" t="s">
        <v>32</v>
      </c>
      <c r="AX411" s="16" t="s">
        <v>75</v>
      </c>
      <c r="AY411" s="220" t="s">
        <v>257</v>
      </c>
    </row>
    <row r="412" s="15" customFormat="1">
      <c r="A412" s="15"/>
      <c r="B412" s="211"/>
      <c r="C412" s="15"/>
      <c r="D412" s="196" t="s">
        <v>265</v>
      </c>
      <c r="E412" s="212" t="s">
        <v>1</v>
      </c>
      <c r="F412" s="213" t="s">
        <v>271</v>
      </c>
      <c r="G412" s="15"/>
      <c r="H412" s="214">
        <v>72.450999999999993</v>
      </c>
      <c r="I412" s="215"/>
      <c r="J412" s="15"/>
      <c r="K412" s="15"/>
      <c r="L412" s="211"/>
      <c r="M412" s="216"/>
      <c r="N412" s="217"/>
      <c r="O412" s="217"/>
      <c r="P412" s="217"/>
      <c r="Q412" s="217"/>
      <c r="R412" s="217"/>
      <c r="S412" s="217"/>
      <c r="T412" s="218"/>
      <c r="U412" s="15"/>
      <c r="V412" s="15"/>
      <c r="W412" s="15"/>
      <c r="X412" s="15"/>
      <c r="Y412" s="15"/>
      <c r="Z412" s="15"/>
      <c r="AA412" s="15"/>
      <c r="AB412" s="15"/>
      <c r="AC412" s="15"/>
      <c r="AD412" s="15"/>
      <c r="AE412" s="15"/>
      <c r="AT412" s="212" t="s">
        <v>265</v>
      </c>
      <c r="AU412" s="212" t="s">
        <v>85</v>
      </c>
      <c r="AV412" s="15" t="s">
        <v>108</v>
      </c>
      <c r="AW412" s="15" t="s">
        <v>32</v>
      </c>
      <c r="AX412" s="15" t="s">
        <v>82</v>
      </c>
      <c r="AY412" s="212" t="s">
        <v>257</v>
      </c>
    </row>
    <row r="413" s="2" customFormat="1" ht="21.75" customHeight="1">
      <c r="A413" s="38"/>
      <c r="B413" s="181"/>
      <c r="C413" s="182" t="s">
        <v>530</v>
      </c>
      <c r="D413" s="182" t="s">
        <v>259</v>
      </c>
      <c r="E413" s="183" t="s">
        <v>531</v>
      </c>
      <c r="F413" s="184" t="s">
        <v>532</v>
      </c>
      <c r="G413" s="185" t="s">
        <v>262</v>
      </c>
      <c r="H413" s="186">
        <v>55.244999999999997</v>
      </c>
      <c r="I413" s="187"/>
      <c r="J413" s="188">
        <f>ROUND(I413*H413,2)</f>
        <v>0</v>
      </c>
      <c r="K413" s="184" t="s">
        <v>1</v>
      </c>
      <c r="L413" s="39"/>
      <c r="M413" s="189" t="s">
        <v>1</v>
      </c>
      <c r="N413" s="190" t="s">
        <v>40</v>
      </c>
      <c r="O413" s="77"/>
      <c r="P413" s="191">
        <f>O413*H413</f>
        <v>0</v>
      </c>
      <c r="Q413" s="191">
        <v>2.5018699999999998</v>
      </c>
      <c r="R413" s="191">
        <f>Q413*H413</f>
        <v>138.21580814999999</v>
      </c>
      <c r="S413" s="191">
        <v>0</v>
      </c>
      <c r="T413" s="192">
        <f>S413*H413</f>
        <v>0</v>
      </c>
      <c r="U413" s="38"/>
      <c r="V413" s="38"/>
      <c r="W413" s="38"/>
      <c r="X413" s="38"/>
      <c r="Y413" s="38"/>
      <c r="Z413" s="38"/>
      <c r="AA413" s="38"/>
      <c r="AB413" s="38"/>
      <c r="AC413" s="38"/>
      <c r="AD413" s="38"/>
      <c r="AE413" s="38"/>
      <c r="AR413" s="193" t="s">
        <v>108</v>
      </c>
      <c r="AT413" s="193" t="s">
        <v>259</v>
      </c>
      <c r="AU413" s="193" t="s">
        <v>85</v>
      </c>
      <c r="AY413" s="19" t="s">
        <v>257</v>
      </c>
      <c r="BE413" s="194">
        <f>IF(N413="základní",J413,0)</f>
        <v>0</v>
      </c>
      <c r="BF413" s="194">
        <f>IF(N413="snížená",J413,0)</f>
        <v>0</v>
      </c>
      <c r="BG413" s="194">
        <f>IF(N413="zákl. přenesená",J413,0)</f>
        <v>0</v>
      </c>
      <c r="BH413" s="194">
        <f>IF(N413="sníž. přenesená",J413,0)</f>
        <v>0</v>
      </c>
      <c r="BI413" s="194">
        <f>IF(N413="nulová",J413,0)</f>
        <v>0</v>
      </c>
      <c r="BJ413" s="19" t="s">
        <v>82</v>
      </c>
      <c r="BK413" s="194">
        <f>ROUND(I413*H413,2)</f>
        <v>0</v>
      </c>
      <c r="BL413" s="19" t="s">
        <v>108</v>
      </c>
      <c r="BM413" s="193" t="s">
        <v>533</v>
      </c>
    </row>
    <row r="414" s="13" customFormat="1">
      <c r="A414" s="13"/>
      <c r="B414" s="195"/>
      <c r="C414" s="13"/>
      <c r="D414" s="196" t="s">
        <v>265</v>
      </c>
      <c r="E414" s="197" t="s">
        <v>1</v>
      </c>
      <c r="F414" s="198" t="s">
        <v>500</v>
      </c>
      <c r="G414" s="13"/>
      <c r="H414" s="197" t="s">
        <v>1</v>
      </c>
      <c r="I414" s="199"/>
      <c r="J414" s="13"/>
      <c r="K414" s="13"/>
      <c r="L414" s="195"/>
      <c r="M414" s="200"/>
      <c r="N414" s="201"/>
      <c r="O414" s="201"/>
      <c r="P414" s="201"/>
      <c r="Q414" s="201"/>
      <c r="R414" s="201"/>
      <c r="S414" s="201"/>
      <c r="T414" s="202"/>
      <c r="U414" s="13"/>
      <c r="V414" s="13"/>
      <c r="W414" s="13"/>
      <c r="X414" s="13"/>
      <c r="Y414" s="13"/>
      <c r="Z414" s="13"/>
      <c r="AA414" s="13"/>
      <c r="AB414" s="13"/>
      <c r="AC414" s="13"/>
      <c r="AD414" s="13"/>
      <c r="AE414" s="13"/>
      <c r="AT414" s="197" t="s">
        <v>265</v>
      </c>
      <c r="AU414" s="197" t="s">
        <v>85</v>
      </c>
      <c r="AV414" s="13" t="s">
        <v>82</v>
      </c>
      <c r="AW414" s="13" t="s">
        <v>32</v>
      </c>
      <c r="AX414" s="13" t="s">
        <v>75</v>
      </c>
      <c r="AY414" s="197" t="s">
        <v>257</v>
      </c>
    </row>
    <row r="415" s="13" customFormat="1">
      <c r="A415" s="13"/>
      <c r="B415" s="195"/>
      <c r="C415" s="13"/>
      <c r="D415" s="196" t="s">
        <v>265</v>
      </c>
      <c r="E415" s="197" t="s">
        <v>1</v>
      </c>
      <c r="F415" s="198" t="s">
        <v>501</v>
      </c>
      <c r="G415" s="13"/>
      <c r="H415" s="197" t="s">
        <v>1</v>
      </c>
      <c r="I415" s="199"/>
      <c r="J415" s="13"/>
      <c r="K415" s="13"/>
      <c r="L415" s="195"/>
      <c r="M415" s="200"/>
      <c r="N415" s="201"/>
      <c r="O415" s="201"/>
      <c r="P415" s="201"/>
      <c r="Q415" s="201"/>
      <c r="R415" s="201"/>
      <c r="S415" s="201"/>
      <c r="T415" s="202"/>
      <c r="U415" s="13"/>
      <c r="V415" s="13"/>
      <c r="W415" s="13"/>
      <c r="X415" s="13"/>
      <c r="Y415" s="13"/>
      <c r="Z415" s="13"/>
      <c r="AA415" s="13"/>
      <c r="AB415" s="13"/>
      <c r="AC415" s="13"/>
      <c r="AD415" s="13"/>
      <c r="AE415" s="13"/>
      <c r="AT415" s="197" t="s">
        <v>265</v>
      </c>
      <c r="AU415" s="197" t="s">
        <v>85</v>
      </c>
      <c r="AV415" s="13" t="s">
        <v>82</v>
      </c>
      <c r="AW415" s="13" t="s">
        <v>32</v>
      </c>
      <c r="AX415" s="13" t="s">
        <v>75</v>
      </c>
      <c r="AY415" s="197" t="s">
        <v>257</v>
      </c>
    </row>
    <row r="416" s="13" customFormat="1">
      <c r="A416" s="13"/>
      <c r="B416" s="195"/>
      <c r="C416" s="13"/>
      <c r="D416" s="196" t="s">
        <v>265</v>
      </c>
      <c r="E416" s="197" t="s">
        <v>1</v>
      </c>
      <c r="F416" s="198" t="s">
        <v>357</v>
      </c>
      <c r="G416" s="13"/>
      <c r="H416" s="197" t="s">
        <v>1</v>
      </c>
      <c r="I416" s="199"/>
      <c r="J416" s="13"/>
      <c r="K416" s="13"/>
      <c r="L416" s="195"/>
      <c r="M416" s="200"/>
      <c r="N416" s="201"/>
      <c r="O416" s="201"/>
      <c r="P416" s="201"/>
      <c r="Q416" s="201"/>
      <c r="R416" s="201"/>
      <c r="S416" s="201"/>
      <c r="T416" s="202"/>
      <c r="U416" s="13"/>
      <c r="V416" s="13"/>
      <c r="W416" s="13"/>
      <c r="X416" s="13"/>
      <c r="Y416" s="13"/>
      <c r="Z416" s="13"/>
      <c r="AA416" s="13"/>
      <c r="AB416" s="13"/>
      <c r="AC416" s="13"/>
      <c r="AD416" s="13"/>
      <c r="AE416" s="13"/>
      <c r="AT416" s="197" t="s">
        <v>265</v>
      </c>
      <c r="AU416" s="197" t="s">
        <v>85</v>
      </c>
      <c r="AV416" s="13" t="s">
        <v>82</v>
      </c>
      <c r="AW416" s="13" t="s">
        <v>32</v>
      </c>
      <c r="AX416" s="13" t="s">
        <v>75</v>
      </c>
      <c r="AY416" s="197" t="s">
        <v>257</v>
      </c>
    </row>
    <row r="417" s="14" customFormat="1">
      <c r="A417" s="14"/>
      <c r="B417" s="203"/>
      <c r="C417" s="14"/>
      <c r="D417" s="196" t="s">
        <v>265</v>
      </c>
      <c r="E417" s="204" t="s">
        <v>1</v>
      </c>
      <c r="F417" s="205" t="s">
        <v>534</v>
      </c>
      <c r="G417" s="14"/>
      <c r="H417" s="206">
        <v>2.7690000000000001</v>
      </c>
      <c r="I417" s="207"/>
      <c r="J417" s="14"/>
      <c r="K417" s="14"/>
      <c r="L417" s="203"/>
      <c r="M417" s="208"/>
      <c r="N417" s="209"/>
      <c r="O417" s="209"/>
      <c r="P417" s="209"/>
      <c r="Q417" s="209"/>
      <c r="R417" s="209"/>
      <c r="S417" s="209"/>
      <c r="T417" s="210"/>
      <c r="U417" s="14"/>
      <c r="V417" s="14"/>
      <c r="W417" s="14"/>
      <c r="X417" s="14"/>
      <c r="Y417" s="14"/>
      <c r="Z417" s="14"/>
      <c r="AA417" s="14"/>
      <c r="AB417" s="14"/>
      <c r="AC417" s="14"/>
      <c r="AD417" s="14"/>
      <c r="AE417" s="14"/>
      <c r="AT417" s="204" t="s">
        <v>265</v>
      </c>
      <c r="AU417" s="204" t="s">
        <v>85</v>
      </c>
      <c r="AV417" s="14" t="s">
        <v>85</v>
      </c>
      <c r="AW417" s="14" t="s">
        <v>32</v>
      </c>
      <c r="AX417" s="14" t="s">
        <v>75</v>
      </c>
      <c r="AY417" s="204" t="s">
        <v>257</v>
      </c>
    </row>
    <row r="418" s="14" customFormat="1">
      <c r="A418" s="14"/>
      <c r="B418" s="203"/>
      <c r="C418" s="14"/>
      <c r="D418" s="196" t="s">
        <v>265</v>
      </c>
      <c r="E418" s="204" t="s">
        <v>1</v>
      </c>
      <c r="F418" s="205" t="s">
        <v>535</v>
      </c>
      <c r="G418" s="14"/>
      <c r="H418" s="206">
        <v>13.425000000000001</v>
      </c>
      <c r="I418" s="207"/>
      <c r="J418" s="14"/>
      <c r="K418" s="14"/>
      <c r="L418" s="203"/>
      <c r="M418" s="208"/>
      <c r="N418" s="209"/>
      <c r="O418" s="209"/>
      <c r="P418" s="209"/>
      <c r="Q418" s="209"/>
      <c r="R418" s="209"/>
      <c r="S418" s="209"/>
      <c r="T418" s="210"/>
      <c r="U418" s="14"/>
      <c r="V418" s="14"/>
      <c r="W418" s="14"/>
      <c r="X418" s="14"/>
      <c r="Y418" s="14"/>
      <c r="Z418" s="14"/>
      <c r="AA418" s="14"/>
      <c r="AB418" s="14"/>
      <c r="AC418" s="14"/>
      <c r="AD418" s="14"/>
      <c r="AE418" s="14"/>
      <c r="AT418" s="204" t="s">
        <v>265</v>
      </c>
      <c r="AU418" s="204" t="s">
        <v>85</v>
      </c>
      <c r="AV418" s="14" t="s">
        <v>85</v>
      </c>
      <c r="AW418" s="14" t="s">
        <v>32</v>
      </c>
      <c r="AX418" s="14" t="s">
        <v>75</v>
      </c>
      <c r="AY418" s="204" t="s">
        <v>257</v>
      </c>
    </row>
    <row r="419" s="14" customFormat="1">
      <c r="A419" s="14"/>
      <c r="B419" s="203"/>
      <c r="C419" s="14"/>
      <c r="D419" s="196" t="s">
        <v>265</v>
      </c>
      <c r="E419" s="204" t="s">
        <v>1</v>
      </c>
      <c r="F419" s="205" t="s">
        <v>536</v>
      </c>
      <c r="G419" s="14"/>
      <c r="H419" s="206">
        <v>13.407</v>
      </c>
      <c r="I419" s="207"/>
      <c r="J419" s="14"/>
      <c r="K419" s="14"/>
      <c r="L419" s="203"/>
      <c r="M419" s="208"/>
      <c r="N419" s="209"/>
      <c r="O419" s="209"/>
      <c r="P419" s="209"/>
      <c r="Q419" s="209"/>
      <c r="R419" s="209"/>
      <c r="S419" s="209"/>
      <c r="T419" s="210"/>
      <c r="U419" s="14"/>
      <c r="V419" s="14"/>
      <c r="W419" s="14"/>
      <c r="X419" s="14"/>
      <c r="Y419" s="14"/>
      <c r="Z419" s="14"/>
      <c r="AA419" s="14"/>
      <c r="AB419" s="14"/>
      <c r="AC419" s="14"/>
      <c r="AD419" s="14"/>
      <c r="AE419" s="14"/>
      <c r="AT419" s="204" t="s">
        <v>265</v>
      </c>
      <c r="AU419" s="204" t="s">
        <v>85</v>
      </c>
      <c r="AV419" s="14" t="s">
        <v>85</v>
      </c>
      <c r="AW419" s="14" t="s">
        <v>32</v>
      </c>
      <c r="AX419" s="14" t="s">
        <v>75</v>
      </c>
      <c r="AY419" s="204" t="s">
        <v>257</v>
      </c>
    </row>
    <row r="420" s="14" customFormat="1">
      <c r="A420" s="14"/>
      <c r="B420" s="203"/>
      <c r="C420" s="14"/>
      <c r="D420" s="196" t="s">
        <v>265</v>
      </c>
      <c r="E420" s="204" t="s">
        <v>1</v>
      </c>
      <c r="F420" s="205" t="s">
        <v>537</v>
      </c>
      <c r="G420" s="14"/>
      <c r="H420" s="206">
        <v>0.999</v>
      </c>
      <c r="I420" s="207"/>
      <c r="J420" s="14"/>
      <c r="K420" s="14"/>
      <c r="L420" s="203"/>
      <c r="M420" s="208"/>
      <c r="N420" s="209"/>
      <c r="O420" s="209"/>
      <c r="P420" s="209"/>
      <c r="Q420" s="209"/>
      <c r="R420" s="209"/>
      <c r="S420" s="209"/>
      <c r="T420" s="210"/>
      <c r="U420" s="14"/>
      <c r="V420" s="14"/>
      <c r="W420" s="14"/>
      <c r="X420" s="14"/>
      <c r="Y420" s="14"/>
      <c r="Z420" s="14"/>
      <c r="AA420" s="14"/>
      <c r="AB420" s="14"/>
      <c r="AC420" s="14"/>
      <c r="AD420" s="14"/>
      <c r="AE420" s="14"/>
      <c r="AT420" s="204" t="s">
        <v>265</v>
      </c>
      <c r="AU420" s="204" t="s">
        <v>85</v>
      </c>
      <c r="AV420" s="14" t="s">
        <v>85</v>
      </c>
      <c r="AW420" s="14" t="s">
        <v>32</v>
      </c>
      <c r="AX420" s="14" t="s">
        <v>75</v>
      </c>
      <c r="AY420" s="204" t="s">
        <v>257</v>
      </c>
    </row>
    <row r="421" s="14" customFormat="1">
      <c r="A421" s="14"/>
      <c r="B421" s="203"/>
      <c r="C421" s="14"/>
      <c r="D421" s="196" t="s">
        <v>265</v>
      </c>
      <c r="E421" s="204" t="s">
        <v>1</v>
      </c>
      <c r="F421" s="205" t="s">
        <v>538</v>
      </c>
      <c r="G421" s="14"/>
      <c r="H421" s="206">
        <v>1.296</v>
      </c>
      <c r="I421" s="207"/>
      <c r="J421" s="14"/>
      <c r="K421" s="14"/>
      <c r="L421" s="203"/>
      <c r="M421" s="208"/>
      <c r="N421" s="209"/>
      <c r="O421" s="209"/>
      <c r="P421" s="209"/>
      <c r="Q421" s="209"/>
      <c r="R421" s="209"/>
      <c r="S421" s="209"/>
      <c r="T421" s="210"/>
      <c r="U421" s="14"/>
      <c r="V421" s="14"/>
      <c r="W421" s="14"/>
      <c r="X421" s="14"/>
      <c r="Y421" s="14"/>
      <c r="Z421" s="14"/>
      <c r="AA421" s="14"/>
      <c r="AB421" s="14"/>
      <c r="AC421" s="14"/>
      <c r="AD421" s="14"/>
      <c r="AE421" s="14"/>
      <c r="AT421" s="204" t="s">
        <v>265</v>
      </c>
      <c r="AU421" s="204" t="s">
        <v>85</v>
      </c>
      <c r="AV421" s="14" t="s">
        <v>85</v>
      </c>
      <c r="AW421" s="14" t="s">
        <v>32</v>
      </c>
      <c r="AX421" s="14" t="s">
        <v>75</v>
      </c>
      <c r="AY421" s="204" t="s">
        <v>257</v>
      </c>
    </row>
    <row r="422" s="14" customFormat="1">
      <c r="A422" s="14"/>
      <c r="B422" s="203"/>
      <c r="C422" s="14"/>
      <c r="D422" s="196" t="s">
        <v>265</v>
      </c>
      <c r="E422" s="204" t="s">
        <v>1</v>
      </c>
      <c r="F422" s="205" t="s">
        <v>539</v>
      </c>
      <c r="G422" s="14"/>
      <c r="H422" s="206">
        <v>0.88500000000000001</v>
      </c>
      <c r="I422" s="207"/>
      <c r="J422" s="14"/>
      <c r="K422" s="14"/>
      <c r="L422" s="203"/>
      <c r="M422" s="208"/>
      <c r="N422" s="209"/>
      <c r="O422" s="209"/>
      <c r="P422" s="209"/>
      <c r="Q422" s="209"/>
      <c r="R422" s="209"/>
      <c r="S422" s="209"/>
      <c r="T422" s="210"/>
      <c r="U422" s="14"/>
      <c r="V422" s="14"/>
      <c r="W422" s="14"/>
      <c r="X422" s="14"/>
      <c r="Y422" s="14"/>
      <c r="Z422" s="14"/>
      <c r="AA422" s="14"/>
      <c r="AB422" s="14"/>
      <c r="AC422" s="14"/>
      <c r="AD422" s="14"/>
      <c r="AE422" s="14"/>
      <c r="AT422" s="204" t="s">
        <v>265</v>
      </c>
      <c r="AU422" s="204" t="s">
        <v>85</v>
      </c>
      <c r="AV422" s="14" t="s">
        <v>85</v>
      </c>
      <c r="AW422" s="14" t="s">
        <v>32</v>
      </c>
      <c r="AX422" s="14" t="s">
        <v>75</v>
      </c>
      <c r="AY422" s="204" t="s">
        <v>257</v>
      </c>
    </row>
    <row r="423" s="14" customFormat="1">
      <c r="A423" s="14"/>
      <c r="B423" s="203"/>
      <c r="C423" s="14"/>
      <c r="D423" s="196" t="s">
        <v>265</v>
      </c>
      <c r="E423" s="204" t="s">
        <v>1</v>
      </c>
      <c r="F423" s="205" t="s">
        <v>540</v>
      </c>
      <c r="G423" s="14"/>
      <c r="H423" s="206">
        <v>6.6749999999999998</v>
      </c>
      <c r="I423" s="207"/>
      <c r="J423" s="14"/>
      <c r="K423" s="14"/>
      <c r="L423" s="203"/>
      <c r="M423" s="208"/>
      <c r="N423" s="209"/>
      <c r="O423" s="209"/>
      <c r="P423" s="209"/>
      <c r="Q423" s="209"/>
      <c r="R423" s="209"/>
      <c r="S423" s="209"/>
      <c r="T423" s="210"/>
      <c r="U423" s="14"/>
      <c r="V423" s="14"/>
      <c r="W423" s="14"/>
      <c r="X423" s="14"/>
      <c r="Y423" s="14"/>
      <c r="Z423" s="14"/>
      <c r="AA423" s="14"/>
      <c r="AB423" s="14"/>
      <c r="AC423" s="14"/>
      <c r="AD423" s="14"/>
      <c r="AE423" s="14"/>
      <c r="AT423" s="204" t="s">
        <v>265</v>
      </c>
      <c r="AU423" s="204" t="s">
        <v>85</v>
      </c>
      <c r="AV423" s="14" t="s">
        <v>85</v>
      </c>
      <c r="AW423" s="14" t="s">
        <v>32</v>
      </c>
      <c r="AX423" s="14" t="s">
        <v>75</v>
      </c>
      <c r="AY423" s="204" t="s">
        <v>257</v>
      </c>
    </row>
    <row r="424" s="14" customFormat="1">
      <c r="A424" s="14"/>
      <c r="B424" s="203"/>
      <c r="C424" s="14"/>
      <c r="D424" s="196" t="s">
        <v>265</v>
      </c>
      <c r="E424" s="204" t="s">
        <v>1</v>
      </c>
      <c r="F424" s="205" t="s">
        <v>541</v>
      </c>
      <c r="G424" s="14"/>
      <c r="H424" s="206">
        <v>12.753</v>
      </c>
      <c r="I424" s="207"/>
      <c r="J424" s="14"/>
      <c r="K424" s="14"/>
      <c r="L424" s="203"/>
      <c r="M424" s="208"/>
      <c r="N424" s="209"/>
      <c r="O424" s="209"/>
      <c r="P424" s="209"/>
      <c r="Q424" s="209"/>
      <c r="R424" s="209"/>
      <c r="S424" s="209"/>
      <c r="T424" s="210"/>
      <c r="U424" s="14"/>
      <c r="V424" s="14"/>
      <c r="W424" s="14"/>
      <c r="X424" s="14"/>
      <c r="Y424" s="14"/>
      <c r="Z424" s="14"/>
      <c r="AA424" s="14"/>
      <c r="AB424" s="14"/>
      <c r="AC424" s="14"/>
      <c r="AD424" s="14"/>
      <c r="AE424" s="14"/>
      <c r="AT424" s="204" t="s">
        <v>265</v>
      </c>
      <c r="AU424" s="204" t="s">
        <v>85</v>
      </c>
      <c r="AV424" s="14" t="s">
        <v>85</v>
      </c>
      <c r="AW424" s="14" t="s">
        <v>32</v>
      </c>
      <c r="AX424" s="14" t="s">
        <v>75</v>
      </c>
      <c r="AY424" s="204" t="s">
        <v>257</v>
      </c>
    </row>
    <row r="425" s="14" customFormat="1">
      <c r="A425" s="14"/>
      <c r="B425" s="203"/>
      <c r="C425" s="14"/>
      <c r="D425" s="196" t="s">
        <v>265</v>
      </c>
      <c r="E425" s="204" t="s">
        <v>1</v>
      </c>
      <c r="F425" s="205" t="s">
        <v>542</v>
      </c>
      <c r="G425" s="14"/>
      <c r="H425" s="206">
        <v>0.58799999999999997</v>
      </c>
      <c r="I425" s="207"/>
      <c r="J425" s="14"/>
      <c r="K425" s="14"/>
      <c r="L425" s="203"/>
      <c r="M425" s="208"/>
      <c r="N425" s="209"/>
      <c r="O425" s="209"/>
      <c r="P425" s="209"/>
      <c r="Q425" s="209"/>
      <c r="R425" s="209"/>
      <c r="S425" s="209"/>
      <c r="T425" s="210"/>
      <c r="U425" s="14"/>
      <c r="V425" s="14"/>
      <c r="W425" s="14"/>
      <c r="X425" s="14"/>
      <c r="Y425" s="14"/>
      <c r="Z425" s="14"/>
      <c r="AA425" s="14"/>
      <c r="AB425" s="14"/>
      <c r="AC425" s="14"/>
      <c r="AD425" s="14"/>
      <c r="AE425" s="14"/>
      <c r="AT425" s="204" t="s">
        <v>265</v>
      </c>
      <c r="AU425" s="204" t="s">
        <v>85</v>
      </c>
      <c r="AV425" s="14" t="s">
        <v>85</v>
      </c>
      <c r="AW425" s="14" t="s">
        <v>32</v>
      </c>
      <c r="AX425" s="14" t="s">
        <v>75</v>
      </c>
      <c r="AY425" s="204" t="s">
        <v>257</v>
      </c>
    </row>
    <row r="426" s="14" customFormat="1">
      <c r="A426" s="14"/>
      <c r="B426" s="203"/>
      <c r="C426" s="14"/>
      <c r="D426" s="196" t="s">
        <v>265</v>
      </c>
      <c r="E426" s="204" t="s">
        <v>1</v>
      </c>
      <c r="F426" s="205" t="s">
        <v>543</v>
      </c>
      <c r="G426" s="14"/>
      <c r="H426" s="206">
        <v>2.4329999999999998</v>
      </c>
      <c r="I426" s="207"/>
      <c r="J426" s="14"/>
      <c r="K426" s="14"/>
      <c r="L426" s="203"/>
      <c r="M426" s="208"/>
      <c r="N426" s="209"/>
      <c r="O426" s="209"/>
      <c r="P426" s="209"/>
      <c r="Q426" s="209"/>
      <c r="R426" s="209"/>
      <c r="S426" s="209"/>
      <c r="T426" s="210"/>
      <c r="U426" s="14"/>
      <c r="V426" s="14"/>
      <c r="W426" s="14"/>
      <c r="X426" s="14"/>
      <c r="Y426" s="14"/>
      <c r="Z426" s="14"/>
      <c r="AA426" s="14"/>
      <c r="AB426" s="14"/>
      <c r="AC426" s="14"/>
      <c r="AD426" s="14"/>
      <c r="AE426" s="14"/>
      <c r="AT426" s="204" t="s">
        <v>265</v>
      </c>
      <c r="AU426" s="204" t="s">
        <v>85</v>
      </c>
      <c r="AV426" s="14" t="s">
        <v>85</v>
      </c>
      <c r="AW426" s="14" t="s">
        <v>32</v>
      </c>
      <c r="AX426" s="14" t="s">
        <v>75</v>
      </c>
      <c r="AY426" s="204" t="s">
        <v>257</v>
      </c>
    </row>
    <row r="427" s="14" customFormat="1">
      <c r="A427" s="14"/>
      <c r="B427" s="203"/>
      <c r="C427" s="14"/>
      <c r="D427" s="196" t="s">
        <v>265</v>
      </c>
      <c r="E427" s="204" t="s">
        <v>1</v>
      </c>
      <c r="F427" s="205" t="s">
        <v>544</v>
      </c>
      <c r="G427" s="14"/>
      <c r="H427" s="206">
        <v>0.014999999999999999</v>
      </c>
      <c r="I427" s="207"/>
      <c r="J427" s="14"/>
      <c r="K427" s="14"/>
      <c r="L427" s="203"/>
      <c r="M427" s="208"/>
      <c r="N427" s="209"/>
      <c r="O427" s="209"/>
      <c r="P427" s="209"/>
      <c r="Q427" s="209"/>
      <c r="R427" s="209"/>
      <c r="S427" s="209"/>
      <c r="T427" s="210"/>
      <c r="U427" s="14"/>
      <c r="V427" s="14"/>
      <c r="W427" s="14"/>
      <c r="X427" s="14"/>
      <c r="Y427" s="14"/>
      <c r="Z427" s="14"/>
      <c r="AA427" s="14"/>
      <c r="AB427" s="14"/>
      <c r="AC427" s="14"/>
      <c r="AD427" s="14"/>
      <c r="AE427" s="14"/>
      <c r="AT427" s="204" t="s">
        <v>265</v>
      </c>
      <c r="AU427" s="204" t="s">
        <v>85</v>
      </c>
      <c r="AV427" s="14" t="s">
        <v>85</v>
      </c>
      <c r="AW427" s="14" t="s">
        <v>32</v>
      </c>
      <c r="AX427" s="14" t="s">
        <v>75</v>
      </c>
      <c r="AY427" s="204" t="s">
        <v>257</v>
      </c>
    </row>
    <row r="428" s="15" customFormat="1">
      <c r="A428" s="15"/>
      <c r="B428" s="211"/>
      <c r="C428" s="15"/>
      <c r="D428" s="196" t="s">
        <v>265</v>
      </c>
      <c r="E428" s="212" t="s">
        <v>1</v>
      </c>
      <c r="F428" s="213" t="s">
        <v>271</v>
      </c>
      <c r="G428" s="15"/>
      <c r="H428" s="214">
        <v>55.244999999999997</v>
      </c>
      <c r="I428" s="215"/>
      <c r="J428" s="15"/>
      <c r="K428" s="15"/>
      <c r="L428" s="211"/>
      <c r="M428" s="216"/>
      <c r="N428" s="217"/>
      <c r="O428" s="217"/>
      <c r="P428" s="217"/>
      <c r="Q428" s="217"/>
      <c r="R428" s="217"/>
      <c r="S428" s="217"/>
      <c r="T428" s="218"/>
      <c r="U428" s="15"/>
      <c r="V428" s="15"/>
      <c r="W428" s="15"/>
      <c r="X428" s="15"/>
      <c r="Y428" s="15"/>
      <c r="Z428" s="15"/>
      <c r="AA428" s="15"/>
      <c r="AB428" s="15"/>
      <c r="AC428" s="15"/>
      <c r="AD428" s="15"/>
      <c r="AE428" s="15"/>
      <c r="AT428" s="212" t="s">
        <v>265</v>
      </c>
      <c r="AU428" s="212" t="s">
        <v>85</v>
      </c>
      <c r="AV428" s="15" t="s">
        <v>108</v>
      </c>
      <c r="AW428" s="15" t="s">
        <v>32</v>
      </c>
      <c r="AX428" s="15" t="s">
        <v>82</v>
      </c>
      <c r="AY428" s="212" t="s">
        <v>257</v>
      </c>
    </row>
    <row r="429" s="2" customFormat="1" ht="24.15" customHeight="1">
      <c r="A429" s="38"/>
      <c r="B429" s="181"/>
      <c r="C429" s="182" t="s">
        <v>545</v>
      </c>
      <c r="D429" s="182" t="s">
        <v>259</v>
      </c>
      <c r="E429" s="183" t="s">
        <v>546</v>
      </c>
      <c r="F429" s="184" t="s">
        <v>547</v>
      </c>
      <c r="G429" s="185" t="s">
        <v>323</v>
      </c>
      <c r="H429" s="186">
        <v>1086.3599999999999</v>
      </c>
      <c r="I429" s="187"/>
      <c r="J429" s="188">
        <f>ROUND(I429*H429,2)</f>
        <v>0</v>
      </c>
      <c r="K429" s="184" t="s">
        <v>263</v>
      </c>
      <c r="L429" s="39"/>
      <c r="M429" s="189" t="s">
        <v>1</v>
      </c>
      <c r="N429" s="190" t="s">
        <v>40</v>
      </c>
      <c r="O429" s="77"/>
      <c r="P429" s="191">
        <f>O429*H429</f>
        <v>0</v>
      </c>
      <c r="Q429" s="191">
        <v>0.0027499999999999998</v>
      </c>
      <c r="R429" s="191">
        <f>Q429*H429</f>
        <v>2.9874899999999998</v>
      </c>
      <c r="S429" s="191">
        <v>0</v>
      </c>
      <c r="T429" s="192">
        <f>S429*H429</f>
        <v>0</v>
      </c>
      <c r="U429" s="38"/>
      <c r="V429" s="38"/>
      <c r="W429" s="38"/>
      <c r="X429" s="38"/>
      <c r="Y429" s="38"/>
      <c r="Z429" s="38"/>
      <c r="AA429" s="38"/>
      <c r="AB429" s="38"/>
      <c r="AC429" s="38"/>
      <c r="AD429" s="38"/>
      <c r="AE429" s="38"/>
      <c r="AR429" s="193" t="s">
        <v>108</v>
      </c>
      <c r="AT429" s="193" t="s">
        <v>259</v>
      </c>
      <c r="AU429" s="193" t="s">
        <v>85</v>
      </c>
      <c r="AY429" s="19" t="s">
        <v>257</v>
      </c>
      <c r="BE429" s="194">
        <f>IF(N429="základní",J429,0)</f>
        <v>0</v>
      </c>
      <c r="BF429" s="194">
        <f>IF(N429="snížená",J429,0)</f>
        <v>0</v>
      </c>
      <c r="BG429" s="194">
        <f>IF(N429="zákl. přenesená",J429,0)</f>
        <v>0</v>
      </c>
      <c r="BH429" s="194">
        <f>IF(N429="sníž. přenesená",J429,0)</f>
        <v>0</v>
      </c>
      <c r="BI429" s="194">
        <f>IF(N429="nulová",J429,0)</f>
        <v>0</v>
      </c>
      <c r="BJ429" s="19" t="s">
        <v>82</v>
      </c>
      <c r="BK429" s="194">
        <f>ROUND(I429*H429,2)</f>
        <v>0</v>
      </c>
      <c r="BL429" s="19" t="s">
        <v>108</v>
      </c>
      <c r="BM429" s="193" t="s">
        <v>548</v>
      </c>
    </row>
    <row r="430" s="13" customFormat="1">
      <c r="A430" s="13"/>
      <c r="B430" s="195"/>
      <c r="C430" s="13"/>
      <c r="D430" s="196" t="s">
        <v>265</v>
      </c>
      <c r="E430" s="197" t="s">
        <v>1</v>
      </c>
      <c r="F430" s="198" t="s">
        <v>500</v>
      </c>
      <c r="G430" s="13"/>
      <c r="H430" s="197" t="s">
        <v>1</v>
      </c>
      <c r="I430" s="199"/>
      <c r="J430" s="13"/>
      <c r="K430" s="13"/>
      <c r="L430" s="195"/>
      <c r="M430" s="200"/>
      <c r="N430" s="201"/>
      <c r="O430" s="201"/>
      <c r="P430" s="201"/>
      <c r="Q430" s="201"/>
      <c r="R430" s="201"/>
      <c r="S430" s="201"/>
      <c r="T430" s="202"/>
      <c r="U430" s="13"/>
      <c r="V430" s="13"/>
      <c r="W430" s="13"/>
      <c r="X430" s="13"/>
      <c r="Y430" s="13"/>
      <c r="Z430" s="13"/>
      <c r="AA430" s="13"/>
      <c r="AB430" s="13"/>
      <c r="AC430" s="13"/>
      <c r="AD430" s="13"/>
      <c r="AE430" s="13"/>
      <c r="AT430" s="197" t="s">
        <v>265</v>
      </c>
      <c r="AU430" s="197" t="s">
        <v>85</v>
      </c>
      <c r="AV430" s="13" t="s">
        <v>82</v>
      </c>
      <c r="AW430" s="13" t="s">
        <v>32</v>
      </c>
      <c r="AX430" s="13" t="s">
        <v>75</v>
      </c>
      <c r="AY430" s="197" t="s">
        <v>257</v>
      </c>
    </row>
    <row r="431" s="13" customFormat="1">
      <c r="A431" s="13"/>
      <c r="B431" s="195"/>
      <c r="C431" s="13"/>
      <c r="D431" s="196" t="s">
        <v>265</v>
      </c>
      <c r="E431" s="197" t="s">
        <v>1</v>
      </c>
      <c r="F431" s="198" t="s">
        <v>501</v>
      </c>
      <c r="G431" s="13"/>
      <c r="H431" s="197" t="s">
        <v>1</v>
      </c>
      <c r="I431" s="199"/>
      <c r="J431" s="13"/>
      <c r="K431" s="13"/>
      <c r="L431" s="195"/>
      <c r="M431" s="200"/>
      <c r="N431" s="201"/>
      <c r="O431" s="201"/>
      <c r="P431" s="201"/>
      <c r="Q431" s="201"/>
      <c r="R431" s="201"/>
      <c r="S431" s="201"/>
      <c r="T431" s="202"/>
      <c r="U431" s="13"/>
      <c r="V431" s="13"/>
      <c r="W431" s="13"/>
      <c r="X431" s="13"/>
      <c r="Y431" s="13"/>
      <c r="Z431" s="13"/>
      <c r="AA431" s="13"/>
      <c r="AB431" s="13"/>
      <c r="AC431" s="13"/>
      <c r="AD431" s="13"/>
      <c r="AE431" s="13"/>
      <c r="AT431" s="197" t="s">
        <v>265</v>
      </c>
      <c r="AU431" s="197" t="s">
        <v>85</v>
      </c>
      <c r="AV431" s="13" t="s">
        <v>82</v>
      </c>
      <c r="AW431" s="13" t="s">
        <v>32</v>
      </c>
      <c r="AX431" s="13" t="s">
        <v>75</v>
      </c>
      <c r="AY431" s="197" t="s">
        <v>257</v>
      </c>
    </row>
    <row r="432" s="13" customFormat="1">
      <c r="A432" s="13"/>
      <c r="B432" s="195"/>
      <c r="C432" s="13"/>
      <c r="D432" s="196" t="s">
        <v>265</v>
      </c>
      <c r="E432" s="197" t="s">
        <v>1</v>
      </c>
      <c r="F432" s="198" t="s">
        <v>385</v>
      </c>
      <c r="G432" s="13"/>
      <c r="H432" s="197" t="s">
        <v>1</v>
      </c>
      <c r="I432" s="199"/>
      <c r="J432" s="13"/>
      <c r="K432" s="13"/>
      <c r="L432" s="195"/>
      <c r="M432" s="200"/>
      <c r="N432" s="201"/>
      <c r="O432" s="201"/>
      <c r="P432" s="201"/>
      <c r="Q432" s="201"/>
      <c r="R432" s="201"/>
      <c r="S432" s="201"/>
      <c r="T432" s="202"/>
      <c r="U432" s="13"/>
      <c r="V432" s="13"/>
      <c r="W432" s="13"/>
      <c r="X432" s="13"/>
      <c r="Y432" s="13"/>
      <c r="Z432" s="13"/>
      <c r="AA432" s="13"/>
      <c r="AB432" s="13"/>
      <c r="AC432" s="13"/>
      <c r="AD432" s="13"/>
      <c r="AE432" s="13"/>
      <c r="AT432" s="197" t="s">
        <v>265</v>
      </c>
      <c r="AU432" s="197" t="s">
        <v>85</v>
      </c>
      <c r="AV432" s="13" t="s">
        <v>82</v>
      </c>
      <c r="AW432" s="13" t="s">
        <v>32</v>
      </c>
      <c r="AX432" s="13" t="s">
        <v>75</v>
      </c>
      <c r="AY432" s="197" t="s">
        <v>257</v>
      </c>
    </row>
    <row r="433" s="14" customFormat="1">
      <c r="A433" s="14"/>
      <c r="B433" s="203"/>
      <c r="C433" s="14"/>
      <c r="D433" s="196" t="s">
        <v>265</v>
      </c>
      <c r="E433" s="204" t="s">
        <v>1</v>
      </c>
      <c r="F433" s="205" t="s">
        <v>549</v>
      </c>
      <c r="G433" s="14"/>
      <c r="H433" s="206">
        <v>34.079999999999998</v>
      </c>
      <c r="I433" s="207"/>
      <c r="J433" s="14"/>
      <c r="K433" s="14"/>
      <c r="L433" s="203"/>
      <c r="M433" s="208"/>
      <c r="N433" s="209"/>
      <c r="O433" s="209"/>
      <c r="P433" s="209"/>
      <c r="Q433" s="209"/>
      <c r="R433" s="209"/>
      <c r="S433" s="209"/>
      <c r="T433" s="210"/>
      <c r="U433" s="14"/>
      <c r="V433" s="14"/>
      <c r="W433" s="14"/>
      <c r="X433" s="14"/>
      <c r="Y433" s="14"/>
      <c r="Z433" s="14"/>
      <c r="AA433" s="14"/>
      <c r="AB433" s="14"/>
      <c r="AC433" s="14"/>
      <c r="AD433" s="14"/>
      <c r="AE433" s="14"/>
      <c r="AT433" s="204" t="s">
        <v>265</v>
      </c>
      <c r="AU433" s="204" t="s">
        <v>85</v>
      </c>
      <c r="AV433" s="14" t="s">
        <v>85</v>
      </c>
      <c r="AW433" s="14" t="s">
        <v>32</v>
      </c>
      <c r="AX433" s="14" t="s">
        <v>75</v>
      </c>
      <c r="AY433" s="204" t="s">
        <v>257</v>
      </c>
    </row>
    <row r="434" s="14" customFormat="1">
      <c r="A434" s="14"/>
      <c r="B434" s="203"/>
      <c r="C434" s="14"/>
      <c r="D434" s="196" t="s">
        <v>265</v>
      </c>
      <c r="E434" s="204" t="s">
        <v>1</v>
      </c>
      <c r="F434" s="205" t="s">
        <v>550</v>
      </c>
      <c r="G434" s="14"/>
      <c r="H434" s="206">
        <v>12.18</v>
      </c>
      <c r="I434" s="207"/>
      <c r="J434" s="14"/>
      <c r="K434" s="14"/>
      <c r="L434" s="203"/>
      <c r="M434" s="208"/>
      <c r="N434" s="209"/>
      <c r="O434" s="209"/>
      <c r="P434" s="209"/>
      <c r="Q434" s="209"/>
      <c r="R434" s="209"/>
      <c r="S434" s="209"/>
      <c r="T434" s="210"/>
      <c r="U434" s="14"/>
      <c r="V434" s="14"/>
      <c r="W434" s="14"/>
      <c r="X434" s="14"/>
      <c r="Y434" s="14"/>
      <c r="Z434" s="14"/>
      <c r="AA434" s="14"/>
      <c r="AB434" s="14"/>
      <c r="AC434" s="14"/>
      <c r="AD434" s="14"/>
      <c r="AE434" s="14"/>
      <c r="AT434" s="204" t="s">
        <v>265</v>
      </c>
      <c r="AU434" s="204" t="s">
        <v>85</v>
      </c>
      <c r="AV434" s="14" t="s">
        <v>85</v>
      </c>
      <c r="AW434" s="14" t="s">
        <v>32</v>
      </c>
      <c r="AX434" s="14" t="s">
        <v>75</v>
      </c>
      <c r="AY434" s="204" t="s">
        <v>257</v>
      </c>
    </row>
    <row r="435" s="16" customFormat="1">
      <c r="A435" s="16"/>
      <c r="B435" s="219"/>
      <c r="C435" s="16"/>
      <c r="D435" s="196" t="s">
        <v>265</v>
      </c>
      <c r="E435" s="220" t="s">
        <v>1</v>
      </c>
      <c r="F435" s="221" t="s">
        <v>296</v>
      </c>
      <c r="G435" s="16"/>
      <c r="H435" s="222">
        <v>46.259999999999998</v>
      </c>
      <c r="I435" s="223"/>
      <c r="J435" s="16"/>
      <c r="K435" s="16"/>
      <c r="L435" s="219"/>
      <c r="M435" s="224"/>
      <c r="N435" s="225"/>
      <c r="O435" s="225"/>
      <c r="P435" s="225"/>
      <c r="Q435" s="225"/>
      <c r="R435" s="225"/>
      <c r="S435" s="225"/>
      <c r="T435" s="226"/>
      <c r="U435" s="16"/>
      <c r="V435" s="16"/>
      <c r="W435" s="16"/>
      <c r="X435" s="16"/>
      <c r="Y435" s="16"/>
      <c r="Z435" s="16"/>
      <c r="AA435" s="16"/>
      <c r="AB435" s="16"/>
      <c r="AC435" s="16"/>
      <c r="AD435" s="16"/>
      <c r="AE435" s="16"/>
      <c r="AT435" s="220" t="s">
        <v>265</v>
      </c>
      <c r="AU435" s="220" t="s">
        <v>85</v>
      </c>
      <c r="AV435" s="16" t="s">
        <v>92</v>
      </c>
      <c r="AW435" s="16" t="s">
        <v>32</v>
      </c>
      <c r="AX435" s="16" t="s">
        <v>75</v>
      </c>
      <c r="AY435" s="220" t="s">
        <v>257</v>
      </c>
    </row>
    <row r="436" s="13" customFormat="1">
      <c r="A436" s="13"/>
      <c r="B436" s="195"/>
      <c r="C436" s="13"/>
      <c r="D436" s="196" t="s">
        <v>265</v>
      </c>
      <c r="E436" s="197" t="s">
        <v>1</v>
      </c>
      <c r="F436" s="198" t="s">
        <v>357</v>
      </c>
      <c r="G436" s="13"/>
      <c r="H436" s="197" t="s">
        <v>1</v>
      </c>
      <c r="I436" s="199"/>
      <c r="J436" s="13"/>
      <c r="K436" s="13"/>
      <c r="L436" s="195"/>
      <c r="M436" s="200"/>
      <c r="N436" s="201"/>
      <c r="O436" s="201"/>
      <c r="P436" s="201"/>
      <c r="Q436" s="201"/>
      <c r="R436" s="201"/>
      <c r="S436" s="201"/>
      <c r="T436" s="202"/>
      <c r="U436" s="13"/>
      <c r="V436" s="13"/>
      <c r="W436" s="13"/>
      <c r="X436" s="13"/>
      <c r="Y436" s="13"/>
      <c r="Z436" s="13"/>
      <c r="AA436" s="13"/>
      <c r="AB436" s="13"/>
      <c r="AC436" s="13"/>
      <c r="AD436" s="13"/>
      <c r="AE436" s="13"/>
      <c r="AT436" s="197" t="s">
        <v>265</v>
      </c>
      <c r="AU436" s="197" t="s">
        <v>85</v>
      </c>
      <c r="AV436" s="13" t="s">
        <v>82</v>
      </c>
      <c r="AW436" s="13" t="s">
        <v>32</v>
      </c>
      <c r="AX436" s="13" t="s">
        <v>75</v>
      </c>
      <c r="AY436" s="197" t="s">
        <v>257</v>
      </c>
    </row>
    <row r="437" s="14" customFormat="1">
      <c r="A437" s="14"/>
      <c r="B437" s="203"/>
      <c r="C437" s="14"/>
      <c r="D437" s="196" t="s">
        <v>265</v>
      </c>
      <c r="E437" s="204" t="s">
        <v>1</v>
      </c>
      <c r="F437" s="205" t="s">
        <v>551</v>
      </c>
      <c r="G437" s="14"/>
      <c r="H437" s="206">
        <v>91.540000000000006</v>
      </c>
      <c r="I437" s="207"/>
      <c r="J437" s="14"/>
      <c r="K437" s="14"/>
      <c r="L437" s="203"/>
      <c r="M437" s="208"/>
      <c r="N437" s="209"/>
      <c r="O437" s="209"/>
      <c r="P437" s="209"/>
      <c r="Q437" s="209"/>
      <c r="R437" s="209"/>
      <c r="S437" s="209"/>
      <c r="T437" s="210"/>
      <c r="U437" s="14"/>
      <c r="V437" s="14"/>
      <c r="W437" s="14"/>
      <c r="X437" s="14"/>
      <c r="Y437" s="14"/>
      <c r="Z437" s="14"/>
      <c r="AA437" s="14"/>
      <c r="AB437" s="14"/>
      <c r="AC437" s="14"/>
      <c r="AD437" s="14"/>
      <c r="AE437" s="14"/>
      <c r="AT437" s="204" t="s">
        <v>265</v>
      </c>
      <c r="AU437" s="204" t="s">
        <v>85</v>
      </c>
      <c r="AV437" s="14" t="s">
        <v>85</v>
      </c>
      <c r="AW437" s="14" t="s">
        <v>32</v>
      </c>
      <c r="AX437" s="14" t="s">
        <v>75</v>
      </c>
      <c r="AY437" s="204" t="s">
        <v>257</v>
      </c>
    </row>
    <row r="438" s="16" customFormat="1">
      <c r="A438" s="16"/>
      <c r="B438" s="219"/>
      <c r="C438" s="16"/>
      <c r="D438" s="196" t="s">
        <v>265</v>
      </c>
      <c r="E438" s="220" t="s">
        <v>1</v>
      </c>
      <c r="F438" s="221" t="s">
        <v>296</v>
      </c>
      <c r="G438" s="16"/>
      <c r="H438" s="222">
        <v>91.540000000000006</v>
      </c>
      <c r="I438" s="223"/>
      <c r="J438" s="16"/>
      <c r="K438" s="16"/>
      <c r="L438" s="219"/>
      <c r="M438" s="224"/>
      <c r="N438" s="225"/>
      <c r="O438" s="225"/>
      <c r="P438" s="225"/>
      <c r="Q438" s="225"/>
      <c r="R438" s="225"/>
      <c r="S438" s="225"/>
      <c r="T438" s="226"/>
      <c r="U438" s="16"/>
      <c r="V438" s="16"/>
      <c r="W438" s="16"/>
      <c r="X438" s="16"/>
      <c r="Y438" s="16"/>
      <c r="Z438" s="16"/>
      <c r="AA438" s="16"/>
      <c r="AB438" s="16"/>
      <c r="AC438" s="16"/>
      <c r="AD438" s="16"/>
      <c r="AE438" s="16"/>
      <c r="AT438" s="220" t="s">
        <v>265</v>
      </c>
      <c r="AU438" s="220" t="s">
        <v>85</v>
      </c>
      <c r="AV438" s="16" t="s">
        <v>92</v>
      </c>
      <c r="AW438" s="16" t="s">
        <v>32</v>
      </c>
      <c r="AX438" s="16" t="s">
        <v>75</v>
      </c>
      <c r="AY438" s="220" t="s">
        <v>257</v>
      </c>
    </row>
    <row r="439" s="13" customFormat="1">
      <c r="A439" s="13"/>
      <c r="B439" s="195"/>
      <c r="C439" s="13"/>
      <c r="D439" s="196" t="s">
        <v>265</v>
      </c>
      <c r="E439" s="197" t="s">
        <v>1</v>
      </c>
      <c r="F439" s="198" t="s">
        <v>505</v>
      </c>
      <c r="G439" s="13"/>
      <c r="H439" s="197" t="s">
        <v>1</v>
      </c>
      <c r="I439" s="199"/>
      <c r="J439" s="13"/>
      <c r="K439" s="13"/>
      <c r="L439" s="195"/>
      <c r="M439" s="200"/>
      <c r="N439" s="201"/>
      <c r="O439" s="201"/>
      <c r="P439" s="201"/>
      <c r="Q439" s="201"/>
      <c r="R439" s="201"/>
      <c r="S439" s="201"/>
      <c r="T439" s="202"/>
      <c r="U439" s="13"/>
      <c r="V439" s="13"/>
      <c r="W439" s="13"/>
      <c r="X439" s="13"/>
      <c r="Y439" s="13"/>
      <c r="Z439" s="13"/>
      <c r="AA439" s="13"/>
      <c r="AB439" s="13"/>
      <c r="AC439" s="13"/>
      <c r="AD439" s="13"/>
      <c r="AE439" s="13"/>
      <c r="AT439" s="197" t="s">
        <v>265</v>
      </c>
      <c r="AU439" s="197" t="s">
        <v>85</v>
      </c>
      <c r="AV439" s="13" t="s">
        <v>82</v>
      </c>
      <c r="AW439" s="13" t="s">
        <v>32</v>
      </c>
      <c r="AX439" s="13" t="s">
        <v>75</v>
      </c>
      <c r="AY439" s="197" t="s">
        <v>257</v>
      </c>
    </row>
    <row r="440" s="14" customFormat="1">
      <c r="A440" s="14"/>
      <c r="B440" s="203"/>
      <c r="C440" s="14"/>
      <c r="D440" s="196" t="s">
        <v>265</v>
      </c>
      <c r="E440" s="204" t="s">
        <v>1</v>
      </c>
      <c r="F440" s="205" t="s">
        <v>552</v>
      </c>
      <c r="G440" s="14"/>
      <c r="H440" s="206">
        <v>76.920000000000002</v>
      </c>
      <c r="I440" s="207"/>
      <c r="J440" s="14"/>
      <c r="K440" s="14"/>
      <c r="L440" s="203"/>
      <c r="M440" s="208"/>
      <c r="N440" s="209"/>
      <c r="O440" s="209"/>
      <c r="P440" s="209"/>
      <c r="Q440" s="209"/>
      <c r="R440" s="209"/>
      <c r="S440" s="209"/>
      <c r="T440" s="210"/>
      <c r="U440" s="14"/>
      <c r="V440" s="14"/>
      <c r="W440" s="14"/>
      <c r="X440" s="14"/>
      <c r="Y440" s="14"/>
      <c r="Z440" s="14"/>
      <c r="AA440" s="14"/>
      <c r="AB440" s="14"/>
      <c r="AC440" s="14"/>
      <c r="AD440" s="14"/>
      <c r="AE440" s="14"/>
      <c r="AT440" s="204" t="s">
        <v>265</v>
      </c>
      <c r="AU440" s="204" t="s">
        <v>85</v>
      </c>
      <c r="AV440" s="14" t="s">
        <v>85</v>
      </c>
      <c r="AW440" s="14" t="s">
        <v>32</v>
      </c>
      <c r="AX440" s="14" t="s">
        <v>75</v>
      </c>
      <c r="AY440" s="204" t="s">
        <v>257</v>
      </c>
    </row>
    <row r="441" s="14" customFormat="1">
      <c r="A441" s="14"/>
      <c r="B441" s="203"/>
      <c r="C441" s="14"/>
      <c r="D441" s="196" t="s">
        <v>265</v>
      </c>
      <c r="E441" s="204" t="s">
        <v>1</v>
      </c>
      <c r="F441" s="205" t="s">
        <v>553</v>
      </c>
      <c r="G441" s="14"/>
      <c r="H441" s="206">
        <v>65</v>
      </c>
      <c r="I441" s="207"/>
      <c r="J441" s="14"/>
      <c r="K441" s="14"/>
      <c r="L441" s="203"/>
      <c r="M441" s="208"/>
      <c r="N441" s="209"/>
      <c r="O441" s="209"/>
      <c r="P441" s="209"/>
      <c r="Q441" s="209"/>
      <c r="R441" s="209"/>
      <c r="S441" s="209"/>
      <c r="T441" s="210"/>
      <c r="U441" s="14"/>
      <c r="V441" s="14"/>
      <c r="W441" s="14"/>
      <c r="X441" s="14"/>
      <c r="Y441" s="14"/>
      <c r="Z441" s="14"/>
      <c r="AA441" s="14"/>
      <c r="AB441" s="14"/>
      <c r="AC441" s="14"/>
      <c r="AD441" s="14"/>
      <c r="AE441" s="14"/>
      <c r="AT441" s="204" t="s">
        <v>265</v>
      </c>
      <c r="AU441" s="204" t="s">
        <v>85</v>
      </c>
      <c r="AV441" s="14" t="s">
        <v>85</v>
      </c>
      <c r="AW441" s="14" t="s">
        <v>32</v>
      </c>
      <c r="AX441" s="14" t="s">
        <v>75</v>
      </c>
      <c r="AY441" s="204" t="s">
        <v>257</v>
      </c>
    </row>
    <row r="442" s="14" customFormat="1">
      <c r="A442" s="14"/>
      <c r="B442" s="203"/>
      <c r="C442" s="14"/>
      <c r="D442" s="196" t="s">
        <v>265</v>
      </c>
      <c r="E442" s="204" t="s">
        <v>1</v>
      </c>
      <c r="F442" s="205" t="s">
        <v>554</v>
      </c>
      <c r="G442" s="14"/>
      <c r="H442" s="206">
        <v>7.0599999999999996</v>
      </c>
      <c r="I442" s="207"/>
      <c r="J442" s="14"/>
      <c r="K442" s="14"/>
      <c r="L442" s="203"/>
      <c r="M442" s="208"/>
      <c r="N442" s="209"/>
      <c r="O442" s="209"/>
      <c r="P442" s="209"/>
      <c r="Q442" s="209"/>
      <c r="R442" s="209"/>
      <c r="S442" s="209"/>
      <c r="T442" s="210"/>
      <c r="U442" s="14"/>
      <c r="V442" s="14"/>
      <c r="W442" s="14"/>
      <c r="X442" s="14"/>
      <c r="Y442" s="14"/>
      <c r="Z442" s="14"/>
      <c r="AA442" s="14"/>
      <c r="AB442" s="14"/>
      <c r="AC442" s="14"/>
      <c r="AD442" s="14"/>
      <c r="AE442" s="14"/>
      <c r="AT442" s="204" t="s">
        <v>265</v>
      </c>
      <c r="AU442" s="204" t="s">
        <v>85</v>
      </c>
      <c r="AV442" s="14" t="s">
        <v>85</v>
      </c>
      <c r="AW442" s="14" t="s">
        <v>32</v>
      </c>
      <c r="AX442" s="14" t="s">
        <v>75</v>
      </c>
      <c r="AY442" s="204" t="s">
        <v>257</v>
      </c>
    </row>
    <row r="443" s="14" customFormat="1">
      <c r="A443" s="14"/>
      <c r="B443" s="203"/>
      <c r="C443" s="14"/>
      <c r="D443" s="196" t="s">
        <v>265</v>
      </c>
      <c r="E443" s="204" t="s">
        <v>1</v>
      </c>
      <c r="F443" s="205" t="s">
        <v>555</v>
      </c>
      <c r="G443" s="14"/>
      <c r="H443" s="206">
        <v>20.440000000000001</v>
      </c>
      <c r="I443" s="207"/>
      <c r="J443" s="14"/>
      <c r="K443" s="14"/>
      <c r="L443" s="203"/>
      <c r="M443" s="208"/>
      <c r="N443" s="209"/>
      <c r="O443" s="209"/>
      <c r="P443" s="209"/>
      <c r="Q443" s="209"/>
      <c r="R443" s="209"/>
      <c r="S443" s="209"/>
      <c r="T443" s="210"/>
      <c r="U443" s="14"/>
      <c r="V443" s="14"/>
      <c r="W443" s="14"/>
      <c r="X443" s="14"/>
      <c r="Y443" s="14"/>
      <c r="Z443" s="14"/>
      <c r="AA443" s="14"/>
      <c r="AB443" s="14"/>
      <c r="AC443" s="14"/>
      <c r="AD443" s="14"/>
      <c r="AE443" s="14"/>
      <c r="AT443" s="204" t="s">
        <v>265</v>
      </c>
      <c r="AU443" s="204" t="s">
        <v>85</v>
      </c>
      <c r="AV443" s="14" t="s">
        <v>85</v>
      </c>
      <c r="AW443" s="14" t="s">
        <v>32</v>
      </c>
      <c r="AX443" s="14" t="s">
        <v>75</v>
      </c>
      <c r="AY443" s="204" t="s">
        <v>257</v>
      </c>
    </row>
    <row r="444" s="14" customFormat="1">
      <c r="A444" s="14"/>
      <c r="B444" s="203"/>
      <c r="C444" s="14"/>
      <c r="D444" s="196" t="s">
        <v>265</v>
      </c>
      <c r="E444" s="204" t="s">
        <v>1</v>
      </c>
      <c r="F444" s="205" t="s">
        <v>556</v>
      </c>
      <c r="G444" s="14"/>
      <c r="H444" s="206">
        <v>25.699999999999999</v>
      </c>
      <c r="I444" s="207"/>
      <c r="J444" s="14"/>
      <c r="K444" s="14"/>
      <c r="L444" s="203"/>
      <c r="M444" s="208"/>
      <c r="N444" s="209"/>
      <c r="O444" s="209"/>
      <c r="P444" s="209"/>
      <c r="Q444" s="209"/>
      <c r="R444" s="209"/>
      <c r="S444" s="209"/>
      <c r="T444" s="210"/>
      <c r="U444" s="14"/>
      <c r="V444" s="14"/>
      <c r="W444" s="14"/>
      <c r="X444" s="14"/>
      <c r="Y444" s="14"/>
      <c r="Z444" s="14"/>
      <c r="AA444" s="14"/>
      <c r="AB444" s="14"/>
      <c r="AC444" s="14"/>
      <c r="AD444" s="14"/>
      <c r="AE444" s="14"/>
      <c r="AT444" s="204" t="s">
        <v>265</v>
      </c>
      <c r="AU444" s="204" t="s">
        <v>85</v>
      </c>
      <c r="AV444" s="14" t="s">
        <v>85</v>
      </c>
      <c r="AW444" s="14" t="s">
        <v>32</v>
      </c>
      <c r="AX444" s="14" t="s">
        <v>75</v>
      </c>
      <c r="AY444" s="204" t="s">
        <v>257</v>
      </c>
    </row>
    <row r="445" s="14" customFormat="1">
      <c r="A445" s="14"/>
      <c r="B445" s="203"/>
      <c r="C445" s="14"/>
      <c r="D445" s="196" t="s">
        <v>265</v>
      </c>
      <c r="E445" s="204" t="s">
        <v>1</v>
      </c>
      <c r="F445" s="205" t="s">
        <v>557</v>
      </c>
      <c r="G445" s="14"/>
      <c r="H445" s="206">
        <v>10.92</v>
      </c>
      <c r="I445" s="207"/>
      <c r="J445" s="14"/>
      <c r="K445" s="14"/>
      <c r="L445" s="203"/>
      <c r="M445" s="208"/>
      <c r="N445" s="209"/>
      <c r="O445" s="209"/>
      <c r="P445" s="209"/>
      <c r="Q445" s="209"/>
      <c r="R445" s="209"/>
      <c r="S445" s="209"/>
      <c r="T445" s="210"/>
      <c r="U445" s="14"/>
      <c r="V445" s="14"/>
      <c r="W445" s="14"/>
      <c r="X445" s="14"/>
      <c r="Y445" s="14"/>
      <c r="Z445" s="14"/>
      <c r="AA445" s="14"/>
      <c r="AB445" s="14"/>
      <c r="AC445" s="14"/>
      <c r="AD445" s="14"/>
      <c r="AE445" s="14"/>
      <c r="AT445" s="204" t="s">
        <v>265</v>
      </c>
      <c r="AU445" s="204" t="s">
        <v>85</v>
      </c>
      <c r="AV445" s="14" t="s">
        <v>85</v>
      </c>
      <c r="AW445" s="14" t="s">
        <v>32</v>
      </c>
      <c r="AX445" s="14" t="s">
        <v>75</v>
      </c>
      <c r="AY445" s="204" t="s">
        <v>257</v>
      </c>
    </row>
    <row r="446" s="16" customFormat="1">
      <c r="A446" s="16"/>
      <c r="B446" s="219"/>
      <c r="C446" s="16"/>
      <c r="D446" s="196" t="s">
        <v>265</v>
      </c>
      <c r="E446" s="220" t="s">
        <v>1</v>
      </c>
      <c r="F446" s="221" t="s">
        <v>296</v>
      </c>
      <c r="G446" s="16"/>
      <c r="H446" s="222">
        <v>206.03999999999999</v>
      </c>
      <c r="I446" s="223"/>
      <c r="J446" s="16"/>
      <c r="K446" s="16"/>
      <c r="L446" s="219"/>
      <c r="M446" s="224"/>
      <c r="N446" s="225"/>
      <c r="O446" s="225"/>
      <c r="P446" s="225"/>
      <c r="Q446" s="225"/>
      <c r="R446" s="225"/>
      <c r="S446" s="225"/>
      <c r="T446" s="226"/>
      <c r="U446" s="16"/>
      <c r="V446" s="16"/>
      <c r="W446" s="16"/>
      <c r="X446" s="16"/>
      <c r="Y446" s="16"/>
      <c r="Z446" s="16"/>
      <c r="AA446" s="16"/>
      <c r="AB446" s="16"/>
      <c r="AC446" s="16"/>
      <c r="AD446" s="16"/>
      <c r="AE446" s="16"/>
      <c r="AT446" s="220" t="s">
        <v>265</v>
      </c>
      <c r="AU446" s="220" t="s">
        <v>85</v>
      </c>
      <c r="AV446" s="16" t="s">
        <v>92</v>
      </c>
      <c r="AW446" s="16" t="s">
        <v>32</v>
      </c>
      <c r="AX446" s="16" t="s">
        <v>75</v>
      </c>
      <c r="AY446" s="220" t="s">
        <v>257</v>
      </c>
    </row>
    <row r="447" s="13" customFormat="1">
      <c r="A447" s="13"/>
      <c r="B447" s="195"/>
      <c r="C447" s="13"/>
      <c r="D447" s="196" t="s">
        <v>265</v>
      </c>
      <c r="E447" s="197" t="s">
        <v>1</v>
      </c>
      <c r="F447" s="198" t="s">
        <v>512</v>
      </c>
      <c r="G447" s="13"/>
      <c r="H447" s="197" t="s">
        <v>1</v>
      </c>
      <c r="I447" s="199"/>
      <c r="J447" s="13"/>
      <c r="K447" s="13"/>
      <c r="L447" s="195"/>
      <c r="M447" s="200"/>
      <c r="N447" s="201"/>
      <c r="O447" s="201"/>
      <c r="P447" s="201"/>
      <c r="Q447" s="201"/>
      <c r="R447" s="201"/>
      <c r="S447" s="201"/>
      <c r="T447" s="202"/>
      <c r="U447" s="13"/>
      <c r="V447" s="13"/>
      <c r="W447" s="13"/>
      <c r="X447" s="13"/>
      <c r="Y447" s="13"/>
      <c r="Z447" s="13"/>
      <c r="AA447" s="13"/>
      <c r="AB447" s="13"/>
      <c r="AC447" s="13"/>
      <c r="AD447" s="13"/>
      <c r="AE447" s="13"/>
      <c r="AT447" s="197" t="s">
        <v>265</v>
      </c>
      <c r="AU447" s="197" t="s">
        <v>85</v>
      </c>
      <c r="AV447" s="13" t="s">
        <v>82</v>
      </c>
      <c r="AW447" s="13" t="s">
        <v>32</v>
      </c>
      <c r="AX447" s="13" t="s">
        <v>75</v>
      </c>
      <c r="AY447" s="197" t="s">
        <v>257</v>
      </c>
    </row>
    <row r="448" s="14" customFormat="1">
      <c r="A448" s="14"/>
      <c r="B448" s="203"/>
      <c r="C448" s="14"/>
      <c r="D448" s="196" t="s">
        <v>265</v>
      </c>
      <c r="E448" s="204" t="s">
        <v>1</v>
      </c>
      <c r="F448" s="205" t="s">
        <v>558</v>
      </c>
      <c r="G448" s="14"/>
      <c r="H448" s="206">
        <v>88.579999999999998</v>
      </c>
      <c r="I448" s="207"/>
      <c r="J448" s="14"/>
      <c r="K448" s="14"/>
      <c r="L448" s="203"/>
      <c r="M448" s="208"/>
      <c r="N448" s="209"/>
      <c r="O448" s="209"/>
      <c r="P448" s="209"/>
      <c r="Q448" s="209"/>
      <c r="R448" s="209"/>
      <c r="S448" s="209"/>
      <c r="T448" s="210"/>
      <c r="U448" s="14"/>
      <c r="V448" s="14"/>
      <c r="W448" s="14"/>
      <c r="X448" s="14"/>
      <c r="Y448" s="14"/>
      <c r="Z448" s="14"/>
      <c r="AA448" s="14"/>
      <c r="AB448" s="14"/>
      <c r="AC448" s="14"/>
      <c r="AD448" s="14"/>
      <c r="AE448" s="14"/>
      <c r="AT448" s="204" t="s">
        <v>265</v>
      </c>
      <c r="AU448" s="204" t="s">
        <v>85</v>
      </c>
      <c r="AV448" s="14" t="s">
        <v>85</v>
      </c>
      <c r="AW448" s="14" t="s">
        <v>32</v>
      </c>
      <c r="AX448" s="14" t="s">
        <v>75</v>
      </c>
      <c r="AY448" s="204" t="s">
        <v>257</v>
      </c>
    </row>
    <row r="449" s="14" customFormat="1">
      <c r="A449" s="14"/>
      <c r="B449" s="203"/>
      <c r="C449" s="14"/>
      <c r="D449" s="196" t="s">
        <v>265</v>
      </c>
      <c r="E449" s="204" t="s">
        <v>1</v>
      </c>
      <c r="F449" s="205" t="s">
        <v>559</v>
      </c>
      <c r="G449" s="14"/>
      <c r="H449" s="206">
        <v>76.540000000000006</v>
      </c>
      <c r="I449" s="207"/>
      <c r="J449" s="14"/>
      <c r="K449" s="14"/>
      <c r="L449" s="203"/>
      <c r="M449" s="208"/>
      <c r="N449" s="209"/>
      <c r="O449" s="209"/>
      <c r="P449" s="209"/>
      <c r="Q449" s="209"/>
      <c r="R449" s="209"/>
      <c r="S449" s="209"/>
      <c r="T449" s="210"/>
      <c r="U449" s="14"/>
      <c r="V449" s="14"/>
      <c r="W449" s="14"/>
      <c r="X449" s="14"/>
      <c r="Y449" s="14"/>
      <c r="Z449" s="14"/>
      <c r="AA449" s="14"/>
      <c r="AB449" s="14"/>
      <c r="AC449" s="14"/>
      <c r="AD449" s="14"/>
      <c r="AE449" s="14"/>
      <c r="AT449" s="204" t="s">
        <v>265</v>
      </c>
      <c r="AU449" s="204" t="s">
        <v>85</v>
      </c>
      <c r="AV449" s="14" t="s">
        <v>85</v>
      </c>
      <c r="AW449" s="14" t="s">
        <v>32</v>
      </c>
      <c r="AX449" s="14" t="s">
        <v>75</v>
      </c>
      <c r="AY449" s="204" t="s">
        <v>257</v>
      </c>
    </row>
    <row r="450" s="14" customFormat="1">
      <c r="A450" s="14"/>
      <c r="B450" s="203"/>
      <c r="C450" s="14"/>
      <c r="D450" s="196" t="s">
        <v>265</v>
      </c>
      <c r="E450" s="204" t="s">
        <v>1</v>
      </c>
      <c r="F450" s="205" t="s">
        <v>560</v>
      </c>
      <c r="G450" s="14"/>
      <c r="H450" s="206">
        <v>7.7800000000000002</v>
      </c>
      <c r="I450" s="207"/>
      <c r="J450" s="14"/>
      <c r="K450" s="14"/>
      <c r="L450" s="203"/>
      <c r="M450" s="208"/>
      <c r="N450" s="209"/>
      <c r="O450" s="209"/>
      <c r="P450" s="209"/>
      <c r="Q450" s="209"/>
      <c r="R450" s="209"/>
      <c r="S450" s="209"/>
      <c r="T450" s="210"/>
      <c r="U450" s="14"/>
      <c r="V450" s="14"/>
      <c r="W450" s="14"/>
      <c r="X450" s="14"/>
      <c r="Y450" s="14"/>
      <c r="Z450" s="14"/>
      <c r="AA450" s="14"/>
      <c r="AB450" s="14"/>
      <c r="AC450" s="14"/>
      <c r="AD450" s="14"/>
      <c r="AE450" s="14"/>
      <c r="AT450" s="204" t="s">
        <v>265</v>
      </c>
      <c r="AU450" s="204" t="s">
        <v>85</v>
      </c>
      <c r="AV450" s="14" t="s">
        <v>85</v>
      </c>
      <c r="AW450" s="14" t="s">
        <v>32</v>
      </c>
      <c r="AX450" s="14" t="s">
        <v>75</v>
      </c>
      <c r="AY450" s="204" t="s">
        <v>257</v>
      </c>
    </row>
    <row r="451" s="14" customFormat="1">
      <c r="A451" s="14"/>
      <c r="B451" s="203"/>
      <c r="C451" s="14"/>
      <c r="D451" s="196" t="s">
        <v>265</v>
      </c>
      <c r="E451" s="204" t="s">
        <v>1</v>
      </c>
      <c r="F451" s="205" t="s">
        <v>561</v>
      </c>
      <c r="G451" s="14"/>
      <c r="H451" s="206">
        <v>22.199999999999999</v>
      </c>
      <c r="I451" s="207"/>
      <c r="J451" s="14"/>
      <c r="K451" s="14"/>
      <c r="L451" s="203"/>
      <c r="M451" s="208"/>
      <c r="N451" s="209"/>
      <c r="O451" s="209"/>
      <c r="P451" s="209"/>
      <c r="Q451" s="209"/>
      <c r="R451" s="209"/>
      <c r="S451" s="209"/>
      <c r="T451" s="210"/>
      <c r="U451" s="14"/>
      <c r="V451" s="14"/>
      <c r="W451" s="14"/>
      <c r="X451" s="14"/>
      <c r="Y451" s="14"/>
      <c r="Z451" s="14"/>
      <c r="AA451" s="14"/>
      <c r="AB451" s="14"/>
      <c r="AC451" s="14"/>
      <c r="AD451" s="14"/>
      <c r="AE451" s="14"/>
      <c r="AT451" s="204" t="s">
        <v>265</v>
      </c>
      <c r="AU451" s="204" t="s">
        <v>85</v>
      </c>
      <c r="AV451" s="14" t="s">
        <v>85</v>
      </c>
      <c r="AW451" s="14" t="s">
        <v>32</v>
      </c>
      <c r="AX451" s="14" t="s">
        <v>75</v>
      </c>
      <c r="AY451" s="204" t="s">
        <v>257</v>
      </c>
    </row>
    <row r="452" s="14" customFormat="1">
      <c r="A452" s="14"/>
      <c r="B452" s="203"/>
      <c r="C452" s="14"/>
      <c r="D452" s="196" t="s">
        <v>265</v>
      </c>
      <c r="E452" s="204" t="s">
        <v>1</v>
      </c>
      <c r="F452" s="205" t="s">
        <v>562</v>
      </c>
      <c r="G452" s="14"/>
      <c r="H452" s="206">
        <v>27.859999999999999</v>
      </c>
      <c r="I452" s="207"/>
      <c r="J452" s="14"/>
      <c r="K452" s="14"/>
      <c r="L452" s="203"/>
      <c r="M452" s="208"/>
      <c r="N452" s="209"/>
      <c r="O452" s="209"/>
      <c r="P452" s="209"/>
      <c r="Q452" s="209"/>
      <c r="R452" s="209"/>
      <c r="S452" s="209"/>
      <c r="T452" s="210"/>
      <c r="U452" s="14"/>
      <c r="V452" s="14"/>
      <c r="W452" s="14"/>
      <c r="X452" s="14"/>
      <c r="Y452" s="14"/>
      <c r="Z452" s="14"/>
      <c r="AA452" s="14"/>
      <c r="AB452" s="14"/>
      <c r="AC452" s="14"/>
      <c r="AD452" s="14"/>
      <c r="AE452" s="14"/>
      <c r="AT452" s="204" t="s">
        <v>265</v>
      </c>
      <c r="AU452" s="204" t="s">
        <v>85</v>
      </c>
      <c r="AV452" s="14" t="s">
        <v>85</v>
      </c>
      <c r="AW452" s="14" t="s">
        <v>32</v>
      </c>
      <c r="AX452" s="14" t="s">
        <v>75</v>
      </c>
      <c r="AY452" s="204" t="s">
        <v>257</v>
      </c>
    </row>
    <row r="453" s="14" customFormat="1">
      <c r="A453" s="14"/>
      <c r="B453" s="203"/>
      <c r="C453" s="14"/>
      <c r="D453" s="196" t="s">
        <v>265</v>
      </c>
      <c r="E453" s="204" t="s">
        <v>1</v>
      </c>
      <c r="F453" s="205" t="s">
        <v>563</v>
      </c>
      <c r="G453" s="14"/>
      <c r="H453" s="206">
        <v>12.74</v>
      </c>
      <c r="I453" s="207"/>
      <c r="J453" s="14"/>
      <c r="K453" s="14"/>
      <c r="L453" s="203"/>
      <c r="M453" s="208"/>
      <c r="N453" s="209"/>
      <c r="O453" s="209"/>
      <c r="P453" s="209"/>
      <c r="Q453" s="209"/>
      <c r="R453" s="209"/>
      <c r="S453" s="209"/>
      <c r="T453" s="210"/>
      <c r="U453" s="14"/>
      <c r="V453" s="14"/>
      <c r="W453" s="14"/>
      <c r="X453" s="14"/>
      <c r="Y453" s="14"/>
      <c r="Z453" s="14"/>
      <c r="AA453" s="14"/>
      <c r="AB453" s="14"/>
      <c r="AC453" s="14"/>
      <c r="AD453" s="14"/>
      <c r="AE453" s="14"/>
      <c r="AT453" s="204" t="s">
        <v>265</v>
      </c>
      <c r="AU453" s="204" t="s">
        <v>85</v>
      </c>
      <c r="AV453" s="14" t="s">
        <v>85</v>
      </c>
      <c r="AW453" s="14" t="s">
        <v>32</v>
      </c>
      <c r="AX453" s="14" t="s">
        <v>75</v>
      </c>
      <c r="AY453" s="204" t="s">
        <v>257</v>
      </c>
    </row>
    <row r="454" s="16" customFormat="1">
      <c r="A454" s="16"/>
      <c r="B454" s="219"/>
      <c r="C454" s="16"/>
      <c r="D454" s="196" t="s">
        <v>265</v>
      </c>
      <c r="E454" s="220" t="s">
        <v>1</v>
      </c>
      <c r="F454" s="221" t="s">
        <v>296</v>
      </c>
      <c r="G454" s="16"/>
      <c r="H454" s="222">
        <v>235.69999999999999</v>
      </c>
      <c r="I454" s="223"/>
      <c r="J454" s="16"/>
      <c r="K454" s="16"/>
      <c r="L454" s="219"/>
      <c r="M454" s="224"/>
      <c r="N454" s="225"/>
      <c r="O454" s="225"/>
      <c r="P454" s="225"/>
      <c r="Q454" s="225"/>
      <c r="R454" s="225"/>
      <c r="S454" s="225"/>
      <c r="T454" s="226"/>
      <c r="U454" s="16"/>
      <c r="V454" s="16"/>
      <c r="W454" s="16"/>
      <c r="X454" s="16"/>
      <c r="Y454" s="16"/>
      <c r="Z454" s="16"/>
      <c r="AA454" s="16"/>
      <c r="AB454" s="16"/>
      <c r="AC454" s="16"/>
      <c r="AD454" s="16"/>
      <c r="AE454" s="16"/>
      <c r="AT454" s="220" t="s">
        <v>265</v>
      </c>
      <c r="AU454" s="220" t="s">
        <v>85</v>
      </c>
      <c r="AV454" s="16" t="s">
        <v>92</v>
      </c>
      <c r="AW454" s="16" t="s">
        <v>32</v>
      </c>
      <c r="AX454" s="16" t="s">
        <v>75</v>
      </c>
      <c r="AY454" s="220" t="s">
        <v>257</v>
      </c>
    </row>
    <row r="455" s="13" customFormat="1">
      <c r="A455" s="13"/>
      <c r="B455" s="195"/>
      <c r="C455" s="13"/>
      <c r="D455" s="196" t="s">
        <v>265</v>
      </c>
      <c r="E455" s="197" t="s">
        <v>1</v>
      </c>
      <c r="F455" s="198" t="s">
        <v>564</v>
      </c>
      <c r="G455" s="13"/>
      <c r="H455" s="197" t="s">
        <v>1</v>
      </c>
      <c r="I455" s="199"/>
      <c r="J455" s="13"/>
      <c r="K455" s="13"/>
      <c r="L455" s="195"/>
      <c r="M455" s="200"/>
      <c r="N455" s="201"/>
      <c r="O455" s="201"/>
      <c r="P455" s="201"/>
      <c r="Q455" s="201"/>
      <c r="R455" s="201"/>
      <c r="S455" s="201"/>
      <c r="T455" s="202"/>
      <c r="U455" s="13"/>
      <c r="V455" s="13"/>
      <c r="W455" s="13"/>
      <c r="X455" s="13"/>
      <c r="Y455" s="13"/>
      <c r="Z455" s="13"/>
      <c r="AA455" s="13"/>
      <c r="AB455" s="13"/>
      <c r="AC455" s="13"/>
      <c r="AD455" s="13"/>
      <c r="AE455" s="13"/>
      <c r="AT455" s="197" t="s">
        <v>265</v>
      </c>
      <c r="AU455" s="197" t="s">
        <v>85</v>
      </c>
      <c r="AV455" s="13" t="s">
        <v>82</v>
      </c>
      <c r="AW455" s="13" t="s">
        <v>32</v>
      </c>
      <c r="AX455" s="13" t="s">
        <v>75</v>
      </c>
      <c r="AY455" s="197" t="s">
        <v>257</v>
      </c>
    </row>
    <row r="456" s="14" customFormat="1">
      <c r="A456" s="14"/>
      <c r="B456" s="203"/>
      <c r="C456" s="14"/>
      <c r="D456" s="196" t="s">
        <v>265</v>
      </c>
      <c r="E456" s="204" t="s">
        <v>1</v>
      </c>
      <c r="F456" s="205" t="s">
        <v>565</v>
      </c>
      <c r="G456" s="14"/>
      <c r="H456" s="206">
        <v>17.02</v>
      </c>
      <c r="I456" s="207"/>
      <c r="J456" s="14"/>
      <c r="K456" s="14"/>
      <c r="L456" s="203"/>
      <c r="M456" s="208"/>
      <c r="N456" s="209"/>
      <c r="O456" s="209"/>
      <c r="P456" s="209"/>
      <c r="Q456" s="209"/>
      <c r="R456" s="209"/>
      <c r="S456" s="209"/>
      <c r="T456" s="210"/>
      <c r="U456" s="14"/>
      <c r="V456" s="14"/>
      <c r="W456" s="14"/>
      <c r="X456" s="14"/>
      <c r="Y456" s="14"/>
      <c r="Z456" s="14"/>
      <c r="AA456" s="14"/>
      <c r="AB456" s="14"/>
      <c r="AC456" s="14"/>
      <c r="AD456" s="14"/>
      <c r="AE456" s="14"/>
      <c r="AT456" s="204" t="s">
        <v>265</v>
      </c>
      <c r="AU456" s="204" t="s">
        <v>85</v>
      </c>
      <c r="AV456" s="14" t="s">
        <v>85</v>
      </c>
      <c r="AW456" s="14" t="s">
        <v>32</v>
      </c>
      <c r="AX456" s="14" t="s">
        <v>75</v>
      </c>
      <c r="AY456" s="204" t="s">
        <v>257</v>
      </c>
    </row>
    <row r="457" s="14" customFormat="1">
      <c r="A457" s="14"/>
      <c r="B457" s="203"/>
      <c r="C457" s="14"/>
      <c r="D457" s="196" t="s">
        <v>265</v>
      </c>
      <c r="E457" s="204" t="s">
        <v>1</v>
      </c>
      <c r="F457" s="205" t="s">
        <v>566</v>
      </c>
      <c r="G457" s="14"/>
      <c r="H457" s="206">
        <v>16.780000000000001</v>
      </c>
      <c r="I457" s="207"/>
      <c r="J457" s="14"/>
      <c r="K457" s="14"/>
      <c r="L457" s="203"/>
      <c r="M457" s="208"/>
      <c r="N457" s="209"/>
      <c r="O457" s="209"/>
      <c r="P457" s="209"/>
      <c r="Q457" s="209"/>
      <c r="R457" s="209"/>
      <c r="S457" s="209"/>
      <c r="T457" s="210"/>
      <c r="U457" s="14"/>
      <c r="V457" s="14"/>
      <c r="W457" s="14"/>
      <c r="X457" s="14"/>
      <c r="Y457" s="14"/>
      <c r="Z457" s="14"/>
      <c r="AA457" s="14"/>
      <c r="AB457" s="14"/>
      <c r="AC457" s="14"/>
      <c r="AD457" s="14"/>
      <c r="AE457" s="14"/>
      <c r="AT457" s="204" t="s">
        <v>265</v>
      </c>
      <c r="AU457" s="204" t="s">
        <v>85</v>
      </c>
      <c r="AV457" s="14" t="s">
        <v>85</v>
      </c>
      <c r="AW457" s="14" t="s">
        <v>32</v>
      </c>
      <c r="AX457" s="14" t="s">
        <v>75</v>
      </c>
      <c r="AY457" s="204" t="s">
        <v>257</v>
      </c>
    </row>
    <row r="458" s="14" customFormat="1">
      <c r="A458" s="14"/>
      <c r="B458" s="203"/>
      <c r="C458" s="14"/>
      <c r="D458" s="196" t="s">
        <v>265</v>
      </c>
      <c r="E458" s="204" t="s">
        <v>1</v>
      </c>
      <c r="F458" s="205" t="s">
        <v>567</v>
      </c>
      <c r="G458" s="14"/>
      <c r="H458" s="206">
        <v>1.04</v>
      </c>
      <c r="I458" s="207"/>
      <c r="J458" s="14"/>
      <c r="K458" s="14"/>
      <c r="L458" s="203"/>
      <c r="M458" s="208"/>
      <c r="N458" s="209"/>
      <c r="O458" s="209"/>
      <c r="P458" s="209"/>
      <c r="Q458" s="209"/>
      <c r="R458" s="209"/>
      <c r="S458" s="209"/>
      <c r="T458" s="210"/>
      <c r="U458" s="14"/>
      <c r="V458" s="14"/>
      <c r="W458" s="14"/>
      <c r="X458" s="14"/>
      <c r="Y458" s="14"/>
      <c r="Z458" s="14"/>
      <c r="AA458" s="14"/>
      <c r="AB458" s="14"/>
      <c r="AC458" s="14"/>
      <c r="AD458" s="14"/>
      <c r="AE458" s="14"/>
      <c r="AT458" s="204" t="s">
        <v>265</v>
      </c>
      <c r="AU458" s="204" t="s">
        <v>85</v>
      </c>
      <c r="AV458" s="14" t="s">
        <v>85</v>
      </c>
      <c r="AW458" s="14" t="s">
        <v>32</v>
      </c>
      <c r="AX458" s="14" t="s">
        <v>75</v>
      </c>
      <c r="AY458" s="204" t="s">
        <v>257</v>
      </c>
    </row>
    <row r="459" s="14" customFormat="1">
      <c r="A459" s="14"/>
      <c r="B459" s="203"/>
      <c r="C459" s="14"/>
      <c r="D459" s="196" t="s">
        <v>265</v>
      </c>
      <c r="E459" s="204" t="s">
        <v>1</v>
      </c>
      <c r="F459" s="205" t="s">
        <v>568</v>
      </c>
      <c r="G459" s="14"/>
      <c r="H459" s="206">
        <v>19.940000000000001</v>
      </c>
      <c r="I459" s="207"/>
      <c r="J459" s="14"/>
      <c r="K459" s="14"/>
      <c r="L459" s="203"/>
      <c r="M459" s="208"/>
      <c r="N459" s="209"/>
      <c r="O459" s="209"/>
      <c r="P459" s="209"/>
      <c r="Q459" s="209"/>
      <c r="R459" s="209"/>
      <c r="S459" s="209"/>
      <c r="T459" s="210"/>
      <c r="U459" s="14"/>
      <c r="V459" s="14"/>
      <c r="W459" s="14"/>
      <c r="X459" s="14"/>
      <c r="Y459" s="14"/>
      <c r="Z459" s="14"/>
      <c r="AA459" s="14"/>
      <c r="AB459" s="14"/>
      <c r="AC459" s="14"/>
      <c r="AD459" s="14"/>
      <c r="AE459" s="14"/>
      <c r="AT459" s="204" t="s">
        <v>265</v>
      </c>
      <c r="AU459" s="204" t="s">
        <v>85</v>
      </c>
      <c r="AV459" s="14" t="s">
        <v>85</v>
      </c>
      <c r="AW459" s="14" t="s">
        <v>32</v>
      </c>
      <c r="AX459" s="14" t="s">
        <v>75</v>
      </c>
      <c r="AY459" s="204" t="s">
        <v>257</v>
      </c>
    </row>
    <row r="460" s="14" customFormat="1">
      <c r="A460" s="14"/>
      <c r="B460" s="203"/>
      <c r="C460" s="14"/>
      <c r="D460" s="196" t="s">
        <v>265</v>
      </c>
      <c r="E460" s="204" t="s">
        <v>1</v>
      </c>
      <c r="F460" s="205" t="s">
        <v>569</v>
      </c>
      <c r="G460" s="14"/>
      <c r="H460" s="206">
        <v>25.079999999999998</v>
      </c>
      <c r="I460" s="207"/>
      <c r="J460" s="14"/>
      <c r="K460" s="14"/>
      <c r="L460" s="203"/>
      <c r="M460" s="208"/>
      <c r="N460" s="209"/>
      <c r="O460" s="209"/>
      <c r="P460" s="209"/>
      <c r="Q460" s="209"/>
      <c r="R460" s="209"/>
      <c r="S460" s="209"/>
      <c r="T460" s="210"/>
      <c r="U460" s="14"/>
      <c r="V460" s="14"/>
      <c r="W460" s="14"/>
      <c r="X460" s="14"/>
      <c r="Y460" s="14"/>
      <c r="Z460" s="14"/>
      <c r="AA460" s="14"/>
      <c r="AB460" s="14"/>
      <c r="AC460" s="14"/>
      <c r="AD460" s="14"/>
      <c r="AE460" s="14"/>
      <c r="AT460" s="204" t="s">
        <v>265</v>
      </c>
      <c r="AU460" s="204" t="s">
        <v>85</v>
      </c>
      <c r="AV460" s="14" t="s">
        <v>85</v>
      </c>
      <c r="AW460" s="14" t="s">
        <v>32</v>
      </c>
      <c r="AX460" s="14" t="s">
        <v>75</v>
      </c>
      <c r="AY460" s="204" t="s">
        <v>257</v>
      </c>
    </row>
    <row r="461" s="14" customFormat="1">
      <c r="A461" s="14"/>
      <c r="B461" s="203"/>
      <c r="C461" s="14"/>
      <c r="D461" s="196" t="s">
        <v>265</v>
      </c>
      <c r="E461" s="204" t="s">
        <v>1</v>
      </c>
      <c r="F461" s="205" t="s">
        <v>570</v>
      </c>
      <c r="G461" s="14"/>
      <c r="H461" s="206">
        <v>9.6799999999999997</v>
      </c>
      <c r="I461" s="207"/>
      <c r="J461" s="14"/>
      <c r="K461" s="14"/>
      <c r="L461" s="203"/>
      <c r="M461" s="208"/>
      <c r="N461" s="209"/>
      <c r="O461" s="209"/>
      <c r="P461" s="209"/>
      <c r="Q461" s="209"/>
      <c r="R461" s="209"/>
      <c r="S461" s="209"/>
      <c r="T461" s="210"/>
      <c r="U461" s="14"/>
      <c r="V461" s="14"/>
      <c r="W461" s="14"/>
      <c r="X461" s="14"/>
      <c r="Y461" s="14"/>
      <c r="Z461" s="14"/>
      <c r="AA461" s="14"/>
      <c r="AB461" s="14"/>
      <c r="AC461" s="14"/>
      <c r="AD461" s="14"/>
      <c r="AE461" s="14"/>
      <c r="AT461" s="204" t="s">
        <v>265</v>
      </c>
      <c r="AU461" s="204" t="s">
        <v>85</v>
      </c>
      <c r="AV461" s="14" t="s">
        <v>85</v>
      </c>
      <c r="AW461" s="14" t="s">
        <v>32</v>
      </c>
      <c r="AX461" s="14" t="s">
        <v>75</v>
      </c>
      <c r="AY461" s="204" t="s">
        <v>257</v>
      </c>
    </row>
    <row r="462" s="16" customFormat="1">
      <c r="A462" s="16"/>
      <c r="B462" s="219"/>
      <c r="C462" s="16"/>
      <c r="D462" s="196" t="s">
        <v>265</v>
      </c>
      <c r="E462" s="220" t="s">
        <v>1</v>
      </c>
      <c r="F462" s="221" t="s">
        <v>296</v>
      </c>
      <c r="G462" s="16"/>
      <c r="H462" s="222">
        <v>89.539999999999992</v>
      </c>
      <c r="I462" s="223"/>
      <c r="J462" s="16"/>
      <c r="K462" s="16"/>
      <c r="L462" s="219"/>
      <c r="M462" s="224"/>
      <c r="N462" s="225"/>
      <c r="O462" s="225"/>
      <c r="P462" s="225"/>
      <c r="Q462" s="225"/>
      <c r="R462" s="225"/>
      <c r="S462" s="225"/>
      <c r="T462" s="226"/>
      <c r="U462" s="16"/>
      <c r="V462" s="16"/>
      <c r="W462" s="16"/>
      <c r="X462" s="16"/>
      <c r="Y462" s="16"/>
      <c r="Z462" s="16"/>
      <c r="AA462" s="16"/>
      <c r="AB462" s="16"/>
      <c r="AC462" s="16"/>
      <c r="AD462" s="16"/>
      <c r="AE462" s="16"/>
      <c r="AT462" s="220" t="s">
        <v>265</v>
      </c>
      <c r="AU462" s="220" t="s">
        <v>85</v>
      </c>
      <c r="AV462" s="16" t="s">
        <v>92</v>
      </c>
      <c r="AW462" s="16" t="s">
        <v>32</v>
      </c>
      <c r="AX462" s="16" t="s">
        <v>75</v>
      </c>
      <c r="AY462" s="220" t="s">
        <v>257</v>
      </c>
    </row>
    <row r="463" s="13" customFormat="1">
      <c r="A463" s="13"/>
      <c r="B463" s="195"/>
      <c r="C463" s="13"/>
      <c r="D463" s="196" t="s">
        <v>265</v>
      </c>
      <c r="E463" s="197" t="s">
        <v>1</v>
      </c>
      <c r="F463" s="198" t="s">
        <v>525</v>
      </c>
      <c r="G463" s="13"/>
      <c r="H463" s="197" t="s">
        <v>1</v>
      </c>
      <c r="I463" s="199"/>
      <c r="J463" s="13"/>
      <c r="K463" s="13"/>
      <c r="L463" s="195"/>
      <c r="M463" s="200"/>
      <c r="N463" s="201"/>
      <c r="O463" s="201"/>
      <c r="P463" s="201"/>
      <c r="Q463" s="201"/>
      <c r="R463" s="201"/>
      <c r="S463" s="201"/>
      <c r="T463" s="202"/>
      <c r="U463" s="13"/>
      <c r="V463" s="13"/>
      <c r="W463" s="13"/>
      <c r="X463" s="13"/>
      <c r="Y463" s="13"/>
      <c r="Z463" s="13"/>
      <c r="AA463" s="13"/>
      <c r="AB463" s="13"/>
      <c r="AC463" s="13"/>
      <c r="AD463" s="13"/>
      <c r="AE463" s="13"/>
      <c r="AT463" s="197" t="s">
        <v>265</v>
      </c>
      <c r="AU463" s="197" t="s">
        <v>85</v>
      </c>
      <c r="AV463" s="13" t="s">
        <v>82</v>
      </c>
      <c r="AW463" s="13" t="s">
        <v>32</v>
      </c>
      <c r="AX463" s="13" t="s">
        <v>75</v>
      </c>
      <c r="AY463" s="197" t="s">
        <v>257</v>
      </c>
    </row>
    <row r="464" s="14" customFormat="1">
      <c r="A464" s="14"/>
      <c r="B464" s="203"/>
      <c r="C464" s="14"/>
      <c r="D464" s="196" t="s">
        <v>265</v>
      </c>
      <c r="E464" s="204" t="s">
        <v>1</v>
      </c>
      <c r="F464" s="205" t="s">
        <v>571</v>
      </c>
      <c r="G464" s="14"/>
      <c r="H464" s="206">
        <v>0.95999999999999996</v>
      </c>
      <c r="I464" s="207"/>
      <c r="J464" s="14"/>
      <c r="K464" s="14"/>
      <c r="L464" s="203"/>
      <c r="M464" s="208"/>
      <c r="N464" s="209"/>
      <c r="O464" s="209"/>
      <c r="P464" s="209"/>
      <c r="Q464" s="209"/>
      <c r="R464" s="209"/>
      <c r="S464" s="209"/>
      <c r="T464" s="210"/>
      <c r="U464" s="14"/>
      <c r="V464" s="14"/>
      <c r="W464" s="14"/>
      <c r="X464" s="14"/>
      <c r="Y464" s="14"/>
      <c r="Z464" s="14"/>
      <c r="AA464" s="14"/>
      <c r="AB464" s="14"/>
      <c r="AC464" s="14"/>
      <c r="AD464" s="14"/>
      <c r="AE464" s="14"/>
      <c r="AT464" s="204" t="s">
        <v>265</v>
      </c>
      <c r="AU464" s="204" t="s">
        <v>85</v>
      </c>
      <c r="AV464" s="14" t="s">
        <v>85</v>
      </c>
      <c r="AW464" s="14" t="s">
        <v>32</v>
      </c>
      <c r="AX464" s="14" t="s">
        <v>75</v>
      </c>
      <c r="AY464" s="204" t="s">
        <v>257</v>
      </c>
    </row>
    <row r="465" s="16" customFormat="1">
      <c r="A465" s="16"/>
      <c r="B465" s="219"/>
      <c r="C465" s="16"/>
      <c r="D465" s="196" t="s">
        <v>265</v>
      </c>
      <c r="E465" s="220" t="s">
        <v>1</v>
      </c>
      <c r="F465" s="221" t="s">
        <v>296</v>
      </c>
      <c r="G465" s="16"/>
      <c r="H465" s="222">
        <v>0.95999999999999996</v>
      </c>
      <c r="I465" s="223"/>
      <c r="J465" s="16"/>
      <c r="K465" s="16"/>
      <c r="L465" s="219"/>
      <c r="M465" s="224"/>
      <c r="N465" s="225"/>
      <c r="O465" s="225"/>
      <c r="P465" s="225"/>
      <c r="Q465" s="225"/>
      <c r="R465" s="225"/>
      <c r="S465" s="225"/>
      <c r="T465" s="226"/>
      <c r="U465" s="16"/>
      <c r="V465" s="16"/>
      <c r="W465" s="16"/>
      <c r="X465" s="16"/>
      <c r="Y465" s="16"/>
      <c r="Z465" s="16"/>
      <c r="AA465" s="16"/>
      <c r="AB465" s="16"/>
      <c r="AC465" s="16"/>
      <c r="AD465" s="16"/>
      <c r="AE465" s="16"/>
      <c r="AT465" s="220" t="s">
        <v>265</v>
      </c>
      <c r="AU465" s="220" t="s">
        <v>85</v>
      </c>
      <c r="AV465" s="16" t="s">
        <v>92</v>
      </c>
      <c r="AW465" s="16" t="s">
        <v>32</v>
      </c>
      <c r="AX465" s="16" t="s">
        <v>75</v>
      </c>
      <c r="AY465" s="220" t="s">
        <v>257</v>
      </c>
    </row>
    <row r="466" s="13" customFormat="1">
      <c r="A466" s="13"/>
      <c r="B466" s="195"/>
      <c r="C466" s="13"/>
      <c r="D466" s="196" t="s">
        <v>265</v>
      </c>
      <c r="E466" s="197" t="s">
        <v>1</v>
      </c>
      <c r="F466" s="198" t="s">
        <v>572</v>
      </c>
      <c r="G466" s="13"/>
      <c r="H466" s="197" t="s">
        <v>1</v>
      </c>
      <c r="I466" s="199"/>
      <c r="J466" s="13"/>
      <c r="K466" s="13"/>
      <c r="L466" s="195"/>
      <c r="M466" s="200"/>
      <c r="N466" s="201"/>
      <c r="O466" s="201"/>
      <c r="P466" s="201"/>
      <c r="Q466" s="201"/>
      <c r="R466" s="201"/>
      <c r="S466" s="201"/>
      <c r="T466" s="202"/>
      <c r="U466" s="13"/>
      <c r="V466" s="13"/>
      <c r="W466" s="13"/>
      <c r="X466" s="13"/>
      <c r="Y466" s="13"/>
      <c r="Z466" s="13"/>
      <c r="AA466" s="13"/>
      <c r="AB466" s="13"/>
      <c r="AC466" s="13"/>
      <c r="AD466" s="13"/>
      <c r="AE466" s="13"/>
      <c r="AT466" s="197" t="s">
        <v>265</v>
      </c>
      <c r="AU466" s="197" t="s">
        <v>85</v>
      </c>
      <c r="AV466" s="13" t="s">
        <v>82</v>
      </c>
      <c r="AW466" s="13" t="s">
        <v>32</v>
      </c>
      <c r="AX466" s="13" t="s">
        <v>75</v>
      </c>
      <c r="AY466" s="197" t="s">
        <v>257</v>
      </c>
    </row>
    <row r="467" s="13" customFormat="1">
      <c r="A467" s="13"/>
      <c r="B467" s="195"/>
      <c r="C467" s="13"/>
      <c r="D467" s="196" t="s">
        <v>265</v>
      </c>
      <c r="E467" s="197" t="s">
        <v>1</v>
      </c>
      <c r="F467" s="198" t="s">
        <v>357</v>
      </c>
      <c r="G467" s="13"/>
      <c r="H467" s="197" t="s">
        <v>1</v>
      </c>
      <c r="I467" s="199"/>
      <c r="J467" s="13"/>
      <c r="K467" s="13"/>
      <c r="L467" s="195"/>
      <c r="M467" s="200"/>
      <c r="N467" s="201"/>
      <c r="O467" s="201"/>
      <c r="P467" s="201"/>
      <c r="Q467" s="201"/>
      <c r="R467" s="201"/>
      <c r="S467" s="201"/>
      <c r="T467" s="202"/>
      <c r="U467" s="13"/>
      <c r="V467" s="13"/>
      <c r="W467" s="13"/>
      <c r="X467" s="13"/>
      <c r="Y467" s="13"/>
      <c r="Z467" s="13"/>
      <c r="AA467" s="13"/>
      <c r="AB467" s="13"/>
      <c r="AC467" s="13"/>
      <c r="AD467" s="13"/>
      <c r="AE467" s="13"/>
      <c r="AT467" s="197" t="s">
        <v>265</v>
      </c>
      <c r="AU467" s="197" t="s">
        <v>85</v>
      </c>
      <c r="AV467" s="13" t="s">
        <v>82</v>
      </c>
      <c r="AW467" s="13" t="s">
        <v>32</v>
      </c>
      <c r="AX467" s="13" t="s">
        <v>75</v>
      </c>
      <c r="AY467" s="197" t="s">
        <v>257</v>
      </c>
    </row>
    <row r="468" s="14" customFormat="1">
      <c r="A468" s="14"/>
      <c r="B468" s="203"/>
      <c r="C468" s="14"/>
      <c r="D468" s="196" t="s">
        <v>265</v>
      </c>
      <c r="E468" s="204" t="s">
        <v>1</v>
      </c>
      <c r="F468" s="205" t="s">
        <v>573</v>
      </c>
      <c r="G468" s="14"/>
      <c r="H468" s="206">
        <v>18.460000000000001</v>
      </c>
      <c r="I468" s="207"/>
      <c r="J468" s="14"/>
      <c r="K468" s="14"/>
      <c r="L468" s="203"/>
      <c r="M468" s="208"/>
      <c r="N468" s="209"/>
      <c r="O468" s="209"/>
      <c r="P468" s="209"/>
      <c r="Q468" s="209"/>
      <c r="R468" s="209"/>
      <c r="S468" s="209"/>
      <c r="T468" s="210"/>
      <c r="U468" s="14"/>
      <c r="V468" s="14"/>
      <c r="W468" s="14"/>
      <c r="X468" s="14"/>
      <c r="Y468" s="14"/>
      <c r="Z468" s="14"/>
      <c r="AA468" s="14"/>
      <c r="AB468" s="14"/>
      <c r="AC468" s="14"/>
      <c r="AD468" s="14"/>
      <c r="AE468" s="14"/>
      <c r="AT468" s="204" t="s">
        <v>265</v>
      </c>
      <c r="AU468" s="204" t="s">
        <v>85</v>
      </c>
      <c r="AV468" s="14" t="s">
        <v>85</v>
      </c>
      <c r="AW468" s="14" t="s">
        <v>32</v>
      </c>
      <c r="AX468" s="14" t="s">
        <v>75</v>
      </c>
      <c r="AY468" s="204" t="s">
        <v>257</v>
      </c>
    </row>
    <row r="469" s="14" customFormat="1">
      <c r="A469" s="14"/>
      <c r="B469" s="203"/>
      <c r="C469" s="14"/>
      <c r="D469" s="196" t="s">
        <v>265</v>
      </c>
      <c r="E469" s="204" t="s">
        <v>1</v>
      </c>
      <c r="F469" s="205" t="s">
        <v>574</v>
      </c>
      <c r="G469" s="14"/>
      <c r="H469" s="206">
        <v>89.5</v>
      </c>
      <c r="I469" s="207"/>
      <c r="J469" s="14"/>
      <c r="K469" s="14"/>
      <c r="L469" s="203"/>
      <c r="M469" s="208"/>
      <c r="N469" s="209"/>
      <c r="O469" s="209"/>
      <c r="P469" s="209"/>
      <c r="Q469" s="209"/>
      <c r="R469" s="209"/>
      <c r="S469" s="209"/>
      <c r="T469" s="210"/>
      <c r="U469" s="14"/>
      <c r="V469" s="14"/>
      <c r="W469" s="14"/>
      <c r="X469" s="14"/>
      <c r="Y469" s="14"/>
      <c r="Z469" s="14"/>
      <c r="AA469" s="14"/>
      <c r="AB469" s="14"/>
      <c r="AC469" s="14"/>
      <c r="AD469" s="14"/>
      <c r="AE469" s="14"/>
      <c r="AT469" s="204" t="s">
        <v>265</v>
      </c>
      <c r="AU469" s="204" t="s">
        <v>85</v>
      </c>
      <c r="AV469" s="14" t="s">
        <v>85</v>
      </c>
      <c r="AW469" s="14" t="s">
        <v>32</v>
      </c>
      <c r="AX469" s="14" t="s">
        <v>75</v>
      </c>
      <c r="AY469" s="204" t="s">
        <v>257</v>
      </c>
    </row>
    <row r="470" s="14" customFormat="1">
      <c r="A470" s="14"/>
      <c r="B470" s="203"/>
      <c r="C470" s="14"/>
      <c r="D470" s="196" t="s">
        <v>265</v>
      </c>
      <c r="E470" s="204" t="s">
        <v>1</v>
      </c>
      <c r="F470" s="205" t="s">
        <v>575</v>
      </c>
      <c r="G470" s="14"/>
      <c r="H470" s="206">
        <v>89.379999999999995</v>
      </c>
      <c r="I470" s="207"/>
      <c r="J470" s="14"/>
      <c r="K470" s="14"/>
      <c r="L470" s="203"/>
      <c r="M470" s="208"/>
      <c r="N470" s="209"/>
      <c r="O470" s="209"/>
      <c r="P470" s="209"/>
      <c r="Q470" s="209"/>
      <c r="R470" s="209"/>
      <c r="S470" s="209"/>
      <c r="T470" s="210"/>
      <c r="U470" s="14"/>
      <c r="V470" s="14"/>
      <c r="W470" s="14"/>
      <c r="X470" s="14"/>
      <c r="Y470" s="14"/>
      <c r="Z470" s="14"/>
      <c r="AA470" s="14"/>
      <c r="AB470" s="14"/>
      <c r="AC470" s="14"/>
      <c r="AD470" s="14"/>
      <c r="AE470" s="14"/>
      <c r="AT470" s="204" t="s">
        <v>265</v>
      </c>
      <c r="AU470" s="204" t="s">
        <v>85</v>
      </c>
      <c r="AV470" s="14" t="s">
        <v>85</v>
      </c>
      <c r="AW470" s="14" t="s">
        <v>32</v>
      </c>
      <c r="AX470" s="14" t="s">
        <v>75</v>
      </c>
      <c r="AY470" s="204" t="s">
        <v>257</v>
      </c>
    </row>
    <row r="471" s="14" customFormat="1">
      <c r="A471" s="14"/>
      <c r="B471" s="203"/>
      <c r="C471" s="14"/>
      <c r="D471" s="196" t="s">
        <v>265</v>
      </c>
      <c r="E471" s="204" t="s">
        <v>1</v>
      </c>
      <c r="F471" s="205" t="s">
        <v>576</v>
      </c>
      <c r="G471" s="14"/>
      <c r="H471" s="206">
        <v>6.6600000000000001</v>
      </c>
      <c r="I471" s="207"/>
      <c r="J471" s="14"/>
      <c r="K471" s="14"/>
      <c r="L471" s="203"/>
      <c r="M471" s="208"/>
      <c r="N471" s="209"/>
      <c r="O471" s="209"/>
      <c r="P471" s="209"/>
      <c r="Q471" s="209"/>
      <c r="R471" s="209"/>
      <c r="S471" s="209"/>
      <c r="T471" s="210"/>
      <c r="U471" s="14"/>
      <c r="V471" s="14"/>
      <c r="W471" s="14"/>
      <c r="X471" s="14"/>
      <c r="Y471" s="14"/>
      <c r="Z471" s="14"/>
      <c r="AA471" s="14"/>
      <c r="AB471" s="14"/>
      <c r="AC471" s="14"/>
      <c r="AD471" s="14"/>
      <c r="AE471" s="14"/>
      <c r="AT471" s="204" t="s">
        <v>265</v>
      </c>
      <c r="AU471" s="204" t="s">
        <v>85</v>
      </c>
      <c r="AV471" s="14" t="s">
        <v>85</v>
      </c>
      <c r="AW471" s="14" t="s">
        <v>32</v>
      </c>
      <c r="AX471" s="14" t="s">
        <v>75</v>
      </c>
      <c r="AY471" s="204" t="s">
        <v>257</v>
      </c>
    </row>
    <row r="472" s="14" customFormat="1">
      <c r="A472" s="14"/>
      <c r="B472" s="203"/>
      <c r="C472" s="14"/>
      <c r="D472" s="196" t="s">
        <v>265</v>
      </c>
      <c r="E472" s="204" t="s">
        <v>1</v>
      </c>
      <c r="F472" s="205" t="s">
        <v>577</v>
      </c>
      <c r="G472" s="14"/>
      <c r="H472" s="206">
        <v>8.6400000000000006</v>
      </c>
      <c r="I472" s="207"/>
      <c r="J472" s="14"/>
      <c r="K472" s="14"/>
      <c r="L472" s="203"/>
      <c r="M472" s="208"/>
      <c r="N472" s="209"/>
      <c r="O472" s="209"/>
      <c r="P472" s="209"/>
      <c r="Q472" s="209"/>
      <c r="R472" s="209"/>
      <c r="S472" s="209"/>
      <c r="T472" s="210"/>
      <c r="U472" s="14"/>
      <c r="V472" s="14"/>
      <c r="W472" s="14"/>
      <c r="X472" s="14"/>
      <c r="Y472" s="14"/>
      <c r="Z472" s="14"/>
      <c r="AA472" s="14"/>
      <c r="AB472" s="14"/>
      <c r="AC472" s="14"/>
      <c r="AD472" s="14"/>
      <c r="AE472" s="14"/>
      <c r="AT472" s="204" t="s">
        <v>265</v>
      </c>
      <c r="AU472" s="204" t="s">
        <v>85</v>
      </c>
      <c r="AV472" s="14" t="s">
        <v>85</v>
      </c>
      <c r="AW472" s="14" t="s">
        <v>32</v>
      </c>
      <c r="AX472" s="14" t="s">
        <v>75</v>
      </c>
      <c r="AY472" s="204" t="s">
        <v>257</v>
      </c>
    </row>
    <row r="473" s="14" customFormat="1">
      <c r="A473" s="14"/>
      <c r="B473" s="203"/>
      <c r="C473" s="14"/>
      <c r="D473" s="196" t="s">
        <v>265</v>
      </c>
      <c r="E473" s="204" t="s">
        <v>1</v>
      </c>
      <c r="F473" s="205" t="s">
        <v>578</v>
      </c>
      <c r="G473" s="14"/>
      <c r="H473" s="206">
        <v>5.9000000000000004</v>
      </c>
      <c r="I473" s="207"/>
      <c r="J473" s="14"/>
      <c r="K473" s="14"/>
      <c r="L473" s="203"/>
      <c r="M473" s="208"/>
      <c r="N473" s="209"/>
      <c r="O473" s="209"/>
      <c r="P473" s="209"/>
      <c r="Q473" s="209"/>
      <c r="R473" s="209"/>
      <c r="S473" s="209"/>
      <c r="T473" s="210"/>
      <c r="U473" s="14"/>
      <c r="V473" s="14"/>
      <c r="W473" s="14"/>
      <c r="X473" s="14"/>
      <c r="Y473" s="14"/>
      <c r="Z473" s="14"/>
      <c r="AA473" s="14"/>
      <c r="AB473" s="14"/>
      <c r="AC473" s="14"/>
      <c r="AD473" s="14"/>
      <c r="AE473" s="14"/>
      <c r="AT473" s="204" t="s">
        <v>265</v>
      </c>
      <c r="AU473" s="204" t="s">
        <v>85</v>
      </c>
      <c r="AV473" s="14" t="s">
        <v>85</v>
      </c>
      <c r="AW473" s="14" t="s">
        <v>32</v>
      </c>
      <c r="AX473" s="14" t="s">
        <v>75</v>
      </c>
      <c r="AY473" s="204" t="s">
        <v>257</v>
      </c>
    </row>
    <row r="474" s="14" customFormat="1">
      <c r="A474" s="14"/>
      <c r="B474" s="203"/>
      <c r="C474" s="14"/>
      <c r="D474" s="196" t="s">
        <v>265</v>
      </c>
      <c r="E474" s="204" t="s">
        <v>1</v>
      </c>
      <c r="F474" s="205" t="s">
        <v>579</v>
      </c>
      <c r="G474" s="14"/>
      <c r="H474" s="206">
        <v>44.5</v>
      </c>
      <c r="I474" s="207"/>
      <c r="J474" s="14"/>
      <c r="K474" s="14"/>
      <c r="L474" s="203"/>
      <c r="M474" s="208"/>
      <c r="N474" s="209"/>
      <c r="O474" s="209"/>
      <c r="P474" s="209"/>
      <c r="Q474" s="209"/>
      <c r="R474" s="209"/>
      <c r="S474" s="209"/>
      <c r="T474" s="210"/>
      <c r="U474" s="14"/>
      <c r="V474" s="14"/>
      <c r="W474" s="14"/>
      <c r="X474" s="14"/>
      <c r="Y474" s="14"/>
      <c r="Z474" s="14"/>
      <c r="AA474" s="14"/>
      <c r="AB474" s="14"/>
      <c r="AC474" s="14"/>
      <c r="AD474" s="14"/>
      <c r="AE474" s="14"/>
      <c r="AT474" s="204" t="s">
        <v>265</v>
      </c>
      <c r="AU474" s="204" t="s">
        <v>85</v>
      </c>
      <c r="AV474" s="14" t="s">
        <v>85</v>
      </c>
      <c r="AW474" s="14" t="s">
        <v>32</v>
      </c>
      <c r="AX474" s="14" t="s">
        <v>75</v>
      </c>
      <c r="AY474" s="204" t="s">
        <v>257</v>
      </c>
    </row>
    <row r="475" s="14" customFormat="1">
      <c r="A475" s="14"/>
      <c r="B475" s="203"/>
      <c r="C475" s="14"/>
      <c r="D475" s="196" t="s">
        <v>265</v>
      </c>
      <c r="E475" s="204" t="s">
        <v>1</v>
      </c>
      <c r="F475" s="205" t="s">
        <v>580</v>
      </c>
      <c r="G475" s="14"/>
      <c r="H475" s="206">
        <v>85.019999999999996</v>
      </c>
      <c r="I475" s="207"/>
      <c r="J475" s="14"/>
      <c r="K475" s="14"/>
      <c r="L475" s="203"/>
      <c r="M475" s="208"/>
      <c r="N475" s="209"/>
      <c r="O475" s="209"/>
      <c r="P475" s="209"/>
      <c r="Q475" s="209"/>
      <c r="R475" s="209"/>
      <c r="S475" s="209"/>
      <c r="T475" s="210"/>
      <c r="U475" s="14"/>
      <c r="V475" s="14"/>
      <c r="W475" s="14"/>
      <c r="X475" s="14"/>
      <c r="Y475" s="14"/>
      <c r="Z475" s="14"/>
      <c r="AA475" s="14"/>
      <c r="AB475" s="14"/>
      <c r="AC475" s="14"/>
      <c r="AD475" s="14"/>
      <c r="AE475" s="14"/>
      <c r="AT475" s="204" t="s">
        <v>265</v>
      </c>
      <c r="AU475" s="204" t="s">
        <v>85</v>
      </c>
      <c r="AV475" s="14" t="s">
        <v>85</v>
      </c>
      <c r="AW475" s="14" t="s">
        <v>32</v>
      </c>
      <c r="AX475" s="14" t="s">
        <v>75</v>
      </c>
      <c r="AY475" s="204" t="s">
        <v>257</v>
      </c>
    </row>
    <row r="476" s="14" customFormat="1">
      <c r="A476" s="14"/>
      <c r="B476" s="203"/>
      <c r="C476" s="14"/>
      <c r="D476" s="196" t="s">
        <v>265</v>
      </c>
      <c r="E476" s="204" t="s">
        <v>1</v>
      </c>
      <c r="F476" s="205" t="s">
        <v>581</v>
      </c>
      <c r="G476" s="14"/>
      <c r="H476" s="206">
        <v>3.9199999999999999</v>
      </c>
      <c r="I476" s="207"/>
      <c r="J476" s="14"/>
      <c r="K476" s="14"/>
      <c r="L476" s="203"/>
      <c r="M476" s="208"/>
      <c r="N476" s="209"/>
      <c r="O476" s="209"/>
      <c r="P476" s="209"/>
      <c r="Q476" s="209"/>
      <c r="R476" s="209"/>
      <c r="S476" s="209"/>
      <c r="T476" s="210"/>
      <c r="U476" s="14"/>
      <c r="V476" s="14"/>
      <c r="W476" s="14"/>
      <c r="X476" s="14"/>
      <c r="Y476" s="14"/>
      <c r="Z476" s="14"/>
      <c r="AA476" s="14"/>
      <c r="AB476" s="14"/>
      <c r="AC476" s="14"/>
      <c r="AD476" s="14"/>
      <c r="AE476" s="14"/>
      <c r="AT476" s="204" t="s">
        <v>265</v>
      </c>
      <c r="AU476" s="204" t="s">
        <v>85</v>
      </c>
      <c r="AV476" s="14" t="s">
        <v>85</v>
      </c>
      <c r="AW476" s="14" t="s">
        <v>32</v>
      </c>
      <c r="AX476" s="14" t="s">
        <v>75</v>
      </c>
      <c r="AY476" s="204" t="s">
        <v>257</v>
      </c>
    </row>
    <row r="477" s="14" customFormat="1">
      <c r="A477" s="14"/>
      <c r="B477" s="203"/>
      <c r="C477" s="14"/>
      <c r="D477" s="196" t="s">
        <v>265</v>
      </c>
      <c r="E477" s="204" t="s">
        <v>1</v>
      </c>
      <c r="F477" s="205" t="s">
        <v>582</v>
      </c>
      <c r="G477" s="14"/>
      <c r="H477" s="206">
        <v>16.219999999999999</v>
      </c>
      <c r="I477" s="207"/>
      <c r="J477" s="14"/>
      <c r="K477" s="14"/>
      <c r="L477" s="203"/>
      <c r="M477" s="208"/>
      <c r="N477" s="209"/>
      <c r="O477" s="209"/>
      <c r="P477" s="209"/>
      <c r="Q477" s="209"/>
      <c r="R477" s="209"/>
      <c r="S477" s="209"/>
      <c r="T477" s="210"/>
      <c r="U477" s="14"/>
      <c r="V477" s="14"/>
      <c r="W477" s="14"/>
      <c r="X477" s="14"/>
      <c r="Y477" s="14"/>
      <c r="Z477" s="14"/>
      <c r="AA477" s="14"/>
      <c r="AB477" s="14"/>
      <c r="AC477" s="14"/>
      <c r="AD477" s="14"/>
      <c r="AE477" s="14"/>
      <c r="AT477" s="204" t="s">
        <v>265</v>
      </c>
      <c r="AU477" s="204" t="s">
        <v>85</v>
      </c>
      <c r="AV477" s="14" t="s">
        <v>85</v>
      </c>
      <c r="AW477" s="14" t="s">
        <v>32</v>
      </c>
      <c r="AX477" s="14" t="s">
        <v>75</v>
      </c>
      <c r="AY477" s="204" t="s">
        <v>257</v>
      </c>
    </row>
    <row r="478" s="14" customFormat="1">
      <c r="A478" s="14"/>
      <c r="B478" s="203"/>
      <c r="C478" s="14"/>
      <c r="D478" s="196" t="s">
        <v>265</v>
      </c>
      <c r="E478" s="204" t="s">
        <v>1</v>
      </c>
      <c r="F478" s="205" t="s">
        <v>583</v>
      </c>
      <c r="G478" s="14"/>
      <c r="H478" s="206">
        <v>0.10000000000000001</v>
      </c>
      <c r="I478" s="207"/>
      <c r="J478" s="14"/>
      <c r="K478" s="14"/>
      <c r="L478" s="203"/>
      <c r="M478" s="208"/>
      <c r="N478" s="209"/>
      <c r="O478" s="209"/>
      <c r="P478" s="209"/>
      <c r="Q478" s="209"/>
      <c r="R478" s="209"/>
      <c r="S478" s="209"/>
      <c r="T478" s="210"/>
      <c r="U478" s="14"/>
      <c r="V478" s="14"/>
      <c r="W478" s="14"/>
      <c r="X478" s="14"/>
      <c r="Y478" s="14"/>
      <c r="Z478" s="14"/>
      <c r="AA478" s="14"/>
      <c r="AB478" s="14"/>
      <c r="AC478" s="14"/>
      <c r="AD478" s="14"/>
      <c r="AE478" s="14"/>
      <c r="AT478" s="204" t="s">
        <v>265</v>
      </c>
      <c r="AU478" s="204" t="s">
        <v>85</v>
      </c>
      <c r="AV478" s="14" t="s">
        <v>85</v>
      </c>
      <c r="AW478" s="14" t="s">
        <v>32</v>
      </c>
      <c r="AX478" s="14" t="s">
        <v>75</v>
      </c>
      <c r="AY478" s="204" t="s">
        <v>257</v>
      </c>
    </row>
    <row r="479" s="16" customFormat="1">
      <c r="A479" s="16"/>
      <c r="B479" s="219"/>
      <c r="C479" s="16"/>
      <c r="D479" s="196" t="s">
        <v>265</v>
      </c>
      <c r="E479" s="220" t="s">
        <v>1</v>
      </c>
      <c r="F479" s="221" t="s">
        <v>296</v>
      </c>
      <c r="G479" s="16"/>
      <c r="H479" s="222">
        <v>368.29999999999995</v>
      </c>
      <c r="I479" s="223"/>
      <c r="J479" s="16"/>
      <c r="K479" s="16"/>
      <c r="L479" s="219"/>
      <c r="M479" s="224"/>
      <c r="N479" s="225"/>
      <c r="O479" s="225"/>
      <c r="P479" s="225"/>
      <c r="Q479" s="225"/>
      <c r="R479" s="225"/>
      <c r="S479" s="225"/>
      <c r="T479" s="226"/>
      <c r="U479" s="16"/>
      <c r="V479" s="16"/>
      <c r="W479" s="16"/>
      <c r="X479" s="16"/>
      <c r="Y479" s="16"/>
      <c r="Z479" s="16"/>
      <c r="AA479" s="16"/>
      <c r="AB479" s="16"/>
      <c r="AC479" s="16"/>
      <c r="AD479" s="16"/>
      <c r="AE479" s="16"/>
      <c r="AT479" s="220" t="s">
        <v>265</v>
      </c>
      <c r="AU479" s="220" t="s">
        <v>85</v>
      </c>
      <c r="AV479" s="16" t="s">
        <v>92</v>
      </c>
      <c r="AW479" s="16" t="s">
        <v>32</v>
      </c>
      <c r="AX479" s="16" t="s">
        <v>75</v>
      </c>
      <c r="AY479" s="220" t="s">
        <v>257</v>
      </c>
    </row>
    <row r="480" s="13" customFormat="1">
      <c r="A480" s="13"/>
      <c r="B480" s="195"/>
      <c r="C480" s="13"/>
      <c r="D480" s="196" t="s">
        <v>265</v>
      </c>
      <c r="E480" s="197" t="s">
        <v>1</v>
      </c>
      <c r="F480" s="198" t="s">
        <v>584</v>
      </c>
      <c r="G480" s="13"/>
      <c r="H480" s="197" t="s">
        <v>1</v>
      </c>
      <c r="I480" s="199"/>
      <c r="J480" s="13"/>
      <c r="K480" s="13"/>
      <c r="L480" s="195"/>
      <c r="M480" s="200"/>
      <c r="N480" s="201"/>
      <c r="O480" s="201"/>
      <c r="P480" s="201"/>
      <c r="Q480" s="201"/>
      <c r="R480" s="201"/>
      <c r="S480" s="201"/>
      <c r="T480" s="202"/>
      <c r="U480" s="13"/>
      <c r="V480" s="13"/>
      <c r="W480" s="13"/>
      <c r="X480" s="13"/>
      <c r="Y480" s="13"/>
      <c r="Z480" s="13"/>
      <c r="AA480" s="13"/>
      <c r="AB480" s="13"/>
      <c r="AC480" s="13"/>
      <c r="AD480" s="13"/>
      <c r="AE480" s="13"/>
      <c r="AT480" s="197" t="s">
        <v>265</v>
      </c>
      <c r="AU480" s="197" t="s">
        <v>85</v>
      </c>
      <c r="AV480" s="13" t="s">
        <v>82</v>
      </c>
      <c r="AW480" s="13" t="s">
        <v>32</v>
      </c>
      <c r="AX480" s="13" t="s">
        <v>75</v>
      </c>
      <c r="AY480" s="197" t="s">
        <v>257</v>
      </c>
    </row>
    <row r="481" s="14" customFormat="1">
      <c r="A481" s="14"/>
      <c r="B481" s="203"/>
      <c r="C481" s="14"/>
      <c r="D481" s="196" t="s">
        <v>265</v>
      </c>
      <c r="E481" s="204" t="s">
        <v>1</v>
      </c>
      <c r="F481" s="205" t="s">
        <v>585</v>
      </c>
      <c r="G481" s="14"/>
      <c r="H481" s="206">
        <v>27.48</v>
      </c>
      <c r="I481" s="207"/>
      <c r="J481" s="14"/>
      <c r="K481" s="14"/>
      <c r="L481" s="203"/>
      <c r="M481" s="208"/>
      <c r="N481" s="209"/>
      <c r="O481" s="209"/>
      <c r="P481" s="209"/>
      <c r="Q481" s="209"/>
      <c r="R481" s="209"/>
      <c r="S481" s="209"/>
      <c r="T481" s="210"/>
      <c r="U481" s="14"/>
      <c r="V481" s="14"/>
      <c r="W481" s="14"/>
      <c r="X481" s="14"/>
      <c r="Y481" s="14"/>
      <c r="Z481" s="14"/>
      <c r="AA481" s="14"/>
      <c r="AB481" s="14"/>
      <c r="AC481" s="14"/>
      <c r="AD481" s="14"/>
      <c r="AE481" s="14"/>
      <c r="AT481" s="204" t="s">
        <v>265</v>
      </c>
      <c r="AU481" s="204" t="s">
        <v>85</v>
      </c>
      <c r="AV481" s="14" t="s">
        <v>85</v>
      </c>
      <c r="AW481" s="14" t="s">
        <v>32</v>
      </c>
      <c r="AX481" s="14" t="s">
        <v>75</v>
      </c>
      <c r="AY481" s="204" t="s">
        <v>257</v>
      </c>
    </row>
    <row r="482" s="14" customFormat="1">
      <c r="A482" s="14"/>
      <c r="B482" s="203"/>
      <c r="C482" s="14"/>
      <c r="D482" s="196" t="s">
        <v>265</v>
      </c>
      <c r="E482" s="204" t="s">
        <v>1</v>
      </c>
      <c r="F482" s="205" t="s">
        <v>586</v>
      </c>
      <c r="G482" s="14"/>
      <c r="H482" s="206">
        <v>13.94</v>
      </c>
      <c r="I482" s="207"/>
      <c r="J482" s="14"/>
      <c r="K482" s="14"/>
      <c r="L482" s="203"/>
      <c r="M482" s="208"/>
      <c r="N482" s="209"/>
      <c r="O482" s="209"/>
      <c r="P482" s="209"/>
      <c r="Q482" s="209"/>
      <c r="R482" s="209"/>
      <c r="S482" s="209"/>
      <c r="T482" s="210"/>
      <c r="U482" s="14"/>
      <c r="V482" s="14"/>
      <c r="W482" s="14"/>
      <c r="X482" s="14"/>
      <c r="Y482" s="14"/>
      <c r="Z482" s="14"/>
      <c r="AA482" s="14"/>
      <c r="AB482" s="14"/>
      <c r="AC482" s="14"/>
      <c r="AD482" s="14"/>
      <c r="AE482" s="14"/>
      <c r="AT482" s="204" t="s">
        <v>265</v>
      </c>
      <c r="AU482" s="204" t="s">
        <v>85</v>
      </c>
      <c r="AV482" s="14" t="s">
        <v>85</v>
      </c>
      <c r="AW482" s="14" t="s">
        <v>32</v>
      </c>
      <c r="AX482" s="14" t="s">
        <v>75</v>
      </c>
      <c r="AY482" s="204" t="s">
        <v>257</v>
      </c>
    </row>
    <row r="483" s="14" customFormat="1">
      <c r="A483" s="14"/>
      <c r="B483" s="203"/>
      <c r="C483" s="14"/>
      <c r="D483" s="196" t="s">
        <v>265</v>
      </c>
      <c r="E483" s="204" t="s">
        <v>1</v>
      </c>
      <c r="F483" s="205" t="s">
        <v>587</v>
      </c>
      <c r="G483" s="14"/>
      <c r="H483" s="206">
        <v>3.2999999999999998</v>
      </c>
      <c r="I483" s="207"/>
      <c r="J483" s="14"/>
      <c r="K483" s="14"/>
      <c r="L483" s="203"/>
      <c r="M483" s="208"/>
      <c r="N483" s="209"/>
      <c r="O483" s="209"/>
      <c r="P483" s="209"/>
      <c r="Q483" s="209"/>
      <c r="R483" s="209"/>
      <c r="S483" s="209"/>
      <c r="T483" s="210"/>
      <c r="U483" s="14"/>
      <c r="V483" s="14"/>
      <c r="W483" s="14"/>
      <c r="X483" s="14"/>
      <c r="Y483" s="14"/>
      <c r="Z483" s="14"/>
      <c r="AA483" s="14"/>
      <c r="AB483" s="14"/>
      <c r="AC483" s="14"/>
      <c r="AD483" s="14"/>
      <c r="AE483" s="14"/>
      <c r="AT483" s="204" t="s">
        <v>265</v>
      </c>
      <c r="AU483" s="204" t="s">
        <v>85</v>
      </c>
      <c r="AV483" s="14" t="s">
        <v>85</v>
      </c>
      <c r="AW483" s="14" t="s">
        <v>32</v>
      </c>
      <c r="AX483" s="14" t="s">
        <v>75</v>
      </c>
      <c r="AY483" s="204" t="s">
        <v>257</v>
      </c>
    </row>
    <row r="484" s="14" customFormat="1">
      <c r="A484" s="14"/>
      <c r="B484" s="203"/>
      <c r="C484" s="14"/>
      <c r="D484" s="196" t="s">
        <v>265</v>
      </c>
      <c r="E484" s="204" t="s">
        <v>1</v>
      </c>
      <c r="F484" s="205" t="s">
        <v>588</v>
      </c>
      <c r="G484" s="14"/>
      <c r="H484" s="206">
        <v>3.2999999999999998</v>
      </c>
      <c r="I484" s="207"/>
      <c r="J484" s="14"/>
      <c r="K484" s="14"/>
      <c r="L484" s="203"/>
      <c r="M484" s="208"/>
      <c r="N484" s="209"/>
      <c r="O484" s="209"/>
      <c r="P484" s="209"/>
      <c r="Q484" s="209"/>
      <c r="R484" s="209"/>
      <c r="S484" s="209"/>
      <c r="T484" s="210"/>
      <c r="U484" s="14"/>
      <c r="V484" s="14"/>
      <c r="W484" s="14"/>
      <c r="X484" s="14"/>
      <c r="Y484" s="14"/>
      <c r="Z484" s="14"/>
      <c r="AA484" s="14"/>
      <c r="AB484" s="14"/>
      <c r="AC484" s="14"/>
      <c r="AD484" s="14"/>
      <c r="AE484" s="14"/>
      <c r="AT484" s="204" t="s">
        <v>265</v>
      </c>
      <c r="AU484" s="204" t="s">
        <v>85</v>
      </c>
      <c r="AV484" s="14" t="s">
        <v>85</v>
      </c>
      <c r="AW484" s="14" t="s">
        <v>32</v>
      </c>
      <c r="AX484" s="14" t="s">
        <v>75</v>
      </c>
      <c r="AY484" s="204" t="s">
        <v>257</v>
      </c>
    </row>
    <row r="485" s="16" customFormat="1">
      <c r="A485" s="16"/>
      <c r="B485" s="219"/>
      <c r="C485" s="16"/>
      <c r="D485" s="196" t="s">
        <v>265</v>
      </c>
      <c r="E485" s="220" t="s">
        <v>1</v>
      </c>
      <c r="F485" s="221" t="s">
        <v>296</v>
      </c>
      <c r="G485" s="16"/>
      <c r="H485" s="222">
        <v>48.019999999999996</v>
      </c>
      <c r="I485" s="223"/>
      <c r="J485" s="16"/>
      <c r="K485" s="16"/>
      <c r="L485" s="219"/>
      <c r="M485" s="224"/>
      <c r="N485" s="225"/>
      <c r="O485" s="225"/>
      <c r="P485" s="225"/>
      <c r="Q485" s="225"/>
      <c r="R485" s="225"/>
      <c r="S485" s="225"/>
      <c r="T485" s="226"/>
      <c r="U485" s="16"/>
      <c r="V485" s="16"/>
      <c r="W485" s="16"/>
      <c r="X485" s="16"/>
      <c r="Y485" s="16"/>
      <c r="Z485" s="16"/>
      <c r="AA485" s="16"/>
      <c r="AB485" s="16"/>
      <c r="AC485" s="16"/>
      <c r="AD485" s="16"/>
      <c r="AE485" s="16"/>
      <c r="AT485" s="220" t="s">
        <v>265</v>
      </c>
      <c r="AU485" s="220" t="s">
        <v>85</v>
      </c>
      <c r="AV485" s="16" t="s">
        <v>92</v>
      </c>
      <c r="AW485" s="16" t="s">
        <v>32</v>
      </c>
      <c r="AX485" s="16" t="s">
        <v>75</v>
      </c>
      <c r="AY485" s="220" t="s">
        <v>257</v>
      </c>
    </row>
    <row r="486" s="15" customFormat="1">
      <c r="A486" s="15"/>
      <c r="B486" s="211"/>
      <c r="C486" s="15"/>
      <c r="D486" s="196" t="s">
        <v>265</v>
      </c>
      <c r="E486" s="212" t="s">
        <v>1</v>
      </c>
      <c r="F486" s="213" t="s">
        <v>271</v>
      </c>
      <c r="G486" s="15"/>
      <c r="H486" s="214">
        <v>1086.3599999999999</v>
      </c>
      <c r="I486" s="215"/>
      <c r="J486" s="15"/>
      <c r="K486" s="15"/>
      <c r="L486" s="211"/>
      <c r="M486" s="216"/>
      <c r="N486" s="217"/>
      <c r="O486" s="217"/>
      <c r="P486" s="217"/>
      <c r="Q486" s="217"/>
      <c r="R486" s="217"/>
      <c r="S486" s="217"/>
      <c r="T486" s="218"/>
      <c r="U486" s="15"/>
      <c r="V486" s="15"/>
      <c r="W486" s="15"/>
      <c r="X486" s="15"/>
      <c r="Y486" s="15"/>
      <c r="Z486" s="15"/>
      <c r="AA486" s="15"/>
      <c r="AB486" s="15"/>
      <c r="AC486" s="15"/>
      <c r="AD486" s="15"/>
      <c r="AE486" s="15"/>
      <c r="AT486" s="212" t="s">
        <v>265</v>
      </c>
      <c r="AU486" s="212" t="s">
        <v>85</v>
      </c>
      <c r="AV486" s="15" t="s">
        <v>108</v>
      </c>
      <c r="AW486" s="15" t="s">
        <v>32</v>
      </c>
      <c r="AX486" s="15" t="s">
        <v>82</v>
      </c>
      <c r="AY486" s="212" t="s">
        <v>257</v>
      </c>
    </row>
    <row r="487" s="2" customFormat="1" ht="24.15" customHeight="1">
      <c r="A487" s="38"/>
      <c r="B487" s="181"/>
      <c r="C487" s="182" t="s">
        <v>589</v>
      </c>
      <c r="D487" s="182" t="s">
        <v>259</v>
      </c>
      <c r="E487" s="183" t="s">
        <v>590</v>
      </c>
      <c r="F487" s="184" t="s">
        <v>591</v>
      </c>
      <c r="G487" s="185" t="s">
        <v>323</v>
      </c>
      <c r="H487" s="186">
        <v>1086.3599999999999</v>
      </c>
      <c r="I487" s="187"/>
      <c r="J487" s="188">
        <f>ROUND(I487*H487,2)</f>
        <v>0</v>
      </c>
      <c r="K487" s="184" t="s">
        <v>263</v>
      </c>
      <c r="L487" s="39"/>
      <c r="M487" s="189" t="s">
        <v>1</v>
      </c>
      <c r="N487" s="190" t="s">
        <v>40</v>
      </c>
      <c r="O487" s="77"/>
      <c r="P487" s="191">
        <f>O487*H487</f>
        <v>0</v>
      </c>
      <c r="Q487" s="191">
        <v>0</v>
      </c>
      <c r="R487" s="191">
        <f>Q487*H487</f>
        <v>0</v>
      </c>
      <c r="S487" s="191">
        <v>0</v>
      </c>
      <c r="T487" s="192">
        <f>S487*H487</f>
        <v>0</v>
      </c>
      <c r="U487" s="38"/>
      <c r="V487" s="38"/>
      <c r="W487" s="38"/>
      <c r="X487" s="38"/>
      <c r="Y487" s="38"/>
      <c r="Z487" s="38"/>
      <c r="AA487" s="38"/>
      <c r="AB487" s="38"/>
      <c r="AC487" s="38"/>
      <c r="AD487" s="38"/>
      <c r="AE487" s="38"/>
      <c r="AR487" s="193" t="s">
        <v>108</v>
      </c>
      <c r="AT487" s="193" t="s">
        <v>259</v>
      </c>
      <c r="AU487" s="193" t="s">
        <v>85</v>
      </c>
      <c r="AY487" s="19" t="s">
        <v>257</v>
      </c>
      <c r="BE487" s="194">
        <f>IF(N487="základní",J487,0)</f>
        <v>0</v>
      </c>
      <c r="BF487" s="194">
        <f>IF(N487="snížená",J487,0)</f>
        <v>0</v>
      </c>
      <c r="BG487" s="194">
        <f>IF(N487="zákl. přenesená",J487,0)</f>
        <v>0</v>
      </c>
      <c r="BH487" s="194">
        <f>IF(N487="sníž. přenesená",J487,0)</f>
        <v>0</v>
      </c>
      <c r="BI487" s="194">
        <f>IF(N487="nulová",J487,0)</f>
        <v>0</v>
      </c>
      <c r="BJ487" s="19" t="s">
        <v>82</v>
      </c>
      <c r="BK487" s="194">
        <f>ROUND(I487*H487,2)</f>
        <v>0</v>
      </c>
      <c r="BL487" s="19" t="s">
        <v>108</v>
      </c>
      <c r="BM487" s="193" t="s">
        <v>592</v>
      </c>
    </row>
    <row r="488" s="2" customFormat="1" ht="24.15" customHeight="1">
      <c r="A488" s="38"/>
      <c r="B488" s="181"/>
      <c r="C488" s="182" t="s">
        <v>593</v>
      </c>
      <c r="D488" s="182" t="s">
        <v>259</v>
      </c>
      <c r="E488" s="183" t="s">
        <v>594</v>
      </c>
      <c r="F488" s="184" t="s">
        <v>595</v>
      </c>
      <c r="G488" s="185" t="s">
        <v>323</v>
      </c>
      <c r="H488" s="186">
        <v>16</v>
      </c>
      <c r="I488" s="187"/>
      <c r="J488" s="188">
        <f>ROUND(I488*H488,2)</f>
        <v>0</v>
      </c>
      <c r="K488" s="184" t="s">
        <v>263</v>
      </c>
      <c r="L488" s="39"/>
      <c r="M488" s="189" t="s">
        <v>1</v>
      </c>
      <c r="N488" s="190" t="s">
        <v>40</v>
      </c>
      <c r="O488" s="77"/>
      <c r="P488" s="191">
        <f>O488*H488</f>
        <v>0</v>
      </c>
      <c r="Q488" s="191">
        <v>0.0046499999999999996</v>
      </c>
      <c r="R488" s="191">
        <f>Q488*H488</f>
        <v>0.074399999999999994</v>
      </c>
      <c r="S488" s="191">
        <v>0</v>
      </c>
      <c r="T488" s="192">
        <f>S488*H488</f>
        <v>0</v>
      </c>
      <c r="U488" s="38"/>
      <c r="V488" s="38"/>
      <c r="W488" s="38"/>
      <c r="X488" s="38"/>
      <c r="Y488" s="38"/>
      <c r="Z488" s="38"/>
      <c r="AA488" s="38"/>
      <c r="AB488" s="38"/>
      <c r="AC488" s="38"/>
      <c r="AD488" s="38"/>
      <c r="AE488" s="38"/>
      <c r="AR488" s="193" t="s">
        <v>108</v>
      </c>
      <c r="AT488" s="193" t="s">
        <v>259</v>
      </c>
      <c r="AU488" s="193" t="s">
        <v>85</v>
      </c>
      <c r="AY488" s="19" t="s">
        <v>257</v>
      </c>
      <c r="BE488" s="194">
        <f>IF(N488="základní",J488,0)</f>
        <v>0</v>
      </c>
      <c r="BF488" s="194">
        <f>IF(N488="snížená",J488,0)</f>
        <v>0</v>
      </c>
      <c r="BG488" s="194">
        <f>IF(N488="zákl. přenesená",J488,0)</f>
        <v>0</v>
      </c>
      <c r="BH488" s="194">
        <f>IF(N488="sníž. přenesená",J488,0)</f>
        <v>0</v>
      </c>
      <c r="BI488" s="194">
        <f>IF(N488="nulová",J488,0)</f>
        <v>0</v>
      </c>
      <c r="BJ488" s="19" t="s">
        <v>82</v>
      </c>
      <c r="BK488" s="194">
        <f>ROUND(I488*H488,2)</f>
        <v>0</v>
      </c>
      <c r="BL488" s="19" t="s">
        <v>108</v>
      </c>
      <c r="BM488" s="193" t="s">
        <v>596</v>
      </c>
    </row>
    <row r="489" s="13" customFormat="1">
      <c r="A489" s="13"/>
      <c r="B489" s="195"/>
      <c r="C489" s="13"/>
      <c r="D489" s="196" t="s">
        <v>265</v>
      </c>
      <c r="E489" s="197" t="s">
        <v>1</v>
      </c>
      <c r="F489" s="198" t="s">
        <v>500</v>
      </c>
      <c r="G489" s="13"/>
      <c r="H489" s="197" t="s">
        <v>1</v>
      </c>
      <c r="I489" s="199"/>
      <c r="J489" s="13"/>
      <c r="K489" s="13"/>
      <c r="L489" s="195"/>
      <c r="M489" s="200"/>
      <c r="N489" s="201"/>
      <c r="O489" s="201"/>
      <c r="P489" s="201"/>
      <c r="Q489" s="201"/>
      <c r="R489" s="201"/>
      <c r="S489" s="201"/>
      <c r="T489" s="202"/>
      <c r="U489" s="13"/>
      <c r="V489" s="13"/>
      <c r="W489" s="13"/>
      <c r="X489" s="13"/>
      <c r="Y489" s="13"/>
      <c r="Z489" s="13"/>
      <c r="AA489" s="13"/>
      <c r="AB489" s="13"/>
      <c r="AC489" s="13"/>
      <c r="AD489" s="13"/>
      <c r="AE489" s="13"/>
      <c r="AT489" s="197" t="s">
        <v>265</v>
      </c>
      <c r="AU489" s="197" t="s">
        <v>85</v>
      </c>
      <c r="AV489" s="13" t="s">
        <v>82</v>
      </c>
      <c r="AW489" s="13" t="s">
        <v>32</v>
      </c>
      <c r="AX489" s="13" t="s">
        <v>75</v>
      </c>
      <c r="AY489" s="197" t="s">
        <v>257</v>
      </c>
    </row>
    <row r="490" s="13" customFormat="1">
      <c r="A490" s="13"/>
      <c r="B490" s="195"/>
      <c r="C490" s="13"/>
      <c r="D490" s="196" t="s">
        <v>265</v>
      </c>
      <c r="E490" s="197" t="s">
        <v>1</v>
      </c>
      <c r="F490" s="198" t="s">
        <v>501</v>
      </c>
      <c r="G490" s="13"/>
      <c r="H490" s="197" t="s">
        <v>1</v>
      </c>
      <c r="I490" s="199"/>
      <c r="J490" s="13"/>
      <c r="K490" s="13"/>
      <c r="L490" s="195"/>
      <c r="M490" s="200"/>
      <c r="N490" s="201"/>
      <c r="O490" s="201"/>
      <c r="P490" s="201"/>
      <c r="Q490" s="201"/>
      <c r="R490" s="201"/>
      <c r="S490" s="201"/>
      <c r="T490" s="202"/>
      <c r="U490" s="13"/>
      <c r="V490" s="13"/>
      <c r="W490" s="13"/>
      <c r="X490" s="13"/>
      <c r="Y490" s="13"/>
      <c r="Z490" s="13"/>
      <c r="AA490" s="13"/>
      <c r="AB490" s="13"/>
      <c r="AC490" s="13"/>
      <c r="AD490" s="13"/>
      <c r="AE490" s="13"/>
      <c r="AT490" s="197" t="s">
        <v>265</v>
      </c>
      <c r="AU490" s="197" t="s">
        <v>85</v>
      </c>
      <c r="AV490" s="13" t="s">
        <v>82</v>
      </c>
      <c r="AW490" s="13" t="s">
        <v>32</v>
      </c>
      <c r="AX490" s="13" t="s">
        <v>75</v>
      </c>
      <c r="AY490" s="197" t="s">
        <v>257</v>
      </c>
    </row>
    <row r="491" s="13" customFormat="1">
      <c r="A491" s="13"/>
      <c r="B491" s="195"/>
      <c r="C491" s="13"/>
      <c r="D491" s="196" t="s">
        <v>265</v>
      </c>
      <c r="E491" s="197" t="s">
        <v>1</v>
      </c>
      <c r="F491" s="198" t="s">
        <v>527</v>
      </c>
      <c r="G491" s="13"/>
      <c r="H491" s="197" t="s">
        <v>1</v>
      </c>
      <c r="I491" s="199"/>
      <c r="J491" s="13"/>
      <c r="K491" s="13"/>
      <c r="L491" s="195"/>
      <c r="M491" s="200"/>
      <c r="N491" s="201"/>
      <c r="O491" s="201"/>
      <c r="P491" s="201"/>
      <c r="Q491" s="201"/>
      <c r="R491" s="201"/>
      <c r="S491" s="201"/>
      <c r="T491" s="202"/>
      <c r="U491" s="13"/>
      <c r="V491" s="13"/>
      <c r="W491" s="13"/>
      <c r="X491" s="13"/>
      <c r="Y491" s="13"/>
      <c r="Z491" s="13"/>
      <c r="AA491" s="13"/>
      <c r="AB491" s="13"/>
      <c r="AC491" s="13"/>
      <c r="AD491" s="13"/>
      <c r="AE491" s="13"/>
      <c r="AT491" s="197" t="s">
        <v>265</v>
      </c>
      <c r="AU491" s="197" t="s">
        <v>85</v>
      </c>
      <c r="AV491" s="13" t="s">
        <v>82</v>
      </c>
      <c r="AW491" s="13" t="s">
        <v>32</v>
      </c>
      <c r="AX491" s="13" t="s">
        <v>75</v>
      </c>
      <c r="AY491" s="197" t="s">
        <v>257</v>
      </c>
    </row>
    <row r="492" s="14" customFormat="1">
      <c r="A492" s="14"/>
      <c r="B492" s="203"/>
      <c r="C492" s="14"/>
      <c r="D492" s="196" t="s">
        <v>265</v>
      </c>
      <c r="E492" s="204" t="s">
        <v>1</v>
      </c>
      <c r="F492" s="205" t="s">
        <v>597</v>
      </c>
      <c r="G492" s="14"/>
      <c r="H492" s="206">
        <v>7.4199999999999999</v>
      </c>
      <c r="I492" s="207"/>
      <c r="J492" s="14"/>
      <c r="K492" s="14"/>
      <c r="L492" s="203"/>
      <c r="M492" s="208"/>
      <c r="N492" s="209"/>
      <c r="O492" s="209"/>
      <c r="P492" s="209"/>
      <c r="Q492" s="209"/>
      <c r="R492" s="209"/>
      <c r="S492" s="209"/>
      <c r="T492" s="210"/>
      <c r="U492" s="14"/>
      <c r="V492" s="14"/>
      <c r="W492" s="14"/>
      <c r="X492" s="14"/>
      <c r="Y492" s="14"/>
      <c r="Z492" s="14"/>
      <c r="AA492" s="14"/>
      <c r="AB492" s="14"/>
      <c r="AC492" s="14"/>
      <c r="AD492" s="14"/>
      <c r="AE492" s="14"/>
      <c r="AT492" s="204" t="s">
        <v>265</v>
      </c>
      <c r="AU492" s="204" t="s">
        <v>85</v>
      </c>
      <c r="AV492" s="14" t="s">
        <v>85</v>
      </c>
      <c r="AW492" s="14" t="s">
        <v>32</v>
      </c>
      <c r="AX492" s="14" t="s">
        <v>75</v>
      </c>
      <c r="AY492" s="204" t="s">
        <v>257</v>
      </c>
    </row>
    <row r="493" s="14" customFormat="1">
      <c r="A493" s="14"/>
      <c r="B493" s="203"/>
      <c r="C493" s="14"/>
      <c r="D493" s="196" t="s">
        <v>265</v>
      </c>
      <c r="E493" s="204" t="s">
        <v>1</v>
      </c>
      <c r="F493" s="205" t="s">
        <v>598</v>
      </c>
      <c r="G493" s="14"/>
      <c r="H493" s="206">
        <v>8.5800000000000001</v>
      </c>
      <c r="I493" s="207"/>
      <c r="J493" s="14"/>
      <c r="K493" s="14"/>
      <c r="L493" s="203"/>
      <c r="M493" s="208"/>
      <c r="N493" s="209"/>
      <c r="O493" s="209"/>
      <c r="P493" s="209"/>
      <c r="Q493" s="209"/>
      <c r="R493" s="209"/>
      <c r="S493" s="209"/>
      <c r="T493" s="210"/>
      <c r="U493" s="14"/>
      <c r="V493" s="14"/>
      <c r="W493" s="14"/>
      <c r="X493" s="14"/>
      <c r="Y493" s="14"/>
      <c r="Z493" s="14"/>
      <c r="AA493" s="14"/>
      <c r="AB493" s="14"/>
      <c r="AC493" s="14"/>
      <c r="AD493" s="14"/>
      <c r="AE493" s="14"/>
      <c r="AT493" s="204" t="s">
        <v>265</v>
      </c>
      <c r="AU493" s="204" t="s">
        <v>85</v>
      </c>
      <c r="AV493" s="14" t="s">
        <v>85</v>
      </c>
      <c r="AW493" s="14" t="s">
        <v>32</v>
      </c>
      <c r="AX493" s="14" t="s">
        <v>75</v>
      </c>
      <c r="AY493" s="204" t="s">
        <v>257</v>
      </c>
    </row>
    <row r="494" s="15" customFormat="1">
      <c r="A494" s="15"/>
      <c r="B494" s="211"/>
      <c r="C494" s="15"/>
      <c r="D494" s="196" t="s">
        <v>265</v>
      </c>
      <c r="E494" s="212" t="s">
        <v>1</v>
      </c>
      <c r="F494" s="213" t="s">
        <v>271</v>
      </c>
      <c r="G494" s="15"/>
      <c r="H494" s="214">
        <v>16</v>
      </c>
      <c r="I494" s="215"/>
      <c r="J494" s="15"/>
      <c r="K494" s="15"/>
      <c r="L494" s="211"/>
      <c r="M494" s="216"/>
      <c r="N494" s="217"/>
      <c r="O494" s="217"/>
      <c r="P494" s="217"/>
      <c r="Q494" s="217"/>
      <c r="R494" s="217"/>
      <c r="S494" s="217"/>
      <c r="T494" s="218"/>
      <c r="U494" s="15"/>
      <c r="V494" s="15"/>
      <c r="W494" s="15"/>
      <c r="X494" s="15"/>
      <c r="Y494" s="15"/>
      <c r="Z494" s="15"/>
      <c r="AA494" s="15"/>
      <c r="AB494" s="15"/>
      <c r="AC494" s="15"/>
      <c r="AD494" s="15"/>
      <c r="AE494" s="15"/>
      <c r="AT494" s="212" t="s">
        <v>265</v>
      </c>
      <c r="AU494" s="212" t="s">
        <v>85</v>
      </c>
      <c r="AV494" s="15" t="s">
        <v>108</v>
      </c>
      <c r="AW494" s="15" t="s">
        <v>32</v>
      </c>
      <c r="AX494" s="15" t="s">
        <v>82</v>
      </c>
      <c r="AY494" s="212" t="s">
        <v>257</v>
      </c>
    </row>
    <row r="495" s="2" customFormat="1" ht="24.15" customHeight="1">
      <c r="A495" s="38"/>
      <c r="B495" s="181"/>
      <c r="C495" s="182" t="s">
        <v>599</v>
      </c>
      <c r="D495" s="182" t="s">
        <v>259</v>
      </c>
      <c r="E495" s="183" t="s">
        <v>600</v>
      </c>
      <c r="F495" s="184" t="s">
        <v>601</v>
      </c>
      <c r="G495" s="185" t="s">
        <v>323</v>
      </c>
      <c r="H495" s="186">
        <v>16</v>
      </c>
      <c r="I495" s="187"/>
      <c r="J495" s="188">
        <f>ROUND(I495*H495,2)</f>
        <v>0</v>
      </c>
      <c r="K495" s="184" t="s">
        <v>263</v>
      </c>
      <c r="L495" s="39"/>
      <c r="M495" s="189" t="s">
        <v>1</v>
      </c>
      <c r="N495" s="190" t="s">
        <v>40</v>
      </c>
      <c r="O495" s="77"/>
      <c r="P495" s="191">
        <f>O495*H495</f>
        <v>0</v>
      </c>
      <c r="Q495" s="191">
        <v>0</v>
      </c>
      <c r="R495" s="191">
        <f>Q495*H495</f>
        <v>0</v>
      </c>
      <c r="S495" s="191">
        <v>0</v>
      </c>
      <c r="T495" s="192">
        <f>S495*H495</f>
        <v>0</v>
      </c>
      <c r="U495" s="38"/>
      <c r="V495" s="38"/>
      <c r="W495" s="38"/>
      <c r="X495" s="38"/>
      <c r="Y495" s="38"/>
      <c r="Z495" s="38"/>
      <c r="AA495" s="38"/>
      <c r="AB495" s="38"/>
      <c r="AC495" s="38"/>
      <c r="AD495" s="38"/>
      <c r="AE495" s="38"/>
      <c r="AR495" s="193" t="s">
        <v>108</v>
      </c>
      <c r="AT495" s="193" t="s">
        <v>259</v>
      </c>
      <c r="AU495" s="193" t="s">
        <v>85</v>
      </c>
      <c r="AY495" s="19" t="s">
        <v>257</v>
      </c>
      <c r="BE495" s="194">
        <f>IF(N495="základní",J495,0)</f>
        <v>0</v>
      </c>
      <c r="BF495" s="194">
        <f>IF(N495="snížená",J495,0)</f>
        <v>0</v>
      </c>
      <c r="BG495" s="194">
        <f>IF(N495="zákl. přenesená",J495,0)</f>
        <v>0</v>
      </c>
      <c r="BH495" s="194">
        <f>IF(N495="sníž. přenesená",J495,0)</f>
        <v>0</v>
      </c>
      <c r="BI495" s="194">
        <f>IF(N495="nulová",J495,0)</f>
        <v>0</v>
      </c>
      <c r="BJ495" s="19" t="s">
        <v>82</v>
      </c>
      <c r="BK495" s="194">
        <f>ROUND(I495*H495,2)</f>
        <v>0</v>
      </c>
      <c r="BL495" s="19" t="s">
        <v>108</v>
      </c>
      <c r="BM495" s="193" t="s">
        <v>602</v>
      </c>
    </row>
    <row r="496" s="2" customFormat="1" ht="33" customHeight="1">
      <c r="A496" s="38"/>
      <c r="B496" s="181"/>
      <c r="C496" s="182" t="s">
        <v>603</v>
      </c>
      <c r="D496" s="182" t="s">
        <v>259</v>
      </c>
      <c r="E496" s="183" t="s">
        <v>604</v>
      </c>
      <c r="F496" s="184" t="s">
        <v>605</v>
      </c>
      <c r="G496" s="185" t="s">
        <v>323</v>
      </c>
      <c r="H496" s="186">
        <v>8</v>
      </c>
      <c r="I496" s="187"/>
      <c r="J496" s="188">
        <f>ROUND(I496*H496,2)</f>
        <v>0</v>
      </c>
      <c r="K496" s="184" t="s">
        <v>263</v>
      </c>
      <c r="L496" s="39"/>
      <c r="M496" s="189" t="s">
        <v>1</v>
      </c>
      <c r="N496" s="190" t="s">
        <v>40</v>
      </c>
      <c r="O496" s="77"/>
      <c r="P496" s="191">
        <f>O496*H496</f>
        <v>0</v>
      </c>
      <c r="Q496" s="191">
        <v>0.0016100000000000001</v>
      </c>
      <c r="R496" s="191">
        <f>Q496*H496</f>
        <v>0.012880000000000001</v>
      </c>
      <c r="S496" s="191">
        <v>0</v>
      </c>
      <c r="T496" s="192">
        <f>S496*H496</f>
        <v>0</v>
      </c>
      <c r="U496" s="38"/>
      <c r="V496" s="38"/>
      <c r="W496" s="38"/>
      <c r="X496" s="38"/>
      <c r="Y496" s="38"/>
      <c r="Z496" s="38"/>
      <c r="AA496" s="38"/>
      <c r="AB496" s="38"/>
      <c r="AC496" s="38"/>
      <c r="AD496" s="38"/>
      <c r="AE496" s="38"/>
      <c r="AR496" s="193" t="s">
        <v>108</v>
      </c>
      <c r="AT496" s="193" t="s">
        <v>259</v>
      </c>
      <c r="AU496" s="193" t="s">
        <v>85</v>
      </c>
      <c r="AY496" s="19" t="s">
        <v>257</v>
      </c>
      <c r="BE496" s="194">
        <f>IF(N496="základní",J496,0)</f>
        <v>0</v>
      </c>
      <c r="BF496" s="194">
        <f>IF(N496="snížená",J496,0)</f>
        <v>0</v>
      </c>
      <c r="BG496" s="194">
        <f>IF(N496="zákl. přenesená",J496,0)</f>
        <v>0</v>
      </c>
      <c r="BH496" s="194">
        <f>IF(N496="sníž. přenesená",J496,0)</f>
        <v>0</v>
      </c>
      <c r="BI496" s="194">
        <f>IF(N496="nulová",J496,0)</f>
        <v>0</v>
      </c>
      <c r="BJ496" s="19" t="s">
        <v>82</v>
      </c>
      <c r="BK496" s="194">
        <f>ROUND(I496*H496,2)</f>
        <v>0</v>
      </c>
      <c r="BL496" s="19" t="s">
        <v>108</v>
      </c>
      <c r="BM496" s="193" t="s">
        <v>606</v>
      </c>
    </row>
    <row r="497" s="13" customFormat="1">
      <c r="A497" s="13"/>
      <c r="B497" s="195"/>
      <c r="C497" s="13"/>
      <c r="D497" s="196" t="s">
        <v>265</v>
      </c>
      <c r="E497" s="197" t="s">
        <v>1</v>
      </c>
      <c r="F497" s="198" t="s">
        <v>500</v>
      </c>
      <c r="G497" s="13"/>
      <c r="H497" s="197" t="s">
        <v>1</v>
      </c>
      <c r="I497" s="199"/>
      <c r="J497" s="13"/>
      <c r="K497" s="13"/>
      <c r="L497" s="195"/>
      <c r="M497" s="200"/>
      <c r="N497" s="201"/>
      <c r="O497" s="201"/>
      <c r="P497" s="201"/>
      <c r="Q497" s="201"/>
      <c r="R497" s="201"/>
      <c r="S497" s="201"/>
      <c r="T497" s="202"/>
      <c r="U497" s="13"/>
      <c r="V497" s="13"/>
      <c r="W497" s="13"/>
      <c r="X497" s="13"/>
      <c r="Y497" s="13"/>
      <c r="Z497" s="13"/>
      <c r="AA497" s="13"/>
      <c r="AB497" s="13"/>
      <c r="AC497" s="13"/>
      <c r="AD497" s="13"/>
      <c r="AE497" s="13"/>
      <c r="AT497" s="197" t="s">
        <v>265</v>
      </c>
      <c r="AU497" s="197" t="s">
        <v>85</v>
      </c>
      <c r="AV497" s="13" t="s">
        <v>82</v>
      </c>
      <c r="AW497" s="13" t="s">
        <v>32</v>
      </c>
      <c r="AX497" s="13" t="s">
        <v>75</v>
      </c>
      <c r="AY497" s="197" t="s">
        <v>257</v>
      </c>
    </row>
    <row r="498" s="13" customFormat="1">
      <c r="A498" s="13"/>
      <c r="B498" s="195"/>
      <c r="C498" s="13"/>
      <c r="D498" s="196" t="s">
        <v>265</v>
      </c>
      <c r="E498" s="197" t="s">
        <v>1</v>
      </c>
      <c r="F498" s="198" t="s">
        <v>501</v>
      </c>
      <c r="G498" s="13"/>
      <c r="H498" s="197" t="s">
        <v>1</v>
      </c>
      <c r="I498" s="199"/>
      <c r="J498" s="13"/>
      <c r="K498" s="13"/>
      <c r="L498" s="195"/>
      <c r="M498" s="200"/>
      <c r="N498" s="201"/>
      <c r="O498" s="201"/>
      <c r="P498" s="201"/>
      <c r="Q498" s="201"/>
      <c r="R498" s="201"/>
      <c r="S498" s="201"/>
      <c r="T498" s="202"/>
      <c r="U498" s="13"/>
      <c r="V498" s="13"/>
      <c r="W498" s="13"/>
      <c r="X498" s="13"/>
      <c r="Y498" s="13"/>
      <c r="Z498" s="13"/>
      <c r="AA498" s="13"/>
      <c r="AB498" s="13"/>
      <c r="AC498" s="13"/>
      <c r="AD498" s="13"/>
      <c r="AE498" s="13"/>
      <c r="AT498" s="197" t="s">
        <v>265</v>
      </c>
      <c r="AU498" s="197" t="s">
        <v>85</v>
      </c>
      <c r="AV498" s="13" t="s">
        <v>82</v>
      </c>
      <c r="AW498" s="13" t="s">
        <v>32</v>
      </c>
      <c r="AX498" s="13" t="s">
        <v>75</v>
      </c>
      <c r="AY498" s="197" t="s">
        <v>257</v>
      </c>
    </row>
    <row r="499" s="13" customFormat="1">
      <c r="A499" s="13"/>
      <c r="B499" s="195"/>
      <c r="C499" s="13"/>
      <c r="D499" s="196" t="s">
        <v>265</v>
      </c>
      <c r="E499" s="197" t="s">
        <v>1</v>
      </c>
      <c r="F499" s="198" t="s">
        <v>527</v>
      </c>
      <c r="G499" s="13"/>
      <c r="H499" s="197" t="s">
        <v>1</v>
      </c>
      <c r="I499" s="199"/>
      <c r="J499" s="13"/>
      <c r="K499" s="13"/>
      <c r="L499" s="195"/>
      <c r="M499" s="200"/>
      <c r="N499" s="201"/>
      <c r="O499" s="201"/>
      <c r="P499" s="201"/>
      <c r="Q499" s="201"/>
      <c r="R499" s="201"/>
      <c r="S499" s="201"/>
      <c r="T499" s="202"/>
      <c r="U499" s="13"/>
      <c r="V499" s="13"/>
      <c r="W499" s="13"/>
      <c r="X499" s="13"/>
      <c r="Y499" s="13"/>
      <c r="Z499" s="13"/>
      <c r="AA499" s="13"/>
      <c r="AB499" s="13"/>
      <c r="AC499" s="13"/>
      <c r="AD499" s="13"/>
      <c r="AE499" s="13"/>
      <c r="AT499" s="197" t="s">
        <v>265</v>
      </c>
      <c r="AU499" s="197" t="s">
        <v>85</v>
      </c>
      <c r="AV499" s="13" t="s">
        <v>82</v>
      </c>
      <c r="AW499" s="13" t="s">
        <v>32</v>
      </c>
      <c r="AX499" s="13" t="s">
        <v>75</v>
      </c>
      <c r="AY499" s="197" t="s">
        <v>257</v>
      </c>
    </row>
    <row r="500" s="14" customFormat="1">
      <c r="A500" s="14"/>
      <c r="B500" s="203"/>
      <c r="C500" s="14"/>
      <c r="D500" s="196" t="s">
        <v>265</v>
      </c>
      <c r="E500" s="204" t="s">
        <v>1</v>
      </c>
      <c r="F500" s="205" t="s">
        <v>607</v>
      </c>
      <c r="G500" s="14"/>
      <c r="H500" s="206">
        <v>3.71</v>
      </c>
      <c r="I500" s="207"/>
      <c r="J500" s="14"/>
      <c r="K500" s="14"/>
      <c r="L500" s="203"/>
      <c r="M500" s="208"/>
      <c r="N500" s="209"/>
      <c r="O500" s="209"/>
      <c r="P500" s="209"/>
      <c r="Q500" s="209"/>
      <c r="R500" s="209"/>
      <c r="S500" s="209"/>
      <c r="T500" s="210"/>
      <c r="U500" s="14"/>
      <c r="V500" s="14"/>
      <c r="W500" s="14"/>
      <c r="X500" s="14"/>
      <c r="Y500" s="14"/>
      <c r="Z500" s="14"/>
      <c r="AA500" s="14"/>
      <c r="AB500" s="14"/>
      <c r="AC500" s="14"/>
      <c r="AD500" s="14"/>
      <c r="AE500" s="14"/>
      <c r="AT500" s="204" t="s">
        <v>265</v>
      </c>
      <c r="AU500" s="204" t="s">
        <v>85</v>
      </c>
      <c r="AV500" s="14" t="s">
        <v>85</v>
      </c>
      <c r="AW500" s="14" t="s">
        <v>32</v>
      </c>
      <c r="AX500" s="14" t="s">
        <v>75</v>
      </c>
      <c r="AY500" s="204" t="s">
        <v>257</v>
      </c>
    </row>
    <row r="501" s="14" customFormat="1">
      <c r="A501" s="14"/>
      <c r="B501" s="203"/>
      <c r="C501" s="14"/>
      <c r="D501" s="196" t="s">
        <v>265</v>
      </c>
      <c r="E501" s="204" t="s">
        <v>1</v>
      </c>
      <c r="F501" s="205" t="s">
        <v>608</v>
      </c>
      <c r="G501" s="14"/>
      <c r="H501" s="206">
        <v>4.29</v>
      </c>
      <c r="I501" s="207"/>
      <c r="J501" s="14"/>
      <c r="K501" s="14"/>
      <c r="L501" s="203"/>
      <c r="M501" s="208"/>
      <c r="N501" s="209"/>
      <c r="O501" s="209"/>
      <c r="P501" s="209"/>
      <c r="Q501" s="209"/>
      <c r="R501" s="209"/>
      <c r="S501" s="209"/>
      <c r="T501" s="210"/>
      <c r="U501" s="14"/>
      <c r="V501" s="14"/>
      <c r="W501" s="14"/>
      <c r="X501" s="14"/>
      <c r="Y501" s="14"/>
      <c r="Z501" s="14"/>
      <c r="AA501" s="14"/>
      <c r="AB501" s="14"/>
      <c r="AC501" s="14"/>
      <c r="AD501" s="14"/>
      <c r="AE501" s="14"/>
      <c r="AT501" s="204" t="s">
        <v>265</v>
      </c>
      <c r="AU501" s="204" t="s">
        <v>85</v>
      </c>
      <c r="AV501" s="14" t="s">
        <v>85</v>
      </c>
      <c r="AW501" s="14" t="s">
        <v>32</v>
      </c>
      <c r="AX501" s="14" t="s">
        <v>75</v>
      </c>
      <c r="AY501" s="204" t="s">
        <v>257</v>
      </c>
    </row>
    <row r="502" s="15" customFormat="1">
      <c r="A502" s="15"/>
      <c r="B502" s="211"/>
      <c r="C502" s="15"/>
      <c r="D502" s="196" t="s">
        <v>265</v>
      </c>
      <c r="E502" s="212" t="s">
        <v>1</v>
      </c>
      <c r="F502" s="213" t="s">
        <v>271</v>
      </c>
      <c r="G502" s="15"/>
      <c r="H502" s="214">
        <v>8</v>
      </c>
      <c r="I502" s="215"/>
      <c r="J502" s="15"/>
      <c r="K502" s="15"/>
      <c r="L502" s="211"/>
      <c r="M502" s="216"/>
      <c r="N502" s="217"/>
      <c r="O502" s="217"/>
      <c r="P502" s="217"/>
      <c r="Q502" s="217"/>
      <c r="R502" s="217"/>
      <c r="S502" s="217"/>
      <c r="T502" s="218"/>
      <c r="U502" s="15"/>
      <c r="V502" s="15"/>
      <c r="W502" s="15"/>
      <c r="X502" s="15"/>
      <c r="Y502" s="15"/>
      <c r="Z502" s="15"/>
      <c r="AA502" s="15"/>
      <c r="AB502" s="15"/>
      <c r="AC502" s="15"/>
      <c r="AD502" s="15"/>
      <c r="AE502" s="15"/>
      <c r="AT502" s="212" t="s">
        <v>265</v>
      </c>
      <c r="AU502" s="212" t="s">
        <v>85</v>
      </c>
      <c r="AV502" s="15" t="s">
        <v>108</v>
      </c>
      <c r="AW502" s="15" t="s">
        <v>32</v>
      </c>
      <c r="AX502" s="15" t="s">
        <v>82</v>
      </c>
      <c r="AY502" s="212" t="s">
        <v>257</v>
      </c>
    </row>
    <row r="503" s="2" customFormat="1" ht="33" customHeight="1">
      <c r="A503" s="38"/>
      <c r="B503" s="181"/>
      <c r="C503" s="182" t="s">
        <v>609</v>
      </c>
      <c r="D503" s="182" t="s">
        <v>259</v>
      </c>
      <c r="E503" s="183" t="s">
        <v>610</v>
      </c>
      <c r="F503" s="184" t="s">
        <v>611</v>
      </c>
      <c r="G503" s="185" t="s">
        <v>323</v>
      </c>
      <c r="H503" s="186">
        <v>8</v>
      </c>
      <c r="I503" s="187"/>
      <c r="J503" s="188">
        <f>ROUND(I503*H503,2)</f>
        <v>0</v>
      </c>
      <c r="K503" s="184" t="s">
        <v>263</v>
      </c>
      <c r="L503" s="39"/>
      <c r="M503" s="189" t="s">
        <v>1</v>
      </c>
      <c r="N503" s="190" t="s">
        <v>40</v>
      </c>
      <c r="O503" s="77"/>
      <c r="P503" s="191">
        <f>O503*H503</f>
        <v>0</v>
      </c>
      <c r="Q503" s="191">
        <v>0</v>
      </c>
      <c r="R503" s="191">
        <f>Q503*H503</f>
        <v>0</v>
      </c>
      <c r="S503" s="191">
        <v>0</v>
      </c>
      <c r="T503" s="192">
        <f>S503*H503</f>
        <v>0</v>
      </c>
      <c r="U503" s="38"/>
      <c r="V503" s="38"/>
      <c r="W503" s="38"/>
      <c r="X503" s="38"/>
      <c r="Y503" s="38"/>
      <c r="Z503" s="38"/>
      <c r="AA503" s="38"/>
      <c r="AB503" s="38"/>
      <c r="AC503" s="38"/>
      <c r="AD503" s="38"/>
      <c r="AE503" s="38"/>
      <c r="AR503" s="193" t="s">
        <v>108</v>
      </c>
      <c r="AT503" s="193" t="s">
        <v>259</v>
      </c>
      <c r="AU503" s="193" t="s">
        <v>85</v>
      </c>
      <c r="AY503" s="19" t="s">
        <v>257</v>
      </c>
      <c r="BE503" s="194">
        <f>IF(N503="základní",J503,0)</f>
        <v>0</v>
      </c>
      <c r="BF503" s="194">
        <f>IF(N503="snížená",J503,0)</f>
        <v>0</v>
      </c>
      <c r="BG503" s="194">
        <f>IF(N503="zákl. přenesená",J503,0)</f>
        <v>0</v>
      </c>
      <c r="BH503" s="194">
        <f>IF(N503="sníž. přenesená",J503,0)</f>
        <v>0</v>
      </c>
      <c r="BI503" s="194">
        <f>IF(N503="nulová",J503,0)</f>
        <v>0</v>
      </c>
      <c r="BJ503" s="19" t="s">
        <v>82</v>
      </c>
      <c r="BK503" s="194">
        <f>ROUND(I503*H503,2)</f>
        <v>0</v>
      </c>
      <c r="BL503" s="19" t="s">
        <v>108</v>
      </c>
      <c r="BM503" s="193" t="s">
        <v>612</v>
      </c>
    </row>
    <row r="504" s="2" customFormat="1" ht="16.5" customHeight="1">
      <c r="A504" s="38"/>
      <c r="B504" s="181"/>
      <c r="C504" s="182" t="s">
        <v>613</v>
      </c>
      <c r="D504" s="182" t="s">
        <v>259</v>
      </c>
      <c r="E504" s="183" t="s">
        <v>614</v>
      </c>
      <c r="F504" s="184" t="s">
        <v>615</v>
      </c>
      <c r="G504" s="185" t="s">
        <v>304</v>
      </c>
      <c r="H504" s="186">
        <v>33.543999999999997</v>
      </c>
      <c r="I504" s="187"/>
      <c r="J504" s="188">
        <f>ROUND(I504*H504,2)</f>
        <v>0</v>
      </c>
      <c r="K504" s="184" t="s">
        <v>263</v>
      </c>
      <c r="L504" s="39"/>
      <c r="M504" s="189" t="s">
        <v>1</v>
      </c>
      <c r="N504" s="190" t="s">
        <v>40</v>
      </c>
      <c r="O504" s="77"/>
      <c r="P504" s="191">
        <f>O504*H504</f>
        <v>0</v>
      </c>
      <c r="Q504" s="191">
        <v>1.04922</v>
      </c>
      <c r="R504" s="191">
        <f>Q504*H504</f>
        <v>35.195035679999997</v>
      </c>
      <c r="S504" s="191">
        <v>0</v>
      </c>
      <c r="T504" s="192">
        <f>S504*H504</f>
        <v>0</v>
      </c>
      <c r="U504" s="38"/>
      <c r="V504" s="38"/>
      <c r="W504" s="38"/>
      <c r="X504" s="38"/>
      <c r="Y504" s="38"/>
      <c r="Z504" s="38"/>
      <c r="AA504" s="38"/>
      <c r="AB504" s="38"/>
      <c r="AC504" s="38"/>
      <c r="AD504" s="38"/>
      <c r="AE504" s="38"/>
      <c r="AR504" s="193" t="s">
        <v>108</v>
      </c>
      <c r="AT504" s="193" t="s">
        <v>259</v>
      </c>
      <c r="AU504" s="193" t="s">
        <v>85</v>
      </c>
      <c r="AY504" s="19" t="s">
        <v>257</v>
      </c>
      <c r="BE504" s="194">
        <f>IF(N504="základní",J504,0)</f>
        <v>0</v>
      </c>
      <c r="BF504" s="194">
        <f>IF(N504="snížená",J504,0)</f>
        <v>0</v>
      </c>
      <c r="BG504" s="194">
        <f>IF(N504="zákl. přenesená",J504,0)</f>
        <v>0</v>
      </c>
      <c r="BH504" s="194">
        <f>IF(N504="sníž. přenesená",J504,0)</f>
        <v>0</v>
      </c>
      <c r="BI504" s="194">
        <f>IF(N504="nulová",J504,0)</f>
        <v>0</v>
      </c>
      <c r="BJ504" s="19" t="s">
        <v>82</v>
      </c>
      <c r="BK504" s="194">
        <f>ROUND(I504*H504,2)</f>
        <v>0</v>
      </c>
      <c r="BL504" s="19" t="s">
        <v>108</v>
      </c>
      <c r="BM504" s="193" t="s">
        <v>616</v>
      </c>
    </row>
    <row r="505" s="13" customFormat="1">
      <c r="A505" s="13"/>
      <c r="B505" s="195"/>
      <c r="C505" s="13"/>
      <c r="D505" s="196" t="s">
        <v>265</v>
      </c>
      <c r="E505" s="197" t="s">
        <v>1</v>
      </c>
      <c r="F505" s="198" t="s">
        <v>617</v>
      </c>
      <c r="G505" s="13"/>
      <c r="H505" s="197" t="s">
        <v>1</v>
      </c>
      <c r="I505" s="199"/>
      <c r="J505" s="13"/>
      <c r="K505" s="13"/>
      <c r="L505" s="195"/>
      <c r="M505" s="200"/>
      <c r="N505" s="201"/>
      <c r="O505" s="201"/>
      <c r="P505" s="201"/>
      <c r="Q505" s="201"/>
      <c r="R505" s="201"/>
      <c r="S505" s="201"/>
      <c r="T505" s="202"/>
      <c r="U505" s="13"/>
      <c r="V505" s="13"/>
      <c r="W505" s="13"/>
      <c r="X505" s="13"/>
      <c r="Y505" s="13"/>
      <c r="Z505" s="13"/>
      <c r="AA505" s="13"/>
      <c r="AB505" s="13"/>
      <c r="AC505" s="13"/>
      <c r="AD505" s="13"/>
      <c r="AE505" s="13"/>
      <c r="AT505" s="197" t="s">
        <v>265</v>
      </c>
      <c r="AU505" s="197" t="s">
        <v>85</v>
      </c>
      <c r="AV505" s="13" t="s">
        <v>82</v>
      </c>
      <c r="AW505" s="13" t="s">
        <v>32</v>
      </c>
      <c r="AX505" s="13" t="s">
        <v>75</v>
      </c>
      <c r="AY505" s="197" t="s">
        <v>257</v>
      </c>
    </row>
    <row r="506" s="13" customFormat="1">
      <c r="A506" s="13"/>
      <c r="B506" s="195"/>
      <c r="C506" s="13"/>
      <c r="D506" s="196" t="s">
        <v>265</v>
      </c>
      <c r="E506" s="197" t="s">
        <v>1</v>
      </c>
      <c r="F506" s="198" t="s">
        <v>618</v>
      </c>
      <c r="G506" s="13"/>
      <c r="H506" s="197" t="s">
        <v>1</v>
      </c>
      <c r="I506" s="199"/>
      <c r="J506" s="13"/>
      <c r="K506" s="13"/>
      <c r="L506" s="195"/>
      <c r="M506" s="200"/>
      <c r="N506" s="201"/>
      <c r="O506" s="201"/>
      <c r="P506" s="201"/>
      <c r="Q506" s="201"/>
      <c r="R506" s="201"/>
      <c r="S506" s="201"/>
      <c r="T506" s="202"/>
      <c r="U506" s="13"/>
      <c r="V506" s="13"/>
      <c r="W506" s="13"/>
      <c r="X506" s="13"/>
      <c r="Y506" s="13"/>
      <c r="Z506" s="13"/>
      <c r="AA506" s="13"/>
      <c r="AB506" s="13"/>
      <c r="AC506" s="13"/>
      <c r="AD506" s="13"/>
      <c r="AE506" s="13"/>
      <c r="AT506" s="197" t="s">
        <v>265</v>
      </c>
      <c r="AU506" s="197" t="s">
        <v>85</v>
      </c>
      <c r="AV506" s="13" t="s">
        <v>82</v>
      </c>
      <c r="AW506" s="13" t="s">
        <v>32</v>
      </c>
      <c r="AX506" s="13" t="s">
        <v>75</v>
      </c>
      <c r="AY506" s="197" t="s">
        <v>257</v>
      </c>
    </row>
    <row r="507" s="14" customFormat="1">
      <c r="A507" s="14"/>
      <c r="B507" s="203"/>
      <c r="C507" s="14"/>
      <c r="D507" s="196" t="s">
        <v>265</v>
      </c>
      <c r="E507" s="204" t="s">
        <v>1</v>
      </c>
      <c r="F507" s="205" t="s">
        <v>619</v>
      </c>
      <c r="G507" s="14"/>
      <c r="H507" s="206">
        <v>1.3109999999999999</v>
      </c>
      <c r="I507" s="207"/>
      <c r="J507" s="14"/>
      <c r="K507" s="14"/>
      <c r="L507" s="203"/>
      <c r="M507" s="208"/>
      <c r="N507" s="209"/>
      <c r="O507" s="209"/>
      <c r="P507" s="209"/>
      <c r="Q507" s="209"/>
      <c r="R507" s="209"/>
      <c r="S507" s="209"/>
      <c r="T507" s="210"/>
      <c r="U507" s="14"/>
      <c r="V507" s="14"/>
      <c r="W507" s="14"/>
      <c r="X507" s="14"/>
      <c r="Y507" s="14"/>
      <c r="Z507" s="14"/>
      <c r="AA507" s="14"/>
      <c r="AB507" s="14"/>
      <c r="AC507" s="14"/>
      <c r="AD507" s="14"/>
      <c r="AE507" s="14"/>
      <c r="AT507" s="204" t="s">
        <v>265</v>
      </c>
      <c r="AU507" s="204" t="s">
        <v>85</v>
      </c>
      <c r="AV507" s="14" t="s">
        <v>85</v>
      </c>
      <c r="AW507" s="14" t="s">
        <v>32</v>
      </c>
      <c r="AX507" s="14" t="s">
        <v>75</v>
      </c>
      <c r="AY507" s="204" t="s">
        <v>257</v>
      </c>
    </row>
    <row r="508" s="13" customFormat="1">
      <c r="A508" s="13"/>
      <c r="B508" s="195"/>
      <c r="C508" s="13"/>
      <c r="D508" s="196" t="s">
        <v>265</v>
      </c>
      <c r="E508" s="197" t="s">
        <v>1</v>
      </c>
      <c r="F508" s="198" t="s">
        <v>620</v>
      </c>
      <c r="G508" s="13"/>
      <c r="H508" s="197" t="s">
        <v>1</v>
      </c>
      <c r="I508" s="199"/>
      <c r="J508" s="13"/>
      <c r="K508" s="13"/>
      <c r="L508" s="195"/>
      <c r="M508" s="200"/>
      <c r="N508" s="201"/>
      <c r="O508" s="201"/>
      <c r="P508" s="201"/>
      <c r="Q508" s="201"/>
      <c r="R508" s="201"/>
      <c r="S508" s="201"/>
      <c r="T508" s="202"/>
      <c r="U508" s="13"/>
      <c r="V508" s="13"/>
      <c r="W508" s="13"/>
      <c r="X508" s="13"/>
      <c r="Y508" s="13"/>
      <c r="Z508" s="13"/>
      <c r="AA508" s="13"/>
      <c r="AB508" s="13"/>
      <c r="AC508" s="13"/>
      <c r="AD508" s="13"/>
      <c r="AE508" s="13"/>
      <c r="AT508" s="197" t="s">
        <v>265</v>
      </c>
      <c r="AU508" s="197" t="s">
        <v>85</v>
      </c>
      <c r="AV508" s="13" t="s">
        <v>82</v>
      </c>
      <c r="AW508" s="13" t="s">
        <v>32</v>
      </c>
      <c r="AX508" s="13" t="s">
        <v>75</v>
      </c>
      <c r="AY508" s="197" t="s">
        <v>257</v>
      </c>
    </row>
    <row r="509" s="14" customFormat="1">
      <c r="A509" s="14"/>
      <c r="B509" s="203"/>
      <c r="C509" s="14"/>
      <c r="D509" s="196" t="s">
        <v>265</v>
      </c>
      <c r="E509" s="204" t="s">
        <v>1</v>
      </c>
      <c r="F509" s="205" t="s">
        <v>621</v>
      </c>
      <c r="G509" s="14"/>
      <c r="H509" s="206">
        <v>32.232999999999997</v>
      </c>
      <c r="I509" s="207"/>
      <c r="J509" s="14"/>
      <c r="K509" s="14"/>
      <c r="L509" s="203"/>
      <c r="M509" s="208"/>
      <c r="N509" s="209"/>
      <c r="O509" s="209"/>
      <c r="P509" s="209"/>
      <c r="Q509" s="209"/>
      <c r="R509" s="209"/>
      <c r="S509" s="209"/>
      <c r="T509" s="210"/>
      <c r="U509" s="14"/>
      <c r="V509" s="14"/>
      <c r="W509" s="14"/>
      <c r="X509" s="14"/>
      <c r="Y509" s="14"/>
      <c r="Z509" s="14"/>
      <c r="AA509" s="14"/>
      <c r="AB509" s="14"/>
      <c r="AC509" s="14"/>
      <c r="AD509" s="14"/>
      <c r="AE509" s="14"/>
      <c r="AT509" s="204" t="s">
        <v>265</v>
      </c>
      <c r="AU509" s="204" t="s">
        <v>85</v>
      </c>
      <c r="AV509" s="14" t="s">
        <v>85</v>
      </c>
      <c r="AW509" s="14" t="s">
        <v>32</v>
      </c>
      <c r="AX509" s="14" t="s">
        <v>75</v>
      </c>
      <c r="AY509" s="204" t="s">
        <v>257</v>
      </c>
    </row>
    <row r="510" s="15" customFormat="1">
      <c r="A510" s="15"/>
      <c r="B510" s="211"/>
      <c r="C510" s="15"/>
      <c r="D510" s="196" t="s">
        <v>265</v>
      </c>
      <c r="E510" s="212" t="s">
        <v>1</v>
      </c>
      <c r="F510" s="213" t="s">
        <v>271</v>
      </c>
      <c r="G510" s="15"/>
      <c r="H510" s="214">
        <v>33.543999999999997</v>
      </c>
      <c r="I510" s="215"/>
      <c r="J510" s="15"/>
      <c r="K510" s="15"/>
      <c r="L510" s="211"/>
      <c r="M510" s="216"/>
      <c r="N510" s="217"/>
      <c r="O510" s="217"/>
      <c r="P510" s="217"/>
      <c r="Q510" s="217"/>
      <c r="R510" s="217"/>
      <c r="S510" s="217"/>
      <c r="T510" s="218"/>
      <c r="U510" s="15"/>
      <c r="V510" s="15"/>
      <c r="W510" s="15"/>
      <c r="X510" s="15"/>
      <c r="Y510" s="15"/>
      <c r="Z510" s="15"/>
      <c r="AA510" s="15"/>
      <c r="AB510" s="15"/>
      <c r="AC510" s="15"/>
      <c r="AD510" s="15"/>
      <c r="AE510" s="15"/>
      <c r="AT510" s="212" t="s">
        <v>265</v>
      </c>
      <c r="AU510" s="212" t="s">
        <v>85</v>
      </c>
      <c r="AV510" s="15" t="s">
        <v>108</v>
      </c>
      <c r="AW510" s="15" t="s">
        <v>32</v>
      </c>
      <c r="AX510" s="15" t="s">
        <v>82</v>
      </c>
      <c r="AY510" s="212" t="s">
        <v>257</v>
      </c>
    </row>
    <row r="511" s="2" customFormat="1" ht="16.5" customHeight="1">
      <c r="A511" s="38"/>
      <c r="B511" s="181"/>
      <c r="C511" s="182" t="s">
        <v>622</v>
      </c>
      <c r="D511" s="182" t="s">
        <v>259</v>
      </c>
      <c r="E511" s="183" t="s">
        <v>623</v>
      </c>
      <c r="F511" s="184" t="s">
        <v>624</v>
      </c>
      <c r="G511" s="185" t="s">
        <v>304</v>
      </c>
      <c r="H511" s="186">
        <v>13.297000000000001</v>
      </c>
      <c r="I511" s="187"/>
      <c r="J511" s="188">
        <f>ROUND(I511*H511,2)</f>
        <v>0</v>
      </c>
      <c r="K511" s="184" t="s">
        <v>263</v>
      </c>
      <c r="L511" s="39"/>
      <c r="M511" s="189" t="s">
        <v>1</v>
      </c>
      <c r="N511" s="190" t="s">
        <v>40</v>
      </c>
      <c r="O511" s="77"/>
      <c r="P511" s="191">
        <f>O511*H511</f>
        <v>0</v>
      </c>
      <c r="Q511" s="191">
        <v>1.06277</v>
      </c>
      <c r="R511" s="191">
        <f>Q511*H511</f>
        <v>14.131652690000001</v>
      </c>
      <c r="S511" s="191">
        <v>0</v>
      </c>
      <c r="T511" s="192">
        <f>S511*H511</f>
        <v>0</v>
      </c>
      <c r="U511" s="38"/>
      <c r="V511" s="38"/>
      <c r="W511" s="38"/>
      <c r="X511" s="38"/>
      <c r="Y511" s="38"/>
      <c r="Z511" s="38"/>
      <c r="AA511" s="38"/>
      <c r="AB511" s="38"/>
      <c r="AC511" s="38"/>
      <c r="AD511" s="38"/>
      <c r="AE511" s="38"/>
      <c r="AR511" s="193" t="s">
        <v>108</v>
      </c>
      <c r="AT511" s="193" t="s">
        <v>259</v>
      </c>
      <c r="AU511" s="193" t="s">
        <v>85</v>
      </c>
      <c r="AY511" s="19" t="s">
        <v>257</v>
      </c>
      <c r="BE511" s="194">
        <f>IF(N511="základní",J511,0)</f>
        <v>0</v>
      </c>
      <c r="BF511" s="194">
        <f>IF(N511="snížená",J511,0)</f>
        <v>0</v>
      </c>
      <c r="BG511" s="194">
        <f>IF(N511="zákl. přenesená",J511,0)</f>
        <v>0</v>
      </c>
      <c r="BH511" s="194">
        <f>IF(N511="sníž. přenesená",J511,0)</f>
        <v>0</v>
      </c>
      <c r="BI511" s="194">
        <f>IF(N511="nulová",J511,0)</f>
        <v>0</v>
      </c>
      <c r="BJ511" s="19" t="s">
        <v>82</v>
      </c>
      <c r="BK511" s="194">
        <f>ROUND(I511*H511,2)</f>
        <v>0</v>
      </c>
      <c r="BL511" s="19" t="s">
        <v>108</v>
      </c>
      <c r="BM511" s="193" t="s">
        <v>625</v>
      </c>
    </row>
    <row r="512" s="13" customFormat="1">
      <c r="A512" s="13"/>
      <c r="B512" s="195"/>
      <c r="C512" s="13"/>
      <c r="D512" s="196" t="s">
        <v>265</v>
      </c>
      <c r="E512" s="197" t="s">
        <v>1</v>
      </c>
      <c r="F512" s="198" t="s">
        <v>617</v>
      </c>
      <c r="G512" s="13"/>
      <c r="H512" s="197" t="s">
        <v>1</v>
      </c>
      <c r="I512" s="199"/>
      <c r="J512" s="13"/>
      <c r="K512" s="13"/>
      <c r="L512" s="195"/>
      <c r="M512" s="200"/>
      <c r="N512" s="201"/>
      <c r="O512" s="201"/>
      <c r="P512" s="201"/>
      <c r="Q512" s="201"/>
      <c r="R512" s="201"/>
      <c r="S512" s="201"/>
      <c r="T512" s="202"/>
      <c r="U512" s="13"/>
      <c r="V512" s="13"/>
      <c r="W512" s="13"/>
      <c r="X512" s="13"/>
      <c r="Y512" s="13"/>
      <c r="Z512" s="13"/>
      <c r="AA512" s="13"/>
      <c r="AB512" s="13"/>
      <c r="AC512" s="13"/>
      <c r="AD512" s="13"/>
      <c r="AE512" s="13"/>
      <c r="AT512" s="197" t="s">
        <v>265</v>
      </c>
      <c r="AU512" s="197" t="s">
        <v>85</v>
      </c>
      <c r="AV512" s="13" t="s">
        <v>82</v>
      </c>
      <c r="AW512" s="13" t="s">
        <v>32</v>
      </c>
      <c r="AX512" s="13" t="s">
        <v>75</v>
      </c>
      <c r="AY512" s="197" t="s">
        <v>257</v>
      </c>
    </row>
    <row r="513" s="13" customFormat="1">
      <c r="A513" s="13"/>
      <c r="B513" s="195"/>
      <c r="C513" s="13"/>
      <c r="D513" s="196" t="s">
        <v>265</v>
      </c>
      <c r="E513" s="197" t="s">
        <v>1</v>
      </c>
      <c r="F513" s="198" t="s">
        <v>620</v>
      </c>
      <c r="G513" s="13"/>
      <c r="H513" s="197" t="s">
        <v>1</v>
      </c>
      <c r="I513" s="199"/>
      <c r="J513" s="13"/>
      <c r="K513" s="13"/>
      <c r="L513" s="195"/>
      <c r="M513" s="200"/>
      <c r="N513" s="201"/>
      <c r="O513" s="201"/>
      <c r="P513" s="201"/>
      <c r="Q513" s="201"/>
      <c r="R513" s="201"/>
      <c r="S513" s="201"/>
      <c r="T513" s="202"/>
      <c r="U513" s="13"/>
      <c r="V513" s="13"/>
      <c r="W513" s="13"/>
      <c r="X513" s="13"/>
      <c r="Y513" s="13"/>
      <c r="Z513" s="13"/>
      <c r="AA513" s="13"/>
      <c r="AB513" s="13"/>
      <c r="AC513" s="13"/>
      <c r="AD513" s="13"/>
      <c r="AE513" s="13"/>
      <c r="AT513" s="197" t="s">
        <v>265</v>
      </c>
      <c r="AU513" s="197" t="s">
        <v>85</v>
      </c>
      <c r="AV513" s="13" t="s">
        <v>82</v>
      </c>
      <c r="AW513" s="13" t="s">
        <v>32</v>
      </c>
      <c r="AX513" s="13" t="s">
        <v>75</v>
      </c>
      <c r="AY513" s="197" t="s">
        <v>257</v>
      </c>
    </row>
    <row r="514" s="14" customFormat="1">
      <c r="A514" s="14"/>
      <c r="B514" s="203"/>
      <c r="C514" s="14"/>
      <c r="D514" s="196" t="s">
        <v>265</v>
      </c>
      <c r="E514" s="204" t="s">
        <v>1</v>
      </c>
      <c r="F514" s="205" t="s">
        <v>626</v>
      </c>
      <c r="G514" s="14"/>
      <c r="H514" s="206">
        <v>13.297000000000001</v>
      </c>
      <c r="I514" s="207"/>
      <c r="J514" s="14"/>
      <c r="K514" s="14"/>
      <c r="L514" s="203"/>
      <c r="M514" s="208"/>
      <c r="N514" s="209"/>
      <c r="O514" s="209"/>
      <c r="P514" s="209"/>
      <c r="Q514" s="209"/>
      <c r="R514" s="209"/>
      <c r="S514" s="209"/>
      <c r="T514" s="210"/>
      <c r="U514" s="14"/>
      <c r="V514" s="14"/>
      <c r="W514" s="14"/>
      <c r="X514" s="14"/>
      <c r="Y514" s="14"/>
      <c r="Z514" s="14"/>
      <c r="AA514" s="14"/>
      <c r="AB514" s="14"/>
      <c r="AC514" s="14"/>
      <c r="AD514" s="14"/>
      <c r="AE514" s="14"/>
      <c r="AT514" s="204" t="s">
        <v>265</v>
      </c>
      <c r="AU514" s="204" t="s">
        <v>85</v>
      </c>
      <c r="AV514" s="14" t="s">
        <v>85</v>
      </c>
      <c r="AW514" s="14" t="s">
        <v>32</v>
      </c>
      <c r="AX514" s="14" t="s">
        <v>75</v>
      </c>
      <c r="AY514" s="204" t="s">
        <v>257</v>
      </c>
    </row>
    <row r="515" s="15" customFormat="1">
      <c r="A515" s="15"/>
      <c r="B515" s="211"/>
      <c r="C515" s="15"/>
      <c r="D515" s="196" t="s">
        <v>265</v>
      </c>
      <c r="E515" s="212" t="s">
        <v>1</v>
      </c>
      <c r="F515" s="213" t="s">
        <v>271</v>
      </c>
      <c r="G515" s="15"/>
      <c r="H515" s="214">
        <v>13.297000000000001</v>
      </c>
      <c r="I515" s="215"/>
      <c r="J515" s="15"/>
      <c r="K515" s="15"/>
      <c r="L515" s="211"/>
      <c r="M515" s="216"/>
      <c r="N515" s="217"/>
      <c r="O515" s="217"/>
      <c r="P515" s="217"/>
      <c r="Q515" s="217"/>
      <c r="R515" s="217"/>
      <c r="S515" s="217"/>
      <c r="T515" s="218"/>
      <c r="U515" s="15"/>
      <c r="V515" s="15"/>
      <c r="W515" s="15"/>
      <c r="X515" s="15"/>
      <c r="Y515" s="15"/>
      <c r="Z515" s="15"/>
      <c r="AA515" s="15"/>
      <c r="AB515" s="15"/>
      <c r="AC515" s="15"/>
      <c r="AD515" s="15"/>
      <c r="AE515" s="15"/>
      <c r="AT515" s="212" t="s">
        <v>265</v>
      </c>
      <c r="AU515" s="212" t="s">
        <v>85</v>
      </c>
      <c r="AV515" s="15" t="s">
        <v>108</v>
      </c>
      <c r="AW515" s="15" t="s">
        <v>32</v>
      </c>
      <c r="AX515" s="15" t="s">
        <v>82</v>
      </c>
      <c r="AY515" s="212" t="s">
        <v>257</v>
      </c>
    </row>
    <row r="516" s="2" customFormat="1" ht="21.75" customHeight="1">
      <c r="A516" s="38"/>
      <c r="B516" s="181"/>
      <c r="C516" s="182" t="s">
        <v>627</v>
      </c>
      <c r="D516" s="182" t="s">
        <v>259</v>
      </c>
      <c r="E516" s="183" t="s">
        <v>628</v>
      </c>
      <c r="F516" s="184" t="s">
        <v>629</v>
      </c>
      <c r="G516" s="185" t="s">
        <v>262</v>
      </c>
      <c r="H516" s="186">
        <v>15.275</v>
      </c>
      <c r="I516" s="187"/>
      <c r="J516" s="188">
        <f>ROUND(I516*H516,2)</f>
        <v>0</v>
      </c>
      <c r="K516" s="184" t="s">
        <v>263</v>
      </c>
      <c r="L516" s="39"/>
      <c r="M516" s="189" t="s">
        <v>1</v>
      </c>
      <c r="N516" s="190" t="s">
        <v>40</v>
      </c>
      <c r="O516" s="77"/>
      <c r="P516" s="191">
        <f>O516*H516</f>
        <v>0</v>
      </c>
      <c r="Q516" s="191">
        <v>2.5018699999999998</v>
      </c>
      <c r="R516" s="191">
        <f>Q516*H516</f>
        <v>38.216064249999995</v>
      </c>
      <c r="S516" s="191">
        <v>0</v>
      </c>
      <c r="T516" s="192">
        <f>S516*H516</f>
        <v>0</v>
      </c>
      <c r="U516" s="38"/>
      <c r="V516" s="38"/>
      <c r="W516" s="38"/>
      <c r="X516" s="38"/>
      <c r="Y516" s="38"/>
      <c r="Z516" s="38"/>
      <c r="AA516" s="38"/>
      <c r="AB516" s="38"/>
      <c r="AC516" s="38"/>
      <c r="AD516" s="38"/>
      <c r="AE516" s="38"/>
      <c r="AR516" s="193" t="s">
        <v>108</v>
      </c>
      <c r="AT516" s="193" t="s">
        <v>259</v>
      </c>
      <c r="AU516" s="193" t="s">
        <v>85</v>
      </c>
      <c r="AY516" s="19" t="s">
        <v>257</v>
      </c>
      <c r="BE516" s="194">
        <f>IF(N516="základní",J516,0)</f>
        <v>0</v>
      </c>
      <c r="BF516" s="194">
        <f>IF(N516="snížená",J516,0)</f>
        <v>0</v>
      </c>
      <c r="BG516" s="194">
        <f>IF(N516="zákl. přenesená",J516,0)</f>
        <v>0</v>
      </c>
      <c r="BH516" s="194">
        <f>IF(N516="sníž. přenesená",J516,0)</f>
        <v>0</v>
      </c>
      <c r="BI516" s="194">
        <f>IF(N516="nulová",J516,0)</f>
        <v>0</v>
      </c>
      <c r="BJ516" s="19" t="s">
        <v>82</v>
      </c>
      <c r="BK516" s="194">
        <f>ROUND(I516*H516,2)</f>
        <v>0</v>
      </c>
      <c r="BL516" s="19" t="s">
        <v>108</v>
      </c>
      <c r="BM516" s="193" t="s">
        <v>630</v>
      </c>
    </row>
    <row r="517" s="13" customFormat="1">
      <c r="A517" s="13"/>
      <c r="B517" s="195"/>
      <c r="C517" s="13"/>
      <c r="D517" s="196" t="s">
        <v>265</v>
      </c>
      <c r="E517" s="197" t="s">
        <v>1</v>
      </c>
      <c r="F517" s="198" t="s">
        <v>631</v>
      </c>
      <c r="G517" s="13"/>
      <c r="H517" s="197" t="s">
        <v>1</v>
      </c>
      <c r="I517" s="199"/>
      <c r="J517" s="13"/>
      <c r="K517" s="13"/>
      <c r="L517" s="195"/>
      <c r="M517" s="200"/>
      <c r="N517" s="201"/>
      <c r="O517" s="201"/>
      <c r="P517" s="201"/>
      <c r="Q517" s="201"/>
      <c r="R517" s="201"/>
      <c r="S517" s="201"/>
      <c r="T517" s="202"/>
      <c r="U517" s="13"/>
      <c r="V517" s="13"/>
      <c r="W517" s="13"/>
      <c r="X517" s="13"/>
      <c r="Y517" s="13"/>
      <c r="Z517" s="13"/>
      <c r="AA517" s="13"/>
      <c r="AB517" s="13"/>
      <c r="AC517" s="13"/>
      <c r="AD517" s="13"/>
      <c r="AE517" s="13"/>
      <c r="AT517" s="197" t="s">
        <v>265</v>
      </c>
      <c r="AU517" s="197" t="s">
        <v>85</v>
      </c>
      <c r="AV517" s="13" t="s">
        <v>82</v>
      </c>
      <c r="AW517" s="13" t="s">
        <v>32</v>
      </c>
      <c r="AX517" s="13" t="s">
        <v>75</v>
      </c>
      <c r="AY517" s="197" t="s">
        <v>257</v>
      </c>
    </row>
    <row r="518" s="13" customFormat="1">
      <c r="A518" s="13"/>
      <c r="B518" s="195"/>
      <c r="C518" s="13"/>
      <c r="D518" s="196" t="s">
        <v>265</v>
      </c>
      <c r="E518" s="197" t="s">
        <v>1</v>
      </c>
      <c r="F518" s="198" t="s">
        <v>632</v>
      </c>
      <c r="G518" s="13"/>
      <c r="H518" s="197" t="s">
        <v>1</v>
      </c>
      <c r="I518" s="199"/>
      <c r="J518" s="13"/>
      <c r="K518" s="13"/>
      <c r="L518" s="195"/>
      <c r="M518" s="200"/>
      <c r="N518" s="201"/>
      <c r="O518" s="201"/>
      <c r="P518" s="201"/>
      <c r="Q518" s="201"/>
      <c r="R518" s="201"/>
      <c r="S518" s="201"/>
      <c r="T518" s="202"/>
      <c r="U518" s="13"/>
      <c r="V518" s="13"/>
      <c r="W518" s="13"/>
      <c r="X518" s="13"/>
      <c r="Y518" s="13"/>
      <c r="Z518" s="13"/>
      <c r="AA518" s="13"/>
      <c r="AB518" s="13"/>
      <c r="AC518" s="13"/>
      <c r="AD518" s="13"/>
      <c r="AE518" s="13"/>
      <c r="AT518" s="197" t="s">
        <v>265</v>
      </c>
      <c r="AU518" s="197" t="s">
        <v>85</v>
      </c>
      <c r="AV518" s="13" t="s">
        <v>82</v>
      </c>
      <c r="AW518" s="13" t="s">
        <v>32</v>
      </c>
      <c r="AX518" s="13" t="s">
        <v>75</v>
      </c>
      <c r="AY518" s="197" t="s">
        <v>257</v>
      </c>
    </row>
    <row r="519" s="13" customFormat="1">
      <c r="A519" s="13"/>
      <c r="B519" s="195"/>
      <c r="C519" s="13"/>
      <c r="D519" s="196" t="s">
        <v>265</v>
      </c>
      <c r="E519" s="197" t="s">
        <v>1</v>
      </c>
      <c r="F519" s="198" t="s">
        <v>633</v>
      </c>
      <c r="G519" s="13"/>
      <c r="H519" s="197" t="s">
        <v>1</v>
      </c>
      <c r="I519" s="199"/>
      <c r="J519" s="13"/>
      <c r="K519" s="13"/>
      <c r="L519" s="195"/>
      <c r="M519" s="200"/>
      <c r="N519" s="201"/>
      <c r="O519" s="201"/>
      <c r="P519" s="201"/>
      <c r="Q519" s="201"/>
      <c r="R519" s="201"/>
      <c r="S519" s="201"/>
      <c r="T519" s="202"/>
      <c r="U519" s="13"/>
      <c r="V519" s="13"/>
      <c r="W519" s="13"/>
      <c r="X519" s="13"/>
      <c r="Y519" s="13"/>
      <c r="Z519" s="13"/>
      <c r="AA519" s="13"/>
      <c r="AB519" s="13"/>
      <c r="AC519" s="13"/>
      <c r="AD519" s="13"/>
      <c r="AE519" s="13"/>
      <c r="AT519" s="197" t="s">
        <v>265</v>
      </c>
      <c r="AU519" s="197" t="s">
        <v>85</v>
      </c>
      <c r="AV519" s="13" t="s">
        <v>82</v>
      </c>
      <c r="AW519" s="13" t="s">
        <v>32</v>
      </c>
      <c r="AX519" s="13" t="s">
        <v>75</v>
      </c>
      <c r="AY519" s="197" t="s">
        <v>257</v>
      </c>
    </row>
    <row r="520" s="14" customFormat="1">
      <c r="A520" s="14"/>
      <c r="B520" s="203"/>
      <c r="C520" s="14"/>
      <c r="D520" s="196" t="s">
        <v>265</v>
      </c>
      <c r="E520" s="204" t="s">
        <v>1</v>
      </c>
      <c r="F520" s="205" t="s">
        <v>634</v>
      </c>
      <c r="G520" s="14"/>
      <c r="H520" s="206">
        <v>0.77700000000000002</v>
      </c>
      <c r="I520" s="207"/>
      <c r="J520" s="14"/>
      <c r="K520" s="14"/>
      <c r="L520" s="203"/>
      <c r="M520" s="208"/>
      <c r="N520" s="209"/>
      <c r="O520" s="209"/>
      <c r="P520" s="209"/>
      <c r="Q520" s="209"/>
      <c r="R520" s="209"/>
      <c r="S520" s="209"/>
      <c r="T520" s="210"/>
      <c r="U520" s="14"/>
      <c r="V520" s="14"/>
      <c r="W520" s="14"/>
      <c r="X520" s="14"/>
      <c r="Y520" s="14"/>
      <c r="Z520" s="14"/>
      <c r="AA520" s="14"/>
      <c r="AB520" s="14"/>
      <c r="AC520" s="14"/>
      <c r="AD520" s="14"/>
      <c r="AE520" s="14"/>
      <c r="AT520" s="204" t="s">
        <v>265</v>
      </c>
      <c r="AU520" s="204" t="s">
        <v>85</v>
      </c>
      <c r="AV520" s="14" t="s">
        <v>85</v>
      </c>
      <c r="AW520" s="14" t="s">
        <v>32</v>
      </c>
      <c r="AX520" s="14" t="s">
        <v>75</v>
      </c>
      <c r="AY520" s="204" t="s">
        <v>257</v>
      </c>
    </row>
    <row r="521" s="14" customFormat="1">
      <c r="A521" s="14"/>
      <c r="B521" s="203"/>
      <c r="C521" s="14"/>
      <c r="D521" s="196" t="s">
        <v>265</v>
      </c>
      <c r="E521" s="204" t="s">
        <v>1</v>
      </c>
      <c r="F521" s="205" t="s">
        <v>635</v>
      </c>
      <c r="G521" s="14"/>
      <c r="H521" s="206">
        <v>1.577</v>
      </c>
      <c r="I521" s="207"/>
      <c r="J521" s="14"/>
      <c r="K521" s="14"/>
      <c r="L521" s="203"/>
      <c r="M521" s="208"/>
      <c r="N521" s="209"/>
      <c r="O521" s="209"/>
      <c r="P521" s="209"/>
      <c r="Q521" s="209"/>
      <c r="R521" s="209"/>
      <c r="S521" s="209"/>
      <c r="T521" s="210"/>
      <c r="U521" s="14"/>
      <c r="V521" s="14"/>
      <c r="W521" s="14"/>
      <c r="X521" s="14"/>
      <c r="Y521" s="14"/>
      <c r="Z521" s="14"/>
      <c r="AA521" s="14"/>
      <c r="AB521" s="14"/>
      <c r="AC521" s="14"/>
      <c r="AD521" s="14"/>
      <c r="AE521" s="14"/>
      <c r="AT521" s="204" t="s">
        <v>265</v>
      </c>
      <c r="AU521" s="204" t="s">
        <v>85</v>
      </c>
      <c r="AV521" s="14" t="s">
        <v>85</v>
      </c>
      <c r="AW521" s="14" t="s">
        <v>32</v>
      </c>
      <c r="AX521" s="14" t="s">
        <v>75</v>
      </c>
      <c r="AY521" s="204" t="s">
        <v>257</v>
      </c>
    </row>
    <row r="522" s="14" customFormat="1">
      <c r="A522" s="14"/>
      <c r="B522" s="203"/>
      <c r="C522" s="14"/>
      <c r="D522" s="196" t="s">
        <v>265</v>
      </c>
      <c r="E522" s="204" t="s">
        <v>1</v>
      </c>
      <c r="F522" s="205" t="s">
        <v>636</v>
      </c>
      <c r="G522" s="14"/>
      <c r="H522" s="206">
        <v>0.67800000000000005</v>
      </c>
      <c r="I522" s="207"/>
      <c r="J522" s="14"/>
      <c r="K522" s="14"/>
      <c r="L522" s="203"/>
      <c r="M522" s="208"/>
      <c r="N522" s="209"/>
      <c r="O522" s="209"/>
      <c r="P522" s="209"/>
      <c r="Q522" s="209"/>
      <c r="R522" s="209"/>
      <c r="S522" s="209"/>
      <c r="T522" s="210"/>
      <c r="U522" s="14"/>
      <c r="V522" s="14"/>
      <c r="W522" s="14"/>
      <c r="X522" s="14"/>
      <c r="Y522" s="14"/>
      <c r="Z522" s="14"/>
      <c r="AA522" s="14"/>
      <c r="AB522" s="14"/>
      <c r="AC522" s="14"/>
      <c r="AD522" s="14"/>
      <c r="AE522" s="14"/>
      <c r="AT522" s="204" t="s">
        <v>265</v>
      </c>
      <c r="AU522" s="204" t="s">
        <v>85</v>
      </c>
      <c r="AV522" s="14" t="s">
        <v>85</v>
      </c>
      <c r="AW522" s="14" t="s">
        <v>32</v>
      </c>
      <c r="AX522" s="14" t="s">
        <v>75</v>
      </c>
      <c r="AY522" s="204" t="s">
        <v>257</v>
      </c>
    </row>
    <row r="523" s="14" customFormat="1">
      <c r="A523" s="14"/>
      <c r="B523" s="203"/>
      <c r="C523" s="14"/>
      <c r="D523" s="196" t="s">
        <v>265</v>
      </c>
      <c r="E523" s="204" t="s">
        <v>1</v>
      </c>
      <c r="F523" s="205" t="s">
        <v>637</v>
      </c>
      <c r="G523" s="14"/>
      <c r="H523" s="206">
        <v>0.751</v>
      </c>
      <c r="I523" s="207"/>
      <c r="J523" s="14"/>
      <c r="K523" s="14"/>
      <c r="L523" s="203"/>
      <c r="M523" s="208"/>
      <c r="N523" s="209"/>
      <c r="O523" s="209"/>
      <c r="P523" s="209"/>
      <c r="Q523" s="209"/>
      <c r="R523" s="209"/>
      <c r="S523" s="209"/>
      <c r="T523" s="210"/>
      <c r="U523" s="14"/>
      <c r="V523" s="14"/>
      <c r="W523" s="14"/>
      <c r="X523" s="14"/>
      <c r="Y523" s="14"/>
      <c r="Z523" s="14"/>
      <c r="AA523" s="14"/>
      <c r="AB523" s="14"/>
      <c r="AC523" s="14"/>
      <c r="AD523" s="14"/>
      <c r="AE523" s="14"/>
      <c r="AT523" s="204" t="s">
        <v>265</v>
      </c>
      <c r="AU523" s="204" t="s">
        <v>85</v>
      </c>
      <c r="AV523" s="14" t="s">
        <v>85</v>
      </c>
      <c r="AW523" s="14" t="s">
        <v>32</v>
      </c>
      <c r="AX523" s="14" t="s">
        <v>75</v>
      </c>
      <c r="AY523" s="204" t="s">
        <v>257</v>
      </c>
    </row>
    <row r="524" s="14" customFormat="1">
      <c r="A524" s="14"/>
      <c r="B524" s="203"/>
      <c r="C524" s="14"/>
      <c r="D524" s="196" t="s">
        <v>265</v>
      </c>
      <c r="E524" s="204" t="s">
        <v>1</v>
      </c>
      <c r="F524" s="205" t="s">
        <v>638</v>
      </c>
      <c r="G524" s="14"/>
      <c r="H524" s="206">
        <v>0.86399999999999999</v>
      </c>
      <c r="I524" s="207"/>
      <c r="J524" s="14"/>
      <c r="K524" s="14"/>
      <c r="L524" s="203"/>
      <c r="M524" s="208"/>
      <c r="N524" s="209"/>
      <c r="O524" s="209"/>
      <c r="P524" s="209"/>
      <c r="Q524" s="209"/>
      <c r="R524" s="209"/>
      <c r="S524" s="209"/>
      <c r="T524" s="210"/>
      <c r="U524" s="14"/>
      <c r="V524" s="14"/>
      <c r="W524" s="14"/>
      <c r="X524" s="14"/>
      <c r="Y524" s="14"/>
      <c r="Z524" s="14"/>
      <c r="AA524" s="14"/>
      <c r="AB524" s="14"/>
      <c r="AC524" s="14"/>
      <c r="AD524" s="14"/>
      <c r="AE524" s="14"/>
      <c r="AT524" s="204" t="s">
        <v>265</v>
      </c>
      <c r="AU524" s="204" t="s">
        <v>85</v>
      </c>
      <c r="AV524" s="14" t="s">
        <v>85</v>
      </c>
      <c r="AW524" s="14" t="s">
        <v>32</v>
      </c>
      <c r="AX524" s="14" t="s">
        <v>75</v>
      </c>
      <c r="AY524" s="204" t="s">
        <v>257</v>
      </c>
    </row>
    <row r="525" s="14" customFormat="1">
      <c r="A525" s="14"/>
      <c r="B525" s="203"/>
      <c r="C525" s="14"/>
      <c r="D525" s="196" t="s">
        <v>265</v>
      </c>
      <c r="E525" s="204" t="s">
        <v>1</v>
      </c>
      <c r="F525" s="205" t="s">
        <v>639</v>
      </c>
      <c r="G525" s="14"/>
      <c r="H525" s="206">
        <v>0.91100000000000003</v>
      </c>
      <c r="I525" s="207"/>
      <c r="J525" s="14"/>
      <c r="K525" s="14"/>
      <c r="L525" s="203"/>
      <c r="M525" s="208"/>
      <c r="N525" s="209"/>
      <c r="O525" s="209"/>
      <c r="P525" s="209"/>
      <c r="Q525" s="209"/>
      <c r="R525" s="209"/>
      <c r="S525" s="209"/>
      <c r="T525" s="210"/>
      <c r="U525" s="14"/>
      <c r="V525" s="14"/>
      <c r="W525" s="14"/>
      <c r="X525" s="14"/>
      <c r="Y525" s="14"/>
      <c r="Z525" s="14"/>
      <c r="AA525" s="14"/>
      <c r="AB525" s="14"/>
      <c r="AC525" s="14"/>
      <c r="AD525" s="14"/>
      <c r="AE525" s="14"/>
      <c r="AT525" s="204" t="s">
        <v>265</v>
      </c>
      <c r="AU525" s="204" t="s">
        <v>85</v>
      </c>
      <c r="AV525" s="14" t="s">
        <v>85</v>
      </c>
      <c r="AW525" s="14" t="s">
        <v>32</v>
      </c>
      <c r="AX525" s="14" t="s">
        <v>75</v>
      </c>
      <c r="AY525" s="204" t="s">
        <v>257</v>
      </c>
    </row>
    <row r="526" s="14" customFormat="1">
      <c r="A526" s="14"/>
      <c r="B526" s="203"/>
      <c r="C526" s="14"/>
      <c r="D526" s="196" t="s">
        <v>265</v>
      </c>
      <c r="E526" s="204" t="s">
        <v>1</v>
      </c>
      <c r="F526" s="205" t="s">
        <v>640</v>
      </c>
      <c r="G526" s="14"/>
      <c r="H526" s="206">
        <v>0.91900000000000004</v>
      </c>
      <c r="I526" s="207"/>
      <c r="J526" s="14"/>
      <c r="K526" s="14"/>
      <c r="L526" s="203"/>
      <c r="M526" s="208"/>
      <c r="N526" s="209"/>
      <c r="O526" s="209"/>
      <c r="P526" s="209"/>
      <c r="Q526" s="209"/>
      <c r="R526" s="209"/>
      <c r="S526" s="209"/>
      <c r="T526" s="210"/>
      <c r="U526" s="14"/>
      <c r="V526" s="14"/>
      <c r="W526" s="14"/>
      <c r="X526" s="14"/>
      <c r="Y526" s="14"/>
      <c r="Z526" s="14"/>
      <c r="AA526" s="14"/>
      <c r="AB526" s="14"/>
      <c r="AC526" s="14"/>
      <c r="AD526" s="14"/>
      <c r="AE526" s="14"/>
      <c r="AT526" s="204" t="s">
        <v>265</v>
      </c>
      <c r="AU526" s="204" t="s">
        <v>85</v>
      </c>
      <c r="AV526" s="14" t="s">
        <v>85</v>
      </c>
      <c r="AW526" s="14" t="s">
        <v>32</v>
      </c>
      <c r="AX526" s="14" t="s">
        <v>75</v>
      </c>
      <c r="AY526" s="204" t="s">
        <v>257</v>
      </c>
    </row>
    <row r="527" s="16" customFormat="1">
      <c r="A527" s="16"/>
      <c r="B527" s="219"/>
      <c r="C527" s="16"/>
      <c r="D527" s="196" t="s">
        <v>265</v>
      </c>
      <c r="E527" s="220" t="s">
        <v>1</v>
      </c>
      <c r="F527" s="221" t="s">
        <v>296</v>
      </c>
      <c r="G527" s="16"/>
      <c r="H527" s="222">
        <v>6.4770000000000003</v>
      </c>
      <c r="I527" s="223"/>
      <c r="J527" s="16"/>
      <c r="K527" s="16"/>
      <c r="L527" s="219"/>
      <c r="M527" s="224"/>
      <c r="N527" s="225"/>
      <c r="O527" s="225"/>
      <c r="P527" s="225"/>
      <c r="Q527" s="225"/>
      <c r="R527" s="225"/>
      <c r="S527" s="225"/>
      <c r="T527" s="226"/>
      <c r="U527" s="16"/>
      <c r="V527" s="16"/>
      <c r="W527" s="16"/>
      <c r="X527" s="16"/>
      <c r="Y527" s="16"/>
      <c r="Z527" s="16"/>
      <c r="AA527" s="16"/>
      <c r="AB527" s="16"/>
      <c r="AC527" s="16"/>
      <c r="AD527" s="16"/>
      <c r="AE527" s="16"/>
      <c r="AT527" s="220" t="s">
        <v>265</v>
      </c>
      <c r="AU527" s="220" t="s">
        <v>85</v>
      </c>
      <c r="AV527" s="16" t="s">
        <v>92</v>
      </c>
      <c r="AW527" s="16" t="s">
        <v>32</v>
      </c>
      <c r="AX527" s="16" t="s">
        <v>75</v>
      </c>
      <c r="AY527" s="220" t="s">
        <v>257</v>
      </c>
    </row>
    <row r="528" s="13" customFormat="1">
      <c r="A528" s="13"/>
      <c r="B528" s="195"/>
      <c r="C528" s="13"/>
      <c r="D528" s="196" t="s">
        <v>265</v>
      </c>
      <c r="E528" s="197" t="s">
        <v>1</v>
      </c>
      <c r="F528" s="198" t="s">
        <v>641</v>
      </c>
      <c r="G528" s="13"/>
      <c r="H528" s="197" t="s">
        <v>1</v>
      </c>
      <c r="I528" s="199"/>
      <c r="J528" s="13"/>
      <c r="K528" s="13"/>
      <c r="L528" s="195"/>
      <c r="M528" s="200"/>
      <c r="N528" s="201"/>
      <c r="O528" s="201"/>
      <c r="P528" s="201"/>
      <c r="Q528" s="201"/>
      <c r="R528" s="201"/>
      <c r="S528" s="201"/>
      <c r="T528" s="202"/>
      <c r="U528" s="13"/>
      <c r="V528" s="13"/>
      <c r="W528" s="13"/>
      <c r="X528" s="13"/>
      <c r="Y528" s="13"/>
      <c r="Z528" s="13"/>
      <c r="AA528" s="13"/>
      <c r="AB528" s="13"/>
      <c r="AC528" s="13"/>
      <c r="AD528" s="13"/>
      <c r="AE528" s="13"/>
      <c r="AT528" s="197" t="s">
        <v>265</v>
      </c>
      <c r="AU528" s="197" t="s">
        <v>85</v>
      </c>
      <c r="AV528" s="13" t="s">
        <v>82</v>
      </c>
      <c r="AW528" s="13" t="s">
        <v>32</v>
      </c>
      <c r="AX528" s="13" t="s">
        <v>75</v>
      </c>
      <c r="AY528" s="197" t="s">
        <v>257</v>
      </c>
    </row>
    <row r="529" s="14" customFormat="1">
      <c r="A529" s="14"/>
      <c r="B529" s="203"/>
      <c r="C529" s="14"/>
      <c r="D529" s="196" t="s">
        <v>265</v>
      </c>
      <c r="E529" s="204" t="s">
        <v>1</v>
      </c>
      <c r="F529" s="205" t="s">
        <v>642</v>
      </c>
      <c r="G529" s="14"/>
      <c r="H529" s="206">
        <v>2.383</v>
      </c>
      <c r="I529" s="207"/>
      <c r="J529" s="14"/>
      <c r="K529" s="14"/>
      <c r="L529" s="203"/>
      <c r="M529" s="208"/>
      <c r="N529" s="209"/>
      <c r="O529" s="209"/>
      <c r="P529" s="209"/>
      <c r="Q529" s="209"/>
      <c r="R529" s="209"/>
      <c r="S529" s="209"/>
      <c r="T529" s="210"/>
      <c r="U529" s="14"/>
      <c r="V529" s="14"/>
      <c r="W529" s="14"/>
      <c r="X529" s="14"/>
      <c r="Y529" s="14"/>
      <c r="Z529" s="14"/>
      <c r="AA529" s="14"/>
      <c r="AB529" s="14"/>
      <c r="AC529" s="14"/>
      <c r="AD529" s="14"/>
      <c r="AE529" s="14"/>
      <c r="AT529" s="204" t="s">
        <v>265</v>
      </c>
      <c r="AU529" s="204" t="s">
        <v>85</v>
      </c>
      <c r="AV529" s="14" t="s">
        <v>85</v>
      </c>
      <c r="AW529" s="14" t="s">
        <v>32</v>
      </c>
      <c r="AX529" s="14" t="s">
        <v>75</v>
      </c>
      <c r="AY529" s="204" t="s">
        <v>257</v>
      </c>
    </row>
    <row r="530" s="14" customFormat="1">
      <c r="A530" s="14"/>
      <c r="B530" s="203"/>
      <c r="C530" s="14"/>
      <c r="D530" s="196" t="s">
        <v>265</v>
      </c>
      <c r="E530" s="204" t="s">
        <v>1</v>
      </c>
      <c r="F530" s="205" t="s">
        <v>643</v>
      </c>
      <c r="G530" s="14"/>
      <c r="H530" s="206">
        <v>3.8839999999999999</v>
      </c>
      <c r="I530" s="207"/>
      <c r="J530" s="14"/>
      <c r="K530" s="14"/>
      <c r="L530" s="203"/>
      <c r="M530" s="208"/>
      <c r="N530" s="209"/>
      <c r="O530" s="209"/>
      <c r="P530" s="209"/>
      <c r="Q530" s="209"/>
      <c r="R530" s="209"/>
      <c r="S530" s="209"/>
      <c r="T530" s="210"/>
      <c r="U530" s="14"/>
      <c r="V530" s="14"/>
      <c r="W530" s="14"/>
      <c r="X530" s="14"/>
      <c r="Y530" s="14"/>
      <c r="Z530" s="14"/>
      <c r="AA530" s="14"/>
      <c r="AB530" s="14"/>
      <c r="AC530" s="14"/>
      <c r="AD530" s="14"/>
      <c r="AE530" s="14"/>
      <c r="AT530" s="204" t="s">
        <v>265</v>
      </c>
      <c r="AU530" s="204" t="s">
        <v>85</v>
      </c>
      <c r="AV530" s="14" t="s">
        <v>85</v>
      </c>
      <c r="AW530" s="14" t="s">
        <v>32</v>
      </c>
      <c r="AX530" s="14" t="s">
        <v>75</v>
      </c>
      <c r="AY530" s="204" t="s">
        <v>257</v>
      </c>
    </row>
    <row r="531" s="14" customFormat="1">
      <c r="A531" s="14"/>
      <c r="B531" s="203"/>
      <c r="C531" s="14"/>
      <c r="D531" s="196" t="s">
        <v>265</v>
      </c>
      <c r="E531" s="204" t="s">
        <v>1</v>
      </c>
      <c r="F531" s="205" t="s">
        <v>644</v>
      </c>
      <c r="G531" s="14"/>
      <c r="H531" s="206">
        <v>0.82699999999999996</v>
      </c>
      <c r="I531" s="207"/>
      <c r="J531" s="14"/>
      <c r="K531" s="14"/>
      <c r="L531" s="203"/>
      <c r="M531" s="208"/>
      <c r="N531" s="209"/>
      <c r="O531" s="209"/>
      <c r="P531" s="209"/>
      <c r="Q531" s="209"/>
      <c r="R531" s="209"/>
      <c r="S531" s="209"/>
      <c r="T531" s="210"/>
      <c r="U531" s="14"/>
      <c r="V531" s="14"/>
      <c r="W531" s="14"/>
      <c r="X531" s="14"/>
      <c r="Y531" s="14"/>
      <c r="Z531" s="14"/>
      <c r="AA531" s="14"/>
      <c r="AB531" s="14"/>
      <c r="AC531" s="14"/>
      <c r="AD531" s="14"/>
      <c r="AE531" s="14"/>
      <c r="AT531" s="204" t="s">
        <v>265</v>
      </c>
      <c r="AU531" s="204" t="s">
        <v>85</v>
      </c>
      <c r="AV531" s="14" t="s">
        <v>85</v>
      </c>
      <c r="AW531" s="14" t="s">
        <v>32</v>
      </c>
      <c r="AX531" s="14" t="s">
        <v>75</v>
      </c>
      <c r="AY531" s="204" t="s">
        <v>257</v>
      </c>
    </row>
    <row r="532" s="14" customFormat="1">
      <c r="A532" s="14"/>
      <c r="B532" s="203"/>
      <c r="C532" s="14"/>
      <c r="D532" s="196" t="s">
        <v>265</v>
      </c>
      <c r="E532" s="204" t="s">
        <v>1</v>
      </c>
      <c r="F532" s="205" t="s">
        <v>645</v>
      </c>
      <c r="G532" s="14"/>
      <c r="H532" s="206">
        <v>0.84699999999999998</v>
      </c>
      <c r="I532" s="207"/>
      <c r="J532" s="14"/>
      <c r="K532" s="14"/>
      <c r="L532" s="203"/>
      <c r="M532" s="208"/>
      <c r="N532" s="209"/>
      <c r="O532" s="209"/>
      <c r="P532" s="209"/>
      <c r="Q532" s="209"/>
      <c r="R532" s="209"/>
      <c r="S532" s="209"/>
      <c r="T532" s="210"/>
      <c r="U532" s="14"/>
      <c r="V532" s="14"/>
      <c r="W532" s="14"/>
      <c r="X532" s="14"/>
      <c r="Y532" s="14"/>
      <c r="Z532" s="14"/>
      <c r="AA532" s="14"/>
      <c r="AB532" s="14"/>
      <c r="AC532" s="14"/>
      <c r="AD532" s="14"/>
      <c r="AE532" s="14"/>
      <c r="AT532" s="204" t="s">
        <v>265</v>
      </c>
      <c r="AU532" s="204" t="s">
        <v>85</v>
      </c>
      <c r="AV532" s="14" t="s">
        <v>85</v>
      </c>
      <c r="AW532" s="14" t="s">
        <v>32</v>
      </c>
      <c r="AX532" s="14" t="s">
        <v>75</v>
      </c>
      <c r="AY532" s="204" t="s">
        <v>257</v>
      </c>
    </row>
    <row r="533" s="14" customFormat="1">
      <c r="A533" s="14"/>
      <c r="B533" s="203"/>
      <c r="C533" s="14"/>
      <c r="D533" s="196" t="s">
        <v>265</v>
      </c>
      <c r="E533" s="204" t="s">
        <v>1</v>
      </c>
      <c r="F533" s="205" t="s">
        <v>646</v>
      </c>
      <c r="G533" s="14"/>
      <c r="H533" s="206">
        <v>0.85699999999999998</v>
      </c>
      <c r="I533" s="207"/>
      <c r="J533" s="14"/>
      <c r="K533" s="14"/>
      <c r="L533" s="203"/>
      <c r="M533" s="208"/>
      <c r="N533" s="209"/>
      <c r="O533" s="209"/>
      <c r="P533" s="209"/>
      <c r="Q533" s="209"/>
      <c r="R533" s="209"/>
      <c r="S533" s="209"/>
      <c r="T533" s="210"/>
      <c r="U533" s="14"/>
      <c r="V533" s="14"/>
      <c r="W533" s="14"/>
      <c r="X533" s="14"/>
      <c r="Y533" s="14"/>
      <c r="Z533" s="14"/>
      <c r="AA533" s="14"/>
      <c r="AB533" s="14"/>
      <c r="AC533" s="14"/>
      <c r="AD533" s="14"/>
      <c r="AE533" s="14"/>
      <c r="AT533" s="204" t="s">
        <v>265</v>
      </c>
      <c r="AU533" s="204" t="s">
        <v>85</v>
      </c>
      <c r="AV533" s="14" t="s">
        <v>85</v>
      </c>
      <c r="AW533" s="14" t="s">
        <v>32</v>
      </c>
      <c r="AX533" s="14" t="s">
        <v>75</v>
      </c>
      <c r="AY533" s="204" t="s">
        <v>257</v>
      </c>
    </row>
    <row r="534" s="16" customFormat="1">
      <c r="A534" s="16"/>
      <c r="B534" s="219"/>
      <c r="C534" s="16"/>
      <c r="D534" s="196" t="s">
        <v>265</v>
      </c>
      <c r="E534" s="220" t="s">
        <v>1</v>
      </c>
      <c r="F534" s="221" t="s">
        <v>296</v>
      </c>
      <c r="G534" s="16"/>
      <c r="H534" s="222">
        <v>8.7979999999999983</v>
      </c>
      <c r="I534" s="223"/>
      <c r="J534" s="16"/>
      <c r="K534" s="16"/>
      <c r="L534" s="219"/>
      <c r="M534" s="224"/>
      <c r="N534" s="225"/>
      <c r="O534" s="225"/>
      <c r="P534" s="225"/>
      <c r="Q534" s="225"/>
      <c r="R534" s="225"/>
      <c r="S534" s="225"/>
      <c r="T534" s="226"/>
      <c r="U534" s="16"/>
      <c r="V534" s="16"/>
      <c r="W534" s="16"/>
      <c r="X534" s="16"/>
      <c r="Y534" s="16"/>
      <c r="Z534" s="16"/>
      <c r="AA534" s="16"/>
      <c r="AB534" s="16"/>
      <c r="AC534" s="16"/>
      <c r="AD534" s="16"/>
      <c r="AE534" s="16"/>
      <c r="AT534" s="220" t="s">
        <v>265</v>
      </c>
      <c r="AU534" s="220" t="s">
        <v>85</v>
      </c>
      <c r="AV534" s="16" t="s">
        <v>92</v>
      </c>
      <c r="AW534" s="16" t="s">
        <v>32</v>
      </c>
      <c r="AX534" s="16" t="s">
        <v>75</v>
      </c>
      <c r="AY534" s="220" t="s">
        <v>257</v>
      </c>
    </row>
    <row r="535" s="15" customFormat="1">
      <c r="A535" s="15"/>
      <c r="B535" s="211"/>
      <c r="C535" s="15"/>
      <c r="D535" s="196" t="s">
        <v>265</v>
      </c>
      <c r="E535" s="212" t="s">
        <v>1</v>
      </c>
      <c r="F535" s="213" t="s">
        <v>271</v>
      </c>
      <c r="G535" s="15"/>
      <c r="H535" s="214">
        <v>15.274999999999999</v>
      </c>
      <c r="I535" s="215"/>
      <c r="J535" s="15"/>
      <c r="K535" s="15"/>
      <c r="L535" s="211"/>
      <c r="M535" s="216"/>
      <c r="N535" s="217"/>
      <c r="O535" s="217"/>
      <c r="P535" s="217"/>
      <c r="Q535" s="217"/>
      <c r="R535" s="217"/>
      <c r="S535" s="217"/>
      <c r="T535" s="218"/>
      <c r="U535" s="15"/>
      <c r="V535" s="15"/>
      <c r="W535" s="15"/>
      <c r="X535" s="15"/>
      <c r="Y535" s="15"/>
      <c r="Z535" s="15"/>
      <c r="AA535" s="15"/>
      <c r="AB535" s="15"/>
      <c r="AC535" s="15"/>
      <c r="AD535" s="15"/>
      <c r="AE535" s="15"/>
      <c r="AT535" s="212" t="s">
        <v>265</v>
      </c>
      <c r="AU535" s="212" t="s">
        <v>85</v>
      </c>
      <c r="AV535" s="15" t="s">
        <v>108</v>
      </c>
      <c r="AW535" s="15" t="s">
        <v>32</v>
      </c>
      <c r="AX535" s="15" t="s">
        <v>82</v>
      </c>
      <c r="AY535" s="212" t="s">
        <v>257</v>
      </c>
    </row>
    <row r="536" s="2" customFormat="1" ht="24.15" customHeight="1">
      <c r="A536" s="38"/>
      <c r="B536" s="181"/>
      <c r="C536" s="182" t="s">
        <v>647</v>
      </c>
      <c r="D536" s="182" t="s">
        <v>259</v>
      </c>
      <c r="E536" s="183" t="s">
        <v>648</v>
      </c>
      <c r="F536" s="184" t="s">
        <v>649</v>
      </c>
      <c r="G536" s="185" t="s">
        <v>323</v>
      </c>
      <c r="H536" s="186">
        <v>33.633000000000003</v>
      </c>
      <c r="I536" s="187"/>
      <c r="J536" s="188">
        <f>ROUND(I536*H536,2)</f>
        <v>0</v>
      </c>
      <c r="K536" s="184" t="s">
        <v>263</v>
      </c>
      <c r="L536" s="39"/>
      <c r="M536" s="189" t="s">
        <v>1</v>
      </c>
      <c r="N536" s="190" t="s">
        <v>40</v>
      </c>
      <c r="O536" s="77"/>
      <c r="P536" s="191">
        <f>O536*H536</f>
        <v>0</v>
      </c>
      <c r="Q536" s="191">
        <v>0.0022000000000000001</v>
      </c>
      <c r="R536" s="191">
        <f>Q536*H536</f>
        <v>0.073992600000000006</v>
      </c>
      <c r="S536" s="191">
        <v>0</v>
      </c>
      <c r="T536" s="192">
        <f>S536*H536</f>
        <v>0</v>
      </c>
      <c r="U536" s="38"/>
      <c r="V536" s="38"/>
      <c r="W536" s="38"/>
      <c r="X536" s="38"/>
      <c r="Y536" s="38"/>
      <c r="Z536" s="38"/>
      <c r="AA536" s="38"/>
      <c r="AB536" s="38"/>
      <c r="AC536" s="38"/>
      <c r="AD536" s="38"/>
      <c r="AE536" s="38"/>
      <c r="AR536" s="193" t="s">
        <v>108</v>
      </c>
      <c r="AT536" s="193" t="s">
        <v>259</v>
      </c>
      <c r="AU536" s="193" t="s">
        <v>85</v>
      </c>
      <c r="AY536" s="19" t="s">
        <v>257</v>
      </c>
      <c r="BE536" s="194">
        <f>IF(N536="základní",J536,0)</f>
        <v>0</v>
      </c>
      <c r="BF536" s="194">
        <f>IF(N536="snížená",J536,0)</f>
        <v>0</v>
      </c>
      <c r="BG536" s="194">
        <f>IF(N536="zákl. přenesená",J536,0)</f>
        <v>0</v>
      </c>
      <c r="BH536" s="194">
        <f>IF(N536="sníž. přenesená",J536,0)</f>
        <v>0</v>
      </c>
      <c r="BI536" s="194">
        <f>IF(N536="nulová",J536,0)</f>
        <v>0</v>
      </c>
      <c r="BJ536" s="19" t="s">
        <v>82</v>
      </c>
      <c r="BK536" s="194">
        <f>ROUND(I536*H536,2)</f>
        <v>0</v>
      </c>
      <c r="BL536" s="19" t="s">
        <v>108</v>
      </c>
      <c r="BM536" s="193" t="s">
        <v>650</v>
      </c>
    </row>
    <row r="537" s="13" customFormat="1">
      <c r="A537" s="13"/>
      <c r="B537" s="195"/>
      <c r="C537" s="13"/>
      <c r="D537" s="196" t="s">
        <v>265</v>
      </c>
      <c r="E537" s="197" t="s">
        <v>1</v>
      </c>
      <c r="F537" s="198" t="s">
        <v>631</v>
      </c>
      <c r="G537" s="13"/>
      <c r="H537" s="197" t="s">
        <v>1</v>
      </c>
      <c r="I537" s="199"/>
      <c r="J537" s="13"/>
      <c r="K537" s="13"/>
      <c r="L537" s="195"/>
      <c r="M537" s="200"/>
      <c r="N537" s="201"/>
      <c r="O537" s="201"/>
      <c r="P537" s="201"/>
      <c r="Q537" s="201"/>
      <c r="R537" s="201"/>
      <c r="S537" s="201"/>
      <c r="T537" s="202"/>
      <c r="U537" s="13"/>
      <c r="V537" s="13"/>
      <c r="W537" s="13"/>
      <c r="X537" s="13"/>
      <c r="Y537" s="13"/>
      <c r="Z537" s="13"/>
      <c r="AA537" s="13"/>
      <c r="AB537" s="13"/>
      <c r="AC537" s="13"/>
      <c r="AD537" s="13"/>
      <c r="AE537" s="13"/>
      <c r="AT537" s="197" t="s">
        <v>265</v>
      </c>
      <c r="AU537" s="197" t="s">
        <v>85</v>
      </c>
      <c r="AV537" s="13" t="s">
        <v>82</v>
      </c>
      <c r="AW537" s="13" t="s">
        <v>32</v>
      </c>
      <c r="AX537" s="13" t="s">
        <v>75</v>
      </c>
      <c r="AY537" s="197" t="s">
        <v>257</v>
      </c>
    </row>
    <row r="538" s="13" customFormat="1">
      <c r="A538" s="13"/>
      <c r="B538" s="195"/>
      <c r="C538" s="13"/>
      <c r="D538" s="196" t="s">
        <v>265</v>
      </c>
      <c r="E538" s="197" t="s">
        <v>1</v>
      </c>
      <c r="F538" s="198" t="s">
        <v>632</v>
      </c>
      <c r="G538" s="13"/>
      <c r="H538" s="197" t="s">
        <v>1</v>
      </c>
      <c r="I538" s="199"/>
      <c r="J538" s="13"/>
      <c r="K538" s="13"/>
      <c r="L538" s="195"/>
      <c r="M538" s="200"/>
      <c r="N538" s="201"/>
      <c r="O538" s="201"/>
      <c r="P538" s="201"/>
      <c r="Q538" s="201"/>
      <c r="R538" s="201"/>
      <c r="S538" s="201"/>
      <c r="T538" s="202"/>
      <c r="U538" s="13"/>
      <c r="V538" s="13"/>
      <c r="W538" s="13"/>
      <c r="X538" s="13"/>
      <c r="Y538" s="13"/>
      <c r="Z538" s="13"/>
      <c r="AA538" s="13"/>
      <c r="AB538" s="13"/>
      <c r="AC538" s="13"/>
      <c r="AD538" s="13"/>
      <c r="AE538" s="13"/>
      <c r="AT538" s="197" t="s">
        <v>265</v>
      </c>
      <c r="AU538" s="197" t="s">
        <v>85</v>
      </c>
      <c r="AV538" s="13" t="s">
        <v>82</v>
      </c>
      <c r="AW538" s="13" t="s">
        <v>32</v>
      </c>
      <c r="AX538" s="13" t="s">
        <v>75</v>
      </c>
      <c r="AY538" s="197" t="s">
        <v>257</v>
      </c>
    </row>
    <row r="539" s="13" customFormat="1">
      <c r="A539" s="13"/>
      <c r="B539" s="195"/>
      <c r="C539" s="13"/>
      <c r="D539" s="196" t="s">
        <v>265</v>
      </c>
      <c r="E539" s="197" t="s">
        <v>1</v>
      </c>
      <c r="F539" s="198" t="s">
        <v>633</v>
      </c>
      <c r="G539" s="13"/>
      <c r="H539" s="197" t="s">
        <v>1</v>
      </c>
      <c r="I539" s="199"/>
      <c r="J539" s="13"/>
      <c r="K539" s="13"/>
      <c r="L539" s="195"/>
      <c r="M539" s="200"/>
      <c r="N539" s="201"/>
      <c r="O539" s="201"/>
      <c r="P539" s="201"/>
      <c r="Q539" s="201"/>
      <c r="R539" s="201"/>
      <c r="S539" s="201"/>
      <c r="T539" s="202"/>
      <c r="U539" s="13"/>
      <c r="V539" s="13"/>
      <c r="W539" s="13"/>
      <c r="X539" s="13"/>
      <c r="Y539" s="13"/>
      <c r="Z539" s="13"/>
      <c r="AA539" s="13"/>
      <c r="AB539" s="13"/>
      <c r="AC539" s="13"/>
      <c r="AD539" s="13"/>
      <c r="AE539" s="13"/>
      <c r="AT539" s="197" t="s">
        <v>265</v>
      </c>
      <c r="AU539" s="197" t="s">
        <v>85</v>
      </c>
      <c r="AV539" s="13" t="s">
        <v>82</v>
      </c>
      <c r="AW539" s="13" t="s">
        <v>32</v>
      </c>
      <c r="AX539" s="13" t="s">
        <v>75</v>
      </c>
      <c r="AY539" s="197" t="s">
        <v>257</v>
      </c>
    </row>
    <row r="540" s="14" customFormat="1">
      <c r="A540" s="14"/>
      <c r="B540" s="203"/>
      <c r="C540" s="14"/>
      <c r="D540" s="196" t="s">
        <v>265</v>
      </c>
      <c r="E540" s="204" t="s">
        <v>1</v>
      </c>
      <c r="F540" s="205" t="s">
        <v>651</v>
      </c>
      <c r="G540" s="14"/>
      <c r="H540" s="206">
        <v>6.9029999999999996</v>
      </c>
      <c r="I540" s="207"/>
      <c r="J540" s="14"/>
      <c r="K540" s="14"/>
      <c r="L540" s="203"/>
      <c r="M540" s="208"/>
      <c r="N540" s="209"/>
      <c r="O540" s="209"/>
      <c r="P540" s="209"/>
      <c r="Q540" s="209"/>
      <c r="R540" s="209"/>
      <c r="S540" s="209"/>
      <c r="T540" s="210"/>
      <c r="U540" s="14"/>
      <c r="V540" s="14"/>
      <c r="W540" s="14"/>
      <c r="X540" s="14"/>
      <c r="Y540" s="14"/>
      <c r="Z540" s="14"/>
      <c r="AA540" s="14"/>
      <c r="AB540" s="14"/>
      <c r="AC540" s="14"/>
      <c r="AD540" s="14"/>
      <c r="AE540" s="14"/>
      <c r="AT540" s="204" t="s">
        <v>265</v>
      </c>
      <c r="AU540" s="204" t="s">
        <v>85</v>
      </c>
      <c r="AV540" s="14" t="s">
        <v>85</v>
      </c>
      <c r="AW540" s="14" t="s">
        <v>32</v>
      </c>
      <c r="AX540" s="14" t="s">
        <v>75</v>
      </c>
      <c r="AY540" s="204" t="s">
        <v>257</v>
      </c>
    </row>
    <row r="541" s="14" customFormat="1">
      <c r="A541" s="14"/>
      <c r="B541" s="203"/>
      <c r="C541" s="14"/>
      <c r="D541" s="196" t="s">
        <v>265</v>
      </c>
      <c r="E541" s="204" t="s">
        <v>1</v>
      </c>
      <c r="F541" s="205" t="s">
        <v>652</v>
      </c>
      <c r="G541" s="14"/>
      <c r="H541" s="206">
        <v>14.022</v>
      </c>
      <c r="I541" s="207"/>
      <c r="J541" s="14"/>
      <c r="K541" s="14"/>
      <c r="L541" s="203"/>
      <c r="M541" s="208"/>
      <c r="N541" s="209"/>
      <c r="O541" s="209"/>
      <c r="P541" s="209"/>
      <c r="Q541" s="209"/>
      <c r="R541" s="209"/>
      <c r="S541" s="209"/>
      <c r="T541" s="210"/>
      <c r="U541" s="14"/>
      <c r="V541" s="14"/>
      <c r="W541" s="14"/>
      <c r="X541" s="14"/>
      <c r="Y541" s="14"/>
      <c r="Z541" s="14"/>
      <c r="AA541" s="14"/>
      <c r="AB541" s="14"/>
      <c r="AC541" s="14"/>
      <c r="AD541" s="14"/>
      <c r="AE541" s="14"/>
      <c r="AT541" s="204" t="s">
        <v>265</v>
      </c>
      <c r="AU541" s="204" t="s">
        <v>85</v>
      </c>
      <c r="AV541" s="14" t="s">
        <v>85</v>
      </c>
      <c r="AW541" s="14" t="s">
        <v>32</v>
      </c>
      <c r="AX541" s="14" t="s">
        <v>75</v>
      </c>
      <c r="AY541" s="204" t="s">
        <v>257</v>
      </c>
    </row>
    <row r="542" s="14" customFormat="1">
      <c r="A542" s="14"/>
      <c r="B542" s="203"/>
      <c r="C542" s="14"/>
      <c r="D542" s="196" t="s">
        <v>265</v>
      </c>
      <c r="E542" s="204" t="s">
        <v>1</v>
      </c>
      <c r="F542" s="205" t="s">
        <v>653</v>
      </c>
      <c r="G542" s="14"/>
      <c r="H542" s="206">
        <v>6.0300000000000002</v>
      </c>
      <c r="I542" s="207"/>
      <c r="J542" s="14"/>
      <c r="K542" s="14"/>
      <c r="L542" s="203"/>
      <c r="M542" s="208"/>
      <c r="N542" s="209"/>
      <c r="O542" s="209"/>
      <c r="P542" s="209"/>
      <c r="Q542" s="209"/>
      <c r="R542" s="209"/>
      <c r="S542" s="209"/>
      <c r="T542" s="210"/>
      <c r="U542" s="14"/>
      <c r="V542" s="14"/>
      <c r="W542" s="14"/>
      <c r="X542" s="14"/>
      <c r="Y542" s="14"/>
      <c r="Z542" s="14"/>
      <c r="AA542" s="14"/>
      <c r="AB542" s="14"/>
      <c r="AC542" s="14"/>
      <c r="AD542" s="14"/>
      <c r="AE542" s="14"/>
      <c r="AT542" s="204" t="s">
        <v>265</v>
      </c>
      <c r="AU542" s="204" t="s">
        <v>85</v>
      </c>
      <c r="AV542" s="14" t="s">
        <v>85</v>
      </c>
      <c r="AW542" s="14" t="s">
        <v>32</v>
      </c>
      <c r="AX542" s="14" t="s">
        <v>75</v>
      </c>
      <c r="AY542" s="204" t="s">
        <v>257</v>
      </c>
    </row>
    <row r="543" s="14" customFormat="1">
      <c r="A543" s="14"/>
      <c r="B543" s="203"/>
      <c r="C543" s="14"/>
      <c r="D543" s="196" t="s">
        <v>265</v>
      </c>
      <c r="E543" s="204" t="s">
        <v>1</v>
      </c>
      <c r="F543" s="205" t="s">
        <v>654</v>
      </c>
      <c r="G543" s="14"/>
      <c r="H543" s="206">
        <v>6.6779999999999999</v>
      </c>
      <c r="I543" s="207"/>
      <c r="J543" s="14"/>
      <c r="K543" s="14"/>
      <c r="L543" s="203"/>
      <c r="M543" s="208"/>
      <c r="N543" s="209"/>
      <c r="O543" s="209"/>
      <c r="P543" s="209"/>
      <c r="Q543" s="209"/>
      <c r="R543" s="209"/>
      <c r="S543" s="209"/>
      <c r="T543" s="210"/>
      <c r="U543" s="14"/>
      <c r="V543" s="14"/>
      <c r="W543" s="14"/>
      <c r="X543" s="14"/>
      <c r="Y543" s="14"/>
      <c r="Z543" s="14"/>
      <c r="AA543" s="14"/>
      <c r="AB543" s="14"/>
      <c r="AC543" s="14"/>
      <c r="AD543" s="14"/>
      <c r="AE543" s="14"/>
      <c r="AT543" s="204" t="s">
        <v>265</v>
      </c>
      <c r="AU543" s="204" t="s">
        <v>85</v>
      </c>
      <c r="AV543" s="14" t="s">
        <v>85</v>
      </c>
      <c r="AW543" s="14" t="s">
        <v>32</v>
      </c>
      <c r="AX543" s="14" t="s">
        <v>75</v>
      </c>
      <c r="AY543" s="204" t="s">
        <v>257</v>
      </c>
    </row>
    <row r="544" s="15" customFormat="1">
      <c r="A544" s="15"/>
      <c r="B544" s="211"/>
      <c r="C544" s="15"/>
      <c r="D544" s="196" t="s">
        <v>265</v>
      </c>
      <c r="E544" s="212" t="s">
        <v>1</v>
      </c>
      <c r="F544" s="213" t="s">
        <v>271</v>
      </c>
      <c r="G544" s="15"/>
      <c r="H544" s="214">
        <v>33.633000000000003</v>
      </c>
      <c r="I544" s="215"/>
      <c r="J544" s="15"/>
      <c r="K544" s="15"/>
      <c r="L544" s="211"/>
      <c r="M544" s="216"/>
      <c r="N544" s="217"/>
      <c r="O544" s="217"/>
      <c r="P544" s="217"/>
      <c r="Q544" s="217"/>
      <c r="R544" s="217"/>
      <c r="S544" s="217"/>
      <c r="T544" s="218"/>
      <c r="U544" s="15"/>
      <c r="V544" s="15"/>
      <c r="W544" s="15"/>
      <c r="X544" s="15"/>
      <c r="Y544" s="15"/>
      <c r="Z544" s="15"/>
      <c r="AA544" s="15"/>
      <c r="AB544" s="15"/>
      <c r="AC544" s="15"/>
      <c r="AD544" s="15"/>
      <c r="AE544" s="15"/>
      <c r="AT544" s="212" t="s">
        <v>265</v>
      </c>
      <c r="AU544" s="212" t="s">
        <v>85</v>
      </c>
      <c r="AV544" s="15" t="s">
        <v>108</v>
      </c>
      <c r="AW544" s="15" t="s">
        <v>32</v>
      </c>
      <c r="AX544" s="15" t="s">
        <v>82</v>
      </c>
      <c r="AY544" s="212" t="s">
        <v>257</v>
      </c>
    </row>
    <row r="545" s="2" customFormat="1" ht="24.15" customHeight="1">
      <c r="A545" s="38"/>
      <c r="B545" s="181"/>
      <c r="C545" s="182" t="s">
        <v>655</v>
      </c>
      <c r="D545" s="182" t="s">
        <v>259</v>
      </c>
      <c r="E545" s="183" t="s">
        <v>656</v>
      </c>
      <c r="F545" s="184" t="s">
        <v>657</v>
      </c>
      <c r="G545" s="185" t="s">
        <v>323</v>
      </c>
      <c r="H545" s="186">
        <v>33.633000000000003</v>
      </c>
      <c r="I545" s="187"/>
      <c r="J545" s="188">
        <f>ROUND(I545*H545,2)</f>
        <v>0</v>
      </c>
      <c r="K545" s="184" t="s">
        <v>263</v>
      </c>
      <c r="L545" s="39"/>
      <c r="M545" s="189" t="s">
        <v>1</v>
      </c>
      <c r="N545" s="190" t="s">
        <v>40</v>
      </c>
      <c r="O545" s="77"/>
      <c r="P545" s="191">
        <f>O545*H545</f>
        <v>0</v>
      </c>
      <c r="Q545" s="191">
        <v>0</v>
      </c>
      <c r="R545" s="191">
        <f>Q545*H545</f>
        <v>0</v>
      </c>
      <c r="S545" s="191">
        <v>0</v>
      </c>
      <c r="T545" s="192">
        <f>S545*H545</f>
        <v>0</v>
      </c>
      <c r="U545" s="38"/>
      <c r="V545" s="38"/>
      <c r="W545" s="38"/>
      <c r="X545" s="38"/>
      <c r="Y545" s="38"/>
      <c r="Z545" s="38"/>
      <c r="AA545" s="38"/>
      <c r="AB545" s="38"/>
      <c r="AC545" s="38"/>
      <c r="AD545" s="38"/>
      <c r="AE545" s="38"/>
      <c r="AR545" s="193" t="s">
        <v>108</v>
      </c>
      <c r="AT545" s="193" t="s">
        <v>259</v>
      </c>
      <c r="AU545" s="193" t="s">
        <v>85</v>
      </c>
      <c r="AY545" s="19" t="s">
        <v>257</v>
      </c>
      <c r="BE545" s="194">
        <f>IF(N545="základní",J545,0)</f>
        <v>0</v>
      </c>
      <c r="BF545" s="194">
        <f>IF(N545="snížená",J545,0)</f>
        <v>0</v>
      </c>
      <c r="BG545" s="194">
        <f>IF(N545="zákl. přenesená",J545,0)</f>
        <v>0</v>
      </c>
      <c r="BH545" s="194">
        <f>IF(N545="sníž. přenesená",J545,0)</f>
        <v>0</v>
      </c>
      <c r="BI545" s="194">
        <f>IF(N545="nulová",J545,0)</f>
        <v>0</v>
      </c>
      <c r="BJ545" s="19" t="s">
        <v>82</v>
      </c>
      <c r="BK545" s="194">
        <f>ROUND(I545*H545,2)</f>
        <v>0</v>
      </c>
      <c r="BL545" s="19" t="s">
        <v>108</v>
      </c>
      <c r="BM545" s="193" t="s">
        <v>658</v>
      </c>
    </row>
    <row r="546" s="2" customFormat="1" ht="24.15" customHeight="1">
      <c r="A546" s="38"/>
      <c r="B546" s="181"/>
      <c r="C546" s="182" t="s">
        <v>659</v>
      </c>
      <c r="D546" s="182" t="s">
        <v>259</v>
      </c>
      <c r="E546" s="183" t="s">
        <v>660</v>
      </c>
      <c r="F546" s="184" t="s">
        <v>661</v>
      </c>
      <c r="G546" s="185" t="s">
        <v>323</v>
      </c>
      <c r="H546" s="186">
        <v>40.152999999999999</v>
      </c>
      <c r="I546" s="187"/>
      <c r="J546" s="188">
        <f>ROUND(I546*H546,2)</f>
        <v>0</v>
      </c>
      <c r="K546" s="184" t="s">
        <v>263</v>
      </c>
      <c r="L546" s="39"/>
      <c r="M546" s="189" t="s">
        <v>1</v>
      </c>
      <c r="N546" s="190" t="s">
        <v>40</v>
      </c>
      <c r="O546" s="77"/>
      <c r="P546" s="191">
        <f>O546*H546</f>
        <v>0</v>
      </c>
      <c r="Q546" s="191">
        <v>0.0021299999999999999</v>
      </c>
      <c r="R546" s="191">
        <f>Q546*H546</f>
        <v>0.085525889999999993</v>
      </c>
      <c r="S546" s="191">
        <v>0</v>
      </c>
      <c r="T546" s="192">
        <f>S546*H546</f>
        <v>0</v>
      </c>
      <c r="U546" s="38"/>
      <c r="V546" s="38"/>
      <c r="W546" s="38"/>
      <c r="X546" s="38"/>
      <c r="Y546" s="38"/>
      <c r="Z546" s="38"/>
      <c r="AA546" s="38"/>
      <c r="AB546" s="38"/>
      <c r="AC546" s="38"/>
      <c r="AD546" s="38"/>
      <c r="AE546" s="38"/>
      <c r="AR546" s="193" t="s">
        <v>108</v>
      </c>
      <c r="AT546" s="193" t="s">
        <v>259</v>
      </c>
      <c r="AU546" s="193" t="s">
        <v>85</v>
      </c>
      <c r="AY546" s="19" t="s">
        <v>257</v>
      </c>
      <c r="BE546" s="194">
        <f>IF(N546="základní",J546,0)</f>
        <v>0</v>
      </c>
      <c r="BF546" s="194">
        <f>IF(N546="snížená",J546,0)</f>
        <v>0</v>
      </c>
      <c r="BG546" s="194">
        <f>IF(N546="zákl. přenesená",J546,0)</f>
        <v>0</v>
      </c>
      <c r="BH546" s="194">
        <f>IF(N546="sníž. přenesená",J546,0)</f>
        <v>0</v>
      </c>
      <c r="BI546" s="194">
        <f>IF(N546="nulová",J546,0)</f>
        <v>0</v>
      </c>
      <c r="BJ546" s="19" t="s">
        <v>82</v>
      </c>
      <c r="BK546" s="194">
        <f>ROUND(I546*H546,2)</f>
        <v>0</v>
      </c>
      <c r="BL546" s="19" t="s">
        <v>108</v>
      </c>
      <c r="BM546" s="193" t="s">
        <v>662</v>
      </c>
    </row>
    <row r="547" s="13" customFormat="1">
      <c r="A547" s="13"/>
      <c r="B547" s="195"/>
      <c r="C547" s="13"/>
      <c r="D547" s="196" t="s">
        <v>265</v>
      </c>
      <c r="E547" s="197" t="s">
        <v>1</v>
      </c>
      <c r="F547" s="198" t="s">
        <v>631</v>
      </c>
      <c r="G547" s="13"/>
      <c r="H547" s="197" t="s">
        <v>1</v>
      </c>
      <c r="I547" s="199"/>
      <c r="J547" s="13"/>
      <c r="K547" s="13"/>
      <c r="L547" s="195"/>
      <c r="M547" s="200"/>
      <c r="N547" s="201"/>
      <c r="O547" s="201"/>
      <c r="P547" s="201"/>
      <c r="Q547" s="201"/>
      <c r="R547" s="201"/>
      <c r="S547" s="201"/>
      <c r="T547" s="202"/>
      <c r="U547" s="13"/>
      <c r="V547" s="13"/>
      <c r="W547" s="13"/>
      <c r="X547" s="13"/>
      <c r="Y547" s="13"/>
      <c r="Z547" s="13"/>
      <c r="AA547" s="13"/>
      <c r="AB547" s="13"/>
      <c r="AC547" s="13"/>
      <c r="AD547" s="13"/>
      <c r="AE547" s="13"/>
      <c r="AT547" s="197" t="s">
        <v>265</v>
      </c>
      <c r="AU547" s="197" t="s">
        <v>85</v>
      </c>
      <c r="AV547" s="13" t="s">
        <v>82</v>
      </c>
      <c r="AW547" s="13" t="s">
        <v>32</v>
      </c>
      <c r="AX547" s="13" t="s">
        <v>75</v>
      </c>
      <c r="AY547" s="197" t="s">
        <v>257</v>
      </c>
    </row>
    <row r="548" s="13" customFormat="1">
      <c r="A548" s="13"/>
      <c r="B548" s="195"/>
      <c r="C548" s="13"/>
      <c r="D548" s="196" t="s">
        <v>265</v>
      </c>
      <c r="E548" s="197" t="s">
        <v>1</v>
      </c>
      <c r="F548" s="198" t="s">
        <v>632</v>
      </c>
      <c r="G548" s="13"/>
      <c r="H548" s="197" t="s">
        <v>1</v>
      </c>
      <c r="I548" s="199"/>
      <c r="J548" s="13"/>
      <c r="K548" s="13"/>
      <c r="L548" s="195"/>
      <c r="M548" s="200"/>
      <c r="N548" s="201"/>
      <c r="O548" s="201"/>
      <c r="P548" s="201"/>
      <c r="Q548" s="201"/>
      <c r="R548" s="201"/>
      <c r="S548" s="201"/>
      <c r="T548" s="202"/>
      <c r="U548" s="13"/>
      <c r="V548" s="13"/>
      <c r="W548" s="13"/>
      <c r="X548" s="13"/>
      <c r="Y548" s="13"/>
      <c r="Z548" s="13"/>
      <c r="AA548" s="13"/>
      <c r="AB548" s="13"/>
      <c r="AC548" s="13"/>
      <c r="AD548" s="13"/>
      <c r="AE548" s="13"/>
      <c r="AT548" s="197" t="s">
        <v>265</v>
      </c>
      <c r="AU548" s="197" t="s">
        <v>85</v>
      </c>
      <c r="AV548" s="13" t="s">
        <v>82</v>
      </c>
      <c r="AW548" s="13" t="s">
        <v>32</v>
      </c>
      <c r="AX548" s="13" t="s">
        <v>75</v>
      </c>
      <c r="AY548" s="197" t="s">
        <v>257</v>
      </c>
    </row>
    <row r="549" s="13" customFormat="1">
      <c r="A549" s="13"/>
      <c r="B549" s="195"/>
      <c r="C549" s="13"/>
      <c r="D549" s="196" t="s">
        <v>265</v>
      </c>
      <c r="E549" s="197" t="s">
        <v>1</v>
      </c>
      <c r="F549" s="198" t="s">
        <v>641</v>
      </c>
      <c r="G549" s="13"/>
      <c r="H549" s="197" t="s">
        <v>1</v>
      </c>
      <c r="I549" s="199"/>
      <c r="J549" s="13"/>
      <c r="K549" s="13"/>
      <c r="L549" s="195"/>
      <c r="M549" s="200"/>
      <c r="N549" s="201"/>
      <c r="O549" s="201"/>
      <c r="P549" s="201"/>
      <c r="Q549" s="201"/>
      <c r="R549" s="201"/>
      <c r="S549" s="201"/>
      <c r="T549" s="202"/>
      <c r="U549" s="13"/>
      <c r="V549" s="13"/>
      <c r="W549" s="13"/>
      <c r="X549" s="13"/>
      <c r="Y549" s="13"/>
      <c r="Z549" s="13"/>
      <c r="AA549" s="13"/>
      <c r="AB549" s="13"/>
      <c r="AC549" s="13"/>
      <c r="AD549" s="13"/>
      <c r="AE549" s="13"/>
      <c r="AT549" s="197" t="s">
        <v>265</v>
      </c>
      <c r="AU549" s="197" t="s">
        <v>85</v>
      </c>
      <c r="AV549" s="13" t="s">
        <v>82</v>
      </c>
      <c r="AW549" s="13" t="s">
        <v>32</v>
      </c>
      <c r="AX549" s="13" t="s">
        <v>75</v>
      </c>
      <c r="AY549" s="197" t="s">
        <v>257</v>
      </c>
    </row>
    <row r="550" s="14" customFormat="1">
      <c r="A550" s="14"/>
      <c r="B550" s="203"/>
      <c r="C550" s="14"/>
      <c r="D550" s="196" t="s">
        <v>265</v>
      </c>
      <c r="E550" s="204" t="s">
        <v>1</v>
      </c>
      <c r="F550" s="205" t="s">
        <v>663</v>
      </c>
      <c r="G550" s="14"/>
      <c r="H550" s="206">
        <v>17.652999999999999</v>
      </c>
      <c r="I550" s="207"/>
      <c r="J550" s="14"/>
      <c r="K550" s="14"/>
      <c r="L550" s="203"/>
      <c r="M550" s="208"/>
      <c r="N550" s="209"/>
      <c r="O550" s="209"/>
      <c r="P550" s="209"/>
      <c r="Q550" s="209"/>
      <c r="R550" s="209"/>
      <c r="S550" s="209"/>
      <c r="T550" s="210"/>
      <c r="U550" s="14"/>
      <c r="V550" s="14"/>
      <c r="W550" s="14"/>
      <c r="X550" s="14"/>
      <c r="Y550" s="14"/>
      <c r="Z550" s="14"/>
      <c r="AA550" s="14"/>
      <c r="AB550" s="14"/>
      <c r="AC550" s="14"/>
      <c r="AD550" s="14"/>
      <c r="AE550" s="14"/>
      <c r="AT550" s="204" t="s">
        <v>265</v>
      </c>
      <c r="AU550" s="204" t="s">
        <v>85</v>
      </c>
      <c r="AV550" s="14" t="s">
        <v>85</v>
      </c>
      <c r="AW550" s="14" t="s">
        <v>32</v>
      </c>
      <c r="AX550" s="14" t="s">
        <v>75</v>
      </c>
      <c r="AY550" s="204" t="s">
        <v>257</v>
      </c>
    </row>
    <row r="551" s="14" customFormat="1">
      <c r="A551" s="14"/>
      <c r="B551" s="203"/>
      <c r="C551" s="14"/>
      <c r="D551" s="196" t="s">
        <v>265</v>
      </c>
      <c r="E551" s="204" t="s">
        <v>1</v>
      </c>
      <c r="F551" s="205" t="s">
        <v>664</v>
      </c>
      <c r="G551" s="14"/>
      <c r="H551" s="206">
        <v>7.3529999999999998</v>
      </c>
      <c r="I551" s="207"/>
      <c r="J551" s="14"/>
      <c r="K551" s="14"/>
      <c r="L551" s="203"/>
      <c r="M551" s="208"/>
      <c r="N551" s="209"/>
      <c r="O551" s="209"/>
      <c r="P551" s="209"/>
      <c r="Q551" s="209"/>
      <c r="R551" s="209"/>
      <c r="S551" s="209"/>
      <c r="T551" s="210"/>
      <c r="U551" s="14"/>
      <c r="V551" s="14"/>
      <c r="W551" s="14"/>
      <c r="X551" s="14"/>
      <c r="Y551" s="14"/>
      <c r="Z551" s="14"/>
      <c r="AA551" s="14"/>
      <c r="AB551" s="14"/>
      <c r="AC551" s="14"/>
      <c r="AD551" s="14"/>
      <c r="AE551" s="14"/>
      <c r="AT551" s="204" t="s">
        <v>265</v>
      </c>
      <c r="AU551" s="204" t="s">
        <v>85</v>
      </c>
      <c r="AV551" s="14" t="s">
        <v>85</v>
      </c>
      <c r="AW551" s="14" t="s">
        <v>32</v>
      </c>
      <c r="AX551" s="14" t="s">
        <v>75</v>
      </c>
      <c r="AY551" s="204" t="s">
        <v>257</v>
      </c>
    </row>
    <row r="552" s="14" customFormat="1">
      <c r="A552" s="14"/>
      <c r="B552" s="203"/>
      <c r="C552" s="14"/>
      <c r="D552" s="196" t="s">
        <v>265</v>
      </c>
      <c r="E552" s="204" t="s">
        <v>1</v>
      </c>
      <c r="F552" s="205" t="s">
        <v>665</v>
      </c>
      <c r="G552" s="14"/>
      <c r="H552" s="206">
        <v>7.5330000000000004</v>
      </c>
      <c r="I552" s="207"/>
      <c r="J552" s="14"/>
      <c r="K552" s="14"/>
      <c r="L552" s="203"/>
      <c r="M552" s="208"/>
      <c r="N552" s="209"/>
      <c r="O552" s="209"/>
      <c r="P552" s="209"/>
      <c r="Q552" s="209"/>
      <c r="R552" s="209"/>
      <c r="S552" s="209"/>
      <c r="T552" s="210"/>
      <c r="U552" s="14"/>
      <c r="V552" s="14"/>
      <c r="W552" s="14"/>
      <c r="X552" s="14"/>
      <c r="Y552" s="14"/>
      <c r="Z552" s="14"/>
      <c r="AA552" s="14"/>
      <c r="AB552" s="14"/>
      <c r="AC552" s="14"/>
      <c r="AD552" s="14"/>
      <c r="AE552" s="14"/>
      <c r="AT552" s="204" t="s">
        <v>265</v>
      </c>
      <c r="AU552" s="204" t="s">
        <v>85</v>
      </c>
      <c r="AV552" s="14" t="s">
        <v>85</v>
      </c>
      <c r="AW552" s="14" t="s">
        <v>32</v>
      </c>
      <c r="AX552" s="14" t="s">
        <v>75</v>
      </c>
      <c r="AY552" s="204" t="s">
        <v>257</v>
      </c>
    </row>
    <row r="553" s="14" customFormat="1">
      <c r="A553" s="14"/>
      <c r="B553" s="203"/>
      <c r="C553" s="14"/>
      <c r="D553" s="196" t="s">
        <v>265</v>
      </c>
      <c r="E553" s="204" t="s">
        <v>1</v>
      </c>
      <c r="F553" s="205" t="s">
        <v>666</v>
      </c>
      <c r="G553" s="14"/>
      <c r="H553" s="206">
        <v>7.6139999999999999</v>
      </c>
      <c r="I553" s="207"/>
      <c r="J553" s="14"/>
      <c r="K553" s="14"/>
      <c r="L553" s="203"/>
      <c r="M553" s="208"/>
      <c r="N553" s="209"/>
      <c r="O553" s="209"/>
      <c r="P553" s="209"/>
      <c r="Q553" s="209"/>
      <c r="R553" s="209"/>
      <c r="S553" s="209"/>
      <c r="T553" s="210"/>
      <c r="U553" s="14"/>
      <c r="V553" s="14"/>
      <c r="W553" s="14"/>
      <c r="X553" s="14"/>
      <c r="Y553" s="14"/>
      <c r="Z553" s="14"/>
      <c r="AA553" s="14"/>
      <c r="AB553" s="14"/>
      <c r="AC553" s="14"/>
      <c r="AD553" s="14"/>
      <c r="AE553" s="14"/>
      <c r="AT553" s="204" t="s">
        <v>265</v>
      </c>
      <c r="AU553" s="204" t="s">
        <v>85</v>
      </c>
      <c r="AV553" s="14" t="s">
        <v>85</v>
      </c>
      <c r="AW553" s="14" t="s">
        <v>32</v>
      </c>
      <c r="AX553" s="14" t="s">
        <v>75</v>
      </c>
      <c r="AY553" s="204" t="s">
        <v>257</v>
      </c>
    </row>
    <row r="554" s="15" customFormat="1">
      <c r="A554" s="15"/>
      <c r="B554" s="211"/>
      <c r="C554" s="15"/>
      <c r="D554" s="196" t="s">
        <v>265</v>
      </c>
      <c r="E554" s="212" t="s">
        <v>1</v>
      </c>
      <c r="F554" s="213" t="s">
        <v>271</v>
      </c>
      <c r="G554" s="15"/>
      <c r="H554" s="214">
        <v>40.152999999999999</v>
      </c>
      <c r="I554" s="215"/>
      <c r="J554" s="15"/>
      <c r="K554" s="15"/>
      <c r="L554" s="211"/>
      <c r="M554" s="216"/>
      <c r="N554" s="217"/>
      <c r="O554" s="217"/>
      <c r="P554" s="217"/>
      <c r="Q554" s="217"/>
      <c r="R554" s="217"/>
      <c r="S554" s="217"/>
      <c r="T554" s="218"/>
      <c r="U554" s="15"/>
      <c r="V554" s="15"/>
      <c r="W554" s="15"/>
      <c r="X554" s="15"/>
      <c r="Y554" s="15"/>
      <c r="Z554" s="15"/>
      <c r="AA554" s="15"/>
      <c r="AB554" s="15"/>
      <c r="AC554" s="15"/>
      <c r="AD554" s="15"/>
      <c r="AE554" s="15"/>
      <c r="AT554" s="212" t="s">
        <v>265</v>
      </c>
      <c r="AU554" s="212" t="s">
        <v>85</v>
      </c>
      <c r="AV554" s="15" t="s">
        <v>108</v>
      </c>
      <c r="AW554" s="15" t="s">
        <v>32</v>
      </c>
      <c r="AX554" s="15" t="s">
        <v>82</v>
      </c>
      <c r="AY554" s="212" t="s">
        <v>257</v>
      </c>
    </row>
    <row r="555" s="2" customFormat="1" ht="24.15" customHeight="1">
      <c r="A555" s="38"/>
      <c r="B555" s="181"/>
      <c r="C555" s="182" t="s">
        <v>667</v>
      </c>
      <c r="D555" s="182" t="s">
        <v>259</v>
      </c>
      <c r="E555" s="183" t="s">
        <v>668</v>
      </c>
      <c r="F555" s="184" t="s">
        <v>669</v>
      </c>
      <c r="G555" s="185" t="s">
        <v>323</v>
      </c>
      <c r="H555" s="186">
        <v>40.152999999999999</v>
      </c>
      <c r="I555" s="187"/>
      <c r="J555" s="188">
        <f>ROUND(I555*H555,2)</f>
        <v>0</v>
      </c>
      <c r="K555" s="184" t="s">
        <v>263</v>
      </c>
      <c r="L555" s="39"/>
      <c r="M555" s="189" t="s">
        <v>1</v>
      </c>
      <c r="N555" s="190" t="s">
        <v>40</v>
      </c>
      <c r="O555" s="77"/>
      <c r="P555" s="191">
        <f>O555*H555</f>
        <v>0</v>
      </c>
      <c r="Q555" s="191">
        <v>0</v>
      </c>
      <c r="R555" s="191">
        <f>Q555*H555</f>
        <v>0</v>
      </c>
      <c r="S555" s="191">
        <v>0</v>
      </c>
      <c r="T555" s="192">
        <f>S555*H555</f>
        <v>0</v>
      </c>
      <c r="U555" s="38"/>
      <c r="V555" s="38"/>
      <c r="W555" s="38"/>
      <c r="X555" s="38"/>
      <c r="Y555" s="38"/>
      <c r="Z555" s="38"/>
      <c r="AA555" s="38"/>
      <c r="AB555" s="38"/>
      <c r="AC555" s="38"/>
      <c r="AD555" s="38"/>
      <c r="AE555" s="38"/>
      <c r="AR555" s="193" t="s">
        <v>108</v>
      </c>
      <c r="AT555" s="193" t="s">
        <v>259</v>
      </c>
      <c r="AU555" s="193" t="s">
        <v>85</v>
      </c>
      <c r="AY555" s="19" t="s">
        <v>257</v>
      </c>
      <c r="BE555" s="194">
        <f>IF(N555="základní",J555,0)</f>
        <v>0</v>
      </c>
      <c r="BF555" s="194">
        <f>IF(N555="snížená",J555,0)</f>
        <v>0</v>
      </c>
      <c r="BG555" s="194">
        <f>IF(N555="zákl. přenesená",J555,0)</f>
        <v>0</v>
      </c>
      <c r="BH555" s="194">
        <f>IF(N555="sníž. přenesená",J555,0)</f>
        <v>0</v>
      </c>
      <c r="BI555" s="194">
        <f>IF(N555="nulová",J555,0)</f>
        <v>0</v>
      </c>
      <c r="BJ555" s="19" t="s">
        <v>82</v>
      </c>
      <c r="BK555" s="194">
        <f>ROUND(I555*H555,2)</f>
        <v>0</v>
      </c>
      <c r="BL555" s="19" t="s">
        <v>108</v>
      </c>
      <c r="BM555" s="193" t="s">
        <v>670</v>
      </c>
    </row>
    <row r="556" s="2" customFormat="1" ht="24.15" customHeight="1">
      <c r="A556" s="38"/>
      <c r="B556" s="181"/>
      <c r="C556" s="182" t="s">
        <v>671</v>
      </c>
      <c r="D556" s="182" t="s">
        <v>259</v>
      </c>
      <c r="E556" s="183" t="s">
        <v>672</v>
      </c>
      <c r="F556" s="184" t="s">
        <v>673</v>
      </c>
      <c r="G556" s="185" t="s">
        <v>323</v>
      </c>
      <c r="H556" s="186">
        <v>19.594000000000001</v>
      </c>
      <c r="I556" s="187"/>
      <c r="J556" s="188">
        <f>ROUND(I556*H556,2)</f>
        <v>0</v>
      </c>
      <c r="K556" s="184" t="s">
        <v>263</v>
      </c>
      <c r="L556" s="39"/>
      <c r="M556" s="189" t="s">
        <v>1</v>
      </c>
      <c r="N556" s="190" t="s">
        <v>40</v>
      </c>
      <c r="O556" s="77"/>
      <c r="P556" s="191">
        <f>O556*H556</f>
        <v>0</v>
      </c>
      <c r="Q556" s="191">
        <v>0.0027599999999999999</v>
      </c>
      <c r="R556" s="191">
        <f>Q556*H556</f>
        <v>0.054079439999999999</v>
      </c>
      <c r="S556" s="191">
        <v>0</v>
      </c>
      <c r="T556" s="192">
        <f>S556*H556</f>
        <v>0</v>
      </c>
      <c r="U556" s="38"/>
      <c r="V556" s="38"/>
      <c r="W556" s="38"/>
      <c r="X556" s="38"/>
      <c r="Y556" s="38"/>
      <c r="Z556" s="38"/>
      <c r="AA556" s="38"/>
      <c r="AB556" s="38"/>
      <c r="AC556" s="38"/>
      <c r="AD556" s="38"/>
      <c r="AE556" s="38"/>
      <c r="AR556" s="193" t="s">
        <v>108</v>
      </c>
      <c r="AT556" s="193" t="s">
        <v>259</v>
      </c>
      <c r="AU556" s="193" t="s">
        <v>85</v>
      </c>
      <c r="AY556" s="19" t="s">
        <v>257</v>
      </c>
      <c r="BE556" s="194">
        <f>IF(N556="základní",J556,0)</f>
        <v>0</v>
      </c>
      <c r="BF556" s="194">
        <f>IF(N556="snížená",J556,0)</f>
        <v>0</v>
      </c>
      <c r="BG556" s="194">
        <f>IF(N556="zákl. přenesená",J556,0)</f>
        <v>0</v>
      </c>
      <c r="BH556" s="194">
        <f>IF(N556="sníž. přenesená",J556,0)</f>
        <v>0</v>
      </c>
      <c r="BI556" s="194">
        <f>IF(N556="nulová",J556,0)</f>
        <v>0</v>
      </c>
      <c r="BJ556" s="19" t="s">
        <v>82</v>
      </c>
      <c r="BK556" s="194">
        <f>ROUND(I556*H556,2)</f>
        <v>0</v>
      </c>
      <c r="BL556" s="19" t="s">
        <v>108</v>
      </c>
      <c r="BM556" s="193" t="s">
        <v>674</v>
      </c>
    </row>
    <row r="557" s="13" customFormat="1">
      <c r="A557" s="13"/>
      <c r="B557" s="195"/>
      <c r="C557" s="13"/>
      <c r="D557" s="196" t="s">
        <v>265</v>
      </c>
      <c r="E557" s="197" t="s">
        <v>1</v>
      </c>
      <c r="F557" s="198" t="s">
        <v>631</v>
      </c>
      <c r="G557" s="13"/>
      <c r="H557" s="197" t="s">
        <v>1</v>
      </c>
      <c r="I557" s="199"/>
      <c r="J557" s="13"/>
      <c r="K557" s="13"/>
      <c r="L557" s="195"/>
      <c r="M557" s="200"/>
      <c r="N557" s="201"/>
      <c r="O557" s="201"/>
      <c r="P557" s="201"/>
      <c r="Q557" s="201"/>
      <c r="R557" s="201"/>
      <c r="S557" s="201"/>
      <c r="T557" s="202"/>
      <c r="U557" s="13"/>
      <c r="V557" s="13"/>
      <c r="W557" s="13"/>
      <c r="X557" s="13"/>
      <c r="Y557" s="13"/>
      <c r="Z557" s="13"/>
      <c r="AA557" s="13"/>
      <c r="AB557" s="13"/>
      <c r="AC557" s="13"/>
      <c r="AD557" s="13"/>
      <c r="AE557" s="13"/>
      <c r="AT557" s="197" t="s">
        <v>265</v>
      </c>
      <c r="AU557" s="197" t="s">
        <v>85</v>
      </c>
      <c r="AV557" s="13" t="s">
        <v>82</v>
      </c>
      <c r="AW557" s="13" t="s">
        <v>32</v>
      </c>
      <c r="AX557" s="13" t="s">
        <v>75</v>
      </c>
      <c r="AY557" s="197" t="s">
        <v>257</v>
      </c>
    </row>
    <row r="558" s="13" customFormat="1">
      <c r="A558" s="13"/>
      <c r="B558" s="195"/>
      <c r="C558" s="13"/>
      <c r="D558" s="196" t="s">
        <v>265</v>
      </c>
      <c r="E558" s="197" t="s">
        <v>1</v>
      </c>
      <c r="F558" s="198" t="s">
        <v>632</v>
      </c>
      <c r="G558" s="13"/>
      <c r="H558" s="197" t="s">
        <v>1</v>
      </c>
      <c r="I558" s="199"/>
      <c r="J558" s="13"/>
      <c r="K558" s="13"/>
      <c r="L558" s="195"/>
      <c r="M558" s="200"/>
      <c r="N558" s="201"/>
      <c r="O558" s="201"/>
      <c r="P558" s="201"/>
      <c r="Q558" s="201"/>
      <c r="R558" s="201"/>
      <c r="S558" s="201"/>
      <c r="T558" s="202"/>
      <c r="U558" s="13"/>
      <c r="V558" s="13"/>
      <c r="W558" s="13"/>
      <c r="X558" s="13"/>
      <c r="Y558" s="13"/>
      <c r="Z558" s="13"/>
      <c r="AA558" s="13"/>
      <c r="AB558" s="13"/>
      <c r="AC558" s="13"/>
      <c r="AD558" s="13"/>
      <c r="AE558" s="13"/>
      <c r="AT558" s="197" t="s">
        <v>265</v>
      </c>
      <c r="AU558" s="197" t="s">
        <v>85</v>
      </c>
      <c r="AV558" s="13" t="s">
        <v>82</v>
      </c>
      <c r="AW558" s="13" t="s">
        <v>32</v>
      </c>
      <c r="AX558" s="13" t="s">
        <v>75</v>
      </c>
      <c r="AY558" s="197" t="s">
        <v>257</v>
      </c>
    </row>
    <row r="559" s="14" customFormat="1">
      <c r="A559" s="14"/>
      <c r="B559" s="203"/>
      <c r="C559" s="14"/>
      <c r="D559" s="196" t="s">
        <v>265</v>
      </c>
      <c r="E559" s="204" t="s">
        <v>1</v>
      </c>
      <c r="F559" s="205" t="s">
        <v>675</v>
      </c>
      <c r="G559" s="14"/>
      <c r="H559" s="206">
        <v>6.2809999999999997</v>
      </c>
      <c r="I559" s="207"/>
      <c r="J559" s="14"/>
      <c r="K559" s="14"/>
      <c r="L559" s="203"/>
      <c r="M559" s="208"/>
      <c r="N559" s="209"/>
      <c r="O559" s="209"/>
      <c r="P559" s="209"/>
      <c r="Q559" s="209"/>
      <c r="R559" s="209"/>
      <c r="S559" s="209"/>
      <c r="T559" s="210"/>
      <c r="U559" s="14"/>
      <c r="V559" s="14"/>
      <c r="W559" s="14"/>
      <c r="X559" s="14"/>
      <c r="Y559" s="14"/>
      <c r="Z559" s="14"/>
      <c r="AA559" s="14"/>
      <c r="AB559" s="14"/>
      <c r="AC559" s="14"/>
      <c r="AD559" s="14"/>
      <c r="AE559" s="14"/>
      <c r="AT559" s="204" t="s">
        <v>265</v>
      </c>
      <c r="AU559" s="204" t="s">
        <v>85</v>
      </c>
      <c r="AV559" s="14" t="s">
        <v>85</v>
      </c>
      <c r="AW559" s="14" t="s">
        <v>32</v>
      </c>
      <c r="AX559" s="14" t="s">
        <v>75</v>
      </c>
      <c r="AY559" s="204" t="s">
        <v>257</v>
      </c>
    </row>
    <row r="560" s="14" customFormat="1">
      <c r="A560" s="14"/>
      <c r="B560" s="203"/>
      <c r="C560" s="14"/>
      <c r="D560" s="196" t="s">
        <v>265</v>
      </c>
      <c r="E560" s="204" t="s">
        <v>1</v>
      </c>
      <c r="F560" s="205" t="s">
        <v>676</v>
      </c>
      <c r="G560" s="14"/>
      <c r="H560" s="206">
        <v>6.6260000000000003</v>
      </c>
      <c r="I560" s="207"/>
      <c r="J560" s="14"/>
      <c r="K560" s="14"/>
      <c r="L560" s="203"/>
      <c r="M560" s="208"/>
      <c r="N560" s="209"/>
      <c r="O560" s="209"/>
      <c r="P560" s="209"/>
      <c r="Q560" s="209"/>
      <c r="R560" s="209"/>
      <c r="S560" s="209"/>
      <c r="T560" s="210"/>
      <c r="U560" s="14"/>
      <c r="V560" s="14"/>
      <c r="W560" s="14"/>
      <c r="X560" s="14"/>
      <c r="Y560" s="14"/>
      <c r="Z560" s="14"/>
      <c r="AA560" s="14"/>
      <c r="AB560" s="14"/>
      <c r="AC560" s="14"/>
      <c r="AD560" s="14"/>
      <c r="AE560" s="14"/>
      <c r="AT560" s="204" t="s">
        <v>265</v>
      </c>
      <c r="AU560" s="204" t="s">
        <v>85</v>
      </c>
      <c r="AV560" s="14" t="s">
        <v>85</v>
      </c>
      <c r="AW560" s="14" t="s">
        <v>32</v>
      </c>
      <c r="AX560" s="14" t="s">
        <v>75</v>
      </c>
      <c r="AY560" s="204" t="s">
        <v>257</v>
      </c>
    </row>
    <row r="561" s="14" customFormat="1">
      <c r="A561" s="14"/>
      <c r="B561" s="203"/>
      <c r="C561" s="14"/>
      <c r="D561" s="196" t="s">
        <v>265</v>
      </c>
      <c r="E561" s="204" t="s">
        <v>1</v>
      </c>
      <c r="F561" s="205" t="s">
        <v>677</v>
      </c>
      <c r="G561" s="14"/>
      <c r="H561" s="206">
        <v>6.6870000000000003</v>
      </c>
      <c r="I561" s="207"/>
      <c r="J561" s="14"/>
      <c r="K561" s="14"/>
      <c r="L561" s="203"/>
      <c r="M561" s="208"/>
      <c r="N561" s="209"/>
      <c r="O561" s="209"/>
      <c r="P561" s="209"/>
      <c r="Q561" s="209"/>
      <c r="R561" s="209"/>
      <c r="S561" s="209"/>
      <c r="T561" s="210"/>
      <c r="U561" s="14"/>
      <c r="V561" s="14"/>
      <c r="W561" s="14"/>
      <c r="X561" s="14"/>
      <c r="Y561" s="14"/>
      <c r="Z561" s="14"/>
      <c r="AA561" s="14"/>
      <c r="AB561" s="14"/>
      <c r="AC561" s="14"/>
      <c r="AD561" s="14"/>
      <c r="AE561" s="14"/>
      <c r="AT561" s="204" t="s">
        <v>265</v>
      </c>
      <c r="AU561" s="204" t="s">
        <v>85</v>
      </c>
      <c r="AV561" s="14" t="s">
        <v>85</v>
      </c>
      <c r="AW561" s="14" t="s">
        <v>32</v>
      </c>
      <c r="AX561" s="14" t="s">
        <v>75</v>
      </c>
      <c r="AY561" s="204" t="s">
        <v>257</v>
      </c>
    </row>
    <row r="562" s="15" customFormat="1">
      <c r="A562" s="15"/>
      <c r="B562" s="211"/>
      <c r="C562" s="15"/>
      <c r="D562" s="196" t="s">
        <v>265</v>
      </c>
      <c r="E562" s="212" t="s">
        <v>1</v>
      </c>
      <c r="F562" s="213" t="s">
        <v>271</v>
      </c>
      <c r="G562" s="15"/>
      <c r="H562" s="214">
        <v>19.594000000000001</v>
      </c>
      <c r="I562" s="215"/>
      <c r="J562" s="15"/>
      <c r="K562" s="15"/>
      <c r="L562" s="211"/>
      <c r="M562" s="216"/>
      <c r="N562" s="217"/>
      <c r="O562" s="217"/>
      <c r="P562" s="217"/>
      <c r="Q562" s="217"/>
      <c r="R562" s="217"/>
      <c r="S562" s="217"/>
      <c r="T562" s="218"/>
      <c r="U562" s="15"/>
      <c r="V562" s="15"/>
      <c r="W562" s="15"/>
      <c r="X562" s="15"/>
      <c r="Y562" s="15"/>
      <c r="Z562" s="15"/>
      <c r="AA562" s="15"/>
      <c r="AB562" s="15"/>
      <c r="AC562" s="15"/>
      <c r="AD562" s="15"/>
      <c r="AE562" s="15"/>
      <c r="AT562" s="212" t="s">
        <v>265</v>
      </c>
      <c r="AU562" s="212" t="s">
        <v>85</v>
      </c>
      <c r="AV562" s="15" t="s">
        <v>108</v>
      </c>
      <c r="AW562" s="15" t="s">
        <v>32</v>
      </c>
      <c r="AX562" s="15" t="s">
        <v>82</v>
      </c>
      <c r="AY562" s="212" t="s">
        <v>257</v>
      </c>
    </row>
    <row r="563" s="2" customFormat="1" ht="24.15" customHeight="1">
      <c r="A563" s="38"/>
      <c r="B563" s="181"/>
      <c r="C563" s="182" t="s">
        <v>678</v>
      </c>
      <c r="D563" s="182" t="s">
        <v>259</v>
      </c>
      <c r="E563" s="183" t="s">
        <v>679</v>
      </c>
      <c r="F563" s="184" t="s">
        <v>680</v>
      </c>
      <c r="G563" s="185" t="s">
        <v>323</v>
      </c>
      <c r="H563" s="186">
        <v>19.594000000000001</v>
      </c>
      <c r="I563" s="187"/>
      <c r="J563" s="188">
        <f>ROUND(I563*H563,2)</f>
        <v>0</v>
      </c>
      <c r="K563" s="184" t="s">
        <v>263</v>
      </c>
      <c r="L563" s="39"/>
      <c r="M563" s="189" t="s">
        <v>1</v>
      </c>
      <c r="N563" s="190" t="s">
        <v>40</v>
      </c>
      <c r="O563" s="77"/>
      <c r="P563" s="191">
        <f>O563*H563</f>
        <v>0</v>
      </c>
      <c r="Q563" s="191">
        <v>0</v>
      </c>
      <c r="R563" s="191">
        <f>Q563*H563</f>
        <v>0</v>
      </c>
      <c r="S563" s="191">
        <v>0</v>
      </c>
      <c r="T563" s="192">
        <f>S563*H563</f>
        <v>0</v>
      </c>
      <c r="U563" s="38"/>
      <c r="V563" s="38"/>
      <c r="W563" s="38"/>
      <c r="X563" s="38"/>
      <c r="Y563" s="38"/>
      <c r="Z563" s="38"/>
      <c r="AA563" s="38"/>
      <c r="AB563" s="38"/>
      <c r="AC563" s="38"/>
      <c r="AD563" s="38"/>
      <c r="AE563" s="38"/>
      <c r="AR563" s="193" t="s">
        <v>108</v>
      </c>
      <c r="AT563" s="193" t="s">
        <v>259</v>
      </c>
      <c r="AU563" s="193" t="s">
        <v>85</v>
      </c>
      <c r="AY563" s="19" t="s">
        <v>257</v>
      </c>
      <c r="BE563" s="194">
        <f>IF(N563="základní",J563,0)</f>
        <v>0</v>
      </c>
      <c r="BF563" s="194">
        <f>IF(N563="snížená",J563,0)</f>
        <v>0</v>
      </c>
      <c r="BG563" s="194">
        <f>IF(N563="zákl. přenesená",J563,0)</f>
        <v>0</v>
      </c>
      <c r="BH563" s="194">
        <f>IF(N563="sníž. přenesená",J563,0)</f>
        <v>0</v>
      </c>
      <c r="BI563" s="194">
        <f>IF(N563="nulová",J563,0)</f>
        <v>0</v>
      </c>
      <c r="BJ563" s="19" t="s">
        <v>82</v>
      </c>
      <c r="BK563" s="194">
        <f>ROUND(I563*H563,2)</f>
        <v>0</v>
      </c>
      <c r="BL563" s="19" t="s">
        <v>108</v>
      </c>
      <c r="BM563" s="193" t="s">
        <v>681</v>
      </c>
    </row>
    <row r="564" s="2" customFormat="1" ht="24.15" customHeight="1">
      <c r="A564" s="38"/>
      <c r="B564" s="181"/>
      <c r="C564" s="182" t="s">
        <v>682</v>
      </c>
      <c r="D564" s="182" t="s">
        <v>259</v>
      </c>
      <c r="E564" s="183" t="s">
        <v>683</v>
      </c>
      <c r="F564" s="184" t="s">
        <v>684</v>
      </c>
      <c r="G564" s="185" t="s">
        <v>323</v>
      </c>
      <c r="H564" s="186">
        <v>17.331</v>
      </c>
      <c r="I564" s="187"/>
      <c r="J564" s="188">
        <f>ROUND(I564*H564,2)</f>
        <v>0</v>
      </c>
      <c r="K564" s="184" t="s">
        <v>263</v>
      </c>
      <c r="L564" s="39"/>
      <c r="M564" s="189" t="s">
        <v>1</v>
      </c>
      <c r="N564" s="190" t="s">
        <v>40</v>
      </c>
      <c r="O564" s="77"/>
      <c r="P564" s="191">
        <f>O564*H564</f>
        <v>0</v>
      </c>
      <c r="Q564" s="191">
        <v>0.0030899999999999999</v>
      </c>
      <c r="R564" s="191">
        <f>Q564*H564</f>
        <v>0.053552789999999996</v>
      </c>
      <c r="S564" s="191">
        <v>0</v>
      </c>
      <c r="T564" s="192">
        <f>S564*H564</f>
        <v>0</v>
      </c>
      <c r="U564" s="38"/>
      <c r="V564" s="38"/>
      <c r="W564" s="38"/>
      <c r="X564" s="38"/>
      <c r="Y564" s="38"/>
      <c r="Z564" s="38"/>
      <c r="AA564" s="38"/>
      <c r="AB564" s="38"/>
      <c r="AC564" s="38"/>
      <c r="AD564" s="38"/>
      <c r="AE564" s="38"/>
      <c r="AR564" s="193" t="s">
        <v>108</v>
      </c>
      <c r="AT564" s="193" t="s">
        <v>259</v>
      </c>
      <c r="AU564" s="193" t="s">
        <v>85</v>
      </c>
      <c r="AY564" s="19" t="s">
        <v>257</v>
      </c>
      <c r="BE564" s="194">
        <f>IF(N564="základní",J564,0)</f>
        <v>0</v>
      </c>
      <c r="BF564" s="194">
        <f>IF(N564="snížená",J564,0)</f>
        <v>0</v>
      </c>
      <c r="BG564" s="194">
        <f>IF(N564="zákl. přenesená",J564,0)</f>
        <v>0</v>
      </c>
      <c r="BH564" s="194">
        <f>IF(N564="sníž. přenesená",J564,0)</f>
        <v>0</v>
      </c>
      <c r="BI564" s="194">
        <f>IF(N564="nulová",J564,0)</f>
        <v>0</v>
      </c>
      <c r="BJ564" s="19" t="s">
        <v>82</v>
      </c>
      <c r="BK564" s="194">
        <f>ROUND(I564*H564,2)</f>
        <v>0</v>
      </c>
      <c r="BL564" s="19" t="s">
        <v>108</v>
      </c>
      <c r="BM564" s="193" t="s">
        <v>685</v>
      </c>
    </row>
    <row r="565" s="13" customFormat="1">
      <c r="A565" s="13"/>
      <c r="B565" s="195"/>
      <c r="C565" s="13"/>
      <c r="D565" s="196" t="s">
        <v>265</v>
      </c>
      <c r="E565" s="197" t="s">
        <v>1</v>
      </c>
      <c r="F565" s="198" t="s">
        <v>631</v>
      </c>
      <c r="G565" s="13"/>
      <c r="H565" s="197" t="s">
        <v>1</v>
      </c>
      <c r="I565" s="199"/>
      <c r="J565" s="13"/>
      <c r="K565" s="13"/>
      <c r="L565" s="195"/>
      <c r="M565" s="200"/>
      <c r="N565" s="201"/>
      <c r="O565" s="201"/>
      <c r="P565" s="201"/>
      <c r="Q565" s="201"/>
      <c r="R565" s="201"/>
      <c r="S565" s="201"/>
      <c r="T565" s="202"/>
      <c r="U565" s="13"/>
      <c r="V565" s="13"/>
      <c r="W565" s="13"/>
      <c r="X565" s="13"/>
      <c r="Y565" s="13"/>
      <c r="Z565" s="13"/>
      <c r="AA565" s="13"/>
      <c r="AB565" s="13"/>
      <c r="AC565" s="13"/>
      <c r="AD565" s="13"/>
      <c r="AE565" s="13"/>
      <c r="AT565" s="197" t="s">
        <v>265</v>
      </c>
      <c r="AU565" s="197" t="s">
        <v>85</v>
      </c>
      <c r="AV565" s="13" t="s">
        <v>82</v>
      </c>
      <c r="AW565" s="13" t="s">
        <v>32</v>
      </c>
      <c r="AX565" s="13" t="s">
        <v>75</v>
      </c>
      <c r="AY565" s="197" t="s">
        <v>257</v>
      </c>
    </row>
    <row r="566" s="13" customFormat="1">
      <c r="A566" s="13"/>
      <c r="B566" s="195"/>
      <c r="C566" s="13"/>
      <c r="D566" s="196" t="s">
        <v>265</v>
      </c>
      <c r="E566" s="197" t="s">
        <v>1</v>
      </c>
      <c r="F566" s="198" t="s">
        <v>632</v>
      </c>
      <c r="G566" s="13"/>
      <c r="H566" s="197" t="s">
        <v>1</v>
      </c>
      <c r="I566" s="199"/>
      <c r="J566" s="13"/>
      <c r="K566" s="13"/>
      <c r="L566" s="195"/>
      <c r="M566" s="200"/>
      <c r="N566" s="201"/>
      <c r="O566" s="201"/>
      <c r="P566" s="201"/>
      <c r="Q566" s="201"/>
      <c r="R566" s="201"/>
      <c r="S566" s="201"/>
      <c r="T566" s="202"/>
      <c r="U566" s="13"/>
      <c r="V566" s="13"/>
      <c r="W566" s="13"/>
      <c r="X566" s="13"/>
      <c r="Y566" s="13"/>
      <c r="Z566" s="13"/>
      <c r="AA566" s="13"/>
      <c r="AB566" s="13"/>
      <c r="AC566" s="13"/>
      <c r="AD566" s="13"/>
      <c r="AE566" s="13"/>
      <c r="AT566" s="197" t="s">
        <v>265</v>
      </c>
      <c r="AU566" s="197" t="s">
        <v>85</v>
      </c>
      <c r="AV566" s="13" t="s">
        <v>82</v>
      </c>
      <c r="AW566" s="13" t="s">
        <v>32</v>
      </c>
      <c r="AX566" s="13" t="s">
        <v>75</v>
      </c>
      <c r="AY566" s="197" t="s">
        <v>257</v>
      </c>
    </row>
    <row r="567" s="14" customFormat="1">
      <c r="A567" s="14"/>
      <c r="B567" s="203"/>
      <c r="C567" s="14"/>
      <c r="D567" s="196" t="s">
        <v>265</v>
      </c>
      <c r="E567" s="204" t="s">
        <v>1</v>
      </c>
      <c r="F567" s="205" t="s">
        <v>686</v>
      </c>
      <c r="G567" s="14"/>
      <c r="H567" s="206">
        <v>17.331</v>
      </c>
      <c r="I567" s="207"/>
      <c r="J567" s="14"/>
      <c r="K567" s="14"/>
      <c r="L567" s="203"/>
      <c r="M567" s="208"/>
      <c r="N567" s="209"/>
      <c r="O567" s="209"/>
      <c r="P567" s="209"/>
      <c r="Q567" s="209"/>
      <c r="R567" s="209"/>
      <c r="S567" s="209"/>
      <c r="T567" s="210"/>
      <c r="U567" s="14"/>
      <c r="V567" s="14"/>
      <c r="W567" s="14"/>
      <c r="X567" s="14"/>
      <c r="Y567" s="14"/>
      <c r="Z567" s="14"/>
      <c r="AA567" s="14"/>
      <c r="AB567" s="14"/>
      <c r="AC567" s="14"/>
      <c r="AD567" s="14"/>
      <c r="AE567" s="14"/>
      <c r="AT567" s="204" t="s">
        <v>265</v>
      </c>
      <c r="AU567" s="204" t="s">
        <v>85</v>
      </c>
      <c r="AV567" s="14" t="s">
        <v>85</v>
      </c>
      <c r="AW567" s="14" t="s">
        <v>32</v>
      </c>
      <c r="AX567" s="14" t="s">
        <v>75</v>
      </c>
      <c r="AY567" s="204" t="s">
        <v>257</v>
      </c>
    </row>
    <row r="568" s="15" customFormat="1">
      <c r="A568" s="15"/>
      <c r="B568" s="211"/>
      <c r="C568" s="15"/>
      <c r="D568" s="196" t="s">
        <v>265</v>
      </c>
      <c r="E568" s="212" t="s">
        <v>1</v>
      </c>
      <c r="F568" s="213" t="s">
        <v>271</v>
      </c>
      <c r="G568" s="15"/>
      <c r="H568" s="214">
        <v>17.331</v>
      </c>
      <c r="I568" s="215"/>
      <c r="J568" s="15"/>
      <c r="K568" s="15"/>
      <c r="L568" s="211"/>
      <c r="M568" s="216"/>
      <c r="N568" s="217"/>
      <c r="O568" s="217"/>
      <c r="P568" s="217"/>
      <c r="Q568" s="217"/>
      <c r="R568" s="217"/>
      <c r="S568" s="217"/>
      <c r="T568" s="218"/>
      <c r="U568" s="15"/>
      <c r="V568" s="15"/>
      <c r="W568" s="15"/>
      <c r="X568" s="15"/>
      <c r="Y568" s="15"/>
      <c r="Z568" s="15"/>
      <c r="AA568" s="15"/>
      <c r="AB568" s="15"/>
      <c r="AC568" s="15"/>
      <c r="AD568" s="15"/>
      <c r="AE568" s="15"/>
      <c r="AT568" s="212" t="s">
        <v>265</v>
      </c>
      <c r="AU568" s="212" t="s">
        <v>85</v>
      </c>
      <c r="AV568" s="15" t="s">
        <v>108</v>
      </c>
      <c r="AW568" s="15" t="s">
        <v>32</v>
      </c>
      <c r="AX568" s="15" t="s">
        <v>82</v>
      </c>
      <c r="AY568" s="212" t="s">
        <v>257</v>
      </c>
    </row>
    <row r="569" s="2" customFormat="1" ht="24.15" customHeight="1">
      <c r="A569" s="38"/>
      <c r="B569" s="181"/>
      <c r="C569" s="182" t="s">
        <v>687</v>
      </c>
      <c r="D569" s="182" t="s">
        <v>259</v>
      </c>
      <c r="E569" s="183" t="s">
        <v>688</v>
      </c>
      <c r="F569" s="184" t="s">
        <v>689</v>
      </c>
      <c r="G569" s="185" t="s">
        <v>323</v>
      </c>
      <c r="H569" s="186">
        <v>17.331</v>
      </c>
      <c r="I569" s="187"/>
      <c r="J569" s="188">
        <f>ROUND(I569*H569,2)</f>
        <v>0</v>
      </c>
      <c r="K569" s="184" t="s">
        <v>263</v>
      </c>
      <c r="L569" s="39"/>
      <c r="M569" s="189" t="s">
        <v>1</v>
      </c>
      <c r="N569" s="190" t="s">
        <v>40</v>
      </c>
      <c r="O569" s="77"/>
      <c r="P569" s="191">
        <f>O569*H569</f>
        <v>0</v>
      </c>
      <c r="Q569" s="191">
        <v>0</v>
      </c>
      <c r="R569" s="191">
        <f>Q569*H569</f>
        <v>0</v>
      </c>
      <c r="S569" s="191">
        <v>0</v>
      </c>
      <c r="T569" s="192">
        <f>S569*H569</f>
        <v>0</v>
      </c>
      <c r="U569" s="38"/>
      <c r="V569" s="38"/>
      <c r="W569" s="38"/>
      <c r="X569" s="38"/>
      <c r="Y569" s="38"/>
      <c r="Z569" s="38"/>
      <c r="AA569" s="38"/>
      <c r="AB569" s="38"/>
      <c r="AC569" s="38"/>
      <c r="AD569" s="38"/>
      <c r="AE569" s="38"/>
      <c r="AR569" s="193" t="s">
        <v>108</v>
      </c>
      <c r="AT569" s="193" t="s">
        <v>259</v>
      </c>
      <c r="AU569" s="193" t="s">
        <v>85</v>
      </c>
      <c r="AY569" s="19" t="s">
        <v>257</v>
      </c>
      <c r="BE569" s="194">
        <f>IF(N569="základní",J569,0)</f>
        <v>0</v>
      </c>
      <c r="BF569" s="194">
        <f>IF(N569="snížená",J569,0)</f>
        <v>0</v>
      </c>
      <c r="BG569" s="194">
        <f>IF(N569="zákl. přenesená",J569,0)</f>
        <v>0</v>
      </c>
      <c r="BH569" s="194">
        <f>IF(N569="sníž. přenesená",J569,0)</f>
        <v>0</v>
      </c>
      <c r="BI569" s="194">
        <f>IF(N569="nulová",J569,0)</f>
        <v>0</v>
      </c>
      <c r="BJ569" s="19" t="s">
        <v>82</v>
      </c>
      <c r="BK569" s="194">
        <f>ROUND(I569*H569,2)</f>
        <v>0</v>
      </c>
      <c r="BL569" s="19" t="s">
        <v>108</v>
      </c>
      <c r="BM569" s="193" t="s">
        <v>690</v>
      </c>
    </row>
    <row r="570" s="12" customFormat="1" ht="22.8" customHeight="1">
      <c r="A570" s="12"/>
      <c r="B570" s="168"/>
      <c r="C570" s="12"/>
      <c r="D570" s="169" t="s">
        <v>74</v>
      </c>
      <c r="E570" s="179" t="s">
        <v>108</v>
      </c>
      <c r="F570" s="179" t="s">
        <v>691</v>
      </c>
      <c r="G570" s="12"/>
      <c r="H570" s="12"/>
      <c r="I570" s="171"/>
      <c r="J570" s="180">
        <f>BK570</f>
        <v>0</v>
      </c>
      <c r="K570" s="12"/>
      <c r="L570" s="168"/>
      <c r="M570" s="173"/>
      <c r="N570" s="174"/>
      <c r="O570" s="174"/>
      <c r="P570" s="175">
        <f>SUM(P571:P641)</f>
        <v>0</v>
      </c>
      <c r="Q570" s="174"/>
      <c r="R570" s="175">
        <f>SUM(R571:R641)</f>
        <v>214.32327199999997</v>
      </c>
      <c r="S570" s="174"/>
      <c r="T570" s="176">
        <f>SUM(T571:T641)</f>
        <v>0</v>
      </c>
      <c r="U570" s="12"/>
      <c r="V570" s="12"/>
      <c r="W570" s="12"/>
      <c r="X570" s="12"/>
      <c r="Y570" s="12"/>
      <c r="Z570" s="12"/>
      <c r="AA570" s="12"/>
      <c r="AB570" s="12"/>
      <c r="AC570" s="12"/>
      <c r="AD570" s="12"/>
      <c r="AE570" s="12"/>
      <c r="AR570" s="169" t="s">
        <v>82</v>
      </c>
      <c r="AT570" s="177" t="s">
        <v>74</v>
      </c>
      <c r="AU570" s="177" t="s">
        <v>82</v>
      </c>
      <c r="AY570" s="169" t="s">
        <v>257</v>
      </c>
      <c r="BK570" s="178">
        <f>SUM(BK571:BK641)</f>
        <v>0</v>
      </c>
    </row>
    <row r="571" s="2" customFormat="1" ht="44.25" customHeight="1">
      <c r="A571" s="38"/>
      <c r="B571" s="181"/>
      <c r="C571" s="182" t="s">
        <v>692</v>
      </c>
      <c r="D571" s="182" t="s">
        <v>259</v>
      </c>
      <c r="E571" s="183" t="s">
        <v>693</v>
      </c>
      <c r="F571" s="184" t="s">
        <v>694</v>
      </c>
      <c r="G571" s="185" t="s">
        <v>262</v>
      </c>
      <c r="H571" s="186">
        <v>80.209000000000003</v>
      </c>
      <c r="I571" s="187"/>
      <c r="J571" s="188">
        <f>ROUND(I571*H571,2)</f>
        <v>0</v>
      </c>
      <c r="K571" s="184" t="s">
        <v>1</v>
      </c>
      <c r="L571" s="39"/>
      <c r="M571" s="189" t="s">
        <v>1</v>
      </c>
      <c r="N571" s="190" t="s">
        <v>40</v>
      </c>
      <c r="O571" s="77"/>
      <c r="P571" s="191">
        <f>O571*H571</f>
        <v>0</v>
      </c>
      <c r="Q571" s="191">
        <v>0</v>
      </c>
      <c r="R571" s="191">
        <f>Q571*H571</f>
        <v>0</v>
      </c>
      <c r="S571" s="191">
        <v>0</v>
      </c>
      <c r="T571" s="192">
        <f>S571*H571</f>
        <v>0</v>
      </c>
      <c r="U571" s="38"/>
      <c r="V571" s="38"/>
      <c r="W571" s="38"/>
      <c r="X571" s="38"/>
      <c r="Y571" s="38"/>
      <c r="Z571" s="38"/>
      <c r="AA571" s="38"/>
      <c r="AB571" s="38"/>
      <c r="AC571" s="38"/>
      <c r="AD571" s="38"/>
      <c r="AE571" s="38"/>
      <c r="AR571" s="193" t="s">
        <v>108</v>
      </c>
      <c r="AT571" s="193" t="s">
        <v>259</v>
      </c>
      <c r="AU571" s="193" t="s">
        <v>85</v>
      </c>
      <c r="AY571" s="19" t="s">
        <v>257</v>
      </c>
      <c r="BE571" s="194">
        <f>IF(N571="základní",J571,0)</f>
        <v>0</v>
      </c>
      <c r="BF571" s="194">
        <f>IF(N571="snížená",J571,0)</f>
        <v>0</v>
      </c>
      <c r="BG571" s="194">
        <f>IF(N571="zákl. přenesená",J571,0)</f>
        <v>0</v>
      </c>
      <c r="BH571" s="194">
        <f>IF(N571="sníž. přenesená",J571,0)</f>
        <v>0</v>
      </c>
      <c r="BI571" s="194">
        <f>IF(N571="nulová",J571,0)</f>
        <v>0</v>
      </c>
      <c r="BJ571" s="19" t="s">
        <v>82</v>
      </c>
      <c r="BK571" s="194">
        <f>ROUND(I571*H571,2)</f>
        <v>0</v>
      </c>
      <c r="BL571" s="19" t="s">
        <v>108</v>
      </c>
      <c r="BM571" s="193" t="s">
        <v>695</v>
      </c>
    </row>
    <row r="572" s="13" customFormat="1">
      <c r="A572" s="13"/>
      <c r="B572" s="195"/>
      <c r="C572" s="13"/>
      <c r="D572" s="196" t="s">
        <v>265</v>
      </c>
      <c r="E572" s="197" t="s">
        <v>1</v>
      </c>
      <c r="F572" s="198" t="s">
        <v>696</v>
      </c>
      <c r="G572" s="13"/>
      <c r="H572" s="197" t="s">
        <v>1</v>
      </c>
      <c r="I572" s="199"/>
      <c r="J572" s="13"/>
      <c r="K572" s="13"/>
      <c r="L572" s="195"/>
      <c r="M572" s="200"/>
      <c r="N572" s="201"/>
      <c r="O572" s="201"/>
      <c r="P572" s="201"/>
      <c r="Q572" s="201"/>
      <c r="R572" s="201"/>
      <c r="S572" s="201"/>
      <c r="T572" s="202"/>
      <c r="U572" s="13"/>
      <c r="V572" s="13"/>
      <c r="W572" s="13"/>
      <c r="X572" s="13"/>
      <c r="Y572" s="13"/>
      <c r="Z572" s="13"/>
      <c r="AA572" s="13"/>
      <c r="AB572" s="13"/>
      <c r="AC572" s="13"/>
      <c r="AD572" s="13"/>
      <c r="AE572" s="13"/>
      <c r="AT572" s="197" t="s">
        <v>265</v>
      </c>
      <c r="AU572" s="197" t="s">
        <v>85</v>
      </c>
      <c r="AV572" s="13" t="s">
        <v>82</v>
      </c>
      <c r="AW572" s="13" t="s">
        <v>32</v>
      </c>
      <c r="AX572" s="13" t="s">
        <v>75</v>
      </c>
      <c r="AY572" s="197" t="s">
        <v>257</v>
      </c>
    </row>
    <row r="573" s="14" customFormat="1">
      <c r="A573" s="14"/>
      <c r="B573" s="203"/>
      <c r="C573" s="14"/>
      <c r="D573" s="196" t="s">
        <v>265</v>
      </c>
      <c r="E573" s="204" t="s">
        <v>1</v>
      </c>
      <c r="F573" s="205" t="s">
        <v>697</v>
      </c>
      <c r="G573" s="14"/>
      <c r="H573" s="206">
        <v>18.675000000000001</v>
      </c>
      <c r="I573" s="207"/>
      <c r="J573" s="14"/>
      <c r="K573" s="14"/>
      <c r="L573" s="203"/>
      <c r="M573" s="208"/>
      <c r="N573" s="209"/>
      <c r="O573" s="209"/>
      <c r="P573" s="209"/>
      <c r="Q573" s="209"/>
      <c r="R573" s="209"/>
      <c r="S573" s="209"/>
      <c r="T573" s="210"/>
      <c r="U573" s="14"/>
      <c r="V573" s="14"/>
      <c r="W573" s="14"/>
      <c r="X573" s="14"/>
      <c r="Y573" s="14"/>
      <c r="Z573" s="14"/>
      <c r="AA573" s="14"/>
      <c r="AB573" s="14"/>
      <c r="AC573" s="14"/>
      <c r="AD573" s="14"/>
      <c r="AE573" s="14"/>
      <c r="AT573" s="204" t="s">
        <v>265</v>
      </c>
      <c r="AU573" s="204" t="s">
        <v>85</v>
      </c>
      <c r="AV573" s="14" t="s">
        <v>85</v>
      </c>
      <c r="AW573" s="14" t="s">
        <v>32</v>
      </c>
      <c r="AX573" s="14" t="s">
        <v>75</v>
      </c>
      <c r="AY573" s="204" t="s">
        <v>257</v>
      </c>
    </row>
    <row r="574" s="14" customFormat="1">
      <c r="A574" s="14"/>
      <c r="B574" s="203"/>
      <c r="C574" s="14"/>
      <c r="D574" s="196" t="s">
        <v>265</v>
      </c>
      <c r="E574" s="204" t="s">
        <v>1</v>
      </c>
      <c r="F574" s="205" t="s">
        <v>698</v>
      </c>
      <c r="G574" s="14"/>
      <c r="H574" s="206">
        <v>34.590000000000003</v>
      </c>
      <c r="I574" s="207"/>
      <c r="J574" s="14"/>
      <c r="K574" s="14"/>
      <c r="L574" s="203"/>
      <c r="M574" s="208"/>
      <c r="N574" s="209"/>
      <c r="O574" s="209"/>
      <c r="P574" s="209"/>
      <c r="Q574" s="209"/>
      <c r="R574" s="209"/>
      <c r="S574" s="209"/>
      <c r="T574" s="210"/>
      <c r="U574" s="14"/>
      <c r="V574" s="14"/>
      <c r="W574" s="14"/>
      <c r="X574" s="14"/>
      <c r="Y574" s="14"/>
      <c r="Z574" s="14"/>
      <c r="AA574" s="14"/>
      <c r="AB574" s="14"/>
      <c r="AC574" s="14"/>
      <c r="AD574" s="14"/>
      <c r="AE574" s="14"/>
      <c r="AT574" s="204" t="s">
        <v>265</v>
      </c>
      <c r="AU574" s="204" t="s">
        <v>85</v>
      </c>
      <c r="AV574" s="14" t="s">
        <v>85</v>
      </c>
      <c r="AW574" s="14" t="s">
        <v>32</v>
      </c>
      <c r="AX574" s="14" t="s">
        <v>75</v>
      </c>
      <c r="AY574" s="204" t="s">
        <v>257</v>
      </c>
    </row>
    <row r="575" s="14" customFormat="1">
      <c r="A575" s="14"/>
      <c r="B575" s="203"/>
      <c r="C575" s="14"/>
      <c r="D575" s="196" t="s">
        <v>265</v>
      </c>
      <c r="E575" s="204" t="s">
        <v>1</v>
      </c>
      <c r="F575" s="205" t="s">
        <v>699</v>
      </c>
      <c r="G575" s="14"/>
      <c r="H575" s="206">
        <v>2.544</v>
      </c>
      <c r="I575" s="207"/>
      <c r="J575" s="14"/>
      <c r="K575" s="14"/>
      <c r="L575" s="203"/>
      <c r="M575" s="208"/>
      <c r="N575" s="209"/>
      <c r="O575" s="209"/>
      <c r="P575" s="209"/>
      <c r="Q575" s="209"/>
      <c r="R575" s="209"/>
      <c r="S575" s="209"/>
      <c r="T575" s="210"/>
      <c r="U575" s="14"/>
      <c r="V575" s="14"/>
      <c r="W575" s="14"/>
      <c r="X575" s="14"/>
      <c r="Y575" s="14"/>
      <c r="Z575" s="14"/>
      <c r="AA575" s="14"/>
      <c r="AB575" s="14"/>
      <c r="AC575" s="14"/>
      <c r="AD575" s="14"/>
      <c r="AE575" s="14"/>
      <c r="AT575" s="204" t="s">
        <v>265</v>
      </c>
      <c r="AU575" s="204" t="s">
        <v>85</v>
      </c>
      <c r="AV575" s="14" t="s">
        <v>85</v>
      </c>
      <c r="AW575" s="14" t="s">
        <v>32</v>
      </c>
      <c r="AX575" s="14" t="s">
        <v>75</v>
      </c>
      <c r="AY575" s="204" t="s">
        <v>257</v>
      </c>
    </row>
    <row r="576" s="14" customFormat="1">
      <c r="A576" s="14"/>
      <c r="B576" s="203"/>
      <c r="C576" s="14"/>
      <c r="D576" s="196" t="s">
        <v>265</v>
      </c>
      <c r="E576" s="204" t="s">
        <v>1</v>
      </c>
      <c r="F576" s="205" t="s">
        <v>700</v>
      </c>
      <c r="G576" s="14"/>
      <c r="H576" s="206">
        <v>3.3580000000000001</v>
      </c>
      <c r="I576" s="207"/>
      <c r="J576" s="14"/>
      <c r="K576" s="14"/>
      <c r="L576" s="203"/>
      <c r="M576" s="208"/>
      <c r="N576" s="209"/>
      <c r="O576" s="209"/>
      <c r="P576" s="209"/>
      <c r="Q576" s="209"/>
      <c r="R576" s="209"/>
      <c r="S576" s="209"/>
      <c r="T576" s="210"/>
      <c r="U576" s="14"/>
      <c r="V576" s="14"/>
      <c r="W576" s="14"/>
      <c r="X576" s="14"/>
      <c r="Y576" s="14"/>
      <c r="Z576" s="14"/>
      <c r="AA576" s="14"/>
      <c r="AB576" s="14"/>
      <c r="AC576" s="14"/>
      <c r="AD576" s="14"/>
      <c r="AE576" s="14"/>
      <c r="AT576" s="204" t="s">
        <v>265</v>
      </c>
      <c r="AU576" s="204" t="s">
        <v>85</v>
      </c>
      <c r="AV576" s="14" t="s">
        <v>85</v>
      </c>
      <c r="AW576" s="14" t="s">
        <v>32</v>
      </c>
      <c r="AX576" s="14" t="s">
        <v>75</v>
      </c>
      <c r="AY576" s="204" t="s">
        <v>257</v>
      </c>
    </row>
    <row r="577" s="14" customFormat="1">
      <c r="A577" s="14"/>
      <c r="B577" s="203"/>
      <c r="C577" s="14"/>
      <c r="D577" s="196" t="s">
        <v>265</v>
      </c>
      <c r="E577" s="204" t="s">
        <v>1</v>
      </c>
      <c r="F577" s="205" t="s">
        <v>701</v>
      </c>
      <c r="G577" s="14"/>
      <c r="H577" s="206">
        <v>10.58</v>
      </c>
      <c r="I577" s="207"/>
      <c r="J577" s="14"/>
      <c r="K577" s="14"/>
      <c r="L577" s="203"/>
      <c r="M577" s="208"/>
      <c r="N577" s="209"/>
      <c r="O577" s="209"/>
      <c r="P577" s="209"/>
      <c r="Q577" s="209"/>
      <c r="R577" s="209"/>
      <c r="S577" s="209"/>
      <c r="T577" s="210"/>
      <c r="U577" s="14"/>
      <c r="V577" s="14"/>
      <c r="W577" s="14"/>
      <c r="X577" s="14"/>
      <c r="Y577" s="14"/>
      <c r="Z577" s="14"/>
      <c r="AA577" s="14"/>
      <c r="AB577" s="14"/>
      <c r="AC577" s="14"/>
      <c r="AD577" s="14"/>
      <c r="AE577" s="14"/>
      <c r="AT577" s="204" t="s">
        <v>265</v>
      </c>
      <c r="AU577" s="204" t="s">
        <v>85</v>
      </c>
      <c r="AV577" s="14" t="s">
        <v>85</v>
      </c>
      <c r="AW577" s="14" t="s">
        <v>32</v>
      </c>
      <c r="AX577" s="14" t="s">
        <v>75</v>
      </c>
      <c r="AY577" s="204" t="s">
        <v>257</v>
      </c>
    </row>
    <row r="578" s="14" customFormat="1">
      <c r="A578" s="14"/>
      <c r="B578" s="203"/>
      <c r="C578" s="14"/>
      <c r="D578" s="196" t="s">
        <v>265</v>
      </c>
      <c r="E578" s="204" t="s">
        <v>1</v>
      </c>
      <c r="F578" s="205" t="s">
        <v>702</v>
      </c>
      <c r="G578" s="14"/>
      <c r="H578" s="206">
        <v>10.462</v>
      </c>
      <c r="I578" s="207"/>
      <c r="J578" s="14"/>
      <c r="K578" s="14"/>
      <c r="L578" s="203"/>
      <c r="M578" s="208"/>
      <c r="N578" s="209"/>
      <c r="O578" s="209"/>
      <c r="P578" s="209"/>
      <c r="Q578" s="209"/>
      <c r="R578" s="209"/>
      <c r="S578" s="209"/>
      <c r="T578" s="210"/>
      <c r="U578" s="14"/>
      <c r="V578" s="14"/>
      <c r="W578" s="14"/>
      <c r="X578" s="14"/>
      <c r="Y578" s="14"/>
      <c r="Z578" s="14"/>
      <c r="AA578" s="14"/>
      <c r="AB578" s="14"/>
      <c r="AC578" s="14"/>
      <c r="AD578" s="14"/>
      <c r="AE578" s="14"/>
      <c r="AT578" s="204" t="s">
        <v>265</v>
      </c>
      <c r="AU578" s="204" t="s">
        <v>85</v>
      </c>
      <c r="AV578" s="14" t="s">
        <v>85</v>
      </c>
      <c r="AW578" s="14" t="s">
        <v>32</v>
      </c>
      <c r="AX578" s="14" t="s">
        <v>75</v>
      </c>
      <c r="AY578" s="204" t="s">
        <v>257</v>
      </c>
    </row>
    <row r="579" s="15" customFormat="1">
      <c r="A579" s="15"/>
      <c r="B579" s="211"/>
      <c r="C579" s="15"/>
      <c r="D579" s="196" t="s">
        <v>265</v>
      </c>
      <c r="E579" s="212" t="s">
        <v>1</v>
      </c>
      <c r="F579" s="213" t="s">
        <v>271</v>
      </c>
      <c r="G579" s="15"/>
      <c r="H579" s="214">
        <v>80.209000000000003</v>
      </c>
      <c r="I579" s="215"/>
      <c r="J579" s="15"/>
      <c r="K579" s="15"/>
      <c r="L579" s="211"/>
      <c r="M579" s="216"/>
      <c r="N579" s="217"/>
      <c r="O579" s="217"/>
      <c r="P579" s="217"/>
      <c r="Q579" s="217"/>
      <c r="R579" s="217"/>
      <c r="S579" s="217"/>
      <c r="T579" s="218"/>
      <c r="U579" s="15"/>
      <c r="V579" s="15"/>
      <c r="W579" s="15"/>
      <c r="X579" s="15"/>
      <c r="Y579" s="15"/>
      <c r="Z579" s="15"/>
      <c r="AA579" s="15"/>
      <c r="AB579" s="15"/>
      <c r="AC579" s="15"/>
      <c r="AD579" s="15"/>
      <c r="AE579" s="15"/>
      <c r="AT579" s="212" t="s">
        <v>265</v>
      </c>
      <c r="AU579" s="212" t="s">
        <v>85</v>
      </c>
      <c r="AV579" s="15" t="s">
        <v>108</v>
      </c>
      <c r="AW579" s="15" t="s">
        <v>32</v>
      </c>
      <c r="AX579" s="15" t="s">
        <v>82</v>
      </c>
      <c r="AY579" s="212" t="s">
        <v>257</v>
      </c>
    </row>
    <row r="580" s="2" customFormat="1" ht="33" customHeight="1">
      <c r="A580" s="38"/>
      <c r="B580" s="181"/>
      <c r="C580" s="182" t="s">
        <v>703</v>
      </c>
      <c r="D580" s="182" t="s">
        <v>259</v>
      </c>
      <c r="E580" s="183" t="s">
        <v>704</v>
      </c>
      <c r="F580" s="184" t="s">
        <v>705</v>
      </c>
      <c r="G580" s="185" t="s">
        <v>323</v>
      </c>
      <c r="H580" s="186">
        <v>439.51999999999998</v>
      </c>
      <c r="I580" s="187"/>
      <c r="J580" s="188">
        <f>ROUND(I580*H580,2)</f>
        <v>0</v>
      </c>
      <c r="K580" s="184" t="s">
        <v>1</v>
      </c>
      <c r="L580" s="39"/>
      <c r="M580" s="189" t="s">
        <v>1</v>
      </c>
      <c r="N580" s="190" t="s">
        <v>40</v>
      </c>
      <c r="O580" s="77"/>
      <c r="P580" s="191">
        <f>O580*H580</f>
        <v>0</v>
      </c>
      <c r="Q580" s="191">
        <v>0</v>
      </c>
      <c r="R580" s="191">
        <f>Q580*H580</f>
        <v>0</v>
      </c>
      <c r="S580" s="191">
        <v>0</v>
      </c>
      <c r="T580" s="192">
        <f>S580*H580</f>
        <v>0</v>
      </c>
      <c r="U580" s="38"/>
      <c r="V580" s="38"/>
      <c r="W580" s="38"/>
      <c r="X580" s="38"/>
      <c r="Y580" s="38"/>
      <c r="Z580" s="38"/>
      <c r="AA580" s="38"/>
      <c r="AB580" s="38"/>
      <c r="AC580" s="38"/>
      <c r="AD580" s="38"/>
      <c r="AE580" s="38"/>
      <c r="AR580" s="193" t="s">
        <v>108</v>
      </c>
      <c r="AT580" s="193" t="s">
        <v>259</v>
      </c>
      <c r="AU580" s="193" t="s">
        <v>85</v>
      </c>
      <c r="AY580" s="19" t="s">
        <v>257</v>
      </c>
      <c r="BE580" s="194">
        <f>IF(N580="základní",J580,0)</f>
        <v>0</v>
      </c>
      <c r="BF580" s="194">
        <f>IF(N580="snížená",J580,0)</f>
        <v>0</v>
      </c>
      <c r="BG580" s="194">
        <f>IF(N580="zákl. přenesená",J580,0)</f>
        <v>0</v>
      </c>
      <c r="BH580" s="194">
        <f>IF(N580="sníž. přenesená",J580,0)</f>
        <v>0</v>
      </c>
      <c r="BI580" s="194">
        <f>IF(N580="nulová",J580,0)</f>
        <v>0</v>
      </c>
      <c r="BJ580" s="19" t="s">
        <v>82</v>
      </c>
      <c r="BK580" s="194">
        <f>ROUND(I580*H580,2)</f>
        <v>0</v>
      </c>
      <c r="BL580" s="19" t="s">
        <v>108</v>
      </c>
      <c r="BM580" s="193" t="s">
        <v>706</v>
      </c>
    </row>
    <row r="581" s="13" customFormat="1">
      <c r="A581" s="13"/>
      <c r="B581" s="195"/>
      <c r="C581" s="13"/>
      <c r="D581" s="196" t="s">
        <v>265</v>
      </c>
      <c r="E581" s="197" t="s">
        <v>1</v>
      </c>
      <c r="F581" s="198" t="s">
        <v>707</v>
      </c>
      <c r="G581" s="13"/>
      <c r="H581" s="197" t="s">
        <v>1</v>
      </c>
      <c r="I581" s="199"/>
      <c r="J581" s="13"/>
      <c r="K581" s="13"/>
      <c r="L581" s="195"/>
      <c r="M581" s="200"/>
      <c r="N581" s="201"/>
      <c r="O581" s="201"/>
      <c r="P581" s="201"/>
      <c r="Q581" s="201"/>
      <c r="R581" s="201"/>
      <c r="S581" s="201"/>
      <c r="T581" s="202"/>
      <c r="U581" s="13"/>
      <c r="V581" s="13"/>
      <c r="W581" s="13"/>
      <c r="X581" s="13"/>
      <c r="Y581" s="13"/>
      <c r="Z581" s="13"/>
      <c r="AA581" s="13"/>
      <c r="AB581" s="13"/>
      <c r="AC581" s="13"/>
      <c r="AD581" s="13"/>
      <c r="AE581" s="13"/>
      <c r="AT581" s="197" t="s">
        <v>265</v>
      </c>
      <c r="AU581" s="197" t="s">
        <v>85</v>
      </c>
      <c r="AV581" s="13" t="s">
        <v>82</v>
      </c>
      <c r="AW581" s="13" t="s">
        <v>32</v>
      </c>
      <c r="AX581" s="13" t="s">
        <v>75</v>
      </c>
      <c r="AY581" s="197" t="s">
        <v>257</v>
      </c>
    </row>
    <row r="582" s="14" customFormat="1">
      <c r="A582" s="14"/>
      <c r="B582" s="203"/>
      <c r="C582" s="14"/>
      <c r="D582" s="196" t="s">
        <v>265</v>
      </c>
      <c r="E582" s="204" t="s">
        <v>1</v>
      </c>
      <c r="F582" s="205" t="s">
        <v>708</v>
      </c>
      <c r="G582" s="14"/>
      <c r="H582" s="206">
        <v>355.29000000000002</v>
      </c>
      <c r="I582" s="207"/>
      <c r="J582" s="14"/>
      <c r="K582" s="14"/>
      <c r="L582" s="203"/>
      <c r="M582" s="208"/>
      <c r="N582" s="209"/>
      <c r="O582" s="209"/>
      <c r="P582" s="209"/>
      <c r="Q582" s="209"/>
      <c r="R582" s="209"/>
      <c r="S582" s="209"/>
      <c r="T582" s="210"/>
      <c r="U582" s="14"/>
      <c r="V582" s="14"/>
      <c r="W582" s="14"/>
      <c r="X582" s="14"/>
      <c r="Y582" s="14"/>
      <c r="Z582" s="14"/>
      <c r="AA582" s="14"/>
      <c r="AB582" s="14"/>
      <c r="AC582" s="14"/>
      <c r="AD582" s="14"/>
      <c r="AE582" s="14"/>
      <c r="AT582" s="204" t="s">
        <v>265</v>
      </c>
      <c r="AU582" s="204" t="s">
        <v>85</v>
      </c>
      <c r="AV582" s="14" t="s">
        <v>85</v>
      </c>
      <c r="AW582" s="14" t="s">
        <v>32</v>
      </c>
      <c r="AX582" s="14" t="s">
        <v>75</v>
      </c>
      <c r="AY582" s="204" t="s">
        <v>257</v>
      </c>
    </row>
    <row r="583" s="13" customFormat="1">
      <c r="A583" s="13"/>
      <c r="B583" s="195"/>
      <c r="C583" s="13"/>
      <c r="D583" s="196" t="s">
        <v>265</v>
      </c>
      <c r="E583" s="197" t="s">
        <v>1</v>
      </c>
      <c r="F583" s="198" t="s">
        <v>709</v>
      </c>
      <c r="G583" s="13"/>
      <c r="H583" s="197" t="s">
        <v>1</v>
      </c>
      <c r="I583" s="199"/>
      <c r="J583" s="13"/>
      <c r="K583" s="13"/>
      <c r="L583" s="195"/>
      <c r="M583" s="200"/>
      <c r="N583" s="201"/>
      <c r="O583" s="201"/>
      <c r="P583" s="201"/>
      <c r="Q583" s="201"/>
      <c r="R583" s="201"/>
      <c r="S583" s="201"/>
      <c r="T583" s="202"/>
      <c r="U583" s="13"/>
      <c r="V583" s="13"/>
      <c r="W583" s="13"/>
      <c r="X583" s="13"/>
      <c r="Y583" s="13"/>
      <c r="Z583" s="13"/>
      <c r="AA583" s="13"/>
      <c r="AB583" s="13"/>
      <c r="AC583" s="13"/>
      <c r="AD583" s="13"/>
      <c r="AE583" s="13"/>
      <c r="AT583" s="197" t="s">
        <v>265</v>
      </c>
      <c r="AU583" s="197" t="s">
        <v>85</v>
      </c>
      <c r="AV583" s="13" t="s">
        <v>82</v>
      </c>
      <c r="AW583" s="13" t="s">
        <v>32</v>
      </c>
      <c r="AX583" s="13" t="s">
        <v>75</v>
      </c>
      <c r="AY583" s="197" t="s">
        <v>257</v>
      </c>
    </row>
    <row r="584" s="14" customFormat="1">
      <c r="A584" s="14"/>
      <c r="B584" s="203"/>
      <c r="C584" s="14"/>
      <c r="D584" s="196" t="s">
        <v>265</v>
      </c>
      <c r="E584" s="204" t="s">
        <v>1</v>
      </c>
      <c r="F584" s="205" t="s">
        <v>710</v>
      </c>
      <c r="G584" s="14"/>
      <c r="H584" s="206">
        <v>84.230000000000004</v>
      </c>
      <c r="I584" s="207"/>
      <c r="J584" s="14"/>
      <c r="K584" s="14"/>
      <c r="L584" s="203"/>
      <c r="M584" s="208"/>
      <c r="N584" s="209"/>
      <c r="O584" s="209"/>
      <c r="P584" s="209"/>
      <c r="Q584" s="209"/>
      <c r="R584" s="209"/>
      <c r="S584" s="209"/>
      <c r="T584" s="210"/>
      <c r="U584" s="14"/>
      <c r="V584" s="14"/>
      <c r="W584" s="14"/>
      <c r="X584" s="14"/>
      <c r="Y584" s="14"/>
      <c r="Z584" s="14"/>
      <c r="AA584" s="14"/>
      <c r="AB584" s="14"/>
      <c r="AC584" s="14"/>
      <c r="AD584" s="14"/>
      <c r="AE584" s="14"/>
      <c r="AT584" s="204" t="s">
        <v>265</v>
      </c>
      <c r="AU584" s="204" t="s">
        <v>85</v>
      </c>
      <c r="AV584" s="14" t="s">
        <v>85</v>
      </c>
      <c r="AW584" s="14" t="s">
        <v>32</v>
      </c>
      <c r="AX584" s="14" t="s">
        <v>75</v>
      </c>
      <c r="AY584" s="204" t="s">
        <v>257</v>
      </c>
    </row>
    <row r="585" s="15" customFormat="1">
      <c r="A585" s="15"/>
      <c r="B585" s="211"/>
      <c r="C585" s="15"/>
      <c r="D585" s="196" t="s">
        <v>265</v>
      </c>
      <c r="E585" s="212" t="s">
        <v>1</v>
      </c>
      <c r="F585" s="213" t="s">
        <v>271</v>
      </c>
      <c r="G585" s="15"/>
      <c r="H585" s="214">
        <v>439.52000000000004</v>
      </c>
      <c r="I585" s="215"/>
      <c r="J585" s="15"/>
      <c r="K585" s="15"/>
      <c r="L585" s="211"/>
      <c r="M585" s="216"/>
      <c r="N585" s="217"/>
      <c r="O585" s="217"/>
      <c r="P585" s="217"/>
      <c r="Q585" s="217"/>
      <c r="R585" s="217"/>
      <c r="S585" s="217"/>
      <c r="T585" s="218"/>
      <c r="U585" s="15"/>
      <c r="V585" s="15"/>
      <c r="W585" s="15"/>
      <c r="X585" s="15"/>
      <c r="Y585" s="15"/>
      <c r="Z585" s="15"/>
      <c r="AA585" s="15"/>
      <c r="AB585" s="15"/>
      <c r="AC585" s="15"/>
      <c r="AD585" s="15"/>
      <c r="AE585" s="15"/>
      <c r="AT585" s="212" t="s">
        <v>265</v>
      </c>
      <c r="AU585" s="212" t="s">
        <v>85</v>
      </c>
      <c r="AV585" s="15" t="s">
        <v>108</v>
      </c>
      <c r="AW585" s="15" t="s">
        <v>32</v>
      </c>
      <c r="AX585" s="15" t="s">
        <v>82</v>
      </c>
      <c r="AY585" s="212" t="s">
        <v>257</v>
      </c>
    </row>
    <row r="586" s="2" customFormat="1" ht="33" customHeight="1">
      <c r="A586" s="38"/>
      <c r="B586" s="181"/>
      <c r="C586" s="182" t="s">
        <v>711</v>
      </c>
      <c r="D586" s="182" t="s">
        <v>259</v>
      </c>
      <c r="E586" s="183" t="s">
        <v>712</v>
      </c>
      <c r="F586" s="184" t="s">
        <v>713</v>
      </c>
      <c r="G586" s="185" t="s">
        <v>323</v>
      </c>
      <c r="H586" s="186">
        <v>383.37</v>
      </c>
      <c r="I586" s="187"/>
      <c r="J586" s="188">
        <f>ROUND(I586*H586,2)</f>
        <v>0</v>
      </c>
      <c r="K586" s="184" t="s">
        <v>1</v>
      </c>
      <c r="L586" s="39"/>
      <c r="M586" s="189" t="s">
        <v>1</v>
      </c>
      <c r="N586" s="190" t="s">
        <v>40</v>
      </c>
      <c r="O586" s="77"/>
      <c r="P586" s="191">
        <f>O586*H586</f>
        <v>0</v>
      </c>
      <c r="Q586" s="191">
        <v>0</v>
      </c>
      <c r="R586" s="191">
        <f>Q586*H586</f>
        <v>0</v>
      </c>
      <c r="S586" s="191">
        <v>0</v>
      </c>
      <c r="T586" s="192">
        <f>S586*H586</f>
        <v>0</v>
      </c>
      <c r="U586" s="38"/>
      <c r="V586" s="38"/>
      <c r="W586" s="38"/>
      <c r="X586" s="38"/>
      <c r="Y586" s="38"/>
      <c r="Z586" s="38"/>
      <c r="AA586" s="38"/>
      <c r="AB586" s="38"/>
      <c r="AC586" s="38"/>
      <c r="AD586" s="38"/>
      <c r="AE586" s="38"/>
      <c r="AR586" s="193" t="s">
        <v>108</v>
      </c>
      <c r="AT586" s="193" t="s">
        <v>259</v>
      </c>
      <c r="AU586" s="193" t="s">
        <v>85</v>
      </c>
      <c r="AY586" s="19" t="s">
        <v>257</v>
      </c>
      <c r="BE586" s="194">
        <f>IF(N586="základní",J586,0)</f>
        <v>0</v>
      </c>
      <c r="BF586" s="194">
        <f>IF(N586="snížená",J586,0)</f>
        <v>0</v>
      </c>
      <c r="BG586" s="194">
        <f>IF(N586="zákl. přenesená",J586,0)</f>
        <v>0</v>
      </c>
      <c r="BH586" s="194">
        <f>IF(N586="sníž. přenesená",J586,0)</f>
        <v>0</v>
      </c>
      <c r="BI586" s="194">
        <f>IF(N586="nulová",J586,0)</f>
        <v>0</v>
      </c>
      <c r="BJ586" s="19" t="s">
        <v>82</v>
      </c>
      <c r="BK586" s="194">
        <f>ROUND(I586*H586,2)</f>
        <v>0</v>
      </c>
      <c r="BL586" s="19" t="s">
        <v>108</v>
      </c>
      <c r="BM586" s="193" t="s">
        <v>714</v>
      </c>
    </row>
    <row r="587" s="13" customFormat="1">
      <c r="A587" s="13"/>
      <c r="B587" s="195"/>
      <c r="C587" s="13"/>
      <c r="D587" s="196" t="s">
        <v>265</v>
      </c>
      <c r="E587" s="197" t="s">
        <v>1</v>
      </c>
      <c r="F587" s="198" t="s">
        <v>715</v>
      </c>
      <c r="G587" s="13"/>
      <c r="H587" s="197" t="s">
        <v>1</v>
      </c>
      <c r="I587" s="199"/>
      <c r="J587" s="13"/>
      <c r="K587" s="13"/>
      <c r="L587" s="195"/>
      <c r="M587" s="200"/>
      <c r="N587" s="201"/>
      <c r="O587" s="201"/>
      <c r="P587" s="201"/>
      <c r="Q587" s="201"/>
      <c r="R587" s="201"/>
      <c r="S587" s="201"/>
      <c r="T587" s="202"/>
      <c r="U587" s="13"/>
      <c r="V587" s="13"/>
      <c r="W587" s="13"/>
      <c r="X587" s="13"/>
      <c r="Y587" s="13"/>
      <c r="Z587" s="13"/>
      <c r="AA587" s="13"/>
      <c r="AB587" s="13"/>
      <c r="AC587" s="13"/>
      <c r="AD587" s="13"/>
      <c r="AE587" s="13"/>
      <c r="AT587" s="197" t="s">
        <v>265</v>
      </c>
      <c r="AU587" s="197" t="s">
        <v>85</v>
      </c>
      <c r="AV587" s="13" t="s">
        <v>82</v>
      </c>
      <c r="AW587" s="13" t="s">
        <v>32</v>
      </c>
      <c r="AX587" s="13" t="s">
        <v>75</v>
      </c>
      <c r="AY587" s="197" t="s">
        <v>257</v>
      </c>
    </row>
    <row r="588" s="14" customFormat="1">
      <c r="A588" s="14"/>
      <c r="B588" s="203"/>
      <c r="C588" s="14"/>
      <c r="D588" s="196" t="s">
        <v>265</v>
      </c>
      <c r="E588" s="204" t="s">
        <v>1</v>
      </c>
      <c r="F588" s="205" t="s">
        <v>716</v>
      </c>
      <c r="G588" s="14"/>
      <c r="H588" s="206">
        <v>383.37</v>
      </c>
      <c r="I588" s="207"/>
      <c r="J588" s="14"/>
      <c r="K588" s="14"/>
      <c r="L588" s="203"/>
      <c r="M588" s="208"/>
      <c r="N588" s="209"/>
      <c r="O588" s="209"/>
      <c r="P588" s="209"/>
      <c r="Q588" s="209"/>
      <c r="R588" s="209"/>
      <c r="S588" s="209"/>
      <c r="T588" s="210"/>
      <c r="U588" s="14"/>
      <c r="V588" s="14"/>
      <c r="W588" s="14"/>
      <c r="X588" s="14"/>
      <c r="Y588" s="14"/>
      <c r="Z588" s="14"/>
      <c r="AA588" s="14"/>
      <c r="AB588" s="14"/>
      <c r="AC588" s="14"/>
      <c r="AD588" s="14"/>
      <c r="AE588" s="14"/>
      <c r="AT588" s="204" t="s">
        <v>265</v>
      </c>
      <c r="AU588" s="204" t="s">
        <v>85</v>
      </c>
      <c r="AV588" s="14" t="s">
        <v>85</v>
      </c>
      <c r="AW588" s="14" t="s">
        <v>32</v>
      </c>
      <c r="AX588" s="14" t="s">
        <v>75</v>
      </c>
      <c r="AY588" s="204" t="s">
        <v>257</v>
      </c>
    </row>
    <row r="589" s="15" customFormat="1">
      <c r="A589" s="15"/>
      <c r="B589" s="211"/>
      <c r="C589" s="15"/>
      <c r="D589" s="196" t="s">
        <v>265</v>
      </c>
      <c r="E589" s="212" t="s">
        <v>1</v>
      </c>
      <c r="F589" s="213" t="s">
        <v>271</v>
      </c>
      <c r="G589" s="15"/>
      <c r="H589" s="214">
        <v>383.37</v>
      </c>
      <c r="I589" s="215"/>
      <c r="J589" s="15"/>
      <c r="K589" s="15"/>
      <c r="L589" s="211"/>
      <c r="M589" s="216"/>
      <c r="N589" s="217"/>
      <c r="O589" s="217"/>
      <c r="P589" s="217"/>
      <c r="Q589" s="217"/>
      <c r="R589" s="217"/>
      <c r="S589" s="217"/>
      <c r="T589" s="218"/>
      <c r="U589" s="15"/>
      <c r="V589" s="15"/>
      <c r="W589" s="15"/>
      <c r="X589" s="15"/>
      <c r="Y589" s="15"/>
      <c r="Z589" s="15"/>
      <c r="AA589" s="15"/>
      <c r="AB589" s="15"/>
      <c r="AC589" s="15"/>
      <c r="AD589" s="15"/>
      <c r="AE589" s="15"/>
      <c r="AT589" s="212" t="s">
        <v>265</v>
      </c>
      <c r="AU589" s="212" t="s">
        <v>85</v>
      </c>
      <c r="AV589" s="15" t="s">
        <v>108</v>
      </c>
      <c r="AW589" s="15" t="s">
        <v>32</v>
      </c>
      <c r="AX589" s="15" t="s">
        <v>82</v>
      </c>
      <c r="AY589" s="212" t="s">
        <v>257</v>
      </c>
    </row>
    <row r="590" s="2" customFormat="1" ht="16.5" customHeight="1">
      <c r="A590" s="38"/>
      <c r="B590" s="181"/>
      <c r="C590" s="182" t="s">
        <v>717</v>
      </c>
      <c r="D590" s="182" t="s">
        <v>259</v>
      </c>
      <c r="E590" s="183" t="s">
        <v>718</v>
      </c>
      <c r="F590" s="184" t="s">
        <v>719</v>
      </c>
      <c r="G590" s="185" t="s">
        <v>262</v>
      </c>
      <c r="H590" s="186">
        <v>62.148000000000003</v>
      </c>
      <c r="I590" s="187"/>
      <c r="J590" s="188">
        <f>ROUND(I590*H590,2)</f>
        <v>0</v>
      </c>
      <c r="K590" s="184" t="s">
        <v>263</v>
      </c>
      <c r="L590" s="39"/>
      <c r="M590" s="189" t="s">
        <v>1</v>
      </c>
      <c r="N590" s="190" t="s">
        <v>40</v>
      </c>
      <c r="O590" s="77"/>
      <c r="P590" s="191">
        <f>O590*H590</f>
        <v>0</v>
      </c>
      <c r="Q590" s="191">
        <v>2.5020099999999998</v>
      </c>
      <c r="R590" s="191">
        <f>Q590*H590</f>
        <v>155.49491748</v>
      </c>
      <c r="S590" s="191">
        <v>0</v>
      </c>
      <c r="T590" s="192">
        <f>S590*H590</f>
        <v>0</v>
      </c>
      <c r="U590" s="38"/>
      <c r="V590" s="38"/>
      <c r="W590" s="38"/>
      <c r="X590" s="38"/>
      <c r="Y590" s="38"/>
      <c r="Z590" s="38"/>
      <c r="AA590" s="38"/>
      <c r="AB590" s="38"/>
      <c r="AC590" s="38"/>
      <c r="AD590" s="38"/>
      <c r="AE590" s="38"/>
      <c r="AR590" s="193" t="s">
        <v>108</v>
      </c>
      <c r="AT590" s="193" t="s">
        <v>259</v>
      </c>
      <c r="AU590" s="193" t="s">
        <v>85</v>
      </c>
      <c r="AY590" s="19" t="s">
        <v>257</v>
      </c>
      <c r="BE590" s="194">
        <f>IF(N590="základní",J590,0)</f>
        <v>0</v>
      </c>
      <c r="BF590" s="194">
        <f>IF(N590="snížená",J590,0)</f>
        <v>0</v>
      </c>
      <c r="BG590" s="194">
        <f>IF(N590="zákl. přenesená",J590,0)</f>
        <v>0</v>
      </c>
      <c r="BH590" s="194">
        <f>IF(N590="sníž. přenesená",J590,0)</f>
        <v>0</v>
      </c>
      <c r="BI590" s="194">
        <f>IF(N590="nulová",J590,0)</f>
        <v>0</v>
      </c>
      <c r="BJ590" s="19" t="s">
        <v>82</v>
      </c>
      <c r="BK590" s="194">
        <f>ROUND(I590*H590,2)</f>
        <v>0</v>
      </c>
      <c r="BL590" s="19" t="s">
        <v>108</v>
      </c>
      <c r="BM590" s="193" t="s">
        <v>720</v>
      </c>
    </row>
    <row r="591" s="13" customFormat="1">
      <c r="A591" s="13"/>
      <c r="B591" s="195"/>
      <c r="C591" s="13"/>
      <c r="D591" s="196" t="s">
        <v>265</v>
      </c>
      <c r="E591" s="197" t="s">
        <v>1</v>
      </c>
      <c r="F591" s="198" t="s">
        <v>721</v>
      </c>
      <c r="G591" s="13"/>
      <c r="H591" s="197" t="s">
        <v>1</v>
      </c>
      <c r="I591" s="199"/>
      <c r="J591" s="13"/>
      <c r="K591" s="13"/>
      <c r="L591" s="195"/>
      <c r="M591" s="200"/>
      <c r="N591" s="201"/>
      <c r="O591" s="201"/>
      <c r="P591" s="201"/>
      <c r="Q591" s="201"/>
      <c r="R591" s="201"/>
      <c r="S591" s="201"/>
      <c r="T591" s="202"/>
      <c r="U591" s="13"/>
      <c r="V591" s="13"/>
      <c r="W591" s="13"/>
      <c r="X591" s="13"/>
      <c r="Y591" s="13"/>
      <c r="Z591" s="13"/>
      <c r="AA591" s="13"/>
      <c r="AB591" s="13"/>
      <c r="AC591" s="13"/>
      <c r="AD591" s="13"/>
      <c r="AE591" s="13"/>
      <c r="AT591" s="197" t="s">
        <v>265</v>
      </c>
      <c r="AU591" s="197" t="s">
        <v>85</v>
      </c>
      <c r="AV591" s="13" t="s">
        <v>82</v>
      </c>
      <c r="AW591" s="13" t="s">
        <v>32</v>
      </c>
      <c r="AX591" s="13" t="s">
        <v>75</v>
      </c>
      <c r="AY591" s="197" t="s">
        <v>257</v>
      </c>
    </row>
    <row r="592" s="13" customFormat="1">
      <c r="A592" s="13"/>
      <c r="B592" s="195"/>
      <c r="C592" s="13"/>
      <c r="D592" s="196" t="s">
        <v>265</v>
      </c>
      <c r="E592" s="197" t="s">
        <v>1</v>
      </c>
      <c r="F592" s="198" t="s">
        <v>722</v>
      </c>
      <c r="G592" s="13"/>
      <c r="H592" s="197" t="s">
        <v>1</v>
      </c>
      <c r="I592" s="199"/>
      <c r="J592" s="13"/>
      <c r="K592" s="13"/>
      <c r="L592" s="195"/>
      <c r="M592" s="200"/>
      <c r="N592" s="201"/>
      <c r="O592" s="201"/>
      <c r="P592" s="201"/>
      <c r="Q592" s="201"/>
      <c r="R592" s="201"/>
      <c r="S592" s="201"/>
      <c r="T592" s="202"/>
      <c r="U592" s="13"/>
      <c r="V592" s="13"/>
      <c r="W592" s="13"/>
      <c r="X592" s="13"/>
      <c r="Y592" s="13"/>
      <c r="Z592" s="13"/>
      <c r="AA592" s="13"/>
      <c r="AB592" s="13"/>
      <c r="AC592" s="13"/>
      <c r="AD592" s="13"/>
      <c r="AE592" s="13"/>
      <c r="AT592" s="197" t="s">
        <v>265</v>
      </c>
      <c r="AU592" s="197" t="s">
        <v>85</v>
      </c>
      <c r="AV592" s="13" t="s">
        <v>82</v>
      </c>
      <c r="AW592" s="13" t="s">
        <v>32</v>
      </c>
      <c r="AX592" s="13" t="s">
        <v>75</v>
      </c>
      <c r="AY592" s="197" t="s">
        <v>257</v>
      </c>
    </row>
    <row r="593" s="13" customFormat="1">
      <c r="A593" s="13"/>
      <c r="B593" s="195"/>
      <c r="C593" s="13"/>
      <c r="D593" s="196" t="s">
        <v>265</v>
      </c>
      <c r="E593" s="197" t="s">
        <v>1</v>
      </c>
      <c r="F593" s="198" t="s">
        <v>723</v>
      </c>
      <c r="G593" s="13"/>
      <c r="H593" s="197" t="s">
        <v>1</v>
      </c>
      <c r="I593" s="199"/>
      <c r="J593" s="13"/>
      <c r="K593" s="13"/>
      <c r="L593" s="195"/>
      <c r="M593" s="200"/>
      <c r="N593" s="201"/>
      <c r="O593" s="201"/>
      <c r="P593" s="201"/>
      <c r="Q593" s="201"/>
      <c r="R593" s="201"/>
      <c r="S593" s="201"/>
      <c r="T593" s="202"/>
      <c r="U593" s="13"/>
      <c r="V593" s="13"/>
      <c r="W593" s="13"/>
      <c r="X593" s="13"/>
      <c r="Y593" s="13"/>
      <c r="Z593" s="13"/>
      <c r="AA593" s="13"/>
      <c r="AB593" s="13"/>
      <c r="AC593" s="13"/>
      <c r="AD593" s="13"/>
      <c r="AE593" s="13"/>
      <c r="AT593" s="197" t="s">
        <v>265</v>
      </c>
      <c r="AU593" s="197" t="s">
        <v>85</v>
      </c>
      <c r="AV593" s="13" t="s">
        <v>82</v>
      </c>
      <c r="AW593" s="13" t="s">
        <v>32</v>
      </c>
      <c r="AX593" s="13" t="s">
        <v>75</v>
      </c>
      <c r="AY593" s="197" t="s">
        <v>257</v>
      </c>
    </row>
    <row r="594" s="14" customFormat="1">
      <c r="A594" s="14"/>
      <c r="B594" s="203"/>
      <c r="C594" s="14"/>
      <c r="D594" s="196" t="s">
        <v>265</v>
      </c>
      <c r="E594" s="204" t="s">
        <v>1</v>
      </c>
      <c r="F594" s="205" t="s">
        <v>724</v>
      </c>
      <c r="G594" s="14"/>
      <c r="H594" s="206">
        <v>2.298</v>
      </c>
      <c r="I594" s="207"/>
      <c r="J594" s="14"/>
      <c r="K594" s="14"/>
      <c r="L594" s="203"/>
      <c r="M594" s="208"/>
      <c r="N594" s="209"/>
      <c r="O594" s="209"/>
      <c r="P594" s="209"/>
      <c r="Q594" s="209"/>
      <c r="R594" s="209"/>
      <c r="S594" s="209"/>
      <c r="T594" s="210"/>
      <c r="U594" s="14"/>
      <c r="V594" s="14"/>
      <c r="W594" s="14"/>
      <c r="X594" s="14"/>
      <c r="Y594" s="14"/>
      <c r="Z594" s="14"/>
      <c r="AA594" s="14"/>
      <c r="AB594" s="14"/>
      <c r="AC594" s="14"/>
      <c r="AD594" s="14"/>
      <c r="AE594" s="14"/>
      <c r="AT594" s="204" t="s">
        <v>265</v>
      </c>
      <c r="AU594" s="204" t="s">
        <v>85</v>
      </c>
      <c r="AV594" s="14" t="s">
        <v>85</v>
      </c>
      <c r="AW594" s="14" t="s">
        <v>32</v>
      </c>
      <c r="AX594" s="14" t="s">
        <v>75</v>
      </c>
      <c r="AY594" s="204" t="s">
        <v>257</v>
      </c>
    </row>
    <row r="595" s="13" customFormat="1">
      <c r="A595" s="13"/>
      <c r="B595" s="195"/>
      <c r="C595" s="13"/>
      <c r="D595" s="196" t="s">
        <v>265</v>
      </c>
      <c r="E595" s="197" t="s">
        <v>1</v>
      </c>
      <c r="F595" s="198" t="s">
        <v>725</v>
      </c>
      <c r="G595" s="13"/>
      <c r="H595" s="197" t="s">
        <v>1</v>
      </c>
      <c r="I595" s="199"/>
      <c r="J595" s="13"/>
      <c r="K595" s="13"/>
      <c r="L595" s="195"/>
      <c r="M595" s="200"/>
      <c r="N595" s="201"/>
      <c r="O595" s="201"/>
      <c r="P595" s="201"/>
      <c r="Q595" s="201"/>
      <c r="R595" s="201"/>
      <c r="S595" s="201"/>
      <c r="T595" s="202"/>
      <c r="U595" s="13"/>
      <c r="V595" s="13"/>
      <c r="W595" s="13"/>
      <c r="X595" s="13"/>
      <c r="Y595" s="13"/>
      <c r="Z595" s="13"/>
      <c r="AA595" s="13"/>
      <c r="AB595" s="13"/>
      <c r="AC595" s="13"/>
      <c r="AD595" s="13"/>
      <c r="AE595" s="13"/>
      <c r="AT595" s="197" t="s">
        <v>265</v>
      </c>
      <c r="AU595" s="197" t="s">
        <v>85</v>
      </c>
      <c r="AV595" s="13" t="s">
        <v>82</v>
      </c>
      <c r="AW595" s="13" t="s">
        <v>32</v>
      </c>
      <c r="AX595" s="13" t="s">
        <v>75</v>
      </c>
      <c r="AY595" s="197" t="s">
        <v>257</v>
      </c>
    </row>
    <row r="596" s="14" customFormat="1">
      <c r="A596" s="14"/>
      <c r="B596" s="203"/>
      <c r="C596" s="14"/>
      <c r="D596" s="196" t="s">
        <v>265</v>
      </c>
      <c r="E596" s="204" t="s">
        <v>1</v>
      </c>
      <c r="F596" s="205" t="s">
        <v>726</v>
      </c>
      <c r="G596" s="14"/>
      <c r="H596" s="206">
        <v>59.850000000000001</v>
      </c>
      <c r="I596" s="207"/>
      <c r="J596" s="14"/>
      <c r="K596" s="14"/>
      <c r="L596" s="203"/>
      <c r="M596" s="208"/>
      <c r="N596" s="209"/>
      <c r="O596" s="209"/>
      <c r="P596" s="209"/>
      <c r="Q596" s="209"/>
      <c r="R596" s="209"/>
      <c r="S596" s="209"/>
      <c r="T596" s="210"/>
      <c r="U596" s="14"/>
      <c r="V596" s="14"/>
      <c r="W596" s="14"/>
      <c r="X596" s="14"/>
      <c r="Y596" s="14"/>
      <c r="Z596" s="14"/>
      <c r="AA596" s="14"/>
      <c r="AB596" s="14"/>
      <c r="AC596" s="14"/>
      <c r="AD596" s="14"/>
      <c r="AE596" s="14"/>
      <c r="AT596" s="204" t="s">
        <v>265</v>
      </c>
      <c r="AU596" s="204" t="s">
        <v>85</v>
      </c>
      <c r="AV596" s="14" t="s">
        <v>85</v>
      </c>
      <c r="AW596" s="14" t="s">
        <v>32</v>
      </c>
      <c r="AX596" s="14" t="s">
        <v>75</v>
      </c>
      <c r="AY596" s="204" t="s">
        <v>257</v>
      </c>
    </row>
    <row r="597" s="15" customFormat="1">
      <c r="A597" s="15"/>
      <c r="B597" s="211"/>
      <c r="C597" s="15"/>
      <c r="D597" s="196" t="s">
        <v>265</v>
      </c>
      <c r="E597" s="212" t="s">
        <v>1</v>
      </c>
      <c r="F597" s="213" t="s">
        <v>271</v>
      </c>
      <c r="G597" s="15"/>
      <c r="H597" s="214">
        <v>62.148000000000003</v>
      </c>
      <c r="I597" s="215"/>
      <c r="J597" s="15"/>
      <c r="K597" s="15"/>
      <c r="L597" s="211"/>
      <c r="M597" s="216"/>
      <c r="N597" s="217"/>
      <c r="O597" s="217"/>
      <c r="P597" s="217"/>
      <c r="Q597" s="217"/>
      <c r="R597" s="217"/>
      <c r="S597" s="217"/>
      <c r="T597" s="218"/>
      <c r="U597" s="15"/>
      <c r="V597" s="15"/>
      <c r="W597" s="15"/>
      <c r="X597" s="15"/>
      <c r="Y597" s="15"/>
      <c r="Z597" s="15"/>
      <c r="AA597" s="15"/>
      <c r="AB597" s="15"/>
      <c r="AC597" s="15"/>
      <c r="AD597" s="15"/>
      <c r="AE597" s="15"/>
      <c r="AT597" s="212" t="s">
        <v>265</v>
      </c>
      <c r="AU597" s="212" t="s">
        <v>85</v>
      </c>
      <c r="AV597" s="15" t="s">
        <v>108</v>
      </c>
      <c r="AW597" s="15" t="s">
        <v>32</v>
      </c>
      <c r="AX597" s="15" t="s">
        <v>82</v>
      </c>
      <c r="AY597" s="212" t="s">
        <v>257</v>
      </c>
    </row>
    <row r="598" s="2" customFormat="1" ht="24.15" customHeight="1">
      <c r="A598" s="38"/>
      <c r="B598" s="181"/>
      <c r="C598" s="182" t="s">
        <v>727</v>
      </c>
      <c r="D598" s="182" t="s">
        <v>259</v>
      </c>
      <c r="E598" s="183" t="s">
        <v>728</v>
      </c>
      <c r="F598" s="184" t="s">
        <v>729</v>
      </c>
      <c r="G598" s="185" t="s">
        <v>323</v>
      </c>
      <c r="H598" s="186">
        <v>286.11000000000001</v>
      </c>
      <c r="I598" s="187"/>
      <c r="J598" s="188">
        <f>ROUND(I598*H598,2)</f>
        <v>0</v>
      </c>
      <c r="K598" s="184" t="s">
        <v>263</v>
      </c>
      <c r="L598" s="39"/>
      <c r="M598" s="189" t="s">
        <v>1</v>
      </c>
      <c r="N598" s="190" t="s">
        <v>40</v>
      </c>
      <c r="O598" s="77"/>
      <c r="P598" s="191">
        <f>O598*H598</f>
        <v>0</v>
      </c>
      <c r="Q598" s="191">
        <v>0.0055199999999999997</v>
      </c>
      <c r="R598" s="191">
        <f>Q598*H598</f>
        <v>1.5793272</v>
      </c>
      <c r="S598" s="191">
        <v>0</v>
      </c>
      <c r="T598" s="192">
        <f>S598*H598</f>
        <v>0</v>
      </c>
      <c r="U598" s="38"/>
      <c r="V598" s="38"/>
      <c r="W598" s="38"/>
      <c r="X598" s="38"/>
      <c r="Y598" s="38"/>
      <c r="Z598" s="38"/>
      <c r="AA598" s="38"/>
      <c r="AB598" s="38"/>
      <c r="AC598" s="38"/>
      <c r="AD598" s="38"/>
      <c r="AE598" s="38"/>
      <c r="AR598" s="193" t="s">
        <v>108</v>
      </c>
      <c r="AT598" s="193" t="s">
        <v>259</v>
      </c>
      <c r="AU598" s="193" t="s">
        <v>85</v>
      </c>
      <c r="AY598" s="19" t="s">
        <v>257</v>
      </c>
      <c r="BE598" s="194">
        <f>IF(N598="základní",J598,0)</f>
        <v>0</v>
      </c>
      <c r="BF598" s="194">
        <f>IF(N598="snížená",J598,0)</f>
        <v>0</v>
      </c>
      <c r="BG598" s="194">
        <f>IF(N598="zákl. přenesená",J598,0)</f>
        <v>0</v>
      </c>
      <c r="BH598" s="194">
        <f>IF(N598="sníž. přenesená",J598,0)</f>
        <v>0</v>
      </c>
      <c r="BI598" s="194">
        <f>IF(N598="nulová",J598,0)</f>
        <v>0</v>
      </c>
      <c r="BJ598" s="19" t="s">
        <v>82</v>
      </c>
      <c r="BK598" s="194">
        <f>ROUND(I598*H598,2)</f>
        <v>0</v>
      </c>
      <c r="BL598" s="19" t="s">
        <v>108</v>
      </c>
      <c r="BM598" s="193" t="s">
        <v>730</v>
      </c>
    </row>
    <row r="599" s="13" customFormat="1">
      <c r="A599" s="13"/>
      <c r="B599" s="195"/>
      <c r="C599" s="13"/>
      <c r="D599" s="196" t="s">
        <v>265</v>
      </c>
      <c r="E599" s="197" t="s">
        <v>1</v>
      </c>
      <c r="F599" s="198" t="s">
        <v>731</v>
      </c>
      <c r="G599" s="13"/>
      <c r="H599" s="197" t="s">
        <v>1</v>
      </c>
      <c r="I599" s="199"/>
      <c r="J599" s="13"/>
      <c r="K599" s="13"/>
      <c r="L599" s="195"/>
      <c r="M599" s="200"/>
      <c r="N599" s="201"/>
      <c r="O599" s="201"/>
      <c r="P599" s="201"/>
      <c r="Q599" s="201"/>
      <c r="R599" s="201"/>
      <c r="S599" s="201"/>
      <c r="T599" s="202"/>
      <c r="U599" s="13"/>
      <c r="V599" s="13"/>
      <c r="W599" s="13"/>
      <c r="X599" s="13"/>
      <c r="Y599" s="13"/>
      <c r="Z599" s="13"/>
      <c r="AA599" s="13"/>
      <c r="AB599" s="13"/>
      <c r="AC599" s="13"/>
      <c r="AD599" s="13"/>
      <c r="AE599" s="13"/>
      <c r="AT599" s="197" t="s">
        <v>265</v>
      </c>
      <c r="AU599" s="197" t="s">
        <v>85</v>
      </c>
      <c r="AV599" s="13" t="s">
        <v>82</v>
      </c>
      <c r="AW599" s="13" t="s">
        <v>32</v>
      </c>
      <c r="AX599" s="13" t="s">
        <v>75</v>
      </c>
      <c r="AY599" s="197" t="s">
        <v>257</v>
      </c>
    </row>
    <row r="600" s="13" customFormat="1">
      <c r="A600" s="13"/>
      <c r="B600" s="195"/>
      <c r="C600" s="13"/>
      <c r="D600" s="196" t="s">
        <v>265</v>
      </c>
      <c r="E600" s="197" t="s">
        <v>1</v>
      </c>
      <c r="F600" s="198" t="s">
        <v>732</v>
      </c>
      <c r="G600" s="13"/>
      <c r="H600" s="197" t="s">
        <v>1</v>
      </c>
      <c r="I600" s="199"/>
      <c r="J600" s="13"/>
      <c r="K600" s="13"/>
      <c r="L600" s="195"/>
      <c r="M600" s="200"/>
      <c r="N600" s="201"/>
      <c r="O600" s="201"/>
      <c r="P600" s="201"/>
      <c r="Q600" s="201"/>
      <c r="R600" s="201"/>
      <c r="S600" s="201"/>
      <c r="T600" s="202"/>
      <c r="U600" s="13"/>
      <c r="V600" s="13"/>
      <c r="W600" s="13"/>
      <c r="X600" s="13"/>
      <c r="Y600" s="13"/>
      <c r="Z600" s="13"/>
      <c r="AA600" s="13"/>
      <c r="AB600" s="13"/>
      <c r="AC600" s="13"/>
      <c r="AD600" s="13"/>
      <c r="AE600" s="13"/>
      <c r="AT600" s="197" t="s">
        <v>265</v>
      </c>
      <c r="AU600" s="197" t="s">
        <v>85</v>
      </c>
      <c r="AV600" s="13" t="s">
        <v>82</v>
      </c>
      <c r="AW600" s="13" t="s">
        <v>32</v>
      </c>
      <c r="AX600" s="13" t="s">
        <v>75</v>
      </c>
      <c r="AY600" s="197" t="s">
        <v>257</v>
      </c>
    </row>
    <row r="601" s="13" customFormat="1">
      <c r="A601" s="13"/>
      <c r="B601" s="195"/>
      <c r="C601" s="13"/>
      <c r="D601" s="196" t="s">
        <v>265</v>
      </c>
      <c r="E601" s="197" t="s">
        <v>1</v>
      </c>
      <c r="F601" s="198" t="s">
        <v>723</v>
      </c>
      <c r="G601" s="13"/>
      <c r="H601" s="197" t="s">
        <v>1</v>
      </c>
      <c r="I601" s="199"/>
      <c r="J601" s="13"/>
      <c r="K601" s="13"/>
      <c r="L601" s="195"/>
      <c r="M601" s="200"/>
      <c r="N601" s="201"/>
      <c r="O601" s="201"/>
      <c r="P601" s="201"/>
      <c r="Q601" s="201"/>
      <c r="R601" s="201"/>
      <c r="S601" s="201"/>
      <c r="T601" s="202"/>
      <c r="U601" s="13"/>
      <c r="V601" s="13"/>
      <c r="W601" s="13"/>
      <c r="X601" s="13"/>
      <c r="Y601" s="13"/>
      <c r="Z601" s="13"/>
      <c r="AA601" s="13"/>
      <c r="AB601" s="13"/>
      <c r="AC601" s="13"/>
      <c r="AD601" s="13"/>
      <c r="AE601" s="13"/>
      <c r="AT601" s="197" t="s">
        <v>265</v>
      </c>
      <c r="AU601" s="197" t="s">
        <v>85</v>
      </c>
      <c r="AV601" s="13" t="s">
        <v>82</v>
      </c>
      <c r="AW601" s="13" t="s">
        <v>32</v>
      </c>
      <c r="AX601" s="13" t="s">
        <v>75</v>
      </c>
      <c r="AY601" s="197" t="s">
        <v>257</v>
      </c>
    </row>
    <row r="602" s="14" customFormat="1">
      <c r="A602" s="14"/>
      <c r="B602" s="203"/>
      <c r="C602" s="14"/>
      <c r="D602" s="196" t="s">
        <v>265</v>
      </c>
      <c r="E602" s="204" t="s">
        <v>1</v>
      </c>
      <c r="F602" s="205" t="s">
        <v>733</v>
      </c>
      <c r="G602" s="14"/>
      <c r="H602" s="206">
        <v>15.09</v>
      </c>
      <c r="I602" s="207"/>
      <c r="J602" s="14"/>
      <c r="K602" s="14"/>
      <c r="L602" s="203"/>
      <c r="M602" s="208"/>
      <c r="N602" s="209"/>
      <c r="O602" s="209"/>
      <c r="P602" s="209"/>
      <c r="Q602" s="209"/>
      <c r="R602" s="209"/>
      <c r="S602" s="209"/>
      <c r="T602" s="210"/>
      <c r="U602" s="14"/>
      <c r="V602" s="14"/>
      <c r="W602" s="14"/>
      <c r="X602" s="14"/>
      <c r="Y602" s="14"/>
      <c r="Z602" s="14"/>
      <c r="AA602" s="14"/>
      <c r="AB602" s="14"/>
      <c r="AC602" s="14"/>
      <c r="AD602" s="14"/>
      <c r="AE602" s="14"/>
      <c r="AT602" s="204" t="s">
        <v>265</v>
      </c>
      <c r="AU602" s="204" t="s">
        <v>85</v>
      </c>
      <c r="AV602" s="14" t="s">
        <v>85</v>
      </c>
      <c r="AW602" s="14" t="s">
        <v>32</v>
      </c>
      <c r="AX602" s="14" t="s">
        <v>75</v>
      </c>
      <c r="AY602" s="204" t="s">
        <v>257</v>
      </c>
    </row>
    <row r="603" s="13" customFormat="1">
      <c r="A603" s="13"/>
      <c r="B603" s="195"/>
      <c r="C603" s="13"/>
      <c r="D603" s="196" t="s">
        <v>265</v>
      </c>
      <c r="E603" s="197" t="s">
        <v>1</v>
      </c>
      <c r="F603" s="198" t="s">
        <v>734</v>
      </c>
      <c r="G603" s="13"/>
      <c r="H603" s="197" t="s">
        <v>1</v>
      </c>
      <c r="I603" s="199"/>
      <c r="J603" s="13"/>
      <c r="K603" s="13"/>
      <c r="L603" s="195"/>
      <c r="M603" s="200"/>
      <c r="N603" s="201"/>
      <c r="O603" s="201"/>
      <c r="P603" s="201"/>
      <c r="Q603" s="201"/>
      <c r="R603" s="201"/>
      <c r="S603" s="201"/>
      <c r="T603" s="202"/>
      <c r="U603" s="13"/>
      <c r="V603" s="13"/>
      <c r="W603" s="13"/>
      <c r="X603" s="13"/>
      <c r="Y603" s="13"/>
      <c r="Z603" s="13"/>
      <c r="AA603" s="13"/>
      <c r="AB603" s="13"/>
      <c r="AC603" s="13"/>
      <c r="AD603" s="13"/>
      <c r="AE603" s="13"/>
      <c r="AT603" s="197" t="s">
        <v>265</v>
      </c>
      <c r="AU603" s="197" t="s">
        <v>85</v>
      </c>
      <c r="AV603" s="13" t="s">
        <v>82</v>
      </c>
      <c r="AW603" s="13" t="s">
        <v>32</v>
      </c>
      <c r="AX603" s="13" t="s">
        <v>75</v>
      </c>
      <c r="AY603" s="197" t="s">
        <v>257</v>
      </c>
    </row>
    <row r="604" s="14" customFormat="1">
      <c r="A604" s="14"/>
      <c r="B604" s="203"/>
      <c r="C604" s="14"/>
      <c r="D604" s="196" t="s">
        <v>265</v>
      </c>
      <c r="E604" s="204" t="s">
        <v>1</v>
      </c>
      <c r="F604" s="205" t="s">
        <v>735</v>
      </c>
      <c r="G604" s="14"/>
      <c r="H604" s="206">
        <v>271.01999999999998</v>
      </c>
      <c r="I604" s="207"/>
      <c r="J604" s="14"/>
      <c r="K604" s="14"/>
      <c r="L604" s="203"/>
      <c r="M604" s="208"/>
      <c r="N604" s="209"/>
      <c r="O604" s="209"/>
      <c r="P604" s="209"/>
      <c r="Q604" s="209"/>
      <c r="R604" s="209"/>
      <c r="S604" s="209"/>
      <c r="T604" s="210"/>
      <c r="U604" s="14"/>
      <c r="V604" s="14"/>
      <c r="W604" s="14"/>
      <c r="X604" s="14"/>
      <c r="Y604" s="14"/>
      <c r="Z604" s="14"/>
      <c r="AA604" s="14"/>
      <c r="AB604" s="14"/>
      <c r="AC604" s="14"/>
      <c r="AD604" s="14"/>
      <c r="AE604" s="14"/>
      <c r="AT604" s="204" t="s">
        <v>265</v>
      </c>
      <c r="AU604" s="204" t="s">
        <v>85</v>
      </c>
      <c r="AV604" s="14" t="s">
        <v>85</v>
      </c>
      <c r="AW604" s="14" t="s">
        <v>32</v>
      </c>
      <c r="AX604" s="14" t="s">
        <v>75</v>
      </c>
      <c r="AY604" s="204" t="s">
        <v>257</v>
      </c>
    </row>
    <row r="605" s="15" customFormat="1">
      <c r="A605" s="15"/>
      <c r="B605" s="211"/>
      <c r="C605" s="15"/>
      <c r="D605" s="196" t="s">
        <v>265</v>
      </c>
      <c r="E605" s="212" t="s">
        <v>1</v>
      </c>
      <c r="F605" s="213" t="s">
        <v>271</v>
      </c>
      <c r="G605" s="15"/>
      <c r="H605" s="214">
        <v>286.10999999999996</v>
      </c>
      <c r="I605" s="215"/>
      <c r="J605" s="15"/>
      <c r="K605" s="15"/>
      <c r="L605" s="211"/>
      <c r="M605" s="216"/>
      <c r="N605" s="217"/>
      <c r="O605" s="217"/>
      <c r="P605" s="217"/>
      <c r="Q605" s="217"/>
      <c r="R605" s="217"/>
      <c r="S605" s="217"/>
      <c r="T605" s="218"/>
      <c r="U605" s="15"/>
      <c r="V605" s="15"/>
      <c r="W605" s="15"/>
      <c r="X605" s="15"/>
      <c r="Y605" s="15"/>
      <c r="Z605" s="15"/>
      <c r="AA605" s="15"/>
      <c r="AB605" s="15"/>
      <c r="AC605" s="15"/>
      <c r="AD605" s="15"/>
      <c r="AE605" s="15"/>
      <c r="AT605" s="212" t="s">
        <v>265</v>
      </c>
      <c r="AU605" s="212" t="s">
        <v>85</v>
      </c>
      <c r="AV605" s="15" t="s">
        <v>108</v>
      </c>
      <c r="AW605" s="15" t="s">
        <v>32</v>
      </c>
      <c r="AX605" s="15" t="s">
        <v>82</v>
      </c>
      <c r="AY605" s="212" t="s">
        <v>257</v>
      </c>
    </row>
    <row r="606" s="2" customFormat="1" ht="24.15" customHeight="1">
      <c r="A606" s="38"/>
      <c r="B606" s="181"/>
      <c r="C606" s="182" t="s">
        <v>736</v>
      </c>
      <c r="D606" s="182" t="s">
        <v>259</v>
      </c>
      <c r="E606" s="183" t="s">
        <v>737</v>
      </c>
      <c r="F606" s="184" t="s">
        <v>738</v>
      </c>
      <c r="G606" s="185" t="s">
        <v>323</v>
      </c>
      <c r="H606" s="186">
        <v>286.11000000000001</v>
      </c>
      <c r="I606" s="187"/>
      <c r="J606" s="188">
        <f>ROUND(I606*H606,2)</f>
        <v>0</v>
      </c>
      <c r="K606" s="184" t="s">
        <v>263</v>
      </c>
      <c r="L606" s="39"/>
      <c r="M606" s="189" t="s">
        <v>1</v>
      </c>
      <c r="N606" s="190" t="s">
        <v>40</v>
      </c>
      <c r="O606" s="77"/>
      <c r="P606" s="191">
        <f>O606*H606</f>
        <v>0</v>
      </c>
      <c r="Q606" s="191">
        <v>0</v>
      </c>
      <c r="R606" s="191">
        <f>Q606*H606</f>
        <v>0</v>
      </c>
      <c r="S606" s="191">
        <v>0</v>
      </c>
      <c r="T606" s="192">
        <f>S606*H606</f>
        <v>0</v>
      </c>
      <c r="U606" s="38"/>
      <c r="V606" s="38"/>
      <c r="W606" s="38"/>
      <c r="X606" s="38"/>
      <c r="Y606" s="38"/>
      <c r="Z606" s="38"/>
      <c r="AA606" s="38"/>
      <c r="AB606" s="38"/>
      <c r="AC606" s="38"/>
      <c r="AD606" s="38"/>
      <c r="AE606" s="38"/>
      <c r="AR606" s="193" t="s">
        <v>108</v>
      </c>
      <c r="AT606" s="193" t="s">
        <v>259</v>
      </c>
      <c r="AU606" s="193" t="s">
        <v>85</v>
      </c>
      <c r="AY606" s="19" t="s">
        <v>257</v>
      </c>
      <c r="BE606" s="194">
        <f>IF(N606="základní",J606,0)</f>
        <v>0</v>
      </c>
      <c r="BF606" s="194">
        <f>IF(N606="snížená",J606,0)</f>
        <v>0</v>
      </c>
      <c r="BG606" s="194">
        <f>IF(N606="zákl. přenesená",J606,0)</f>
        <v>0</v>
      </c>
      <c r="BH606" s="194">
        <f>IF(N606="sníž. přenesená",J606,0)</f>
        <v>0</v>
      </c>
      <c r="BI606" s="194">
        <f>IF(N606="nulová",J606,0)</f>
        <v>0</v>
      </c>
      <c r="BJ606" s="19" t="s">
        <v>82</v>
      </c>
      <c r="BK606" s="194">
        <f>ROUND(I606*H606,2)</f>
        <v>0</v>
      </c>
      <c r="BL606" s="19" t="s">
        <v>108</v>
      </c>
      <c r="BM606" s="193" t="s">
        <v>739</v>
      </c>
    </row>
    <row r="607" s="2" customFormat="1" ht="24.15" customHeight="1">
      <c r="A607" s="38"/>
      <c r="B607" s="181"/>
      <c r="C607" s="182" t="s">
        <v>740</v>
      </c>
      <c r="D607" s="182" t="s">
        <v>259</v>
      </c>
      <c r="E607" s="183" t="s">
        <v>741</v>
      </c>
      <c r="F607" s="184" t="s">
        <v>742</v>
      </c>
      <c r="G607" s="185" t="s">
        <v>323</v>
      </c>
      <c r="H607" s="186">
        <v>235.03999999999999</v>
      </c>
      <c r="I607" s="187"/>
      <c r="J607" s="188">
        <f>ROUND(I607*H607,2)</f>
        <v>0</v>
      </c>
      <c r="K607" s="184" t="s">
        <v>263</v>
      </c>
      <c r="L607" s="39"/>
      <c r="M607" s="189" t="s">
        <v>1</v>
      </c>
      <c r="N607" s="190" t="s">
        <v>40</v>
      </c>
      <c r="O607" s="77"/>
      <c r="P607" s="191">
        <f>O607*H607</f>
        <v>0</v>
      </c>
      <c r="Q607" s="191">
        <v>0.001</v>
      </c>
      <c r="R607" s="191">
        <f>Q607*H607</f>
        <v>0.23504</v>
      </c>
      <c r="S607" s="191">
        <v>0</v>
      </c>
      <c r="T607" s="192">
        <f>S607*H607</f>
        <v>0</v>
      </c>
      <c r="U607" s="38"/>
      <c r="V607" s="38"/>
      <c r="W607" s="38"/>
      <c r="X607" s="38"/>
      <c r="Y607" s="38"/>
      <c r="Z607" s="38"/>
      <c r="AA607" s="38"/>
      <c r="AB607" s="38"/>
      <c r="AC607" s="38"/>
      <c r="AD607" s="38"/>
      <c r="AE607" s="38"/>
      <c r="AR607" s="193" t="s">
        <v>108</v>
      </c>
      <c r="AT607" s="193" t="s">
        <v>259</v>
      </c>
      <c r="AU607" s="193" t="s">
        <v>85</v>
      </c>
      <c r="AY607" s="19" t="s">
        <v>257</v>
      </c>
      <c r="BE607" s="194">
        <f>IF(N607="základní",J607,0)</f>
        <v>0</v>
      </c>
      <c r="BF607" s="194">
        <f>IF(N607="snížená",J607,0)</f>
        <v>0</v>
      </c>
      <c r="BG607" s="194">
        <f>IF(N607="zákl. přenesená",J607,0)</f>
        <v>0</v>
      </c>
      <c r="BH607" s="194">
        <f>IF(N607="sníž. přenesená",J607,0)</f>
        <v>0</v>
      </c>
      <c r="BI607" s="194">
        <f>IF(N607="nulová",J607,0)</f>
        <v>0</v>
      </c>
      <c r="BJ607" s="19" t="s">
        <v>82</v>
      </c>
      <c r="BK607" s="194">
        <f>ROUND(I607*H607,2)</f>
        <v>0</v>
      </c>
      <c r="BL607" s="19" t="s">
        <v>108</v>
      </c>
      <c r="BM607" s="193" t="s">
        <v>743</v>
      </c>
    </row>
    <row r="608" s="13" customFormat="1">
      <c r="A608" s="13"/>
      <c r="B608" s="195"/>
      <c r="C608" s="13"/>
      <c r="D608" s="196" t="s">
        <v>265</v>
      </c>
      <c r="E608" s="197" t="s">
        <v>1</v>
      </c>
      <c r="F608" s="198" t="s">
        <v>731</v>
      </c>
      <c r="G608" s="13"/>
      <c r="H608" s="197" t="s">
        <v>1</v>
      </c>
      <c r="I608" s="199"/>
      <c r="J608" s="13"/>
      <c r="K608" s="13"/>
      <c r="L608" s="195"/>
      <c r="M608" s="200"/>
      <c r="N608" s="201"/>
      <c r="O608" s="201"/>
      <c r="P608" s="201"/>
      <c r="Q608" s="201"/>
      <c r="R608" s="201"/>
      <c r="S608" s="201"/>
      <c r="T608" s="202"/>
      <c r="U608" s="13"/>
      <c r="V608" s="13"/>
      <c r="W608" s="13"/>
      <c r="X608" s="13"/>
      <c r="Y608" s="13"/>
      <c r="Z608" s="13"/>
      <c r="AA608" s="13"/>
      <c r="AB608" s="13"/>
      <c r="AC608" s="13"/>
      <c r="AD608" s="13"/>
      <c r="AE608" s="13"/>
      <c r="AT608" s="197" t="s">
        <v>265</v>
      </c>
      <c r="AU608" s="197" t="s">
        <v>85</v>
      </c>
      <c r="AV608" s="13" t="s">
        <v>82</v>
      </c>
      <c r="AW608" s="13" t="s">
        <v>32</v>
      </c>
      <c r="AX608" s="13" t="s">
        <v>75</v>
      </c>
      <c r="AY608" s="197" t="s">
        <v>257</v>
      </c>
    </row>
    <row r="609" s="13" customFormat="1">
      <c r="A609" s="13"/>
      <c r="B609" s="195"/>
      <c r="C609" s="13"/>
      <c r="D609" s="196" t="s">
        <v>265</v>
      </c>
      <c r="E609" s="197" t="s">
        <v>1</v>
      </c>
      <c r="F609" s="198" t="s">
        <v>732</v>
      </c>
      <c r="G609" s="13"/>
      <c r="H609" s="197" t="s">
        <v>1</v>
      </c>
      <c r="I609" s="199"/>
      <c r="J609" s="13"/>
      <c r="K609" s="13"/>
      <c r="L609" s="195"/>
      <c r="M609" s="200"/>
      <c r="N609" s="201"/>
      <c r="O609" s="201"/>
      <c r="P609" s="201"/>
      <c r="Q609" s="201"/>
      <c r="R609" s="201"/>
      <c r="S609" s="201"/>
      <c r="T609" s="202"/>
      <c r="U609" s="13"/>
      <c r="V609" s="13"/>
      <c r="W609" s="13"/>
      <c r="X609" s="13"/>
      <c r="Y609" s="13"/>
      <c r="Z609" s="13"/>
      <c r="AA609" s="13"/>
      <c r="AB609" s="13"/>
      <c r="AC609" s="13"/>
      <c r="AD609" s="13"/>
      <c r="AE609" s="13"/>
      <c r="AT609" s="197" t="s">
        <v>265</v>
      </c>
      <c r="AU609" s="197" t="s">
        <v>85</v>
      </c>
      <c r="AV609" s="13" t="s">
        <v>82</v>
      </c>
      <c r="AW609" s="13" t="s">
        <v>32</v>
      </c>
      <c r="AX609" s="13" t="s">
        <v>75</v>
      </c>
      <c r="AY609" s="197" t="s">
        <v>257</v>
      </c>
    </row>
    <row r="610" s="13" customFormat="1">
      <c r="A610" s="13"/>
      <c r="B610" s="195"/>
      <c r="C610" s="13"/>
      <c r="D610" s="196" t="s">
        <v>265</v>
      </c>
      <c r="E610" s="197" t="s">
        <v>1</v>
      </c>
      <c r="F610" s="198" t="s">
        <v>723</v>
      </c>
      <c r="G610" s="13"/>
      <c r="H610" s="197" t="s">
        <v>1</v>
      </c>
      <c r="I610" s="199"/>
      <c r="J610" s="13"/>
      <c r="K610" s="13"/>
      <c r="L610" s="195"/>
      <c r="M610" s="200"/>
      <c r="N610" s="201"/>
      <c r="O610" s="201"/>
      <c r="P610" s="201"/>
      <c r="Q610" s="201"/>
      <c r="R610" s="201"/>
      <c r="S610" s="201"/>
      <c r="T610" s="202"/>
      <c r="U610" s="13"/>
      <c r="V610" s="13"/>
      <c r="W610" s="13"/>
      <c r="X610" s="13"/>
      <c r="Y610" s="13"/>
      <c r="Z610" s="13"/>
      <c r="AA610" s="13"/>
      <c r="AB610" s="13"/>
      <c r="AC610" s="13"/>
      <c r="AD610" s="13"/>
      <c r="AE610" s="13"/>
      <c r="AT610" s="197" t="s">
        <v>265</v>
      </c>
      <c r="AU610" s="197" t="s">
        <v>85</v>
      </c>
      <c r="AV610" s="13" t="s">
        <v>82</v>
      </c>
      <c r="AW610" s="13" t="s">
        <v>32</v>
      </c>
      <c r="AX610" s="13" t="s">
        <v>75</v>
      </c>
      <c r="AY610" s="197" t="s">
        <v>257</v>
      </c>
    </row>
    <row r="611" s="14" customFormat="1">
      <c r="A611" s="14"/>
      <c r="B611" s="203"/>
      <c r="C611" s="14"/>
      <c r="D611" s="196" t="s">
        <v>265</v>
      </c>
      <c r="E611" s="204" t="s">
        <v>1</v>
      </c>
      <c r="F611" s="205" t="s">
        <v>744</v>
      </c>
      <c r="G611" s="14"/>
      <c r="H611" s="206">
        <v>9.1899999999999995</v>
      </c>
      <c r="I611" s="207"/>
      <c r="J611" s="14"/>
      <c r="K611" s="14"/>
      <c r="L611" s="203"/>
      <c r="M611" s="208"/>
      <c r="N611" s="209"/>
      <c r="O611" s="209"/>
      <c r="P611" s="209"/>
      <c r="Q611" s="209"/>
      <c r="R611" s="209"/>
      <c r="S611" s="209"/>
      <c r="T611" s="210"/>
      <c r="U611" s="14"/>
      <c r="V611" s="14"/>
      <c r="W611" s="14"/>
      <c r="X611" s="14"/>
      <c r="Y611" s="14"/>
      <c r="Z611" s="14"/>
      <c r="AA611" s="14"/>
      <c r="AB611" s="14"/>
      <c r="AC611" s="14"/>
      <c r="AD611" s="14"/>
      <c r="AE611" s="14"/>
      <c r="AT611" s="204" t="s">
        <v>265</v>
      </c>
      <c r="AU611" s="204" t="s">
        <v>85</v>
      </c>
      <c r="AV611" s="14" t="s">
        <v>85</v>
      </c>
      <c r="AW611" s="14" t="s">
        <v>32</v>
      </c>
      <c r="AX611" s="14" t="s">
        <v>75</v>
      </c>
      <c r="AY611" s="204" t="s">
        <v>257</v>
      </c>
    </row>
    <row r="612" s="13" customFormat="1">
      <c r="A612" s="13"/>
      <c r="B612" s="195"/>
      <c r="C612" s="13"/>
      <c r="D612" s="196" t="s">
        <v>265</v>
      </c>
      <c r="E612" s="197" t="s">
        <v>1</v>
      </c>
      <c r="F612" s="198" t="s">
        <v>745</v>
      </c>
      <c r="G612" s="13"/>
      <c r="H612" s="197" t="s">
        <v>1</v>
      </c>
      <c r="I612" s="199"/>
      <c r="J612" s="13"/>
      <c r="K612" s="13"/>
      <c r="L612" s="195"/>
      <c r="M612" s="200"/>
      <c r="N612" s="201"/>
      <c r="O612" s="201"/>
      <c r="P612" s="201"/>
      <c r="Q612" s="201"/>
      <c r="R612" s="201"/>
      <c r="S612" s="201"/>
      <c r="T612" s="202"/>
      <c r="U612" s="13"/>
      <c r="V612" s="13"/>
      <c r="W612" s="13"/>
      <c r="X612" s="13"/>
      <c r="Y612" s="13"/>
      <c r="Z612" s="13"/>
      <c r="AA612" s="13"/>
      <c r="AB612" s="13"/>
      <c r="AC612" s="13"/>
      <c r="AD612" s="13"/>
      <c r="AE612" s="13"/>
      <c r="AT612" s="197" t="s">
        <v>265</v>
      </c>
      <c r="AU612" s="197" t="s">
        <v>85</v>
      </c>
      <c r="AV612" s="13" t="s">
        <v>82</v>
      </c>
      <c r="AW612" s="13" t="s">
        <v>32</v>
      </c>
      <c r="AX612" s="13" t="s">
        <v>75</v>
      </c>
      <c r="AY612" s="197" t="s">
        <v>257</v>
      </c>
    </row>
    <row r="613" s="14" customFormat="1">
      <c r="A613" s="14"/>
      <c r="B613" s="203"/>
      <c r="C613" s="14"/>
      <c r="D613" s="196" t="s">
        <v>265</v>
      </c>
      <c r="E613" s="204" t="s">
        <v>1</v>
      </c>
      <c r="F613" s="205" t="s">
        <v>746</v>
      </c>
      <c r="G613" s="14"/>
      <c r="H613" s="206">
        <v>225.84999999999999</v>
      </c>
      <c r="I613" s="207"/>
      <c r="J613" s="14"/>
      <c r="K613" s="14"/>
      <c r="L613" s="203"/>
      <c r="M613" s="208"/>
      <c r="N613" s="209"/>
      <c r="O613" s="209"/>
      <c r="P613" s="209"/>
      <c r="Q613" s="209"/>
      <c r="R613" s="209"/>
      <c r="S613" s="209"/>
      <c r="T613" s="210"/>
      <c r="U613" s="14"/>
      <c r="V613" s="14"/>
      <c r="W613" s="14"/>
      <c r="X613" s="14"/>
      <c r="Y613" s="14"/>
      <c r="Z613" s="14"/>
      <c r="AA613" s="14"/>
      <c r="AB613" s="14"/>
      <c r="AC613" s="14"/>
      <c r="AD613" s="14"/>
      <c r="AE613" s="14"/>
      <c r="AT613" s="204" t="s">
        <v>265</v>
      </c>
      <c r="AU613" s="204" t="s">
        <v>85</v>
      </c>
      <c r="AV613" s="14" t="s">
        <v>85</v>
      </c>
      <c r="AW613" s="14" t="s">
        <v>32</v>
      </c>
      <c r="AX613" s="14" t="s">
        <v>75</v>
      </c>
      <c r="AY613" s="204" t="s">
        <v>257</v>
      </c>
    </row>
    <row r="614" s="15" customFormat="1">
      <c r="A614" s="15"/>
      <c r="B614" s="211"/>
      <c r="C614" s="15"/>
      <c r="D614" s="196" t="s">
        <v>265</v>
      </c>
      <c r="E614" s="212" t="s">
        <v>1</v>
      </c>
      <c r="F614" s="213" t="s">
        <v>271</v>
      </c>
      <c r="G614" s="15"/>
      <c r="H614" s="214">
        <v>235.03999999999999</v>
      </c>
      <c r="I614" s="215"/>
      <c r="J614" s="15"/>
      <c r="K614" s="15"/>
      <c r="L614" s="211"/>
      <c r="M614" s="216"/>
      <c r="N614" s="217"/>
      <c r="O614" s="217"/>
      <c r="P614" s="217"/>
      <c r="Q614" s="217"/>
      <c r="R614" s="217"/>
      <c r="S614" s="217"/>
      <c r="T614" s="218"/>
      <c r="U614" s="15"/>
      <c r="V614" s="15"/>
      <c r="W614" s="15"/>
      <c r="X614" s="15"/>
      <c r="Y614" s="15"/>
      <c r="Z614" s="15"/>
      <c r="AA614" s="15"/>
      <c r="AB614" s="15"/>
      <c r="AC614" s="15"/>
      <c r="AD614" s="15"/>
      <c r="AE614" s="15"/>
      <c r="AT614" s="212" t="s">
        <v>265</v>
      </c>
      <c r="AU614" s="212" t="s">
        <v>85</v>
      </c>
      <c r="AV614" s="15" t="s">
        <v>108</v>
      </c>
      <c r="AW614" s="15" t="s">
        <v>32</v>
      </c>
      <c r="AX614" s="15" t="s">
        <v>82</v>
      </c>
      <c r="AY614" s="212" t="s">
        <v>257</v>
      </c>
    </row>
    <row r="615" s="2" customFormat="1" ht="24.15" customHeight="1">
      <c r="A615" s="38"/>
      <c r="B615" s="181"/>
      <c r="C615" s="182" t="s">
        <v>747</v>
      </c>
      <c r="D615" s="182" t="s">
        <v>259</v>
      </c>
      <c r="E615" s="183" t="s">
        <v>748</v>
      </c>
      <c r="F615" s="184" t="s">
        <v>749</v>
      </c>
      <c r="G615" s="185" t="s">
        <v>323</v>
      </c>
      <c r="H615" s="186">
        <v>235.03999999999999</v>
      </c>
      <c r="I615" s="187"/>
      <c r="J615" s="188">
        <f>ROUND(I615*H615,2)</f>
        <v>0</v>
      </c>
      <c r="K615" s="184" t="s">
        <v>263</v>
      </c>
      <c r="L615" s="39"/>
      <c r="M615" s="189" t="s">
        <v>1</v>
      </c>
      <c r="N615" s="190" t="s">
        <v>40</v>
      </c>
      <c r="O615" s="77"/>
      <c r="P615" s="191">
        <f>O615*H615</f>
        <v>0</v>
      </c>
      <c r="Q615" s="191">
        <v>0</v>
      </c>
      <c r="R615" s="191">
        <f>Q615*H615</f>
        <v>0</v>
      </c>
      <c r="S615" s="191">
        <v>0</v>
      </c>
      <c r="T615" s="192">
        <f>S615*H615</f>
        <v>0</v>
      </c>
      <c r="U615" s="38"/>
      <c r="V615" s="38"/>
      <c r="W615" s="38"/>
      <c r="X615" s="38"/>
      <c r="Y615" s="38"/>
      <c r="Z615" s="38"/>
      <c r="AA615" s="38"/>
      <c r="AB615" s="38"/>
      <c r="AC615" s="38"/>
      <c r="AD615" s="38"/>
      <c r="AE615" s="38"/>
      <c r="AR615" s="193" t="s">
        <v>108</v>
      </c>
      <c r="AT615" s="193" t="s">
        <v>259</v>
      </c>
      <c r="AU615" s="193" t="s">
        <v>85</v>
      </c>
      <c r="AY615" s="19" t="s">
        <v>257</v>
      </c>
      <c r="BE615" s="194">
        <f>IF(N615="základní",J615,0)</f>
        <v>0</v>
      </c>
      <c r="BF615" s="194">
        <f>IF(N615="snížená",J615,0)</f>
        <v>0</v>
      </c>
      <c r="BG615" s="194">
        <f>IF(N615="zákl. přenesená",J615,0)</f>
        <v>0</v>
      </c>
      <c r="BH615" s="194">
        <f>IF(N615="sníž. přenesená",J615,0)</f>
        <v>0</v>
      </c>
      <c r="BI615" s="194">
        <f>IF(N615="nulová",J615,0)</f>
        <v>0</v>
      </c>
      <c r="BJ615" s="19" t="s">
        <v>82</v>
      </c>
      <c r="BK615" s="194">
        <f>ROUND(I615*H615,2)</f>
        <v>0</v>
      </c>
      <c r="BL615" s="19" t="s">
        <v>108</v>
      </c>
      <c r="BM615" s="193" t="s">
        <v>750</v>
      </c>
    </row>
    <row r="616" s="2" customFormat="1" ht="16.5" customHeight="1">
      <c r="A616" s="38"/>
      <c r="B616" s="181"/>
      <c r="C616" s="182" t="s">
        <v>751</v>
      </c>
      <c r="D616" s="182" t="s">
        <v>259</v>
      </c>
      <c r="E616" s="183" t="s">
        <v>752</v>
      </c>
      <c r="F616" s="184" t="s">
        <v>753</v>
      </c>
      <c r="G616" s="185" t="s">
        <v>304</v>
      </c>
      <c r="H616" s="186">
        <v>13.535</v>
      </c>
      <c r="I616" s="187"/>
      <c r="J616" s="188">
        <f>ROUND(I616*H616,2)</f>
        <v>0</v>
      </c>
      <c r="K616" s="184" t="s">
        <v>263</v>
      </c>
      <c r="L616" s="39"/>
      <c r="M616" s="189" t="s">
        <v>1</v>
      </c>
      <c r="N616" s="190" t="s">
        <v>40</v>
      </c>
      <c r="O616" s="77"/>
      <c r="P616" s="191">
        <f>O616*H616</f>
        <v>0</v>
      </c>
      <c r="Q616" s="191">
        <v>1.05555</v>
      </c>
      <c r="R616" s="191">
        <f>Q616*H616</f>
        <v>14.286869250000001</v>
      </c>
      <c r="S616" s="191">
        <v>0</v>
      </c>
      <c r="T616" s="192">
        <f>S616*H616</f>
        <v>0</v>
      </c>
      <c r="U616" s="38"/>
      <c r="V616" s="38"/>
      <c r="W616" s="38"/>
      <c r="X616" s="38"/>
      <c r="Y616" s="38"/>
      <c r="Z616" s="38"/>
      <c r="AA616" s="38"/>
      <c r="AB616" s="38"/>
      <c r="AC616" s="38"/>
      <c r="AD616" s="38"/>
      <c r="AE616" s="38"/>
      <c r="AR616" s="193" t="s">
        <v>108</v>
      </c>
      <c r="AT616" s="193" t="s">
        <v>259</v>
      </c>
      <c r="AU616" s="193" t="s">
        <v>85</v>
      </c>
      <c r="AY616" s="19" t="s">
        <v>257</v>
      </c>
      <c r="BE616" s="194">
        <f>IF(N616="základní",J616,0)</f>
        <v>0</v>
      </c>
      <c r="BF616" s="194">
        <f>IF(N616="snížená",J616,0)</f>
        <v>0</v>
      </c>
      <c r="BG616" s="194">
        <f>IF(N616="zákl. přenesená",J616,0)</f>
        <v>0</v>
      </c>
      <c r="BH616" s="194">
        <f>IF(N616="sníž. přenesená",J616,0)</f>
        <v>0</v>
      </c>
      <c r="BI616" s="194">
        <f>IF(N616="nulová",J616,0)</f>
        <v>0</v>
      </c>
      <c r="BJ616" s="19" t="s">
        <v>82</v>
      </c>
      <c r="BK616" s="194">
        <f>ROUND(I616*H616,2)</f>
        <v>0</v>
      </c>
      <c r="BL616" s="19" t="s">
        <v>108</v>
      </c>
      <c r="BM616" s="193" t="s">
        <v>754</v>
      </c>
    </row>
    <row r="617" s="13" customFormat="1">
      <c r="A617" s="13"/>
      <c r="B617" s="195"/>
      <c r="C617" s="13"/>
      <c r="D617" s="196" t="s">
        <v>265</v>
      </c>
      <c r="E617" s="197" t="s">
        <v>1</v>
      </c>
      <c r="F617" s="198" t="s">
        <v>696</v>
      </c>
      <c r="G617" s="13"/>
      <c r="H617" s="197" t="s">
        <v>1</v>
      </c>
      <c r="I617" s="199"/>
      <c r="J617" s="13"/>
      <c r="K617" s="13"/>
      <c r="L617" s="195"/>
      <c r="M617" s="200"/>
      <c r="N617" s="201"/>
      <c r="O617" s="201"/>
      <c r="P617" s="201"/>
      <c r="Q617" s="201"/>
      <c r="R617" s="201"/>
      <c r="S617" s="201"/>
      <c r="T617" s="202"/>
      <c r="U617" s="13"/>
      <c r="V617" s="13"/>
      <c r="W617" s="13"/>
      <c r="X617" s="13"/>
      <c r="Y617" s="13"/>
      <c r="Z617" s="13"/>
      <c r="AA617" s="13"/>
      <c r="AB617" s="13"/>
      <c r="AC617" s="13"/>
      <c r="AD617" s="13"/>
      <c r="AE617" s="13"/>
      <c r="AT617" s="197" t="s">
        <v>265</v>
      </c>
      <c r="AU617" s="197" t="s">
        <v>85</v>
      </c>
      <c r="AV617" s="13" t="s">
        <v>82</v>
      </c>
      <c r="AW617" s="13" t="s">
        <v>32</v>
      </c>
      <c r="AX617" s="13" t="s">
        <v>75</v>
      </c>
      <c r="AY617" s="197" t="s">
        <v>257</v>
      </c>
    </row>
    <row r="618" s="13" customFormat="1">
      <c r="A618" s="13"/>
      <c r="B618" s="195"/>
      <c r="C618" s="13"/>
      <c r="D618" s="196" t="s">
        <v>265</v>
      </c>
      <c r="E618" s="197" t="s">
        <v>1</v>
      </c>
      <c r="F618" s="198" t="s">
        <v>755</v>
      </c>
      <c r="G618" s="13"/>
      <c r="H618" s="197" t="s">
        <v>1</v>
      </c>
      <c r="I618" s="199"/>
      <c r="J618" s="13"/>
      <c r="K618" s="13"/>
      <c r="L618" s="195"/>
      <c r="M618" s="200"/>
      <c r="N618" s="201"/>
      <c r="O618" s="201"/>
      <c r="P618" s="201"/>
      <c r="Q618" s="201"/>
      <c r="R618" s="201"/>
      <c r="S618" s="201"/>
      <c r="T618" s="202"/>
      <c r="U618" s="13"/>
      <c r="V618" s="13"/>
      <c r="W618" s="13"/>
      <c r="X618" s="13"/>
      <c r="Y618" s="13"/>
      <c r="Z618" s="13"/>
      <c r="AA618" s="13"/>
      <c r="AB618" s="13"/>
      <c r="AC618" s="13"/>
      <c r="AD618" s="13"/>
      <c r="AE618" s="13"/>
      <c r="AT618" s="197" t="s">
        <v>265</v>
      </c>
      <c r="AU618" s="197" t="s">
        <v>85</v>
      </c>
      <c r="AV618" s="13" t="s">
        <v>82</v>
      </c>
      <c r="AW618" s="13" t="s">
        <v>32</v>
      </c>
      <c r="AX618" s="13" t="s">
        <v>75</v>
      </c>
      <c r="AY618" s="197" t="s">
        <v>257</v>
      </c>
    </row>
    <row r="619" s="13" customFormat="1">
      <c r="A619" s="13"/>
      <c r="B619" s="195"/>
      <c r="C619" s="13"/>
      <c r="D619" s="196" t="s">
        <v>265</v>
      </c>
      <c r="E619" s="197" t="s">
        <v>1</v>
      </c>
      <c r="F619" s="198" t="s">
        <v>756</v>
      </c>
      <c r="G619" s="13"/>
      <c r="H619" s="197" t="s">
        <v>1</v>
      </c>
      <c r="I619" s="199"/>
      <c r="J619" s="13"/>
      <c r="K619" s="13"/>
      <c r="L619" s="195"/>
      <c r="M619" s="200"/>
      <c r="N619" s="201"/>
      <c r="O619" s="201"/>
      <c r="P619" s="201"/>
      <c r="Q619" s="201"/>
      <c r="R619" s="201"/>
      <c r="S619" s="201"/>
      <c r="T619" s="202"/>
      <c r="U619" s="13"/>
      <c r="V619" s="13"/>
      <c r="W619" s="13"/>
      <c r="X619" s="13"/>
      <c r="Y619" s="13"/>
      <c r="Z619" s="13"/>
      <c r="AA619" s="13"/>
      <c r="AB619" s="13"/>
      <c r="AC619" s="13"/>
      <c r="AD619" s="13"/>
      <c r="AE619" s="13"/>
      <c r="AT619" s="197" t="s">
        <v>265</v>
      </c>
      <c r="AU619" s="197" t="s">
        <v>85</v>
      </c>
      <c r="AV619" s="13" t="s">
        <v>82</v>
      </c>
      <c r="AW619" s="13" t="s">
        <v>32</v>
      </c>
      <c r="AX619" s="13" t="s">
        <v>75</v>
      </c>
      <c r="AY619" s="197" t="s">
        <v>257</v>
      </c>
    </row>
    <row r="620" s="14" customFormat="1">
      <c r="A620" s="14"/>
      <c r="B620" s="203"/>
      <c r="C620" s="14"/>
      <c r="D620" s="196" t="s">
        <v>265</v>
      </c>
      <c r="E620" s="204" t="s">
        <v>1</v>
      </c>
      <c r="F620" s="205" t="s">
        <v>757</v>
      </c>
      <c r="G620" s="14"/>
      <c r="H620" s="206">
        <v>13.535</v>
      </c>
      <c r="I620" s="207"/>
      <c r="J620" s="14"/>
      <c r="K620" s="14"/>
      <c r="L620" s="203"/>
      <c r="M620" s="208"/>
      <c r="N620" s="209"/>
      <c r="O620" s="209"/>
      <c r="P620" s="209"/>
      <c r="Q620" s="209"/>
      <c r="R620" s="209"/>
      <c r="S620" s="209"/>
      <c r="T620" s="210"/>
      <c r="U620" s="14"/>
      <c r="V620" s="14"/>
      <c r="W620" s="14"/>
      <c r="X620" s="14"/>
      <c r="Y620" s="14"/>
      <c r="Z620" s="14"/>
      <c r="AA620" s="14"/>
      <c r="AB620" s="14"/>
      <c r="AC620" s="14"/>
      <c r="AD620" s="14"/>
      <c r="AE620" s="14"/>
      <c r="AT620" s="204" t="s">
        <v>265</v>
      </c>
      <c r="AU620" s="204" t="s">
        <v>85</v>
      </c>
      <c r="AV620" s="14" t="s">
        <v>85</v>
      </c>
      <c r="AW620" s="14" t="s">
        <v>32</v>
      </c>
      <c r="AX620" s="14" t="s">
        <v>75</v>
      </c>
      <c r="AY620" s="204" t="s">
        <v>257</v>
      </c>
    </row>
    <row r="621" s="15" customFormat="1">
      <c r="A621" s="15"/>
      <c r="B621" s="211"/>
      <c r="C621" s="15"/>
      <c r="D621" s="196" t="s">
        <v>265</v>
      </c>
      <c r="E621" s="212" t="s">
        <v>1</v>
      </c>
      <c r="F621" s="213" t="s">
        <v>271</v>
      </c>
      <c r="G621" s="15"/>
      <c r="H621" s="214">
        <v>13.535</v>
      </c>
      <c r="I621" s="215"/>
      <c r="J621" s="15"/>
      <c r="K621" s="15"/>
      <c r="L621" s="211"/>
      <c r="M621" s="216"/>
      <c r="N621" s="217"/>
      <c r="O621" s="217"/>
      <c r="P621" s="217"/>
      <c r="Q621" s="217"/>
      <c r="R621" s="217"/>
      <c r="S621" s="217"/>
      <c r="T621" s="218"/>
      <c r="U621" s="15"/>
      <c r="V621" s="15"/>
      <c r="W621" s="15"/>
      <c r="X621" s="15"/>
      <c r="Y621" s="15"/>
      <c r="Z621" s="15"/>
      <c r="AA621" s="15"/>
      <c r="AB621" s="15"/>
      <c r="AC621" s="15"/>
      <c r="AD621" s="15"/>
      <c r="AE621" s="15"/>
      <c r="AT621" s="212" t="s">
        <v>265</v>
      </c>
      <c r="AU621" s="212" t="s">
        <v>85</v>
      </c>
      <c r="AV621" s="15" t="s">
        <v>108</v>
      </c>
      <c r="AW621" s="15" t="s">
        <v>32</v>
      </c>
      <c r="AX621" s="15" t="s">
        <v>82</v>
      </c>
      <c r="AY621" s="212" t="s">
        <v>257</v>
      </c>
    </row>
    <row r="622" s="2" customFormat="1" ht="16.5" customHeight="1">
      <c r="A622" s="38"/>
      <c r="B622" s="181"/>
      <c r="C622" s="182" t="s">
        <v>758</v>
      </c>
      <c r="D622" s="182" t="s">
        <v>259</v>
      </c>
      <c r="E622" s="183" t="s">
        <v>759</v>
      </c>
      <c r="F622" s="184" t="s">
        <v>760</v>
      </c>
      <c r="G622" s="185" t="s">
        <v>304</v>
      </c>
      <c r="H622" s="186">
        <v>6.2610000000000001</v>
      </c>
      <c r="I622" s="187"/>
      <c r="J622" s="188">
        <f>ROUND(I622*H622,2)</f>
        <v>0</v>
      </c>
      <c r="K622" s="184" t="s">
        <v>263</v>
      </c>
      <c r="L622" s="39"/>
      <c r="M622" s="189" t="s">
        <v>1</v>
      </c>
      <c r="N622" s="190" t="s">
        <v>40</v>
      </c>
      <c r="O622" s="77"/>
      <c r="P622" s="191">
        <f>O622*H622</f>
        <v>0</v>
      </c>
      <c r="Q622" s="191">
        <v>1.06277</v>
      </c>
      <c r="R622" s="191">
        <f>Q622*H622</f>
        <v>6.6540029700000005</v>
      </c>
      <c r="S622" s="191">
        <v>0</v>
      </c>
      <c r="T622" s="192">
        <f>S622*H622</f>
        <v>0</v>
      </c>
      <c r="U622" s="38"/>
      <c r="V622" s="38"/>
      <c r="W622" s="38"/>
      <c r="X622" s="38"/>
      <c r="Y622" s="38"/>
      <c r="Z622" s="38"/>
      <c r="AA622" s="38"/>
      <c r="AB622" s="38"/>
      <c r="AC622" s="38"/>
      <c r="AD622" s="38"/>
      <c r="AE622" s="38"/>
      <c r="AR622" s="193" t="s">
        <v>108</v>
      </c>
      <c r="AT622" s="193" t="s">
        <v>259</v>
      </c>
      <c r="AU622" s="193" t="s">
        <v>85</v>
      </c>
      <c r="AY622" s="19" t="s">
        <v>257</v>
      </c>
      <c r="BE622" s="194">
        <f>IF(N622="základní",J622,0)</f>
        <v>0</v>
      </c>
      <c r="BF622" s="194">
        <f>IF(N622="snížená",J622,0)</f>
        <v>0</v>
      </c>
      <c r="BG622" s="194">
        <f>IF(N622="zákl. přenesená",J622,0)</f>
        <v>0</v>
      </c>
      <c r="BH622" s="194">
        <f>IF(N622="sníž. přenesená",J622,0)</f>
        <v>0</v>
      </c>
      <c r="BI622" s="194">
        <f>IF(N622="nulová",J622,0)</f>
        <v>0</v>
      </c>
      <c r="BJ622" s="19" t="s">
        <v>82</v>
      </c>
      <c r="BK622" s="194">
        <f>ROUND(I622*H622,2)</f>
        <v>0</v>
      </c>
      <c r="BL622" s="19" t="s">
        <v>108</v>
      </c>
      <c r="BM622" s="193" t="s">
        <v>761</v>
      </c>
    </row>
    <row r="623" s="13" customFormat="1">
      <c r="A623" s="13"/>
      <c r="B623" s="195"/>
      <c r="C623" s="13"/>
      <c r="D623" s="196" t="s">
        <v>265</v>
      </c>
      <c r="E623" s="197" t="s">
        <v>1</v>
      </c>
      <c r="F623" s="198" t="s">
        <v>755</v>
      </c>
      <c r="G623" s="13"/>
      <c r="H623" s="197" t="s">
        <v>1</v>
      </c>
      <c r="I623" s="199"/>
      <c r="J623" s="13"/>
      <c r="K623" s="13"/>
      <c r="L623" s="195"/>
      <c r="M623" s="200"/>
      <c r="N623" s="201"/>
      <c r="O623" s="201"/>
      <c r="P623" s="201"/>
      <c r="Q623" s="201"/>
      <c r="R623" s="201"/>
      <c r="S623" s="201"/>
      <c r="T623" s="202"/>
      <c r="U623" s="13"/>
      <c r="V623" s="13"/>
      <c r="W623" s="13"/>
      <c r="X623" s="13"/>
      <c r="Y623" s="13"/>
      <c r="Z623" s="13"/>
      <c r="AA623" s="13"/>
      <c r="AB623" s="13"/>
      <c r="AC623" s="13"/>
      <c r="AD623" s="13"/>
      <c r="AE623" s="13"/>
      <c r="AT623" s="197" t="s">
        <v>265</v>
      </c>
      <c r="AU623" s="197" t="s">
        <v>85</v>
      </c>
      <c r="AV623" s="13" t="s">
        <v>82</v>
      </c>
      <c r="AW623" s="13" t="s">
        <v>32</v>
      </c>
      <c r="AX623" s="13" t="s">
        <v>75</v>
      </c>
      <c r="AY623" s="197" t="s">
        <v>257</v>
      </c>
    </row>
    <row r="624" s="13" customFormat="1">
      <c r="A624" s="13"/>
      <c r="B624" s="195"/>
      <c r="C624" s="13"/>
      <c r="D624" s="196" t="s">
        <v>265</v>
      </c>
      <c r="E624" s="197" t="s">
        <v>1</v>
      </c>
      <c r="F624" s="198" t="s">
        <v>756</v>
      </c>
      <c r="G624" s="13"/>
      <c r="H624" s="197" t="s">
        <v>1</v>
      </c>
      <c r="I624" s="199"/>
      <c r="J624" s="13"/>
      <c r="K624" s="13"/>
      <c r="L624" s="195"/>
      <c r="M624" s="200"/>
      <c r="N624" s="201"/>
      <c r="O624" s="201"/>
      <c r="P624" s="201"/>
      <c r="Q624" s="201"/>
      <c r="R624" s="201"/>
      <c r="S624" s="201"/>
      <c r="T624" s="202"/>
      <c r="U624" s="13"/>
      <c r="V624" s="13"/>
      <c r="W624" s="13"/>
      <c r="X624" s="13"/>
      <c r="Y624" s="13"/>
      <c r="Z624" s="13"/>
      <c r="AA624" s="13"/>
      <c r="AB624" s="13"/>
      <c r="AC624" s="13"/>
      <c r="AD624" s="13"/>
      <c r="AE624" s="13"/>
      <c r="AT624" s="197" t="s">
        <v>265</v>
      </c>
      <c r="AU624" s="197" t="s">
        <v>85</v>
      </c>
      <c r="AV624" s="13" t="s">
        <v>82</v>
      </c>
      <c r="AW624" s="13" t="s">
        <v>32</v>
      </c>
      <c r="AX624" s="13" t="s">
        <v>75</v>
      </c>
      <c r="AY624" s="197" t="s">
        <v>257</v>
      </c>
    </row>
    <row r="625" s="14" customFormat="1">
      <c r="A625" s="14"/>
      <c r="B625" s="203"/>
      <c r="C625" s="14"/>
      <c r="D625" s="196" t="s">
        <v>265</v>
      </c>
      <c r="E625" s="204" t="s">
        <v>1</v>
      </c>
      <c r="F625" s="205" t="s">
        <v>762</v>
      </c>
      <c r="G625" s="14"/>
      <c r="H625" s="206">
        <v>6.2610000000000001</v>
      </c>
      <c r="I625" s="207"/>
      <c r="J625" s="14"/>
      <c r="K625" s="14"/>
      <c r="L625" s="203"/>
      <c r="M625" s="208"/>
      <c r="N625" s="209"/>
      <c r="O625" s="209"/>
      <c r="P625" s="209"/>
      <c r="Q625" s="209"/>
      <c r="R625" s="209"/>
      <c r="S625" s="209"/>
      <c r="T625" s="210"/>
      <c r="U625" s="14"/>
      <c r="V625" s="14"/>
      <c r="W625" s="14"/>
      <c r="X625" s="14"/>
      <c r="Y625" s="14"/>
      <c r="Z625" s="14"/>
      <c r="AA625" s="14"/>
      <c r="AB625" s="14"/>
      <c r="AC625" s="14"/>
      <c r="AD625" s="14"/>
      <c r="AE625" s="14"/>
      <c r="AT625" s="204" t="s">
        <v>265</v>
      </c>
      <c r="AU625" s="204" t="s">
        <v>85</v>
      </c>
      <c r="AV625" s="14" t="s">
        <v>85</v>
      </c>
      <c r="AW625" s="14" t="s">
        <v>32</v>
      </c>
      <c r="AX625" s="14" t="s">
        <v>75</v>
      </c>
      <c r="AY625" s="204" t="s">
        <v>257</v>
      </c>
    </row>
    <row r="626" s="15" customFormat="1">
      <c r="A626" s="15"/>
      <c r="B626" s="211"/>
      <c r="C626" s="15"/>
      <c r="D626" s="196" t="s">
        <v>265</v>
      </c>
      <c r="E626" s="212" t="s">
        <v>1</v>
      </c>
      <c r="F626" s="213" t="s">
        <v>271</v>
      </c>
      <c r="G626" s="15"/>
      <c r="H626" s="214">
        <v>6.2610000000000001</v>
      </c>
      <c r="I626" s="215"/>
      <c r="J626" s="15"/>
      <c r="K626" s="15"/>
      <c r="L626" s="211"/>
      <c r="M626" s="216"/>
      <c r="N626" s="217"/>
      <c r="O626" s="217"/>
      <c r="P626" s="217"/>
      <c r="Q626" s="217"/>
      <c r="R626" s="217"/>
      <c r="S626" s="217"/>
      <c r="T626" s="218"/>
      <c r="U626" s="15"/>
      <c r="V626" s="15"/>
      <c r="W626" s="15"/>
      <c r="X626" s="15"/>
      <c r="Y626" s="15"/>
      <c r="Z626" s="15"/>
      <c r="AA626" s="15"/>
      <c r="AB626" s="15"/>
      <c r="AC626" s="15"/>
      <c r="AD626" s="15"/>
      <c r="AE626" s="15"/>
      <c r="AT626" s="212" t="s">
        <v>265</v>
      </c>
      <c r="AU626" s="212" t="s">
        <v>85</v>
      </c>
      <c r="AV626" s="15" t="s">
        <v>108</v>
      </c>
      <c r="AW626" s="15" t="s">
        <v>32</v>
      </c>
      <c r="AX626" s="15" t="s">
        <v>82</v>
      </c>
      <c r="AY626" s="212" t="s">
        <v>257</v>
      </c>
    </row>
    <row r="627" s="2" customFormat="1" ht="16.5" customHeight="1">
      <c r="A627" s="38"/>
      <c r="B627" s="181"/>
      <c r="C627" s="182" t="s">
        <v>763</v>
      </c>
      <c r="D627" s="182" t="s">
        <v>259</v>
      </c>
      <c r="E627" s="183" t="s">
        <v>764</v>
      </c>
      <c r="F627" s="184" t="s">
        <v>765</v>
      </c>
      <c r="G627" s="185" t="s">
        <v>422</v>
      </c>
      <c r="H627" s="186">
        <v>30</v>
      </c>
      <c r="I627" s="187"/>
      <c r="J627" s="188">
        <f>ROUND(I627*H627,2)</f>
        <v>0</v>
      </c>
      <c r="K627" s="184" t="s">
        <v>1</v>
      </c>
      <c r="L627" s="39"/>
      <c r="M627" s="189" t="s">
        <v>1</v>
      </c>
      <c r="N627" s="190" t="s">
        <v>40</v>
      </c>
      <c r="O627" s="77"/>
      <c r="P627" s="191">
        <f>O627*H627</f>
        <v>0</v>
      </c>
      <c r="Q627" s="191">
        <v>0</v>
      </c>
      <c r="R627" s="191">
        <f>Q627*H627</f>
        <v>0</v>
      </c>
      <c r="S627" s="191">
        <v>0</v>
      </c>
      <c r="T627" s="192">
        <f>S627*H627</f>
        <v>0</v>
      </c>
      <c r="U627" s="38"/>
      <c r="V627" s="38"/>
      <c r="W627" s="38"/>
      <c r="X627" s="38"/>
      <c r="Y627" s="38"/>
      <c r="Z627" s="38"/>
      <c r="AA627" s="38"/>
      <c r="AB627" s="38"/>
      <c r="AC627" s="38"/>
      <c r="AD627" s="38"/>
      <c r="AE627" s="38"/>
      <c r="AR627" s="193" t="s">
        <v>108</v>
      </c>
      <c r="AT627" s="193" t="s">
        <v>259</v>
      </c>
      <c r="AU627" s="193" t="s">
        <v>85</v>
      </c>
      <c r="AY627" s="19" t="s">
        <v>257</v>
      </c>
      <c r="BE627" s="194">
        <f>IF(N627="základní",J627,0)</f>
        <v>0</v>
      </c>
      <c r="BF627" s="194">
        <f>IF(N627="snížená",J627,0)</f>
        <v>0</v>
      </c>
      <c r="BG627" s="194">
        <f>IF(N627="zákl. přenesená",J627,0)</f>
        <v>0</v>
      </c>
      <c r="BH627" s="194">
        <f>IF(N627="sníž. přenesená",J627,0)</f>
        <v>0</v>
      </c>
      <c r="BI627" s="194">
        <f>IF(N627="nulová",J627,0)</f>
        <v>0</v>
      </c>
      <c r="BJ627" s="19" t="s">
        <v>82</v>
      </c>
      <c r="BK627" s="194">
        <f>ROUND(I627*H627,2)</f>
        <v>0</v>
      </c>
      <c r="BL627" s="19" t="s">
        <v>108</v>
      </c>
      <c r="BM627" s="193" t="s">
        <v>766</v>
      </c>
    </row>
    <row r="628" s="2" customFormat="1" ht="44.25" customHeight="1">
      <c r="A628" s="38"/>
      <c r="B628" s="181"/>
      <c r="C628" s="182" t="s">
        <v>767</v>
      </c>
      <c r="D628" s="182" t="s">
        <v>259</v>
      </c>
      <c r="E628" s="183" t="s">
        <v>768</v>
      </c>
      <c r="F628" s="184" t="s">
        <v>769</v>
      </c>
      <c r="G628" s="185" t="s">
        <v>422</v>
      </c>
      <c r="H628" s="186">
        <v>166</v>
      </c>
      <c r="I628" s="187"/>
      <c r="J628" s="188">
        <f>ROUND(I628*H628,2)</f>
        <v>0</v>
      </c>
      <c r="K628" s="184" t="s">
        <v>1</v>
      </c>
      <c r="L628" s="39"/>
      <c r="M628" s="189" t="s">
        <v>1</v>
      </c>
      <c r="N628" s="190" t="s">
        <v>40</v>
      </c>
      <c r="O628" s="77"/>
      <c r="P628" s="191">
        <f>O628*H628</f>
        <v>0</v>
      </c>
      <c r="Q628" s="191">
        <v>0</v>
      </c>
      <c r="R628" s="191">
        <f>Q628*H628</f>
        <v>0</v>
      </c>
      <c r="S628" s="191">
        <v>0</v>
      </c>
      <c r="T628" s="192">
        <f>S628*H628</f>
        <v>0</v>
      </c>
      <c r="U628" s="38"/>
      <c r="V628" s="38"/>
      <c r="W628" s="38"/>
      <c r="X628" s="38"/>
      <c r="Y628" s="38"/>
      <c r="Z628" s="38"/>
      <c r="AA628" s="38"/>
      <c r="AB628" s="38"/>
      <c r="AC628" s="38"/>
      <c r="AD628" s="38"/>
      <c r="AE628" s="38"/>
      <c r="AR628" s="193" t="s">
        <v>108</v>
      </c>
      <c r="AT628" s="193" t="s">
        <v>259</v>
      </c>
      <c r="AU628" s="193" t="s">
        <v>85</v>
      </c>
      <c r="AY628" s="19" t="s">
        <v>257</v>
      </c>
      <c r="BE628" s="194">
        <f>IF(N628="základní",J628,0)</f>
        <v>0</v>
      </c>
      <c r="BF628" s="194">
        <f>IF(N628="snížená",J628,0)</f>
        <v>0</v>
      </c>
      <c r="BG628" s="194">
        <f>IF(N628="zákl. přenesená",J628,0)</f>
        <v>0</v>
      </c>
      <c r="BH628" s="194">
        <f>IF(N628="sníž. přenesená",J628,0)</f>
        <v>0</v>
      </c>
      <c r="BI628" s="194">
        <f>IF(N628="nulová",J628,0)</f>
        <v>0</v>
      </c>
      <c r="BJ628" s="19" t="s">
        <v>82</v>
      </c>
      <c r="BK628" s="194">
        <f>ROUND(I628*H628,2)</f>
        <v>0</v>
      </c>
      <c r="BL628" s="19" t="s">
        <v>108</v>
      </c>
      <c r="BM628" s="193" t="s">
        <v>770</v>
      </c>
    </row>
    <row r="629" s="13" customFormat="1">
      <c r="A629" s="13"/>
      <c r="B629" s="195"/>
      <c r="C629" s="13"/>
      <c r="D629" s="196" t="s">
        <v>265</v>
      </c>
      <c r="E629" s="197" t="s">
        <v>1</v>
      </c>
      <c r="F629" s="198" t="s">
        <v>715</v>
      </c>
      <c r="G629" s="13"/>
      <c r="H629" s="197" t="s">
        <v>1</v>
      </c>
      <c r="I629" s="199"/>
      <c r="J629" s="13"/>
      <c r="K629" s="13"/>
      <c r="L629" s="195"/>
      <c r="M629" s="200"/>
      <c r="N629" s="201"/>
      <c r="O629" s="201"/>
      <c r="P629" s="201"/>
      <c r="Q629" s="201"/>
      <c r="R629" s="201"/>
      <c r="S629" s="201"/>
      <c r="T629" s="202"/>
      <c r="U629" s="13"/>
      <c r="V629" s="13"/>
      <c r="W629" s="13"/>
      <c r="X629" s="13"/>
      <c r="Y629" s="13"/>
      <c r="Z629" s="13"/>
      <c r="AA629" s="13"/>
      <c r="AB629" s="13"/>
      <c r="AC629" s="13"/>
      <c r="AD629" s="13"/>
      <c r="AE629" s="13"/>
      <c r="AT629" s="197" t="s">
        <v>265</v>
      </c>
      <c r="AU629" s="197" t="s">
        <v>85</v>
      </c>
      <c r="AV629" s="13" t="s">
        <v>82</v>
      </c>
      <c r="AW629" s="13" t="s">
        <v>32</v>
      </c>
      <c r="AX629" s="13" t="s">
        <v>75</v>
      </c>
      <c r="AY629" s="197" t="s">
        <v>257</v>
      </c>
    </row>
    <row r="630" s="14" customFormat="1">
      <c r="A630" s="14"/>
      <c r="B630" s="203"/>
      <c r="C630" s="14"/>
      <c r="D630" s="196" t="s">
        <v>265</v>
      </c>
      <c r="E630" s="204" t="s">
        <v>1</v>
      </c>
      <c r="F630" s="205" t="s">
        <v>767</v>
      </c>
      <c r="G630" s="14"/>
      <c r="H630" s="206">
        <v>67</v>
      </c>
      <c r="I630" s="207"/>
      <c r="J630" s="14"/>
      <c r="K630" s="14"/>
      <c r="L630" s="203"/>
      <c r="M630" s="208"/>
      <c r="N630" s="209"/>
      <c r="O630" s="209"/>
      <c r="P630" s="209"/>
      <c r="Q630" s="209"/>
      <c r="R630" s="209"/>
      <c r="S630" s="209"/>
      <c r="T630" s="210"/>
      <c r="U630" s="14"/>
      <c r="V630" s="14"/>
      <c r="W630" s="14"/>
      <c r="X630" s="14"/>
      <c r="Y630" s="14"/>
      <c r="Z630" s="14"/>
      <c r="AA630" s="14"/>
      <c r="AB630" s="14"/>
      <c r="AC630" s="14"/>
      <c r="AD630" s="14"/>
      <c r="AE630" s="14"/>
      <c r="AT630" s="204" t="s">
        <v>265</v>
      </c>
      <c r="AU630" s="204" t="s">
        <v>85</v>
      </c>
      <c r="AV630" s="14" t="s">
        <v>85</v>
      </c>
      <c r="AW630" s="14" t="s">
        <v>32</v>
      </c>
      <c r="AX630" s="14" t="s">
        <v>75</v>
      </c>
      <c r="AY630" s="204" t="s">
        <v>257</v>
      </c>
    </row>
    <row r="631" s="13" customFormat="1">
      <c r="A631" s="13"/>
      <c r="B631" s="195"/>
      <c r="C631" s="13"/>
      <c r="D631" s="196" t="s">
        <v>265</v>
      </c>
      <c r="E631" s="197" t="s">
        <v>1</v>
      </c>
      <c r="F631" s="198" t="s">
        <v>707</v>
      </c>
      <c r="G631" s="13"/>
      <c r="H631" s="197" t="s">
        <v>1</v>
      </c>
      <c r="I631" s="199"/>
      <c r="J631" s="13"/>
      <c r="K631" s="13"/>
      <c r="L631" s="195"/>
      <c r="M631" s="200"/>
      <c r="N631" s="201"/>
      <c r="O631" s="201"/>
      <c r="P631" s="201"/>
      <c r="Q631" s="201"/>
      <c r="R631" s="201"/>
      <c r="S631" s="201"/>
      <c r="T631" s="202"/>
      <c r="U631" s="13"/>
      <c r="V631" s="13"/>
      <c r="W631" s="13"/>
      <c r="X631" s="13"/>
      <c r="Y631" s="13"/>
      <c r="Z631" s="13"/>
      <c r="AA631" s="13"/>
      <c r="AB631" s="13"/>
      <c r="AC631" s="13"/>
      <c r="AD631" s="13"/>
      <c r="AE631" s="13"/>
      <c r="AT631" s="197" t="s">
        <v>265</v>
      </c>
      <c r="AU631" s="197" t="s">
        <v>85</v>
      </c>
      <c r="AV631" s="13" t="s">
        <v>82</v>
      </c>
      <c r="AW631" s="13" t="s">
        <v>32</v>
      </c>
      <c r="AX631" s="13" t="s">
        <v>75</v>
      </c>
      <c r="AY631" s="197" t="s">
        <v>257</v>
      </c>
    </row>
    <row r="632" s="14" customFormat="1">
      <c r="A632" s="14"/>
      <c r="B632" s="203"/>
      <c r="C632" s="14"/>
      <c r="D632" s="196" t="s">
        <v>265</v>
      </c>
      <c r="E632" s="204" t="s">
        <v>1</v>
      </c>
      <c r="F632" s="205" t="s">
        <v>767</v>
      </c>
      <c r="G632" s="14"/>
      <c r="H632" s="206">
        <v>67</v>
      </c>
      <c r="I632" s="207"/>
      <c r="J632" s="14"/>
      <c r="K632" s="14"/>
      <c r="L632" s="203"/>
      <c r="M632" s="208"/>
      <c r="N632" s="209"/>
      <c r="O632" s="209"/>
      <c r="P632" s="209"/>
      <c r="Q632" s="209"/>
      <c r="R632" s="209"/>
      <c r="S632" s="209"/>
      <c r="T632" s="210"/>
      <c r="U632" s="14"/>
      <c r="V632" s="14"/>
      <c r="W632" s="14"/>
      <c r="X632" s="14"/>
      <c r="Y632" s="14"/>
      <c r="Z632" s="14"/>
      <c r="AA632" s="14"/>
      <c r="AB632" s="14"/>
      <c r="AC632" s="14"/>
      <c r="AD632" s="14"/>
      <c r="AE632" s="14"/>
      <c r="AT632" s="204" t="s">
        <v>265</v>
      </c>
      <c r="AU632" s="204" t="s">
        <v>85</v>
      </c>
      <c r="AV632" s="14" t="s">
        <v>85</v>
      </c>
      <c r="AW632" s="14" t="s">
        <v>32</v>
      </c>
      <c r="AX632" s="14" t="s">
        <v>75</v>
      </c>
      <c r="AY632" s="204" t="s">
        <v>257</v>
      </c>
    </row>
    <row r="633" s="13" customFormat="1">
      <c r="A633" s="13"/>
      <c r="B633" s="195"/>
      <c r="C633" s="13"/>
      <c r="D633" s="196" t="s">
        <v>265</v>
      </c>
      <c r="E633" s="197" t="s">
        <v>1</v>
      </c>
      <c r="F633" s="198" t="s">
        <v>709</v>
      </c>
      <c r="G633" s="13"/>
      <c r="H633" s="197" t="s">
        <v>1</v>
      </c>
      <c r="I633" s="199"/>
      <c r="J633" s="13"/>
      <c r="K633" s="13"/>
      <c r="L633" s="195"/>
      <c r="M633" s="200"/>
      <c r="N633" s="201"/>
      <c r="O633" s="201"/>
      <c r="P633" s="201"/>
      <c r="Q633" s="201"/>
      <c r="R633" s="201"/>
      <c r="S633" s="201"/>
      <c r="T633" s="202"/>
      <c r="U633" s="13"/>
      <c r="V633" s="13"/>
      <c r="W633" s="13"/>
      <c r="X633" s="13"/>
      <c r="Y633" s="13"/>
      <c r="Z633" s="13"/>
      <c r="AA633" s="13"/>
      <c r="AB633" s="13"/>
      <c r="AC633" s="13"/>
      <c r="AD633" s="13"/>
      <c r="AE633" s="13"/>
      <c r="AT633" s="197" t="s">
        <v>265</v>
      </c>
      <c r="AU633" s="197" t="s">
        <v>85</v>
      </c>
      <c r="AV633" s="13" t="s">
        <v>82</v>
      </c>
      <c r="AW633" s="13" t="s">
        <v>32</v>
      </c>
      <c r="AX633" s="13" t="s">
        <v>75</v>
      </c>
      <c r="AY633" s="197" t="s">
        <v>257</v>
      </c>
    </row>
    <row r="634" s="14" customFormat="1">
      <c r="A634" s="14"/>
      <c r="B634" s="203"/>
      <c r="C634" s="14"/>
      <c r="D634" s="196" t="s">
        <v>265</v>
      </c>
      <c r="E634" s="204" t="s">
        <v>1</v>
      </c>
      <c r="F634" s="205" t="s">
        <v>462</v>
      </c>
      <c r="G634" s="14"/>
      <c r="H634" s="206">
        <v>32</v>
      </c>
      <c r="I634" s="207"/>
      <c r="J634" s="14"/>
      <c r="K634" s="14"/>
      <c r="L634" s="203"/>
      <c r="M634" s="208"/>
      <c r="N634" s="209"/>
      <c r="O634" s="209"/>
      <c r="P634" s="209"/>
      <c r="Q634" s="209"/>
      <c r="R634" s="209"/>
      <c r="S634" s="209"/>
      <c r="T634" s="210"/>
      <c r="U634" s="14"/>
      <c r="V634" s="14"/>
      <c r="W634" s="14"/>
      <c r="X634" s="14"/>
      <c r="Y634" s="14"/>
      <c r="Z634" s="14"/>
      <c r="AA634" s="14"/>
      <c r="AB634" s="14"/>
      <c r="AC634" s="14"/>
      <c r="AD634" s="14"/>
      <c r="AE634" s="14"/>
      <c r="AT634" s="204" t="s">
        <v>265</v>
      </c>
      <c r="AU634" s="204" t="s">
        <v>85</v>
      </c>
      <c r="AV634" s="14" t="s">
        <v>85</v>
      </c>
      <c r="AW634" s="14" t="s">
        <v>32</v>
      </c>
      <c r="AX634" s="14" t="s">
        <v>75</v>
      </c>
      <c r="AY634" s="204" t="s">
        <v>257</v>
      </c>
    </row>
    <row r="635" s="15" customFormat="1">
      <c r="A635" s="15"/>
      <c r="B635" s="211"/>
      <c r="C635" s="15"/>
      <c r="D635" s="196" t="s">
        <v>265</v>
      </c>
      <c r="E635" s="212" t="s">
        <v>1</v>
      </c>
      <c r="F635" s="213" t="s">
        <v>271</v>
      </c>
      <c r="G635" s="15"/>
      <c r="H635" s="214">
        <v>166</v>
      </c>
      <c r="I635" s="215"/>
      <c r="J635" s="15"/>
      <c r="K635" s="15"/>
      <c r="L635" s="211"/>
      <c r="M635" s="216"/>
      <c r="N635" s="217"/>
      <c r="O635" s="217"/>
      <c r="P635" s="217"/>
      <c r="Q635" s="217"/>
      <c r="R635" s="217"/>
      <c r="S635" s="217"/>
      <c r="T635" s="218"/>
      <c r="U635" s="15"/>
      <c r="V635" s="15"/>
      <c r="W635" s="15"/>
      <c r="X635" s="15"/>
      <c r="Y635" s="15"/>
      <c r="Z635" s="15"/>
      <c r="AA635" s="15"/>
      <c r="AB635" s="15"/>
      <c r="AC635" s="15"/>
      <c r="AD635" s="15"/>
      <c r="AE635" s="15"/>
      <c r="AT635" s="212" t="s">
        <v>265</v>
      </c>
      <c r="AU635" s="212" t="s">
        <v>85</v>
      </c>
      <c r="AV635" s="15" t="s">
        <v>108</v>
      </c>
      <c r="AW635" s="15" t="s">
        <v>32</v>
      </c>
      <c r="AX635" s="15" t="s">
        <v>82</v>
      </c>
      <c r="AY635" s="212" t="s">
        <v>257</v>
      </c>
    </row>
    <row r="636" s="2" customFormat="1" ht="24.15" customHeight="1">
      <c r="A636" s="38"/>
      <c r="B636" s="181"/>
      <c r="C636" s="182" t="s">
        <v>771</v>
      </c>
      <c r="D636" s="182" t="s">
        <v>259</v>
      </c>
      <c r="E636" s="183" t="s">
        <v>772</v>
      </c>
      <c r="F636" s="184" t="s">
        <v>773</v>
      </c>
      <c r="G636" s="185" t="s">
        <v>774</v>
      </c>
      <c r="H636" s="186">
        <v>48</v>
      </c>
      <c r="I636" s="187"/>
      <c r="J636" s="188">
        <f>ROUND(I636*H636,2)</f>
        <v>0</v>
      </c>
      <c r="K636" s="184" t="s">
        <v>1</v>
      </c>
      <c r="L636" s="39"/>
      <c r="M636" s="189" t="s">
        <v>1</v>
      </c>
      <c r="N636" s="190" t="s">
        <v>40</v>
      </c>
      <c r="O636" s="77"/>
      <c r="P636" s="191">
        <f>O636*H636</f>
        <v>0</v>
      </c>
      <c r="Q636" s="191">
        <v>0</v>
      </c>
      <c r="R636" s="191">
        <f>Q636*H636</f>
        <v>0</v>
      </c>
      <c r="S636" s="191">
        <v>0</v>
      </c>
      <c r="T636" s="192">
        <f>S636*H636</f>
        <v>0</v>
      </c>
      <c r="U636" s="38"/>
      <c r="V636" s="38"/>
      <c r="W636" s="38"/>
      <c r="X636" s="38"/>
      <c r="Y636" s="38"/>
      <c r="Z636" s="38"/>
      <c r="AA636" s="38"/>
      <c r="AB636" s="38"/>
      <c r="AC636" s="38"/>
      <c r="AD636" s="38"/>
      <c r="AE636" s="38"/>
      <c r="AR636" s="193" t="s">
        <v>108</v>
      </c>
      <c r="AT636" s="193" t="s">
        <v>259</v>
      </c>
      <c r="AU636" s="193" t="s">
        <v>85</v>
      </c>
      <c r="AY636" s="19" t="s">
        <v>257</v>
      </c>
      <c r="BE636" s="194">
        <f>IF(N636="základní",J636,0)</f>
        <v>0</v>
      </c>
      <c r="BF636" s="194">
        <f>IF(N636="snížená",J636,0)</f>
        <v>0</v>
      </c>
      <c r="BG636" s="194">
        <f>IF(N636="zákl. přenesená",J636,0)</f>
        <v>0</v>
      </c>
      <c r="BH636" s="194">
        <f>IF(N636="sníž. přenesená",J636,0)</f>
        <v>0</v>
      </c>
      <c r="BI636" s="194">
        <f>IF(N636="nulová",J636,0)</f>
        <v>0</v>
      </c>
      <c r="BJ636" s="19" t="s">
        <v>82</v>
      </c>
      <c r="BK636" s="194">
        <f>ROUND(I636*H636,2)</f>
        <v>0</v>
      </c>
      <c r="BL636" s="19" t="s">
        <v>108</v>
      </c>
      <c r="BM636" s="193" t="s">
        <v>775</v>
      </c>
    </row>
    <row r="637" s="2" customFormat="1" ht="21.75" customHeight="1">
      <c r="A637" s="38"/>
      <c r="B637" s="181"/>
      <c r="C637" s="182" t="s">
        <v>776</v>
      </c>
      <c r="D637" s="182" t="s">
        <v>259</v>
      </c>
      <c r="E637" s="183" t="s">
        <v>777</v>
      </c>
      <c r="F637" s="184" t="s">
        <v>778</v>
      </c>
      <c r="G637" s="185" t="s">
        <v>262</v>
      </c>
      <c r="H637" s="186">
        <v>14.417999999999999</v>
      </c>
      <c r="I637" s="187"/>
      <c r="J637" s="188">
        <f>ROUND(I637*H637,2)</f>
        <v>0</v>
      </c>
      <c r="K637" s="184" t="s">
        <v>263</v>
      </c>
      <c r="L637" s="39"/>
      <c r="M637" s="189" t="s">
        <v>1</v>
      </c>
      <c r="N637" s="190" t="s">
        <v>40</v>
      </c>
      <c r="O637" s="77"/>
      <c r="P637" s="191">
        <f>O637*H637</f>
        <v>0</v>
      </c>
      <c r="Q637" s="191">
        <v>2.5019499999999999</v>
      </c>
      <c r="R637" s="191">
        <f>Q637*H637</f>
        <v>36.073115099999995</v>
      </c>
      <c r="S637" s="191">
        <v>0</v>
      </c>
      <c r="T637" s="192">
        <f>S637*H637</f>
        <v>0</v>
      </c>
      <c r="U637" s="38"/>
      <c r="V637" s="38"/>
      <c r="W637" s="38"/>
      <c r="X637" s="38"/>
      <c r="Y637" s="38"/>
      <c r="Z637" s="38"/>
      <c r="AA637" s="38"/>
      <c r="AB637" s="38"/>
      <c r="AC637" s="38"/>
      <c r="AD637" s="38"/>
      <c r="AE637" s="38"/>
      <c r="AR637" s="193" t="s">
        <v>108</v>
      </c>
      <c r="AT637" s="193" t="s">
        <v>259</v>
      </c>
      <c r="AU637" s="193" t="s">
        <v>85</v>
      </c>
      <c r="AY637" s="19" t="s">
        <v>257</v>
      </c>
      <c r="BE637" s="194">
        <f>IF(N637="základní",J637,0)</f>
        <v>0</v>
      </c>
      <c r="BF637" s="194">
        <f>IF(N637="snížená",J637,0)</f>
        <v>0</v>
      </c>
      <c r="BG637" s="194">
        <f>IF(N637="zákl. přenesená",J637,0)</f>
        <v>0</v>
      </c>
      <c r="BH637" s="194">
        <f>IF(N637="sníž. přenesená",J637,0)</f>
        <v>0</v>
      </c>
      <c r="BI637" s="194">
        <f>IF(N637="nulová",J637,0)</f>
        <v>0</v>
      </c>
      <c r="BJ637" s="19" t="s">
        <v>82</v>
      </c>
      <c r="BK637" s="194">
        <f>ROUND(I637*H637,2)</f>
        <v>0</v>
      </c>
      <c r="BL637" s="19" t="s">
        <v>108</v>
      </c>
      <c r="BM637" s="193" t="s">
        <v>779</v>
      </c>
    </row>
    <row r="638" s="13" customFormat="1">
      <c r="A638" s="13"/>
      <c r="B638" s="195"/>
      <c r="C638" s="13"/>
      <c r="D638" s="196" t="s">
        <v>265</v>
      </c>
      <c r="E638" s="197" t="s">
        <v>1</v>
      </c>
      <c r="F638" s="198" t="s">
        <v>357</v>
      </c>
      <c r="G638" s="13"/>
      <c r="H638" s="197" t="s">
        <v>1</v>
      </c>
      <c r="I638" s="199"/>
      <c r="J638" s="13"/>
      <c r="K638" s="13"/>
      <c r="L638" s="195"/>
      <c r="M638" s="200"/>
      <c r="N638" s="201"/>
      <c r="O638" s="201"/>
      <c r="P638" s="201"/>
      <c r="Q638" s="201"/>
      <c r="R638" s="201"/>
      <c r="S638" s="201"/>
      <c r="T638" s="202"/>
      <c r="U638" s="13"/>
      <c r="V638" s="13"/>
      <c r="W638" s="13"/>
      <c r="X638" s="13"/>
      <c r="Y638" s="13"/>
      <c r="Z638" s="13"/>
      <c r="AA638" s="13"/>
      <c r="AB638" s="13"/>
      <c r="AC638" s="13"/>
      <c r="AD638" s="13"/>
      <c r="AE638" s="13"/>
      <c r="AT638" s="197" t="s">
        <v>265</v>
      </c>
      <c r="AU638" s="197" t="s">
        <v>85</v>
      </c>
      <c r="AV638" s="13" t="s">
        <v>82</v>
      </c>
      <c r="AW638" s="13" t="s">
        <v>32</v>
      </c>
      <c r="AX638" s="13" t="s">
        <v>75</v>
      </c>
      <c r="AY638" s="197" t="s">
        <v>257</v>
      </c>
    </row>
    <row r="639" s="13" customFormat="1">
      <c r="A639" s="13"/>
      <c r="B639" s="195"/>
      <c r="C639" s="13"/>
      <c r="D639" s="196" t="s">
        <v>265</v>
      </c>
      <c r="E639" s="197" t="s">
        <v>1</v>
      </c>
      <c r="F639" s="198" t="s">
        <v>780</v>
      </c>
      <c r="G639" s="13"/>
      <c r="H639" s="197" t="s">
        <v>1</v>
      </c>
      <c r="I639" s="199"/>
      <c r="J639" s="13"/>
      <c r="K639" s="13"/>
      <c r="L639" s="195"/>
      <c r="M639" s="200"/>
      <c r="N639" s="201"/>
      <c r="O639" s="201"/>
      <c r="P639" s="201"/>
      <c r="Q639" s="201"/>
      <c r="R639" s="201"/>
      <c r="S639" s="201"/>
      <c r="T639" s="202"/>
      <c r="U639" s="13"/>
      <c r="V639" s="13"/>
      <c r="W639" s="13"/>
      <c r="X639" s="13"/>
      <c r="Y639" s="13"/>
      <c r="Z639" s="13"/>
      <c r="AA639" s="13"/>
      <c r="AB639" s="13"/>
      <c r="AC639" s="13"/>
      <c r="AD639" s="13"/>
      <c r="AE639" s="13"/>
      <c r="AT639" s="197" t="s">
        <v>265</v>
      </c>
      <c r="AU639" s="197" t="s">
        <v>85</v>
      </c>
      <c r="AV639" s="13" t="s">
        <v>82</v>
      </c>
      <c r="AW639" s="13" t="s">
        <v>32</v>
      </c>
      <c r="AX639" s="13" t="s">
        <v>75</v>
      </c>
      <c r="AY639" s="197" t="s">
        <v>257</v>
      </c>
    </row>
    <row r="640" s="14" customFormat="1">
      <c r="A640" s="14"/>
      <c r="B640" s="203"/>
      <c r="C640" s="14"/>
      <c r="D640" s="196" t="s">
        <v>265</v>
      </c>
      <c r="E640" s="204" t="s">
        <v>1</v>
      </c>
      <c r="F640" s="205" t="s">
        <v>781</v>
      </c>
      <c r="G640" s="14"/>
      <c r="H640" s="206">
        <v>14.417999999999999</v>
      </c>
      <c r="I640" s="207"/>
      <c r="J640" s="14"/>
      <c r="K640" s="14"/>
      <c r="L640" s="203"/>
      <c r="M640" s="208"/>
      <c r="N640" s="209"/>
      <c r="O640" s="209"/>
      <c r="P640" s="209"/>
      <c r="Q640" s="209"/>
      <c r="R640" s="209"/>
      <c r="S640" s="209"/>
      <c r="T640" s="210"/>
      <c r="U640" s="14"/>
      <c r="V640" s="14"/>
      <c r="W640" s="14"/>
      <c r="X640" s="14"/>
      <c r="Y640" s="14"/>
      <c r="Z640" s="14"/>
      <c r="AA640" s="14"/>
      <c r="AB640" s="14"/>
      <c r="AC640" s="14"/>
      <c r="AD640" s="14"/>
      <c r="AE640" s="14"/>
      <c r="AT640" s="204" t="s">
        <v>265</v>
      </c>
      <c r="AU640" s="204" t="s">
        <v>85</v>
      </c>
      <c r="AV640" s="14" t="s">
        <v>85</v>
      </c>
      <c r="AW640" s="14" t="s">
        <v>32</v>
      </c>
      <c r="AX640" s="14" t="s">
        <v>75</v>
      </c>
      <c r="AY640" s="204" t="s">
        <v>257</v>
      </c>
    </row>
    <row r="641" s="15" customFormat="1">
      <c r="A641" s="15"/>
      <c r="B641" s="211"/>
      <c r="C641" s="15"/>
      <c r="D641" s="196" t="s">
        <v>265</v>
      </c>
      <c r="E641" s="212" t="s">
        <v>1</v>
      </c>
      <c r="F641" s="213" t="s">
        <v>271</v>
      </c>
      <c r="G641" s="15"/>
      <c r="H641" s="214">
        <v>14.417999999999999</v>
      </c>
      <c r="I641" s="215"/>
      <c r="J641" s="15"/>
      <c r="K641" s="15"/>
      <c r="L641" s="211"/>
      <c r="M641" s="216"/>
      <c r="N641" s="217"/>
      <c r="O641" s="217"/>
      <c r="P641" s="217"/>
      <c r="Q641" s="217"/>
      <c r="R641" s="217"/>
      <c r="S641" s="217"/>
      <c r="T641" s="218"/>
      <c r="U641" s="15"/>
      <c r="V641" s="15"/>
      <c r="W641" s="15"/>
      <c r="X641" s="15"/>
      <c r="Y641" s="15"/>
      <c r="Z641" s="15"/>
      <c r="AA641" s="15"/>
      <c r="AB641" s="15"/>
      <c r="AC641" s="15"/>
      <c r="AD641" s="15"/>
      <c r="AE641" s="15"/>
      <c r="AT641" s="212" t="s">
        <v>265</v>
      </c>
      <c r="AU641" s="212" t="s">
        <v>85</v>
      </c>
      <c r="AV641" s="15" t="s">
        <v>108</v>
      </c>
      <c r="AW641" s="15" t="s">
        <v>32</v>
      </c>
      <c r="AX641" s="15" t="s">
        <v>82</v>
      </c>
      <c r="AY641" s="212" t="s">
        <v>257</v>
      </c>
    </row>
    <row r="642" s="12" customFormat="1" ht="22.8" customHeight="1">
      <c r="A642" s="12"/>
      <c r="B642" s="168"/>
      <c r="C642" s="12"/>
      <c r="D642" s="169" t="s">
        <v>74</v>
      </c>
      <c r="E642" s="179" t="s">
        <v>285</v>
      </c>
      <c r="F642" s="179" t="s">
        <v>782</v>
      </c>
      <c r="G642" s="12"/>
      <c r="H642" s="12"/>
      <c r="I642" s="171"/>
      <c r="J642" s="180">
        <f>BK642</f>
        <v>0</v>
      </c>
      <c r="K642" s="12"/>
      <c r="L642" s="168"/>
      <c r="M642" s="173"/>
      <c r="N642" s="174"/>
      <c r="O642" s="174"/>
      <c r="P642" s="175">
        <f>SUM(P643:P646)</f>
        <v>0</v>
      </c>
      <c r="Q642" s="174"/>
      <c r="R642" s="175">
        <f>SUM(R643:R646)</f>
        <v>0</v>
      </c>
      <c r="S642" s="174"/>
      <c r="T642" s="176">
        <f>SUM(T643:T646)</f>
        <v>0</v>
      </c>
      <c r="U642" s="12"/>
      <c r="V642" s="12"/>
      <c r="W642" s="12"/>
      <c r="X642" s="12"/>
      <c r="Y642" s="12"/>
      <c r="Z642" s="12"/>
      <c r="AA642" s="12"/>
      <c r="AB642" s="12"/>
      <c r="AC642" s="12"/>
      <c r="AD642" s="12"/>
      <c r="AE642" s="12"/>
      <c r="AR642" s="169" t="s">
        <v>82</v>
      </c>
      <c r="AT642" s="177" t="s">
        <v>74</v>
      </c>
      <c r="AU642" s="177" t="s">
        <v>82</v>
      </c>
      <c r="AY642" s="169" t="s">
        <v>257</v>
      </c>
      <c r="BK642" s="178">
        <f>SUM(BK643:BK646)</f>
        <v>0</v>
      </c>
    </row>
    <row r="643" s="2" customFormat="1" ht="44.25" customHeight="1">
      <c r="A643" s="38"/>
      <c r="B643" s="181"/>
      <c r="C643" s="182" t="s">
        <v>783</v>
      </c>
      <c r="D643" s="182" t="s">
        <v>259</v>
      </c>
      <c r="E643" s="183" t="s">
        <v>784</v>
      </c>
      <c r="F643" s="184" t="s">
        <v>785</v>
      </c>
      <c r="G643" s="185" t="s">
        <v>323</v>
      </c>
      <c r="H643" s="186">
        <v>43.200000000000003</v>
      </c>
      <c r="I643" s="187"/>
      <c r="J643" s="188">
        <f>ROUND(I643*H643,2)</f>
        <v>0</v>
      </c>
      <c r="K643" s="184" t="s">
        <v>1</v>
      </c>
      <c r="L643" s="39"/>
      <c r="M643" s="189" t="s">
        <v>1</v>
      </c>
      <c r="N643" s="190" t="s">
        <v>40</v>
      </c>
      <c r="O643" s="77"/>
      <c r="P643" s="191">
        <f>O643*H643</f>
        <v>0</v>
      </c>
      <c r="Q643" s="191">
        <v>0</v>
      </c>
      <c r="R643" s="191">
        <f>Q643*H643</f>
        <v>0</v>
      </c>
      <c r="S643" s="191">
        <v>0</v>
      </c>
      <c r="T643" s="192">
        <f>S643*H643</f>
        <v>0</v>
      </c>
      <c r="U643" s="38"/>
      <c r="V643" s="38"/>
      <c r="W643" s="38"/>
      <c r="X643" s="38"/>
      <c r="Y643" s="38"/>
      <c r="Z643" s="38"/>
      <c r="AA643" s="38"/>
      <c r="AB643" s="38"/>
      <c r="AC643" s="38"/>
      <c r="AD643" s="38"/>
      <c r="AE643" s="38"/>
      <c r="AR643" s="193" t="s">
        <v>108</v>
      </c>
      <c r="AT643" s="193" t="s">
        <v>259</v>
      </c>
      <c r="AU643" s="193" t="s">
        <v>85</v>
      </c>
      <c r="AY643" s="19" t="s">
        <v>257</v>
      </c>
      <c r="BE643" s="194">
        <f>IF(N643="základní",J643,0)</f>
        <v>0</v>
      </c>
      <c r="BF643" s="194">
        <f>IF(N643="snížená",J643,0)</f>
        <v>0</v>
      </c>
      <c r="BG643" s="194">
        <f>IF(N643="zákl. přenesená",J643,0)</f>
        <v>0</v>
      </c>
      <c r="BH643" s="194">
        <f>IF(N643="sníž. přenesená",J643,0)</f>
        <v>0</v>
      </c>
      <c r="BI643" s="194">
        <f>IF(N643="nulová",J643,0)</f>
        <v>0</v>
      </c>
      <c r="BJ643" s="19" t="s">
        <v>82</v>
      </c>
      <c r="BK643" s="194">
        <f>ROUND(I643*H643,2)</f>
        <v>0</v>
      </c>
      <c r="BL643" s="19" t="s">
        <v>108</v>
      </c>
      <c r="BM643" s="193" t="s">
        <v>786</v>
      </c>
    </row>
    <row r="644" s="13" customFormat="1">
      <c r="A644" s="13"/>
      <c r="B644" s="195"/>
      <c r="C644" s="13"/>
      <c r="D644" s="196" t="s">
        <v>265</v>
      </c>
      <c r="E644" s="197" t="s">
        <v>1</v>
      </c>
      <c r="F644" s="198" t="s">
        <v>787</v>
      </c>
      <c r="G644" s="13"/>
      <c r="H644" s="197" t="s">
        <v>1</v>
      </c>
      <c r="I644" s="199"/>
      <c r="J644" s="13"/>
      <c r="K644" s="13"/>
      <c r="L644" s="195"/>
      <c r="M644" s="200"/>
      <c r="N644" s="201"/>
      <c r="O644" s="201"/>
      <c r="P644" s="201"/>
      <c r="Q644" s="201"/>
      <c r="R644" s="201"/>
      <c r="S644" s="201"/>
      <c r="T644" s="202"/>
      <c r="U644" s="13"/>
      <c r="V644" s="13"/>
      <c r="W644" s="13"/>
      <c r="X644" s="13"/>
      <c r="Y644" s="13"/>
      <c r="Z644" s="13"/>
      <c r="AA644" s="13"/>
      <c r="AB644" s="13"/>
      <c r="AC644" s="13"/>
      <c r="AD644" s="13"/>
      <c r="AE644" s="13"/>
      <c r="AT644" s="197" t="s">
        <v>265</v>
      </c>
      <c r="AU644" s="197" t="s">
        <v>85</v>
      </c>
      <c r="AV644" s="13" t="s">
        <v>82</v>
      </c>
      <c r="AW644" s="13" t="s">
        <v>32</v>
      </c>
      <c r="AX644" s="13" t="s">
        <v>75</v>
      </c>
      <c r="AY644" s="197" t="s">
        <v>257</v>
      </c>
    </row>
    <row r="645" s="14" customFormat="1">
      <c r="A645" s="14"/>
      <c r="B645" s="203"/>
      <c r="C645" s="14"/>
      <c r="D645" s="196" t="s">
        <v>265</v>
      </c>
      <c r="E645" s="204" t="s">
        <v>1</v>
      </c>
      <c r="F645" s="205" t="s">
        <v>788</v>
      </c>
      <c r="G645" s="14"/>
      <c r="H645" s="206">
        <v>43.200000000000003</v>
      </c>
      <c r="I645" s="207"/>
      <c r="J645" s="14"/>
      <c r="K645" s="14"/>
      <c r="L645" s="203"/>
      <c r="M645" s="208"/>
      <c r="N645" s="209"/>
      <c r="O645" s="209"/>
      <c r="P645" s="209"/>
      <c r="Q645" s="209"/>
      <c r="R645" s="209"/>
      <c r="S645" s="209"/>
      <c r="T645" s="210"/>
      <c r="U645" s="14"/>
      <c r="V645" s="14"/>
      <c r="W645" s="14"/>
      <c r="X645" s="14"/>
      <c r="Y645" s="14"/>
      <c r="Z645" s="14"/>
      <c r="AA645" s="14"/>
      <c r="AB645" s="14"/>
      <c r="AC645" s="14"/>
      <c r="AD645" s="14"/>
      <c r="AE645" s="14"/>
      <c r="AT645" s="204" t="s">
        <v>265</v>
      </c>
      <c r="AU645" s="204" t="s">
        <v>85</v>
      </c>
      <c r="AV645" s="14" t="s">
        <v>85</v>
      </c>
      <c r="AW645" s="14" t="s">
        <v>32</v>
      </c>
      <c r="AX645" s="14" t="s">
        <v>75</v>
      </c>
      <c r="AY645" s="204" t="s">
        <v>257</v>
      </c>
    </row>
    <row r="646" s="15" customFormat="1">
      <c r="A646" s="15"/>
      <c r="B646" s="211"/>
      <c r="C646" s="15"/>
      <c r="D646" s="196" t="s">
        <v>265</v>
      </c>
      <c r="E646" s="212" t="s">
        <v>1</v>
      </c>
      <c r="F646" s="213" t="s">
        <v>271</v>
      </c>
      <c r="G646" s="15"/>
      <c r="H646" s="214">
        <v>43.200000000000003</v>
      </c>
      <c r="I646" s="215"/>
      <c r="J646" s="15"/>
      <c r="K646" s="15"/>
      <c r="L646" s="211"/>
      <c r="M646" s="216"/>
      <c r="N646" s="217"/>
      <c r="O646" s="217"/>
      <c r="P646" s="217"/>
      <c r="Q646" s="217"/>
      <c r="R646" s="217"/>
      <c r="S646" s="217"/>
      <c r="T646" s="218"/>
      <c r="U646" s="15"/>
      <c r="V646" s="15"/>
      <c r="W646" s="15"/>
      <c r="X646" s="15"/>
      <c r="Y646" s="15"/>
      <c r="Z646" s="15"/>
      <c r="AA646" s="15"/>
      <c r="AB646" s="15"/>
      <c r="AC646" s="15"/>
      <c r="AD646" s="15"/>
      <c r="AE646" s="15"/>
      <c r="AT646" s="212" t="s">
        <v>265</v>
      </c>
      <c r="AU646" s="212" t="s">
        <v>85</v>
      </c>
      <c r="AV646" s="15" t="s">
        <v>108</v>
      </c>
      <c r="AW646" s="15" t="s">
        <v>32</v>
      </c>
      <c r="AX646" s="15" t="s">
        <v>82</v>
      </c>
      <c r="AY646" s="212" t="s">
        <v>257</v>
      </c>
    </row>
    <row r="647" s="12" customFormat="1" ht="22.8" customHeight="1">
      <c r="A647" s="12"/>
      <c r="B647" s="168"/>
      <c r="C647" s="12"/>
      <c r="D647" s="169" t="s">
        <v>74</v>
      </c>
      <c r="E647" s="179" t="s">
        <v>290</v>
      </c>
      <c r="F647" s="179" t="s">
        <v>789</v>
      </c>
      <c r="G647" s="12"/>
      <c r="H647" s="12"/>
      <c r="I647" s="171"/>
      <c r="J647" s="180">
        <f>BK647</f>
        <v>0</v>
      </c>
      <c r="K647" s="12"/>
      <c r="L647" s="168"/>
      <c r="M647" s="173"/>
      <c r="N647" s="174"/>
      <c r="O647" s="174"/>
      <c r="P647" s="175">
        <f>P648+P664+P707</f>
        <v>0</v>
      </c>
      <c r="Q647" s="174"/>
      <c r="R647" s="175">
        <f>R648+R664+R707</f>
        <v>191.44089088999996</v>
      </c>
      <c r="S647" s="174"/>
      <c r="T647" s="176">
        <f>T648+T664+T707</f>
        <v>0</v>
      </c>
      <c r="U647" s="12"/>
      <c r="V647" s="12"/>
      <c r="W647" s="12"/>
      <c r="X647" s="12"/>
      <c r="Y647" s="12"/>
      <c r="Z647" s="12"/>
      <c r="AA647" s="12"/>
      <c r="AB647" s="12"/>
      <c r="AC647" s="12"/>
      <c r="AD647" s="12"/>
      <c r="AE647" s="12"/>
      <c r="AR647" s="169" t="s">
        <v>82</v>
      </c>
      <c r="AT647" s="177" t="s">
        <v>74</v>
      </c>
      <c r="AU647" s="177" t="s">
        <v>82</v>
      </c>
      <c r="AY647" s="169" t="s">
        <v>257</v>
      </c>
      <c r="BK647" s="178">
        <f>BK648+BK664+BK707</f>
        <v>0</v>
      </c>
    </row>
    <row r="648" s="12" customFormat="1" ht="20.88" customHeight="1">
      <c r="A648" s="12"/>
      <c r="B648" s="168"/>
      <c r="C648" s="12"/>
      <c r="D648" s="169" t="s">
        <v>74</v>
      </c>
      <c r="E648" s="179" t="s">
        <v>736</v>
      </c>
      <c r="F648" s="179" t="s">
        <v>790</v>
      </c>
      <c r="G648" s="12"/>
      <c r="H648" s="12"/>
      <c r="I648" s="171"/>
      <c r="J648" s="180">
        <f>BK648</f>
        <v>0</v>
      </c>
      <c r="K648" s="12"/>
      <c r="L648" s="168"/>
      <c r="M648" s="173"/>
      <c r="N648" s="174"/>
      <c r="O648" s="174"/>
      <c r="P648" s="175">
        <f>SUM(P649:P663)</f>
        <v>0</v>
      </c>
      <c r="Q648" s="174"/>
      <c r="R648" s="175">
        <f>SUM(R649:R663)</f>
        <v>14.972271709999999</v>
      </c>
      <c r="S648" s="174"/>
      <c r="T648" s="176">
        <f>SUM(T649:T663)</f>
        <v>0</v>
      </c>
      <c r="U648" s="12"/>
      <c r="V648" s="12"/>
      <c r="W648" s="12"/>
      <c r="X648" s="12"/>
      <c r="Y648" s="12"/>
      <c r="Z648" s="12"/>
      <c r="AA648" s="12"/>
      <c r="AB648" s="12"/>
      <c r="AC648" s="12"/>
      <c r="AD648" s="12"/>
      <c r="AE648" s="12"/>
      <c r="AR648" s="169" t="s">
        <v>82</v>
      </c>
      <c r="AT648" s="177" t="s">
        <v>74</v>
      </c>
      <c r="AU648" s="177" t="s">
        <v>85</v>
      </c>
      <c r="AY648" s="169" t="s">
        <v>257</v>
      </c>
      <c r="BK648" s="178">
        <f>SUM(BK649:BK663)</f>
        <v>0</v>
      </c>
    </row>
    <row r="649" s="2" customFormat="1" ht="24.15" customHeight="1">
      <c r="A649" s="38"/>
      <c r="B649" s="181"/>
      <c r="C649" s="182" t="s">
        <v>791</v>
      </c>
      <c r="D649" s="182" t="s">
        <v>259</v>
      </c>
      <c r="E649" s="183" t="s">
        <v>792</v>
      </c>
      <c r="F649" s="184" t="s">
        <v>793</v>
      </c>
      <c r="G649" s="185" t="s">
        <v>323</v>
      </c>
      <c r="H649" s="186">
        <v>1102.3599999999999</v>
      </c>
      <c r="I649" s="187"/>
      <c r="J649" s="188">
        <f>ROUND(I649*H649,2)</f>
        <v>0</v>
      </c>
      <c r="K649" s="184" t="s">
        <v>263</v>
      </c>
      <c r="L649" s="39"/>
      <c r="M649" s="189" t="s">
        <v>1</v>
      </c>
      <c r="N649" s="190" t="s">
        <v>40</v>
      </c>
      <c r="O649" s="77"/>
      <c r="P649" s="191">
        <f>O649*H649</f>
        <v>0</v>
      </c>
      <c r="Q649" s="191">
        <v>0.0014</v>
      </c>
      <c r="R649" s="191">
        <f>Q649*H649</f>
        <v>1.5433039999999998</v>
      </c>
      <c r="S649" s="191">
        <v>0</v>
      </c>
      <c r="T649" s="192">
        <f>S649*H649</f>
        <v>0</v>
      </c>
      <c r="U649" s="38"/>
      <c r="V649" s="38"/>
      <c r="W649" s="38"/>
      <c r="X649" s="38"/>
      <c r="Y649" s="38"/>
      <c r="Z649" s="38"/>
      <c r="AA649" s="38"/>
      <c r="AB649" s="38"/>
      <c r="AC649" s="38"/>
      <c r="AD649" s="38"/>
      <c r="AE649" s="38"/>
      <c r="AR649" s="193" t="s">
        <v>108</v>
      </c>
      <c r="AT649" s="193" t="s">
        <v>259</v>
      </c>
      <c r="AU649" s="193" t="s">
        <v>92</v>
      </c>
      <c r="AY649" s="19" t="s">
        <v>257</v>
      </c>
      <c r="BE649" s="194">
        <f>IF(N649="základní",J649,0)</f>
        <v>0</v>
      </c>
      <c r="BF649" s="194">
        <f>IF(N649="snížená",J649,0)</f>
        <v>0</v>
      </c>
      <c r="BG649" s="194">
        <f>IF(N649="zákl. přenesená",J649,0)</f>
        <v>0</v>
      </c>
      <c r="BH649" s="194">
        <f>IF(N649="sníž. přenesená",J649,0)</f>
        <v>0</v>
      </c>
      <c r="BI649" s="194">
        <f>IF(N649="nulová",J649,0)</f>
        <v>0</v>
      </c>
      <c r="BJ649" s="19" t="s">
        <v>82</v>
      </c>
      <c r="BK649" s="194">
        <f>ROUND(I649*H649,2)</f>
        <v>0</v>
      </c>
      <c r="BL649" s="19" t="s">
        <v>108</v>
      </c>
      <c r="BM649" s="193" t="s">
        <v>794</v>
      </c>
    </row>
    <row r="650" s="14" customFormat="1">
      <c r="A650" s="14"/>
      <c r="B650" s="203"/>
      <c r="C650" s="14"/>
      <c r="D650" s="196" t="s">
        <v>265</v>
      </c>
      <c r="E650" s="204" t="s">
        <v>1</v>
      </c>
      <c r="F650" s="205" t="s">
        <v>795</v>
      </c>
      <c r="G650" s="14"/>
      <c r="H650" s="206">
        <v>1102.3599999999999</v>
      </c>
      <c r="I650" s="207"/>
      <c r="J650" s="14"/>
      <c r="K650" s="14"/>
      <c r="L650" s="203"/>
      <c r="M650" s="208"/>
      <c r="N650" s="209"/>
      <c r="O650" s="209"/>
      <c r="P650" s="209"/>
      <c r="Q650" s="209"/>
      <c r="R650" s="209"/>
      <c r="S650" s="209"/>
      <c r="T650" s="210"/>
      <c r="U650" s="14"/>
      <c r="V650" s="14"/>
      <c r="W650" s="14"/>
      <c r="X650" s="14"/>
      <c r="Y650" s="14"/>
      <c r="Z650" s="14"/>
      <c r="AA650" s="14"/>
      <c r="AB650" s="14"/>
      <c r="AC650" s="14"/>
      <c r="AD650" s="14"/>
      <c r="AE650" s="14"/>
      <c r="AT650" s="204" t="s">
        <v>265</v>
      </c>
      <c r="AU650" s="204" t="s">
        <v>92</v>
      </c>
      <c r="AV650" s="14" t="s">
        <v>85</v>
      </c>
      <c r="AW650" s="14" t="s">
        <v>32</v>
      </c>
      <c r="AX650" s="14" t="s">
        <v>75</v>
      </c>
      <c r="AY650" s="204" t="s">
        <v>257</v>
      </c>
    </row>
    <row r="651" s="15" customFormat="1">
      <c r="A651" s="15"/>
      <c r="B651" s="211"/>
      <c r="C651" s="15"/>
      <c r="D651" s="196" t="s">
        <v>265</v>
      </c>
      <c r="E651" s="212" t="s">
        <v>1</v>
      </c>
      <c r="F651" s="213" t="s">
        <v>271</v>
      </c>
      <c r="G651" s="15"/>
      <c r="H651" s="214">
        <v>1102.3599999999999</v>
      </c>
      <c r="I651" s="215"/>
      <c r="J651" s="15"/>
      <c r="K651" s="15"/>
      <c r="L651" s="211"/>
      <c r="M651" s="216"/>
      <c r="N651" s="217"/>
      <c r="O651" s="217"/>
      <c r="P651" s="217"/>
      <c r="Q651" s="217"/>
      <c r="R651" s="217"/>
      <c r="S651" s="217"/>
      <c r="T651" s="218"/>
      <c r="U651" s="15"/>
      <c r="V651" s="15"/>
      <c r="W651" s="15"/>
      <c r="X651" s="15"/>
      <c r="Y651" s="15"/>
      <c r="Z651" s="15"/>
      <c r="AA651" s="15"/>
      <c r="AB651" s="15"/>
      <c r="AC651" s="15"/>
      <c r="AD651" s="15"/>
      <c r="AE651" s="15"/>
      <c r="AT651" s="212" t="s">
        <v>265</v>
      </c>
      <c r="AU651" s="212" t="s">
        <v>92</v>
      </c>
      <c r="AV651" s="15" t="s">
        <v>108</v>
      </c>
      <c r="AW651" s="15" t="s">
        <v>32</v>
      </c>
      <c r="AX651" s="15" t="s">
        <v>82</v>
      </c>
      <c r="AY651" s="212" t="s">
        <v>257</v>
      </c>
    </row>
    <row r="652" s="2" customFormat="1" ht="24.15" customHeight="1">
      <c r="A652" s="38"/>
      <c r="B652" s="181"/>
      <c r="C652" s="182" t="s">
        <v>796</v>
      </c>
      <c r="D652" s="182" t="s">
        <v>259</v>
      </c>
      <c r="E652" s="183" t="s">
        <v>797</v>
      </c>
      <c r="F652" s="184" t="s">
        <v>798</v>
      </c>
      <c r="G652" s="185" t="s">
        <v>323</v>
      </c>
      <c r="H652" s="186">
        <v>1102.3599999999999</v>
      </c>
      <c r="I652" s="187"/>
      <c r="J652" s="188">
        <f>ROUND(I652*H652,2)</f>
        <v>0</v>
      </c>
      <c r="K652" s="184" t="s">
        <v>263</v>
      </c>
      <c r="L652" s="39"/>
      <c r="M652" s="189" t="s">
        <v>1</v>
      </c>
      <c r="N652" s="190" t="s">
        <v>40</v>
      </c>
      <c r="O652" s="77"/>
      <c r="P652" s="191">
        <f>O652*H652</f>
        <v>0</v>
      </c>
      <c r="Q652" s="191">
        <v>0.0043800000000000002</v>
      </c>
      <c r="R652" s="191">
        <f>Q652*H652</f>
        <v>4.8283367999999998</v>
      </c>
      <c r="S652" s="191">
        <v>0</v>
      </c>
      <c r="T652" s="192">
        <f>S652*H652</f>
        <v>0</v>
      </c>
      <c r="U652" s="38"/>
      <c r="V652" s="38"/>
      <c r="W652" s="38"/>
      <c r="X652" s="38"/>
      <c r="Y652" s="38"/>
      <c r="Z652" s="38"/>
      <c r="AA652" s="38"/>
      <c r="AB652" s="38"/>
      <c r="AC652" s="38"/>
      <c r="AD652" s="38"/>
      <c r="AE652" s="38"/>
      <c r="AR652" s="193" t="s">
        <v>108</v>
      </c>
      <c r="AT652" s="193" t="s">
        <v>259</v>
      </c>
      <c r="AU652" s="193" t="s">
        <v>92</v>
      </c>
      <c r="AY652" s="19" t="s">
        <v>257</v>
      </c>
      <c r="BE652" s="194">
        <f>IF(N652="základní",J652,0)</f>
        <v>0</v>
      </c>
      <c r="BF652" s="194">
        <f>IF(N652="snížená",J652,0)</f>
        <v>0</v>
      </c>
      <c r="BG652" s="194">
        <f>IF(N652="zákl. přenesená",J652,0)</f>
        <v>0</v>
      </c>
      <c r="BH652" s="194">
        <f>IF(N652="sníž. přenesená",J652,0)</f>
        <v>0</v>
      </c>
      <c r="BI652" s="194">
        <f>IF(N652="nulová",J652,0)</f>
        <v>0</v>
      </c>
      <c r="BJ652" s="19" t="s">
        <v>82</v>
      </c>
      <c r="BK652" s="194">
        <f>ROUND(I652*H652,2)</f>
        <v>0</v>
      </c>
      <c r="BL652" s="19" t="s">
        <v>108</v>
      </c>
      <c r="BM652" s="193" t="s">
        <v>799</v>
      </c>
    </row>
    <row r="653" s="2" customFormat="1" ht="24.15" customHeight="1">
      <c r="A653" s="38"/>
      <c r="B653" s="181"/>
      <c r="C653" s="182" t="s">
        <v>800</v>
      </c>
      <c r="D653" s="182" t="s">
        <v>259</v>
      </c>
      <c r="E653" s="183" t="s">
        <v>801</v>
      </c>
      <c r="F653" s="184" t="s">
        <v>802</v>
      </c>
      <c r="G653" s="185" t="s">
        <v>323</v>
      </c>
      <c r="H653" s="186">
        <v>1102.3599999999999</v>
      </c>
      <c r="I653" s="187"/>
      <c r="J653" s="188">
        <f>ROUND(I653*H653,2)</f>
        <v>0</v>
      </c>
      <c r="K653" s="184" t="s">
        <v>263</v>
      </c>
      <c r="L653" s="39"/>
      <c r="M653" s="189" t="s">
        <v>1</v>
      </c>
      <c r="N653" s="190" t="s">
        <v>40</v>
      </c>
      <c r="O653" s="77"/>
      <c r="P653" s="191">
        <f>O653*H653</f>
        <v>0</v>
      </c>
      <c r="Q653" s="191">
        <v>0.0030000000000000001</v>
      </c>
      <c r="R653" s="191">
        <f>Q653*H653</f>
        <v>3.3070799999999996</v>
      </c>
      <c r="S653" s="191">
        <v>0</v>
      </c>
      <c r="T653" s="192">
        <f>S653*H653</f>
        <v>0</v>
      </c>
      <c r="U653" s="38"/>
      <c r="V653" s="38"/>
      <c r="W653" s="38"/>
      <c r="X653" s="38"/>
      <c r="Y653" s="38"/>
      <c r="Z653" s="38"/>
      <c r="AA653" s="38"/>
      <c r="AB653" s="38"/>
      <c r="AC653" s="38"/>
      <c r="AD653" s="38"/>
      <c r="AE653" s="38"/>
      <c r="AR653" s="193" t="s">
        <v>108</v>
      </c>
      <c r="AT653" s="193" t="s">
        <v>259</v>
      </c>
      <c r="AU653" s="193" t="s">
        <v>92</v>
      </c>
      <c r="AY653" s="19" t="s">
        <v>257</v>
      </c>
      <c r="BE653" s="194">
        <f>IF(N653="základní",J653,0)</f>
        <v>0</v>
      </c>
      <c r="BF653" s="194">
        <f>IF(N653="snížená",J653,0)</f>
        <v>0</v>
      </c>
      <c r="BG653" s="194">
        <f>IF(N653="zákl. přenesená",J653,0)</f>
        <v>0</v>
      </c>
      <c r="BH653" s="194">
        <f>IF(N653="sníž. přenesená",J653,0)</f>
        <v>0</v>
      </c>
      <c r="BI653" s="194">
        <f>IF(N653="nulová",J653,0)</f>
        <v>0</v>
      </c>
      <c r="BJ653" s="19" t="s">
        <v>82</v>
      </c>
      <c r="BK653" s="194">
        <f>ROUND(I653*H653,2)</f>
        <v>0</v>
      </c>
      <c r="BL653" s="19" t="s">
        <v>108</v>
      </c>
      <c r="BM653" s="193" t="s">
        <v>803</v>
      </c>
    </row>
    <row r="654" s="2" customFormat="1" ht="16.5" customHeight="1">
      <c r="A654" s="38"/>
      <c r="B654" s="181"/>
      <c r="C654" s="182" t="s">
        <v>804</v>
      </c>
      <c r="D654" s="182" t="s">
        <v>259</v>
      </c>
      <c r="E654" s="183" t="s">
        <v>805</v>
      </c>
      <c r="F654" s="184" t="s">
        <v>806</v>
      </c>
      <c r="G654" s="185" t="s">
        <v>323</v>
      </c>
      <c r="H654" s="186">
        <v>187.34</v>
      </c>
      <c r="I654" s="187"/>
      <c r="J654" s="188">
        <f>ROUND(I654*H654,2)</f>
        <v>0</v>
      </c>
      <c r="K654" s="184" t="s">
        <v>263</v>
      </c>
      <c r="L654" s="39"/>
      <c r="M654" s="189" t="s">
        <v>1</v>
      </c>
      <c r="N654" s="190" t="s">
        <v>40</v>
      </c>
      <c r="O654" s="77"/>
      <c r="P654" s="191">
        <f>O654*H654</f>
        <v>0</v>
      </c>
      <c r="Q654" s="191">
        <v>0.0064999999999999997</v>
      </c>
      <c r="R654" s="191">
        <f>Q654*H654</f>
        <v>1.2177100000000001</v>
      </c>
      <c r="S654" s="191">
        <v>0</v>
      </c>
      <c r="T654" s="192">
        <f>S654*H654</f>
        <v>0</v>
      </c>
      <c r="U654" s="38"/>
      <c r="V654" s="38"/>
      <c r="W654" s="38"/>
      <c r="X654" s="38"/>
      <c r="Y654" s="38"/>
      <c r="Z654" s="38"/>
      <c r="AA654" s="38"/>
      <c r="AB654" s="38"/>
      <c r="AC654" s="38"/>
      <c r="AD654" s="38"/>
      <c r="AE654" s="38"/>
      <c r="AR654" s="193" t="s">
        <v>108</v>
      </c>
      <c r="AT654" s="193" t="s">
        <v>259</v>
      </c>
      <c r="AU654" s="193" t="s">
        <v>92</v>
      </c>
      <c r="AY654" s="19" t="s">
        <v>257</v>
      </c>
      <c r="BE654" s="194">
        <f>IF(N654="základní",J654,0)</f>
        <v>0</v>
      </c>
      <c r="BF654" s="194">
        <f>IF(N654="snížená",J654,0)</f>
        <v>0</v>
      </c>
      <c r="BG654" s="194">
        <f>IF(N654="zákl. přenesená",J654,0)</f>
        <v>0</v>
      </c>
      <c r="BH654" s="194">
        <f>IF(N654="sníž. přenesená",J654,0)</f>
        <v>0</v>
      </c>
      <c r="BI654" s="194">
        <f>IF(N654="nulová",J654,0)</f>
        <v>0</v>
      </c>
      <c r="BJ654" s="19" t="s">
        <v>82</v>
      </c>
      <c r="BK654" s="194">
        <f>ROUND(I654*H654,2)</f>
        <v>0</v>
      </c>
      <c r="BL654" s="19" t="s">
        <v>108</v>
      </c>
      <c r="BM654" s="193" t="s">
        <v>807</v>
      </c>
    </row>
    <row r="655" s="14" customFormat="1">
      <c r="A655" s="14"/>
      <c r="B655" s="203"/>
      <c r="C655" s="14"/>
      <c r="D655" s="196" t="s">
        <v>265</v>
      </c>
      <c r="E655" s="204" t="s">
        <v>1</v>
      </c>
      <c r="F655" s="205" t="s">
        <v>808</v>
      </c>
      <c r="G655" s="14"/>
      <c r="H655" s="206">
        <v>187.34</v>
      </c>
      <c r="I655" s="207"/>
      <c r="J655" s="14"/>
      <c r="K655" s="14"/>
      <c r="L655" s="203"/>
      <c r="M655" s="208"/>
      <c r="N655" s="209"/>
      <c r="O655" s="209"/>
      <c r="P655" s="209"/>
      <c r="Q655" s="209"/>
      <c r="R655" s="209"/>
      <c r="S655" s="209"/>
      <c r="T655" s="210"/>
      <c r="U655" s="14"/>
      <c r="V655" s="14"/>
      <c r="W655" s="14"/>
      <c r="X655" s="14"/>
      <c r="Y655" s="14"/>
      <c r="Z655" s="14"/>
      <c r="AA655" s="14"/>
      <c r="AB655" s="14"/>
      <c r="AC655" s="14"/>
      <c r="AD655" s="14"/>
      <c r="AE655" s="14"/>
      <c r="AT655" s="204" t="s">
        <v>265</v>
      </c>
      <c r="AU655" s="204" t="s">
        <v>92</v>
      </c>
      <c r="AV655" s="14" t="s">
        <v>85</v>
      </c>
      <c r="AW655" s="14" t="s">
        <v>32</v>
      </c>
      <c r="AX655" s="14" t="s">
        <v>75</v>
      </c>
      <c r="AY655" s="204" t="s">
        <v>257</v>
      </c>
    </row>
    <row r="656" s="15" customFormat="1">
      <c r="A656" s="15"/>
      <c r="B656" s="211"/>
      <c r="C656" s="15"/>
      <c r="D656" s="196" t="s">
        <v>265</v>
      </c>
      <c r="E656" s="212" t="s">
        <v>1</v>
      </c>
      <c r="F656" s="213" t="s">
        <v>271</v>
      </c>
      <c r="G656" s="15"/>
      <c r="H656" s="214">
        <v>187.34</v>
      </c>
      <c r="I656" s="215"/>
      <c r="J656" s="15"/>
      <c r="K656" s="15"/>
      <c r="L656" s="211"/>
      <c r="M656" s="216"/>
      <c r="N656" s="217"/>
      <c r="O656" s="217"/>
      <c r="P656" s="217"/>
      <c r="Q656" s="217"/>
      <c r="R656" s="217"/>
      <c r="S656" s="217"/>
      <c r="T656" s="218"/>
      <c r="U656" s="15"/>
      <c r="V656" s="15"/>
      <c r="W656" s="15"/>
      <c r="X656" s="15"/>
      <c r="Y656" s="15"/>
      <c r="Z656" s="15"/>
      <c r="AA656" s="15"/>
      <c r="AB656" s="15"/>
      <c r="AC656" s="15"/>
      <c r="AD656" s="15"/>
      <c r="AE656" s="15"/>
      <c r="AT656" s="212" t="s">
        <v>265</v>
      </c>
      <c r="AU656" s="212" t="s">
        <v>92</v>
      </c>
      <c r="AV656" s="15" t="s">
        <v>108</v>
      </c>
      <c r="AW656" s="15" t="s">
        <v>32</v>
      </c>
      <c r="AX656" s="15" t="s">
        <v>82</v>
      </c>
      <c r="AY656" s="212" t="s">
        <v>257</v>
      </c>
    </row>
    <row r="657" s="2" customFormat="1" ht="24.15" customHeight="1">
      <c r="A657" s="38"/>
      <c r="B657" s="181"/>
      <c r="C657" s="182" t="s">
        <v>809</v>
      </c>
      <c r="D657" s="182" t="s">
        <v>259</v>
      </c>
      <c r="E657" s="183" t="s">
        <v>810</v>
      </c>
      <c r="F657" s="184" t="s">
        <v>811</v>
      </c>
      <c r="G657" s="185" t="s">
        <v>323</v>
      </c>
      <c r="H657" s="186">
        <v>187.34</v>
      </c>
      <c r="I657" s="187"/>
      <c r="J657" s="188">
        <f>ROUND(I657*H657,2)</f>
        <v>0</v>
      </c>
      <c r="K657" s="184" t="s">
        <v>263</v>
      </c>
      <c r="L657" s="39"/>
      <c r="M657" s="189" t="s">
        <v>1</v>
      </c>
      <c r="N657" s="190" t="s">
        <v>40</v>
      </c>
      <c r="O657" s="77"/>
      <c r="P657" s="191">
        <f>O657*H657</f>
        <v>0</v>
      </c>
      <c r="Q657" s="191">
        <v>0.01103</v>
      </c>
      <c r="R657" s="191">
        <f>Q657*H657</f>
        <v>2.0663602000000001</v>
      </c>
      <c r="S657" s="191">
        <v>0</v>
      </c>
      <c r="T657" s="192">
        <f>S657*H657</f>
        <v>0</v>
      </c>
      <c r="U657" s="38"/>
      <c r="V657" s="38"/>
      <c r="W657" s="38"/>
      <c r="X657" s="38"/>
      <c r="Y657" s="38"/>
      <c r="Z657" s="38"/>
      <c r="AA657" s="38"/>
      <c r="AB657" s="38"/>
      <c r="AC657" s="38"/>
      <c r="AD657" s="38"/>
      <c r="AE657" s="38"/>
      <c r="AR657" s="193" t="s">
        <v>108</v>
      </c>
      <c r="AT657" s="193" t="s">
        <v>259</v>
      </c>
      <c r="AU657" s="193" t="s">
        <v>92</v>
      </c>
      <c r="AY657" s="19" t="s">
        <v>257</v>
      </c>
      <c r="BE657" s="194">
        <f>IF(N657="základní",J657,0)</f>
        <v>0</v>
      </c>
      <c r="BF657" s="194">
        <f>IF(N657="snížená",J657,0)</f>
        <v>0</v>
      </c>
      <c r="BG657" s="194">
        <f>IF(N657="zákl. přenesená",J657,0)</f>
        <v>0</v>
      </c>
      <c r="BH657" s="194">
        <f>IF(N657="sníž. přenesená",J657,0)</f>
        <v>0</v>
      </c>
      <c r="BI657" s="194">
        <f>IF(N657="nulová",J657,0)</f>
        <v>0</v>
      </c>
      <c r="BJ657" s="19" t="s">
        <v>82</v>
      </c>
      <c r="BK657" s="194">
        <f>ROUND(I657*H657,2)</f>
        <v>0</v>
      </c>
      <c r="BL657" s="19" t="s">
        <v>108</v>
      </c>
      <c r="BM657" s="193" t="s">
        <v>812</v>
      </c>
    </row>
    <row r="658" s="2" customFormat="1" ht="24.15" customHeight="1">
      <c r="A658" s="38"/>
      <c r="B658" s="181"/>
      <c r="C658" s="182" t="s">
        <v>813</v>
      </c>
      <c r="D658" s="182" t="s">
        <v>259</v>
      </c>
      <c r="E658" s="183" t="s">
        <v>814</v>
      </c>
      <c r="F658" s="184" t="s">
        <v>815</v>
      </c>
      <c r="G658" s="185" t="s">
        <v>323</v>
      </c>
      <c r="H658" s="186">
        <v>187.34</v>
      </c>
      <c r="I658" s="187"/>
      <c r="J658" s="188">
        <f>ROUND(I658*H658,2)</f>
        <v>0</v>
      </c>
      <c r="K658" s="184" t="s">
        <v>263</v>
      </c>
      <c r="L658" s="39"/>
      <c r="M658" s="189" t="s">
        <v>1</v>
      </c>
      <c r="N658" s="190" t="s">
        <v>40</v>
      </c>
      <c r="O658" s="77"/>
      <c r="P658" s="191">
        <f>O658*H658</f>
        <v>0</v>
      </c>
      <c r="Q658" s="191">
        <v>0.0055199999999999997</v>
      </c>
      <c r="R658" s="191">
        <f>Q658*H658</f>
        <v>1.0341168000000001</v>
      </c>
      <c r="S658" s="191">
        <v>0</v>
      </c>
      <c r="T658" s="192">
        <f>S658*H658</f>
        <v>0</v>
      </c>
      <c r="U658" s="38"/>
      <c r="V658" s="38"/>
      <c r="W658" s="38"/>
      <c r="X658" s="38"/>
      <c r="Y658" s="38"/>
      <c r="Z658" s="38"/>
      <c r="AA658" s="38"/>
      <c r="AB658" s="38"/>
      <c r="AC658" s="38"/>
      <c r="AD658" s="38"/>
      <c r="AE658" s="38"/>
      <c r="AR658" s="193" t="s">
        <v>108</v>
      </c>
      <c r="AT658" s="193" t="s">
        <v>259</v>
      </c>
      <c r="AU658" s="193" t="s">
        <v>92</v>
      </c>
      <c r="AY658" s="19" t="s">
        <v>257</v>
      </c>
      <c r="BE658" s="194">
        <f>IF(N658="základní",J658,0)</f>
        <v>0</v>
      </c>
      <c r="BF658" s="194">
        <f>IF(N658="snížená",J658,0)</f>
        <v>0</v>
      </c>
      <c r="BG658" s="194">
        <f>IF(N658="zákl. přenesená",J658,0)</f>
        <v>0</v>
      </c>
      <c r="BH658" s="194">
        <f>IF(N658="sníž. přenesená",J658,0)</f>
        <v>0</v>
      </c>
      <c r="BI658" s="194">
        <f>IF(N658="nulová",J658,0)</f>
        <v>0</v>
      </c>
      <c r="BJ658" s="19" t="s">
        <v>82</v>
      </c>
      <c r="BK658" s="194">
        <f>ROUND(I658*H658,2)</f>
        <v>0</v>
      </c>
      <c r="BL658" s="19" t="s">
        <v>108</v>
      </c>
      <c r="BM658" s="193" t="s">
        <v>816</v>
      </c>
    </row>
    <row r="659" s="2" customFormat="1" ht="24.15" customHeight="1">
      <c r="A659" s="38"/>
      <c r="B659" s="181"/>
      <c r="C659" s="182" t="s">
        <v>817</v>
      </c>
      <c r="D659" s="182" t="s">
        <v>259</v>
      </c>
      <c r="E659" s="183" t="s">
        <v>818</v>
      </c>
      <c r="F659" s="184" t="s">
        <v>819</v>
      </c>
      <c r="G659" s="185" t="s">
        <v>323</v>
      </c>
      <c r="H659" s="186">
        <v>110.711</v>
      </c>
      <c r="I659" s="187"/>
      <c r="J659" s="188">
        <f>ROUND(I659*H659,2)</f>
        <v>0</v>
      </c>
      <c r="K659" s="184" t="s">
        <v>263</v>
      </c>
      <c r="L659" s="39"/>
      <c r="M659" s="189" t="s">
        <v>1</v>
      </c>
      <c r="N659" s="190" t="s">
        <v>40</v>
      </c>
      <c r="O659" s="77"/>
      <c r="P659" s="191">
        <f>O659*H659</f>
        <v>0</v>
      </c>
      <c r="Q659" s="191">
        <v>0.0014</v>
      </c>
      <c r="R659" s="191">
        <f>Q659*H659</f>
        <v>0.15499540000000001</v>
      </c>
      <c r="S659" s="191">
        <v>0</v>
      </c>
      <c r="T659" s="192">
        <f>S659*H659</f>
        <v>0</v>
      </c>
      <c r="U659" s="38"/>
      <c r="V659" s="38"/>
      <c r="W659" s="38"/>
      <c r="X659" s="38"/>
      <c r="Y659" s="38"/>
      <c r="Z659" s="38"/>
      <c r="AA659" s="38"/>
      <c r="AB659" s="38"/>
      <c r="AC659" s="38"/>
      <c r="AD659" s="38"/>
      <c r="AE659" s="38"/>
      <c r="AR659" s="193" t="s">
        <v>108</v>
      </c>
      <c r="AT659" s="193" t="s">
        <v>259</v>
      </c>
      <c r="AU659" s="193" t="s">
        <v>92</v>
      </c>
      <c r="AY659" s="19" t="s">
        <v>257</v>
      </c>
      <c r="BE659" s="194">
        <f>IF(N659="základní",J659,0)</f>
        <v>0</v>
      </c>
      <c r="BF659" s="194">
        <f>IF(N659="snížená",J659,0)</f>
        <v>0</v>
      </c>
      <c r="BG659" s="194">
        <f>IF(N659="zákl. přenesená",J659,0)</f>
        <v>0</v>
      </c>
      <c r="BH659" s="194">
        <f>IF(N659="sníž. přenesená",J659,0)</f>
        <v>0</v>
      </c>
      <c r="BI659" s="194">
        <f>IF(N659="nulová",J659,0)</f>
        <v>0</v>
      </c>
      <c r="BJ659" s="19" t="s">
        <v>82</v>
      </c>
      <c r="BK659" s="194">
        <f>ROUND(I659*H659,2)</f>
        <v>0</v>
      </c>
      <c r="BL659" s="19" t="s">
        <v>108</v>
      </c>
      <c r="BM659" s="193" t="s">
        <v>820</v>
      </c>
    </row>
    <row r="660" s="14" customFormat="1">
      <c r="A660" s="14"/>
      <c r="B660" s="203"/>
      <c r="C660" s="14"/>
      <c r="D660" s="196" t="s">
        <v>265</v>
      </c>
      <c r="E660" s="204" t="s">
        <v>1</v>
      </c>
      <c r="F660" s="205" t="s">
        <v>821</v>
      </c>
      <c r="G660" s="14"/>
      <c r="H660" s="206">
        <v>110.711</v>
      </c>
      <c r="I660" s="207"/>
      <c r="J660" s="14"/>
      <c r="K660" s="14"/>
      <c r="L660" s="203"/>
      <c r="M660" s="208"/>
      <c r="N660" s="209"/>
      <c r="O660" s="209"/>
      <c r="P660" s="209"/>
      <c r="Q660" s="209"/>
      <c r="R660" s="209"/>
      <c r="S660" s="209"/>
      <c r="T660" s="210"/>
      <c r="U660" s="14"/>
      <c r="V660" s="14"/>
      <c r="W660" s="14"/>
      <c r="X660" s="14"/>
      <c r="Y660" s="14"/>
      <c r="Z660" s="14"/>
      <c r="AA660" s="14"/>
      <c r="AB660" s="14"/>
      <c r="AC660" s="14"/>
      <c r="AD660" s="14"/>
      <c r="AE660" s="14"/>
      <c r="AT660" s="204" t="s">
        <v>265</v>
      </c>
      <c r="AU660" s="204" t="s">
        <v>92</v>
      </c>
      <c r="AV660" s="14" t="s">
        <v>85</v>
      </c>
      <c r="AW660" s="14" t="s">
        <v>32</v>
      </c>
      <c r="AX660" s="14" t="s">
        <v>75</v>
      </c>
      <c r="AY660" s="204" t="s">
        <v>257</v>
      </c>
    </row>
    <row r="661" s="15" customFormat="1">
      <c r="A661" s="15"/>
      <c r="B661" s="211"/>
      <c r="C661" s="15"/>
      <c r="D661" s="196" t="s">
        <v>265</v>
      </c>
      <c r="E661" s="212" t="s">
        <v>1</v>
      </c>
      <c r="F661" s="213" t="s">
        <v>271</v>
      </c>
      <c r="G661" s="15"/>
      <c r="H661" s="214">
        <v>110.711</v>
      </c>
      <c r="I661" s="215"/>
      <c r="J661" s="15"/>
      <c r="K661" s="15"/>
      <c r="L661" s="211"/>
      <c r="M661" s="216"/>
      <c r="N661" s="217"/>
      <c r="O661" s="217"/>
      <c r="P661" s="217"/>
      <c r="Q661" s="217"/>
      <c r="R661" s="217"/>
      <c r="S661" s="217"/>
      <c r="T661" s="218"/>
      <c r="U661" s="15"/>
      <c r="V661" s="15"/>
      <c r="W661" s="15"/>
      <c r="X661" s="15"/>
      <c r="Y661" s="15"/>
      <c r="Z661" s="15"/>
      <c r="AA661" s="15"/>
      <c r="AB661" s="15"/>
      <c r="AC661" s="15"/>
      <c r="AD661" s="15"/>
      <c r="AE661" s="15"/>
      <c r="AT661" s="212" t="s">
        <v>265</v>
      </c>
      <c r="AU661" s="212" t="s">
        <v>92</v>
      </c>
      <c r="AV661" s="15" t="s">
        <v>108</v>
      </c>
      <c r="AW661" s="15" t="s">
        <v>32</v>
      </c>
      <c r="AX661" s="15" t="s">
        <v>82</v>
      </c>
      <c r="AY661" s="212" t="s">
        <v>257</v>
      </c>
    </row>
    <row r="662" s="2" customFormat="1" ht="33" customHeight="1">
      <c r="A662" s="38"/>
      <c r="B662" s="181"/>
      <c r="C662" s="182" t="s">
        <v>822</v>
      </c>
      <c r="D662" s="182" t="s">
        <v>259</v>
      </c>
      <c r="E662" s="183" t="s">
        <v>823</v>
      </c>
      <c r="F662" s="184" t="s">
        <v>824</v>
      </c>
      <c r="G662" s="185" t="s">
        <v>323</v>
      </c>
      <c r="H662" s="186">
        <v>110.711</v>
      </c>
      <c r="I662" s="187"/>
      <c r="J662" s="188">
        <f>ROUND(I662*H662,2)</f>
        <v>0</v>
      </c>
      <c r="K662" s="184" t="s">
        <v>263</v>
      </c>
      <c r="L662" s="39"/>
      <c r="M662" s="189" t="s">
        <v>1</v>
      </c>
      <c r="N662" s="190" t="s">
        <v>40</v>
      </c>
      <c r="O662" s="77"/>
      <c r="P662" s="191">
        <f>O662*H662</f>
        <v>0</v>
      </c>
      <c r="Q662" s="191">
        <v>0.0044099999999999999</v>
      </c>
      <c r="R662" s="191">
        <f>Q662*H662</f>
        <v>0.48823550999999998</v>
      </c>
      <c r="S662" s="191">
        <v>0</v>
      </c>
      <c r="T662" s="192">
        <f>S662*H662</f>
        <v>0</v>
      </c>
      <c r="U662" s="38"/>
      <c r="V662" s="38"/>
      <c r="W662" s="38"/>
      <c r="X662" s="38"/>
      <c r="Y662" s="38"/>
      <c r="Z662" s="38"/>
      <c r="AA662" s="38"/>
      <c r="AB662" s="38"/>
      <c r="AC662" s="38"/>
      <c r="AD662" s="38"/>
      <c r="AE662" s="38"/>
      <c r="AR662" s="193" t="s">
        <v>108</v>
      </c>
      <c r="AT662" s="193" t="s">
        <v>259</v>
      </c>
      <c r="AU662" s="193" t="s">
        <v>92</v>
      </c>
      <c r="AY662" s="19" t="s">
        <v>257</v>
      </c>
      <c r="BE662" s="194">
        <f>IF(N662="základní",J662,0)</f>
        <v>0</v>
      </c>
      <c r="BF662" s="194">
        <f>IF(N662="snížená",J662,0)</f>
        <v>0</v>
      </c>
      <c r="BG662" s="194">
        <f>IF(N662="zákl. přenesená",J662,0)</f>
        <v>0</v>
      </c>
      <c r="BH662" s="194">
        <f>IF(N662="sníž. přenesená",J662,0)</f>
        <v>0</v>
      </c>
      <c r="BI662" s="194">
        <f>IF(N662="nulová",J662,0)</f>
        <v>0</v>
      </c>
      <c r="BJ662" s="19" t="s">
        <v>82</v>
      </c>
      <c r="BK662" s="194">
        <f>ROUND(I662*H662,2)</f>
        <v>0</v>
      </c>
      <c r="BL662" s="19" t="s">
        <v>108</v>
      </c>
      <c r="BM662" s="193" t="s">
        <v>825</v>
      </c>
    </row>
    <row r="663" s="2" customFormat="1" ht="24.15" customHeight="1">
      <c r="A663" s="38"/>
      <c r="B663" s="181"/>
      <c r="C663" s="182" t="s">
        <v>826</v>
      </c>
      <c r="D663" s="182" t="s">
        <v>259</v>
      </c>
      <c r="E663" s="183" t="s">
        <v>827</v>
      </c>
      <c r="F663" s="184" t="s">
        <v>828</v>
      </c>
      <c r="G663" s="185" t="s">
        <v>323</v>
      </c>
      <c r="H663" s="186">
        <v>110.711</v>
      </c>
      <c r="I663" s="187"/>
      <c r="J663" s="188">
        <f>ROUND(I663*H663,2)</f>
        <v>0</v>
      </c>
      <c r="K663" s="184" t="s">
        <v>263</v>
      </c>
      <c r="L663" s="39"/>
      <c r="M663" s="189" t="s">
        <v>1</v>
      </c>
      <c r="N663" s="190" t="s">
        <v>40</v>
      </c>
      <c r="O663" s="77"/>
      <c r="P663" s="191">
        <f>O663*H663</f>
        <v>0</v>
      </c>
      <c r="Q663" s="191">
        <v>0.0030000000000000001</v>
      </c>
      <c r="R663" s="191">
        <f>Q663*H663</f>
        <v>0.33213300000000001</v>
      </c>
      <c r="S663" s="191">
        <v>0</v>
      </c>
      <c r="T663" s="192">
        <f>S663*H663</f>
        <v>0</v>
      </c>
      <c r="U663" s="38"/>
      <c r="V663" s="38"/>
      <c r="W663" s="38"/>
      <c r="X663" s="38"/>
      <c r="Y663" s="38"/>
      <c r="Z663" s="38"/>
      <c r="AA663" s="38"/>
      <c r="AB663" s="38"/>
      <c r="AC663" s="38"/>
      <c r="AD663" s="38"/>
      <c r="AE663" s="38"/>
      <c r="AR663" s="193" t="s">
        <v>108</v>
      </c>
      <c r="AT663" s="193" t="s">
        <v>259</v>
      </c>
      <c r="AU663" s="193" t="s">
        <v>92</v>
      </c>
      <c r="AY663" s="19" t="s">
        <v>257</v>
      </c>
      <c r="BE663" s="194">
        <f>IF(N663="základní",J663,0)</f>
        <v>0</v>
      </c>
      <c r="BF663" s="194">
        <f>IF(N663="snížená",J663,0)</f>
        <v>0</v>
      </c>
      <c r="BG663" s="194">
        <f>IF(N663="zákl. přenesená",J663,0)</f>
        <v>0</v>
      </c>
      <c r="BH663" s="194">
        <f>IF(N663="sníž. přenesená",J663,0)</f>
        <v>0</v>
      </c>
      <c r="BI663" s="194">
        <f>IF(N663="nulová",J663,0)</f>
        <v>0</v>
      </c>
      <c r="BJ663" s="19" t="s">
        <v>82</v>
      </c>
      <c r="BK663" s="194">
        <f>ROUND(I663*H663,2)</f>
        <v>0</v>
      </c>
      <c r="BL663" s="19" t="s">
        <v>108</v>
      </c>
      <c r="BM663" s="193" t="s">
        <v>829</v>
      </c>
    </row>
    <row r="664" s="12" customFormat="1" ht="20.88" customHeight="1">
      <c r="A664" s="12"/>
      <c r="B664" s="168"/>
      <c r="C664" s="12"/>
      <c r="D664" s="169" t="s">
        <v>74</v>
      </c>
      <c r="E664" s="179" t="s">
        <v>740</v>
      </c>
      <c r="F664" s="179" t="s">
        <v>830</v>
      </c>
      <c r="G664" s="12"/>
      <c r="H664" s="12"/>
      <c r="I664" s="171"/>
      <c r="J664" s="180">
        <f>BK664</f>
        <v>0</v>
      </c>
      <c r="K664" s="12"/>
      <c r="L664" s="168"/>
      <c r="M664" s="173"/>
      <c r="N664" s="174"/>
      <c r="O664" s="174"/>
      <c r="P664" s="175">
        <f>SUM(P665:P706)</f>
        <v>0</v>
      </c>
      <c r="Q664" s="174"/>
      <c r="R664" s="175">
        <f>SUM(R665:R706)</f>
        <v>0</v>
      </c>
      <c r="S664" s="174"/>
      <c r="T664" s="176">
        <f>SUM(T665:T706)</f>
        <v>0</v>
      </c>
      <c r="U664" s="12"/>
      <c r="V664" s="12"/>
      <c r="W664" s="12"/>
      <c r="X664" s="12"/>
      <c r="Y664" s="12"/>
      <c r="Z664" s="12"/>
      <c r="AA664" s="12"/>
      <c r="AB664" s="12"/>
      <c r="AC664" s="12"/>
      <c r="AD664" s="12"/>
      <c r="AE664" s="12"/>
      <c r="AR664" s="169" t="s">
        <v>82</v>
      </c>
      <c r="AT664" s="177" t="s">
        <v>74</v>
      </c>
      <c r="AU664" s="177" t="s">
        <v>85</v>
      </c>
      <c r="AY664" s="169" t="s">
        <v>257</v>
      </c>
      <c r="BK664" s="178">
        <f>SUM(BK665:BK706)</f>
        <v>0</v>
      </c>
    </row>
    <row r="665" s="2" customFormat="1" ht="49.05" customHeight="1">
      <c r="A665" s="38"/>
      <c r="B665" s="181"/>
      <c r="C665" s="182" t="s">
        <v>831</v>
      </c>
      <c r="D665" s="182" t="s">
        <v>259</v>
      </c>
      <c r="E665" s="183" t="s">
        <v>832</v>
      </c>
      <c r="F665" s="184" t="s">
        <v>833</v>
      </c>
      <c r="G665" s="185" t="s">
        <v>323</v>
      </c>
      <c r="H665" s="186">
        <v>209.81</v>
      </c>
      <c r="I665" s="187"/>
      <c r="J665" s="188">
        <f>ROUND(I665*H665,2)</f>
        <v>0</v>
      </c>
      <c r="K665" s="184" t="s">
        <v>1</v>
      </c>
      <c r="L665" s="39"/>
      <c r="M665" s="189" t="s">
        <v>1</v>
      </c>
      <c r="N665" s="190" t="s">
        <v>40</v>
      </c>
      <c r="O665" s="77"/>
      <c r="P665" s="191">
        <f>O665*H665</f>
        <v>0</v>
      </c>
      <c r="Q665" s="191">
        <v>0</v>
      </c>
      <c r="R665" s="191">
        <f>Q665*H665</f>
        <v>0</v>
      </c>
      <c r="S665" s="191">
        <v>0</v>
      </c>
      <c r="T665" s="192">
        <f>S665*H665</f>
        <v>0</v>
      </c>
      <c r="U665" s="38"/>
      <c r="V665" s="38"/>
      <c r="W665" s="38"/>
      <c r="X665" s="38"/>
      <c r="Y665" s="38"/>
      <c r="Z665" s="38"/>
      <c r="AA665" s="38"/>
      <c r="AB665" s="38"/>
      <c r="AC665" s="38"/>
      <c r="AD665" s="38"/>
      <c r="AE665" s="38"/>
      <c r="AR665" s="193" t="s">
        <v>108</v>
      </c>
      <c r="AT665" s="193" t="s">
        <v>259</v>
      </c>
      <c r="AU665" s="193" t="s">
        <v>92</v>
      </c>
      <c r="AY665" s="19" t="s">
        <v>257</v>
      </c>
      <c r="BE665" s="194">
        <f>IF(N665="základní",J665,0)</f>
        <v>0</v>
      </c>
      <c r="BF665" s="194">
        <f>IF(N665="snížená",J665,0)</f>
        <v>0</v>
      </c>
      <c r="BG665" s="194">
        <f>IF(N665="zákl. přenesená",J665,0)</f>
        <v>0</v>
      </c>
      <c r="BH665" s="194">
        <f>IF(N665="sníž. přenesená",J665,0)</f>
        <v>0</v>
      </c>
      <c r="BI665" s="194">
        <f>IF(N665="nulová",J665,0)</f>
        <v>0</v>
      </c>
      <c r="BJ665" s="19" t="s">
        <v>82</v>
      </c>
      <c r="BK665" s="194">
        <f>ROUND(I665*H665,2)</f>
        <v>0</v>
      </c>
      <c r="BL665" s="19" t="s">
        <v>108</v>
      </c>
      <c r="BM665" s="193" t="s">
        <v>834</v>
      </c>
    </row>
    <row r="666" s="13" customFormat="1">
      <c r="A666" s="13"/>
      <c r="B666" s="195"/>
      <c r="C666" s="13"/>
      <c r="D666" s="196" t="s">
        <v>265</v>
      </c>
      <c r="E666" s="197" t="s">
        <v>1</v>
      </c>
      <c r="F666" s="198" t="s">
        <v>835</v>
      </c>
      <c r="G666" s="13"/>
      <c r="H666" s="197" t="s">
        <v>1</v>
      </c>
      <c r="I666" s="199"/>
      <c r="J666" s="13"/>
      <c r="K666" s="13"/>
      <c r="L666" s="195"/>
      <c r="M666" s="200"/>
      <c r="N666" s="201"/>
      <c r="O666" s="201"/>
      <c r="P666" s="201"/>
      <c r="Q666" s="201"/>
      <c r="R666" s="201"/>
      <c r="S666" s="201"/>
      <c r="T666" s="202"/>
      <c r="U666" s="13"/>
      <c r="V666" s="13"/>
      <c r="W666" s="13"/>
      <c r="X666" s="13"/>
      <c r="Y666" s="13"/>
      <c r="Z666" s="13"/>
      <c r="AA666" s="13"/>
      <c r="AB666" s="13"/>
      <c r="AC666" s="13"/>
      <c r="AD666" s="13"/>
      <c r="AE666" s="13"/>
      <c r="AT666" s="197" t="s">
        <v>265</v>
      </c>
      <c r="AU666" s="197" t="s">
        <v>92</v>
      </c>
      <c r="AV666" s="13" t="s">
        <v>82</v>
      </c>
      <c r="AW666" s="13" t="s">
        <v>32</v>
      </c>
      <c r="AX666" s="13" t="s">
        <v>75</v>
      </c>
      <c r="AY666" s="197" t="s">
        <v>257</v>
      </c>
    </row>
    <row r="667" s="13" customFormat="1">
      <c r="A667" s="13"/>
      <c r="B667" s="195"/>
      <c r="C667" s="13"/>
      <c r="D667" s="196" t="s">
        <v>265</v>
      </c>
      <c r="E667" s="197" t="s">
        <v>1</v>
      </c>
      <c r="F667" s="198" t="s">
        <v>836</v>
      </c>
      <c r="G667" s="13"/>
      <c r="H667" s="197" t="s">
        <v>1</v>
      </c>
      <c r="I667" s="199"/>
      <c r="J667" s="13"/>
      <c r="K667" s="13"/>
      <c r="L667" s="195"/>
      <c r="M667" s="200"/>
      <c r="N667" s="201"/>
      <c r="O667" s="201"/>
      <c r="P667" s="201"/>
      <c r="Q667" s="201"/>
      <c r="R667" s="201"/>
      <c r="S667" s="201"/>
      <c r="T667" s="202"/>
      <c r="U667" s="13"/>
      <c r="V667" s="13"/>
      <c r="W667" s="13"/>
      <c r="X667" s="13"/>
      <c r="Y667" s="13"/>
      <c r="Z667" s="13"/>
      <c r="AA667" s="13"/>
      <c r="AB667" s="13"/>
      <c r="AC667" s="13"/>
      <c r="AD667" s="13"/>
      <c r="AE667" s="13"/>
      <c r="AT667" s="197" t="s">
        <v>265</v>
      </c>
      <c r="AU667" s="197" t="s">
        <v>92</v>
      </c>
      <c r="AV667" s="13" t="s">
        <v>82</v>
      </c>
      <c r="AW667" s="13" t="s">
        <v>32</v>
      </c>
      <c r="AX667" s="13" t="s">
        <v>75</v>
      </c>
      <c r="AY667" s="197" t="s">
        <v>257</v>
      </c>
    </row>
    <row r="668" s="14" customFormat="1">
      <c r="A668" s="14"/>
      <c r="B668" s="203"/>
      <c r="C668" s="14"/>
      <c r="D668" s="196" t="s">
        <v>265</v>
      </c>
      <c r="E668" s="204" t="s">
        <v>1</v>
      </c>
      <c r="F668" s="205" t="s">
        <v>837</v>
      </c>
      <c r="G668" s="14"/>
      <c r="H668" s="206">
        <v>3.3300000000000001</v>
      </c>
      <c r="I668" s="207"/>
      <c r="J668" s="14"/>
      <c r="K668" s="14"/>
      <c r="L668" s="203"/>
      <c r="M668" s="208"/>
      <c r="N668" s="209"/>
      <c r="O668" s="209"/>
      <c r="P668" s="209"/>
      <c r="Q668" s="209"/>
      <c r="R668" s="209"/>
      <c r="S668" s="209"/>
      <c r="T668" s="210"/>
      <c r="U668" s="14"/>
      <c r="V668" s="14"/>
      <c r="W668" s="14"/>
      <c r="X668" s="14"/>
      <c r="Y668" s="14"/>
      <c r="Z668" s="14"/>
      <c r="AA668" s="14"/>
      <c r="AB668" s="14"/>
      <c r="AC668" s="14"/>
      <c r="AD668" s="14"/>
      <c r="AE668" s="14"/>
      <c r="AT668" s="204" t="s">
        <v>265</v>
      </c>
      <c r="AU668" s="204" t="s">
        <v>92</v>
      </c>
      <c r="AV668" s="14" t="s">
        <v>85</v>
      </c>
      <c r="AW668" s="14" t="s">
        <v>32</v>
      </c>
      <c r="AX668" s="14" t="s">
        <v>75</v>
      </c>
      <c r="AY668" s="204" t="s">
        <v>257</v>
      </c>
    </row>
    <row r="669" s="13" customFormat="1">
      <c r="A669" s="13"/>
      <c r="B669" s="195"/>
      <c r="C669" s="13"/>
      <c r="D669" s="196" t="s">
        <v>265</v>
      </c>
      <c r="E669" s="197" t="s">
        <v>1</v>
      </c>
      <c r="F669" s="198" t="s">
        <v>838</v>
      </c>
      <c r="G669" s="13"/>
      <c r="H669" s="197" t="s">
        <v>1</v>
      </c>
      <c r="I669" s="199"/>
      <c r="J669" s="13"/>
      <c r="K669" s="13"/>
      <c r="L669" s="195"/>
      <c r="M669" s="200"/>
      <c r="N669" s="201"/>
      <c r="O669" s="201"/>
      <c r="P669" s="201"/>
      <c r="Q669" s="201"/>
      <c r="R669" s="201"/>
      <c r="S669" s="201"/>
      <c r="T669" s="202"/>
      <c r="U669" s="13"/>
      <c r="V669" s="13"/>
      <c r="W669" s="13"/>
      <c r="X669" s="13"/>
      <c r="Y669" s="13"/>
      <c r="Z669" s="13"/>
      <c r="AA669" s="13"/>
      <c r="AB669" s="13"/>
      <c r="AC669" s="13"/>
      <c r="AD669" s="13"/>
      <c r="AE669" s="13"/>
      <c r="AT669" s="197" t="s">
        <v>265</v>
      </c>
      <c r="AU669" s="197" t="s">
        <v>92</v>
      </c>
      <c r="AV669" s="13" t="s">
        <v>82</v>
      </c>
      <c r="AW669" s="13" t="s">
        <v>32</v>
      </c>
      <c r="AX669" s="13" t="s">
        <v>75</v>
      </c>
      <c r="AY669" s="197" t="s">
        <v>257</v>
      </c>
    </row>
    <row r="670" s="14" customFormat="1">
      <c r="A670" s="14"/>
      <c r="B670" s="203"/>
      <c r="C670" s="14"/>
      <c r="D670" s="196" t="s">
        <v>265</v>
      </c>
      <c r="E670" s="204" t="s">
        <v>1</v>
      </c>
      <c r="F670" s="205" t="s">
        <v>839</v>
      </c>
      <c r="G670" s="14"/>
      <c r="H670" s="206">
        <v>64.159999999999997</v>
      </c>
      <c r="I670" s="207"/>
      <c r="J670" s="14"/>
      <c r="K670" s="14"/>
      <c r="L670" s="203"/>
      <c r="M670" s="208"/>
      <c r="N670" s="209"/>
      <c r="O670" s="209"/>
      <c r="P670" s="209"/>
      <c r="Q670" s="209"/>
      <c r="R670" s="209"/>
      <c r="S670" s="209"/>
      <c r="T670" s="210"/>
      <c r="U670" s="14"/>
      <c r="V670" s="14"/>
      <c r="W670" s="14"/>
      <c r="X670" s="14"/>
      <c r="Y670" s="14"/>
      <c r="Z670" s="14"/>
      <c r="AA670" s="14"/>
      <c r="AB670" s="14"/>
      <c r="AC670" s="14"/>
      <c r="AD670" s="14"/>
      <c r="AE670" s="14"/>
      <c r="AT670" s="204" t="s">
        <v>265</v>
      </c>
      <c r="AU670" s="204" t="s">
        <v>92</v>
      </c>
      <c r="AV670" s="14" t="s">
        <v>85</v>
      </c>
      <c r="AW670" s="14" t="s">
        <v>32</v>
      </c>
      <c r="AX670" s="14" t="s">
        <v>75</v>
      </c>
      <c r="AY670" s="204" t="s">
        <v>257</v>
      </c>
    </row>
    <row r="671" s="13" customFormat="1">
      <c r="A671" s="13"/>
      <c r="B671" s="195"/>
      <c r="C671" s="13"/>
      <c r="D671" s="196" t="s">
        <v>265</v>
      </c>
      <c r="E671" s="197" t="s">
        <v>1</v>
      </c>
      <c r="F671" s="198" t="s">
        <v>840</v>
      </c>
      <c r="G671" s="13"/>
      <c r="H671" s="197" t="s">
        <v>1</v>
      </c>
      <c r="I671" s="199"/>
      <c r="J671" s="13"/>
      <c r="K671" s="13"/>
      <c r="L671" s="195"/>
      <c r="M671" s="200"/>
      <c r="N671" s="201"/>
      <c r="O671" s="201"/>
      <c r="P671" s="201"/>
      <c r="Q671" s="201"/>
      <c r="R671" s="201"/>
      <c r="S671" s="201"/>
      <c r="T671" s="202"/>
      <c r="U671" s="13"/>
      <c r="V671" s="13"/>
      <c r="W671" s="13"/>
      <c r="X671" s="13"/>
      <c r="Y671" s="13"/>
      <c r="Z671" s="13"/>
      <c r="AA671" s="13"/>
      <c r="AB671" s="13"/>
      <c r="AC671" s="13"/>
      <c r="AD671" s="13"/>
      <c r="AE671" s="13"/>
      <c r="AT671" s="197" t="s">
        <v>265</v>
      </c>
      <c r="AU671" s="197" t="s">
        <v>92</v>
      </c>
      <c r="AV671" s="13" t="s">
        <v>82</v>
      </c>
      <c r="AW671" s="13" t="s">
        <v>32</v>
      </c>
      <c r="AX671" s="13" t="s">
        <v>75</v>
      </c>
      <c r="AY671" s="197" t="s">
        <v>257</v>
      </c>
    </row>
    <row r="672" s="14" customFormat="1">
      <c r="A672" s="14"/>
      <c r="B672" s="203"/>
      <c r="C672" s="14"/>
      <c r="D672" s="196" t="s">
        <v>265</v>
      </c>
      <c r="E672" s="204" t="s">
        <v>1</v>
      </c>
      <c r="F672" s="205" t="s">
        <v>841</v>
      </c>
      <c r="G672" s="14"/>
      <c r="H672" s="206">
        <v>96.799999999999997</v>
      </c>
      <c r="I672" s="207"/>
      <c r="J672" s="14"/>
      <c r="K672" s="14"/>
      <c r="L672" s="203"/>
      <c r="M672" s="208"/>
      <c r="N672" s="209"/>
      <c r="O672" s="209"/>
      <c r="P672" s="209"/>
      <c r="Q672" s="209"/>
      <c r="R672" s="209"/>
      <c r="S672" s="209"/>
      <c r="T672" s="210"/>
      <c r="U672" s="14"/>
      <c r="V672" s="14"/>
      <c r="W672" s="14"/>
      <c r="X672" s="14"/>
      <c r="Y672" s="14"/>
      <c r="Z672" s="14"/>
      <c r="AA672" s="14"/>
      <c r="AB672" s="14"/>
      <c r="AC672" s="14"/>
      <c r="AD672" s="14"/>
      <c r="AE672" s="14"/>
      <c r="AT672" s="204" t="s">
        <v>265</v>
      </c>
      <c r="AU672" s="204" t="s">
        <v>92</v>
      </c>
      <c r="AV672" s="14" t="s">
        <v>85</v>
      </c>
      <c r="AW672" s="14" t="s">
        <v>32</v>
      </c>
      <c r="AX672" s="14" t="s">
        <v>75</v>
      </c>
      <c r="AY672" s="204" t="s">
        <v>257</v>
      </c>
    </row>
    <row r="673" s="13" customFormat="1">
      <c r="A673" s="13"/>
      <c r="B673" s="195"/>
      <c r="C673" s="13"/>
      <c r="D673" s="196" t="s">
        <v>265</v>
      </c>
      <c r="E673" s="197" t="s">
        <v>1</v>
      </c>
      <c r="F673" s="198" t="s">
        <v>842</v>
      </c>
      <c r="G673" s="13"/>
      <c r="H673" s="197" t="s">
        <v>1</v>
      </c>
      <c r="I673" s="199"/>
      <c r="J673" s="13"/>
      <c r="K673" s="13"/>
      <c r="L673" s="195"/>
      <c r="M673" s="200"/>
      <c r="N673" s="201"/>
      <c r="O673" s="201"/>
      <c r="P673" s="201"/>
      <c r="Q673" s="201"/>
      <c r="R673" s="201"/>
      <c r="S673" s="201"/>
      <c r="T673" s="202"/>
      <c r="U673" s="13"/>
      <c r="V673" s="13"/>
      <c r="W673" s="13"/>
      <c r="X673" s="13"/>
      <c r="Y673" s="13"/>
      <c r="Z673" s="13"/>
      <c r="AA673" s="13"/>
      <c r="AB673" s="13"/>
      <c r="AC673" s="13"/>
      <c r="AD673" s="13"/>
      <c r="AE673" s="13"/>
      <c r="AT673" s="197" t="s">
        <v>265</v>
      </c>
      <c r="AU673" s="197" t="s">
        <v>92</v>
      </c>
      <c r="AV673" s="13" t="s">
        <v>82</v>
      </c>
      <c r="AW673" s="13" t="s">
        <v>32</v>
      </c>
      <c r="AX673" s="13" t="s">
        <v>75</v>
      </c>
      <c r="AY673" s="197" t="s">
        <v>257</v>
      </c>
    </row>
    <row r="674" s="14" customFormat="1">
      <c r="A674" s="14"/>
      <c r="B674" s="203"/>
      <c r="C674" s="14"/>
      <c r="D674" s="196" t="s">
        <v>265</v>
      </c>
      <c r="E674" s="204" t="s">
        <v>1</v>
      </c>
      <c r="F674" s="205" t="s">
        <v>843</v>
      </c>
      <c r="G674" s="14"/>
      <c r="H674" s="206">
        <v>24.940000000000001</v>
      </c>
      <c r="I674" s="207"/>
      <c r="J674" s="14"/>
      <c r="K674" s="14"/>
      <c r="L674" s="203"/>
      <c r="M674" s="208"/>
      <c r="N674" s="209"/>
      <c r="O674" s="209"/>
      <c r="P674" s="209"/>
      <c r="Q674" s="209"/>
      <c r="R674" s="209"/>
      <c r="S674" s="209"/>
      <c r="T674" s="210"/>
      <c r="U674" s="14"/>
      <c r="V674" s="14"/>
      <c r="W674" s="14"/>
      <c r="X674" s="14"/>
      <c r="Y674" s="14"/>
      <c r="Z674" s="14"/>
      <c r="AA674" s="14"/>
      <c r="AB674" s="14"/>
      <c r="AC674" s="14"/>
      <c r="AD674" s="14"/>
      <c r="AE674" s="14"/>
      <c r="AT674" s="204" t="s">
        <v>265</v>
      </c>
      <c r="AU674" s="204" t="s">
        <v>92</v>
      </c>
      <c r="AV674" s="14" t="s">
        <v>85</v>
      </c>
      <c r="AW674" s="14" t="s">
        <v>32</v>
      </c>
      <c r="AX674" s="14" t="s">
        <v>75</v>
      </c>
      <c r="AY674" s="204" t="s">
        <v>257</v>
      </c>
    </row>
    <row r="675" s="13" customFormat="1">
      <c r="A675" s="13"/>
      <c r="B675" s="195"/>
      <c r="C675" s="13"/>
      <c r="D675" s="196" t="s">
        <v>265</v>
      </c>
      <c r="E675" s="197" t="s">
        <v>1</v>
      </c>
      <c r="F675" s="198" t="s">
        <v>844</v>
      </c>
      <c r="G675" s="13"/>
      <c r="H675" s="197" t="s">
        <v>1</v>
      </c>
      <c r="I675" s="199"/>
      <c r="J675" s="13"/>
      <c r="K675" s="13"/>
      <c r="L675" s="195"/>
      <c r="M675" s="200"/>
      <c r="N675" s="201"/>
      <c r="O675" s="201"/>
      <c r="P675" s="201"/>
      <c r="Q675" s="201"/>
      <c r="R675" s="201"/>
      <c r="S675" s="201"/>
      <c r="T675" s="202"/>
      <c r="U675" s="13"/>
      <c r="V675" s="13"/>
      <c r="W675" s="13"/>
      <c r="X675" s="13"/>
      <c r="Y675" s="13"/>
      <c r="Z675" s="13"/>
      <c r="AA675" s="13"/>
      <c r="AB675" s="13"/>
      <c r="AC675" s="13"/>
      <c r="AD675" s="13"/>
      <c r="AE675" s="13"/>
      <c r="AT675" s="197" t="s">
        <v>265</v>
      </c>
      <c r="AU675" s="197" t="s">
        <v>92</v>
      </c>
      <c r="AV675" s="13" t="s">
        <v>82</v>
      </c>
      <c r="AW675" s="13" t="s">
        <v>32</v>
      </c>
      <c r="AX675" s="13" t="s">
        <v>75</v>
      </c>
      <c r="AY675" s="197" t="s">
        <v>257</v>
      </c>
    </row>
    <row r="676" s="14" customFormat="1">
      <c r="A676" s="14"/>
      <c r="B676" s="203"/>
      <c r="C676" s="14"/>
      <c r="D676" s="196" t="s">
        <v>265</v>
      </c>
      <c r="E676" s="204" t="s">
        <v>1</v>
      </c>
      <c r="F676" s="205" t="s">
        <v>845</v>
      </c>
      <c r="G676" s="14"/>
      <c r="H676" s="206">
        <v>1.3999999999999999</v>
      </c>
      <c r="I676" s="207"/>
      <c r="J676" s="14"/>
      <c r="K676" s="14"/>
      <c r="L676" s="203"/>
      <c r="M676" s="208"/>
      <c r="N676" s="209"/>
      <c r="O676" s="209"/>
      <c r="P676" s="209"/>
      <c r="Q676" s="209"/>
      <c r="R676" s="209"/>
      <c r="S676" s="209"/>
      <c r="T676" s="210"/>
      <c r="U676" s="14"/>
      <c r="V676" s="14"/>
      <c r="W676" s="14"/>
      <c r="X676" s="14"/>
      <c r="Y676" s="14"/>
      <c r="Z676" s="14"/>
      <c r="AA676" s="14"/>
      <c r="AB676" s="14"/>
      <c r="AC676" s="14"/>
      <c r="AD676" s="14"/>
      <c r="AE676" s="14"/>
      <c r="AT676" s="204" t="s">
        <v>265</v>
      </c>
      <c r="AU676" s="204" t="s">
        <v>92</v>
      </c>
      <c r="AV676" s="14" t="s">
        <v>85</v>
      </c>
      <c r="AW676" s="14" t="s">
        <v>32</v>
      </c>
      <c r="AX676" s="14" t="s">
        <v>75</v>
      </c>
      <c r="AY676" s="204" t="s">
        <v>257</v>
      </c>
    </row>
    <row r="677" s="16" customFormat="1">
      <c r="A677" s="16"/>
      <c r="B677" s="219"/>
      <c r="C677" s="16"/>
      <c r="D677" s="196" t="s">
        <v>265</v>
      </c>
      <c r="E677" s="220" t="s">
        <v>1</v>
      </c>
      <c r="F677" s="221" t="s">
        <v>296</v>
      </c>
      <c r="G677" s="16"/>
      <c r="H677" s="222">
        <v>190.63</v>
      </c>
      <c r="I677" s="223"/>
      <c r="J677" s="16"/>
      <c r="K677" s="16"/>
      <c r="L677" s="219"/>
      <c r="M677" s="224"/>
      <c r="N677" s="225"/>
      <c r="O677" s="225"/>
      <c r="P677" s="225"/>
      <c r="Q677" s="225"/>
      <c r="R677" s="225"/>
      <c r="S677" s="225"/>
      <c r="T677" s="226"/>
      <c r="U677" s="16"/>
      <c r="V677" s="16"/>
      <c r="W677" s="16"/>
      <c r="X677" s="16"/>
      <c r="Y677" s="16"/>
      <c r="Z677" s="16"/>
      <c r="AA677" s="16"/>
      <c r="AB677" s="16"/>
      <c r="AC677" s="16"/>
      <c r="AD677" s="16"/>
      <c r="AE677" s="16"/>
      <c r="AT677" s="220" t="s">
        <v>265</v>
      </c>
      <c r="AU677" s="220" t="s">
        <v>92</v>
      </c>
      <c r="AV677" s="16" t="s">
        <v>92</v>
      </c>
      <c r="AW677" s="16" t="s">
        <v>32</v>
      </c>
      <c r="AX677" s="16" t="s">
        <v>75</v>
      </c>
      <c r="AY677" s="220" t="s">
        <v>257</v>
      </c>
    </row>
    <row r="678" s="13" customFormat="1">
      <c r="A678" s="13"/>
      <c r="B678" s="195"/>
      <c r="C678" s="13"/>
      <c r="D678" s="196" t="s">
        <v>265</v>
      </c>
      <c r="E678" s="197" t="s">
        <v>1</v>
      </c>
      <c r="F678" s="198" t="s">
        <v>846</v>
      </c>
      <c r="G678" s="13"/>
      <c r="H678" s="197" t="s">
        <v>1</v>
      </c>
      <c r="I678" s="199"/>
      <c r="J678" s="13"/>
      <c r="K678" s="13"/>
      <c r="L678" s="195"/>
      <c r="M678" s="200"/>
      <c r="N678" s="201"/>
      <c r="O678" s="201"/>
      <c r="P678" s="201"/>
      <c r="Q678" s="201"/>
      <c r="R678" s="201"/>
      <c r="S678" s="201"/>
      <c r="T678" s="202"/>
      <c r="U678" s="13"/>
      <c r="V678" s="13"/>
      <c r="W678" s="13"/>
      <c r="X678" s="13"/>
      <c r="Y678" s="13"/>
      <c r="Z678" s="13"/>
      <c r="AA678" s="13"/>
      <c r="AB678" s="13"/>
      <c r="AC678" s="13"/>
      <c r="AD678" s="13"/>
      <c r="AE678" s="13"/>
      <c r="AT678" s="197" t="s">
        <v>265</v>
      </c>
      <c r="AU678" s="197" t="s">
        <v>92</v>
      </c>
      <c r="AV678" s="13" t="s">
        <v>82</v>
      </c>
      <c r="AW678" s="13" t="s">
        <v>32</v>
      </c>
      <c r="AX678" s="13" t="s">
        <v>75</v>
      </c>
      <c r="AY678" s="197" t="s">
        <v>257</v>
      </c>
    </row>
    <row r="679" s="13" customFormat="1">
      <c r="A679" s="13"/>
      <c r="B679" s="195"/>
      <c r="C679" s="13"/>
      <c r="D679" s="196" t="s">
        <v>265</v>
      </c>
      <c r="E679" s="197" t="s">
        <v>1</v>
      </c>
      <c r="F679" s="198" t="s">
        <v>838</v>
      </c>
      <c r="G679" s="13"/>
      <c r="H679" s="197" t="s">
        <v>1</v>
      </c>
      <c r="I679" s="199"/>
      <c r="J679" s="13"/>
      <c r="K679" s="13"/>
      <c r="L679" s="195"/>
      <c r="M679" s="200"/>
      <c r="N679" s="201"/>
      <c r="O679" s="201"/>
      <c r="P679" s="201"/>
      <c r="Q679" s="201"/>
      <c r="R679" s="201"/>
      <c r="S679" s="201"/>
      <c r="T679" s="202"/>
      <c r="U679" s="13"/>
      <c r="V679" s="13"/>
      <c r="W679" s="13"/>
      <c r="X679" s="13"/>
      <c r="Y679" s="13"/>
      <c r="Z679" s="13"/>
      <c r="AA679" s="13"/>
      <c r="AB679" s="13"/>
      <c r="AC679" s="13"/>
      <c r="AD679" s="13"/>
      <c r="AE679" s="13"/>
      <c r="AT679" s="197" t="s">
        <v>265</v>
      </c>
      <c r="AU679" s="197" t="s">
        <v>92</v>
      </c>
      <c r="AV679" s="13" t="s">
        <v>82</v>
      </c>
      <c r="AW679" s="13" t="s">
        <v>32</v>
      </c>
      <c r="AX679" s="13" t="s">
        <v>75</v>
      </c>
      <c r="AY679" s="197" t="s">
        <v>257</v>
      </c>
    </row>
    <row r="680" s="14" customFormat="1">
      <c r="A680" s="14"/>
      <c r="B680" s="203"/>
      <c r="C680" s="14"/>
      <c r="D680" s="196" t="s">
        <v>265</v>
      </c>
      <c r="E680" s="204" t="s">
        <v>1</v>
      </c>
      <c r="F680" s="205" t="s">
        <v>847</v>
      </c>
      <c r="G680" s="14"/>
      <c r="H680" s="206">
        <v>19.18</v>
      </c>
      <c r="I680" s="207"/>
      <c r="J680" s="14"/>
      <c r="K680" s="14"/>
      <c r="L680" s="203"/>
      <c r="M680" s="208"/>
      <c r="N680" s="209"/>
      <c r="O680" s="209"/>
      <c r="P680" s="209"/>
      <c r="Q680" s="209"/>
      <c r="R680" s="209"/>
      <c r="S680" s="209"/>
      <c r="T680" s="210"/>
      <c r="U680" s="14"/>
      <c r="V680" s="14"/>
      <c r="W680" s="14"/>
      <c r="X680" s="14"/>
      <c r="Y680" s="14"/>
      <c r="Z680" s="14"/>
      <c r="AA680" s="14"/>
      <c r="AB680" s="14"/>
      <c r="AC680" s="14"/>
      <c r="AD680" s="14"/>
      <c r="AE680" s="14"/>
      <c r="AT680" s="204" t="s">
        <v>265</v>
      </c>
      <c r="AU680" s="204" t="s">
        <v>92</v>
      </c>
      <c r="AV680" s="14" t="s">
        <v>85</v>
      </c>
      <c r="AW680" s="14" t="s">
        <v>32</v>
      </c>
      <c r="AX680" s="14" t="s">
        <v>75</v>
      </c>
      <c r="AY680" s="204" t="s">
        <v>257</v>
      </c>
    </row>
    <row r="681" s="16" customFormat="1">
      <c r="A681" s="16"/>
      <c r="B681" s="219"/>
      <c r="C681" s="16"/>
      <c r="D681" s="196" t="s">
        <v>265</v>
      </c>
      <c r="E681" s="220" t="s">
        <v>1</v>
      </c>
      <c r="F681" s="221" t="s">
        <v>296</v>
      </c>
      <c r="G681" s="16"/>
      <c r="H681" s="222">
        <v>19.18</v>
      </c>
      <c r="I681" s="223"/>
      <c r="J681" s="16"/>
      <c r="K681" s="16"/>
      <c r="L681" s="219"/>
      <c r="M681" s="224"/>
      <c r="N681" s="225"/>
      <c r="O681" s="225"/>
      <c r="P681" s="225"/>
      <c r="Q681" s="225"/>
      <c r="R681" s="225"/>
      <c r="S681" s="225"/>
      <c r="T681" s="226"/>
      <c r="U681" s="16"/>
      <c r="V681" s="16"/>
      <c r="W681" s="16"/>
      <c r="X681" s="16"/>
      <c r="Y681" s="16"/>
      <c r="Z681" s="16"/>
      <c r="AA681" s="16"/>
      <c r="AB681" s="16"/>
      <c r="AC681" s="16"/>
      <c r="AD681" s="16"/>
      <c r="AE681" s="16"/>
      <c r="AT681" s="220" t="s">
        <v>265</v>
      </c>
      <c r="AU681" s="220" t="s">
        <v>92</v>
      </c>
      <c r="AV681" s="16" t="s">
        <v>92</v>
      </c>
      <c r="AW681" s="16" t="s">
        <v>32</v>
      </c>
      <c r="AX681" s="16" t="s">
        <v>75</v>
      </c>
      <c r="AY681" s="220" t="s">
        <v>257</v>
      </c>
    </row>
    <row r="682" s="15" customFormat="1">
      <c r="A682" s="15"/>
      <c r="B682" s="211"/>
      <c r="C682" s="15"/>
      <c r="D682" s="196" t="s">
        <v>265</v>
      </c>
      <c r="E682" s="212" t="s">
        <v>1</v>
      </c>
      <c r="F682" s="213" t="s">
        <v>271</v>
      </c>
      <c r="G682" s="15"/>
      <c r="H682" s="214">
        <v>209.81</v>
      </c>
      <c r="I682" s="215"/>
      <c r="J682" s="15"/>
      <c r="K682" s="15"/>
      <c r="L682" s="211"/>
      <c r="M682" s="216"/>
      <c r="N682" s="217"/>
      <c r="O682" s="217"/>
      <c r="P682" s="217"/>
      <c r="Q682" s="217"/>
      <c r="R682" s="217"/>
      <c r="S682" s="217"/>
      <c r="T682" s="218"/>
      <c r="U682" s="15"/>
      <c r="V682" s="15"/>
      <c r="W682" s="15"/>
      <c r="X682" s="15"/>
      <c r="Y682" s="15"/>
      <c r="Z682" s="15"/>
      <c r="AA682" s="15"/>
      <c r="AB682" s="15"/>
      <c r="AC682" s="15"/>
      <c r="AD682" s="15"/>
      <c r="AE682" s="15"/>
      <c r="AT682" s="212" t="s">
        <v>265</v>
      </c>
      <c r="AU682" s="212" t="s">
        <v>92</v>
      </c>
      <c r="AV682" s="15" t="s">
        <v>108</v>
      </c>
      <c r="AW682" s="15" t="s">
        <v>32</v>
      </c>
      <c r="AX682" s="15" t="s">
        <v>82</v>
      </c>
      <c r="AY682" s="212" t="s">
        <v>257</v>
      </c>
    </row>
    <row r="683" s="2" customFormat="1" ht="55.5" customHeight="1">
      <c r="A683" s="38"/>
      <c r="B683" s="181"/>
      <c r="C683" s="182" t="s">
        <v>848</v>
      </c>
      <c r="D683" s="182" t="s">
        <v>259</v>
      </c>
      <c r="E683" s="183" t="s">
        <v>849</v>
      </c>
      <c r="F683" s="184" t="s">
        <v>850</v>
      </c>
      <c r="G683" s="185" t="s">
        <v>323</v>
      </c>
      <c r="H683" s="186">
        <v>12.310000000000001</v>
      </c>
      <c r="I683" s="187"/>
      <c r="J683" s="188">
        <f>ROUND(I683*H683,2)</f>
        <v>0</v>
      </c>
      <c r="K683" s="184" t="s">
        <v>1</v>
      </c>
      <c r="L683" s="39"/>
      <c r="M683" s="189" t="s">
        <v>1</v>
      </c>
      <c r="N683" s="190" t="s">
        <v>40</v>
      </c>
      <c r="O683" s="77"/>
      <c r="P683" s="191">
        <f>O683*H683</f>
        <v>0</v>
      </c>
      <c r="Q683" s="191">
        <v>0</v>
      </c>
      <c r="R683" s="191">
        <f>Q683*H683</f>
        <v>0</v>
      </c>
      <c r="S683" s="191">
        <v>0</v>
      </c>
      <c r="T683" s="192">
        <f>S683*H683</f>
        <v>0</v>
      </c>
      <c r="U683" s="38"/>
      <c r="V683" s="38"/>
      <c r="W683" s="38"/>
      <c r="X683" s="38"/>
      <c r="Y683" s="38"/>
      <c r="Z683" s="38"/>
      <c r="AA683" s="38"/>
      <c r="AB683" s="38"/>
      <c r="AC683" s="38"/>
      <c r="AD683" s="38"/>
      <c r="AE683" s="38"/>
      <c r="AR683" s="193" t="s">
        <v>108</v>
      </c>
      <c r="AT683" s="193" t="s">
        <v>259</v>
      </c>
      <c r="AU683" s="193" t="s">
        <v>92</v>
      </c>
      <c r="AY683" s="19" t="s">
        <v>257</v>
      </c>
      <c r="BE683" s="194">
        <f>IF(N683="základní",J683,0)</f>
        <v>0</v>
      </c>
      <c r="BF683" s="194">
        <f>IF(N683="snížená",J683,0)</f>
        <v>0</v>
      </c>
      <c r="BG683" s="194">
        <f>IF(N683="zákl. přenesená",J683,0)</f>
        <v>0</v>
      </c>
      <c r="BH683" s="194">
        <f>IF(N683="sníž. přenesená",J683,0)</f>
        <v>0</v>
      </c>
      <c r="BI683" s="194">
        <f>IF(N683="nulová",J683,0)</f>
        <v>0</v>
      </c>
      <c r="BJ683" s="19" t="s">
        <v>82</v>
      </c>
      <c r="BK683" s="194">
        <f>ROUND(I683*H683,2)</f>
        <v>0</v>
      </c>
      <c r="BL683" s="19" t="s">
        <v>108</v>
      </c>
      <c r="BM683" s="193" t="s">
        <v>851</v>
      </c>
    </row>
    <row r="684" s="13" customFormat="1">
      <c r="A684" s="13"/>
      <c r="B684" s="195"/>
      <c r="C684" s="13"/>
      <c r="D684" s="196" t="s">
        <v>265</v>
      </c>
      <c r="E684" s="197" t="s">
        <v>1</v>
      </c>
      <c r="F684" s="198" t="s">
        <v>852</v>
      </c>
      <c r="G684" s="13"/>
      <c r="H684" s="197" t="s">
        <v>1</v>
      </c>
      <c r="I684" s="199"/>
      <c r="J684" s="13"/>
      <c r="K684" s="13"/>
      <c r="L684" s="195"/>
      <c r="M684" s="200"/>
      <c r="N684" s="201"/>
      <c r="O684" s="201"/>
      <c r="P684" s="201"/>
      <c r="Q684" s="201"/>
      <c r="R684" s="201"/>
      <c r="S684" s="201"/>
      <c r="T684" s="202"/>
      <c r="U684" s="13"/>
      <c r="V684" s="13"/>
      <c r="W684" s="13"/>
      <c r="X684" s="13"/>
      <c r="Y684" s="13"/>
      <c r="Z684" s="13"/>
      <c r="AA684" s="13"/>
      <c r="AB684" s="13"/>
      <c r="AC684" s="13"/>
      <c r="AD684" s="13"/>
      <c r="AE684" s="13"/>
      <c r="AT684" s="197" t="s">
        <v>265</v>
      </c>
      <c r="AU684" s="197" t="s">
        <v>92</v>
      </c>
      <c r="AV684" s="13" t="s">
        <v>82</v>
      </c>
      <c r="AW684" s="13" t="s">
        <v>32</v>
      </c>
      <c r="AX684" s="13" t="s">
        <v>75</v>
      </c>
      <c r="AY684" s="197" t="s">
        <v>257</v>
      </c>
    </row>
    <row r="685" s="14" customFormat="1">
      <c r="A685" s="14"/>
      <c r="B685" s="203"/>
      <c r="C685" s="14"/>
      <c r="D685" s="196" t="s">
        <v>265</v>
      </c>
      <c r="E685" s="204" t="s">
        <v>1</v>
      </c>
      <c r="F685" s="205" t="s">
        <v>853</v>
      </c>
      <c r="G685" s="14"/>
      <c r="H685" s="206">
        <v>12.310000000000001</v>
      </c>
      <c r="I685" s="207"/>
      <c r="J685" s="14"/>
      <c r="K685" s="14"/>
      <c r="L685" s="203"/>
      <c r="M685" s="208"/>
      <c r="N685" s="209"/>
      <c r="O685" s="209"/>
      <c r="P685" s="209"/>
      <c r="Q685" s="209"/>
      <c r="R685" s="209"/>
      <c r="S685" s="209"/>
      <c r="T685" s="210"/>
      <c r="U685" s="14"/>
      <c r="V685" s="14"/>
      <c r="W685" s="14"/>
      <c r="X685" s="14"/>
      <c r="Y685" s="14"/>
      <c r="Z685" s="14"/>
      <c r="AA685" s="14"/>
      <c r="AB685" s="14"/>
      <c r="AC685" s="14"/>
      <c r="AD685" s="14"/>
      <c r="AE685" s="14"/>
      <c r="AT685" s="204" t="s">
        <v>265</v>
      </c>
      <c r="AU685" s="204" t="s">
        <v>92</v>
      </c>
      <c r="AV685" s="14" t="s">
        <v>85</v>
      </c>
      <c r="AW685" s="14" t="s">
        <v>32</v>
      </c>
      <c r="AX685" s="14" t="s">
        <v>75</v>
      </c>
      <c r="AY685" s="204" t="s">
        <v>257</v>
      </c>
    </row>
    <row r="686" s="15" customFormat="1">
      <c r="A686" s="15"/>
      <c r="B686" s="211"/>
      <c r="C686" s="15"/>
      <c r="D686" s="196" t="s">
        <v>265</v>
      </c>
      <c r="E686" s="212" t="s">
        <v>1</v>
      </c>
      <c r="F686" s="213" t="s">
        <v>271</v>
      </c>
      <c r="G686" s="15"/>
      <c r="H686" s="214">
        <v>12.310000000000001</v>
      </c>
      <c r="I686" s="215"/>
      <c r="J686" s="15"/>
      <c r="K686" s="15"/>
      <c r="L686" s="211"/>
      <c r="M686" s="216"/>
      <c r="N686" s="217"/>
      <c r="O686" s="217"/>
      <c r="P686" s="217"/>
      <c r="Q686" s="217"/>
      <c r="R686" s="217"/>
      <c r="S686" s="217"/>
      <c r="T686" s="218"/>
      <c r="U686" s="15"/>
      <c r="V686" s="15"/>
      <c r="W686" s="15"/>
      <c r="X686" s="15"/>
      <c r="Y686" s="15"/>
      <c r="Z686" s="15"/>
      <c r="AA686" s="15"/>
      <c r="AB686" s="15"/>
      <c r="AC686" s="15"/>
      <c r="AD686" s="15"/>
      <c r="AE686" s="15"/>
      <c r="AT686" s="212" t="s">
        <v>265</v>
      </c>
      <c r="AU686" s="212" t="s">
        <v>92</v>
      </c>
      <c r="AV686" s="15" t="s">
        <v>108</v>
      </c>
      <c r="AW686" s="15" t="s">
        <v>32</v>
      </c>
      <c r="AX686" s="15" t="s">
        <v>82</v>
      </c>
      <c r="AY686" s="212" t="s">
        <v>257</v>
      </c>
    </row>
    <row r="687" s="2" customFormat="1" ht="62.7" customHeight="1">
      <c r="A687" s="38"/>
      <c r="B687" s="181"/>
      <c r="C687" s="182" t="s">
        <v>854</v>
      </c>
      <c r="D687" s="182" t="s">
        <v>259</v>
      </c>
      <c r="E687" s="183" t="s">
        <v>855</v>
      </c>
      <c r="F687" s="184" t="s">
        <v>856</v>
      </c>
      <c r="G687" s="185" t="s">
        <v>323</v>
      </c>
      <c r="H687" s="186">
        <v>39.57</v>
      </c>
      <c r="I687" s="187"/>
      <c r="J687" s="188">
        <f>ROUND(I687*H687,2)</f>
        <v>0</v>
      </c>
      <c r="K687" s="184" t="s">
        <v>1</v>
      </c>
      <c r="L687" s="39"/>
      <c r="M687" s="189" t="s">
        <v>1</v>
      </c>
      <c r="N687" s="190" t="s">
        <v>40</v>
      </c>
      <c r="O687" s="77"/>
      <c r="P687" s="191">
        <f>O687*H687</f>
        <v>0</v>
      </c>
      <c r="Q687" s="191">
        <v>0</v>
      </c>
      <c r="R687" s="191">
        <f>Q687*H687</f>
        <v>0</v>
      </c>
      <c r="S687" s="191">
        <v>0</v>
      </c>
      <c r="T687" s="192">
        <f>S687*H687</f>
        <v>0</v>
      </c>
      <c r="U687" s="38"/>
      <c r="V687" s="38"/>
      <c r="W687" s="38"/>
      <c r="X687" s="38"/>
      <c r="Y687" s="38"/>
      <c r="Z687" s="38"/>
      <c r="AA687" s="38"/>
      <c r="AB687" s="38"/>
      <c r="AC687" s="38"/>
      <c r="AD687" s="38"/>
      <c r="AE687" s="38"/>
      <c r="AR687" s="193" t="s">
        <v>108</v>
      </c>
      <c r="AT687" s="193" t="s">
        <v>259</v>
      </c>
      <c r="AU687" s="193" t="s">
        <v>92</v>
      </c>
      <c r="AY687" s="19" t="s">
        <v>257</v>
      </c>
      <c r="BE687" s="194">
        <f>IF(N687="základní",J687,0)</f>
        <v>0</v>
      </c>
      <c r="BF687" s="194">
        <f>IF(N687="snížená",J687,0)</f>
        <v>0</v>
      </c>
      <c r="BG687" s="194">
        <f>IF(N687="zákl. přenesená",J687,0)</f>
        <v>0</v>
      </c>
      <c r="BH687" s="194">
        <f>IF(N687="sníž. přenesená",J687,0)</f>
        <v>0</v>
      </c>
      <c r="BI687" s="194">
        <f>IF(N687="nulová",J687,0)</f>
        <v>0</v>
      </c>
      <c r="BJ687" s="19" t="s">
        <v>82</v>
      </c>
      <c r="BK687" s="194">
        <f>ROUND(I687*H687,2)</f>
        <v>0</v>
      </c>
      <c r="BL687" s="19" t="s">
        <v>108</v>
      </c>
      <c r="BM687" s="193" t="s">
        <v>857</v>
      </c>
    </row>
    <row r="688" s="13" customFormat="1">
      <c r="A688" s="13"/>
      <c r="B688" s="195"/>
      <c r="C688" s="13"/>
      <c r="D688" s="196" t="s">
        <v>265</v>
      </c>
      <c r="E688" s="197" t="s">
        <v>1</v>
      </c>
      <c r="F688" s="198" t="s">
        <v>858</v>
      </c>
      <c r="G688" s="13"/>
      <c r="H688" s="197" t="s">
        <v>1</v>
      </c>
      <c r="I688" s="199"/>
      <c r="J688" s="13"/>
      <c r="K688" s="13"/>
      <c r="L688" s="195"/>
      <c r="M688" s="200"/>
      <c r="N688" s="201"/>
      <c r="O688" s="201"/>
      <c r="P688" s="201"/>
      <c r="Q688" s="201"/>
      <c r="R688" s="201"/>
      <c r="S688" s="201"/>
      <c r="T688" s="202"/>
      <c r="U688" s="13"/>
      <c r="V688" s="13"/>
      <c r="W688" s="13"/>
      <c r="X688" s="13"/>
      <c r="Y688" s="13"/>
      <c r="Z688" s="13"/>
      <c r="AA688" s="13"/>
      <c r="AB688" s="13"/>
      <c r="AC688" s="13"/>
      <c r="AD688" s="13"/>
      <c r="AE688" s="13"/>
      <c r="AT688" s="197" t="s">
        <v>265</v>
      </c>
      <c r="AU688" s="197" t="s">
        <v>92</v>
      </c>
      <c r="AV688" s="13" t="s">
        <v>82</v>
      </c>
      <c r="AW688" s="13" t="s">
        <v>32</v>
      </c>
      <c r="AX688" s="13" t="s">
        <v>75</v>
      </c>
      <c r="AY688" s="197" t="s">
        <v>257</v>
      </c>
    </row>
    <row r="689" s="14" customFormat="1">
      <c r="A689" s="14"/>
      <c r="B689" s="203"/>
      <c r="C689" s="14"/>
      <c r="D689" s="196" t="s">
        <v>265</v>
      </c>
      <c r="E689" s="204" t="s">
        <v>1</v>
      </c>
      <c r="F689" s="205" t="s">
        <v>859</v>
      </c>
      <c r="G689" s="14"/>
      <c r="H689" s="206">
        <v>39.57</v>
      </c>
      <c r="I689" s="207"/>
      <c r="J689" s="14"/>
      <c r="K689" s="14"/>
      <c r="L689" s="203"/>
      <c r="M689" s="208"/>
      <c r="N689" s="209"/>
      <c r="O689" s="209"/>
      <c r="P689" s="209"/>
      <c r="Q689" s="209"/>
      <c r="R689" s="209"/>
      <c r="S689" s="209"/>
      <c r="T689" s="210"/>
      <c r="U689" s="14"/>
      <c r="V689" s="14"/>
      <c r="W689" s="14"/>
      <c r="X689" s="14"/>
      <c r="Y689" s="14"/>
      <c r="Z689" s="14"/>
      <c r="AA689" s="14"/>
      <c r="AB689" s="14"/>
      <c r="AC689" s="14"/>
      <c r="AD689" s="14"/>
      <c r="AE689" s="14"/>
      <c r="AT689" s="204" t="s">
        <v>265</v>
      </c>
      <c r="AU689" s="204" t="s">
        <v>92</v>
      </c>
      <c r="AV689" s="14" t="s">
        <v>85</v>
      </c>
      <c r="AW689" s="14" t="s">
        <v>32</v>
      </c>
      <c r="AX689" s="14" t="s">
        <v>75</v>
      </c>
      <c r="AY689" s="204" t="s">
        <v>257</v>
      </c>
    </row>
    <row r="690" s="16" customFormat="1">
      <c r="A690" s="16"/>
      <c r="B690" s="219"/>
      <c r="C690" s="16"/>
      <c r="D690" s="196" t="s">
        <v>265</v>
      </c>
      <c r="E690" s="220" t="s">
        <v>1</v>
      </c>
      <c r="F690" s="221" t="s">
        <v>296</v>
      </c>
      <c r="G690" s="16"/>
      <c r="H690" s="222">
        <v>39.57</v>
      </c>
      <c r="I690" s="223"/>
      <c r="J690" s="16"/>
      <c r="K690" s="16"/>
      <c r="L690" s="219"/>
      <c r="M690" s="224"/>
      <c r="N690" s="225"/>
      <c r="O690" s="225"/>
      <c r="P690" s="225"/>
      <c r="Q690" s="225"/>
      <c r="R690" s="225"/>
      <c r="S690" s="225"/>
      <c r="T690" s="226"/>
      <c r="U690" s="16"/>
      <c r="V690" s="16"/>
      <c r="W690" s="16"/>
      <c r="X690" s="16"/>
      <c r="Y690" s="16"/>
      <c r="Z690" s="16"/>
      <c r="AA690" s="16"/>
      <c r="AB690" s="16"/>
      <c r="AC690" s="16"/>
      <c r="AD690" s="16"/>
      <c r="AE690" s="16"/>
      <c r="AT690" s="220" t="s">
        <v>265</v>
      </c>
      <c r="AU690" s="220" t="s">
        <v>92</v>
      </c>
      <c r="AV690" s="16" t="s">
        <v>92</v>
      </c>
      <c r="AW690" s="16" t="s">
        <v>32</v>
      </c>
      <c r="AX690" s="16" t="s">
        <v>75</v>
      </c>
      <c r="AY690" s="220" t="s">
        <v>257</v>
      </c>
    </row>
    <row r="691" s="15" customFormat="1">
      <c r="A691" s="15"/>
      <c r="B691" s="211"/>
      <c r="C691" s="15"/>
      <c r="D691" s="196" t="s">
        <v>265</v>
      </c>
      <c r="E691" s="212" t="s">
        <v>1</v>
      </c>
      <c r="F691" s="213" t="s">
        <v>271</v>
      </c>
      <c r="G691" s="15"/>
      <c r="H691" s="214">
        <v>39.57</v>
      </c>
      <c r="I691" s="215"/>
      <c r="J691" s="15"/>
      <c r="K691" s="15"/>
      <c r="L691" s="211"/>
      <c r="M691" s="216"/>
      <c r="N691" s="217"/>
      <c r="O691" s="217"/>
      <c r="P691" s="217"/>
      <c r="Q691" s="217"/>
      <c r="R691" s="217"/>
      <c r="S691" s="217"/>
      <c r="T691" s="218"/>
      <c r="U691" s="15"/>
      <c r="V691" s="15"/>
      <c r="W691" s="15"/>
      <c r="X691" s="15"/>
      <c r="Y691" s="15"/>
      <c r="Z691" s="15"/>
      <c r="AA691" s="15"/>
      <c r="AB691" s="15"/>
      <c r="AC691" s="15"/>
      <c r="AD691" s="15"/>
      <c r="AE691" s="15"/>
      <c r="AT691" s="212" t="s">
        <v>265</v>
      </c>
      <c r="AU691" s="212" t="s">
        <v>92</v>
      </c>
      <c r="AV691" s="15" t="s">
        <v>108</v>
      </c>
      <c r="AW691" s="15" t="s">
        <v>32</v>
      </c>
      <c r="AX691" s="15" t="s">
        <v>82</v>
      </c>
      <c r="AY691" s="212" t="s">
        <v>257</v>
      </c>
    </row>
    <row r="692" s="2" customFormat="1" ht="55.5" customHeight="1">
      <c r="A692" s="38"/>
      <c r="B692" s="181"/>
      <c r="C692" s="182" t="s">
        <v>860</v>
      </c>
      <c r="D692" s="182" t="s">
        <v>259</v>
      </c>
      <c r="E692" s="183" t="s">
        <v>861</v>
      </c>
      <c r="F692" s="184" t="s">
        <v>862</v>
      </c>
      <c r="G692" s="185" t="s">
        <v>323</v>
      </c>
      <c r="H692" s="186">
        <v>118.26000000000001</v>
      </c>
      <c r="I692" s="187"/>
      <c r="J692" s="188">
        <f>ROUND(I692*H692,2)</f>
        <v>0</v>
      </c>
      <c r="K692" s="184" t="s">
        <v>1</v>
      </c>
      <c r="L692" s="39"/>
      <c r="M692" s="189" t="s">
        <v>1</v>
      </c>
      <c r="N692" s="190" t="s">
        <v>40</v>
      </c>
      <c r="O692" s="77"/>
      <c r="P692" s="191">
        <f>O692*H692</f>
        <v>0</v>
      </c>
      <c r="Q692" s="191">
        <v>0</v>
      </c>
      <c r="R692" s="191">
        <f>Q692*H692</f>
        <v>0</v>
      </c>
      <c r="S692" s="191">
        <v>0</v>
      </c>
      <c r="T692" s="192">
        <f>S692*H692</f>
        <v>0</v>
      </c>
      <c r="U692" s="38"/>
      <c r="V692" s="38"/>
      <c r="W692" s="38"/>
      <c r="X692" s="38"/>
      <c r="Y692" s="38"/>
      <c r="Z692" s="38"/>
      <c r="AA692" s="38"/>
      <c r="AB692" s="38"/>
      <c r="AC692" s="38"/>
      <c r="AD692" s="38"/>
      <c r="AE692" s="38"/>
      <c r="AR692" s="193" t="s">
        <v>108</v>
      </c>
      <c r="AT692" s="193" t="s">
        <v>259</v>
      </c>
      <c r="AU692" s="193" t="s">
        <v>92</v>
      </c>
      <c r="AY692" s="19" t="s">
        <v>257</v>
      </c>
      <c r="BE692" s="194">
        <f>IF(N692="základní",J692,0)</f>
        <v>0</v>
      </c>
      <c r="BF692" s="194">
        <f>IF(N692="snížená",J692,0)</f>
        <v>0</v>
      </c>
      <c r="BG692" s="194">
        <f>IF(N692="zákl. přenesená",J692,0)</f>
        <v>0</v>
      </c>
      <c r="BH692" s="194">
        <f>IF(N692="sníž. přenesená",J692,0)</f>
        <v>0</v>
      </c>
      <c r="BI692" s="194">
        <f>IF(N692="nulová",J692,0)</f>
        <v>0</v>
      </c>
      <c r="BJ692" s="19" t="s">
        <v>82</v>
      </c>
      <c r="BK692" s="194">
        <f>ROUND(I692*H692,2)</f>
        <v>0</v>
      </c>
      <c r="BL692" s="19" t="s">
        <v>108</v>
      </c>
      <c r="BM692" s="193" t="s">
        <v>863</v>
      </c>
    </row>
    <row r="693" s="13" customFormat="1">
      <c r="A693" s="13"/>
      <c r="B693" s="195"/>
      <c r="C693" s="13"/>
      <c r="D693" s="196" t="s">
        <v>265</v>
      </c>
      <c r="E693" s="197" t="s">
        <v>1</v>
      </c>
      <c r="F693" s="198" t="s">
        <v>835</v>
      </c>
      <c r="G693" s="13"/>
      <c r="H693" s="197" t="s">
        <v>1</v>
      </c>
      <c r="I693" s="199"/>
      <c r="J693" s="13"/>
      <c r="K693" s="13"/>
      <c r="L693" s="195"/>
      <c r="M693" s="200"/>
      <c r="N693" s="201"/>
      <c r="O693" s="201"/>
      <c r="P693" s="201"/>
      <c r="Q693" s="201"/>
      <c r="R693" s="201"/>
      <c r="S693" s="201"/>
      <c r="T693" s="202"/>
      <c r="U693" s="13"/>
      <c r="V693" s="13"/>
      <c r="W693" s="13"/>
      <c r="X693" s="13"/>
      <c r="Y693" s="13"/>
      <c r="Z693" s="13"/>
      <c r="AA693" s="13"/>
      <c r="AB693" s="13"/>
      <c r="AC693" s="13"/>
      <c r="AD693" s="13"/>
      <c r="AE693" s="13"/>
      <c r="AT693" s="197" t="s">
        <v>265</v>
      </c>
      <c r="AU693" s="197" t="s">
        <v>92</v>
      </c>
      <c r="AV693" s="13" t="s">
        <v>82</v>
      </c>
      <c r="AW693" s="13" t="s">
        <v>32</v>
      </c>
      <c r="AX693" s="13" t="s">
        <v>75</v>
      </c>
      <c r="AY693" s="197" t="s">
        <v>257</v>
      </c>
    </row>
    <row r="694" s="13" customFormat="1">
      <c r="A694" s="13"/>
      <c r="B694" s="195"/>
      <c r="C694" s="13"/>
      <c r="D694" s="196" t="s">
        <v>265</v>
      </c>
      <c r="E694" s="197" t="s">
        <v>1</v>
      </c>
      <c r="F694" s="198" t="s">
        <v>864</v>
      </c>
      <c r="G694" s="13"/>
      <c r="H694" s="197" t="s">
        <v>1</v>
      </c>
      <c r="I694" s="199"/>
      <c r="J694" s="13"/>
      <c r="K694" s="13"/>
      <c r="L694" s="195"/>
      <c r="M694" s="200"/>
      <c r="N694" s="201"/>
      <c r="O694" s="201"/>
      <c r="P694" s="201"/>
      <c r="Q694" s="201"/>
      <c r="R694" s="201"/>
      <c r="S694" s="201"/>
      <c r="T694" s="202"/>
      <c r="U694" s="13"/>
      <c r="V694" s="13"/>
      <c r="W694" s="13"/>
      <c r="X694" s="13"/>
      <c r="Y694" s="13"/>
      <c r="Z694" s="13"/>
      <c r="AA694" s="13"/>
      <c r="AB694" s="13"/>
      <c r="AC694" s="13"/>
      <c r="AD694" s="13"/>
      <c r="AE694" s="13"/>
      <c r="AT694" s="197" t="s">
        <v>265</v>
      </c>
      <c r="AU694" s="197" t="s">
        <v>92</v>
      </c>
      <c r="AV694" s="13" t="s">
        <v>82</v>
      </c>
      <c r="AW694" s="13" t="s">
        <v>32</v>
      </c>
      <c r="AX694" s="13" t="s">
        <v>75</v>
      </c>
      <c r="AY694" s="197" t="s">
        <v>257</v>
      </c>
    </row>
    <row r="695" s="14" customFormat="1">
      <c r="A695" s="14"/>
      <c r="B695" s="203"/>
      <c r="C695" s="14"/>
      <c r="D695" s="196" t="s">
        <v>265</v>
      </c>
      <c r="E695" s="204" t="s">
        <v>1</v>
      </c>
      <c r="F695" s="205" t="s">
        <v>865</v>
      </c>
      <c r="G695" s="14"/>
      <c r="H695" s="206">
        <v>44.399999999999999</v>
      </c>
      <c r="I695" s="207"/>
      <c r="J695" s="14"/>
      <c r="K695" s="14"/>
      <c r="L695" s="203"/>
      <c r="M695" s="208"/>
      <c r="N695" s="209"/>
      <c r="O695" s="209"/>
      <c r="P695" s="209"/>
      <c r="Q695" s="209"/>
      <c r="R695" s="209"/>
      <c r="S695" s="209"/>
      <c r="T695" s="210"/>
      <c r="U695" s="14"/>
      <c r="V695" s="14"/>
      <c r="W695" s="14"/>
      <c r="X695" s="14"/>
      <c r="Y695" s="14"/>
      <c r="Z695" s="14"/>
      <c r="AA695" s="14"/>
      <c r="AB695" s="14"/>
      <c r="AC695" s="14"/>
      <c r="AD695" s="14"/>
      <c r="AE695" s="14"/>
      <c r="AT695" s="204" t="s">
        <v>265</v>
      </c>
      <c r="AU695" s="204" t="s">
        <v>92</v>
      </c>
      <c r="AV695" s="14" t="s">
        <v>85</v>
      </c>
      <c r="AW695" s="14" t="s">
        <v>32</v>
      </c>
      <c r="AX695" s="14" t="s">
        <v>75</v>
      </c>
      <c r="AY695" s="204" t="s">
        <v>257</v>
      </c>
    </row>
    <row r="696" s="13" customFormat="1">
      <c r="A696" s="13"/>
      <c r="B696" s="195"/>
      <c r="C696" s="13"/>
      <c r="D696" s="196" t="s">
        <v>265</v>
      </c>
      <c r="E696" s="197" t="s">
        <v>1</v>
      </c>
      <c r="F696" s="198" t="s">
        <v>866</v>
      </c>
      <c r="G696" s="13"/>
      <c r="H696" s="197" t="s">
        <v>1</v>
      </c>
      <c r="I696" s="199"/>
      <c r="J696" s="13"/>
      <c r="K696" s="13"/>
      <c r="L696" s="195"/>
      <c r="M696" s="200"/>
      <c r="N696" s="201"/>
      <c r="O696" s="201"/>
      <c r="P696" s="201"/>
      <c r="Q696" s="201"/>
      <c r="R696" s="201"/>
      <c r="S696" s="201"/>
      <c r="T696" s="202"/>
      <c r="U696" s="13"/>
      <c r="V696" s="13"/>
      <c r="W696" s="13"/>
      <c r="X696" s="13"/>
      <c r="Y696" s="13"/>
      <c r="Z696" s="13"/>
      <c r="AA696" s="13"/>
      <c r="AB696" s="13"/>
      <c r="AC696" s="13"/>
      <c r="AD696" s="13"/>
      <c r="AE696" s="13"/>
      <c r="AT696" s="197" t="s">
        <v>265</v>
      </c>
      <c r="AU696" s="197" t="s">
        <v>92</v>
      </c>
      <c r="AV696" s="13" t="s">
        <v>82</v>
      </c>
      <c r="AW696" s="13" t="s">
        <v>32</v>
      </c>
      <c r="AX696" s="13" t="s">
        <v>75</v>
      </c>
      <c r="AY696" s="197" t="s">
        <v>257</v>
      </c>
    </row>
    <row r="697" s="14" customFormat="1">
      <c r="A697" s="14"/>
      <c r="B697" s="203"/>
      <c r="C697" s="14"/>
      <c r="D697" s="196" t="s">
        <v>265</v>
      </c>
      <c r="E697" s="204" t="s">
        <v>1</v>
      </c>
      <c r="F697" s="205" t="s">
        <v>867</v>
      </c>
      <c r="G697" s="14"/>
      <c r="H697" s="206">
        <v>22.039999999999999</v>
      </c>
      <c r="I697" s="207"/>
      <c r="J697" s="14"/>
      <c r="K697" s="14"/>
      <c r="L697" s="203"/>
      <c r="M697" s="208"/>
      <c r="N697" s="209"/>
      <c r="O697" s="209"/>
      <c r="P697" s="209"/>
      <c r="Q697" s="209"/>
      <c r="R697" s="209"/>
      <c r="S697" s="209"/>
      <c r="T697" s="210"/>
      <c r="U697" s="14"/>
      <c r="V697" s="14"/>
      <c r="W697" s="14"/>
      <c r="X697" s="14"/>
      <c r="Y697" s="14"/>
      <c r="Z697" s="14"/>
      <c r="AA697" s="14"/>
      <c r="AB697" s="14"/>
      <c r="AC697" s="14"/>
      <c r="AD697" s="14"/>
      <c r="AE697" s="14"/>
      <c r="AT697" s="204" t="s">
        <v>265</v>
      </c>
      <c r="AU697" s="204" t="s">
        <v>92</v>
      </c>
      <c r="AV697" s="14" t="s">
        <v>85</v>
      </c>
      <c r="AW697" s="14" t="s">
        <v>32</v>
      </c>
      <c r="AX697" s="14" t="s">
        <v>75</v>
      </c>
      <c r="AY697" s="204" t="s">
        <v>257</v>
      </c>
    </row>
    <row r="698" s="13" customFormat="1">
      <c r="A698" s="13"/>
      <c r="B698" s="195"/>
      <c r="C698" s="13"/>
      <c r="D698" s="196" t="s">
        <v>265</v>
      </c>
      <c r="E698" s="197" t="s">
        <v>1</v>
      </c>
      <c r="F698" s="198" t="s">
        <v>868</v>
      </c>
      <c r="G698" s="13"/>
      <c r="H698" s="197" t="s">
        <v>1</v>
      </c>
      <c r="I698" s="199"/>
      <c r="J698" s="13"/>
      <c r="K698" s="13"/>
      <c r="L698" s="195"/>
      <c r="M698" s="200"/>
      <c r="N698" s="201"/>
      <c r="O698" s="201"/>
      <c r="P698" s="201"/>
      <c r="Q698" s="201"/>
      <c r="R698" s="201"/>
      <c r="S698" s="201"/>
      <c r="T698" s="202"/>
      <c r="U698" s="13"/>
      <c r="V698" s="13"/>
      <c r="W698" s="13"/>
      <c r="X698" s="13"/>
      <c r="Y698" s="13"/>
      <c r="Z698" s="13"/>
      <c r="AA698" s="13"/>
      <c r="AB698" s="13"/>
      <c r="AC698" s="13"/>
      <c r="AD698" s="13"/>
      <c r="AE698" s="13"/>
      <c r="AT698" s="197" t="s">
        <v>265</v>
      </c>
      <c r="AU698" s="197" t="s">
        <v>92</v>
      </c>
      <c r="AV698" s="13" t="s">
        <v>82</v>
      </c>
      <c r="AW698" s="13" t="s">
        <v>32</v>
      </c>
      <c r="AX698" s="13" t="s">
        <v>75</v>
      </c>
      <c r="AY698" s="197" t="s">
        <v>257</v>
      </c>
    </row>
    <row r="699" s="14" customFormat="1">
      <c r="A699" s="14"/>
      <c r="B699" s="203"/>
      <c r="C699" s="14"/>
      <c r="D699" s="196" t="s">
        <v>265</v>
      </c>
      <c r="E699" s="204" t="s">
        <v>1</v>
      </c>
      <c r="F699" s="205" t="s">
        <v>869</v>
      </c>
      <c r="G699" s="14"/>
      <c r="H699" s="206">
        <v>24.66</v>
      </c>
      <c r="I699" s="207"/>
      <c r="J699" s="14"/>
      <c r="K699" s="14"/>
      <c r="L699" s="203"/>
      <c r="M699" s="208"/>
      <c r="N699" s="209"/>
      <c r="O699" s="209"/>
      <c r="P699" s="209"/>
      <c r="Q699" s="209"/>
      <c r="R699" s="209"/>
      <c r="S699" s="209"/>
      <c r="T699" s="210"/>
      <c r="U699" s="14"/>
      <c r="V699" s="14"/>
      <c r="W699" s="14"/>
      <c r="X699" s="14"/>
      <c r="Y699" s="14"/>
      <c r="Z699" s="14"/>
      <c r="AA699" s="14"/>
      <c r="AB699" s="14"/>
      <c r="AC699" s="14"/>
      <c r="AD699" s="14"/>
      <c r="AE699" s="14"/>
      <c r="AT699" s="204" t="s">
        <v>265</v>
      </c>
      <c r="AU699" s="204" t="s">
        <v>92</v>
      </c>
      <c r="AV699" s="14" t="s">
        <v>85</v>
      </c>
      <c r="AW699" s="14" t="s">
        <v>32</v>
      </c>
      <c r="AX699" s="14" t="s">
        <v>75</v>
      </c>
      <c r="AY699" s="204" t="s">
        <v>257</v>
      </c>
    </row>
    <row r="700" s="13" customFormat="1">
      <c r="A700" s="13"/>
      <c r="B700" s="195"/>
      <c r="C700" s="13"/>
      <c r="D700" s="196" t="s">
        <v>265</v>
      </c>
      <c r="E700" s="197" t="s">
        <v>1</v>
      </c>
      <c r="F700" s="198" t="s">
        <v>870</v>
      </c>
      <c r="G700" s="13"/>
      <c r="H700" s="197" t="s">
        <v>1</v>
      </c>
      <c r="I700" s="199"/>
      <c r="J700" s="13"/>
      <c r="K700" s="13"/>
      <c r="L700" s="195"/>
      <c r="M700" s="200"/>
      <c r="N700" s="201"/>
      <c r="O700" s="201"/>
      <c r="P700" s="201"/>
      <c r="Q700" s="201"/>
      <c r="R700" s="201"/>
      <c r="S700" s="201"/>
      <c r="T700" s="202"/>
      <c r="U700" s="13"/>
      <c r="V700" s="13"/>
      <c r="W700" s="13"/>
      <c r="X700" s="13"/>
      <c r="Y700" s="13"/>
      <c r="Z700" s="13"/>
      <c r="AA700" s="13"/>
      <c r="AB700" s="13"/>
      <c r="AC700" s="13"/>
      <c r="AD700" s="13"/>
      <c r="AE700" s="13"/>
      <c r="AT700" s="197" t="s">
        <v>265</v>
      </c>
      <c r="AU700" s="197" t="s">
        <v>92</v>
      </c>
      <c r="AV700" s="13" t="s">
        <v>82</v>
      </c>
      <c r="AW700" s="13" t="s">
        <v>32</v>
      </c>
      <c r="AX700" s="13" t="s">
        <v>75</v>
      </c>
      <c r="AY700" s="197" t="s">
        <v>257</v>
      </c>
    </row>
    <row r="701" s="14" customFormat="1">
      <c r="A701" s="14"/>
      <c r="B701" s="203"/>
      <c r="C701" s="14"/>
      <c r="D701" s="196" t="s">
        <v>265</v>
      </c>
      <c r="E701" s="204" t="s">
        <v>1</v>
      </c>
      <c r="F701" s="205" t="s">
        <v>871</v>
      </c>
      <c r="G701" s="14"/>
      <c r="H701" s="206">
        <v>20.57</v>
      </c>
      <c r="I701" s="207"/>
      <c r="J701" s="14"/>
      <c r="K701" s="14"/>
      <c r="L701" s="203"/>
      <c r="M701" s="208"/>
      <c r="N701" s="209"/>
      <c r="O701" s="209"/>
      <c r="P701" s="209"/>
      <c r="Q701" s="209"/>
      <c r="R701" s="209"/>
      <c r="S701" s="209"/>
      <c r="T701" s="210"/>
      <c r="U701" s="14"/>
      <c r="V701" s="14"/>
      <c r="W701" s="14"/>
      <c r="X701" s="14"/>
      <c r="Y701" s="14"/>
      <c r="Z701" s="14"/>
      <c r="AA701" s="14"/>
      <c r="AB701" s="14"/>
      <c r="AC701" s="14"/>
      <c r="AD701" s="14"/>
      <c r="AE701" s="14"/>
      <c r="AT701" s="204" t="s">
        <v>265</v>
      </c>
      <c r="AU701" s="204" t="s">
        <v>92</v>
      </c>
      <c r="AV701" s="14" t="s">
        <v>85</v>
      </c>
      <c r="AW701" s="14" t="s">
        <v>32</v>
      </c>
      <c r="AX701" s="14" t="s">
        <v>75</v>
      </c>
      <c r="AY701" s="204" t="s">
        <v>257</v>
      </c>
    </row>
    <row r="702" s="13" customFormat="1">
      <c r="A702" s="13"/>
      <c r="B702" s="195"/>
      <c r="C702" s="13"/>
      <c r="D702" s="196" t="s">
        <v>265</v>
      </c>
      <c r="E702" s="197" t="s">
        <v>1</v>
      </c>
      <c r="F702" s="198" t="s">
        <v>872</v>
      </c>
      <c r="G702" s="13"/>
      <c r="H702" s="197" t="s">
        <v>1</v>
      </c>
      <c r="I702" s="199"/>
      <c r="J702" s="13"/>
      <c r="K702" s="13"/>
      <c r="L702" s="195"/>
      <c r="M702" s="200"/>
      <c r="N702" s="201"/>
      <c r="O702" s="201"/>
      <c r="P702" s="201"/>
      <c r="Q702" s="201"/>
      <c r="R702" s="201"/>
      <c r="S702" s="201"/>
      <c r="T702" s="202"/>
      <c r="U702" s="13"/>
      <c r="V702" s="13"/>
      <c r="W702" s="13"/>
      <c r="X702" s="13"/>
      <c r="Y702" s="13"/>
      <c r="Z702" s="13"/>
      <c r="AA702" s="13"/>
      <c r="AB702" s="13"/>
      <c r="AC702" s="13"/>
      <c r="AD702" s="13"/>
      <c r="AE702" s="13"/>
      <c r="AT702" s="197" t="s">
        <v>265</v>
      </c>
      <c r="AU702" s="197" t="s">
        <v>92</v>
      </c>
      <c r="AV702" s="13" t="s">
        <v>82</v>
      </c>
      <c r="AW702" s="13" t="s">
        <v>32</v>
      </c>
      <c r="AX702" s="13" t="s">
        <v>75</v>
      </c>
      <c r="AY702" s="197" t="s">
        <v>257</v>
      </c>
    </row>
    <row r="703" s="14" customFormat="1">
      <c r="A703" s="14"/>
      <c r="B703" s="203"/>
      <c r="C703" s="14"/>
      <c r="D703" s="196" t="s">
        <v>265</v>
      </c>
      <c r="E703" s="204" t="s">
        <v>1</v>
      </c>
      <c r="F703" s="205" t="s">
        <v>873</v>
      </c>
      <c r="G703" s="14"/>
      <c r="H703" s="206">
        <v>4.6100000000000003</v>
      </c>
      <c r="I703" s="207"/>
      <c r="J703" s="14"/>
      <c r="K703" s="14"/>
      <c r="L703" s="203"/>
      <c r="M703" s="208"/>
      <c r="N703" s="209"/>
      <c r="O703" s="209"/>
      <c r="P703" s="209"/>
      <c r="Q703" s="209"/>
      <c r="R703" s="209"/>
      <c r="S703" s="209"/>
      <c r="T703" s="210"/>
      <c r="U703" s="14"/>
      <c r="V703" s="14"/>
      <c r="W703" s="14"/>
      <c r="X703" s="14"/>
      <c r="Y703" s="14"/>
      <c r="Z703" s="14"/>
      <c r="AA703" s="14"/>
      <c r="AB703" s="14"/>
      <c r="AC703" s="14"/>
      <c r="AD703" s="14"/>
      <c r="AE703" s="14"/>
      <c r="AT703" s="204" t="s">
        <v>265</v>
      </c>
      <c r="AU703" s="204" t="s">
        <v>92</v>
      </c>
      <c r="AV703" s="14" t="s">
        <v>85</v>
      </c>
      <c r="AW703" s="14" t="s">
        <v>32</v>
      </c>
      <c r="AX703" s="14" t="s">
        <v>75</v>
      </c>
      <c r="AY703" s="204" t="s">
        <v>257</v>
      </c>
    </row>
    <row r="704" s="13" customFormat="1">
      <c r="A704" s="13"/>
      <c r="B704" s="195"/>
      <c r="C704" s="13"/>
      <c r="D704" s="196" t="s">
        <v>265</v>
      </c>
      <c r="E704" s="197" t="s">
        <v>1</v>
      </c>
      <c r="F704" s="198" t="s">
        <v>874</v>
      </c>
      <c r="G704" s="13"/>
      <c r="H704" s="197" t="s">
        <v>1</v>
      </c>
      <c r="I704" s="199"/>
      <c r="J704" s="13"/>
      <c r="K704" s="13"/>
      <c r="L704" s="195"/>
      <c r="M704" s="200"/>
      <c r="N704" s="201"/>
      <c r="O704" s="201"/>
      <c r="P704" s="201"/>
      <c r="Q704" s="201"/>
      <c r="R704" s="201"/>
      <c r="S704" s="201"/>
      <c r="T704" s="202"/>
      <c r="U704" s="13"/>
      <c r="V704" s="13"/>
      <c r="W704" s="13"/>
      <c r="X704" s="13"/>
      <c r="Y704" s="13"/>
      <c r="Z704" s="13"/>
      <c r="AA704" s="13"/>
      <c r="AB704" s="13"/>
      <c r="AC704" s="13"/>
      <c r="AD704" s="13"/>
      <c r="AE704" s="13"/>
      <c r="AT704" s="197" t="s">
        <v>265</v>
      </c>
      <c r="AU704" s="197" t="s">
        <v>92</v>
      </c>
      <c r="AV704" s="13" t="s">
        <v>82</v>
      </c>
      <c r="AW704" s="13" t="s">
        <v>32</v>
      </c>
      <c r="AX704" s="13" t="s">
        <v>75</v>
      </c>
      <c r="AY704" s="197" t="s">
        <v>257</v>
      </c>
    </row>
    <row r="705" s="14" customFormat="1">
      <c r="A705" s="14"/>
      <c r="B705" s="203"/>
      <c r="C705" s="14"/>
      <c r="D705" s="196" t="s">
        <v>265</v>
      </c>
      <c r="E705" s="204" t="s">
        <v>1</v>
      </c>
      <c r="F705" s="205" t="s">
        <v>875</v>
      </c>
      <c r="G705" s="14"/>
      <c r="H705" s="206">
        <v>1.98</v>
      </c>
      <c r="I705" s="207"/>
      <c r="J705" s="14"/>
      <c r="K705" s="14"/>
      <c r="L705" s="203"/>
      <c r="M705" s="208"/>
      <c r="N705" s="209"/>
      <c r="O705" s="209"/>
      <c r="P705" s="209"/>
      <c r="Q705" s="209"/>
      <c r="R705" s="209"/>
      <c r="S705" s="209"/>
      <c r="T705" s="210"/>
      <c r="U705" s="14"/>
      <c r="V705" s="14"/>
      <c r="W705" s="14"/>
      <c r="X705" s="14"/>
      <c r="Y705" s="14"/>
      <c r="Z705" s="14"/>
      <c r="AA705" s="14"/>
      <c r="AB705" s="14"/>
      <c r="AC705" s="14"/>
      <c r="AD705" s="14"/>
      <c r="AE705" s="14"/>
      <c r="AT705" s="204" t="s">
        <v>265</v>
      </c>
      <c r="AU705" s="204" t="s">
        <v>92</v>
      </c>
      <c r="AV705" s="14" t="s">
        <v>85</v>
      </c>
      <c r="AW705" s="14" t="s">
        <v>32</v>
      </c>
      <c r="AX705" s="14" t="s">
        <v>75</v>
      </c>
      <c r="AY705" s="204" t="s">
        <v>257</v>
      </c>
    </row>
    <row r="706" s="15" customFormat="1">
      <c r="A706" s="15"/>
      <c r="B706" s="211"/>
      <c r="C706" s="15"/>
      <c r="D706" s="196" t="s">
        <v>265</v>
      </c>
      <c r="E706" s="212" t="s">
        <v>1</v>
      </c>
      <c r="F706" s="213" t="s">
        <v>271</v>
      </c>
      <c r="G706" s="15"/>
      <c r="H706" s="214">
        <v>118.25999999999999</v>
      </c>
      <c r="I706" s="215"/>
      <c r="J706" s="15"/>
      <c r="K706" s="15"/>
      <c r="L706" s="211"/>
      <c r="M706" s="216"/>
      <c r="N706" s="217"/>
      <c r="O706" s="217"/>
      <c r="P706" s="217"/>
      <c r="Q706" s="217"/>
      <c r="R706" s="217"/>
      <c r="S706" s="217"/>
      <c r="T706" s="218"/>
      <c r="U706" s="15"/>
      <c r="V706" s="15"/>
      <c r="W706" s="15"/>
      <c r="X706" s="15"/>
      <c r="Y706" s="15"/>
      <c r="Z706" s="15"/>
      <c r="AA706" s="15"/>
      <c r="AB706" s="15"/>
      <c r="AC706" s="15"/>
      <c r="AD706" s="15"/>
      <c r="AE706" s="15"/>
      <c r="AT706" s="212" t="s">
        <v>265</v>
      </c>
      <c r="AU706" s="212" t="s">
        <v>92</v>
      </c>
      <c r="AV706" s="15" t="s">
        <v>108</v>
      </c>
      <c r="AW706" s="15" t="s">
        <v>32</v>
      </c>
      <c r="AX706" s="15" t="s">
        <v>82</v>
      </c>
      <c r="AY706" s="212" t="s">
        <v>257</v>
      </c>
    </row>
    <row r="707" s="12" customFormat="1" ht="20.88" customHeight="1">
      <c r="A707" s="12"/>
      <c r="B707" s="168"/>
      <c r="C707" s="12"/>
      <c r="D707" s="169" t="s">
        <v>74</v>
      </c>
      <c r="E707" s="179" t="s">
        <v>747</v>
      </c>
      <c r="F707" s="179" t="s">
        <v>876</v>
      </c>
      <c r="G707" s="12"/>
      <c r="H707" s="12"/>
      <c r="I707" s="171"/>
      <c r="J707" s="180">
        <f>BK707</f>
        <v>0</v>
      </c>
      <c r="K707" s="12"/>
      <c r="L707" s="168"/>
      <c r="M707" s="173"/>
      <c r="N707" s="174"/>
      <c r="O707" s="174"/>
      <c r="P707" s="175">
        <f>SUM(P708:P799)</f>
        <v>0</v>
      </c>
      <c r="Q707" s="174"/>
      <c r="R707" s="175">
        <f>SUM(R708:R799)</f>
        <v>176.46861917999996</v>
      </c>
      <c r="S707" s="174"/>
      <c r="T707" s="176">
        <f>SUM(T708:T799)</f>
        <v>0</v>
      </c>
      <c r="U707" s="12"/>
      <c r="V707" s="12"/>
      <c r="W707" s="12"/>
      <c r="X707" s="12"/>
      <c r="Y707" s="12"/>
      <c r="Z707" s="12"/>
      <c r="AA707" s="12"/>
      <c r="AB707" s="12"/>
      <c r="AC707" s="12"/>
      <c r="AD707" s="12"/>
      <c r="AE707" s="12"/>
      <c r="AR707" s="169" t="s">
        <v>82</v>
      </c>
      <c r="AT707" s="177" t="s">
        <v>74</v>
      </c>
      <c r="AU707" s="177" t="s">
        <v>85</v>
      </c>
      <c r="AY707" s="169" t="s">
        <v>257</v>
      </c>
      <c r="BK707" s="178">
        <f>SUM(BK708:BK799)</f>
        <v>0</v>
      </c>
    </row>
    <row r="708" s="2" customFormat="1" ht="33" customHeight="1">
      <c r="A708" s="38"/>
      <c r="B708" s="181"/>
      <c r="C708" s="182" t="s">
        <v>877</v>
      </c>
      <c r="D708" s="182" t="s">
        <v>259</v>
      </c>
      <c r="E708" s="183" t="s">
        <v>878</v>
      </c>
      <c r="F708" s="184" t="s">
        <v>879</v>
      </c>
      <c r="G708" s="185" t="s">
        <v>262</v>
      </c>
      <c r="H708" s="186">
        <v>13.867000000000001</v>
      </c>
      <c r="I708" s="187"/>
      <c r="J708" s="188">
        <f>ROUND(I708*H708,2)</f>
        <v>0</v>
      </c>
      <c r="K708" s="184" t="s">
        <v>263</v>
      </c>
      <c r="L708" s="39"/>
      <c r="M708" s="189" t="s">
        <v>1</v>
      </c>
      <c r="N708" s="190" t="s">
        <v>40</v>
      </c>
      <c r="O708" s="77"/>
      <c r="P708" s="191">
        <f>O708*H708</f>
        <v>0</v>
      </c>
      <c r="Q708" s="191">
        <v>2.5018699999999998</v>
      </c>
      <c r="R708" s="191">
        <f>Q708*H708</f>
        <v>34.693431289999999</v>
      </c>
      <c r="S708" s="191">
        <v>0</v>
      </c>
      <c r="T708" s="192">
        <f>S708*H708</f>
        <v>0</v>
      </c>
      <c r="U708" s="38"/>
      <c r="V708" s="38"/>
      <c r="W708" s="38"/>
      <c r="X708" s="38"/>
      <c r="Y708" s="38"/>
      <c r="Z708" s="38"/>
      <c r="AA708" s="38"/>
      <c r="AB708" s="38"/>
      <c r="AC708" s="38"/>
      <c r="AD708" s="38"/>
      <c r="AE708" s="38"/>
      <c r="AR708" s="193" t="s">
        <v>108</v>
      </c>
      <c r="AT708" s="193" t="s">
        <v>259</v>
      </c>
      <c r="AU708" s="193" t="s">
        <v>92</v>
      </c>
      <c r="AY708" s="19" t="s">
        <v>257</v>
      </c>
      <c r="BE708" s="194">
        <f>IF(N708="základní",J708,0)</f>
        <v>0</v>
      </c>
      <c r="BF708" s="194">
        <f>IF(N708="snížená",J708,0)</f>
        <v>0</v>
      </c>
      <c r="BG708" s="194">
        <f>IF(N708="zákl. přenesená",J708,0)</f>
        <v>0</v>
      </c>
      <c r="BH708" s="194">
        <f>IF(N708="sníž. přenesená",J708,0)</f>
        <v>0</v>
      </c>
      <c r="BI708" s="194">
        <f>IF(N708="nulová",J708,0)</f>
        <v>0</v>
      </c>
      <c r="BJ708" s="19" t="s">
        <v>82</v>
      </c>
      <c r="BK708" s="194">
        <f>ROUND(I708*H708,2)</f>
        <v>0</v>
      </c>
      <c r="BL708" s="19" t="s">
        <v>108</v>
      </c>
      <c r="BM708" s="193" t="s">
        <v>880</v>
      </c>
    </row>
    <row r="709" s="13" customFormat="1">
      <c r="A709" s="13"/>
      <c r="B709" s="195"/>
      <c r="C709" s="13"/>
      <c r="D709" s="196" t="s">
        <v>265</v>
      </c>
      <c r="E709" s="197" t="s">
        <v>1</v>
      </c>
      <c r="F709" s="198" t="s">
        <v>331</v>
      </c>
      <c r="G709" s="13"/>
      <c r="H709" s="197" t="s">
        <v>1</v>
      </c>
      <c r="I709" s="199"/>
      <c r="J709" s="13"/>
      <c r="K709" s="13"/>
      <c r="L709" s="195"/>
      <c r="M709" s="200"/>
      <c r="N709" s="201"/>
      <c r="O709" s="201"/>
      <c r="P709" s="201"/>
      <c r="Q709" s="201"/>
      <c r="R709" s="201"/>
      <c r="S709" s="201"/>
      <c r="T709" s="202"/>
      <c r="U709" s="13"/>
      <c r="V709" s="13"/>
      <c r="W709" s="13"/>
      <c r="X709" s="13"/>
      <c r="Y709" s="13"/>
      <c r="Z709" s="13"/>
      <c r="AA709" s="13"/>
      <c r="AB709" s="13"/>
      <c r="AC709" s="13"/>
      <c r="AD709" s="13"/>
      <c r="AE709" s="13"/>
      <c r="AT709" s="197" t="s">
        <v>265</v>
      </c>
      <c r="AU709" s="197" t="s">
        <v>92</v>
      </c>
      <c r="AV709" s="13" t="s">
        <v>82</v>
      </c>
      <c r="AW709" s="13" t="s">
        <v>32</v>
      </c>
      <c r="AX709" s="13" t="s">
        <v>75</v>
      </c>
      <c r="AY709" s="197" t="s">
        <v>257</v>
      </c>
    </row>
    <row r="710" s="13" customFormat="1">
      <c r="A710" s="13"/>
      <c r="B710" s="195"/>
      <c r="C710" s="13"/>
      <c r="D710" s="196" t="s">
        <v>265</v>
      </c>
      <c r="E710" s="197" t="s">
        <v>1</v>
      </c>
      <c r="F710" s="198" t="s">
        <v>881</v>
      </c>
      <c r="G710" s="13"/>
      <c r="H710" s="197" t="s">
        <v>1</v>
      </c>
      <c r="I710" s="199"/>
      <c r="J710" s="13"/>
      <c r="K710" s="13"/>
      <c r="L710" s="195"/>
      <c r="M710" s="200"/>
      <c r="N710" s="201"/>
      <c r="O710" s="201"/>
      <c r="P710" s="201"/>
      <c r="Q710" s="201"/>
      <c r="R710" s="201"/>
      <c r="S710" s="201"/>
      <c r="T710" s="202"/>
      <c r="U710" s="13"/>
      <c r="V710" s="13"/>
      <c r="W710" s="13"/>
      <c r="X710" s="13"/>
      <c r="Y710" s="13"/>
      <c r="Z710" s="13"/>
      <c r="AA710" s="13"/>
      <c r="AB710" s="13"/>
      <c r="AC710" s="13"/>
      <c r="AD710" s="13"/>
      <c r="AE710" s="13"/>
      <c r="AT710" s="197" t="s">
        <v>265</v>
      </c>
      <c r="AU710" s="197" t="s">
        <v>92</v>
      </c>
      <c r="AV710" s="13" t="s">
        <v>82</v>
      </c>
      <c r="AW710" s="13" t="s">
        <v>32</v>
      </c>
      <c r="AX710" s="13" t="s">
        <v>75</v>
      </c>
      <c r="AY710" s="197" t="s">
        <v>257</v>
      </c>
    </row>
    <row r="711" s="14" customFormat="1">
      <c r="A711" s="14"/>
      <c r="B711" s="203"/>
      <c r="C711" s="14"/>
      <c r="D711" s="196" t="s">
        <v>265</v>
      </c>
      <c r="E711" s="204" t="s">
        <v>1</v>
      </c>
      <c r="F711" s="205" t="s">
        <v>882</v>
      </c>
      <c r="G711" s="14"/>
      <c r="H711" s="206">
        <v>0.55500000000000005</v>
      </c>
      <c r="I711" s="207"/>
      <c r="J711" s="14"/>
      <c r="K711" s="14"/>
      <c r="L711" s="203"/>
      <c r="M711" s="208"/>
      <c r="N711" s="209"/>
      <c r="O711" s="209"/>
      <c r="P711" s="209"/>
      <c r="Q711" s="209"/>
      <c r="R711" s="209"/>
      <c r="S711" s="209"/>
      <c r="T711" s="210"/>
      <c r="U711" s="14"/>
      <c r="V711" s="14"/>
      <c r="W711" s="14"/>
      <c r="X711" s="14"/>
      <c r="Y711" s="14"/>
      <c r="Z711" s="14"/>
      <c r="AA711" s="14"/>
      <c r="AB711" s="14"/>
      <c r="AC711" s="14"/>
      <c r="AD711" s="14"/>
      <c r="AE711" s="14"/>
      <c r="AT711" s="204" t="s">
        <v>265</v>
      </c>
      <c r="AU711" s="204" t="s">
        <v>92</v>
      </c>
      <c r="AV711" s="14" t="s">
        <v>85</v>
      </c>
      <c r="AW711" s="14" t="s">
        <v>32</v>
      </c>
      <c r="AX711" s="14" t="s">
        <v>75</v>
      </c>
      <c r="AY711" s="204" t="s">
        <v>257</v>
      </c>
    </row>
    <row r="712" s="14" customFormat="1">
      <c r="A712" s="14"/>
      <c r="B712" s="203"/>
      <c r="C712" s="14"/>
      <c r="D712" s="196" t="s">
        <v>265</v>
      </c>
      <c r="E712" s="204" t="s">
        <v>1</v>
      </c>
      <c r="F712" s="205" t="s">
        <v>883</v>
      </c>
      <c r="G712" s="14"/>
      <c r="H712" s="206">
        <v>3.794</v>
      </c>
      <c r="I712" s="207"/>
      <c r="J712" s="14"/>
      <c r="K712" s="14"/>
      <c r="L712" s="203"/>
      <c r="M712" s="208"/>
      <c r="N712" s="209"/>
      <c r="O712" s="209"/>
      <c r="P712" s="209"/>
      <c r="Q712" s="209"/>
      <c r="R712" s="209"/>
      <c r="S712" s="209"/>
      <c r="T712" s="210"/>
      <c r="U712" s="14"/>
      <c r="V712" s="14"/>
      <c r="W712" s="14"/>
      <c r="X712" s="14"/>
      <c r="Y712" s="14"/>
      <c r="Z712" s="14"/>
      <c r="AA712" s="14"/>
      <c r="AB712" s="14"/>
      <c r="AC712" s="14"/>
      <c r="AD712" s="14"/>
      <c r="AE712" s="14"/>
      <c r="AT712" s="204" t="s">
        <v>265</v>
      </c>
      <c r="AU712" s="204" t="s">
        <v>92</v>
      </c>
      <c r="AV712" s="14" t="s">
        <v>85</v>
      </c>
      <c r="AW712" s="14" t="s">
        <v>32</v>
      </c>
      <c r="AX712" s="14" t="s">
        <v>75</v>
      </c>
      <c r="AY712" s="204" t="s">
        <v>257</v>
      </c>
    </row>
    <row r="713" s="14" customFormat="1">
      <c r="A713" s="14"/>
      <c r="B713" s="203"/>
      <c r="C713" s="14"/>
      <c r="D713" s="196" t="s">
        <v>265</v>
      </c>
      <c r="E713" s="204" t="s">
        <v>1</v>
      </c>
      <c r="F713" s="205" t="s">
        <v>884</v>
      </c>
      <c r="G713" s="14"/>
      <c r="H713" s="206">
        <v>1.7470000000000001</v>
      </c>
      <c r="I713" s="207"/>
      <c r="J713" s="14"/>
      <c r="K713" s="14"/>
      <c r="L713" s="203"/>
      <c r="M713" s="208"/>
      <c r="N713" s="209"/>
      <c r="O713" s="209"/>
      <c r="P713" s="209"/>
      <c r="Q713" s="209"/>
      <c r="R713" s="209"/>
      <c r="S713" s="209"/>
      <c r="T713" s="210"/>
      <c r="U713" s="14"/>
      <c r="V713" s="14"/>
      <c r="W713" s="14"/>
      <c r="X713" s="14"/>
      <c r="Y713" s="14"/>
      <c r="Z713" s="14"/>
      <c r="AA713" s="14"/>
      <c r="AB713" s="14"/>
      <c r="AC713" s="14"/>
      <c r="AD713" s="14"/>
      <c r="AE713" s="14"/>
      <c r="AT713" s="204" t="s">
        <v>265</v>
      </c>
      <c r="AU713" s="204" t="s">
        <v>92</v>
      </c>
      <c r="AV713" s="14" t="s">
        <v>85</v>
      </c>
      <c r="AW713" s="14" t="s">
        <v>32</v>
      </c>
      <c r="AX713" s="14" t="s">
        <v>75</v>
      </c>
      <c r="AY713" s="204" t="s">
        <v>257</v>
      </c>
    </row>
    <row r="714" s="14" customFormat="1">
      <c r="A714" s="14"/>
      <c r="B714" s="203"/>
      <c r="C714" s="14"/>
      <c r="D714" s="196" t="s">
        <v>265</v>
      </c>
      <c r="E714" s="204" t="s">
        <v>1</v>
      </c>
      <c r="F714" s="205" t="s">
        <v>885</v>
      </c>
      <c r="G714" s="14"/>
      <c r="H714" s="206">
        <v>7.7709999999999999</v>
      </c>
      <c r="I714" s="207"/>
      <c r="J714" s="14"/>
      <c r="K714" s="14"/>
      <c r="L714" s="203"/>
      <c r="M714" s="208"/>
      <c r="N714" s="209"/>
      <c r="O714" s="209"/>
      <c r="P714" s="209"/>
      <c r="Q714" s="209"/>
      <c r="R714" s="209"/>
      <c r="S714" s="209"/>
      <c r="T714" s="210"/>
      <c r="U714" s="14"/>
      <c r="V714" s="14"/>
      <c r="W714" s="14"/>
      <c r="X714" s="14"/>
      <c r="Y714" s="14"/>
      <c r="Z714" s="14"/>
      <c r="AA714" s="14"/>
      <c r="AB714" s="14"/>
      <c r="AC714" s="14"/>
      <c r="AD714" s="14"/>
      <c r="AE714" s="14"/>
      <c r="AT714" s="204" t="s">
        <v>265</v>
      </c>
      <c r="AU714" s="204" t="s">
        <v>92</v>
      </c>
      <c r="AV714" s="14" t="s">
        <v>85</v>
      </c>
      <c r="AW714" s="14" t="s">
        <v>32</v>
      </c>
      <c r="AX714" s="14" t="s">
        <v>75</v>
      </c>
      <c r="AY714" s="204" t="s">
        <v>257</v>
      </c>
    </row>
    <row r="715" s="15" customFormat="1">
      <c r="A715" s="15"/>
      <c r="B715" s="211"/>
      <c r="C715" s="15"/>
      <c r="D715" s="196" t="s">
        <v>265</v>
      </c>
      <c r="E715" s="212" t="s">
        <v>1</v>
      </c>
      <c r="F715" s="213" t="s">
        <v>271</v>
      </c>
      <c r="G715" s="15"/>
      <c r="H715" s="214">
        <v>13.867000000000001</v>
      </c>
      <c r="I715" s="215"/>
      <c r="J715" s="15"/>
      <c r="K715" s="15"/>
      <c r="L715" s="211"/>
      <c r="M715" s="216"/>
      <c r="N715" s="217"/>
      <c r="O715" s="217"/>
      <c r="P715" s="217"/>
      <c r="Q715" s="217"/>
      <c r="R715" s="217"/>
      <c r="S715" s="217"/>
      <c r="T715" s="218"/>
      <c r="U715" s="15"/>
      <c r="V715" s="15"/>
      <c r="W715" s="15"/>
      <c r="X715" s="15"/>
      <c r="Y715" s="15"/>
      <c r="Z715" s="15"/>
      <c r="AA715" s="15"/>
      <c r="AB715" s="15"/>
      <c r="AC715" s="15"/>
      <c r="AD715" s="15"/>
      <c r="AE715" s="15"/>
      <c r="AT715" s="212" t="s">
        <v>265</v>
      </c>
      <c r="AU715" s="212" t="s">
        <v>92</v>
      </c>
      <c r="AV715" s="15" t="s">
        <v>108</v>
      </c>
      <c r="AW715" s="15" t="s">
        <v>32</v>
      </c>
      <c r="AX715" s="15" t="s">
        <v>82</v>
      </c>
      <c r="AY715" s="212" t="s">
        <v>257</v>
      </c>
    </row>
    <row r="716" s="2" customFormat="1" ht="24.15" customHeight="1">
      <c r="A716" s="38"/>
      <c r="B716" s="181"/>
      <c r="C716" s="182" t="s">
        <v>886</v>
      </c>
      <c r="D716" s="182" t="s">
        <v>259</v>
      </c>
      <c r="E716" s="183" t="s">
        <v>887</v>
      </c>
      <c r="F716" s="184" t="s">
        <v>888</v>
      </c>
      <c r="G716" s="185" t="s">
        <v>323</v>
      </c>
      <c r="H716" s="186">
        <v>451.93000000000001</v>
      </c>
      <c r="I716" s="187"/>
      <c r="J716" s="188">
        <f>ROUND(I716*H716,2)</f>
        <v>0</v>
      </c>
      <c r="K716" s="184" t="s">
        <v>1</v>
      </c>
      <c r="L716" s="39"/>
      <c r="M716" s="189" t="s">
        <v>1</v>
      </c>
      <c r="N716" s="190" t="s">
        <v>40</v>
      </c>
      <c r="O716" s="77"/>
      <c r="P716" s="191">
        <f>O716*H716</f>
        <v>0</v>
      </c>
      <c r="Q716" s="191">
        <v>0.17999999999999999</v>
      </c>
      <c r="R716" s="191">
        <f>Q716*H716</f>
        <v>81.347399999999993</v>
      </c>
      <c r="S716" s="191">
        <v>0</v>
      </c>
      <c r="T716" s="192">
        <f>S716*H716</f>
        <v>0</v>
      </c>
      <c r="U716" s="38"/>
      <c r="V716" s="38"/>
      <c r="W716" s="38"/>
      <c r="X716" s="38"/>
      <c r="Y716" s="38"/>
      <c r="Z716" s="38"/>
      <c r="AA716" s="38"/>
      <c r="AB716" s="38"/>
      <c r="AC716" s="38"/>
      <c r="AD716" s="38"/>
      <c r="AE716" s="38"/>
      <c r="AR716" s="193" t="s">
        <v>108</v>
      </c>
      <c r="AT716" s="193" t="s">
        <v>259</v>
      </c>
      <c r="AU716" s="193" t="s">
        <v>92</v>
      </c>
      <c r="AY716" s="19" t="s">
        <v>257</v>
      </c>
      <c r="BE716" s="194">
        <f>IF(N716="základní",J716,0)</f>
        <v>0</v>
      </c>
      <c r="BF716" s="194">
        <f>IF(N716="snížená",J716,0)</f>
        <v>0</v>
      </c>
      <c r="BG716" s="194">
        <f>IF(N716="zákl. přenesená",J716,0)</f>
        <v>0</v>
      </c>
      <c r="BH716" s="194">
        <f>IF(N716="sníž. přenesená",J716,0)</f>
        <v>0</v>
      </c>
      <c r="BI716" s="194">
        <f>IF(N716="nulová",J716,0)</f>
        <v>0</v>
      </c>
      <c r="BJ716" s="19" t="s">
        <v>82</v>
      </c>
      <c r="BK716" s="194">
        <f>ROUND(I716*H716,2)</f>
        <v>0</v>
      </c>
      <c r="BL716" s="19" t="s">
        <v>108</v>
      </c>
      <c r="BM716" s="193" t="s">
        <v>889</v>
      </c>
    </row>
    <row r="717" s="13" customFormat="1">
      <c r="A717" s="13"/>
      <c r="B717" s="195"/>
      <c r="C717" s="13"/>
      <c r="D717" s="196" t="s">
        <v>265</v>
      </c>
      <c r="E717" s="197" t="s">
        <v>1</v>
      </c>
      <c r="F717" s="198" t="s">
        <v>890</v>
      </c>
      <c r="G717" s="13"/>
      <c r="H717" s="197" t="s">
        <v>1</v>
      </c>
      <c r="I717" s="199"/>
      <c r="J717" s="13"/>
      <c r="K717" s="13"/>
      <c r="L717" s="195"/>
      <c r="M717" s="200"/>
      <c r="N717" s="201"/>
      <c r="O717" s="201"/>
      <c r="P717" s="201"/>
      <c r="Q717" s="201"/>
      <c r="R717" s="201"/>
      <c r="S717" s="201"/>
      <c r="T717" s="202"/>
      <c r="U717" s="13"/>
      <c r="V717" s="13"/>
      <c r="W717" s="13"/>
      <c r="X717" s="13"/>
      <c r="Y717" s="13"/>
      <c r="Z717" s="13"/>
      <c r="AA717" s="13"/>
      <c r="AB717" s="13"/>
      <c r="AC717" s="13"/>
      <c r="AD717" s="13"/>
      <c r="AE717" s="13"/>
      <c r="AT717" s="197" t="s">
        <v>265</v>
      </c>
      <c r="AU717" s="197" t="s">
        <v>92</v>
      </c>
      <c r="AV717" s="13" t="s">
        <v>82</v>
      </c>
      <c r="AW717" s="13" t="s">
        <v>32</v>
      </c>
      <c r="AX717" s="13" t="s">
        <v>75</v>
      </c>
      <c r="AY717" s="197" t="s">
        <v>257</v>
      </c>
    </row>
    <row r="718" s="13" customFormat="1">
      <c r="A718" s="13"/>
      <c r="B718" s="195"/>
      <c r="C718" s="13"/>
      <c r="D718" s="196" t="s">
        <v>265</v>
      </c>
      <c r="E718" s="197" t="s">
        <v>1</v>
      </c>
      <c r="F718" s="198" t="s">
        <v>891</v>
      </c>
      <c r="G718" s="13"/>
      <c r="H718" s="197" t="s">
        <v>1</v>
      </c>
      <c r="I718" s="199"/>
      <c r="J718" s="13"/>
      <c r="K718" s="13"/>
      <c r="L718" s="195"/>
      <c r="M718" s="200"/>
      <c r="N718" s="201"/>
      <c r="O718" s="201"/>
      <c r="P718" s="201"/>
      <c r="Q718" s="201"/>
      <c r="R718" s="201"/>
      <c r="S718" s="201"/>
      <c r="T718" s="202"/>
      <c r="U718" s="13"/>
      <c r="V718" s="13"/>
      <c r="W718" s="13"/>
      <c r="X718" s="13"/>
      <c r="Y718" s="13"/>
      <c r="Z718" s="13"/>
      <c r="AA718" s="13"/>
      <c r="AB718" s="13"/>
      <c r="AC718" s="13"/>
      <c r="AD718" s="13"/>
      <c r="AE718" s="13"/>
      <c r="AT718" s="197" t="s">
        <v>265</v>
      </c>
      <c r="AU718" s="197" t="s">
        <v>92</v>
      </c>
      <c r="AV718" s="13" t="s">
        <v>82</v>
      </c>
      <c r="AW718" s="13" t="s">
        <v>32</v>
      </c>
      <c r="AX718" s="13" t="s">
        <v>75</v>
      </c>
      <c r="AY718" s="197" t="s">
        <v>257</v>
      </c>
    </row>
    <row r="719" s="14" customFormat="1">
      <c r="A719" s="14"/>
      <c r="B719" s="203"/>
      <c r="C719" s="14"/>
      <c r="D719" s="196" t="s">
        <v>265</v>
      </c>
      <c r="E719" s="204" t="s">
        <v>1</v>
      </c>
      <c r="F719" s="205" t="s">
        <v>892</v>
      </c>
      <c r="G719" s="14"/>
      <c r="H719" s="206">
        <v>312.51999999999998</v>
      </c>
      <c r="I719" s="207"/>
      <c r="J719" s="14"/>
      <c r="K719" s="14"/>
      <c r="L719" s="203"/>
      <c r="M719" s="208"/>
      <c r="N719" s="209"/>
      <c r="O719" s="209"/>
      <c r="P719" s="209"/>
      <c r="Q719" s="209"/>
      <c r="R719" s="209"/>
      <c r="S719" s="209"/>
      <c r="T719" s="210"/>
      <c r="U719" s="14"/>
      <c r="V719" s="14"/>
      <c r="W719" s="14"/>
      <c r="X719" s="14"/>
      <c r="Y719" s="14"/>
      <c r="Z719" s="14"/>
      <c r="AA719" s="14"/>
      <c r="AB719" s="14"/>
      <c r="AC719" s="14"/>
      <c r="AD719" s="14"/>
      <c r="AE719" s="14"/>
      <c r="AT719" s="204" t="s">
        <v>265</v>
      </c>
      <c r="AU719" s="204" t="s">
        <v>92</v>
      </c>
      <c r="AV719" s="14" t="s">
        <v>85</v>
      </c>
      <c r="AW719" s="14" t="s">
        <v>32</v>
      </c>
      <c r="AX719" s="14" t="s">
        <v>75</v>
      </c>
      <c r="AY719" s="204" t="s">
        <v>257</v>
      </c>
    </row>
    <row r="720" s="13" customFormat="1">
      <c r="A720" s="13"/>
      <c r="B720" s="195"/>
      <c r="C720" s="13"/>
      <c r="D720" s="196" t="s">
        <v>265</v>
      </c>
      <c r="E720" s="197" t="s">
        <v>1</v>
      </c>
      <c r="F720" s="198" t="s">
        <v>893</v>
      </c>
      <c r="G720" s="13"/>
      <c r="H720" s="197" t="s">
        <v>1</v>
      </c>
      <c r="I720" s="199"/>
      <c r="J720" s="13"/>
      <c r="K720" s="13"/>
      <c r="L720" s="195"/>
      <c r="M720" s="200"/>
      <c r="N720" s="201"/>
      <c r="O720" s="201"/>
      <c r="P720" s="201"/>
      <c r="Q720" s="201"/>
      <c r="R720" s="201"/>
      <c r="S720" s="201"/>
      <c r="T720" s="202"/>
      <c r="U720" s="13"/>
      <c r="V720" s="13"/>
      <c r="W720" s="13"/>
      <c r="X720" s="13"/>
      <c r="Y720" s="13"/>
      <c r="Z720" s="13"/>
      <c r="AA720" s="13"/>
      <c r="AB720" s="13"/>
      <c r="AC720" s="13"/>
      <c r="AD720" s="13"/>
      <c r="AE720" s="13"/>
      <c r="AT720" s="197" t="s">
        <v>265</v>
      </c>
      <c r="AU720" s="197" t="s">
        <v>92</v>
      </c>
      <c r="AV720" s="13" t="s">
        <v>82</v>
      </c>
      <c r="AW720" s="13" t="s">
        <v>32</v>
      </c>
      <c r="AX720" s="13" t="s">
        <v>75</v>
      </c>
      <c r="AY720" s="197" t="s">
        <v>257</v>
      </c>
    </row>
    <row r="721" s="14" customFormat="1">
      <c r="A721" s="14"/>
      <c r="B721" s="203"/>
      <c r="C721" s="14"/>
      <c r="D721" s="196" t="s">
        <v>265</v>
      </c>
      <c r="E721" s="204" t="s">
        <v>1</v>
      </c>
      <c r="F721" s="205" t="s">
        <v>894</v>
      </c>
      <c r="G721" s="14"/>
      <c r="H721" s="206">
        <v>55.759999999999998</v>
      </c>
      <c r="I721" s="207"/>
      <c r="J721" s="14"/>
      <c r="K721" s="14"/>
      <c r="L721" s="203"/>
      <c r="M721" s="208"/>
      <c r="N721" s="209"/>
      <c r="O721" s="209"/>
      <c r="P721" s="209"/>
      <c r="Q721" s="209"/>
      <c r="R721" s="209"/>
      <c r="S721" s="209"/>
      <c r="T721" s="210"/>
      <c r="U721" s="14"/>
      <c r="V721" s="14"/>
      <c r="W721" s="14"/>
      <c r="X721" s="14"/>
      <c r="Y721" s="14"/>
      <c r="Z721" s="14"/>
      <c r="AA721" s="14"/>
      <c r="AB721" s="14"/>
      <c r="AC721" s="14"/>
      <c r="AD721" s="14"/>
      <c r="AE721" s="14"/>
      <c r="AT721" s="204" t="s">
        <v>265</v>
      </c>
      <c r="AU721" s="204" t="s">
        <v>92</v>
      </c>
      <c r="AV721" s="14" t="s">
        <v>85</v>
      </c>
      <c r="AW721" s="14" t="s">
        <v>32</v>
      </c>
      <c r="AX721" s="14" t="s">
        <v>75</v>
      </c>
      <c r="AY721" s="204" t="s">
        <v>257</v>
      </c>
    </row>
    <row r="722" s="13" customFormat="1">
      <c r="A722" s="13"/>
      <c r="B722" s="195"/>
      <c r="C722" s="13"/>
      <c r="D722" s="196" t="s">
        <v>265</v>
      </c>
      <c r="E722" s="197" t="s">
        <v>1</v>
      </c>
      <c r="F722" s="198" t="s">
        <v>895</v>
      </c>
      <c r="G722" s="13"/>
      <c r="H722" s="197" t="s">
        <v>1</v>
      </c>
      <c r="I722" s="199"/>
      <c r="J722" s="13"/>
      <c r="K722" s="13"/>
      <c r="L722" s="195"/>
      <c r="M722" s="200"/>
      <c r="N722" s="201"/>
      <c r="O722" s="201"/>
      <c r="P722" s="201"/>
      <c r="Q722" s="201"/>
      <c r="R722" s="201"/>
      <c r="S722" s="201"/>
      <c r="T722" s="202"/>
      <c r="U722" s="13"/>
      <c r="V722" s="13"/>
      <c r="W722" s="13"/>
      <c r="X722" s="13"/>
      <c r="Y722" s="13"/>
      <c r="Z722" s="13"/>
      <c r="AA722" s="13"/>
      <c r="AB722" s="13"/>
      <c r="AC722" s="13"/>
      <c r="AD722" s="13"/>
      <c r="AE722" s="13"/>
      <c r="AT722" s="197" t="s">
        <v>265</v>
      </c>
      <c r="AU722" s="197" t="s">
        <v>92</v>
      </c>
      <c r="AV722" s="13" t="s">
        <v>82</v>
      </c>
      <c r="AW722" s="13" t="s">
        <v>32</v>
      </c>
      <c r="AX722" s="13" t="s">
        <v>75</v>
      </c>
      <c r="AY722" s="197" t="s">
        <v>257</v>
      </c>
    </row>
    <row r="723" s="14" customFormat="1">
      <c r="A723" s="14"/>
      <c r="B723" s="203"/>
      <c r="C723" s="14"/>
      <c r="D723" s="196" t="s">
        <v>265</v>
      </c>
      <c r="E723" s="204" t="s">
        <v>1</v>
      </c>
      <c r="F723" s="205" t="s">
        <v>896</v>
      </c>
      <c r="G723" s="14"/>
      <c r="H723" s="206">
        <v>5.6500000000000004</v>
      </c>
      <c r="I723" s="207"/>
      <c r="J723" s="14"/>
      <c r="K723" s="14"/>
      <c r="L723" s="203"/>
      <c r="M723" s="208"/>
      <c r="N723" s="209"/>
      <c r="O723" s="209"/>
      <c r="P723" s="209"/>
      <c r="Q723" s="209"/>
      <c r="R723" s="209"/>
      <c r="S723" s="209"/>
      <c r="T723" s="210"/>
      <c r="U723" s="14"/>
      <c r="V723" s="14"/>
      <c r="W723" s="14"/>
      <c r="X723" s="14"/>
      <c r="Y723" s="14"/>
      <c r="Z723" s="14"/>
      <c r="AA723" s="14"/>
      <c r="AB723" s="14"/>
      <c r="AC723" s="14"/>
      <c r="AD723" s="14"/>
      <c r="AE723" s="14"/>
      <c r="AT723" s="204" t="s">
        <v>265</v>
      </c>
      <c r="AU723" s="204" t="s">
        <v>92</v>
      </c>
      <c r="AV723" s="14" t="s">
        <v>85</v>
      </c>
      <c r="AW723" s="14" t="s">
        <v>32</v>
      </c>
      <c r="AX723" s="14" t="s">
        <v>75</v>
      </c>
      <c r="AY723" s="204" t="s">
        <v>257</v>
      </c>
    </row>
    <row r="724" s="13" customFormat="1">
      <c r="A724" s="13"/>
      <c r="B724" s="195"/>
      <c r="C724" s="13"/>
      <c r="D724" s="196" t="s">
        <v>265</v>
      </c>
      <c r="E724" s="197" t="s">
        <v>1</v>
      </c>
      <c r="F724" s="198" t="s">
        <v>897</v>
      </c>
      <c r="G724" s="13"/>
      <c r="H724" s="197" t="s">
        <v>1</v>
      </c>
      <c r="I724" s="199"/>
      <c r="J724" s="13"/>
      <c r="K724" s="13"/>
      <c r="L724" s="195"/>
      <c r="M724" s="200"/>
      <c r="N724" s="201"/>
      <c r="O724" s="201"/>
      <c r="P724" s="201"/>
      <c r="Q724" s="201"/>
      <c r="R724" s="201"/>
      <c r="S724" s="201"/>
      <c r="T724" s="202"/>
      <c r="U724" s="13"/>
      <c r="V724" s="13"/>
      <c r="W724" s="13"/>
      <c r="X724" s="13"/>
      <c r="Y724" s="13"/>
      <c r="Z724" s="13"/>
      <c r="AA724" s="13"/>
      <c r="AB724" s="13"/>
      <c r="AC724" s="13"/>
      <c r="AD724" s="13"/>
      <c r="AE724" s="13"/>
      <c r="AT724" s="197" t="s">
        <v>265</v>
      </c>
      <c r="AU724" s="197" t="s">
        <v>92</v>
      </c>
      <c r="AV724" s="13" t="s">
        <v>82</v>
      </c>
      <c r="AW724" s="13" t="s">
        <v>32</v>
      </c>
      <c r="AX724" s="13" t="s">
        <v>75</v>
      </c>
      <c r="AY724" s="197" t="s">
        <v>257</v>
      </c>
    </row>
    <row r="725" s="14" customFormat="1">
      <c r="A725" s="14"/>
      <c r="B725" s="203"/>
      <c r="C725" s="14"/>
      <c r="D725" s="196" t="s">
        <v>265</v>
      </c>
      <c r="E725" s="204" t="s">
        <v>1</v>
      </c>
      <c r="F725" s="205" t="s">
        <v>822</v>
      </c>
      <c r="G725" s="14"/>
      <c r="H725" s="206">
        <v>78</v>
      </c>
      <c r="I725" s="207"/>
      <c r="J725" s="14"/>
      <c r="K725" s="14"/>
      <c r="L725" s="203"/>
      <c r="M725" s="208"/>
      <c r="N725" s="209"/>
      <c r="O725" s="209"/>
      <c r="P725" s="209"/>
      <c r="Q725" s="209"/>
      <c r="R725" s="209"/>
      <c r="S725" s="209"/>
      <c r="T725" s="210"/>
      <c r="U725" s="14"/>
      <c r="V725" s="14"/>
      <c r="W725" s="14"/>
      <c r="X725" s="14"/>
      <c r="Y725" s="14"/>
      <c r="Z725" s="14"/>
      <c r="AA725" s="14"/>
      <c r="AB725" s="14"/>
      <c r="AC725" s="14"/>
      <c r="AD725" s="14"/>
      <c r="AE725" s="14"/>
      <c r="AT725" s="204" t="s">
        <v>265</v>
      </c>
      <c r="AU725" s="204" t="s">
        <v>92</v>
      </c>
      <c r="AV725" s="14" t="s">
        <v>85</v>
      </c>
      <c r="AW725" s="14" t="s">
        <v>32</v>
      </c>
      <c r="AX725" s="14" t="s">
        <v>75</v>
      </c>
      <c r="AY725" s="204" t="s">
        <v>257</v>
      </c>
    </row>
    <row r="726" s="15" customFormat="1">
      <c r="A726" s="15"/>
      <c r="B726" s="211"/>
      <c r="C726" s="15"/>
      <c r="D726" s="196" t="s">
        <v>265</v>
      </c>
      <c r="E726" s="212" t="s">
        <v>1</v>
      </c>
      <c r="F726" s="213" t="s">
        <v>271</v>
      </c>
      <c r="G726" s="15"/>
      <c r="H726" s="214">
        <v>451.92999999999995</v>
      </c>
      <c r="I726" s="215"/>
      <c r="J726" s="15"/>
      <c r="K726" s="15"/>
      <c r="L726" s="211"/>
      <c r="M726" s="216"/>
      <c r="N726" s="217"/>
      <c r="O726" s="217"/>
      <c r="P726" s="217"/>
      <c r="Q726" s="217"/>
      <c r="R726" s="217"/>
      <c r="S726" s="217"/>
      <c r="T726" s="218"/>
      <c r="U726" s="15"/>
      <c r="V726" s="15"/>
      <c r="W726" s="15"/>
      <c r="X726" s="15"/>
      <c r="Y726" s="15"/>
      <c r="Z726" s="15"/>
      <c r="AA726" s="15"/>
      <c r="AB726" s="15"/>
      <c r="AC726" s="15"/>
      <c r="AD726" s="15"/>
      <c r="AE726" s="15"/>
      <c r="AT726" s="212" t="s">
        <v>265</v>
      </c>
      <c r="AU726" s="212" t="s">
        <v>92</v>
      </c>
      <c r="AV726" s="15" t="s">
        <v>108</v>
      </c>
      <c r="AW726" s="15" t="s">
        <v>32</v>
      </c>
      <c r="AX726" s="15" t="s">
        <v>82</v>
      </c>
      <c r="AY726" s="212" t="s">
        <v>257</v>
      </c>
    </row>
    <row r="727" s="2" customFormat="1" ht="33" customHeight="1">
      <c r="A727" s="38"/>
      <c r="B727" s="181"/>
      <c r="C727" s="182" t="s">
        <v>898</v>
      </c>
      <c r="D727" s="182" t="s">
        <v>259</v>
      </c>
      <c r="E727" s="183" t="s">
        <v>899</v>
      </c>
      <c r="F727" s="184" t="s">
        <v>900</v>
      </c>
      <c r="G727" s="185" t="s">
        <v>323</v>
      </c>
      <c r="H727" s="186">
        <v>10.800000000000001</v>
      </c>
      <c r="I727" s="187"/>
      <c r="J727" s="188">
        <f>ROUND(I727*H727,2)</f>
        <v>0</v>
      </c>
      <c r="K727" s="184" t="s">
        <v>1</v>
      </c>
      <c r="L727" s="39"/>
      <c r="M727" s="189" t="s">
        <v>1</v>
      </c>
      <c r="N727" s="190" t="s">
        <v>40</v>
      </c>
      <c r="O727" s="77"/>
      <c r="P727" s="191">
        <f>O727*H727</f>
        <v>0</v>
      </c>
      <c r="Q727" s="191">
        <v>0.17760000000000001</v>
      </c>
      <c r="R727" s="191">
        <f>Q727*H727</f>
        <v>1.9180800000000002</v>
      </c>
      <c r="S727" s="191">
        <v>0</v>
      </c>
      <c r="T727" s="192">
        <f>S727*H727</f>
        <v>0</v>
      </c>
      <c r="U727" s="38"/>
      <c r="V727" s="38"/>
      <c r="W727" s="38"/>
      <c r="X727" s="38"/>
      <c r="Y727" s="38"/>
      <c r="Z727" s="38"/>
      <c r="AA727" s="38"/>
      <c r="AB727" s="38"/>
      <c r="AC727" s="38"/>
      <c r="AD727" s="38"/>
      <c r="AE727" s="38"/>
      <c r="AR727" s="193" t="s">
        <v>108</v>
      </c>
      <c r="AT727" s="193" t="s">
        <v>259</v>
      </c>
      <c r="AU727" s="193" t="s">
        <v>92</v>
      </c>
      <c r="AY727" s="19" t="s">
        <v>257</v>
      </c>
      <c r="BE727" s="194">
        <f>IF(N727="základní",J727,0)</f>
        <v>0</v>
      </c>
      <c r="BF727" s="194">
        <f>IF(N727="snížená",J727,0)</f>
        <v>0</v>
      </c>
      <c r="BG727" s="194">
        <f>IF(N727="zákl. přenesená",J727,0)</f>
        <v>0</v>
      </c>
      <c r="BH727" s="194">
        <f>IF(N727="sníž. přenesená",J727,0)</f>
        <v>0</v>
      </c>
      <c r="BI727" s="194">
        <f>IF(N727="nulová",J727,0)</f>
        <v>0</v>
      </c>
      <c r="BJ727" s="19" t="s">
        <v>82</v>
      </c>
      <c r="BK727" s="194">
        <f>ROUND(I727*H727,2)</f>
        <v>0</v>
      </c>
      <c r="BL727" s="19" t="s">
        <v>108</v>
      </c>
      <c r="BM727" s="193" t="s">
        <v>901</v>
      </c>
    </row>
    <row r="728" s="13" customFormat="1">
      <c r="A728" s="13"/>
      <c r="B728" s="195"/>
      <c r="C728" s="13"/>
      <c r="D728" s="196" t="s">
        <v>265</v>
      </c>
      <c r="E728" s="197" t="s">
        <v>1</v>
      </c>
      <c r="F728" s="198" t="s">
        <v>890</v>
      </c>
      <c r="G728" s="13"/>
      <c r="H728" s="197" t="s">
        <v>1</v>
      </c>
      <c r="I728" s="199"/>
      <c r="J728" s="13"/>
      <c r="K728" s="13"/>
      <c r="L728" s="195"/>
      <c r="M728" s="200"/>
      <c r="N728" s="201"/>
      <c r="O728" s="201"/>
      <c r="P728" s="201"/>
      <c r="Q728" s="201"/>
      <c r="R728" s="201"/>
      <c r="S728" s="201"/>
      <c r="T728" s="202"/>
      <c r="U728" s="13"/>
      <c r="V728" s="13"/>
      <c r="W728" s="13"/>
      <c r="X728" s="13"/>
      <c r="Y728" s="13"/>
      <c r="Z728" s="13"/>
      <c r="AA728" s="13"/>
      <c r="AB728" s="13"/>
      <c r="AC728" s="13"/>
      <c r="AD728" s="13"/>
      <c r="AE728" s="13"/>
      <c r="AT728" s="197" t="s">
        <v>265</v>
      </c>
      <c r="AU728" s="197" t="s">
        <v>92</v>
      </c>
      <c r="AV728" s="13" t="s">
        <v>82</v>
      </c>
      <c r="AW728" s="13" t="s">
        <v>32</v>
      </c>
      <c r="AX728" s="13" t="s">
        <v>75</v>
      </c>
      <c r="AY728" s="197" t="s">
        <v>257</v>
      </c>
    </row>
    <row r="729" s="13" customFormat="1">
      <c r="A729" s="13"/>
      <c r="B729" s="195"/>
      <c r="C729" s="13"/>
      <c r="D729" s="196" t="s">
        <v>265</v>
      </c>
      <c r="E729" s="197" t="s">
        <v>1</v>
      </c>
      <c r="F729" s="198" t="s">
        <v>902</v>
      </c>
      <c r="G729" s="13"/>
      <c r="H729" s="197" t="s">
        <v>1</v>
      </c>
      <c r="I729" s="199"/>
      <c r="J729" s="13"/>
      <c r="K729" s="13"/>
      <c r="L729" s="195"/>
      <c r="M729" s="200"/>
      <c r="N729" s="201"/>
      <c r="O729" s="201"/>
      <c r="P729" s="201"/>
      <c r="Q729" s="201"/>
      <c r="R729" s="201"/>
      <c r="S729" s="201"/>
      <c r="T729" s="202"/>
      <c r="U729" s="13"/>
      <c r="V729" s="13"/>
      <c r="W729" s="13"/>
      <c r="X729" s="13"/>
      <c r="Y729" s="13"/>
      <c r="Z729" s="13"/>
      <c r="AA729" s="13"/>
      <c r="AB729" s="13"/>
      <c r="AC729" s="13"/>
      <c r="AD729" s="13"/>
      <c r="AE729" s="13"/>
      <c r="AT729" s="197" t="s">
        <v>265</v>
      </c>
      <c r="AU729" s="197" t="s">
        <v>92</v>
      </c>
      <c r="AV729" s="13" t="s">
        <v>82</v>
      </c>
      <c r="AW729" s="13" t="s">
        <v>32</v>
      </c>
      <c r="AX729" s="13" t="s">
        <v>75</v>
      </c>
      <c r="AY729" s="197" t="s">
        <v>257</v>
      </c>
    </row>
    <row r="730" s="13" customFormat="1">
      <c r="A730" s="13"/>
      <c r="B730" s="195"/>
      <c r="C730" s="13"/>
      <c r="D730" s="196" t="s">
        <v>265</v>
      </c>
      <c r="E730" s="197" t="s">
        <v>1</v>
      </c>
      <c r="F730" s="198" t="s">
        <v>903</v>
      </c>
      <c r="G730" s="13"/>
      <c r="H730" s="197" t="s">
        <v>1</v>
      </c>
      <c r="I730" s="199"/>
      <c r="J730" s="13"/>
      <c r="K730" s="13"/>
      <c r="L730" s="195"/>
      <c r="M730" s="200"/>
      <c r="N730" s="201"/>
      <c r="O730" s="201"/>
      <c r="P730" s="201"/>
      <c r="Q730" s="201"/>
      <c r="R730" s="201"/>
      <c r="S730" s="201"/>
      <c r="T730" s="202"/>
      <c r="U730" s="13"/>
      <c r="V730" s="13"/>
      <c r="W730" s="13"/>
      <c r="X730" s="13"/>
      <c r="Y730" s="13"/>
      <c r="Z730" s="13"/>
      <c r="AA730" s="13"/>
      <c r="AB730" s="13"/>
      <c r="AC730" s="13"/>
      <c r="AD730" s="13"/>
      <c r="AE730" s="13"/>
      <c r="AT730" s="197" t="s">
        <v>265</v>
      </c>
      <c r="AU730" s="197" t="s">
        <v>92</v>
      </c>
      <c r="AV730" s="13" t="s">
        <v>82</v>
      </c>
      <c r="AW730" s="13" t="s">
        <v>32</v>
      </c>
      <c r="AX730" s="13" t="s">
        <v>75</v>
      </c>
      <c r="AY730" s="197" t="s">
        <v>257</v>
      </c>
    </row>
    <row r="731" s="14" customFormat="1">
      <c r="A731" s="14"/>
      <c r="B731" s="203"/>
      <c r="C731" s="14"/>
      <c r="D731" s="196" t="s">
        <v>265</v>
      </c>
      <c r="E731" s="204" t="s">
        <v>1</v>
      </c>
      <c r="F731" s="205" t="s">
        <v>904</v>
      </c>
      <c r="G731" s="14"/>
      <c r="H731" s="206">
        <v>3.8199999999999998</v>
      </c>
      <c r="I731" s="207"/>
      <c r="J731" s="14"/>
      <c r="K731" s="14"/>
      <c r="L731" s="203"/>
      <c r="M731" s="208"/>
      <c r="N731" s="209"/>
      <c r="O731" s="209"/>
      <c r="P731" s="209"/>
      <c r="Q731" s="209"/>
      <c r="R731" s="209"/>
      <c r="S731" s="209"/>
      <c r="T731" s="210"/>
      <c r="U731" s="14"/>
      <c r="V731" s="14"/>
      <c r="W731" s="14"/>
      <c r="X731" s="14"/>
      <c r="Y731" s="14"/>
      <c r="Z731" s="14"/>
      <c r="AA731" s="14"/>
      <c r="AB731" s="14"/>
      <c r="AC731" s="14"/>
      <c r="AD731" s="14"/>
      <c r="AE731" s="14"/>
      <c r="AT731" s="204" t="s">
        <v>265</v>
      </c>
      <c r="AU731" s="204" t="s">
        <v>92</v>
      </c>
      <c r="AV731" s="14" t="s">
        <v>85</v>
      </c>
      <c r="AW731" s="14" t="s">
        <v>32</v>
      </c>
      <c r="AX731" s="14" t="s">
        <v>75</v>
      </c>
      <c r="AY731" s="204" t="s">
        <v>257</v>
      </c>
    </row>
    <row r="732" s="13" customFormat="1">
      <c r="A732" s="13"/>
      <c r="B732" s="195"/>
      <c r="C732" s="13"/>
      <c r="D732" s="196" t="s">
        <v>265</v>
      </c>
      <c r="E732" s="197" t="s">
        <v>1</v>
      </c>
      <c r="F732" s="198" t="s">
        <v>905</v>
      </c>
      <c r="G732" s="13"/>
      <c r="H732" s="197" t="s">
        <v>1</v>
      </c>
      <c r="I732" s="199"/>
      <c r="J732" s="13"/>
      <c r="K732" s="13"/>
      <c r="L732" s="195"/>
      <c r="M732" s="200"/>
      <c r="N732" s="201"/>
      <c r="O732" s="201"/>
      <c r="P732" s="201"/>
      <c r="Q732" s="201"/>
      <c r="R732" s="201"/>
      <c r="S732" s="201"/>
      <c r="T732" s="202"/>
      <c r="U732" s="13"/>
      <c r="V732" s="13"/>
      <c r="W732" s="13"/>
      <c r="X732" s="13"/>
      <c r="Y732" s="13"/>
      <c r="Z732" s="13"/>
      <c r="AA732" s="13"/>
      <c r="AB732" s="13"/>
      <c r="AC732" s="13"/>
      <c r="AD732" s="13"/>
      <c r="AE732" s="13"/>
      <c r="AT732" s="197" t="s">
        <v>265</v>
      </c>
      <c r="AU732" s="197" t="s">
        <v>92</v>
      </c>
      <c r="AV732" s="13" t="s">
        <v>82</v>
      </c>
      <c r="AW732" s="13" t="s">
        <v>32</v>
      </c>
      <c r="AX732" s="13" t="s">
        <v>75</v>
      </c>
      <c r="AY732" s="197" t="s">
        <v>257</v>
      </c>
    </row>
    <row r="733" s="14" customFormat="1">
      <c r="A733" s="14"/>
      <c r="B733" s="203"/>
      <c r="C733" s="14"/>
      <c r="D733" s="196" t="s">
        <v>265</v>
      </c>
      <c r="E733" s="204" t="s">
        <v>1</v>
      </c>
      <c r="F733" s="205" t="s">
        <v>906</v>
      </c>
      <c r="G733" s="14"/>
      <c r="H733" s="206">
        <v>6.9800000000000004</v>
      </c>
      <c r="I733" s="207"/>
      <c r="J733" s="14"/>
      <c r="K733" s="14"/>
      <c r="L733" s="203"/>
      <c r="M733" s="208"/>
      <c r="N733" s="209"/>
      <c r="O733" s="209"/>
      <c r="P733" s="209"/>
      <c r="Q733" s="209"/>
      <c r="R733" s="209"/>
      <c r="S733" s="209"/>
      <c r="T733" s="210"/>
      <c r="U733" s="14"/>
      <c r="V733" s="14"/>
      <c r="W733" s="14"/>
      <c r="X733" s="14"/>
      <c r="Y733" s="14"/>
      <c r="Z733" s="14"/>
      <c r="AA733" s="14"/>
      <c r="AB733" s="14"/>
      <c r="AC733" s="14"/>
      <c r="AD733" s="14"/>
      <c r="AE733" s="14"/>
      <c r="AT733" s="204" t="s">
        <v>265</v>
      </c>
      <c r="AU733" s="204" t="s">
        <v>92</v>
      </c>
      <c r="AV733" s="14" t="s">
        <v>85</v>
      </c>
      <c r="AW733" s="14" t="s">
        <v>32</v>
      </c>
      <c r="AX733" s="14" t="s">
        <v>75</v>
      </c>
      <c r="AY733" s="204" t="s">
        <v>257</v>
      </c>
    </row>
    <row r="734" s="15" customFormat="1">
      <c r="A734" s="15"/>
      <c r="B734" s="211"/>
      <c r="C734" s="15"/>
      <c r="D734" s="196" t="s">
        <v>265</v>
      </c>
      <c r="E734" s="212" t="s">
        <v>1</v>
      </c>
      <c r="F734" s="213" t="s">
        <v>271</v>
      </c>
      <c r="G734" s="15"/>
      <c r="H734" s="214">
        <v>10.800000000000001</v>
      </c>
      <c r="I734" s="215"/>
      <c r="J734" s="15"/>
      <c r="K734" s="15"/>
      <c r="L734" s="211"/>
      <c r="M734" s="216"/>
      <c r="N734" s="217"/>
      <c r="O734" s="217"/>
      <c r="P734" s="217"/>
      <c r="Q734" s="217"/>
      <c r="R734" s="217"/>
      <c r="S734" s="217"/>
      <c r="T734" s="218"/>
      <c r="U734" s="15"/>
      <c r="V734" s="15"/>
      <c r="W734" s="15"/>
      <c r="X734" s="15"/>
      <c r="Y734" s="15"/>
      <c r="Z734" s="15"/>
      <c r="AA734" s="15"/>
      <c r="AB734" s="15"/>
      <c r="AC734" s="15"/>
      <c r="AD734" s="15"/>
      <c r="AE734" s="15"/>
      <c r="AT734" s="212" t="s">
        <v>265</v>
      </c>
      <c r="AU734" s="212" t="s">
        <v>92</v>
      </c>
      <c r="AV734" s="15" t="s">
        <v>108</v>
      </c>
      <c r="AW734" s="15" t="s">
        <v>32</v>
      </c>
      <c r="AX734" s="15" t="s">
        <v>82</v>
      </c>
      <c r="AY734" s="212" t="s">
        <v>257</v>
      </c>
    </row>
    <row r="735" s="2" customFormat="1" ht="24.15" customHeight="1">
      <c r="A735" s="38"/>
      <c r="B735" s="181"/>
      <c r="C735" s="182" t="s">
        <v>907</v>
      </c>
      <c r="D735" s="182" t="s">
        <v>259</v>
      </c>
      <c r="E735" s="183" t="s">
        <v>908</v>
      </c>
      <c r="F735" s="184" t="s">
        <v>909</v>
      </c>
      <c r="G735" s="185" t="s">
        <v>323</v>
      </c>
      <c r="H735" s="186">
        <v>295.20999999999998</v>
      </c>
      <c r="I735" s="187"/>
      <c r="J735" s="188">
        <f>ROUND(I735*H735,2)</f>
        <v>0</v>
      </c>
      <c r="K735" s="184" t="s">
        <v>1</v>
      </c>
      <c r="L735" s="39"/>
      <c r="M735" s="189" t="s">
        <v>1</v>
      </c>
      <c r="N735" s="190" t="s">
        <v>40</v>
      </c>
      <c r="O735" s="77"/>
      <c r="P735" s="191">
        <f>O735*H735</f>
        <v>0</v>
      </c>
      <c r="Q735" s="191">
        <v>0.11</v>
      </c>
      <c r="R735" s="191">
        <f>Q735*H735</f>
        <v>32.473099999999995</v>
      </c>
      <c r="S735" s="191">
        <v>0</v>
      </c>
      <c r="T735" s="192">
        <f>S735*H735</f>
        <v>0</v>
      </c>
      <c r="U735" s="38"/>
      <c r="V735" s="38"/>
      <c r="W735" s="38"/>
      <c r="X735" s="38"/>
      <c r="Y735" s="38"/>
      <c r="Z735" s="38"/>
      <c r="AA735" s="38"/>
      <c r="AB735" s="38"/>
      <c r="AC735" s="38"/>
      <c r="AD735" s="38"/>
      <c r="AE735" s="38"/>
      <c r="AR735" s="193" t="s">
        <v>108</v>
      </c>
      <c r="AT735" s="193" t="s">
        <v>259</v>
      </c>
      <c r="AU735" s="193" t="s">
        <v>92</v>
      </c>
      <c r="AY735" s="19" t="s">
        <v>257</v>
      </c>
      <c r="BE735" s="194">
        <f>IF(N735="základní",J735,0)</f>
        <v>0</v>
      </c>
      <c r="BF735" s="194">
        <f>IF(N735="snížená",J735,0)</f>
        <v>0</v>
      </c>
      <c r="BG735" s="194">
        <f>IF(N735="zákl. přenesená",J735,0)</f>
        <v>0</v>
      </c>
      <c r="BH735" s="194">
        <f>IF(N735="sníž. přenesená",J735,0)</f>
        <v>0</v>
      </c>
      <c r="BI735" s="194">
        <f>IF(N735="nulová",J735,0)</f>
        <v>0</v>
      </c>
      <c r="BJ735" s="19" t="s">
        <v>82</v>
      </c>
      <c r="BK735" s="194">
        <f>ROUND(I735*H735,2)</f>
        <v>0</v>
      </c>
      <c r="BL735" s="19" t="s">
        <v>108</v>
      </c>
      <c r="BM735" s="193" t="s">
        <v>910</v>
      </c>
    </row>
    <row r="736" s="13" customFormat="1">
      <c r="A736" s="13"/>
      <c r="B736" s="195"/>
      <c r="C736" s="13"/>
      <c r="D736" s="196" t="s">
        <v>265</v>
      </c>
      <c r="E736" s="197" t="s">
        <v>1</v>
      </c>
      <c r="F736" s="198" t="s">
        <v>890</v>
      </c>
      <c r="G736" s="13"/>
      <c r="H736" s="197" t="s">
        <v>1</v>
      </c>
      <c r="I736" s="199"/>
      <c r="J736" s="13"/>
      <c r="K736" s="13"/>
      <c r="L736" s="195"/>
      <c r="M736" s="200"/>
      <c r="N736" s="201"/>
      <c r="O736" s="201"/>
      <c r="P736" s="201"/>
      <c r="Q736" s="201"/>
      <c r="R736" s="201"/>
      <c r="S736" s="201"/>
      <c r="T736" s="202"/>
      <c r="U736" s="13"/>
      <c r="V736" s="13"/>
      <c r="W736" s="13"/>
      <c r="X736" s="13"/>
      <c r="Y736" s="13"/>
      <c r="Z736" s="13"/>
      <c r="AA736" s="13"/>
      <c r="AB736" s="13"/>
      <c r="AC736" s="13"/>
      <c r="AD736" s="13"/>
      <c r="AE736" s="13"/>
      <c r="AT736" s="197" t="s">
        <v>265</v>
      </c>
      <c r="AU736" s="197" t="s">
        <v>92</v>
      </c>
      <c r="AV736" s="13" t="s">
        <v>82</v>
      </c>
      <c r="AW736" s="13" t="s">
        <v>32</v>
      </c>
      <c r="AX736" s="13" t="s">
        <v>75</v>
      </c>
      <c r="AY736" s="197" t="s">
        <v>257</v>
      </c>
    </row>
    <row r="737" s="13" customFormat="1">
      <c r="A737" s="13"/>
      <c r="B737" s="195"/>
      <c r="C737" s="13"/>
      <c r="D737" s="196" t="s">
        <v>265</v>
      </c>
      <c r="E737" s="197" t="s">
        <v>1</v>
      </c>
      <c r="F737" s="198" t="s">
        <v>911</v>
      </c>
      <c r="G737" s="13"/>
      <c r="H737" s="197" t="s">
        <v>1</v>
      </c>
      <c r="I737" s="199"/>
      <c r="J737" s="13"/>
      <c r="K737" s="13"/>
      <c r="L737" s="195"/>
      <c r="M737" s="200"/>
      <c r="N737" s="201"/>
      <c r="O737" s="201"/>
      <c r="P737" s="201"/>
      <c r="Q737" s="201"/>
      <c r="R737" s="201"/>
      <c r="S737" s="201"/>
      <c r="T737" s="202"/>
      <c r="U737" s="13"/>
      <c r="V737" s="13"/>
      <c r="W737" s="13"/>
      <c r="X737" s="13"/>
      <c r="Y737" s="13"/>
      <c r="Z737" s="13"/>
      <c r="AA737" s="13"/>
      <c r="AB737" s="13"/>
      <c r="AC737" s="13"/>
      <c r="AD737" s="13"/>
      <c r="AE737" s="13"/>
      <c r="AT737" s="197" t="s">
        <v>265</v>
      </c>
      <c r="AU737" s="197" t="s">
        <v>92</v>
      </c>
      <c r="AV737" s="13" t="s">
        <v>82</v>
      </c>
      <c r="AW737" s="13" t="s">
        <v>32</v>
      </c>
      <c r="AX737" s="13" t="s">
        <v>75</v>
      </c>
      <c r="AY737" s="197" t="s">
        <v>257</v>
      </c>
    </row>
    <row r="738" s="14" customFormat="1">
      <c r="A738" s="14"/>
      <c r="B738" s="203"/>
      <c r="C738" s="14"/>
      <c r="D738" s="196" t="s">
        <v>265</v>
      </c>
      <c r="E738" s="204" t="s">
        <v>1</v>
      </c>
      <c r="F738" s="205" t="s">
        <v>912</v>
      </c>
      <c r="G738" s="14"/>
      <c r="H738" s="206">
        <v>190</v>
      </c>
      <c r="I738" s="207"/>
      <c r="J738" s="14"/>
      <c r="K738" s="14"/>
      <c r="L738" s="203"/>
      <c r="M738" s="208"/>
      <c r="N738" s="209"/>
      <c r="O738" s="209"/>
      <c r="P738" s="209"/>
      <c r="Q738" s="209"/>
      <c r="R738" s="209"/>
      <c r="S738" s="209"/>
      <c r="T738" s="210"/>
      <c r="U738" s="14"/>
      <c r="V738" s="14"/>
      <c r="W738" s="14"/>
      <c r="X738" s="14"/>
      <c r="Y738" s="14"/>
      <c r="Z738" s="14"/>
      <c r="AA738" s="14"/>
      <c r="AB738" s="14"/>
      <c r="AC738" s="14"/>
      <c r="AD738" s="14"/>
      <c r="AE738" s="14"/>
      <c r="AT738" s="204" t="s">
        <v>265</v>
      </c>
      <c r="AU738" s="204" t="s">
        <v>92</v>
      </c>
      <c r="AV738" s="14" t="s">
        <v>85</v>
      </c>
      <c r="AW738" s="14" t="s">
        <v>32</v>
      </c>
      <c r="AX738" s="14" t="s">
        <v>75</v>
      </c>
      <c r="AY738" s="204" t="s">
        <v>257</v>
      </c>
    </row>
    <row r="739" s="13" customFormat="1">
      <c r="A739" s="13"/>
      <c r="B739" s="195"/>
      <c r="C739" s="13"/>
      <c r="D739" s="196" t="s">
        <v>265</v>
      </c>
      <c r="E739" s="197" t="s">
        <v>1</v>
      </c>
      <c r="F739" s="198" t="s">
        <v>913</v>
      </c>
      <c r="G739" s="13"/>
      <c r="H739" s="197" t="s">
        <v>1</v>
      </c>
      <c r="I739" s="199"/>
      <c r="J739" s="13"/>
      <c r="K739" s="13"/>
      <c r="L739" s="195"/>
      <c r="M739" s="200"/>
      <c r="N739" s="201"/>
      <c r="O739" s="201"/>
      <c r="P739" s="201"/>
      <c r="Q739" s="201"/>
      <c r="R739" s="201"/>
      <c r="S739" s="201"/>
      <c r="T739" s="202"/>
      <c r="U739" s="13"/>
      <c r="V739" s="13"/>
      <c r="W739" s="13"/>
      <c r="X739" s="13"/>
      <c r="Y739" s="13"/>
      <c r="Z739" s="13"/>
      <c r="AA739" s="13"/>
      <c r="AB739" s="13"/>
      <c r="AC739" s="13"/>
      <c r="AD739" s="13"/>
      <c r="AE739" s="13"/>
      <c r="AT739" s="197" t="s">
        <v>265</v>
      </c>
      <c r="AU739" s="197" t="s">
        <v>92</v>
      </c>
      <c r="AV739" s="13" t="s">
        <v>82</v>
      </c>
      <c r="AW739" s="13" t="s">
        <v>32</v>
      </c>
      <c r="AX739" s="13" t="s">
        <v>75</v>
      </c>
      <c r="AY739" s="197" t="s">
        <v>257</v>
      </c>
    </row>
    <row r="740" s="14" customFormat="1">
      <c r="A740" s="14"/>
      <c r="B740" s="203"/>
      <c r="C740" s="14"/>
      <c r="D740" s="196" t="s">
        <v>265</v>
      </c>
      <c r="E740" s="204" t="s">
        <v>1</v>
      </c>
      <c r="F740" s="205" t="s">
        <v>914</v>
      </c>
      <c r="G740" s="14"/>
      <c r="H740" s="206">
        <v>105.20999999999999</v>
      </c>
      <c r="I740" s="207"/>
      <c r="J740" s="14"/>
      <c r="K740" s="14"/>
      <c r="L740" s="203"/>
      <c r="M740" s="208"/>
      <c r="N740" s="209"/>
      <c r="O740" s="209"/>
      <c r="P740" s="209"/>
      <c r="Q740" s="209"/>
      <c r="R740" s="209"/>
      <c r="S740" s="209"/>
      <c r="T740" s="210"/>
      <c r="U740" s="14"/>
      <c r="V740" s="14"/>
      <c r="W740" s="14"/>
      <c r="X740" s="14"/>
      <c r="Y740" s="14"/>
      <c r="Z740" s="14"/>
      <c r="AA740" s="14"/>
      <c r="AB740" s="14"/>
      <c r="AC740" s="14"/>
      <c r="AD740" s="14"/>
      <c r="AE740" s="14"/>
      <c r="AT740" s="204" t="s">
        <v>265</v>
      </c>
      <c r="AU740" s="204" t="s">
        <v>92</v>
      </c>
      <c r="AV740" s="14" t="s">
        <v>85</v>
      </c>
      <c r="AW740" s="14" t="s">
        <v>32</v>
      </c>
      <c r="AX740" s="14" t="s">
        <v>75</v>
      </c>
      <c r="AY740" s="204" t="s">
        <v>257</v>
      </c>
    </row>
    <row r="741" s="15" customFormat="1">
      <c r="A741" s="15"/>
      <c r="B741" s="211"/>
      <c r="C741" s="15"/>
      <c r="D741" s="196" t="s">
        <v>265</v>
      </c>
      <c r="E741" s="212" t="s">
        <v>1</v>
      </c>
      <c r="F741" s="213" t="s">
        <v>271</v>
      </c>
      <c r="G741" s="15"/>
      <c r="H741" s="214">
        <v>295.20999999999998</v>
      </c>
      <c r="I741" s="215"/>
      <c r="J741" s="15"/>
      <c r="K741" s="15"/>
      <c r="L741" s="211"/>
      <c r="M741" s="216"/>
      <c r="N741" s="217"/>
      <c r="O741" s="217"/>
      <c r="P741" s="217"/>
      <c r="Q741" s="217"/>
      <c r="R741" s="217"/>
      <c r="S741" s="217"/>
      <c r="T741" s="218"/>
      <c r="U741" s="15"/>
      <c r="V741" s="15"/>
      <c r="W741" s="15"/>
      <c r="X741" s="15"/>
      <c r="Y741" s="15"/>
      <c r="Z741" s="15"/>
      <c r="AA741" s="15"/>
      <c r="AB741" s="15"/>
      <c r="AC741" s="15"/>
      <c r="AD741" s="15"/>
      <c r="AE741" s="15"/>
      <c r="AT741" s="212" t="s">
        <v>265</v>
      </c>
      <c r="AU741" s="212" t="s">
        <v>92</v>
      </c>
      <c r="AV741" s="15" t="s">
        <v>108</v>
      </c>
      <c r="AW741" s="15" t="s">
        <v>32</v>
      </c>
      <c r="AX741" s="15" t="s">
        <v>82</v>
      </c>
      <c r="AY741" s="212" t="s">
        <v>257</v>
      </c>
    </row>
    <row r="742" s="2" customFormat="1" ht="37.8" customHeight="1">
      <c r="A742" s="38"/>
      <c r="B742" s="181"/>
      <c r="C742" s="182" t="s">
        <v>915</v>
      </c>
      <c r="D742" s="182" t="s">
        <v>259</v>
      </c>
      <c r="E742" s="183" t="s">
        <v>916</v>
      </c>
      <c r="F742" s="184" t="s">
        <v>917</v>
      </c>
      <c r="G742" s="185" t="s">
        <v>323</v>
      </c>
      <c r="H742" s="186">
        <v>2.1899999999999999</v>
      </c>
      <c r="I742" s="187"/>
      <c r="J742" s="188">
        <f>ROUND(I742*H742,2)</f>
        <v>0</v>
      </c>
      <c r="K742" s="184" t="s">
        <v>1</v>
      </c>
      <c r="L742" s="39"/>
      <c r="M742" s="189" t="s">
        <v>1</v>
      </c>
      <c r="N742" s="190" t="s">
        <v>40</v>
      </c>
      <c r="O742" s="77"/>
      <c r="P742" s="191">
        <f>O742*H742</f>
        <v>0</v>
      </c>
      <c r="Q742" s="191">
        <v>0</v>
      </c>
      <c r="R742" s="191">
        <f>Q742*H742</f>
        <v>0</v>
      </c>
      <c r="S742" s="191">
        <v>0</v>
      </c>
      <c r="T742" s="192">
        <f>S742*H742</f>
        <v>0</v>
      </c>
      <c r="U742" s="38"/>
      <c r="V742" s="38"/>
      <c r="W742" s="38"/>
      <c r="X742" s="38"/>
      <c r="Y742" s="38"/>
      <c r="Z742" s="38"/>
      <c r="AA742" s="38"/>
      <c r="AB742" s="38"/>
      <c r="AC742" s="38"/>
      <c r="AD742" s="38"/>
      <c r="AE742" s="38"/>
      <c r="AR742" s="193" t="s">
        <v>108</v>
      </c>
      <c r="AT742" s="193" t="s">
        <v>259</v>
      </c>
      <c r="AU742" s="193" t="s">
        <v>92</v>
      </c>
      <c r="AY742" s="19" t="s">
        <v>257</v>
      </c>
      <c r="BE742" s="194">
        <f>IF(N742="základní",J742,0)</f>
        <v>0</v>
      </c>
      <c r="BF742" s="194">
        <f>IF(N742="snížená",J742,0)</f>
        <v>0</v>
      </c>
      <c r="BG742" s="194">
        <f>IF(N742="zákl. přenesená",J742,0)</f>
        <v>0</v>
      </c>
      <c r="BH742" s="194">
        <f>IF(N742="sníž. přenesená",J742,0)</f>
        <v>0</v>
      </c>
      <c r="BI742" s="194">
        <f>IF(N742="nulová",J742,0)</f>
        <v>0</v>
      </c>
      <c r="BJ742" s="19" t="s">
        <v>82</v>
      </c>
      <c r="BK742" s="194">
        <f>ROUND(I742*H742,2)</f>
        <v>0</v>
      </c>
      <c r="BL742" s="19" t="s">
        <v>108</v>
      </c>
      <c r="BM742" s="193" t="s">
        <v>918</v>
      </c>
    </row>
    <row r="743" s="13" customFormat="1">
      <c r="A743" s="13"/>
      <c r="B743" s="195"/>
      <c r="C743" s="13"/>
      <c r="D743" s="196" t="s">
        <v>265</v>
      </c>
      <c r="E743" s="197" t="s">
        <v>1</v>
      </c>
      <c r="F743" s="198" t="s">
        <v>890</v>
      </c>
      <c r="G743" s="13"/>
      <c r="H743" s="197" t="s">
        <v>1</v>
      </c>
      <c r="I743" s="199"/>
      <c r="J743" s="13"/>
      <c r="K743" s="13"/>
      <c r="L743" s="195"/>
      <c r="M743" s="200"/>
      <c r="N743" s="201"/>
      <c r="O743" s="201"/>
      <c r="P743" s="201"/>
      <c r="Q743" s="201"/>
      <c r="R743" s="201"/>
      <c r="S743" s="201"/>
      <c r="T743" s="202"/>
      <c r="U743" s="13"/>
      <c r="V743" s="13"/>
      <c r="W743" s="13"/>
      <c r="X743" s="13"/>
      <c r="Y743" s="13"/>
      <c r="Z743" s="13"/>
      <c r="AA743" s="13"/>
      <c r="AB743" s="13"/>
      <c r="AC743" s="13"/>
      <c r="AD743" s="13"/>
      <c r="AE743" s="13"/>
      <c r="AT743" s="197" t="s">
        <v>265</v>
      </c>
      <c r="AU743" s="197" t="s">
        <v>92</v>
      </c>
      <c r="AV743" s="13" t="s">
        <v>82</v>
      </c>
      <c r="AW743" s="13" t="s">
        <v>32</v>
      </c>
      <c r="AX743" s="13" t="s">
        <v>75</v>
      </c>
      <c r="AY743" s="197" t="s">
        <v>257</v>
      </c>
    </row>
    <row r="744" s="13" customFormat="1">
      <c r="A744" s="13"/>
      <c r="B744" s="195"/>
      <c r="C744" s="13"/>
      <c r="D744" s="196" t="s">
        <v>265</v>
      </c>
      <c r="E744" s="197" t="s">
        <v>1</v>
      </c>
      <c r="F744" s="198" t="s">
        <v>919</v>
      </c>
      <c r="G744" s="13"/>
      <c r="H744" s="197" t="s">
        <v>1</v>
      </c>
      <c r="I744" s="199"/>
      <c r="J744" s="13"/>
      <c r="K744" s="13"/>
      <c r="L744" s="195"/>
      <c r="M744" s="200"/>
      <c r="N744" s="201"/>
      <c r="O744" s="201"/>
      <c r="P744" s="201"/>
      <c r="Q744" s="201"/>
      <c r="R744" s="201"/>
      <c r="S744" s="201"/>
      <c r="T744" s="202"/>
      <c r="U744" s="13"/>
      <c r="V744" s="13"/>
      <c r="W744" s="13"/>
      <c r="X744" s="13"/>
      <c r="Y744" s="13"/>
      <c r="Z744" s="13"/>
      <c r="AA744" s="13"/>
      <c r="AB744" s="13"/>
      <c r="AC744" s="13"/>
      <c r="AD744" s="13"/>
      <c r="AE744" s="13"/>
      <c r="AT744" s="197" t="s">
        <v>265</v>
      </c>
      <c r="AU744" s="197" t="s">
        <v>92</v>
      </c>
      <c r="AV744" s="13" t="s">
        <v>82</v>
      </c>
      <c r="AW744" s="13" t="s">
        <v>32</v>
      </c>
      <c r="AX744" s="13" t="s">
        <v>75</v>
      </c>
      <c r="AY744" s="197" t="s">
        <v>257</v>
      </c>
    </row>
    <row r="745" s="14" customFormat="1">
      <c r="A745" s="14"/>
      <c r="B745" s="203"/>
      <c r="C745" s="14"/>
      <c r="D745" s="196" t="s">
        <v>265</v>
      </c>
      <c r="E745" s="204" t="s">
        <v>1</v>
      </c>
      <c r="F745" s="205" t="s">
        <v>920</v>
      </c>
      <c r="G745" s="14"/>
      <c r="H745" s="206">
        <v>0.97999999999999998</v>
      </c>
      <c r="I745" s="207"/>
      <c r="J745" s="14"/>
      <c r="K745" s="14"/>
      <c r="L745" s="203"/>
      <c r="M745" s="208"/>
      <c r="N745" s="209"/>
      <c r="O745" s="209"/>
      <c r="P745" s="209"/>
      <c r="Q745" s="209"/>
      <c r="R745" s="209"/>
      <c r="S745" s="209"/>
      <c r="T745" s="210"/>
      <c r="U745" s="14"/>
      <c r="V745" s="14"/>
      <c r="W745" s="14"/>
      <c r="X745" s="14"/>
      <c r="Y745" s="14"/>
      <c r="Z745" s="14"/>
      <c r="AA745" s="14"/>
      <c r="AB745" s="14"/>
      <c r="AC745" s="14"/>
      <c r="AD745" s="14"/>
      <c r="AE745" s="14"/>
      <c r="AT745" s="204" t="s">
        <v>265</v>
      </c>
      <c r="AU745" s="204" t="s">
        <v>92</v>
      </c>
      <c r="AV745" s="14" t="s">
        <v>85</v>
      </c>
      <c r="AW745" s="14" t="s">
        <v>32</v>
      </c>
      <c r="AX745" s="14" t="s">
        <v>75</v>
      </c>
      <c r="AY745" s="204" t="s">
        <v>257</v>
      </c>
    </row>
    <row r="746" s="14" customFormat="1">
      <c r="A746" s="14"/>
      <c r="B746" s="203"/>
      <c r="C746" s="14"/>
      <c r="D746" s="196" t="s">
        <v>265</v>
      </c>
      <c r="E746" s="204" t="s">
        <v>1</v>
      </c>
      <c r="F746" s="205" t="s">
        <v>921</v>
      </c>
      <c r="G746" s="14"/>
      <c r="H746" s="206">
        <v>1.21</v>
      </c>
      <c r="I746" s="207"/>
      <c r="J746" s="14"/>
      <c r="K746" s="14"/>
      <c r="L746" s="203"/>
      <c r="M746" s="208"/>
      <c r="N746" s="209"/>
      <c r="O746" s="209"/>
      <c r="P746" s="209"/>
      <c r="Q746" s="209"/>
      <c r="R746" s="209"/>
      <c r="S746" s="209"/>
      <c r="T746" s="210"/>
      <c r="U746" s="14"/>
      <c r="V746" s="14"/>
      <c r="W746" s="14"/>
      <c r="X746" s="14"/>
      <c r="Y746" s="14"/>
      <c r="Z746" s="14"/>
      <c r="AA746" s="14"/>
      <c r="AB746" s="14"/>
      <c r="AC746" s="14"/>
      <c r="AD746" s="14"/>
      <c r="AE746" s="14"/>
      <c r="AT746" s="204" t="s">
        <v>265</v>
      </c>
      <c r="AU746" s="204" t="s">
        <v>92</v>
      </c>
      <c r="AV746" s="14" t="s">
        <v>85</v>
      </c>
      <c r="AW746" s="14" t="s">
        <v>32</v>
      </c>
      <c r="AX746" s="14" t="s">
        <v>75</v>
      </c>
      <c r="AY746" s="204" t="s">
        <v>257</v>
      </c>
    </row>
    <row r="747" s="15" customFormat="1">
      <c r="A747" s="15"/>
      <c r="B747" s="211"/>
      <c r="C747" s="15"/>
      <c r="D747" s="196" t="s">
        <v>265</v>
      </c>
      <c r="E747" s="212" t="s">
        <v>1</v>
      </c>
      <c r="F747" s="213" t="s">
        <v>271</v>
      </c>
      <c r="G747" s="15"/>
      <c r="H747" s="214">
        <v>2.1899999999999999</v>
      </c>
      <c r="I747" s="215"/>
      <c r="J747" s="15"/>
      <c r="K747" s="15"/>
      <c r="L747" s="211"/>
      <c r="M747" s="216"/>
      <c r="N747" s="217"/>
      <c r="O747" s="217"/>
      <c r="P747" s="217"/>
      <c r="Q747" s="217"/>
      <c r="R747" s="217"/>
      <c r="S747" s="217"/>
      <c r="T747" s="218"/>
      <c r="U747" s="15"/>
      <c r="V747" s="15"/>
      <c r="W747" s="15"/>
      <c r="X747" s="15"/>
      <c r="Y747" s="15"/>
      <c r="Z747" s="15"/>
      <c r="AA747" s="15"/>
      <c r="AB747" s="15"/>
      <c r="AC747" s="15"/>
      <c r="AD747" s="15"/>
      <c r="AE747" s="15"/>
      <c r="AT747" s="212" t="s">
        <v>265</v>
      </c>
      <c r="AU747" s="212" t="s">
        <v>92</v>
      </c>
      <c r="AV747" s="15" t="s">
        <v>108</v>
      </c>
      <c r="AW747" s="15" t="s">
        <v>32</v>
      </c>
      <c r="AX747" s="15" t="s">
        <v>82</v>
      </c>
      <c r="AY747" s="212" t="s">
        <v>257</v>
      </c>
    </row>
    <row r="748" s="2" customFormat="1" ht="33" customHeight="1">
      <c r="A748" s="38"/>
      <c r="B748" s="181"/>
      <c r="C748" s="182" t="s">
        <v>922</v>
      </c>
      <c r="D748" s="182" t="s">
        <v>259</v>
      </c>
      <c r="E748" s="183" t="s">
        <v>923</v>
      </c>
      <c r="F748" s="184" t="s">
        <v>924</v>
      </c>
      <c r="G748" s="185" t="s">
        <v>262</v>
      </c>
      <c r="H748" s="186">
        <v>7.4889999999999999</v>
      </c>
      <c r="I748" s="187"/>
      <c r="J748" s="188">
        <f>ROUND(I748*H748,2)</f>
        <v>0</v>
      </c>
      <c r="K748" s="184" t="s">
        <v>263</v>
      </c>
      <c r="L748" s="39"/>
      <c r="M748" s="189" t="s">
        <v>1</v>
      </c>
      <c r="N748" s="190" t="s">
        <v>40</v>
      </c>
      <c r="O748" s="77"/>
      <c r="P748" s="191">
        <f>O748*H748</f>
        <v>0</v>
      </c>
      <c r="Q748" s="191">
        <v>2.5018699999999998</v>
      </c>
      <c r="R748" s="191">
        <f>Q748*H748</f>
        <v>18.736504429999997</v>
      </c>
      <c r="S748" s="191">
        <v>0</v>
      </c>
      <c r="T748" s="192">
        <f>S748*H748</f>
        <v>0</v>
      </c>
      <c r="U748" s="38"/>
      <c r="V748" s="38"/>
      <c r="W748" s="38"/>
      <c r="X748" s="38"/>
      <c r="Y748" s="38"/>
      <c r="Z748" s="38"/>
      <c r="AA748" s="38"/>
      <c r="AB748" s="38"/>
      <c r="AC748" s="38"/>
      <c r="AD748" s="38"/>
      <c r="AE748" s="38"/>
      <c r="AR748" s="193" t="s">
        <v>108</v>
      </c>
      <c r="AT748" s="193" t="s">
        <v>259</v>
      </c>
      <c r="AU748" s="193" t="s">
        <v>92</v>
      </c>
      <c r="AY748" s="19" t="s">
        <v>257</v>
      </c>
      <c r="BE748" s="194">
        <f>IF(N748="základní",J748,0)</f>
        <v>0</v>
      </c>
      <c r="BF748" s="194">
        <f>IF(N748="snížená",J748,0)</f>
        <v>0</v>
      </c>
      <c r="BG748" s="194">
        <f>IF(N748="zákl. přenesená",J748,0)</f>
        <v>0</v>
      </c>
      <c r="BH748" s="194">
        <f>IF(N748="sníž. přenesená",J748,0)</f>
        <v>0</v>
      </c>
      <c r="BI748" s="194">
        <f>IF(N748="nulová",J748,0)</f>
        <v>0</v>
      </c>
      <c r="BJ748" s="19" t="s">
        <v>82</v>
      </c>
      <c r="BK748" s="194">
        <f>ROUND(I748*H748,2)</f>
        <v>0</v>
      </c>
      <c r="BL748" s="19" t="s">
        <v>108</v>
      </c>
      <c r="BM748" s="193" t="s">
        <v>925</v>
      </c>
    </row>
    <row r="749" s="13" customFormat="1">
      <c r="A749" s="13"/>
      <c r="B749" s="195"/>
      <c r="C749" s="13"/>
      <c r="D749" s="196" t="s">
        <v>265</v>
      </c>
      <c r="E749" s="197" t="s">
        <v>1</v>
      </c>
      <c r="F749" s="198" t="s">
        <v>890</v>
      </c>
      <c r="G749" s="13"/>
      <c r="H749" s="197" t="s">
        <v>1</v>
      </c>
      <c r="I749" s="199"/>
      <c r="J749" s="13"/>
      <c r="K749" s="13"/>
      <c r="L749" s="195"/>
      <c r="M749" s="200"/>
      <c r="N749" s="201"/>
      <c r="O749" s="201"/>
      <c r="P749" s="201"/>
      <c r="Q749" s="201"/>
      <c r="R749" s="201"/>
      <c r="S749" s="201"/>
      <c r="T749" s="202"/>
      <c r="U749" s="13"/>
      <c r="V749" s="13"/>
      <c r="W749" s="13"/>
      <c r="X749" s="13"/>
      <c r="Y749" s="13"/>
      <c r="Z749" s="13"/>
      <c r="AA749" s="13"/>
      <c r="AB749" s="13"/>
      <c r="AC749" s="13"/>
      <c r="AD749" s="13"/>
      <c r="AE749" s="13"/>
      <c r="AT749" s="197" t="s">
        <v>265</v>
      </c>
      <c r="AU749" s="197" t="s">
        <v>92</v>
      </c>
      <c r="AV749" s="13" t="s">
        <v>82</v>
      </c>
      <c r="AW749" s="13" t="s">
        <v>32</v>
      </c>
      <c r="AX749" s="13" t="s">
        <v>75</v>
      </c>
      <c r="AY749" s="197" t="s">
        <v>257</v>
      </c>
    </row>
    <row r="750" s="13" customFormat="1">
      <c r="A750" s="13"/>
      <c r="B750" s="195"/>
      <c r="C750" s="13"/>
      <c r="D750" s="196" t="s">
        <v>265</v>
      </c>
      <c r="E750" s="197" t="s">
        <v>1</v>
      </c>
      <c r="F750" s="198" t="s">
        <v>926</v>
      </c>
      <c r="G750" s="13"/>
      <c r="H750" s="197" t="s">
        <v>1</v>
      </c>
      <c r="I750" s="199"/>
      <c r="J750" s="13"/>
      <c r="K750" s="13"/>
      <c r="L750" s="195"/>
      <c r="M750" s="200"/>
      <c r="N750" s="201"/>
      <c r="O750" s="201"/>
      <c r="P750" s="201"/>
      <c r="Q750" s="201"/>
      <c r="R750" s="201"/>
      <c r="S750" s="201"/>
      <c r="T750" s="202"/>
      <c r="U750" s="13"/>
      <c r="V750" s="13"/>
      <c r="W750" s="13"/>
      <c r="X750" s="13"/>
      <c r="Y750" s="13"/>
      <c r="Z750" s="13"/>
      <c r="AA750" s="13"/>
      <c r="AB750" s="13"/>
      <c r="AC750" s="13"/>
      <c r="AD750" s="13"/>
      <c r="AE750" s="13"/>
      <c r="AT750" s="197" t="s">
        <v>265</v>
      </c>
      <c r="AU750" s="197" t="s">
        <v>92</v>
      </c>
      <c r="AV750" s="13" t="s">
        <v>82</v>
      </c>
      <c r="AW750" s="13" t="s">
        <v>32</v>
      </c>
      <c r="AX750" s="13" t="s">
        <v>75</v>
      </c>
      <c r="AY750" s="197" t="s">
        <v>257</v>
      </c>
    </row>
    <row r="751" s="14" customFormat="1">
      <c r="A751" s="14"/>
      <c r="B751" s="203"/>
      <c r="C751" s="14"/>
      <c r="D751" s="196" t="s">
        <v>265</v>
      </c>
      <c r="E751" s="204" t="s">
        <v>1</v>
      </c>
      <c r="F751" s="205" t="s">
        <v>927</v>
      </c>
      <c r="G751" s="14"/>
      <c r="H751" s="206">
        <v>1.0900000000000001</v>
      </c>
      <c r="I751" s="207"/>
      <c r="J751" s="14"/>
      <c r="K751" s="14"/>
      <c r="L751" s="203"/>
      <c r="M751" s="208"/>
      <c r="N751" s="209"/>
      <c r="O751" s="209"/>
      <c r="P751" s="209"/>
      <c r="Q751" s="209"/>
      <c r="R751" s="209"/>
      <c r="S751" s="209"/>
      <c r="T751" s="210"/>
      <c r="U751" s="14"/>
      <c r="V751" s="14"/>
      <c r="W751" s="14"/>
      <c r="X751" s="14"/>
      <c r="Y751" s="14"/>
      <c r="Z751" s="14"/>
      <c r="AA751" s="14"/>
      <c r="AB751" s="14"/>
      <c r="AC751" s="14"/>
      <c r="AD751" s="14"/>
      <c r="AE751" s="14"/>
      <c r="AT751" s="204" t="s">
        <v>265</v>
      </c>
      <c r="AU751" s="204" t="s">
        <v>92</v>
      </c>
      <c r="AV751" s="14" t="s">
        <v>85</v>
      </c>
      <c r="AW751" s="14" t="s">
        <v>32</v>
      </c>
      <c r="AX751" s="14" t="s">
        <v>75</v>
      </c>
      <c r="AY751" s="204" t="s">
        <v>257</v>
      </c>
    </row>
    <row r="752" s="13" customFormat="1">
      <c r="A752" s="13"/>
      <c r="B752" s="195"/>
      <c r="C752" s="13"/>
      <c r="D752" s="196" t="s">
        <v>265</v>
      </c>
      <c r="E752" s="197" t="s">
        <v>1</v>
      </c>
      <c r="F752" s="198" t="s">
        <v>928</v>
      </c>
      <c r="G752" s="13"/>
      <c r="H752" s="197" t="s">
        <v>1</v>
      </c>
      <c r="I752" s="199"/>
      <c r="J752" s="13"/>
      <c r="K752" s="13"/>
      <c r="L752" s="195"/>
      <c r="M752" s="200"/>
      <c r="N752" s="201"/>
      <c r="O752" s="201"/>
      <c r="P752" s="201"/>
      <c r="Q752" s="201"/>
      <c r="R752" s="201"/>
      <c r="S752" s="201"/>
      <c r="T752" s="202"/>
      <c r="U752" s="13"/>
      <c r="V752" s="13"/>
      <c r="W752" s="13"/>
      <c r="X752" s="13"/>
      <c r="Y752" s="13"/>
      <c r="Z752" s="13"/>
      <c r="AA752" s="13"/>
      <c r="AB752" s="13"/>
      <c r="AC752" s="13"/>
      <c r="AD752" s="13"/>
      <c r="AE752" s="13"/>
      <c r="AT752" s="197" t="s">
        <v>265</v>
      </c>
      <c r="AU752" s="197" t="s">
        <v>92</v>
      </c>
      <c r="AV752" s="13" t="s">
        <v>82</v>
      </c>
      <c r="AW752" s="13" t="s">
        <v>32</v>
      </c>
      <c r="AX752" s="13" t="s">
        <v>75</v>
      </c>
      <c r="AY752" s="197" t="s">
        <v>257</v>
      </c>
    </row>
    <row r="753" s="14" customFormat="1">
      <c r="A753" s="14"/>
      <c r="B753" s="203"/>
      <c r="C753" s="14"/>
      <c r="D753" s="196" t="s">
        <v>265</v>
      </c>
      <c r="E753" s="204" t="s">
        <v>1</v>
      </c>
      <c r="F753" s="205" t="s">
        <v>929</v>
      </c>
      <c r="G753" s="14"/>
      <c r="H753" s="206">
        <v>6.399</v>
      </c>
      <c r="I753" s="207"/>
      <c r="J753" s="14"/>
      <c r="K753" s="14"/>
      <c r="L753" s="203"/>
      <c r="M753" s="208"/>
      <c r="N753" s="209"/>
      <c r="O753" s="209"/>
      <c r="P753" s="209"/>
      <c r="Q753" s="209"/>
      <c r="R753" s="209"/>
      <c r="S753" s="209"/>
      <c r="T753" s="210"/>
      <c r="U753" s="14"/>
      <c r="V753" s="14"/>
      <c r="W753" s="14"/>
      <c r="X753" s="14"/>
      <c r="Y753" s="14"/>
      <c r="Z753" s="14"/>
      <c r="AA753" s="14"/>
      <c r="AB753" s="14"/>
      <c r="AC753" s="14"/>
      <c r="AD753" s="14"/>
      <c r="AE753" s="14"/>
      <c r="AT753" s="204" t="s">
        <v>265</v>
      </c>
      <c r="AU753" s="204" t="s">
        <v>92</v>
      </c>
      <c r="AV753" s="14" t="s">
        <v>85</v>
      </c>
      <c r="AW753" s="14" t="s">
        <v>32</v>
      </c>
      <c r="AX753" s="14" t="s">
        <v>75</v>
      </c>
      <c r="AY753" s="204" t="s">
        <v>257</v>
      </c>
    </row>
    <row r="754" s="15" customFormat="1">
      <c r="A754" s="15"/>
      <c r="B754" s="211"/>
      <c r="C754" s="15"/>
      <c r="D754" s="196" t="s">
        <v>265</v>
      </c>
      <c r="E754" s="212" t="s">
        <v>1</v>
      </c>
      <c r="F754" s="213" t="s">
        <v>271</v>
      </c>
      <c r="G754" s="15"/>
      <c r="H754" s="214">
        <v>7.4889999999999999</v>
      </c>
      <c r="I754" s="215"/>
      <c r="J754" s="15"/>
      <c r="K754" s="15"/>
      <c r="L754" s="211"/>
      <c r="M754" s="216"/>
      <c r="N754" s="217"/>
      <c r="O754" s="217"/>
      <c r="P754" s="217"/>
      <c r="Q754" s="217"/>
      <c r="R754" s="217"/>
      <c r="S754" s="217"/>
      <c r="T754" s="218"/>
      <c r="U754" s="15"/>
      <c r="V754" s="15"/>
      <c r="W754" s="15"/>
      <c r="X754" s="15"/>
      <c r="Y754" s="15"/>
      <c r="Z754" s="15"/>
      <c r="AA754" s="15"/>
      <c r="AB754" s="15"/>
      <c r="AC754" s="15"/>
      <c r="AD754" s="15"/>
      <c r="AE754" s="15"/>
      <c r="AT754" s="212" t="s">
        <v>265</v>
      </c>
      <c r="AU754" s="212" t="s">
        <v>92</v>
      </c>
      <c r="AV754" s="15" t="s">
        <v>108</v>
      </c>
      <c r="AW754" s="15" t="s">
        <v>32</v>
      </c>
      <c r="AX754" s="15" t="s">
        <v>82</v>
      </c>
      <c r="AY754" s="212" t="s">
        <v>257</v>
      </c>
    </row>
    <row r="755" s="2" customFormat="1" ht="33" customHeight="1">
      <c r="A755" s="38"/>
      <c r="B755" s="181"/>
      <c r="C755" s="182" t="s">
        <v>930</v>
      </c>
      <c r="D755" s="182" t="s">
        <v>259</v>
      </c>
      <c r="E755" s="183" t="s">
        <v>931</v>
      </c>
      <c r="F755" s="184" t="s">
        <v>932</v>
      </c>
      <c r="G755" s="185" t="s">
        <v>262</v>
      </c>
      <c r="H755" s="186">
        <v>7.4889999999999999</v>
      </c>
      <c r="I755" s="187"/>
      <c r="J755" s="188">
        <f>ROUND(I755*H755,2)</f>
        <v>0</v>
      </c>
      <c r="K755" s="184" t="s">
        <v>263</v>
      </c>
      <c r="L755" s="39"/>
      <c r="M755" s="189" t="s">
        <v>1</v>
      </c>
      <c r="N755" s="190" t="s">
        <v>40</v>
      </c>
      <c r="O755" s="77"/>
      <c r="P755" s="191">
        <f>O755*H755</f>
        <v>0</v>
      </c>
      <c r="Q755" s="191">
        <v>0</v>
      </c>
      <c r="R755" s="191">
        <f>Q755*H755</f>
        <v>0</v>
      </c>
      <c r="S755" s="191">
        <v>0</v>
      </c>
      <c r="T755" s="192">
        <f>S755*H755</f>
        <v>0</v>
      </c>
      <c r="U755" s="38"/>
      <c r="V755" s="38"/>
      <c r="W755" s="38"/>
      <c r="X755" s="38"/>
      <c r="Y755" s="38"/>
      <c r="Z755" s="38"/>
      <c r="AA755" s="38"/>
      <c r="AB755" s="38"/>
      <c r="AC755" s="38"/>
      <c r="AD755" s="38"/>
      <c r="AE755" s="38"/>
      <c r="AR755" s="193" t="s">
        <v>108</v>
      </c>
      <c r="AT755" s="193" t="s">
        <v>259</v>
      </c>
      <c r="AU755" s="193" t="s">
        <v>92</v>
      </c>
      <c r="AY755" s="19" t="s">
        <v>257</v>
      </c>
      <c r="BE755" s="194">
        <f>IF(N755="základní",J755,0)</f>
        <v>0</v>
      </c>
      <c r="BF755" s="194">
        <f>IF(N755="snížená",J755,0)</f>
        <v>0</v>
      </c>
      <c r="BG755" s="194">
        <f>IF(N755="zákl. přenesená",J755,0)</f>
        <v>0</v>
      </c>
      <c r="BH755" s="194">
        <f>IF(N755="sníž. přenesená",J755,0)</f>
        <v>0</v>
      </c>
      <c r="BI755" s="194">
        <f>IF(N755="nulová",J755,0)</f>
        <v>0</v>
      </c>
      <c r="BJ755" s="19" t="s">
        <v>82</v>
      </c>
      <c r="BK755" s="194">
        <f>ROUND(I755*H755,2)</f>
        <v>0</v>
      </c>
      <c r="BL755" s="19" t="s">
        <v>108</v>
      </c>
      <c r="BM755" s="193" t="s">
        <v>933</v>
      </c>
    </row>
    <row r="756" s="2" customFormat="1" ht="33" customHeight="1">
      <c r="A756" s="38"/>
      <c r="B756" s="181"/>
      <c r="C756" s="182" t="s">
        <v>934</v>
      </c>
      <c r="D756" s="182" t="s">
        <v>259</v>
      </c>
      <c r="E756" s="183" t="s">
        <v>935</v>
      </c>
      <c r="F756" s="184" t="s">
        <v>936</v>
      </c>
      <c r="G756" s="185" t="s">
        <v>262</v>
      </c>
      <c r="H756" s="186">
        <v>2.7269999999999999</v>
      </c>
      <c r="I756" s="187"/>
      <c r="J756" s="188">
        <f>ROUND(I756*H756,2)</f>
        <v>0</v>
      </c>
      <c r="K756" s="184" t="s">
        <v>263</v>
      </c>
      <c r="L756" s="39"/>
      <c r="M756" s="189" t="s">
        <v>1</v>
      </c>
      <c r="N756" s="190" t="s">
        <v>40</v>
      </c>
      <c r="O756" s="77"/>
      <c r="P756" s="191">
        <f>O756*H756</f>
        <v>0</v>
      </c>
      <c r="Q756" s="191">
        <v>2.5018699999999998</v>
      </c>
      <c r="R756" s="191">
        <f>Q756*H756</f>
        <v>6.8225994899999991</v>
      </c>
      <c r="S756" s="191">
        <v>0</v>
      </c>
      <c r="T756" s="192">
        <f>S756*H756</f>
        <v>0</v>
      </c>
      <c r="U756" s="38"/>
      <c r="V756" s="38"/>
      <c r="W756" s="38"/>
      <c r="X756" s="38"/>
      <c r="Y756" s="38"/>
      <c r="Z756" s="38"/>
      <c r="AA756" s="38"/>
      <c r="AB756" s="38"/>
      <c r="AC756" s="38"/>
      <c r="AD756" s="38"/>
      <c r="AE756" s="38"/>
      <c r="AR756" s="193" t="s">
        <v>108</v>
      </c>
      <c r="AT756" s="193" t="s">
        <v>259</v>
      </c>
      <c r="AU756" s="193" t="s">
        <v>92</v>
      </c>
      <c r="AY756" s="19" t="s">
        <v>257</v>
      </c>
      <c r="BE756" s="194">
        <f>IF(N756="základní",J756,0)</f>
        <v>0</v>
      </c>
      <c r="BF756" s="194">
        <f>IF(N756="snížená",J756,0)</f>
        <v>0</v>
      </c>
      <c r="BG756" s="194">
        <f>IF(N756="zákl. přenesená",J756,0)</f>
        <v>0</v>
      </c>
      <c r="BH756" s="194">
        <f>IF(N756="sníž. přenesená",J756,0)</f>
        <v>0</v>
      </c>
      <c r="BI756" s="194">
        <f>IF(N756="nulová",J756,0)</f>
        <v>0</v>
      </c>
      <c r="BJ756" s="19" t="s">
        <v>82</v>
      </c>
      <c r="BK756" s="194">
        <f>ROUND(I756*H756,2)</f>
        <v>0</v>
      </c>
      <c r="BL756" s="19" t="s">
        <v>108</v>
      </c>
      <c r="BM756" s="193" t="s">
        <v>937</v>
      </c>
    </row>
    <row r="757" s="13" customFormat="1">
      <c r="A757" s="13"/>
      <c r="B757" s="195"/>
      <c r="C757" s="13"/>
      <c r="D757" s="196" t="s">
        <v>265</v>
      </c>
      <c r="E757" s="197" t="s">
        <v>1</v>
      </c>
      <c r="F757" s="198" t="s">
        <v>890</v>
      </c>
      <c r="G757" s="13"/>
      <c r="H757" s="197" t="s">
        <v>1</v>
      </c>
      <c r="I757" s="199"/>
      <c r="J757" s="13"/>
      <c r="K757" s="13"/>
      <c r="L757" s="195"/>
      <c r="M757" s="200"/>
      <c r="N757" s="201"/>
      <c r="O757" s="201"/>
      <c r="P757" s="201"/>
      <c r="Q757" s="201"/>
      <c r="R757" s="201"/>
      <c r="S757" s="201"/>
      <c r="T757" s="202"/>
      <c r="U757" s="13"/>
      <c r="V757" s="13"/>
      <c r="W757" s="13"/>
      <c r="X757" s="13"/>
      <c r="Y757" s="13"/>
      <c r="Z757" s="13"/>
      <c r="AA757" s="13"/>
      <c r="AB757" s="13"/>
      <c r="AC757" s="13"/>
      <c r="AD757" s="13"/>
      <c r="AE757" s="13"/>
      <c r="AT757" s="197" t="s">
        <v>265</v>
      </c>
      <c r="AU757" s="197" t="s">
        <v>92</v>
      </c>
      <c r="AV757" s="13" t="s">
        <v>82</v>
      </c>
      <c r="AW757" s="13" t="s">
        <v>32</v>
      </c>
      <c r="AX757" s="13" t="s">
        <v>75</v>
      </c>
      <c r="AY757" s="197" t="s">
        <v>257</v>
      </c>
    </row>
    <row r="758" s="13" customFormat="1">
      <c r="A758" s="13"/>
      <c r="B758" s="195"/>
      <c r="C758" s="13"/>
      <c r="D758" s="196" t="s">
        <v>265</v>
      </c>
      <c r="E758" s="197" t="s">
        <v>1</v>
      </c>
      <c r="F758" s="198" t="s">
        <v>938</v>
      </c>
      <c r="G758" s="13"/>
      <c r="H758" s="197" t="s">
        <v>1</v>
      </c>
      <c r="I758" s="199"/>
      <c r="J758" s="13"/>
      <c r="K758" s="13"/>
      <c r="L758" s="195"/>
      <c r="M758" s="200"/>
      <c r="N758" s="201"/>
      <c r="O758" s="201"/>
      <c r="P758" s="201"/>
      <c r="Q758" s="201"/>
      <c r="R758" s="201"/>
      <c r="S758" s="201"/>
      <c r="T758" s="202"/>
      <c r="U758" s="13"/>
      <c r="V758" s="13"/>
      <c r="W758" s="13"/>
      <c r="X758" s="13"/>
      <c r="Y758" s="13"/>
      <c r="Z758" s="13"/>
      <c r="AA758" s="13"/>
      <c r="AB758" s="13"/>
      <c r="AC758" s="13"/>
      <c r="AD758" s="13"/>
      <c r="AE758" s="13"/>
      <c r="AT758" s="197" t="s">
        <v>265</v>
      </c>
      <c r="AU758" s="197" t="s">
        <v>92</v>
      </c>
      <c r="AV758" s="13" t="s">
        <v>82</v>
      </c>
      <c r="AW758" s="13" t="s">
        <v>32</v>
      </c>
      <c r="AX758" s="13" t="s">
        <v>75</v>
      </c>
      <c r="AY758" s="197" t="s">
        <v>257</v>
      </c>
    </row>
    <row r="759" s="14" customFormat="1">
      <c r="A759" s="14"/>
      <c r="B759" s="203"/>
      <c r="C759" s="14"/>
      <c r="D759" s="196" t="s">
        <v>265</v>
      </c>
      <c r="E759" s="204" t="s">
        <v>1</v>
      </c>
      <c r="F759" s="205" t="s">
        <v>939</v>
      </c>
      <c r="G759" s="14"/>
      <c r="H759" s="206">
        <v>2.7269999999999999</v>
      </c>
      <c r="I759" s="207"/>
      <c r="J759" s="14"/>
      <c r="K759" s="14"/>
      <c r="L759" s="203"/>
      <c r="M759" s="208"/>
      <c r="N759" s="209"/>
      <c r="O759" s="209"/>
      <c r="P759" s="209"/>
      <c r="Q759" s="209"/>
      <c r="R759" s="209"/>
      <c r="S759" s="209"/>
      <c r="T759" s="210"/>
      <c r="U759" s="14"/>
      <c r="V759" s="14"/>
      <c r="W759" s="14"/>
      <c r="X759" s="14"/>
      <c r="Y759" s="14"/>
      <c r="Z759" s="14"/>
      <c r="AA759" s="14"/>
      <c r="AB759" s="14"/>
      <c r="AC759" s="14"/>
      <c r="AD759" s="14"/>
      <c r="AE759" s="14"/>
      <c r="AT759" s="204" t="s">
        <v>265</v>
      </c>
      <c r="AU759" s="204" t="s">
        <v>92</v>
      </c>
      <c r="AV759" s="14" t="s">
        <v>85</v>
      </c>
      <c r="AW759" s="14" t="s">
        <v>32</v>
      </c>
      <c r="AX759" s="14" t="s">
        <v>75</v>
      </c>
      <c r="AY759" s="204" t="s">
        <v>257</v>
      </c>
    </row>
    <row r="760" s="15" customFormat="1">
      <c r="A760" s="15"/>
      <c r="B760" s="211"/>
      <c r="C760" s="15"/>
      <c r="D760" s="196" t="s">
        <v>265</v>
      </c>
      <c r="E760" s="212" t="s">
        <v>1</v>
      </c>
      <c r="F760" s="213" t="s">
        <v>271</v>
      </c>
      <c r="G760" s="15"/>
      <c r="H760" s="214">
        <v>2.7269999999999999</v>
      </c>
      <c r="I760" s="215"/>
      <c r="J760" s="15"/>
      <c r="K760" s="15"/>
      <c r="L760" s="211"/>
      <c r="M760" s="216"/>
      <c r="N760" s="217"/>
      <c r="O760" s="217"/>
      <c r="P760" s="217"/>
      <c r="Q760" s="217"/>
      <c r="R760" s="217"/>
      <c r="S760" s="217"/>
      <c r="T760" s="218"/>
      <c r="U760" s="15"/>
      <c r="V760" s="15"/>
      <c r="W760" s="15"/>
      <c r="X760" s="15"/>
      <c r="Y760" s="15"/>
      <c r="Z760" s="15"/>
      <c r="AA760" s="15"/>
      <c r="AB760" s="15"/>
      <c r="AC760" s="15"/>
      <c r="AD760" s="15"/>
      <c r="AE760" s="15"/>
      <c r="AT760" s="212" t="s">
        <v>265</v>
      </c>
      <c r="AU760" s="212" t="s">
        <v>92</v>
      </c>
      <c r="AV760" s="15" t="s">
        <v>108</v>
      </c>
      <c r="AW760" s="15" t="s">
        <v>32</v>
      </c>
      <c r="AX760" s="15" t="s">
        <v>82</v>
      </c>
      <c r="AY760" s="212" t="s">
        <v>257</v>
      </c>
    </row>
    <row r="761" s="2" customFormat="1" ht="33" customHeight="1">
      <c r="A761" s="38"/>
      <c r="B761" s="181"/>
      <c r="C761" s="182" t="s">
        <v>940</v>
      </c>
      <c r="D761" s="182" t="s">
        <v>259</v>
      </c>
      <c r="E761" s="183" t="s">
        <v>941</v>
      </c>
      <c r="F761" s="184" t="s">
        <v>942</v>
      </c>
      <c r="G761" s="185" t="s">
        <v>262</v>
      </c>
      <c r="H761" s="186">
        <v>2.7269999999999999</v>
      </c>
      <c r="I761" s="187"/>
      <c r="J761" s="188">
        <f>ROUND(I761*H761,2)</f>
        <v>0</v>
      </c>
      <c r="K761" s="184" t="s">
        <v>263</v>
      </c>
      <c r="L761" s="39"/>
      <c r="M761" s="189" t="s">
        <v>1</v>
      </c>
      <c r="N761" s="190" t="s">
        <v>40</v>
      </c>
      <c r="O761" s="77"/>
      <c r="P761" s="191">
        <f>O761*H761</f>
        <v>0</v>
      </c>
      <c r="Q761" s="191">
        <v>0</v>
      </c>
      <c r="R761" s="191">
        <f>Q761*H761</f>
        <v>0</v>
      </c>
      <c r="S761" s="191">
        <v>0</v>
      </c>
      <c r="T761" s="192">
        <f>S761*H761</f>
        <v>0</v>
      </c>
      <c r="U761" s="38"/>
      <c r="V761" s="38"/>
      <c r="W761" s="38"/>
      <c r="X761" s="38"/>
      <c r="Y761" s="38"/>
      <c r="Z761" s="38"/>
      <c r="AA761" s="38"/>
      <c r="AB761" s="38"/>
      <c r="AC761" s="38"/>
      <c r="AD761" s="38"/>
      <c r="AE761" s="38"/>
      <c r="AR761" s="193" t="s">
        <v>108</v>
      </c>
      <c r="AT761" s="193" t="s">
        <v>259</v>
      </c>
      <c r="AU761" s="193" t="s">
        <v>92</v>
      </c>
      <c r="AY761" s="19" t="s">
        <v>257</v>
      </c>
      <c r="BE761" s="194">
        <f>IF(N761="základní",J761,0)</f>
        <v>0</v>
      </c>
      <c r="BF761" s="194">
        <f>IF(N761="snížená",J761,0)</f>
        <v>0</v>
      </c>
      <c r="BG761" s="194">
        <f>IF(N761="zákl. přenesená",J761,0)</f>
        <v>0</v>
      </c>
      <c r="BH761" s="194">
        <f>IF(N761="sníž. přenesená",J761,0)</f>
        <v>0</v>
      </c>
      <c r="BI761" s="194">
        <f>IF(N761="nulová",J761,0)</f>
        <v>0</v>
      </c>
      <c r="BJ761" s="19" t="s">
        <v>82</v>
      </c>
      <c r="BK761" s="194">
        <f>ROUND(I761*H761,2)</f>
        <v>0</v>
      </c>
      <c r="BL761" s="19" t="s">
        <v>108</v>
      </c>
      <c r="BM761" s="193" t="s">
        <v>943</v>
      </c>
    </row>
    <row r="762" s="2" customFormat="1" ht="16.5" customHeight="1">
      <c r="A762" s="38"/>
      <c r="B762" s="181"/>
      <c r="C762" s="182" t="s">
        <v>944</v>
      </c>
      <c r="D762" s="182" t="s">
        <v>259</v>
      </c>
      <c r="E762" s="183" t="s">
        <v>945</v>
      </c>
      <c r="F762" s="184" t="s">
        <v>946</v>
      </c>
      <c r="G762" s="185" t="s">
        <v>304</v>
      </c>
      <c r="H762" s="186">
        <v>0.34100000000000003</v>
      </c>
      <c r="I762" s="187"/>
      <c r="J762" s="188">
        <f>ROUND(I762*H762,2)</f>
        <v>0</v>
      </c>
      <c r="K762" s="184" t="s">
        <v>263</v>
      </c>
      <c r="L762" s="39"/>
      <c r="M762" s="189" t="s">
        <v>1</v>
      </c>
      <c r="N762" s="190" t="s">
        <v>40</v>
      </c>
      <c r="O762" s="77"/>
      <c r="P762" s="191">
        <f>O762*H762</f>
        <v>0</v>
      </c>
      <c r="Q762" s="191">
        <v>1.06277</v>
      </c>
      <c r="R762" s="191">
        <f>Q762*H762</f>
        <v>0.36240457000000004</v>
      </c>
      <c r="S762" s="191">
        <v>0</v>
      </c>
      <c r="T762" s="192">
        <f>S762*H762</f>
        <v>0</v>
      </c>
      <c r="U762" s="38"/>
      <c r="V762" s="38"/>
      <c r="W762" s="38"/>
      <c r="X762" s="38"/>
      <c r="Y762" s="38"/>
      <c r="Z762" s="38"/>
      <c r="AA762" s="38"/>
      <c r="AB762" s="38"/>
      <c r="AC762" s="38"/>
      <c r="AD762" s="38"/>
      <c r="AE762" s="38"/>
      <c r="AR762" s="193" t="s">
        <v>108</v>
      </c>
      <c r="AT762" s="193" t="s">
        <v>259</v>
      </c>
      <c r="AU762" s="193" t="s">
        <v>92</v>
      </c>
      <c r="AY762" s="19" t="s">
        <v>257</v>
      </c>
      <c r="BE762" s="194">
        <f>IF(N762="základní",J762,0)</f>
        <v>0</v>
      </c>
      <c r="BF762" s="194">
        <f>IF(N762="snížená",J762,0)</f>
        <v>0</v>
      </c>
      <c r="BG762" s="194">
        <f>IF(N762="zákl. přenesená",J762,0)</f>
        <v>0</v>
      </c>
      <c r="BH762" s="194">
        <f>IF(N762="sníž. přenesená",J762,0)</f>
        <v>0</v>
      </c>
      <c r="BI762" s="194">
        <f>IF(N762="nulová",J762,0)</f>
        <v>0</v>
      </c>
      <c r="BJ762" s="19" t="s">
        <v>82</v>
      </c>
      <c r="BK762" s="194">
        <f>ROUND(I762*H762,2)</f>
        <v>0</v>
      </c>
      <c r="BL762" s="19" t="s">
        <v>108</v>
      </c>
      <c r="BM762" s="193" t="s">
        <v>947</v>
      </c>
    </row>
    <row r="763" s="13" customFormat="1">
      <c r="A763" s="13"/>
      <c r="B763" s="195"/>
      <c r="C763" s="13"/>
      <c r="D763" s="196" t="s">
        <v>265</v>
      </c>
      <c r="E763" s="197" t="s">
        <v>1</v>
      </c>
      <c r="F763" s="198" t="s">
        <v>890</v>
      </c>
      <c r="G763" s="13"/>
      <c r="H763" s="197" t="s">
        <v>1</v>
      </c>
      <c r="I763" s="199"/>
      <c r="J763" s="13"/>
      <c r="K763" s="13"/>
      <c r="L763" s="195"/>
      <c r="M763" s="200"/>
      <c r="N763" s="201"/>
      <c r="O763" s="201"/>
      <c r="P763" s="201"/>
      <c r="Q763" s="201"/>
      <c r="R763" s="201"/>
      <c r="S763" s="201"/>
      <c r="T763" s="202"/>
      <c r="U763" s="13"/>
      <c r="V763" s="13"/>
      <c r="W763" s="13"/>
      <c r="X763" s="13"/>
      <c r="Y763" s="13"/>
      <c r="Z763" s="13"/>
      <c r="AA763" s="13"/>
      <c r="AB763" s="13"/>
      <c r="AC763" s="13"/>
      <c r="AD763" s="13"/>
      <c r="AE763" s="13"/>
      <c r="AT763" s="197" t="s">
        <v>265</v>
      </c>
      <c r="AU763" s="197" t="s">
        <v>92</v>
      </c>
      <c r="AV763" s="13" t="s">
        <v>82</v>
      </c>
      <c r="AW763" s="13" t="s">
        <v>32</v>
      </c>
      <c r="AX763" s="13" t="s">
        <v>75</v>
      </c>
      <c r="AY763" s="197" t="s">
        <v>257</v>
      </c>
    </row>
    <row r="764" s="13" customFormat="1">
      <c r="A764" s="13"/>
      <c r="B764" s="195"/>
      <c r="C764" s="13"/>
      <c r="D764" s="196" t="s">
        <v>265</v>
      </c>
      <c r="E764" s="197" t="s">
        <v>1</v>
      </c>
      <c r="F764" s="198" t="s">
        <v>919</v>
      </c>
      <c r="G764" s="13"/>
      <c r="H764" s="197" t="s">
        <v>1</v>
      </c>
      <c r="I764" s="199"/>
      <c r="J764" s="13"/>
      <c r="K764" s="13"/>
      <c r="L764" s="195"/>
      <c r="M764" s="200"/>
      <c r="N764" s="201"/>
      <c r="O764" s="201"/>
      <c r="P764" s="201"/>
      <c r="Q764" s="201"/>
      <c r="R764" s="201"/>
      <c r="S764" s="201"/>
      <c r="T764" s="202"/>
      <c r="U764" s="13"/>
      <c r="V764" s="13"/>
      <c r="W764" s="13"/>
      <c r="X764" s="13"/>
      <c r="Y764" s="13"/>
      <c r="Z764" s="13"/>
      <c r="AA764" s="13"/>
      <c r="AB764" s="13"/>
      <c r="AC764" s="13"/>
      <c r="AD764" s="13"/>
      <c r="AE764" s="13"/>
      <c r="AT764" s="197" t="s">
        <v>265</v>
      </c>
      <c r="AU764" s="197" t="s">
        <v>92</v>
      </c>
      <c r="AV764" s="13" t="s">
        <v>82</v>
      </c>
      <c r="AW764" s="13" t="s">
        <v>32</v>
      </c>
      <c r="AX764" s="13" t="s">
        <v>75</v>
      </c>
      <c r="AY764" s="197" t="s">
        <v>257</v>
      </c>
    </row>
    <row r="765" s="14" customFormat="1">
      <c r="A765" s="14"/>
      <c r="B765" s="203"/>
      <c r="C765" s="14"/>
      <c r="D765" s="196" t="s">
        <v>265</v>
      </c>
      <c r="E765" s="204" t="s">
        <v>1</v>
      </c>
      <c r="F765" s="205" t="s">
        <v>948</v>
      </c>
      <c r="G765" s="14"/>
      <c r="H765" s="206">
        <v>0.0050000000000000001</v>
      </c>
      <c r="I765" s="207"/>
      <c r="J765" s="14"/>
      <c r="K765" s="14"/>
      <c r="L765" s="203"/>
      <c r="M765" s="208"/>
      <c r="N765" s="209"/>
      <c r="O765" s="209"/>
      <c r="P765" s="209"/>
      <c r="Q765" s="209"/>
      <c r="R765" s="209"/>
      <c r="S765" s="209"/>
      <c r="T765" s="210"/>
      <c r="U765" s="14"/>
      <c r="V765" s="14"/>
      <c r="W765" s="14"/>
      <c r="X765" s="14"/>
      <c r="Y765" s="14"/>
      <c r="Z765" s="14"/>
      <c r="AA765" s="14"/>
      <c r="AB765" s="14"/>
      <c r="AC765" s="14"/>
      <c r="AD765" s="14"/>
      <c r="AE765" s="14"/>
      <c r="AT765" s="204" t="s">
        <v>265</v>
      </c>
      <c r="AU765" s="204" t="s">
        <v>92</v>
      </c>
      <c r="AV765" s="14" t="s">
        <v>85</v>
      </c>
      <c r="AW765" s="14" t="s">
        <v>32</v>
      </c>
      <c r="AX765" s="14" t="s">
        <v>75</v>
      </c>
      <c r="AY765" s="204" t="s">
        <v>257</v>
      </c>
    </row>
    <row r="766" s="14" customFormat="1">
      <c r="A766" s="14"/>
      <c r="B766" s="203"/>
      <c r="C766" s="14"/>
      <c r="D766" s="196" t="s">
        <v>265</v>
      </c>
      <c r="E766" s="204" t="s">
        <v>1</v>
      </c>
      <c r="F766" s="205" t="s">
        <v>949</v>
      </c>
      <c r="G766" s="14"/>
      <c r="H766" s="206">
        <v>0</v>
      </c>
      <c r="I766" s="207"/>
      <c r="J766" s="14"/>
      <c r="K766" s="14"/>
      <c r="L766" s="203"/>
      <c r="M766" s="208"/>
      <c r="N766" s="209"/>
      <c r="O766" s="209"/>
      <c r="P766" s="209"/>
      <c r="Q766" s="209"/>
      <c r="R766" s="209"/>
      <c r="S766" s="209"/>
      <c r="T766" s="210"/>
      <c r="U766" s="14"/>
      <c r="V766" s="14"/>
      <c r="W766" s="14"/>
      <c r="X766" s="14"/>
      <c r="Y766" s="14"/>
      <c r="Z766" s="14"/>
      <c r="AA766" s="14"/>
      <c r="AB766" s="14"/>
      <c r="AC766" s="14"/>
      <c r="AD766" s="14"/>
      <c r="AE766" s="14"/>
      <c r="AT766" s="204" t="s">
        <v>265</v>
      </c>
      <c r="AU766" s="204" t="s">
        <v>92</v>
      </c>
      <c r="AV766" s="14" t="s">
        <v>85</v>
      </c>
      <c r="AW766" s="14" t="s">
        <v>32</v>
      </c>
      <c r="AX766" s="14" t="s">
        <v>75</v>
      </c>
      <c r="AY766" s="204" t="s">
        <v>257</v>
      </c>
    </row>
    <row r="767" s="13" customFormat="1">
      <c r="A767" s="13"/>
      <c r="B767" s="195"/>
      <c r="C767" s="13"/>
      <c r="D767" s="196" t="s">
        <v>265</v>
      </c>
      <c r="E767" s="197" t="s">
        <v>1</v>
      </c>
      <c r="F767" s="198" t="s">
        <v>938</v>
      </c>
      <c r="G767" s="13"/>
      <c r="H767" s="197" t="s">
        <v>1</v>
      </c>
      <c r="I767" s="199"/>
      <c r="J767" s="13"/>
      <c r="K767" s="13"/>
      <c r="L767" s="195"/>
      <c r="M767" s="200"/>
      <c r="N767" s="201"/>
      <c r="O767" s="201"/>
      <c r="P767" s="201"/>
      <c r="Q767" s="201"/>
      <c r="R767" s="201"/>
      <c r="S767" s="201"/>
      <c r="T767" s="202"/>
      <c r="U767" s="13"/>
      <c r="V767" s="13"/>
      <c r="W767" s="13"/>
      <c r="X767" s="13"/>
      <c r="Y767" s="13"/>
      <c r="Z767" s="13"/>
      <c r="AA767" s="13"/>
      <c r="AB767" s="13"/>
      <c r="AC767" s="13"/>
      <c r="AD767" s="13"/>
      <c r="AE767" s="13"/>
      <c r="AT767" s="197" t="s">
        <v>265</v>
      </c>
      <c r="AU767" s="197" t="s">
        <v>92</v>
      </c>
      <c r="AV767" s="13" t="s">
        <v>82</v>
      </c>
      <c r="AW767" s="13" t="s">
        <v>32</v>
      </c>
      <c r="AX767" s="13" t="s">
        <v>75</v>
      </c>
      <c r="AY767" s="197" t="s">
        <v>257</v>
      </c>
    </row>
    <row r="768" s="14" customFormat="1">
      <c r="A768" s="14"/>
      <c r="B768" s="203"/>
      <c r="C768" s="14"/>
      <c r="D768" s="196" t="s">
        <v>265</v>
      </c>
      <c r="E768" s="204" t="s">
        <v>1</v>
      </c>
      <c r="F768" s="205" t="s">
        <v>950</v>
      </c>
      <c r="G768" s="14"/>
      <c r="H768" s="206">
        <v>0.14000000000000001</v>
      </c>
      <c r="I768" s="207"/>
      <c r="J768" s="14"/>
      <c r="K768" s="14"/>
      <c r="L768" s="203"/>
      <c r="M768" s="208"/>
      <c r="N768" s="209"/>
      <c r="O768" s="209"/>
      <c r="P768" s="209"/>
      <c r="Q768" s="209"/>
      <c r="R768" s="209"/>
      <c r="S768" s="209"/>
      <c r="T768" s="210"/>
      <c r="U768" s="14"/>
      <c r="V768" s="14"/>
      <c r="W768" s="14"/>
      <c r="X768" s="14"/>
      <c r="Y768" s="14"/>
      <c r="Z768" s="14"/>
      <c r="AA768" s="14"/>
      <c r="AB768" s="14"/>
      <c r="AC768" s="14"/>
      <c r="AD768" s="14"/>
      <c r="AE768" s="14"/>
      <c r="AT768" s="204" t="s">
        <v>265</v>
      </c>
      <c r="AU768" s="204" t="s">
        <v>92</v>
      </c>
      <c r="AV768" s="14" t="s">
        <v>85</v>
      </c>
      <c r="AW768" s="14" t="s">
        <v>32</v>
      </c>
      <c r="AX768" s="14" t="s">
        <v>75</v>
      </c>
      <c r="AY768" s="204" t="s">
        <v>257</v>
      </c>
    </row>
    <row r="769" s="13" customFormat="1">
      <c r="A769" s="13"/>
      <c r="B769" s="195"/>
      <c r="C769" s="13"/>
      <c r="D769" s="196" t="s">
        <v>265</v>
      </c>
      <c r="E769" s="197" t="s">
        <v>1</v>
      </c>
      <c r="F769" s="198" t="s">
        <v>926</v>
      </c>
      <c r="G769" s="13"/>
      <c r="H769" s="197" t="s">
        <v>1</v>
      </c>
      <c r="I769" s="199"/>
      <c r="J769" s="13"/>
      <c r="K769" s="13"/>
      <c r="L769" s="195"/>
      <c r="M769" s="200"/>
      <c r="N769" s="201"/>
      <c r="O769" s="201"/>
      <c r="P769" s="201"/>
      <c r="Q769" s="201"/>
      <c r="R769" s="201"/>
      <c r="S769" s="201"/>
      <c r="T769" s="202"/>
      <c r="U769" s="13"/>
      <c r="V769" s="13"/>
      <c r="W769" s="13"/>
      <c r="X769" s="13"/>
      <c r="Y769" s="13"/>
      <c r="Z769" s="13"/>
      <c r="AA769" s="13"/>
      <c r="AB769" s="13"/>
      <c r="AC769" s="13"/>
      <c r="AD769" s="13"/>
      <c r="AE769" s="13"/>
      <c r="AT769" s="197" t="s">
        <v>265</v>
      </c>
      <c r="AU769" s="197" t="s">
        <v>92</v>
      </c>
      <c r="AV769" s="13" t="s">
        <v>82</v>
      </c>
      <c r="AW769" s="13" t="s">
        <v>32</v>
      </c>
      <c r="AX769" s="13" t="s">
        <v>75</v>
      </c>
      <c r="AY769" s="197" t="s">
        <v>257</v>
      </c>
    </row>
    <row r="770" s="14" customFormat="1">
      <c r="A770" s="14"/>
      <c r="B770" s="203"/>
      <c r="C770" s="14"/>
      <c r="D770" s="196" t="s">
        <v>265</v>
      </c>
      <c r="E770" s="204" t="s">
        <v>1</v>
      </c>
      <c r="F770" s="205" t="s">
        <v>951</v>
      </c>
      <c r="G770" s="14"/>
      <c r="H770" s="206">
        <v>0.070999999999999994</v>
      </c>
      <c r="I770" s="207"/>
      <c r="J770" s="14"/>
      <c r="K770" s="14"/>
      <c r="L770" s="203"/>
      <c r="M770" s="208"/>
      <c r="N770" s="209"/>
      <c r="O770" s="209"/>
      <c r="P770" s="209"/>
      <c r="Q770" s="209"/>
      <c r="R770" s="209"/>
      <c r="S770" s="209"/>
      <c r="T770" s="210"/>
      <c r="U770" s="14"/>
      <c r="V770" s="14"/>
      <c r="W770" s="14"/>
      <c r="X770" s="14"/>
      <c r="Y770" s="14"/>
      <c r="Z770" s="14"/>
      <c r="AA770" s="14"/>
      <c r="AB770" s="14"/>
      <c r="AC770" s="14"/>
      <c r="AD770" s="14"/>
      <c r="AE770" s="14"/>
      <c r="AT770" s="204" t="s">
        <v>265</v>
      </c>
      <c r="AU770" s="204" t="s">
        <v>92</v>
      </c>
      <c r="AV770" s="14" t="s">
        <v>85</v>
      </c>
      <c r="AW770" s="14" t="s">
        <v>32</v>
      </c>
      <c r="AX770" s="14" t="s">
        <v>75</v>
      </c>
      <c r="AY770" s="204" t="s">
        <v>257</v>
      </c>
    </row>
    <row r="771" s="13" customFormat="1">
      <c r="A771" s="13"/>
      <c r="B771" s="195"/>
      <c r="C771" s="13"/>
      <c r="D771" s="196" t="s">
        <v>265</v>
      </c>
      <c r="E771" s="197" t="s">
        <v>1</v>
      </c>
      <c r="F771" s="198" t="s">
        <v>928</v>
      </c>
      <c r="G771" s="13"/>
      <c r="H771" s="197" t="s">
        <v>1</v>
      </c>
      <c r="I771" s="199"/>
      <c r="J771" s="13"/>
      <c r="K771" s="13"/>
      <c r="L771" s="195"/>
      <c r="M771" s="200"/>
      <c r="N771" s="201"/>
      <c r="O771" s="201"/>
      <c r="P771" s="201"/>
      <c r="Q771" s="201"/>
      <c r="R771" s="201"/>
      <c r="S771" s="201"/>
      <c r="T771" s="202"/>
      <c r="U771" s="13"/>
      <c r="V771" s="13"/>
      <c r="W771" s="13"/>
      <c r="X771" s="13"/>
      <c r="Y771" s="13"/>
      <c r="Z771" s="13"/>
      <c r="AA771" s="13"/>
      <c r="AB771" s="13"/>
      <c r="AC771" s="13"/>
      <c r="AD771" s="13"/>
      <c r="AE771" s="13"/>
      <c r="AT771" s="197" t="s">
        <v>265</v>
      </c>
      <c r="AU771" s="197" t="s">
        <v>92</v>
      </c>
      <c r="AV771" s="13" t="s">
        <v>82</v>
      </c>
      <c r="AW771" s="13" t="s">
        <v>32</v>
      </c>
      <c r="AX771" s="13" t="s">
        <v>75</v>
      </c>
      <c r="AY771" s="197" t="s">
        <v>257</v>
      </c>
    </row>
    <row r="772" s="14" customFormat="1">
      <c r="A772" s="14"/>
      <c r="B772" s="203"/>
      <c r="C772" s="14"/>
      <c r="D772" s="196" t="s">
        <v>265</v>
      </c>
      <c r="E772" s="204" t="s">
        <v>1</v>
      </c>
      <c r="F772" s="205" t="s">
        <v>952</v>
      </c>
      <c r="G772" s="14"/>
      <c r="H772" s="206">
        <v>0.125</v>
      </c>
      <c r="I772" s="207"/>
      <c r="J772" s="14"/>
      <c r="K772" s="14"/>
      <c r="L772" s="203"/>
      <c r="M772" s="208"/>
      <c r="N772" s="209"/>
      <c r="O772" s="209"/>
      <c r="P772" s="209"/>
      <c r="Q772" s="209"/>
      <c r="R772" s="209"/>
      <c r="S772" s="209"/>
      <c r="T772" s="210"/>
      <c r="U772" s="14"/>
      <c r="V772" s="14"/>
      <c r="W772" s="14"/>
      <c r="X772" s="14"/>
      <c r="Y772" s="14"/>
      <c r="Z772" s="14"/>
      <c r="AA772" s="14"/>
      <c r="AB772" s="14"/>
      <c r="AC772" s="14"/>
      <c r="AD772" s="14"/>
      <c r="AE772" s="14"/>
      <c r="AT772" s="204" t="s">
        <v>265</v>
      </c>
      <c r="AU772" s="204" t="s">
        <v>92</v>
      </c>
      <c r="AV772" s="14" t="s">
        <v>85</v>
      </c>
      <c r="AW772" s="14" t="s">
        <v>32</v>
      </c>
      <c r="AX772" s="14" t="s">
        <v>75</v>
      </c>
      <c r="AY772" s="204" t="s">
        <v>257</v>
      </c>
    </row>
    <row r="773" s="15" customFormat="1">
      <c r="A773" s="15"/>
      <c r="B773" s="211"/>
      <c r="C773" s="15"/>
      <c r="D773" s="196" t="s">
        <v>265</v>
      </c>
      <c r="E773" s="212" t="s">
        <v>1</v>
      </c>
      <c r="F773" s="213" t="s">
        <v>271</v>
      </c>
      <c r="G773" s="15"/>
      <c r="H773" s="214">
        <v>0.34100000000000003</v>
      </c>
      <c r="I773" s="215"/>
      <c r="J773" s="15"/>
      <c r="K773" s="15"/>
      <c r="L773" s="211"/>
      <c r="M773" s="216"/>
      <c r="N773" s="217"/>
      <c r="O773" s="217"/>
      <c r="P773" s="217"/>
      <c r="Q773" s="217"/>
      <c r="R773" s="217"/>
      <c r="S773" s="217"/>
      <c r="T773" s="218"/>
      <c r="U773" s="15"/>
      <c r="V773" s="15"/>
      <c r="W773" s="15"/>
      <c r="X773" s="15"/>
      <c r="Y773" s="15"/>
      <c r="Z773" s="15"/>
      <c r="AA773" s="15"/>
      <c r="AB773" s="15"/>
      <c r="AC773" s="15"/>
      <c r="AD773" s="15"/>
      <c r="AE773" s="15"/>
      <c r="AT773" s="212" t="s">
        <v>265</v>
      </c>
      <c r="AU773" s="212" t="s">
        <v>92</v>
      </c>
      <c r="AV773" s="15" t="s">
        <v>108</v>
      </c>
      <c r="AW773" s="15" t="s">
        <v>32</v>
      </c>
      <c r="AX773" s="15" t="s">
        <v>82</v>
      </c>
      <c r="AY773" s="212" t="s">
        <v>257</v>
      </c>
    </row>
    <row r="774" s="2" customFormat="1" ht="16.5" customHeight="1">
      <c r="A774" s="38"/>
      <c r="B774" s="181"/>
      <c r="C774" s="182" t="s">
        <v>953</v>
      </c>
      <c r="D774" s="182" t="s">
        <v>259</v>
      </c>
      <c r="E774" s="183" t="s">
        <v>954</v>
      </c>
      <c r="F774" s="184" t="s">
        <v>955</v>
      </c>
      <c r="G774" s="185" t="s">
        <v>323</v>
      </c>
      <c r="H774" s="186">
        <v>885.38</v>
      </c>
      <c r="I774" s="187"/>
      <c r="J774" s="188">
        <f>ROUND(I774*H774,2)</f>
        <v>0</v>
      </c>
      <c r="K774" s="184" t="s">
        <v>263</v>
      </c>
      <c r="L774" s="39"/>
      <c r="M774" s="189" t="s">
        <v>1</v>
      </c>
      <c r="N774" s="190" t="s">
        <v>40</v>
      </c>
      <c r="O774" s="77"/>
      <c r="P774" s="191">
        <f>O774*H774</f>
        <v>0</v>
      </c>
      <c r="Q774" s="191">
        <v>0.00012999999999999999</v>
      </c>
      <c r="R774" s="191">
        <f>Q774*H774</f>
        <v>0.11509939999999999</v>
      </c>
      <c r="S774" s="191">
        <v>0</v>
      </c>
      <c r="T774" s="192">
        <f>S774*H774</f>
        <v>0</v>
      </c>
      <c r="U774" s="38"/>
      <c r="V774" s="38"/>
      <c r="W774" s="38"/>
      <c r="X774" s="38"/>
      <c r="Y774" s="38"/>
      <c r="Z774" s="38"/>
      <c r="AA774" s="38"/>
      <c r="AB774" s="38"/>
      <c r="AC774" s="38"/>
      <c r="AD774" s="38"/>
      <c r="AE774" s="38"/>
      <c r="AR774" s="193" t="s">
        <v>108</v>
      </c>
      <c r="AT774" s="193" t="s">
        <v>259</v>
      </c>
      <c r="AU774" s="193" t="s">
        <v>92</v>
      </c>
      <c r="AY774" s="19" t="s">
        <v>257</v>
      </c>
      <c r="BE774" s="194">
        <f>IF(N774="základní",J774,0)</f>
        <v>0</v>
      </c>
      <c r="BF774" s="194">
        <f>IF(N774="snížená",J774,0)</f>
        <v>0</v>
      </c>
      <c r="BG774" s="194">
        <f>IF(N774="zákl. přenesená",J774,0)</f>
        <v>0</v>
      </c>
      <c r="BH774" s="194">
        <f>IF(N774="sníž. přenesená",J774,0)</f>
        <v>0</v>
      </c>
      <c r="BI774" s="194">
        <f>IF(N774="nulová",J774,0)</f>
        <v>0</v>
      </c>
      <c r="BJ774" s="19" t="s">
        <v>82</v>
      </c>
      <c r="BK774" s="194">
        <f>ROUND(I774*H774,2)</f>
        <v>0</v>
      </c>
      <c r="BL774" s="19" t="s">
        <v>108</v>
      </c>
      <c r="BM774" s="193" t="s">
        <v>956</v>
      </c>
    </row>
    <row r="775" s="13" customFormat="1">
      <c r="A775" s="13"/>
      <c r="B775" s="195"/>
      <c r="C775" s="13"/>
      <c r="D775" s="196" t="s">
        <v>265</v>
      </c>
      <c r="E775" s="197" t="s">
        <v>1</v>
      </c>
      <c r="F775" s="198" t="s">
        <v>890</v>
      </c>
      <c r="G775" s="13"/>
      <c r="H775" s="197" t="s">
        <v>1</v>
      </c>
      <c r="I775" s="199"/>
      <c r="J775" s="13"/>
      <c r="K775" s="13"/>
      <c r="L775" s="195"/>
      <c r="M775" s="200"/>
      <c r="N775" s="201"/>
      <c r="O775" s="201"/>
      <c r="P775" s="201"/>
      <c r="Q775" s="201"/>
      <c r="R775" s="201"/>
      <c r="S775" s="201"/>
      <c r="T775" s="202"/>
      <c r="U775" s="13"/>
      <c r="V775" s="13"/>
      <c r="W775" s="13"/>
      <c r="X775" s="13"/>
      <c r="Y775" s="13"/>
      <c r="Z775" s="13"/>
      <c r="AA775" s="13"/>
      <c r="AB775" s="13"/>
      <c r="AC775" s="13"/>
      <c r="AD775" s="13"/>
      <c r="AE775" s="13"/>
      <c r="AT775" s="197" t="s">
        <v>265</v>
      </c>
      <c r="AU775" s="197" t="s">
        <v>92</v>
      </c>
      <c r="AV775" s="13" t="s">
        <v>82</v>
      </c>
      <c r="AW775" s="13" t="s">
        <v>32</v>
      </c>
      <c r="AX775" s="13" t="s">
        <v>75</v>
      </c>
      <c r="AY775" s="197" t="s">
        <v>257</v>
      </c>
    </row>
    <row r="776" s="13" customFormat="1">
      <c r="A776" s="13"/>
      <c r="B776" s="195"/>
      <c r="C776" s="13"/>
      <c r="D776" s="196" t="s">
        <v>265</v>
      </c>
      <c r="E776" s="197" t="s">
        <v>1</v>
      </c>
      <c r="F776" s="198" t="s">
        <v>957</v>
      </c>
      <c r="G776" s="13"/>
      <c r="H776" s="197" t="s">
        <v>1</v>
      </c>
      <c r="I776" s="199"/>
      <c r="J776" s="13"/>
      <c r="K776" s="13"/>
      <c r="L776" s="195"/>
      <c r="M776" s="200"/>
      <c r="N776" s="201"/>
      <c r="O776" s="201"/>
      <c r="P776" s="201"/>
      <c r="Q776" s="201"/>
      <c r="R776" s="201"/>
      <c r="S776" s="201"/>
      <c r="T776" s="202"/>
      <c r="U776" s="13"/>
      <c r="V776" s="13"/>
      <c r="W776" s="13"/>
      <c r="X776" s="13"/>
      <c r="Y776" s="13"/>
      <c r="Z776" s="13"/>
      <c r="AA776" s="13"/>
      <c r="AB776" s="13"/>
      <c r="AC776" s="13"/>
      <c r="AD776" s="13"/>
      <c r="AE776" s="13"/>
      <c r="AT776" s="197" t="s">
        <v>265</v>
      </c>
      <c r="AU776" s="197" t="s">
        <v>92</v>
      </c>
      <c r="AV776" s="13" t="s">
        <v>82</v>
      </c>
      <c r="AW776" s="13" t="s">
        <v>32</v>
      </c>
      <c r="AX776" s="13" t="s">
        <v>75</v>
      </c>
      <c r="AY776" s="197" t="s">
        <v>257</v>
      </c>
    </row>
    <row r="777" s="13" customFormat="1">
      <c r="A777" s="13"/>
      <c r="B777" s="195"/>
      <c r="C777" s="13"/>
      <c r="D777" s="196" t="s">
        <v>265</v>
      </c>
      <c r="E777" s="197" t="s">
        <v>1</v>
      </c>
      <c r="F777" s="198" t="s">
        <v>891</v>
      </c>
      <c r="G777" s="13"/>
      <c r="H777" s="197" t="s">
        <v>1</v>
      </c>
      <c r="I777" s="199"/>
      <c r="J777" s="13"/>
      <c r="K777" s="13"/>
      <c r="L777" s="195"/>
      <c r="M777" s="200"/>
      <c r="N777" s="201"/>
      <c r="O777" s="201"/>
      <c r="P777" s="201"/>
      <c r="Q777" s="201"/>
      <c r="R777" s="201"/>
      <c r="S777" s="201"/>
      <c r="T777" s="202"/>
      <c r="U777" s="13"/>
      <c r="V777" s="13"/>
      <c r="W777" s="13"/>
      <c r="X777" s="13"/>
      <c r="Y777" s="13"/>
      <c r="Z777" s="13"/>
      <c r="AA777" s="13"/>
      <c r="AB777" s="13"/>
      <c r="AC777" s="13"/>
      <c r="AD777" s="13"/>
      <c r="AE777" s="13"/>
      <c r="AT777" s="197" t="s">
        <v>265</v>
      </c>
      <c r="AU777" s="197" t="s">
        <v>92</v>
      </c>
      <c r="AV777" s="13" t="s">
        <v>82</v>
      </c>
      <c r="AW777" s="13" t="s">
        <v>32</v>
      </c>
      <c r="AX777" s="13" t="s">
        <v>75</v>
      </c>
      <c r="AY777" s="197" t="s">
        <v>257</v>
      </c>
    </row>
    <row r="778" s="14" customFormat="1">
      <c r="A778" s="14"/>
      <c r="B778" s="203"/>
      <c r="C778" s="14"/>
      <c r="D778" s="196" t="s">
        <v>265</v>
      </c>
      <c r="E778" s="204" t="s">
        <v>1</v>
      </c>
      <c r="F778" s="205" t="s">
        <v>892</v>
      </c>
      <c r="G778" s="14"/>
      <c r="H778" s="206">
        <v>312.51999999999998</v>
      </c>
      <c r="I778" s="207"/>
      <c r="J778" s="14"/>
      <c r="K778" s="14"/>
      <c r="L778" s="203"/>
      <c r="M778" s="208"/>
      <c r="N778" s="209"/>
      <c r="O778" s="209"/>
      <c r="P778" s="209"/>
      <c r="Q778" s="209"/>
      <c r="R778" s="209"/>
      <c r="S778" s="209"/>
      <c r="T778" s="210"/>
      <c r="U778" s="14"/>
      <c r="V778" s="14"/>
      <c r="W778" s="14"/>
      <c r="X778" s="14"/>
      <c r="Y778" s="14"/>
      <c r="Z778" s="14"/>
      <c r="AA778" s="14"/>
      <c r="AB778" s="14"/>
      <c r="AC778" s="14"/>
      <c r="AD778" s="14"/>
      <c r="AE778" s="14"/>
      <c r="AT778" s="204" t="s">
        <v>265</v>
      </c>
      <c r="AU778" s="204" t="s">
        <v>92</v>
      </c>
      <c r="AV778" s="14" t="s">
        <v>85</v>
      </c>
      <c r="AW778" s="14" t="s">
        <v>32</v>
      </c>
      <c r="AX778" s="14" t="s">
        <v>75</v>
      </c>
      <c r="AY778" s="204" t="s">
        <v>257</v>
      </c>
    </row>
    <row r="779" s="13" customFormat="1">
      <c r="A779" s="13"/>
      <c r="B779" s="195"/>
      <c r="C779" s="13"/>
      <c r="D779" s="196" t="s">
        <v>265</v>
      </c>
      <c r="E779" s="197" t="s">
        <v>1</v>
      </c>
      <c r="F779" s="198" t="s">
        <v>893</v>
      </c>
      <c r="G779" s="13"/>
      <c r="H779" s="197" t="s">
        <v>1</v>
      </c>
      <c r="I779" s="199"/>
      <c r="J779" s="13"/>
      <c r="K779" s="13"/>
      <c r="L779" s="195"/>
      <c r="M779" s="200"/>
      <c r="N779" s="201"/>
      <c r="O779" s="201"/>
      <c r="P779" s="201"/>
      <c r="Q779" s="201"/>
      <c r="R779" s="201"/>
      <c r="S779" s="201"/>
      <c r="T779" s="202"/>
      <c r="U779" s="13"/>
      <c r="V779" s="13"/>
      <c r="W779" s="13"/>
      <c r="X779" s="13"/>
      <c r="Y779" s="13"/>
      <c r="Z779" s="13"/>
      <c r="AA779" s="13"/>
      <c r="AB779" s="13"/>
      <c r="AC779" s="13"/>
      <c r="AD779" s="13"/>
      <c r="AE779" s="13"/>
      <c r="AT779" s="197" t="s">
        <v>265</v>
      </c>
      <c r="AU779" s="197" t="s">
        <v>92</v>
      </c>
      <c r="AV779" s="13" t="s">
        <v>82</v>
      </c>
      <c r="AW779" s="13" t="s">
        <v>32</v>
      </c>
      <c r="AX779" s="13" t="s">
        <v>75</v>
      </c>
      <c r="AY779" s="197" t="s">
        <v>257</v>
      </c>
    </row>
    <row r="780" s="14" customFormat="1">
      <c r="A780" s="14"/>
      <c r="B780" s="203"/>
      <c r="C780" s="14"/>
      <c r="D780" s="196" t="s">
        <v>265</v>
      </c>
      <c r="E780" s="204" t="s">
        <v>1</v>
      </c>
      <c r="F780" s="205" t="s">
        <v>894</v>
      </c>
      <c r="G780" s="14"/>
      <c r="H780" s="206">
        <v>55.759999999999998</v>
      </c>
      <c r="I780" s="207"/>
      <c r="J780" s="14"/>
      <c r="K780" s="14"/>
      <c r="L780" s="203"/>
      <c r="M780" s="208"/>
      <c r="N780" s="209"/>
      <c r="O780" s="209"/>
      <c r="P780" s="209"/>
      <c r="Q780" s="209"/>
      <c r="R780" s="209"/>
      <c r="S780" s="209"/>
      <c r="T780" s="210"/>
      <c r="U780" s="14"/>
      <c r="V780" s="14"/>
      <c r="W780" s="14"/>
      <c r="X780" s="14"/>
      <c r="Y780" s="14"/>
      <c r="Z780" s="14"/>
      <c r="AA780" s="14"/>
      <c r="AB780" s="14"/>
      <c r="AC780" s="14"/>
      <c r="AD780" s="14"/>
      <c r="AE780" s="14"/>
      <c r="AT780" s="204" t="s">
        <v>265</v>
      </c>
      <c r="AU780" s="204" t="s">
        <v>92</v>
      </c>
      <c r="AV780" s="14" t="s">
        <v>85</v>
      </c>
      <c r="AW780" s="14" t="s">
        <v>32</v>
      </c>
      <c r="AX780" s="14" t="s">
        <v>75</v>
      </c>
      <c r="AY780" s="204" t="s">
        <v>257</v>
      </c>
    </row>
    <row r="781" s="13" customFormat="1">
      <c r="A781" s="13"/>
      <c r="B781" s="195"/>
      <c r="C781" s="13"/>
      <c r="D781" s="196" t="s">
        <v>265</v>
      </c>
      <c r="E781" s="197" t="s">
        <v>1</v>
      </c>
      <c r="F781" s="198" t="s">
        <v>895</v>
      </c>
      <c r="G781" s="13"/>
      <c r="H781" s="197" t="s">
        <v>1</v>
      </c>
      <c r="I781" s="199"/>
      <c r="J781" s="13"/>
      <c r="K781" s="13"/>
      <c r="L781" s="195"/>
      <c r="M781" s="200"/>
      <c r="N781" s="201"/>
      <c r="O781" s="201"/>
      <c r="P781" s="201"/>
      <c r="Q781" s="201"/>
      <c r="R781" s="201"/>
      <c r="S781" s="201"/>
      <c r="T781" s="202"/>
      <c r="U781" s="13"/>
      <c r="V781" s="13"/>
      <c r="W781" s="13"/>
      <c r="X781" s="13"/>
      <c r="Y781" s="13"/>
      <c r="Z781" s="13"/>
      <c r="AA781" s="13"/>
      <c r="AB781" s="13"/>
      <c r="AC781" s="13"/>
      <c r="AD781" s="13"/>
      <c r="AE781" s="13"/>
      <c r="AT781" s="197" t="s">
        <v>265</v>
      </c>
      <c r="AU781" s="197" t="s">
        <v>92</v>
      </c>
      <c r="AV781" s="13" t="s">
        <v>82</v>
      </c>
      <c r="AW781" s="13" t="s">
        <v>32</v>
      </c>
      <c r="AX781" s="13" t="s">
        <v>75</v>
      </c>
      <c r="AY781" s="197" t="s">
        <v>257</v>
      </c>
    </row>
    <row r="782" s="14" customFormat="1">
      <c r="A782" s="14"/>
      <c r="B782" s="203"/>
      <c r="C782" s="14"/>
      <c r="D782" s="196" t="s">
        <v>265</v>
      </c>
      <c r="E782" s="204" t="s">
        <v>1</v>
      </c>
      <c r="F782" s="205" t="s">
        <v>896</v>
      </c>
      <c r="G782" s="14"/>
      <c r="H782" s="206">
        <v>5.6500000000000004</v>
      </c>
      <c r="I782" s="207"/>
      <c r="J782" s="14"/>
      <c r="K782" s="14"/>
      <c r="L782" s="203"/>
      <c r="M782" s="208"/>
      <c r="N782" s="209"/>
      <c r="O782" s="209"/>
      <c r="P782" s="209"/>
      <c r="Q782" s="209"/>
      <c r="R782" s="209"/>
      <c r="S782" s="209"/>
      <c r="T782" s="210"/>
      <c r="U782" s="14"/>
      <c r="V782" s="14"/>
      <c r="W782" s="14"/>
      <c r="X782" s="14"/>
      <c r="Y782" s="14"/>
      <c r="Z782" s="14"/>
      <c r="AA782" s="14"/>
      <c r="AB782" s="14"/>
      <c r="AC782" s="14"/>
      <c r="AD782" s="14"/>
      <c r="AE782" s="14"/>
      <c r="AT782" s="204" t="s">
        <v>265</v>
      </c>
      <c r="AU782" s="204" t="s">
        <v>92</v>
      </c>
      <c r="AV782" s="14" t="s">
        <v>85</v>
      </c>
      <c r="AW782" s="14" t="s">
        <v>32</v>
      </c>
      <c r="AX782" s="14" t="s">
        <v>75</v>
      </c>
      <c r="AY782" s="204" t="s">
        <v>257</v>
      </c>
    </row>
    <row r="783" s="13" customFormat="1">
      <c r="A783" s="13"/>
      <c r="B783" s="195"/>
      <c r="C783" s="13"/>
      <c r="D783" s="196" t="s">
        <v>265</v>
      </c>
      <c r="E783" s="197" t="s">
        <v>1</v>
      </c>
      <c r="F783" s="198" t="s">
        <v>903</v>
      </c>
      <c r="G783" s="13"/>
      <c r="H783" s="197" t="s">
        <v>1</v>
      </c>
      <c r="I783" s="199"/>
      <c r="J783" s="13"/>
      <c r="K783" s="13"/>
      <c r="L783" s="195"/>
      <c r="M783" s="200"/>
      <c r="N783" s="201"/>
      <c r="O783" s="201"/>
      <c r="P783" s="201"/>
      <c r="Q783" s="201"/>
      <c r="R783" s="201"/>
      <c r="S783" s="201"/>
      <c r="T783" s="202"/>
      <c r="U783" s="13"/>
      <c r="V783" s="13"/>
      <c r="W783" s="13"/>
      <c r="X783" s="13"/>
      <c r="Y783" s="13"/>
      <c r="Z783" s="13"/>
      <c r="AA783" s="13"/>
      <c r="AB783" s="13"/>
      <c r="AC783" s="13"/>
      <c r="AD783" s="13"/>
      <c r="AE783" s="13"/>
      <c r="AT783" s="197" t="s">
        <v>265</v>
      </c>
      <c r="AU783" s="197" t="s">
        <v>92</v>
      </c>
      <c r="AV783" s="13" t="s">
        <v>82</v>
      </c>
      <c r="AW783" s="13" t="s">
        <v>32</v>
      </c>
      <c r="AX783" s="13" t="s">
        <v>75</v>
      </c>
      <c r="AY783" s="197" t="s">
        <v>257</v>
      </c>
    </row>
    <row r="784" s="14" customFormat="1">
      <c r="A784" s="14"/>
      <c r="B784" s="203"/>
      <c r="C784" s="14"/>
      <c r="D784" s="196" t="s">
        <v>265</v>
      </c>
      <c r="E784" s="204" t="s">
        <v>1</v>
      </c>
      <c r="F784" s="205" t="s">
        <v>904</v>
      </c>
      <c r="G784" s="14"/>
      <c r="H784" s="206">
        <v>3.8199999999999998</v>
      </c>
      <c r="I784" s="207"/>
      <c r="J784" s="14"/>
      <c r="K784" s="14"/>
      <c r="L784" s="203"/>
      <c r="M784" s="208"/>
      <c r="N784" s="209"/>
      <c r="O784" s="209"/>
      <c r="P784" s="209"/>
      <c r="Q784" s="209"/>
      <c r="R784" s="209"/>
      <c r="S784" s="209"/>
      <c r="T784" s="210"/>
      <c r="U784" s="14"/>
      <c r="V784" s="14"/>
      <c r="W784" s="14"/>
      <c r="X784" s="14"/>
      <c r="Y784" s="14"/>
      <c r="Z784" s="14"/>
      <c r="AA784" s="14"/>
      <c r="AB784" s="14"/>
      <c r="AC784" s="14"/>
      <c r="AD784" s="14"/>
      <c r="AE784" s="14"/>
      <c r="AT784" s="204" t="s">
        <v>265</v>
      </c>
      <c r="AU784" s="204" t="s">
        <v>92</v>
      </c>
      <c r="AV784" s="14" t="s">
        <v>85</v>
      </c>
      <c r="AW784" s="14" t="s">
        <v>32</v>
      </c>
      <c r="AX784" s="14" t="s">
        <v>75</v>
      </c>
      <c r="AY784" s="204" t="s">
        <v>257</v>
      </c>
    </row>
    <row r="785" s="13" customFormat="1">
      <c r="A785" s="13"/>
      <c r="B785" s="195"/>
      <c r="C785" s="13"/>
      <c r="D785" s="196" t="s">
        <v>265</v>
      </c>
      <c r="E785" s="197" t="s">
        <v>1</v>
      </c>
      <c r="F785" s="198" t="s">
        <v>905</v>
      </c>
      <c r="G785" s="13"/>
      <c r="H785" s="197" t="s">
        <v>1</v>
      </c>
      <c r="I785" s="199"/>
      <c r="J785" s="13"/>
      <c r="K785" s="13"/>
      <c r="L785" s="195"/>
      <c r="M785" s="200"/>
      <c r="N785" s="201"/>
      <c r="O785" s="201"/>
      <c r="P785" s="201"/>
      <c r="Q785" s="201"/>
      <c r="R785" s="201"/>
      <c r="S785" s="201"/>
      <c r="T785" s="202"/>
      <c r="U785" s="13"/>
      <c r="V785" s="13"/>
      <c r="W785" s="13"/>
      <c r="X785" s="13"/>
      <c r="Y785" s="13"/>
      <c r="Z785" s="13"/>
      <c r="AA785" s="13"/>
      <c r="AB785" s="13"/>
      <c r="AC785" s="13"/>
      <c r="AD785" s="13"/>
      <c r="AE785" s="13"/>
      <c r="AT785" s="197" t="s">
        <v>265</v>
      </c>
      <c r="AU785" s="197" t="s">
        <v>92</v>
      </c>
      <c r="AV785" s="13" t="s">
        <v>82</v>
      </c>
      <c r="AW785" s="13" t="s">
        <v>32</v>
      </c>
      <c r="AX785" s="13" t="s">
        <v>75</v>
      </c>
      <c r="AY785" s="197" t="s">
        <v>257</v>
      </c>
    </row>
    <row r="786" s="14" customFormat="1">
      <c r="A786" s="14"/>
      <c r="B786" s="203"/>
      <c r="C786" s="14"/>
      <c r="D786" s="196" t="s">
        <v>265</v>
      </c>
      <c r="E786" s="204" t="s">
        <v>1</v>
      </c>
      <c r="F786" s="205" t="s">
        <v>906</v>
      </c>
      <c r="G786" s="14"/>
      <c r="H786" s="206">
        <v>6.9800000000000004</v>
      </c>
      <c r="I786" s="207"/>
      <c r="J786" s="14"/>
      <c r="K786" s="14"/>
      <c r="L786" s="203"/>
      <c r="M786" s="208"/>
      <c r="N786" s="209"/>
      <c r="O786" s="209"/>
      <c r="P786" s="209"/>
      <c r="Q786" s="209"/>
      <c r="R786" s="209"/>
      <c r="S786" s="209"/>
      <c r="T786" s="210"/>
      <c r="U786" s="14"/>
      <c r="V786" s="14"/>
      <c r="W786" s="14"/>
      <c r="X786" s="14"/>
      <c r="Y786" s="14"/>
      <c r="Z786" s="14"/>
      <c r="AA786" s="14"/>
      <c r="AB786" s="14"/>
      <c r="AC786" s="14"/>
      <c r="AD786" s="14"/>
      <c r="AE786" s="14"/>
      <c r="AT786" s="204" t="s">
        <v>265</v>
      </c>
      <c r="AU786" s="204" t="s">
        <v>92</v>
      </c>
      <c r="AV786" s="14" t="s">
        <v>85</v>
      </c>
      <c r="AW786" s="14" t="s">
        <v>32</v>
      </c>
      <c r="AX786" s="14" t="s">
        <v>75</v>
      </c>
      <c r="AY786" s="204" t="s">
        <v>257</v>
      </c>
    </row>
    <row r="787" s="13" customFormat="1">
      <c r="A787" s="13"/>
      <c r="B787" s="195"/>
      <c r="C787" s="13"/>
      <c r="D787" s="196" t="s">
        <v>265</v>
      </c>
      <c r="E787" s="197" t="s">
        <v>1</v>
      </c>
      <c r="F787" s="198" t="s">
        <v>897</v>
      </c>
      <c r="G787" s="13"/>
      <c r="H787" s="197" t="s">
        <v>1</v>
      </c>
      <c r="I787" s="199"/>
      <c r="J787" s="13"/>
      <c r="K787" s="13"/>
      <c r="L787" s="195"/>
      <c r="M787" s="200"/>
      <c r="N787" s="201"/>
      <c r="O787" s="201"/>
      <c r="P787" s="201"/>
      <c r="Q787" s="201"/>
      <c r="R787" s="201"/>
      <c r="S787" s="201"/>
      <c r="T787" s="202"/>
      <c r="U787" s="13"/>
      <c r="V787" s="13"/>
      <c r="W787" s="13"/>
      <c r="X787" s="13"/>
      <c r="Y787" s="13"/>
      <c r="Z787" s="13"/>
      <c r="AA787" s="13"/>
      <c r="AB787" s="13"/>
      <c r="AC787" s="13"/>
      <c r="AD787" s="13"/>
      <c r="AE787" s="13"/>
      <c r="AT787" s="197" t="s">
        <v>265</v>
      </c>
      <c r="AU787" s="197" t="s">
        <v>92</v>
      </c>
      <c r="AV787" s="13" t="s">
        <v>82</v>
      </c>
      <c r="AW787" s="13" t="s">
        <v>32</v>
      </c>
      <c r="AX787" s="13" t="s">
        <v>75</v>
      </c>
      <c r="AY787" s="197" t="s">
        <v>257</v>
      </c>
    </row>
    <row r="788" s="14" customFormat="1">
      <c r="A788" s="14"/>
      <c r="B788" s="203"/>
      <c r="C788" s="14"/>
      <c r="D788" s="196" t="s">
        <v>265</v>
      </c>
      <c r="E788" s="204" t="s">
        <v>1</v>
      </c>
      <c r="F788" s="205" t="s">
        <v>822</v>
      </c>
      <c r="G788" s="14"/>
      <c r="H788" s="206">
        <v>78</v>
      </c>
      <c r="I788" s="207"/>
      <c r="J788" s="14"/>
      <c r="K788" s="14"/>
      <c r="L788" s="203"/>
      <c r="M788" s="208"/>
      <c r="N788" s="209"/>
      <c r="O788" s="209"/>
      <c r="P788" s="209"/>
      <c r="Q788" s="209"/>
      <c r="R788" s="209"/>
      <c r="S788" s="209"/>
      <c r="T788" s="210"/>
      <c r="U788" s="14"/>
      <c r="V788" s="14"/>
      <c r="W788" s="14"/>
      <c r="X788" s="14"/>
      <c r="Y788" s="14"/>
      <c r="Z788" s="14"/>
      <c r="AA788" s="14"/>
      <c r="AB788" s="14"/>
      <c r="AC788" s="14"/>
      <c r="AD788" s="14"/>
      <c r="AE788" s="14"/>
      <c r="AT788" s="204" t="s">
        <v>265</v>
      </c>
      <c r="AU788" s="204" t="s">
        <v>92</v>
      </c>
      <c r="AV788" s="14" t="s">
        <v>85</v>
      </c>
      <c r="AW788" s="14" t="s">
        <v>32</v>
      </c>
      <c r="AX788" s="14" t="s">
        <v>75</v>
      </c>
      <c r="AY788" s="204" t="s">
        <v>257</v>
      </c>
    </row>
    <row r="789" s="13" customFormat="1">
      <c r="A789" s="13"/>
      <c r="B789" s="195"/>
      <c r="C789" s="13"/>
      <c r="D789" s="196" t="s">
        <v>265</v>
      </c>
      <c r="E789" s="197" t="s">
        <v>1</v>
      </c>
      <c r="F789" s="198" t="s">
        <v>938</v>
      </c>
      <c r="G789" s="13"/>
      <c r="H789" s="197" t="s">
        <v>1</v>
      </c>
      <c r="I789" s="199"/>
      <c r="J789" s="13"/>
      <c r="K789" s="13"/>
      <c r="L789" s="195"/>
      <c r="M789" s="200"/>
      <c r="N789" s="201"/>
      <c r="O789" s="201"/>
      <c r="P789" s="201"/>
      <c r="Q789" s="201"/>
      <c r="R789" s="201"/>
      <c r="S789" s="201"/>
      <c r="T789" s="202"/>
      <c r="U789" s="13"/>
      <c r="V789" s="13"/>
      <c r="W789" s="13"/>
      <c r="X789" s="13"/>
      <c r="Y789" s="13"/>
      <c r="Z789" s="13"/>
      <c r="AA789" s="13"/>
      <c r="AB789" s="13"/>
      <c r="AC789" s="13"/>
      <c r="AD789" s="13"/>
      <c r="AE789" s="13"/>
      <c r="AT789" s="197" t="s">
        <v>265</v>
      </c>
      <c r="AU789" s="197" t="s">
        <v>92</v>
      </c>
      <c r="AV789" s="13" t="s">
        <v>82</v>
      </c>
      <c r="AW789" s="13" t="s">
        <v>32</v>
      </c>
      <c r="AX789" s="13" t="s">
        <v>75</v>
      </c>
      <c r="AY789" s="197" t="s">
        <v>257</v>
      </c>
    </row>
    <row r="790" s="14" customFormat="1">
      <c r="A790" s="14"/>
      <c r="B790" s="203"/>
      <c r="C790" s="14"/>
      <c r="D790" s="196" t="s">
        <v>265</v>
      </c>
      <c r="E790" s="204" t="s">
        <v>1</v>
      </c>
      <c r="F790" s="205" t="s">
        <v>958</v>
      </c>
      <c r="G790" s="14"/>
      <c r="H790" s="206">
        <v>28.710000000000001</v>
      </c>
      <c r="I790" s="207"/>
      <c r="J790" s="14"/>
      <c r="K790" s="14"/>
      <c r="L790" s="203"/>
      <c r="M790" s="208"/>
      <c r="N790" s="209"/>
      <c r="O790" s="209"/>
      <c r="P790" s="209"/>
      <c r="Q790" s="209"/>
      <c r="R790" s="209"/>
      <c r="S790" s="209"/>
      <c r="T790" s="210"/>
      <c r="U790" s="14"/>
      <c r="V790" s="14"/>
      <c r="W790" s="14"/>
      <c r="X790" s="14"/>
      <c r="Y790" s="14"/>
      <c r="Z790" s="14"/>
      <c r="AA790" s="14"/>
      <c r="AB790" s="14"/>
      <c r="AC790" s="14"/>
      <c r="AD790" s="14"/>
      <c r="AE790" s="14"/>
      <c r="AT790" s="204" t="s">
        <v>265</v>
      </c>
      <c r="AU790" s="204" t="s">
        <v>92</v>
      </c>
      <c r="AV790" s="14" t="s">
        <v>85</v>
      </c>
      <c r="AW790" s="14" t="s">
        <v>32</v>
      </c>
      <c r="AX790" s="14" t="s">
        <v>75</v>
      </c>
      <c r="AY790" s="204" t="s">
        <v>257</v>
      </c>
    </row>
    <row r="791" s="13" customFormat="1">
      <c r="A791" s="13"/>
      <c r="B791" s="195"/>
      <c r="C791" s="13"/>
      <c r="D791" s="196" t="s">
        <v>265</v>
      </c>
      <c r="E791" s="197" t="s">
        <v>1</v>
      </c>
      <c r="F791" s="198" t="s">
        <v>926</v>
      </c>
      <c r="G791" s="13"/>
      <c r="H791" s="197" t="s">
        <v>1</v>
      </c>
      <c r="I791" s="199"/>
      <c r="J791" s="13"/>
      <c r="K791" s="13"/>
      <c r="L791" s="195"/>
      <c r="M791" s="200"/>
      <c r="N791" s="201"/>
      <c r="O791" s="201"/>
      <c r="P791" s="201"/>
      <c r="Q791" s="201"/>
      <c r="R791" s="201"/>
      <c r="S791" s="201"/>
      <c r="T791" s="202"/>
      <c r="U791" s="13"/>
      <c r="V791" s="13"/>
      <c r="W791" s="13"/>
      <c r="X791" s="13"/>
      <c r="Y791" s="13"/>
      <c r="Z791" s="13"/>
      <c r="AA791" s="13"/>
      <c r="AB791" s="13"/>
      <c r="AC791" s="13"/>
      <c r="AD791" s="13"/>
      <c r="AE791" s="13"/>
      <c r="AT791" s="197" t="s">
        <v>265</v>
      </c>
      <c r="AU791" s="197" t="s">
        <v>92</v>
      </c>
      <c r="AV791" s="13" t="s">
        <v>82</v>
      </c>
      <c r="AW791" s="13" t="s">
        <v>32</v>
      </c>
      <c r="AX791" s="13" t="s">
        <v>75</v>
      </c>
      <c r="AY791" s="197" t="s">
        <v>257</v>
      </c>
    </row>
    <row r="792" s="14" customFormat="1">
      <c r="A792" s="14"/>
      <c r="B792" s="203"/>
      <c r="C792" s="14"/>
      <c r="D792" s="196" t="s">
        <v>265</v>
      </c>
      <c r="E792" s="204" t="s">
        <v>1</v>
      </c>
      <c r="F792" s="205" t="s">
        <v>959</v>
      </c>
      <c r="G792" s="14"/>
      <c r="H792" s="206">
        <v>14.529999999999999</v>
      </c>
      <c r="I792" s="207"/>
      <c r="J792" s="14"/>
      <c r="K792" s="14"/>
      <c r="L792" s="203"/>
      <c r="M792" s="208"/>
      <c r="N792" s="209"/>
      <c r="O792" s="209"/>
      <c r="P792" s="209"/>
      <c r="Q792" s="209"/>
      <c r="R792" s="209"/>
      <c r="S792" s="209"/>
      <c r="T792" s="210"/>
      <c r="U792" s="14"/>
      <c r="V792" s="14"/>
      <c r="W792" s="14"/>
      <c r="X792" s="14"/>
      <c r="Y792" s="14"/>
      <c r="Z792" s="14"/>
      <c r="AA792" s="14"/>
      <c r="AB792" s="14"/>
      <c r="AC792" s="14"/>
      <c r="AD792" s="14"/>
      <c r="AE792" s="14"/>
      <c r="AT792" s="204" t="s">
        <v>265</v>
      </c>
      <c r="AU792" s="204" t="s">
        <v>92</v>
      </c>
      <c r="AV792" s="14" t="s">
        <v>85</v>
      </c>
      <c r="AW792" s="14" t="s">
        <v>32</v>
      </c>
      <c r="AX792" s="14" t="s">
        <v>75</v>
      </c>
      <c r="AY792" s="204" t="s">
        <v>257</v>
      </c>
    </row>
    <row r="793" s="13" customFormat="1">
      <c r="A793" s="13"/>
      <c r="B793" s="195"/>
      <c r="C793" s="13"/>
      <c r="D793" s="196" t="s">
        <v>265</v>
      </c>
      <c r="E793" s="197" t="s">
        <v>1</v>
      </c>
      <c r="F793" s="198" t="s">
        <v>911</v>
      </c>
      <c r="G793" s="13"/>
      <c r="H793" s="197" t="s">
        <v>1</v>
      </c>
      <c r="I793" s="199"/>
      <c r="J793" s="13"/>
      <c r="K793" s="13"/>
      <c r="L793" s="195"/>
      <c r="M793" s="200"/>
      <c r="N793" s="201"/>
      <c r="O793" s="201"/>
      <c r="P793" s="201"/>
      <c r="Q793" s="201"/>
      <c r="R793" s="201"/>
      <c r="S793" s="201"/>
      <c r="T793" s="202"/>
      <c r="U793" s="13"/>
      <c r="V793" s="13"/>
      <c r="W793" s="13"/>
      <c r="X793" s="13"/>
      <c r="Y793" s="13"/>
      <c r="Z793" s="13"/>
      <c r="AA793" s="13"/>
      <c r="AB793" s="13"/>
      <c r="AC793" s="13"/>
      <c r="AD793" s="13"/>
      <c r="AE793" s="13"/>
      <c r="AT793" s="197" t="s">
        <v>265</v>
      </c>
      <c r="AU793" s="197" t="s">
        <v>92</v>
      </c>
      <c r="AV793" s="13" t="s">
        <v>82</v>
      </c>
      <c r="AW793" s="13" t="s">
        <v>32</v>
      </c>
      <c r="AX793" s="13" t="s">
        <v>75</v>
      </c>
      <c r="AY793" s="197" t="s">
        <v>257</v>
      </c>
    </row>
    <row r="794" s="14" customFormat="1">
      <c r="A794" s="14"/>
      <c r="B794" s="203"/>
      <c r="C794" s="14"/>
      <c r="D794" s="196" t="s">
        <v>265</v>
      </c>
      <c r="E794" s="204" t="s">
        <v>1</v>
      </c>
      <c r="F794" s="205" t="s">
        <v>912</v>
      </c>
      <c r="G794" s="14"/>
      <c r="H794" s="206">
        <v>190</v>
      </c>
      <c r="I794" s="207"/>
      <c r="J794" s="14"/>
      <c r="K794" s="14"/>
      <c r="L794" s="203"/>
      <c r="M794" s="208"/>
      <c r="N794" s="209"/>
      <c r="O794" s="209"/>
      <c r="P794" s="209"/>
      <c r="Q794" s="209"/>
      <c r="R794" s="209"/>
      <c r="S794" s="209"/>
      <c r="T794" s="210"/>
      <c r="U794" s="14"/>
      <c r="V794" s="14"/>
      <c r="W794" s="14"/>
      <c r="X794" s="14"/>
      <c r="Y794" s="14"/>
      <c r="Z794" s="14"/>
      <c r="AA794" s="14"/>
      <c r="AB794" s="14"/>
      <c r="AC794" s="14"/>
      <c r="AD794" s="14"/>
      <c r="AE794" s="14"/>
      <c r="AT794" s="204" t="s">
        <v>265</v>
      </c>
      <c r="AU794" s="204" t="s">
        <v>92</v>
      </c>
      <c r="AV794" s="14" t="s">
        <v>85</v>
      </c>
      <c r="AW794" s="14" t="s">
        <v>32</v>
      </c>
      <c r="AX794" s="14" t="s">
        <v>75</v>
      </c>
      <c r="AY794" s="204" t="s">
        <v>257</v>
      </c>
    </row>
    <row r="795" s="13" customFormat="1">
      <c r="A795" s="13"/>
      <c r="B795" s="195"/>
      <c r="C795" s="13"/>
      <c r="D795" s="196" t="s">
        <v>265</v>
      </c>
      <c r="E795" s="197" t="s">
        <v>1</v>
      </c>
      <c r="F795" s="198" t="s">
        <v>913</v>
      </c>
      <c r="G795" s="13"/>
      <c r="H795" s="197" t="s">
        <v>1</v>
      </c>
      <c r="I795" s="199"/>
      <c r="J795" s="13"/>
      <c r="K795" s="13"/>
      <c r="L795" s="195"/>
      <c r="M795" s="200"/>
      <c r="N795" s="201"/>
      <c r="O795" s="201"/>
      <c r="P795" s="201"/>
      <c r="Q795" s="201"/>
      <c r="R795" s="201"/>
      <c r="S795" s="201"/>
      <c r="T795" s="202"/>
      <c r="U795" s="13"/>
      <c r="V795" s="13"/>
      <c r="W795" s="13"/>
      <c r="X795" s="13"/>
      <c r="Y795" s="13"/>
      <c r="Z795" s="13"/>
      <c r="AA795" s="13"/>
      <c r="AB795" s="13"/>
      <c r="AC795" s="13"/>
      <c r="AD795" s="13"/>
      <c r="AE795" s="13"/>
      <c r="AT795" s="197" t="s">
        <v>265</v>
      </c>
      <c r="AU795" s="197" t="s">
        <v>92</v>
      </c>
      <c r="AV795" s="13" t="s">
        <v>82</v>
      </c>
      <c r="AW795" s="13" t="s">
        <v>32</v>
      </c>
      <c r="AX795" s="13" t="s">
        <v>75</v>
      </c>
      <c r="AY795" s="197" t="s">
        <v>257</v>
      </c>
    </row>
    <row r="796" s="14" customFormat="1">
      <c r="A796" s="14"/>
      <c r="B796" s="203"/>
      <c r="C796" s="14"/>
      <c r="D796" s="196" t="s">
        <v>265</v>
      </c>
      <c r="E796" s="204" t="s">
        <v>1</v>
      </c>
      <c r="F796" s="205" t="s">
        <v>914</v>
      </c>
      <c r="G796" s="14"/>
      <c r="H796" s="206">
        <v>105.20999999999999</v>
      </c>
      <c r="I796" s="207"/>
      <c r="J796" s="14"/>
      <c r="K796" s="14"/>
      <c r="L796" s="203"/>
      <c r="M796" s="208"/>
      <c r="N796" s="209"/>
      <c r="O796" s="209"/>
      <c r="P796" s="209"/>
      <c r="Q796" s="209"/>
      <c r="R796" s="209"/>
      <c r="S796" s="209"/>
      <c r="T796" s="210"/>
      <c r="U796" s="14"/>
      <c r="V796" s="14"/>
      <c r="W796" s="14"/>
      <c r="X796" s="14"/>
      <c r="Y796" s="14"/>
      <c r="Z796" s="14"/>
      <c r="AA796" s="14"/>
      <c r="AB796" s="14"/>
      <c r="AC796" s="14"/>
      <c r="AD796" s="14"/>
      <c r="AE796" s="14"/>
      <c r="AT796" s="204" t="s">
        <v>265</v>
      </c>
      <c r="AU796" s="204" t="s">
        <v>92</v>
      </c>
      <c r="AV796" s="14" t="s">
        <v>85</v>
      </c>
      <c r="AW796" s="14" t="s">
        <v>32</v>
      </c>
      <c r="AX796" s="14" t="s">
        <v>75</v>
      </c>
      <c r="AY796" s="204" t="s">
        <v>257</v>
      </c>
    </row>
    <row r="797" s="13" customFormat="1">
      <c r="A797" s="13"/>
      <c r="B797" s="195"/>
      <c r="C797" s="13"/>
      <c r="D797" s="196" t="s">
        <v>265</v>
      </c>
      <c r="E797" s="197" t="s">
        <v>1</v>
      </c>
      <c r="F797" s="198" t="s">
        <v>928</v>
      </c>
      <c r="G797" s="13"/>
      <c r="H797" s="197" t="s">
        <v>1</v>
      </c>
      <c r="I797" s="199"/>
      <c r="J797" s="13"/>
      <c r="K797" s="13"/>
      <c r="L797" s="195"/>
      <c r="M797" s="200"/>
      <c r="N797" s="201"/>
      <c r="O797" s="201"/>
      <c r="P797" s="201"/>
      <c r="Q797" s="201"/>
      <c r="R797" s="201"/>
      <c r="S797" s="201"/>
      <c r="T797" s="202"/>
      <c r="U797" s="13"/>
      <c r="V797" s="13"/>
      <c r="W797" s="13"/>
      <c r="X797" s="13"/>
      <c r="Y797" s="13"/>
      <c r="Z797" s="13"/>
      <c r="AA797" s="13"/>
      <c r="AB797" s="13"/>
      <c r="AC797" s="13"/>
      <c r="AD797" s="13"/>
      <c r="AE797" s="13"/>
      <c r="AT797" s="197" t="s">
        <v>265</v>
      </c>
      <c r="AU797" s="197" t="s">
        <v>92</v>
      </c>
      <c r="AV797" s="13" t="s">
        <v>82</v>
      </c>
      <c r="AW797" s="13" t="s">
        <v>32</v>
      </c>
      <c r="AX797" s="13" t="s">
        <v>75</v>
      </c>
      <c r="AY797" s="197" t="s">
        <v>257</v>
      </c>
    </row>
    <row r="798" s="14" customFormat="1">
      <c r="A798" s="14"/>
      <c r="B798" s="203"/>
      <c r="C798" s="14"/>
      <c r="D798" s="196" t="s">
        <v>265</v>
      </c>
      <c r="E798" s="204" t="s">
        <v>1</v>
      </c>
      <c r="F798" s="205" t="s">
        <v>960</v>
      </c>
      <c r="G798" s="14"/>
      <c r="H798" s="206">
        <v>84.200000000000003</v>
      </c>
      <c r="I798" s="207"/>
      <c r="J798" s="14"/>
      <c r="K798" s="14"/>
      <c r="L798" s="203"/>
      <c r="M798" s="208"/>
      <c r="N798" s="209"/>
      <c r="O798" s="209"/>
      <c r="P798" s="209"/>
      <c r="Q798" s="209"/>
      <c r="R798" s="209"/>
      <c r="S798" s="209"/>
      <c r="T798" s="210"/>
      <c r="U798" s="14"/>
      <c r="V798" s="14"/>
      <c r="W798" s="14"/>
      <c r="X798" s="14"/>
      <c r="Y798" s="14"/>
      <c r="Z798" s="14"/>
      <c r="AA798" s="14"/>
      <c r="AB798" s="14"/>
      <c r="AC798" s="14"/>
      <c r="AD798" s="14"/>
      <c r="AE798" s="14"/>
      <c r="AT798" s="204" t="s">
        <v>265</v>
      </c>
      <c r="AU798" s="204" t="s">
        <v>92</v>
      </c>
      <c r="AV798" s="14" t="s">
        <v>85</v>
      </c>
      <c r="AW798" s="14" t="s">
        <v>32</v>
      </c>
      <c r="AX798" s="14" t="s">
        <v>75</v>
      </c>
      <c r="AY798" s="204" t="s">
        <v>257</v>
      </c>
    </row>
    <row r="799" s="15" customFormat="1">
      <c r="A799" s="15"/>
      <c r="B799" s="211"/>
      <c r="C799" s="15"/>
      <c r="D799" s="196" t="s">
        <v>265</v>
      </c>
      <c r="E799" s="212" t="s">
        <v>1</v>
      </c>
      <c r="F799" s="213" t="s">
        <v>271</v>
      </c>
      <c r="G799" s="15"/>
      <c r="H799" s="214">
        <v>885.38</v>
      </c>
      <c r="I799" s="215"/>
      <c r="J799" s="15"/>
      <c r="K799" s="15"/>
      <c r="L799" s="211"/>
      <c r="M799" s="216"/>
      <c r="N799" s="217"/>
      <c r="O799" s="217"/>
      <c r="P799" s="217"/>
      <c r="Q799" s="217"/>
      <c r="R799" s="217"/>
      <c r="S799" s="217"/>
      <c r="T799" s="218"/>
      <c r="U799" s="15"/>
      <c r="V799" s="15"/>
      <c r="W799" s="15"/>
      <c r="X799" s="15"/>
      <c r="Y799" s="15"/>
      <c r="Z799" s="15"/>
      <c r="AA799" s="15"/>
      <c r="AB799" s="15"/>
      <c r="AC799" s="15"/>
      <c r="AD799" s="15"/>
      <c r="AE799" s="15"/>
      <c r="AT799" s="212" t="s">
        <v>265</v>
      </c>
      <c r="AU799" s="212" t="s">
        <v>92</v>
      </c>
      <c r="AV799" s="15" t="s">
        <v>108</v>
      </c>
      <c r="AW799" s="15" t="s">
        <v>32</v>
      </c>
      <c r="AX799" s="15" t="s">
        <v>82</v>
      </c>
      <c r="AY799" s="212" t="s">
        <v>257</v>
      </c>
    </row>
    <row r="800" s="12" customFormat="1" ht="22.8" customHeight="1">
      <c r="A800" s="12"/>
      <c r="B800" s="168"/>
      <c r="C800" s="12"/>
      <c r="D800" s="169" t="s">
        <v>74</v>
      </c>
      <c r="E800" s="179" t="s">
        <v>314</v>
      </c>
      <c r="F800" s="179" t="s">
        <v>961</v>
      </c>
      <c r="G800" s="12"/>
      <c r="H800" s="12"/>
      <c r="I800" s="171"/>
      <c r="J800" s="180">
        <f>BK800</f>
        <v>0</v>
      </c>
      <c r="K800" s="12"/>
      <c r="L800" s="168"/>
      <c r="M800" s="173"/>
      <c r="N800" s="174"/>
      <c r="O800" s="174"/>
      <c r="P800" s="175">
        <f>SUM(P801:P805)</f>
        <v>0</v>
      </c>
      <c r="Q800" s="174"/>
      <c r="R800" s="175">
        <f>SUM(R801:R805)</f>
        <v>0.1609052</v>
      </c>
      <c r="S800" s="174"/>
      <c r="T800" s="176">
        <f>SUM(T801:T805)</f>
        <v>0</v>
      </c>
      <c r="U800" s="12"/>
      <c r="V800" s="12"/>
      <c r="W800" s="12"/>
      <c r="X800" s="12"/>
      <c r="Y800" s="12"/>
      <c r="Z800" s="12"/>
      <c r="AA800" s="12"/>
      <c r="AB800" s="12"/>
      <c r="AC800" s="12"/>
      <c r="AD800" s="12"/>
      <c r="AE800" s="12"/>
      <c r="AR800" s="169" t="s">
        <v>82</v>
      </c>
      <c r="AT800" s="177" t="s">
        <v>74</v>
      </c>
      <c r="AU800" s="177" t="s">
        <v>82</v>
      </c>
      <c r="AY800" s="169" t="s">
        <v>257</v>
      </c>
      <c r="BK800" s="178">
        <f>SUM(BK801:BK805)</f>
        <v>0</v>
      </c>
    </row>
    <row r="801" s="2" customFormat="1" ht="33" customHeight="1">
      <c r="A801" s="38"/>
      <c r="B801" s="181"/>
      <c r="C801" s="182" t="s">
        <v>962</v>
      </c>
      <c r="D801" s="182" t="s">
        <v>259</v>
      </c>
      <c r="E801" s="183" t="s">
        <v>963</v>
      </c>
      <c r="F801" s="184" t="s">
        <v>964</v>
      </c>
      <c r="G801" s="185" t="s">
        <v>323</v>
      </c>
      <c r="H801" s="186">
        <v>930.03999999999996</v>
      </c>
      <c r="I801" s="187"/>
      <c r="J801" s="188">
        <f>ROUND(I801*H801,2)</f>
        <v>0</v>
      </c>
      <c r="K801" s="184" t="s">
        <v>263</v>
      </c>
      <c r="L801" s="39"/>
      <c r="M801" s="189" t="s">
        <v>1</v>
      </c>
      <c r="N801" s="190" t="s">
        <v>40</v>
      </c>
      <c r="O801" s="77"/>
      <c r="P801" s="191">
        <f>O801*H801</f>
        <v>0</v>
      </c>
      <c r="Q801" s="191">
        <v>0.00012999999999999999</v>
      </c>
      <c r="R801" s="191">
        <f>Q801*H801</f>
        <v>0.12090519999999999</v>
      </c>
      <c r="S801" s="191">
        <v>0</v>
      </c>
      <c r="T801" s="192">
        <f>S801*H801</f>
        <v>0</v>
      </c>
      <c r="U801" s="38"/>
      <c r="V801" s="38"/>
      <c r="W801" s="38"/>
      <c r="X801" s="38"/>
      <c r="Y801" s="38"/>
      <c r="Z801" s="38"/>
      <c r="AA801" s="38"/>
      <c r="AB801" s="38"/>
      <c r="AC801" s="38"/>
      <c r="AD801" s="38"/>
      <c r="AE801" s="38"/>
      <c r="AR801" s="193" t="s">
        <v>108</v>
      </c>
      <c r="AT801" s="193" t="s">
        <v>259</v>
      </c>
      <c r="AU801" s="193" t="s">
        <v>85</v>
      </c>
      <c r="AY801" s="19" t="s">
        <v>257</v>
      </c>
      <c r="BE801" s="194">
        <f>IF(N801="základní",J801,0)</f>
        <v>0</v>
      </c>
      <c r="BF801" s="194">
        <f>IF(N801="snížená",J801,0)</f>
        <v>0</v>
      </c>
      <c r="BG801" s="194">
        <f>IF(N801="zákl. přenesená",J801,0)</f>
        <v>0</v>
      </c>
      <c r="BH801" s="194">
        <f>IF(N801="sníž. přenesená",J801,0)</f>
        <v>0</v>
      </c>
      <c r="BI801" s="194">
        <f>IF(N801="nulová",J801,0)</f>
        <v>0</v>
      </c>
      <c r="BJ801" s="19" t="s">
        <v>82</v>
      </c>
      <c r="BK801" s="194">
        <f>ROUND(I801*H801,2)</f>
        <v>0</v>
      </c>
      <c r="BL801" s="19" t="s">
        <v>108</v>
      </c>
      <c r="BM801" s="193" t="s">
        <v>965</v>
      </c>
    </row>
    <row r="802" s="14" customFormat="1">
      <c r="A802" s="14"/>
      <c r="B802" s="203"/>
      <c r="C802" s="14"/>
      <c r="D802" s="196" t="s">
        <v>265</v>
      </c>
      <c r="E802" s="204" t="s">
        <v>1</v>
      </c>
      <c r="F802" s="205" t="s">
        <v>966</v>
      </c>
      <c r="G802" s="14"/>
      <c r="H802" s="206">
        <v>930.03999999999996</v>
      </c>
      <c r="I802" s="207"/>
      <c r="J802" s="14"/>
      <c r="K802" s="14"/>
      <c r="L802" s="203"/>
      <c r="M802" s="208"/>
      <c r="N802" s="209"/>
      <c r="O802" s="209"/>
      <c r="P802" s="209"/>
      <c r="Q802" s="209"/>
      <c r="R802" s="209"/>
      <c r="S802" s="209"/>
      <c r="T802" s="210"/>
      <c r="U802" s="14"/>
      <c r="V802" s="14"/>
      <c r="W802" s="14"/>
      <c r="X802" s="14"/>
      <c r="Y802" s="14"/>
      <c r="Z802" s="14"/>
      <c r="AA802" s="14"/>
      <c r="AB802" s="14"/>
      <c r="AC802" s="14"/>
      <c r="AD802" s="14"/>
      <c r="AE802" s="14"/>
      <c r="AT802" s="204" t="s">
        <v>265</v>
      </c>
      <c r="AU802" s="204" t="s">
        <v>85</v>
      </c>
      <c r="AV802" s="14" t="s">
        <v>85</v>
      </c>
      <c r="AW802" s="14" t="s">
        <v>32</v>
      </c>
      <c r="AX802" s="14" t="s">
        <v>75</v>
      </c>
      <c r="AY802" s="204" t="s">
        <v>257</v>
      </c>
    </row>
    <row r="803" s="15" customFormat="1">
      <c r="A803" s="15"/>
      <c r="B803" s="211"/>
      <c r="C803" s="15"/>
      <c r="D803" s="196" t="s">
        <v>265</v>
      </c>
      <c r="E803" s="212" t="s">
        <v>1</v>
      </c>
      <c r="F803" s="213" t="s">
        <v>271</v>
      </c>
      <c r="G803" s="15"/>
      <c r="H803" s="214">
        <v>930.03999999999996</v>
      </c>
      <c r="I803" s="215"/>
      <c r="J803" s="15"/>
      <c r="K803" s="15"/>
      <c r="L803" s="211"/>
      <c r="M803" s="216"/>
      <c r="N803" s="217"/>
      <c r="O803" s="217"/>
      <c r="P803" s="217"/>
      <c r="Q803" s="217"/>
      <c r="R803" s="217"/>
      <c r="S803" s="217"/>
      <c r="T803" s="218"/>
      <c r="U803" s="15"/>
      <c r="V803" s="15"/>
      <c r="W803" s="15"/>
      <c r="X803" s="15"/>
      <c r="Y803" s="15"/>
      <c r="Z803" s="15"/>
      <c r="AA803" s="15"/>
      <c r="AB803" s="15"/>
      <c r="AC803" s="15"/>
      <c r="AD803" s="15"/>
      <c r="AE803" s="15"/>
      <c r="AT803" s="212" t="s">
        <v>265</v>
      </c>
      <c r="AU803" s="212" t="s">
        <v>85</v>
      </c>
      <c r="AV803" s="15" t="s">
        <v>108</v>
      </c>
      <c r="AW803" s="15" t="s">
        <v>32</v>
      </c>
      <c r="AX803" s="15" t="s">
        <v>82</v>
      </c>
      <c r="AY803" s="212" t="s">
        <v>257</v>
      </c>
    </row>
    <row r="804" s="2" customFormat="1" ht="24.15" customHeight="1">
      <c r="A804" s="38"/>
      <c r="B804" s="181"/>
      <c r="C804" s="182" t="s">
        <v>967</v>
      </c>
      <c r="D804" s="182" t="s">
        <v>259</v>
      </c>
      <c r="E804" s="183" t="s">
        <v>968</v>
      </c>
      <c r="F804" s="184" t="s">
        <v>969</v>
      </c>
      <c r="G804" s="185" t="s">
        <v>323</v>
      </c>
      <c r="H804" s="186">
        <v>1000</v>
      </c>
      <c r="I804" s="187"/>
      <c r="J804" s="188">
        <f>ROUND(I804*H804,2)</f>
        <v>0</v>
      </c>
      <c r="K804" s="184" t="s">
        <v>263</v>
      </c>
      <c r="L804" s="39"/>
      <c r="M804" s="189" t="s">
        <v>1</v>
      </c>
      <c r="N804" s="190" t="s">
        <v>40</v>
      </c>
      <c r="O804" s="77"/>
      <c r="P804" s="191">
        <f>O804*H804</f>
        <v>0</v>
      </c>
      <c r="Q804" s="191">
        <v>4.0000000000000003E-05</v>
      </c>
      <c r="R804" s="191">
        <f>Q804*H804</f>
        <v>0.040000000000000001</v>
      </c>
      <c r="S804" s="191">
        <v>0</v>
      </c>
      <c r="T804" s="192">
        <f>S804*H804</f>
        <v>0</v>
      </c>
      <c r="U804" s="38"/>
      <c r="V804" s="38"/>
      <c r="W804" s="38"/>
      <c r="X804" s="38"/>
      <c r="Y804" s="38"/>
      <c r="Z804" s="38"/>
      <c r="AA804" s="38"/>
      <c r="AB804" s="38"/>
      <c r="AC804" s="38"/>
      <c r="AD804" s="38"/>
      <c r="AE804" s="38"/>
      <c r="AR804" s="193" t="s">
        <v>108</v>
      </c>
      <c r="AT804" s="193" t="s">
        <v>259</v>
      </c>
      <c r="AU804" s="193" t="s">
        <v>85</v>
      </c>
      <c r="AY804" s="19" t="s">
        <v>257</v>
      </c>
      <c r="BE804" s="194">
        <f>IF(N804="základní",J804,0)</f>
        <v>0</v>
      </c>
      <c r="BF804" s="194">
        <f>IF(N804="snížená",J804,0)</f>
        <v>0</v>
      </c>
      <c r="BG804" s="194">
        <f>IF(N804="zákl. přenesená",J804,0)</f>
        <v>0</v>
      </c>
      <c r="BH804" s="194">
        <f>IF(N804="sníž. přenesená",J804,0)</f>
        <v>0</v>
      </c>
      <c r="BI804" s="194">
        <f>IF(N804="nulová",J804,0)</f>
        <v>0</v>
      </c>
      <c r="BJ804" s="19" t="s">
        <v>82</v>
      </c>
      <c r="BK804" s="194">
        <f>ROUND(I804*H804,2)</f>
        <v>0</v>
      </c>
      <c r="BL804" s="19" t="s">
        <v>108</v>
      </c>
      <c r="BM804" s="193" t="s">
        <v>970</v>
      </c>
    </row>
    <row r="805" s="2" customFormat="1" ht="24.15" customHeight="1">
      <c r="A805" s="38"/>
      <c r="B805" s="181"/>
      <c r="C805" s="182" t="s">
        <v>971</v>
      </c>
      <c r="D805" s="182" t="s">
        <v>259</v>
      </c>
      <c r="E805" s="183" t="s">
        <v>972</v>
      </c>
      <c r="F805" s="184" t="s">
        <v>973</v>
      </c>
      <c r="G805" s="185" t="s">
        <v>422</v>
      </c>
      <c r="H805" s="186">
        <v>100</v>
      </c>
      <c r="I805" s="187"/>
      <c r="J805" s="188">
        <f>ROUND(I805*H805,2)</f>
        <v>0</v>
      </c>
      <c r="K805" s="184" t="s">
        <v>1</v>
      </c>
      <c r="L805" s="39"/>
      <c r="M805" s="189" t="s">
        <v>1</v>
      </c>
      <c r="N805" s="190" t="s">
        <v>40</v>
      </c>
      <c r="O805" s="77"/>
      <c r="P805" s="191">
        <f>O805*H805</f>
        <v>0</v>
      </c>
      <c r="Q805" s="191">
        <v>0</v>
      </c>
      <c r="R805" s="191">
        <f>Q805*H805</f>
        <v>0</v>
      </c>
      <c r="S805" s="191">
        <v>0</v>
      </c>
      <c r="T805" s="192">
        <f>S805*H805</f>
        <v>0</v>
      </c>
      <c r="U805" s="38"/>
      <c r="V805" s="38"/>
      <c r="W805" s="38"/>
      <c r="X805" s="38"/>
      <c r="Y805" s="38"/>
      <c r="Z805" s="38"/>
      <c r="AA805" s="38"/>
      <c r="AB805" s="38"/>
      <c r="AC805" s="38"/>
      <c r="AD805" s="38"/>
      <c r="AE805" s="38"/>
      <c r="AR805" s="193" t="s">
        <v>108</v>
      </c>
      <c r="AT805" s="193" t="s">
        <v>259</v>
      </c>
      <c r="AU805" s="193" t="s">
        <v>85</v>
      </c>
      <c r="AY805" s="19" t="s">
        <v>257</v>
      </c>
      <c r="BE805" s="194">
        <f>IF(N805="základní",J805,0)</f>
        <v>0</v>
      </c>
      <c r="BF805" s="194">
        <f>IF(N805="snížená",J805,0)</f>
        <v>0</v>
      </c>
      <c r="BG805" s="194">
        <f>IF(N805="zákl. přenesená",J805,0)</f>
        <v>0</v>
      </c>
      <c r="BH805" s="194">
        <f>IF(N805="sníž. přenesená",J805,0)</f>
        <v>0</v>
      </c>
      <c r="BI805" s="194">
        <f>IF(N805="nulová",J805,0)</f>
        <v>0</v>
      </c>
      <c r="BJ805" s="19" t="s">
        <v>82</v>
      </c>
      <c r="BK805" s="194">
        <f>ROUND(I805*H805,2)</f>
        <v>0</v>
      </c>
      <c r="BL805" s="19" t="s">
        <v>108</v>
      </c>
      <c r="BM805" s="193" t="s">
        <v>974</v>
      </c>
    </row>
    <row r="806" s="12" customFormat="1" ht="22.8" customHeight="1">
      <c r="A806" s="12"/>
      <c r="B806" s="168"/>
      <c r="C806" s="12"/>
      <c r="D806" s="169" t="s">
        <v>74</v>
      </c>
      <c r="E806" s="179" t="s">
        <v>953</v>
      </c>
      <c r="F806" s="179" t="s">
        <v>975</v>
      </c>
      <c r="G806" s="12"/>
      <c r="H806" s="12"/>
      <c r="I806" s="171"/>
      <c r="J806" s="180">
        <f>BK806</f>
        <v>0</v>
      </c>
      <c r="K806" s="12"/>
      <c r="L806" s="168"/>
      <c r="M806" s="173"/>
      <c r="N806" s="174"/>
      <c r="O806" s="174"/>
      <c r="P806" s="175">
        <f>SUM(P807:P832)</f>
        <v>0</v>
      </c>
      <c r="Q806" s="174"/>
      <c r="R806" s="175">
        <f>SUM(R807:R832)</f>
        <v>0</v>
      </c>
      <c r="S806" s="174"/>
      <c r="T806" s="176">
        <f>SUM(T807:T832)</f>
        <v>0</v>
      </c>
      <c r="U806" s="12"/>
      <c r="V806" s="12"/>
      <c r="W806" s="12"/>
      <c r="X806" s="12"/>
      <c r="Y806" s="12"/>
      <c r="Z806" s="12"/>
      <c r="AA806" s="12"/>
      <c r="AB806" s="12"/>
      <c r="AC806" s="12"/>
      <c r="AD806" s="12"/>
      <c r="AE806" s="12"/>
      <c r="AR806" s="169" t="s">
        <v>82</v>
      </c>
      <c r="AT806" s="177" t="s">
        <v>74</v>
      </c>
      <c r="AU806" s="177" t="s">
        <v>82</v>
      </c>
      <c r="AY806" s="169" t="s">
        <v>257</v>
      </c>
      <c r="BK806" s="178">
        <f>SUM(BK807:BK832)</f>
        <v>0</v>
      </c>
    </row>
    <row r="807" s="2" customFormat="1" ht="33" customHeight="1">
      <c r="A807" s="38"/>
      <c r="B807" s="181"/>
      <c r="C807" s="182" t="s">
        <v>976</v>
      </c>
      <c r="D807" s="182" t="s">
        <v>259</v>
      </c>
      <c r="E807" s="183" t="s">
        <v>977</v>
      </c>
      <c r="F807" s="184" t="s">
        <v>978</v>
      </c>
      <c r="G807" s="185" t="s">
        <v>323</v>
      </c>
      <c r="H807" s="186">
        <v>1010.735</v>
      </c>
      <c r="I807" s="187"/>
      <c r="J807" s="188">
        <f>ROUND(I807*H807,2)</f>
        <v>0</v>
      </c>
      <c r="K807" s="184" t="s">
        <v>263</v>
      </c>
      <c r="L807" s="39"/>
      <c r="M807" s="189" t="s">
        <v>1</v>
      </c>
      <c r="N807" s="190" t="s">
        <v>40</v>
      </c>
      <c r="O807" s="77"/>
      <c r="P807" s="191">
        <f>O807*H807</f>
        <v>0</v>
      </c>
      <c r="Q807" s="191">
        <v>0</v>
      </c>
      <c r="R807" s="191">
        <f>Q807*H807</f>
        <v>0</v>
      </c>
      <c r="S807" s="191">
        <v>0</v>
      </c>
      <c r="T807" s="192">
        <f>S807*H807</f>
        <v>0</v>
      </c>
      <c r="U807" s="38"/>
      <c r="V807" s="38"/>
      <c r="W807" s="38"/>
      <c r="X807" s="38"/>
      <c r="Y807" s="38"/>
      <c r="Z807" s="38"/>
      <c r="AA807" s="38"/>
      <c r="AB807" s="38"/>
      <c r="AC807" s="38"/>
      <c r="AD807" s="38"/>
      <c r="AE807" s="38"/>
      <c r="AR807" s="193" t="s">
        <v>108</v>
      </c>
      <c r="AT807" s="193" t="s">
        <v>259</v>
      </c>
      <c r="AU807" s="193" t="s">
        <v>85</v>
      </c>
      <c r="AY807" s="19" t="s">
        <v>257</v>
      </c>
      <c r="BE807" s="194">
        <f>IF(N807="základní",J807,0)</f>
        <v>0</v>
      </c>
      <c r="BF807" s="194">
        <f>IF(N807="snížená",J807,0)</f>
        <v>0</v>
      </c>
      <c r="BG807" s="194">
        <f>IF(N807="zákl. přenesená",J807,0)</f>
        <v>0</v>
      </c>
      <c r="BH807" s="194">
        <f>IF(N807="sníž. přenesená",J807,0)</f>
        <v>0</v>
      </c>
      <c r="BI807" s="194">
        <f>IF(N807="nulová",J807,0)</f>
        <v>0</v>
      </c>
      <c r="BJ807" s="19" t="s">
        <v>82</v>
      </c>
      <c r="BK807" s="194">
        <f>ROUND(I807*H807,2)</f>
        <v>0</v>
      </c>
      <c r="BL807" s="19" t="s">
        <v>108</v>
      </c>
      <c r="BM807" s="193" t="s">
        <v>979</v>
      </c>
    </row>
    <row r="808" s="13" customFormat="1">
      <c r="A808" s="13"/>
      <c r="B808" s="195"/>
      <c r="C808" s="13"/>
      <c r="D808" s="196" t="s">
        <v>265</v>
      </c>
      <c r="E808" s="197" t="s">
        <v>1</v>
      </c>
      <c r="F808" s="198" t="s">
        <v>980</v>
      </c>
      <c r="G808" s="13"/>
      <c r="H808" s="197" t="s">
        <v>1</v>
      </c>
      <c r="I808" s="199"/>
      <c r="J808" s="13"/>
      <c r="K808" s="13"/>
      <c r="L808" s="195"/>
      <c r="M808" s="200"/>
      <c r="N808" s="201"/>
      <c r="O808" s="201"/>
      <c r="P808" s="201"/>
      <c r="Q808" s="201"/>
      <c r="R808" s="201"/>
      <c r="S808" s="201"/>
      <c r="T808" s="202"/>
      <c r="U808" s="13"/>
      <c r="V808" s="13"/>
      <c r="W808" s="13"/>
      <c r="X808" s="13"/>
      <c r="Y808" s="13"/>
      <c r="Z808" s="13"/>
      <c r="AA808" s="13"/>
      <c r="AB808" s="13"/>
      <c r="AC808" s="13"/>
      <c r="AD808" s="13"/>
      <c r="AE808" s="13"/>
      <c r="AT808" s="197" t="s">
        <v>265</v>
      </c>
      <c r="AU808" s="197" t="s">
        <v>85</v>
      </c>
      <c r="AV808" s="13" t="s">
        <v>82</v>
      </c>
      <c r="AW808" s="13" t="s">
        <v>32</v>
      </c>
      <c r="AX808" s="13" t="s">
        <v>75</v>
      </c>
      <c r="AY808" s="197" t="s">
        <v>257</v>
      </c>
    </row>
    <row r="809" s="14" customFormat="1">
      <c r="A809" s="14"/>
      <c r="B809" s="203"/>
      <c r="C809" s="14"/>
      <c r="D809" s="196" t="s">
        <v>265</v>
      </c>
      <c r="E809" s="204" t="s">
        <v>1</v>
      </c>
      <c r="F809" s="205" t="s">
        <v>981</v>
      </c>
      <c r="G809" s="14"/>
      <c r="H809" s="206">
        <v>1010.735</v>
      </c>
      <c r="I809" s="207"/>
      <c r="J809" s="14"/>
      <c r="K809" s="14"/>
      <c r="L809" s="203"/>
      <c r="M809" s="208"/>
      <c r="N809" s="209"/>
      <c r="O809" s="209"/>
      <c r="P809" s="209"/>
      <c r="Q809" s="209"/>
      <c r="R809" s="209"/>
      <c r="S809" s="209"/>
      <c r="T809" s="210"/>
      <c r="U809" s="14"/>
      <c r="V809" s="14"/>
      <c r="W809" s="14"/>
      <c r="X809" s="14"/>
      <c r="Y809" s="14"/>
      <c r="Z809" s="14"/>
      <c r="AA809" s="14"/>
      <c r="AB809" s="14"/>
      <c r="AC809" s="14"/>
      <c r="AD809" s="14"/>
      <c r="AE809" s="14"/>
      <c r="AT809" s="204" t="s">
        <v>265</v>
      </c>
      <c r="AU809" s="204" t="s">
        <v>85</v>
      </c>
      <c r="AV809" s="14" t="s">
        <v>85</v>
      </c>
      <c r="AW809" s="14" t="s">
        <v>32</v>
      </c>
      <c r="AX809" s="14" t="s">
        <v>75</v>
      </c>
      <c r="AY809" s="204" t="s">
        <v>257</v>
      </c>
    </row>
    <row r="810" s="15" customFormat="1">
      <c r="A810" s="15"/>
      <c r="B810" s="211"/>
      <c r="C810" s="15"/>
      <c r="D810" s="196" t="s">
        <v>265</v>
      </c>
      <c r="E810" s="212" t="s">
        <v>1</v>
      </c>
      <c r="F810" s="213" t="s">
        <v>271</v>
      </c>
      <c r="G810" s="15"/>
      <c r="H810" s="214">
        <v>1010.735</v>
      </c>
      <c r="I810" s="215"/>
      <c r="J810" s="15"/>
      <c r="K810" s="15"/>
      <c r="L810" s="211"/>
      <c r="M810" s="216"/>
      <c r="N810" s="217"/>
      <c r="O810" s="217"/>
      <c r="P810" s="217"/>
      <c r="Q810" s="217"/>
      <c r="R810" s="217"/>
      <c r="S810" s="217"/>
      <c r="T810" s="218"/>
      <c r="U810" s="15"/>
      <c r="V810" s="15"/>
      <c r="W810" s="15"/>
      <c r="X810" s="15"/>
      <c r="Y810" s="15"/>
      <c r="Z810" s="15"/>
      <c r="AA810" s="15"/>
      <c r="AB810" s="15"/>
      <c r="AC810" s="15"/>
      <c r="AD810" s="15"/>
      <c r="AE810" s="15"/>
      <c r="AT810" s="212" t="s">
        <v>265</v>
      </c>
      <c r="AU810" s="212" t="s">
        <v>85</v>
      </c>
      <c r="AV810" s="15" t="s">
        <v>108</v>
      </c>
      <c r="AW810" s="15" t="s">
        <v>32</v>
      </c>
      <c r="AX810" s="15" t="s">
        <v>82</v>
      </c>
      <c r="AY810" s="212" t="s">
        <v>257</v>
      </c>
    </row>
    <row r="811" s="2" customFormat="1" ht="33" customHeight="1">
      <c r="A811" s="38"/>
      <c r="B811" s="181"/>
      <c r="C811" s="182" t="s">
        <v>982</v>
      </c>
      <c r="D811" s="182" t="s">
        <v>259</v>
      </c>
      <c r="E811" s="183" t="s">
        <v>983</v>
      </c>
      <c r="F811" s="184" t="s">
        <v>984</v>
      </c>
      <c r="G811" s="185" t="s">
        <v>323</v>
      </c>
      <c r="H811" s="186">
        <v>60644.099999999999</v>
      </c>
      <c r="I811" s="187"/>
      <c r="J811" s="188">
        <f>ROUND(I811*H811,2)</f>
        <v>0</v>
      </c>
      <c r="K811" s="184" t="s">
        <v>263</v>
      </c>
      <c r="L811" s="39"/>
      <c r="M811" s="189" t="s">
        <v>1</v>
      </c>
      <c r="N811" s="190" t="s">
        <v>40</v>
      </c>
      <c r="O811" s="77"/>
      <c r="P811" s="191">
        <f>O811*H811</f>
        <v>0</v>
      </c>
      <c r="Q811" s="191">
        <v>0</v>
      </c>
      <c r="R811" s="191">
        <f>Q811*H811</f>
        <v>0</v>
      </c>
      <c r="S811" s="191">
        <v>0</v>
      </c>
      <c r="T811" s="192">
        <f>S811*H811</f>
        <v>0</v>
      </c>
      <c r="U811" s="38"/>
      <c r="V811" s="38"/>
      <c r="W811" s="38"/>
      <c r="X811" s="38"/>
      <c r="Y811" s="38"/>
      <c r="Z811" s="38"/>
      <c r="AA811" s="38"/>
      <c r="AB811" s="38"/>
      <c r="AC811" s="38"/>
      <c r="AD811" s="38"/>
      <c r="AE811" s="38"/>
      <c r="AR811" s="193" t="s">
        <v>108</v>
      </c>
      <c r="AT811" s="193" t="s">
        <v>259</v>
      </c>
      <c r="AU811" s="193" t="s">
        <v>85</v>
      </c>
      <c r="AY811" s="19" t="s">
        <v>257</v>
      </c>
      <c r="BE811" s="194">
        <f>IF(N811="základní",J811,0)</f>
        <v>0</v>
      </c>
      <c r="BF811" s="194">
        <f>IF(N811="snížená",J811,0)</f>
        <v>0</v>
      </c>
      <c r="BG811" s="194">
        <f>IF(N811="zákl. přenesená",J811,0)</f>
        <v>0</v>
      </c>
      <c r="BH811" s="194">
        <f>IF(N811="sníž. přenesená",J811,0)</f>
        <v>0</v>
      </c>
      <c r="BI811" s="194">
        <f>IF(N811="nulová",J811,0)</f>
        <v>0</v>
      </c>
      <c r="BJ811" s="19" t="s">
        <v>82</v>
      </c>
      <c r="BK811" s="194">
        <f>ROUND(I811*H811,2)</f>
        <v>0</v>
      </c>
      <c r="BL811" s="19" t="s">
        <v>108</v>
      </c>
      <c r="BM811" s="193" t="s">
        <v>985</v>
      </c>
    </row>
    <row r="812" s="13" customFormat="1">
      <c r="A812" s="13"/>
      <c r="B812" s="195"/>
      <c r="C812" s="13"/>
      <c r="D812" s="196" t="s">
        <v>265</v>
      </c>
      <c r="E812" s="197" t="s">
        <v>1</v>
      </c>
      <c r="F812" s="198" t="s">
        <v>980</v>
      </c>
      <c r="G812" s="13"/>
      <c r="H812" s="197" t="s">
        <v>1</v>
      </c>
      <c r="I812" s="199"/>
      <c r="J812" s="13"/>
      <c r="K812" s="13"/>
      <c r="L812" s="195"/>
      <c r="M812" s="200"/>
      <c r="N812" s="201"/>
      <c r="O812" s="201"/>
      <c r="P812" s="201"/>
      <c r="Q812" s="201"/>
      <c r="R812" s="201"/>
      <c r="S812" s="201"/>
      <c r="T812" s="202"/>
      <c r="U812" s="13"/>
      <c r="V812" s="13"/>
      <c r="W812" s="13"/>
      <c r="X812" s="13"/>
      <c r="Y812" s="13"/>
      <c r="Z812" s="13"/>
      <c r="AA812" s="13"/>
      <c r="AB812" s="13"/>
      <c r="AC812" s="13"/>
      <c r="AD812" s="13"/>
      <c r="AE812" s="13"/>
      <c r="AT812" s="197" t="s">
        <v>265</v>
      </c>
      <c r="AU812" s="197" t="s">
        <v>85</v>
      </c>
      <c r="AV812" s="13" t="s">
        <v>82</v>
      </c>
      <c r="AW812" s="13" t="s">
        <v>32</v>
      </c>
      <c r="AX812" s="13" t="s">
        <v>75</v>
      </c>
      <c r="AY812" s="197" t="s">
        <v>257</v>
      </c>
    </row>
    <row r="813" s="14" customFormat="1">
      <c r="A813" s="14"/>
      <c r="B813" s="203"/>
      <c r="C813" s="14"/>
      <c r="D813" s="196" t="s">
        <v>265</v>
      </c>
      <c r="E813" s="204" t="s">
        <v>1</v>
      </c>
      <c r="F813" s="205" t="s">
        <v>981</v>
      </c>
      <c r="G813" s="14"/>
      <c r="H813" s="206">
        <v>1010.735</v>
      </c>
      <c r="I813" s="207"/>
      <c r="J813" s="14"/>
      <c r="K813" s="14"/>
      <c r="L813" s="203"/>
      <c r="M813" s="208"/>
      <c r="N813" s="209"/>
      <c r="O813" s="209"/>
      <c r="P813" s="209"/>
      <c r="Q813" s="209"/>
      <c r="R813" s="209"/>
      <c r="S813" s="209"/>
      <c r="T813" s="210"/>
      <c r="U813" s="14"/>
      <c r="V813" s="14"/>
      <c r="W813" s="14"/>
      <c r="X813" s="14"/>
      <c r="Y813" s="14"/>
      <c r="Z813" s="14"/>
      <c r="AA813" s="14"/>
      <c r="AB813" s="14"/>
      <c r="AC813" s="14"/>
      <c r="AD813" s="14"/>
      <c r="AE813" s="14"/>
      <c r="AT813" s="204" t="s">
        <v>265</v>
      </c>
      <c r="AU813" s="204" t="s">
        <v>85</v>
      </c>
      <c r="AV813" s="14" t="s">
        <v>85</v>
      </c>
      <c r="AW813" s="14" t="s">
        <v>32</v>
      </c>
      <c r="AX813" s="14" t="s">
        <v>75</v>
      </c>
      <c r="AY813" s="204" t="s">
        <v>257</v>
      </c>
    </row>
    <row r="814" s="15" customFormat="1">
      <c r="A814" s="15"/>
      <c r="B814" s="211"/>
      <c r="C814" s="15"/>
      <c r="D814" s="196" t="s">
        <v>265</v>
      </c>
      <c r="E814" s="212" t="s">
        <v>1</v>
      </c>
      <c r="F814" s="213" t="s">
        <v>271</v>
      </c>
      <c r="G814" s="15"/>
      <c r="H814" s="214">
        <v>1010.735</v>
      </c>
      <c r="I814" s="215"/>
      <c r="J814" s="15"/>
      <c r="K814" s="15"/>
      <c r="L814" s="211"/>
      <c r="M814" s="216"/>
      <c r="N814" s="217"/>
      <c r="O814" s="217"/>
      <c r="P814" s="217"/>
      <c r="Q814" s="217"/>
      <c r="R814" s="217"/>
      <c r="S814" s="217"/>
      <c r="T814" s="218"/>
      <c r="U814" s="15"/>
      <c r="V814" s="15"/>
      <c r="W814" s="15"/>
      <c r="X814" s="15"/>
      <c r="Y814" s="15"/>
      <c r="Z814" s="15"/>
      <c r="AA814" s="15"/>
      <c r="AB814" s="15"/>
      <c r="AC814" s="15"/>
      <c r="AD814" s="15"/>
      <c r="AE814" s="15"/>
      <c r="AT814" s="212" t="s">
        <v>265</v>
      </c>
      <c r="AU814" s="212" t="s">
        <v>85</v>
      </c>
      <c r="AV814" s="15" t="s">
        <v>108</v>
      </c>
      <c r="AW814" s="15" t="s">
        <v>32</v>
      </c>
      <c r="AX814" s="15" t="s">
        <v>82</v>
      </c>
      <c r="AY814" s="212" t="s">
        <v>257</v>
      </c>
    </row>
    <row r="815" s="14" customFormat="1">
      <c r="A815" s="14"/>
      <c r="B815" s="203"/>
      <c r="C815" s="14"/>
      <c r="D815" s="196" t="s">
        <v>265</v>
      </c>
      <c r="E815" s="14"/>
      <c r="F815" s="205" t="s">
        <v>986</v>
      </c>
      <c r="G815" s="14"/>
      <c r="H815" s="206">
        <v>60644.099999999999</v>
      </c>
      <c r="I815" s="207"/>
      <c r="J815" s="14"/>
      <c r="K815" s="14"/>
      <c r="L815" s="203"/>
      <c r="M815" s="208"/>
      <c r="N815" s="209"/>
      <c r="O815" s="209"/>
      <c r="P815" s="209"/>
      <c r="Q815" s="209"/>
      <c r="R815" s="209"/>
      <c r="S815" s="209"/>
      <c r="T815" s="210"/>
      <c r="U815" s="14"/>
      <c r="V815" s="14"/>
      <c r="W815" s="14"/>
      <c r="X815" s="14"/>
      <c r="Y815" s="14"/>
      <c r="Z815" s="14"/>
      <c r="AA815" s="14"/>
      <c r="AB815" s="14"/>
      <c r="AC815" s="14"/>
      <c r="AD815" s="14"/>
      <c r="AE815" s="14"/>
      <c r="AT815" s="204" t="s">
        <v>265</v>
      </c>
      <c r="AU815" s="204" t="s">
        <v>85</v>
      </c>
      <c r="AV815" s="14" t="s">
        <v>85</v>
      </c>
      <c r="AW815" s="14" t="s">
        <v>3</v>
      </c>
      <c r="AX815" s="14" t="s">
        <v>82</v>
      </c>
      <c r="AY815" s="204" t="s">
        <v>257</v>
      </c>
    </row>
    <row r="816" s="2" customFormat="1" ht="37.8" customHeight="1">
      <c r="A816" s="38"/>
      <c r="B816" s="181"/>
      <c r="C816" s="182" t="s">
        <v>987</v>
      </c>
      <c r="D816" s="182" t="s">
        <v>259</v>
      </c>
      <c r="E816" s="183" t="s">
        <v>988</v>
      </c>
      <c r="F816" s="184" t="s">
        <v>989</v>
      </c>
      <c r="G816" s="185" t="s">
        <v>323</v>
      </c>
      <c r="H816" s="186">
        <v>1010.735</v>
      </c>
      <c r="I816" s="187"/>
      <c r="J816" s="188">
        <f>ROUND(I816*H816,2)</f>
        <v>0</v>
      </c>
      <c r="K816" s="184" t="s">
        <v>263</v>
      </c>
      <c r="L816" s="39"/>
      <c r="M816" s="189" t="s">
        <v>1</v>
      </c>
      <c r="N816" s="190" t="s">
        <v>40</v>
      </c>
      <c r="O816" s="77"/>
      <c r="P816" s="191">
        <f>O816*H816</f>
        <v>0</v>
      </c>
      <c r="Q816" s="191">
        <v>0</v>
      </c>
      <c r="R816" s="191">
        <f>Q816*H816</f>
        <v>0</v>
      </c>
      <c r="S816" s="191">
        <v>0</v>
      </c>
      <c r="T816" s="192">
        <f>S816*H816</f>
        <v>0</v>
      </c>
      <c r="U816" s="38"/>
      <c r="V816" s="38"/>
      <c r="W816" s="38"/>
      <c r="X816" s="38"/>
      <c r="Y816" s="38"/>
      <c r="Z816" s="38"/>
      <c r="AA816" s="38"/>
      <c r="AB816" s="38"/>
      <c r="AC816" s="38"/>
      <c r="AD816" s="38"/>
      <c r="AE816" s="38"/>
      <c r="AR816" s="193" t="s">
        <v>108</v>
      </c>
      <c r="AT816" s="193" t="s">
        <v>259</v>
      </c>
      <c r="AU816" s="193" t="s">
        <v>85</v>
      </c>
      <c r="AY816" s="19" t="s">
        <v>257</v>
      </c>
      <c r="BE816" s="194">
        <f>IF(N816="základní",J816,0)</f>
        <v>0</v>
      </c>
      <c r="BF816" s="194">
        <f>IF(N816="snížená",J816,0)</f>
        <v>0</v>
      </c>
      <c r="BG816" s="194">
        <f>IF(N816="zákl. přenesená",J816,0)</f>
        <v>0</v>
      </c>
      <c r="BH816" s="194">
        <f>IF(N816="sníž. přenesená",J816,0)</f>
        <v>0</v>
      </c>
      <c r="BI816" s="194">
        <f>IF(N816="nulová",J816,0)</f>
        <v>0</v>
      </c>
      <c r="BJ816" s="19" t="s">
        <v>82</v>
      </c>
      <c r="BK816" s="194">
        <f>ROUND(I816*H816,2)</f>
        <v>0</v>
      </c>
      <c r="BL816" s="19" t="s">
        <v>108</v>
      </c>
      <c r="BM816" s="193" t="s">
        <v>990</v>
      </c>
    </row>
    <row r="817" s="13" customFormat="1">
      <c r="A817" s="13"/>
      <c r="B817" s="195"/>
      <c r="C817" s="13"/>
      <c r="D817" s="196" t="s">
        <v>265</v>
      </c>
      <c r="E817" s="197" t="s">
        <v>1</v>
      </c>
      <c r="F817" s="198" t="s">
        <v>980</v>
      </c>
      <c r="G817" s="13"/>
      <c r="H817" s="197" t="s">
        <v>1</v>
      </c>
      <c r="I817" s="199"/>
      <c r="J817" s="13"/>
      <c r="K817" s="13"/>
      <c r="L817" s="195"/>
      <c r="M817" s="200"/>
      <c r="N817" s="201"/>
      <c r="O817" s="201"/>
      <c r="P817" s="201"/>
      <c r="Q817" s="201"/>
      <c r="R817" s="201"/>
      <c r="S817" s="201"/>
      <c r="T817" s="202"/>
      <c r="U817" s="13"/>
      <c r="V817" s="13"/>
      <c r="W817" s="13"/>
      <c r="X817" s="13"/>
      <c r="Y817" s="13"/>
      <c r="Z817" s="13"/>
      <c r="AA817" s="13"/>
      <c r="AB817" s="13"/>
      <c r="AC817" s="13"/>
      <c r="AD817" s="13"/>
      <c r="AE817" s="13"/>
      <c r="AT817" s="197" t="s">
        <v>265</v>
      </c>
      <c r="AU817" s="197" t="s">
        <v>85</v>
      </c>
      <c r="AV817" s="13" t="s">
        <v>82</v>
      </c>
      <c r="AW817" s="13" t="s">
        <v>32</v>
      </c>
      <c r="AX817" s="13" t="s">
        <v>75</v>
      </c>
      <c r="AY817" s="197" t="s">
        <v>257</v>
      </c>
    </row>
    <row r="818" s="14" customFormat="1">
      <c r="A818" s="14"/>
      <c r="B818" s="203"/>
      <c r="C818" s="14"/>
      <c r="D818" s="196" t="s">
        <v>265</v>
      </c>
      <c r="E818" s="204" t="s">
        <v>1</v>
      </c>
      <c r="F818" s="205" t="s">
        <v>981</v>
      </c>
      <c r="G818" s="14"/>
      <c r="H818" s="206">
        <v>1010.735</v>
      </c>
      <c r="I818" s="207"/>
      <c r="J818" s="14"/>
      <c r="K818" s="14"/>
      <c r="L818" s="203"/>
      <c r="M818" s="208"/>
      <c r="N818" s="209"/>
      <c r="O818" s="209"/>
      <c r="P818" s="209"/>
      <c r="Q818" s="209"/>
      <c r="R818" s="209"/>
      <c r="S818" s="209"/>
      <c r="T818" s="210"/>
      <c r="U818" s="14"/>
      <c r="V818" s="14"/>
      <c r="W818" s="14"/>
      <c r="X818" s="14"/>
      <c r="Y818" s="14"/>
      <c r="Z818" s="14"/>
      <c r="AA818" s="14"/>
      <c r="AB818" s="14"/>
      <c r="AC818" s="14"/>
      <c r="AD818" s="14"/>
      <c r="AE818" s="14"/>
      <c r="AT818" s="204" t="s">
        <v>265</v>
      </c>
      <c r="AU818" s="204" t="s">
        <v>85</v>
      </c>
      <c r="AV818" s="14" t="s">
        <v>85</v>
      </c>
      <c r="AW818" s="14" t="s">
        <v>32</v>
      </c>
      <c r="AX818" s="14" t="s">
        <v>75</v>
      </c>
      <c r="AY818" s="204" t="s">
        <v>257</v>
      </c>
    </row>
    <row r="819" s="15" customFormat="1">
      <c r="A819" s="15"/>
      <c r="B819" s="211"/>
      <c r="C819" s="15"/>
      <c r="D819" s="196" t="s">
        <v>265</v>
      </c>
      <c r="E819" s="212" t="s">
        <v>1</v>
      </c>
      <c r="F819" s="213" t="s">
        <v>271</v>
      </c>
      <c r="G819" s="15"/>
      <c r="H819" s="214">
        <v>1010.735</v>
      </c>
      <c r="I819" s="215"/>
      <c r="J819" s="15"/>
      <c r="K819" s="15"/>
      <c r="L819" s="211"/>
      <c r="M819" s="216"/>
      <c r="N819" s="217"/>
      <c r="O819" s="217"/>
      <c r="P819" s="217"/>
      <c r="Q819" s="217"/>
      <c r="R819" s="217"/>
      <c r="S819" s="217"/>
      <c r="T819" s="218"/>
      <c r="U819" s="15"/>
      <c r="V819" s="15"/>
      <c r="W819" s="15"/>
      <c r="X819" s="15"/>
      <c r="Y819" s="15"/>
      <c r="Z819" s="15"/>
      <c r="AA819" s="15"/>
      <c r="AB819" s="15"/>
      <c r="AC819" s="15"/>
      <c r="AD819" s="15"/>
      <c r="AE819" s="15"/>
      <c r="AT819" s="212" t="s">
        <v>265</v>
      </c>
      <c r="AU819" s="212" t="s">
        <v>85</v>
      </c>
      <c r="AV819" s="15" t="s">
        <v>108</v>
      </c>
      <c r="AW819" s="15" t="s">
        <v>32</v>
      </c>
      <c r="AX819" s="15" t="s">
        <v>82</v>
      </c>
      <c r="AY819" s="212" t="s">
        <v>257</v>
      </c>
    </row>
    <row r="820" s="2" customFormat="1" ht="21.75" customHeight="1">
      <c r="A820" s="38"/>
      <c r="B820" s="181"/>
      <c r="C820" s="182" t="s">
        <v>991</v>
      </c>
      <c r="D820" s="182" t="s">
        <v>259</v>
      </c>
      <c r="E820" s="183" t="s">
        <v>992</v>
      </c>
      <c r="F820" s="184" t="s">
        <v>993</v>
      </c>
      <c r="G820" s="185" t="s">
        <v>323</v>
      </c>
      <c r="H820" s="186">
        <v>1010.735</v>
      </c>
      <c r="I820" s="187"/>
      <c r="J820" s="188">
        <f>ROUND(I820*H820,2)</f>
        <v>0</v>
      </c>
      <c r="K820" s="184" t="s">
        <v>263</v>
      </c>
      <c r="L820" s="39"/>
      <c r="M820" s="189" t="s">
        <v>1</v>
      </c>
      <c r="N820" s="190" t="s">
        <v>40</v>
      </c>
      <c r="O820" s="77"/>
      <c r="P820" s="191">
        <f>O820*H820</f>
        <v>0</v>
      </c>
      <c r="Q820" s="191">
        <v>0</v>
      </c>
      <c r="R820" s="191">
        <f>Q820*H820</f>
        <v>0</v>
      </c>
      <c r="S820" s="191">
        <v>0</v>
      </c>
      <c r="T820" s="192">
        <f>S820*H820</f>
        <v>0</v>
      </c>
      <c r="U820" s="38"/>
      <c r="V820" s="38"/>
      <c r="W820" s="38"/>
      <c r="X820" s="38"/>
      <c r="Y820" s="38"/>
      <c r="Z820" s="38"/>
      <c r="AA820" s="38"/>
      <c r="AB820" s="38"/>
      <c r="AC820" s="38"/>
      <c r="AD820" s="38"/>
      <c r="AE820" s="38"/>
      <c r="AR820" s="193" t="s">
        <v>108</v>
      </c>
      <c r="AT820" s="193" t="s">
        <v>259</v>
      </c>
      <c r="AU820" s="193" t="s">
        <v>85</v>
      </c>
      <c r="AY820" s="19" t="s">
        <v>257</v>
      </c>
      <c r="BE820" s="194">
        <f>IF(N820="základní",J820,0)</f>
        <v>0</v>
      </c>
      <c r="BF820" s="194">
        <f>IF(N820="snížená",J820,0)</f>
        <v>0</v>
      </c>
      <c r="BG820" s="194">
        <f>IF(N820="zákl. přenesená",J820,0)</f>
        <v>0</v>
      </c>
      <c r="BH820" s="194">
        <f>IF(N820="sníž. přenesená",J820,0)</f>
        <v>0</v>
      </c>
      <c r="BI820" s="194">
        <f>IF(N820="nulová",J820,0)</f>
        <v>0</v>
      </c>
      <c r="BJ820" s="19" t="s">
        <v>82</v>
      </c>
      <c r="BK820" s="194">
        <f>ROUND(I820*H820,2)</f>
        <v>0</v>
      </c>
      <c r="BL820" s="19" t="s">
        <v>108</v>
      </c>
      <c r="BM820" s="193" t="s">
        <v>994</v>
      </c>
    </row>
    <row r="821" s="13" customFormat="1">
      <c r="A821" s="13"/>
      <c r="B821" s="195"/>
      <c r="C821" s="13"/>
      <c r="D821" s="196" t="s">
        <v>265</v>
      </c>
      <c r="E821" s="197" t="s">
        <v>1</v>
      </c>
      <c r="F821" s="198" t="s">
        <v>980</v>
      </c>
      <c r="G821" s="13"/>
      <c r="H821" s="197" t="s">
        <v>1</v>
      </c>
      <c r="I821" s="199"/>
      <c r="J821" s="13"/>
      <c r="K821" s="13"/>
      <c r="L821" s="195"/>
      <c r="M821" s="200"/>
      <c r="N821" s="201"/>
      <c r="O821" s="201"/>
      <c r="P821" s="201"/>
      <c r="Q821" s="201"/>
      <c r="R821" s="201"/>
      <c r="S821" s="201"/>
      <c r="T821" s="202"/>
      <c r="U821" s="13"/>
      <c r="V821" s="13"/>
      <c r="W821" s="13"/>
      <c r="X821" s="13"/>
      <c r="Y821" s="13"/>
      <c r="Z821" s="13"/>
      <c r="AA821" s="13"/>
      <c r="AB821" s="13"/>
      <c r="AC821" s="13"/>
      <c r="AD821" s="13"/>
      <c r="AE821" s="13"/>
      <c r="AT821" s="197" t="s">
        <v>265</v>
      </c>
      <c r="AU821" s="197" t="s">
        <v>85</v>
      </c>
      <c r="AV821" s="13" t="s">
        <v>82</v>
      </c>
      <c r="AW821" s="13" t="s">
        <v>32</v>
      </c>
      <c r="AX821" s="13" t="s">
        <v>75</v>
      </c>
      <c r="AY821" s="197" t="s">
        <v>257</v>
      </c>
    </row>
    <row r="822" s="14" customFormat="1">
      <c r="A822" s="14"/>
      <c r="B822" s="203"/>
      <c r="C822" s="14"/>
      <c r="D822" s="196" t="s">
        <v>265</v>
      </c>
      <c r="E822" s="204" t="s">
        <v>1</v>
      </c>
      <c r="F822" s="205" t="s">
        <v>981</v>
      </c>
      <c r="G822" s="14"/>
      <c r="H822" s="206">
        <v>1010.735</v>
      </c>
      <c r="I822" s="207"/>
      <c r="J822" s="14"/>
      <c r="K822" s="14"/>
      <c r="L822" s="203"/>
      <c r="M822" s="208"/>
      <c r="N822" s="209"/>
      <c r="O822" s="209"/>
      <c r="P822" s="209"/>
      <c r="Q822" s="209"/>
      <c r="R822" s="209"/>
      <c r="S822" s="209"/>
      <c r="T822" s="210"/>
      <c r="U822" s="14"/>
      <c r="V822" s="14"/>
      <c r="W822" s="14"/>
      <c r="X822" s="14"/>
      <c r="Y822" s="14"/>
      <c r="Z822" s="14"/>
      <c r="AA822" s="14"/>
      <c r="AB822" s="14"/>
      <c r="AC822" s="14"/>
      <c r="AD822" s="14"/>
      <c r="AE822" s="14"/>
      <c r="AT822" s="204" t="s">
        <v>265</v>
      </c>
      <c r="AU822" s="204" t="s">
        <v>85</v>
      </c>
      <c r="AV822" s="14" t="s">
        <v>85</v>
      </c>
      <c r="AW822" s="14" t="s">
        <v>32</v>
      </c>
      <c r="AX822" s="14" t="s">
        <v>75</v>
      </c>
      <c r="AY822" s="204" t="s">
        <v>257</v>
      </c>
    </row>
    <row r="823" s="15" customFormat="1">
      <c r="A823" s="15"/>
      <c r="B823" s="211"/>
      <c r="C823" s="15"/>
      <c r="D823" s="196" t="s">
        <v>265</v>
      </c>
      <c r="E823" s="212" t="s">
        <v>1</v>
      </c>
      <c r="F823" s="213" t="s">
        <v>271</v>
      </c>
      <c r="G823" s="15"/>
      <c r="H823" s="214">
        <v>1010.735</v>
      </c>
      <c r="I823" s="215"/>
      <c r="J823" s="15"/>
      <c r="K823" s="15"/>
      <c r="L823" s="211"/>
      <c r="M823" s="216"/>
      <c r="N823" s="217"/>
      <c r="O823" s="217"/>
      <c r="P823" s="217"/>
      <c r="Q823" s="217"/>
      <c r="R823" s="217"/>
      <c r="S823" s="217"/>
      <c r="T823" s="218"/>
      <c r="U823" s="15"/>
      <c r="V823" s="15"/>
      <c r="W823" s="15"/>
      <c r="X823" s="15"/>
      <c r="Y823" s="15"/>
      <c r="Z823" s="15"/>
      <c r="AA823" s="15"/>
      <c r="AB823" s="15"/>
      <c r="AC823" s="15"/>
      <c r="AD823" s="15"/>
      <c r="AE823" s="15"/>
      <c r="AT823" s="212" t="s">
        <v>265</v>
      </c>
      <c r="AU823" s="212" t="s">
        <v>85</v>
      </c>
      <c r="AV823" s="15" t="s">
        <v>108</v>
      </c>
      <c r="AW823" s="15" t="s">
        <v>32</v>
      </c>
      <c r="AX823" s="15" t="s">
        <v>82</v>
      </c>
      <c r="AY823" s="212" t="s">
        <v>257</v>
      </c>
    </row>
    <row r="824" s="2" customFormat="1" ht="21.75" customHeight="1">
      <c r="A824" s="38"/>
      <c r="B824" s="181"/>
      <c r="C824" s="182" t="s">
        <v>995</v>
      </c>
      <c r="D824" s="182" t="s">
        <v>259</v>
      </c>
      <c r="E824" s="183" t="s">
        <v>996</v>
      </c>
      <c r="F824" s="184" t="s">
        <v>997</v>
      </c>
      <c r="G824" s="185" t="s">
        <v>323</v>
      </c>
      <c r="H824" s="186">
        <v>60644.099999999999</v>
      </c>
      <c r="I824" s="187"/>
      <c r="J824" s="188">
        <f>ROUND(I824*H824,2)</f>
        <v>0</v>
      </c>
      <c r="K824" s="184" t="s">
        <v>263</v>
      </c>
      <c r="L824" s="39"/>
      <c r="M824" s="189" t="s">
        <v>1</v>
      </c>
      <c r="N824" s="190" t="s">
        <v>40</v>
      </c>
      <c r="O824" s="77"/>
      <c r="P824" s="191">
        <f>O824*H824</f>
        <v>0</v>
      </c>
      <c r="Q824" s="191">
        <v>0</v>
      </c>
      <c r="R824" s="191">
        <f>Q824*H824</f>
        <v>0</v>
      </c>
      <c r="S824" s="191">
        <v>0</v>
      </c>
      <c r="T824" s="192">
        <f>S824*H824</f>
        <v>0</v>
      </c>
      <c r="U824" s="38"/>
      <c r="V824" s="38"/>
      <c r="W824" s="38"/>
      <c r="X824" s="38"/>
      <c r="Y824" s="38"/>
      <c r="Z824" s="38"/>
      <c r="AA824" s="38"/>
      <c r="AB824" s="38"/>
      <c r="AC824" s="38"/>
      <c r="AD824" s="38"/>
      <c r="AE824" s="38"/>
      <c r="AR824" s="193" t="s">
        <v>108</v>
      </c>
      <c r="AT824" s="193" t="s">
        <v>259</v>
      </c>
      <c r="AU824" s="193" t="s">
        <v>85</v>
      </c>
      <c r="AY824" s="19" t="s">
        <v>257</v>
      </c>
      <c r="BE824" s="194">
        <f>IF(N824="základní",J824,0)</f>
        <v>0</v>
      </c>
      <c r="BF824" s="194">
        <f>IF(N824="snížená",J824,0)</f>
        <v>0</v>
      </c>
      <c r="BG824" s="194">
        <f>IF(N824="zákl. přenesená",J824,0)</f>
        <v>0</v>
      </c>
      <c r="BH824" s="194">
        <f>IF(N824="sníž. přenesená",J824,0)</f>
        <v>0</v>
      </c>
      <c r="BI824" s="194">
        <f>IF(N824="nulová",J824,0)</f>
        <v>0</v>
      </c>
      <c r="BJ824" s="19" t="s">
        <v>82</v>
      </c>
      <c r="BK824" s="194">
        <f>ROUND(I824*H824,2)</f>
        <v>0</v>
      </c>
      <c r="BL824" s="19" t="s">
        <v>108</v>
      </c>
      <c r="BM824" s="193" t="s">
        <v>998</v>
      </c>
    </row>
    <row r="825" s="13" customFormat="1">
      <c r="A825" s="13"/>
      <c r="B825" s="195"/>
      <c r="C825" s="13"/>
      <c r="D825" s="196" t="s">
        <v>265</v>
      </c>
      <c r="E825" s="197" t="s">
        <v>1</v>
      </c>
      <c r="F825" s="198" t="s">
        <v>980</v>
      </c>
      <c r="G825" s="13"/>
      <c r="H825" s="197" t="s">
        <v>1</v>
      </c>
      <c r="I825" s="199"/>
      <c r="J825" s="13"/>
      <c r="K825" s="13"/>
      <c r="L825" s="195"/>
      <c r="M825" s="200"/>
      <c r="N825" s="201"/>
      <c r="O825" s="201"/>
      <c r="P825" s="201"/>
      <c r="Q825" s="201"/>
      <c r="R825" s="201"/>
      <c r="S825" s="201"/>
      <c r="T825" s="202"/>
      <c r="U825" s="13"/>
      <c r="V825" s="13"/>
      <c r="W825" s="13"/>
      <c r="X825" s="13"/>
      <c r="Y825" s="13"/>
      <c r="Z825" s="13"/>
      <c r="AA825" s="13"/>
      <c r="AB825" s="13"/>
      <c r="AC825" s="13"/>
      <c r="AD825" s="13"/>
      <c r="AE825" s="13"/>
      <c r="AT825" s="197" t="s">
        <v>265</v>
      </c>
      <c r="AU825" s="197" t="s">
        <v>85</v>
      </c>
      <c r="AV825" s="13" t="s">
        <v>82</v>
      </c>
      <c r="AW825" s="13" t="s">
        <v>32</v>
      </c>
      <c r="AX825" s="13" t="s">
        <v>75</v>
      </c>
      <c r="AY825" s="197" t="s">
        <v>257</v>
      </c>
    </row>
    <row r="826" s="14" customFormat="1">
      <c r="A826" s="14"/>
      <c r="B826" s="203"/>
      <c r="C826" s="14"/>
      <c r="D826" s="196" t="s">
        <v>265</v>
      </c>
      <c r="E826" s="204" t="s">
        <v>1</v>
      </c>
      <c r="F826" s="205" t="s">
        <v>981</v>
      </c>
      <c r="G826" s="14"/>
      <c r="H826" s="206">
        <v>1010.735</v>
      </c>
      <c r="I826" s="207"/>
      <c r="J826" s="14"/>
      <c r="K826" s="14"/>
      <c r="L826" s="203"/>
      <c r="M826" s="208"/>
      <c r="N826" s="209"/>
      <c r="O826" s="209"/>
      <c r="P826" s="209"/>
      <c r="Q826" s="209"/>
      <c r="R826" s="209"/>
      <c r="S826" s="209"/>
      <c r="T826" s="210"/>
      <c r="U826" s="14"/>
      <c r="V826" s="14"/>
      <c r="W826" s="14"/>
      <c r="X826" s="14"/>
      <c r="Y826" s="14"/>
      <c r="Z826" s="14"/>
      <c r="AA826" s="14"/>
      <c r="AB826" s="14"/>
      <c r="AC826" s="14"/>
      <c r="AD826" s="14"/>
      <c r="AE826" s="14"/>
      <c r="AT826" s="204" t="s">
        <v>265</v>
      </c>
      <c r="AU826" s="204" t="s">
        <v>85</v>
      </c>
      <c r="AV826" s="14" t="s">
        <v>85</v>
      </c>
      <c r="AW826" s="14" t="s">
        <v>32</v>
      </c>
      <c r="AX826" s="14" t="s">
        <v>75</v>
      </c>
      <c r="AY826" s="204" t="s">
        <v>257</v>
      </c>
    </row>
    <row r="827" s="15" customFormat="1">
      <c r="A827" s="15"/>
      <c r="B827" s="211"/>
      <c r="C827" s="15"/>
      <c r="D827" s="196" t="s">
        <v>265</v>
      </c>
      <c r="E827" s="212" t="s">
        <v>1</v>
      </c>
      <c r="F827" s="213" t="s">
        <v>271</v>
      </c>
      <c r="G827" s="15"/>
      <c r="H827" s="214">
        <v>1010.735</v>
      </c>
      <c r="I827" s="215"/>
      <c r="J827" s="15"/>
      <c r="K827" s="15"/>
      <c r="L827" s="211"/>
      <c r="M827" s="216"/>
      <c r="N827" s="217"/>
      <c r="O827" s="217"/>
      <c r="P827" s="217"/>
      <c r="Q827" s="217"/>
      <c r="R827" s="217"/>
      <c r="S827" s="217"/>
      <c r="T827" s="218"/>
      <c r="U827" s="15"/>
      <c r="V827" s="15"/>
      <c r="W827" s="15"/>
      <c r="X827" s="15"/>
      <c r="Y827" s="15"/>
      <c r="Z827" s="15"/>
      <c r="AA827" s="15"/>
      <c r="AB827" s="15"/>
      <c r="AC827" s="15"/>
      <c r="AD827" s="15"/>
      <c r="AE827" s="15"/>
      <c r="AT827" s="212" t="s">
        <v>265</v>
      </c>
      <c r="AU827" s="212" t="s">
        <v>85</v>
      </c>
      <c r="AV827" s="15" t="s">
        <v>108</v>
      </c>
      <c r="AW827" s="15" t="s">
        <v>32</v>
      </c>
      <c r="AX827" s="15" t="s">
        <v>82</v>
      </c>
      <c r="AY827" s="212" t="s">
        <v>257</v>
      </c>
    </row>
    <row r="828" s="14" customFormat="1">
      <c r="A828" s="14"/>
      <c r="B828" s="203"/>
      <c r="C828" s="14"/>
      <c r="D828" s="196" t="s">
        <v>265</v>
      </c>
      <c r="E828" s="14"/>
      <c r="F828" s="205" t="s">
        <v>986</v>
      </c>
      <c r="G828" s="14"/>
      <c r="H828" s="206">
        <v>60644.099999999999</v>
      </c>
      <c r="I828" s="207"/>
      <c r="J828" s="14"/>
      <c r="K828" s="14"/>
      <c r="L828" s="203"/>
      <c r="M828" s="208"/>
      <c r="N828" s="209"/>
      <c r="O828" s="209"/>
      <c r="P828" s="209"/>
      <c r="Q828" s="209"/>
      <c r="R828" s="209"/>
      <c r="S828" s="209"/>
      <c r="T828" s="210"/>
      <c r="U828" s="14"/>
      <c r="V828" s="14"/>
      <c r="W828" s="14"/>
      <c r="X828" s="14"/>
      <c r="Y828" s="14"/>
      <c r="Z828" s="14"/>
      <c r="AA828" s="14"/>
      <c r="AB828" s="14"/>
      <c r="AC828" s="14"/>
      <c r="AD828" s="14"/>
      <c r="AE828" s="14"/>
      <c r="AT828" s="204" t="s">
        <v>265</v>
      </c>
      <c r="AU828" s="204" t="s">
        <v>85</v>
      </c>
      <c r="AV828" s="14" t="s">
        <v>85</v>
      </c>
      <c r="AW828" s="14" t="s">
        <v>3</v>
      </c>
      <c r="AX828" s="14" t="s">
        <v>82</v>
      </c>
      <c r="AY828" s="204" t="s">
        <v>257</v>
      </c>
    </row>
    <row r="829" s="2" customFormat="1" ht="21.75" customHeight="1">
      <c r="A829" s="38"/>
      <c r="B829" s="181"/>
      <c r="C829" s="182" t="s">
        <v>999</v>
      </c>
      <c r="D829" s="182" t="s">
        <v>259</v>
      </c>
      <c r="E829" s="183" t="s">
        <v>1000</v>
      </c>
      <c r="F829" s="184" t="s">
        <v>1001</v>
      </c>
      <c r="G829" s="185" t="s">
        <v>323</v>
      </c>
      <c r="H829" s="186">
        <v>1010.735</v>
      </c>
      <c r="I829" s="187"/>
      <c r="J829" s="188">
        <f>ROUND(I829*H829,2)</f>
        <v>0</v>
      </c>
      <c r="K829" s="184" t="s">
        <v>263</v>
      </c>
      <c r="L829" s="39"/>
      <c r="M829" s="189" t="s">
        <v>1</v>
      </c>
      <c r="N829" s="190" t="s">
        <v>40</v>
      </c>
      <c r="O829" s="77"/>
      <c r="P829" s="191">
        <f>O829*H829</f>
        <v>0</v>
      </c>
      <c r="Q829" s="191">
        <v>0</v>
      </c>
      <c r="R829" s="191">
        <f>Q829*H829</f>
        <v>0</v>
      </c>
      <c r="S829" s="191">
        <v>0</v>
      </c>
      <c r="T829" s="192">
        <f>S829*H829</f>
        <v>0</v>
      </c>
      <c r="U829" s="38"/>
      <c r="V829" s="38"/>
      <c r="W829" s="38"/>
      <c r="X829" s="38"/>
      <c r="Y829" s="38"/>
      <c r="Z829" s="38"/>
      <c r="AA829" s="38"/>
      <c r="AB829" s="38"/>
      <c r="AC829" s="38"/>
      <c r="AD829" s="38"/>
      <c r="AE829" s="38"/>
      <c r="AR829" s="193" t="s">
        <v>108</v>
      </c>
      <c r="AT829" s="193" t="s">
        <v>259</v>
      </c>
      <c r="AU829" s="193" t="s">
        <v>85</v>
      </c>
      <c r="AY829" s="19" t="s">
        <v>257</v>
      </c>
      <c r="BE829" s="194">
        <f>IF(N829="základní",J829,0)</f>
        <v>0</v>
      </c>
      <c r="BF829" s="194">
        <f>IF(N829="snížená",J829,0)</f>
        <v>0</v>
      </c>
      <c r="BG829" s="194">
        <f>IF(N829="zákl. přenesená",J829,0)</f>
        <v>0</v>
      </c>
      <c r="BH829" s="194">
        <f>IF(N829="sníž. přenesená",J829,0)</f>
        <v>0</v>
      </c>
      <c r="BI829" s="194">
        <f>IF(N829="nulová",J829,0)</f>
        <v>0</v>
      </c>
      <c r="BJ829" s="19" t="s">
        <v>82</v>
      </c>
      <c r="BK829" s="194">
        <f>ROUND(I829*H829,2)</f>
        <v>0</v>
      </c>
      <c r="BL829" s="19" t="s">
        <v>108</v>
      </c>
      <c r="BM829" s="193" t="s">
        <v>1002</v>
      </c>
    </row>
    <row r="830" s="13" customFormat="1">
      <c r="A830" s="13"/>
      <c r="B830" s="195"/>
      <c r="C830" s="13"/>
      <c r="D830" s="196" t="s">
        <v>265</v>
      </c>
      <c r="E830" s="197" t="s">
        <v>1</v>
      </c>
      <c r="F830" s="198" t="s">
        <v>980</v>
      </c>
      <c r="G830" s="13"/>
      <c r="H830" s="197" t="s">
        <v>1</v>
      </c>
      <c r="I830" s="199"/>
      <c r="J830" s="13"/>
      <c r="K830" s="13"/>
      <c r="L830" s="195"/>
      <c r="M830" s="200"/>
      <c r="N830" s="201"/>
      <c r="O830" s="201"/>
      <c r="P830" s="201"/>
      <c r="Q830" s="201"/>
      <c r="R830" s="201"/>
      <c r="S830" s="201"/>
      <c r="T830" s="202"/>
      <c r="U830" s="13"/>
      <c r="V830" s="13"/>
      <c r="W830" s="13"/>
      <c r="X830" s="13"/>
      <c r="Y830" s="13"/>
      <c r="Z830" s="13"/>
      <c r="AA830" s="13"/>
      <c r="AB830" s="13"/>
      <c r="AC830" s="13"/>
      <c r="AD830" s="13"/>
      <c r="AE830" s="13"/>
      <c r="AT830" s="197" t="s">
        <v>265</v>
      </c>
      <c r="AU830" s="197" t="s">
        <v>85</v>
      </c>
      <c r="AV830" s="13" t="s">
        <v>82</v>
      </c>
      <c r="AW830" s="13" t="s">
        <v>32</v>
      </c>
      <c r="AX830" s="13" t="s">
        <v>75</v>
      </c>
      <c r="AY830" s="197" t="s">
        <v>257</v>
      </c>
    </row>
    <row r="831" s="14" customFormat="1">
      <c r="A831" s="14"/>
      <c r="B831" s="203"/>
      <c r="C831" s="14"/>
      <c r="D831" s="196" t="s">
        <v>265</v>
      </c>
      <c r="E831" s="204" t="s">
        <v>1</v>
      </c>
      <c r="F831" s="205" t="s">
        <v>981</v>
      </c>
      <c r="G831" s="14"/>
      <c r="H831" s="206">
        <v>1010.735</v>
      </c>
      <c r="I831" s="207"/>
      <c r="J831" s="14"/>
      <c r="K831" s="14"/>
      <c r="L831" s="203"/>
      <c r="M831" s="208"/>
      <c r="N831" s="209"/>
      <c r="O831" s="209"/>
      <c r="P831" s="209"/>
      <c r="Q831" s="209"/>
      <c r="R831" s="209"/>
      <c r="S831" s="209"/>
      <c r="T831" s="210"/>
      <c r="U831" s="14"/>
      <c r="V831" s="14"/>
      <c r="W831" s="14"/>
      <c r="X831" s="14"/>
      <c r="Y831" s="14"/>
      <c r="Z831" s="14"/>
      <c r="AA831" s="14"/>
      <c r="AB831" s="14"/>
      <c r="AC831" s="14"/>
      <c r="AD831" s="14"/>
      <c r="AE831" s="14"/>
      <c r="AT831" s="204" t="s">
        <v>265</v>
      </c>
      <c r="AU831" s="204" t="s">
        <v>85</v>
      </c>
      <c r="AV831" s="14" t="s">
        <v>85</v>
      </c>
      <c r="AW831" s="14" t="s">
        <v>32</v>
      </c>
      <c r="AX831" s="14" t="s">
        <v>75</v>
      </c>
      <c r="AY831" s="204" t="s">
        <v>257</v>
      </c>
    </row>
    <row r="832" s="15" customFormat="1">
      <c r="A832" s="15"/>
      <c r="B832" s="211"/>
      <c r="C832" s="15"/>
      <c r="D832" s="196" t="s">
        <v>265</v>
      </c>
      <c r="E832" s="212" t="s">
        <v>1</v>
      </c>
      <c r="F832" s="213" t="s">
        <v>271</v>
      </c>
      <c r="G832" s="15"/>
      <c r="H832" s="214">
        <v>1010.735</v>
      </c>
      <c r="I832" s="215"/>
      <c r="J832" s="15"/>
      <c r="K832" s="15"/>
      <c r="L832" s="211"/>
      <c r="M832" s="216"/>
      <c r="N832" s="217"/>
      <c r="O832" s="217"/>
      <c r="P832" s="217"/>
      <c r="Q832" s="217"/>
      <c r="R832" s="217"/>
      <c r="S832" s="217"/>
      <c r="T832" s="218"/>
      <c r="U832" s="15"/>
      <c r="V832" s="15"/>
      <c r="W832" s="15"/>
      <c r="X832" s="15"/>
      <c r="Y832" s="15"/>
      <c r="Z832" s="15"/>
      <c r="AA832" s="15"/>
      <c r="AB832" s="15"/>
      <c r="AC832" s="15"/>
      <c r="AD832" s="15"/>
      <c r="AE832" s="15"/>
      <c r="AT832" s="212" t="s">
        <v>265</v>
      </c>
      <c r="AU832" s="212" t="s">
        <v>85</v>
      </c>
      <c r="AV832" s="15" t="s">
        <v>108</v>
      </c>
      <c r="AW832" s="15" t="s">
        <v>32</v>
      </c>
      <c r="AX832" s="15" t="s">
        <v>82</v>
      </c>
      <c r="AY832" s="212" t="s">
        <v>257</v>
      </c>
    </row>
    <row r="833" s="12" customFormat="1" ht="22.8" customHeight="1">
      <c r="A833" s="12"/>
      <c r="B833" s="168"/>
      <c r="C833" s="12"/>
      <c r="D833" s="169" t="s">
        <v>74</v>
      </c>
      <c r="E833" s="179" t="s">
        <v>1003</v>
      </c>
      <c r="F833" s="179" t="s">
        <v>1004</v>
      </c>
      <c r="G833" s="12"/>
      <c r="H833" s="12"/>
      <c r="I833" s="171"/>
      <c r="J833" s="180">
        <f>BK833</f>
        <v>0</v>
      </c>
      <c r="K833" s="12"/>
      <c r="L833" s="168"/>
      <c r="M833" s="173"/>
      <c r="N833" s="174"/>
      <c r="O833" s="174"/>
      <c r="P833" s="175">
        <f>SUM(P834:P838)</f>
        <v>0</v>
      </c>
      <c r="Q833" s="174"/>
      <c r="R833" s="175">
        <f>SUM(R834:R838)</f>
        <v>0</v>
      </c>
      <c r="S833" s="174"/>
      <c r="T833" s="176">
        <f>SUM(T834:T838)</f>
        <v>0</v>
      </c>
      <c r="U833" s="12"/>
      <c r="V833" s="12"/>
      <c r="W833" s="12"/>
      <c r="X833" s="12"/>
      <c r="Y833" s="12"/>
      <c r="Z833" s="12"/>
      <c r="AA833" s="12"/>
      <c r="AB833" s="12"/>
      <c r="AC833" s="12"/>
      <c r="AD833" s="12"/>
      <c r="AE833" s="12"/>
      <c r="AR833" s="169" t="s">
        <v>82</v>
      </c>
      <c r="AT833" s="177" t="s">
        <v>74</v>
      </c>
      <c r="AU833" s="177" t="s">
        <v>82</v>
      </c>
      <c r="AY833" s="169" t="s">
        <v>257</v>
      </c>
      <c r="BK833" s="178">
        <f>SUM(BK834:BK838)</f>
        <v>0</v>
      </c>
    </row>
    <row r="834" s="2" customFormat="1" ht="33" customHeight="1">
      <c r="A834" s="38"/>
      <c r="B834" s="181"/>
      <c r="C834" s="182" t="s">
        <v>1005</v>
      </c>
      <c r="D834" s="182" t="s">
        <v>259</v>
      </c>
      <c r="E834" s="183" t="s">
        <v>1006</v>
      </c>
      <c r="F834" s="184" t="s">
        <v>1007</v>
      </c>
      <c r="G834" s="185" t="s">
        <v>304</v>
      </c>
      <c r="H834" s="186">
        <v>9.6839999999999993</v>
      </c>
      <c r="I834" s="187"/>
      <c r="J834" s="188">
        <f>ROUND(I834*H834,2)</f>
        <v>0</v>
      </c>
      <c r="K834" s="184" t="s">
        <v>263</v>
      </c>
      <c r="L834" s="39"/>
      <c r="M834" s="189" t="s">
        <v>1</v>
      </c>
      <c r="N834" s="190" t="s">
        <v>40</v>
      </c>
      <c r="O834" s="77"/>
      <c r="P834" s="191">
        <f>O834*H834</f>
        <v>0</v>
      </c>
      <c r="Q834" s="191">
        <v>0</v>
      </c>
      <c r="R834" s="191">
        <f>Q834*H834</f>
        <v>0</v>
      </c>
      <c r="S834" s="191">
        <v>0</v>
      </c>
      <c r="T834" s="192">
        <f>S834*H834</f>
        <v>0</v>
      </c>
      <c r="U834" s="38"/>
      <c r="V834" s="38"/>
      <c r="W834" s="38"/>
      <c r="X834" s="38"/>
      <c r="Y834" s="38"/>
      <c r="Z834" s="38"/>
      <c r="AA834" s="38"/>
      <c r="AB834" s="38"/>
      <c r="AC834" s="38"/>
      <c r="AD834" s="38"/>
      <c r="AE834" s="38"/>
      <c r="AR834" s="193" t="s">
        <v>108</v>
      </c>
      <c r="AT834" s="193" t="s">
        <v>259</v>
      </c>
      <c r="AU834" s="193" t="s">
        <v>85</v>
      </c>
      <c r="AY834" s="19" t="s">
        <v>257</v>
      </c>
      <c r="BE834" s="194">
        <f>IF(N834="základní",J834,0)</f>
        <v>0</v>
      </c>
      <c r="BF834" s="194">
        <f>IF(N834="snížená",J834,0)</f>
        <v>0</v>
      </c>
      <c r="BG834" s="194">
        <f>IF(N834="zákl. přenesená",J834,0)</f>
        <v>0</v>
      </c>
      <c r="BH834" s="194">
        <f>IF(N834="sníž. přenesená",J834,0)</f>
        <v>0</v>
      </c>
      <c r="BI834" s="194">
        <f>IF(N834="nulová",J834,0)</f>
        <v>0</v>
      </c>
      <c r="BJ834" s="19" t="s">
        <v>82</v>
      </c>
      <c r="BK834" s="194">
        <f>ROUND(I834*H834,2)</f>
        <v>0</v>
      </c>
      <c r="BL834" s="19" t="s">
        <v>108</v>
      </c>
      <c r="BM834" s="193" t="s">
        <v>1008</v>
      </c>
    </row>
    <row r="835" s="2" customFormat="1" ht="24.15" customHeight="1">
      <c r="A835" s="38"/>
      <c r="B835" s="181"/>
      <c r="C835" s="182" t="s">
        <v>1009</v>
      </c>
      <c r="D835" s="182" t="s">
        <v>259</v>
      </c>
      <c r="E835" s="183" t="s">
        <v>1010</v>
      </c>
      <c r="F835" s="184" t="s">
        <v>1011</v>
      </c>
      <c r="G835" s="185" t="s">
        <v>304</v>
      </c>
      <c r="H835" s="186">
        <v>9.6839999999999993</v>
      </c>
      <c r="I835" s="187"/>
      <c r="J835" s="188">
        <f>ROUND(I835*H835,2)</f>
        <v>0</v>
      </c>
      <c r="K835" s="184" t="s">
        <v>263</v>
      </c>
      <c r="L835" s="39"/>
      <c r="M835" s="189" t="s">
        <v>1</v>
      </c>
      <c r="N835" s="190" t="s">
        <v>40</v>
      </c>
      <c r="O835" s="77"/>
      <c r="P835" s="191">
        <f>O835*H835</f>
        <v>0</v>
      </c>
      <c r="Q835" s="191">
        <v>0</v>
      </c>
      <c r="R835" s="191">
        <f>Q835*H835</f>
        <v>0</v>
      </c>
      <c r="S835" s="191">
        <v>0</v>
      </c>
      <c r="T835" s="192">
        <f>S835*H835</f>
        <v>0</v>
      </c>
      <c r="U835" s="38"/>
      <c r="V835" s="38"/>
      <c r="W835" s="38"/>
      <c r="X835" s="38"/>
      <c r="Y835" s="38"/>
      <c r="Z835" s="38"/>
      <c r="AA835" s="38"/>
      <c r="AB835" s="38"/>
      <c r="AC835" s="38"/>
      <c r="AD835" s="38"/>
      <c r="AE835" s="38"/>
      <c r="AR835" s="193" t="s">
        <v>108</v>
      </c>
      <c r="AT835" s="193" t="s">
        <v>259</v>
      </c>
      <c r="AU835" s="193" t="s">
        <v>85</v>
      </c>
      <c r="AY835" s="19" t="s">
        <v>257</v>
      </c>
      <c r="BE835" s="194">
        <f>IF(N835="základní",J835,0)</f>
        <v>0</v>
      </c>
      <c r="BF835" s="194">
        <f>IF(N835="snížená",J835,0)</f>
        <v>0</v>
      </c>
      <c r="BG835" s="194">
        <f>IF(N835="zákl. přenesená",J835,0)</f>
        <v>0</v>
      </c>
      <c r="BH835" s="194">
        <f>IF(N835="sníž. přenesená",J835,0)</f>
        <v>0</v>
      </c>
      <c r="BI835" s="194">
        <f>IF(N835="nulová",J835,0)</f>
        <v>0</v>
      </c>
      <c r="BJ835" s="19" t="s">
        <v>82</v>
      </c>
      <c r="BK835" s="194">
        <f>ROUND(I835*H835,2)</f>
        <v>0</v>
      </c>
      <c r="BL835" s="19" t="s">
        <v>108</v>
      </c>
      <c r="BM835" s="193" t="s">
        <v>1012</v>
      </c>
    </row>
    <row r="836" s="2" customFormat="1" ht="24.15" customHeight="1">
      <c r="A836" s="38"/>
      <c r="B836" s="181"/>
      <c r="C836" s="182" t="s">
        <v>1013</v>
      </c>
      <c r="D836" s="182" t="s">
        <v>259</v>
      </c>
      <c r="E836" s="183" t="s">
        <v>1014</v>
      </c>
      <c r="F836" s="184" t="s">
        <v>1015</v>
      </c>
      <c r="G836" s="185" t="s">
        <v>304</v>
      </c>
      <c r="H836" s="186">
        <v>135.57599999999999</v>
      </c>
      <c r="I836" s="187"/>
      <c r="J836" s="188">
        <f>ROUND(I836*H836,2)</f>
        <v>0</v>
      </c>
      <c r="K836" s="184" t="s">
        <v>263</v>
      </c>
      <c r="L836" s="39"/>
      <c r="M836" s="189" t="s">
        <v>1</v>
      </c>
      <c r="N836" s="190" t="s">
        <v>40</v>
      </c>
      <c r="O836" s="77"/>
      <c r="P836" s="191">
        <f>O836*H836</f>
        <v>0</v>
      </c>
      <c r="Q836" s="191">
        <v>0</v>
      </c>
      <c r="R836" s="191">
        <f>Q836*H836</f>
        <v>0</v>
      </c>
      <c r="S836" s="191">
        <v>0</v>
      </c>
      <c r="T836" s="192">
        <f>S836*H836</f>
        <v>0</v>
      </c>
      <c r="U836" s="38"/>
      <c r="V836" s="38"/>
      <c r="W836" s="38"/>
      <c r="X836" s="38"/>
      <c r="Y836" s="38"/>
      <c r="Z836" s="38"/>
      <c r="AA836" s="38"/>
      <c r="AB836" s="38"/>
      <c r="AC836" s="38"/>
      <c r="AD836" s="38"/>
      <c r="AE836" s="38"/>
      <c r="AR836" s="193" t="s">
        <v>108</v>
      </c>
      <c r="AT836" s="193" t="s">
        <v>259</v>
      </c>
      <c r="AU836" s="193" t="s">
        <v>85</v>
      </c>
      <c r="AY836" s="19" t="s">
        <v>257</v>
      </c>
      <c r="BE836" s="194">
        <f>IF(N836="základní",J836,0)</f>
        <v>0</v>
      </c>
      <c r="BF836" s="194">
        <f>IF(N836="snížená",J836,0)</f>
        <v>0</v>
      </c>
      <c r="BG836" s="194">
        <f>IF(N836="zákl. přenesená",J836,0)</f>
        <v>0</v>
      </c>
      <c r="BH836" s="194">
        <f>IF(N836="sníž. přenesená",J836,0)</f>
        <v>0</v>
      </c>
      <c r="BI836" s="194">
        <f>IF(N836="nulová",J836,0)</f>
        <v>0</v>
      </c>
      <c r="BJ836" s="19" t="s">
        <v>82</v>
      </c>
      <c r="BK836" s="194">
        <f>ROUND(I836*H836,2)</f>
        <v>0</v>
      </c>
      <c r="BL836" s="19" t="s">
        <v>108</v>
      </c>
      <c r="BM836" s="193" t="s">
        <v>1016</v>
      </c>
    </row>
    <row r="837" s="14" customFormat="1">
      <c r="A837" s="14"/>
      <c r="B837" s="203"/>
      <c r="C837" s="14"/>
      <c r="D837" s="196" t="s">
        <v>265</v>
      </c>
      <c r="E837" s="14"/>
      <c r="F837" s="205" t="s">
        <v>1017</v>
      </c>
      <c r="G837" s="14"/>
      <c r="H837" s="206">
        <v>135.57599999999999</v>
      </c>
      <c r="I837" s="207"/>
      <c r="J837" s="14"/>
      <c r="K837" s="14"/>
      <c r="L837" s="203"/>
      <c r="M837" s="208"/>
      <c r="N837" s="209"/>
      <c r="O837" s="209"/>
      <c r="P837" s="209"/>
      <c r="Q837" s="209"/>
      <c r="R837" s="209"/>
      <c r="S837" s="209"/>
      <c r="T837" s="210"/>
      <c r="U837" s="14"/>
      <c r="V837" s="14"/>
      <c r="W837" s="14"/>
      <c r="X837" s="14"/>
      <c r="Y837" s="14"/>
      <c r="Z837" s="14"/>
      <c r="AA837" s="14"/>
      <c r="AB837" s="14"/>
      <c r="AC837" s="14"/>
      <c r="AD837" s="14"/>
      <c r="AE837" s="14"/>
      <c r="AT837" s="204" t="s">
        <v>265</v>
      </c>
      <c r="AU837" s="204" t="s">
        <v>85</v>
      </c>
      <c r="AV837" s="14" t="s">
        <v>85</v>
      </c>
      <c r="AW837" s="14" t="s">
        <v>3</v>
      </c>
      <c r="AX837" s="14" t="s">
        <v>82</v>
      </c>
      <c r="AY837" s="204" t="s">
        <v>257</v>
      </c>
    </row>
    <row r="838" s="2" customFormat="1" ht="49.05" customHeight="1">
      <c r="A838" s="38"/>
      <c r="B838" s="181"/>
      <c r="C838" s="182" t="s">
        <v>1018</v>
      </c>
      <c r="D838" s="182" t="s">
        <v>259</v>
      </c>
      <c r="E838" s="183" t="s">
        <v>1019</v>
      </c>
      <c r="F838" s="184" t="s">
        <v>1020</v>
      </c>
      <c r="G838" s="185" t="s">
        <v>304</v>
      </c>
      <c r="H838" s="186">
        <v>9.6839999999999993</v>
      </c>
      <c r="I838" s="187"/>
      <c r="J838" s="188">
        <f>ROUND(I838*H838,2)</f>
        <v>0</v>
      </c>
      <c r="K838" s="184" t="s">
        <v>263</v>
      </c>
      <c r="L838" s="39"/>
      <c r="M838" s="189" t="s">
        <v>1</v>
      </c>
      <c r="N838" s="190" t="s">
        <v>40</v>
      </c>
      <c r="O838" s="77"/>
      <c r="P838" s="191">
        <f>O838*H838</f>
        <v>0</v>
      </c>
      <c r="Q838" s="191">
        <v>0</v>
      </c>
      <c r="R838" s="191">
        <f>Q838*H838</f>
        <v>0</v>
      </c>
      <c r="S838" s="191">
        <v>0</v>
      </c>
      <c r="T838" s="192">
        <f>S838*H838</f>
        <v>0</v>
      </c>
      <c r="U838" s="38"/>
      <c r="V838" s="38"/>
      <c r="W838" s="38"/>
      <c r="X838" s="38"/>
      <c r="Y838" s="38"/>
      <c r="Z838" s="38"/>
      <c r="AA838" s="38"/>
      <c r="AB838" s="38"/>
      <c r="AC838" s="38"/>
      <c r="AD838" s="38"/>
      <c r="AE838" s="38"/>
      <c r="AR838" s="193" t="s">
        <v>108</v>
      </c>
      <c r="AT838" s="193" t="s">
        <v>259</v>
      </c>
      <c r="AU838" s="193" t="s">
        <v>85</v>
      </c>
      <c r="AY838" s="19" t="s">
        <v>257</v>
      </c>
      <c r="BE838" s="194">
        <f>IF(N838="základní",J838,0)</f>
        <v>0</v>
      </c>
      <c r="BF838" s="194">
        <f>IF(N838="snížená",J838,0)</f>
        <v>0</v>
      </c>
      <c r="BG838" s="194">
        <f>IF(N838="zákl. přenesená",J838,0)</f>
        <v>0</v>
      </c>
      <c r="BH838" s="194">
        <f>IF(N838="sníž. přenesená",J838,0)</f>
        <v>0</v>
      </c>
      <c r="BI838" s="194">
        <f>IF(N838="nulová",J838,0)</f>
        <v>0</v>
      </c>
      <c r="BJ838" s="19" t="s">
        <v>82</v>
      </c>
      <c r="BK838" s="194">
        <f>ROUND(I838*H838,2)</f>
        <v>0</v>
      </c>
      <c r="BL838" s="19" t="s">
        <v>108</v>
      </c>
      <c r="BM838" s="193" t="s">
        <v>1021</v>
      </c>
    </row>
    <row r="839" s="12" customFormat="1" ht="22.8" customHeight="1">
      <c r="A839" s="12"/>
      <c r="B839" s="168"/>
      <c r="C839" s="12"/>
      <c r="D839" s="169" t="s">
        <v>74</v>
      </c>
      <c r="E839" s="179" t="s">
        <v>1022</v>
      </c>
      <c r="F839" s="179" t="s">
        <v>1023</v>
      </c>
      <c r="G839" s="12"/>
      <c r="H839" s="12"/>
      <c r="I839" s="171"/>
      <c r="J839" s="180">
        <f>BK839</f>
        <v>0</v>
      </c>
      <c r="K839" s="12"/>
      <c r="L839" s="168"/>
      <c r="M839" s="173"/>
      <c r="N839" s="174"/>
      <c r="O839" s="174"/>
      <c r="P839" s="175">
        <f>SUM(P840:P841)</f>
        <v>0</v>
      </c>
      <c r="Q839" s="174"/>
      <c r="R839" s="175">
        <f>SUM(R840:R841)</f>
        <v>0</v>
      </c>
      <c r="S839" s="174"/>
      <c r="T839" s="176">
        <f>SUM(T840:T841)</f>
        <v>0</v>
      </c>
      <c r="U839" s="12"/>
      <c r="V839" s="12"/>
      <c r="W839" s="12"/>
      <c r="X839" s="12"/>
      <c r="Y839" s="12"/>
      <c r="Z839" s="12"/>
      <c r="AA839" s="12"/>
      <c r="AB839" s="12"/>
      <c r="AC839" s="12"/>
      <c r="AD839" s="12"/>
      <c r="AE839" s="12"/>
      <c r="AR839" s="169" t="s">
        <v>82</v>
      </c>
      <c r="AT839" s="177" t="s">
        <v>74</v>
      </c>
      <c r="AU839" s="177" t="s">
        <v>82</v>
      </c>
      <c r="AY839" s="169" t="s">
        <v>257</v>
      </c>
      <c r="BK839" s="178">
        <f>SUM(BK840:BK841)</f>
        <v>0</v>
      </c>
    </row>
    <row r="840" s="2" customFormat="1" ht="33" customHeight="1">
      <c r="A840" s="38"/>
      <c r="B840" s="181"/>
      <c r="C840" s="182" t="s">
        <v>1024</v>
      </c>
      <c r="D840" s="182" t="s">
        <v>259</v>
      </c>
      <c r="E840" s="183" t="s">
        <v>1025</v>
      </c>
      <c r="F840" s="184" t="s">
        <v>1026</v>
      </c>
      <c r="G840" s="185" t="s">
        <v>304</v>
      </c>
      <c r="H840" s="186">
        <v>2798.076</v>
      </c>
      <c r="I840" s="187"/>
      <c r="J840" s="188">
        <f>ROUND(I840*H840,2)</f>
        <v>0</v>
      </c>
      <c r="K840" s="184" t="s">
        <v>263</v>
      </c>
      <c r="L840" s="39"/>
      <c r="M840" s="189" t="s">
        <v>1</v>
      </c>
      <c r="N840" s="190" t="s">
        <v>40</v>
      </c>
      <c r="O840" s="77"/>
      <c r="P840" s="191">
        <f>O840*H840</f>
        <v>0</v>
      </c>
      <c r="Q840" s="191">
        <v>0</v>
      </c>
      <c r="R840" s="191">
        <f>Q840*H840</f>
        <v>0</v>
      </c>
      <c r="S840" s="191">
        <v>0</v>
      </c>
      <c r="T840" s="192">
        <f>S840*H840</f>
        <v>0</v>
      </c>
      <c r="U840" s="38"/>
      <c r="V840" s="38"/>
      <c r="W840" s="38"/>
      <c r="X840" s="38"/>
      <c r="Y840" s="38"/>
      <c r="Z840" s="38"/>
      <c r="AA840" s="38"/>
      <c r="AB840" s="38"/>
      <c r="AC840" s="38"/>
      <c r="AD840" s="38"/>
      <c r="AE840" s="38"/>
      <c r="AR840" s="193" t="s">
        <v>108</v>
      </c>
      <c r="AT840" s="193" t="s">
        <v>259</v>
      </c>
      <c r="AU840" s="193" t="s">
        <v>85</v>
      </c>
      <c r="AY840" s="19" t="s">
        <v>257</v>
      </c>
      <c r="BE840" s="194">
        <f>IF(N840="základní",J840,0)</f>
        <v>0</v>
      </c>
      <c r="BF840" s="194">
        <f>IF(N840="snížená",J840,0)</f>
        <v>0</v>
      </c>
      <c r="BG840" s="194">
        <f>IF(N840="zákl. přenesená",J840,0)</f>
        <v>0</v>
      </c>
      <c r="BH840" s="194">
        <f>IF(N840="sníž. přenesená",J840,0)</f>
        <v>0</v>
      </c>
      <c r="BI840" s="194">
        <f>IF(N840="nulová",J840,0)</f>
        <v>0</v>
      </c>
      <c r="BJ840" s="19" t="s">
        <v>82</v>
      </c>
      <c r="BK840" s="194">
        <f>ROUND(I840*H840,2)</f>
        <v>0</v>
      </c>
      <c r="BL840" s="19" t="s">
        <v>108</v>
      </c>
      <c r="BM840" s="193" t="s">
        <v>1027</v>
      </c>
    </row>
    <row r="841" s="2" customFormat="1" ht="33" customHeight="1">
      <c r="A841" s="38"/>
      <c r="B841" s="181"/>
      <c r="C841" s="182" t="s">
        <v>1028</v>
      </c>
      <c r="D841" s="182" t="s">
        <v>259</v>
      </c>
      <c r="E841" s="183" t="s">
        <v>1029</v>
      </c>
      <c r="F841" s="184" t="s">
        <v>1030</v>
      </c>
      <c r="G841" s="185" t="s">
        <v>304</v>
      </c>
      <c r="H841" s="186">
        <v>2798.076</v>
      </c>
      <c r="I841" s="187"/>
      <c r="J841" s="188">
        <f>ROUND(I841*H841,2)</f>
        <v>0</v>
      </c>
      <c r="K841" s="184" t="s">
        <v>263</v>
      </c>
      <c r="L841" s="39"/>
      <c r="M841" s="189" t="s">
        <v>1</v>
      </c>
      <c r="N841" s="190" t="s">
        <v>40</v>
      </c>
      <c r="O841" s="77"/>
      <c r="P841" s="191">
        <f>O841*H841</f>
        <v>0</v>
      </c>
      <c r="Q841" s="191">
        <v>0</v>
      </c>
      <c r="R841" s="191">
        <f>Q841*H841</f>
        <v>0</v>
      </c>
      <c r="S841" s="191">
        <v>0</v>
      </c>
      <c r="T841" s="192">
        <f>S841*H841</f>
        <v>0</v>
      </c>
      <c r="U841" s="38"/>
      <c r="V841" s="38"/>
      <c r="W841" s="38"/>
      <c r="X841" s="38"/>
      <c r="Y841" s="38"/>
      <c r="Z841" s="38"/>
      <c r="AA841" s="38"/>
      <c r="AB841" s="38"/>
      <c r="AC841" s="38"/>
      <c r="AD841" s="38"/>
      <c r="AE841" s="38"/>
      <c r="AR841" s="193" t="s">
        <v>108</v>
      </c>
      <c r="AT841" s="193" t="s">
        <v>259</v>
      </c>
      <c r="AU841" s="193" t="s">
        <v>85</v>
      </c>
      <c r="AY841" s="19" t="s">
        <v>257</v>
      </c>
      <c r="BE841" s="194">
        <f>IF(N841="základní",J841,0)</f>
        <v>0</v>
      </c>
      <c r="BF841" s="194">
        <f>IF(N841="snížená",J841,0)</f>
        <v>0</v>
      </c>
      <c r="BG841" s="194">
        <f>IF(N841="zákl. přenesená",J841,0)</f>
        <v>0</v>
      </c>
      <c r="BH841" s="194">
        <f>IF(N841="sníž. přenesená",J841,0)</f>
        <v>0</v>
      </c>
      <c r="BI841" s="194">
        <f>IF(N841="nulová",J841,0)</f>
        <v>0</v>
      </c>
      <c r="BJ841" s="19" t="s">
        <v>82</v>
      </c>
      <c r="BK841" s="194">
        <f>ROUND(I841*H841,2)</f>
        <v>0</v>
      </c>
      <c r="BL841" s="19" t="s">
        <v>108</v>
      </c>
      <c r="BM841" s="193" t="s">
        <v>1031</v>
      </c>
    </row>
    <row r="842" s="12" customFormat="1" ht="25.92" customHeight="1">
      <c r="A842" s="12"/>
      <c r="B842" s="168"/>
      <c r="C842" s="12"/>
      <c r="D842" s="169" t="s">
        <v>74</v>
      </c>
      <c r="E842" s="170" t="s">
        <v>1032</v>
      </c>
      <c r="F842" s="170" t="s">
        <v>1033</v>
      </c>
      <c r="G842" s="12"/>
      <c r="H842" s="12"/>
      <c r="I842" s="171"/>
      <c r="J842" s="172">
        <f>BK842</f>
        <v>0</v>
      </c>
      <c r="K842" s="12"/>
      <c r="L842" s="168"/>
      <c r="M842" s="173"/>
      <c r="N842" s="174"/>
      <c r="O842" s="174"/>
      <c r="P842" s="175">
        <f>P843+P923+P1125+P1337+P1345+P1504+P1509+P1548+P1588+P1602+P1627+P1809+P1865+P1879+P1987</f>
        <v>0</v>
      </c>
      <c r="Q842" s="174"/>
      <c r="R842" s="175">
        <f>R843+R923+R1125+R1337+R1345+R1504+R1509+R1548+R1588+R1602+R1627+R1809+R1865+R1879+R1987</f>
        <v>176.88610523000003</v>
      </c>
      <c r="S842" s="174"/>
      <c r="T842" s="176">
        <f>T843+T923+T1125+T1337+T1345+T1504+T1509+T1548+T1588+T1602+T1627+T1809+T1865+T1879+T1987</f>
        <v>0</v>
      </c>
      <c r="U842" s="12"/>
      <c r="V842" s="12"/>
      <c r="W842" s="12"/>
      <c r="X842" s="12"/>
      <c r="Y842" s="12"/>
      <c r="Z842" s="12"/>
      <c r="AA842" s="12"/>
      <c r="AB842" s="12"/>
      <c r="AC842" s="12"/>
      <c r="AD842" s="12"/>
      <c r="AE842" s="12"/>
      <c r="AR842" s="169" t="s">
        <v>85</v>
      </c>
      <c r="AT842" s="177" t="s">
        <v>74</v>
      </c>
      <c r="AU842" s="177" t="s">
        <v>75</v>
      </c>
      <c r="AY842" s="169" t="s">
        <v>257</v>
      </c>
      <c r="BK842" s="178">
        <f>BK843+BK923+BK1125+BK1337+BK1345+BK1504+BK1509+BK1548+BK1588+BK1602+BK1627+BK1809+BK1865+BK1879+BK1987</f>
        <v>0</v>
      </c>
    </row>
    <row r="843" s="12" customFormat="1" ht="22.8" customHeight="1">
      <c r="A843" s="12"/>
      <c r="B843" s="168"/>
      <c r="C843" s="12"/>
      <c r="D843" s="169" t="s">
        <v>74</v>
      </c>
      <c r="E843" s="179" t="s">
        <v>1034</v>
      </c>
      <c r="F843" s="179" t="s">
        <v>1035</v>
      </c>
      <c r="G843" s="12"/>
      <c r="H843" s="12"/>
      <c r="I843" s="171"/>
      <c r="J843" s="180">
        <f>BK843</f>
        <v>0</v>
      </c>
      <c r="K843" s="12"/>
      <c r="L843" s="168"/>
      <c r="M843" s="173"/>
      <c r="N843" s="174"/>
      <c r="O843" s="174"/>
      <c r="P843" s="175">
        <f>SUM(P844:P922)</f>
        <v>0</v>
      </c>
      <c r="Q843" s="174"/>
      <c r="R843" s="175">
        <f>SUM(R844:R922)</f>
        <v>6.5633311200000009</v>
      </c>
      <c r="S843" s="174"/>
      <c r="T843" s="176">
        <f>SUM(T844:T922)</f>
        <v>0</v>
      </c>
      <c r="U843" s="12"/>
      <c r="V843" s="12"/>
      <c r="W843" s="12"/>
      <c r="X843" s="12"/>
      <c r="Y843" s="12"/>
      <c r="Z843" s="12"/>
      <c r="AA843" s="12"/>
      <c r="AB843" s="12"/>
      <c r="AC843" s="12"/>
      <c r="AD843" s="12"/>
      <c r="AE843" s="12"/>
      <c r="AR843" s="169" t="s">
        <v>85</v>
      </c>
      <c r="AT843" s="177" t="s">
        <v>74</v>
      </c>
      <c r="AU843" s="177" t="s">
        <v>82</v>
      </c>
      <c r="AY843" s="169" t="s">
        <v>257</v>
      </c>
      <c r="BK843" s="178">
        <f>SUM(BK844:BK922)</f>
        <v>0</v>
      </c>
    </row>
    <row r="844" s="2" customFormat="1" ht="37.8" customHeight="1">
      <c r="A844" s="38"/>
      <c r="B844" s="181"/>
      <c r="C844" s="182" t="s">
        <v>1036</v>
      </c>
      <c r="D844" s="182" t="s">
        <v>259</v>
      </c>
      <c r="E844" s="183" t="s">
        <v>1037</v>
      </c>
      <c r="F844" s="184" t="s">
        <v>1038</v>
      </c>
      <c r="G844" s="185" t="s">
        <v>323</v>
      </c>
      <c r="H844" s="186">
        <v>51.609999999999999</v>
      </c>
      <c r="I844" s="187"/>
      <c r="J844" s="188">
        <f>ROUND(I844*H844,2)</f>
        <v>0</v>
      </c>
      <c r="K844" s="184" t="s">
        <v>1</v>
      </c>
      <c r="L844" s="39"/>
      <c r="M844" s="189" t="s">
        <v>1</v>
      </c>
      <c r="N844" s="190" t="s">
        <v>40</v>
      </c>
      <c r="O844" s="77"/>
      <c r="P844" s="191">
        <f>O844*H844</f>
        <v>0</v>
      </c>
      <c r="Q844" s="191">
        <v>0</v>
      </c>
      <c r="R844" s="191">
        <f>Q844*H844</f>
        <v>0</v>
      </c>
      <c r="S844" s="191">
        <v>0</v>
      </c>
      <c r="T844" s="192">
        <f>S844*H844</f>
        <v>0</v>
      </c>
      <c r="U844" s="38"/>
      <c r="V844" s="38"/>
      <c r="W844" s="38"/>
      <c r="X844" s="38"/>
      <c r="Y844" s="38"/>
      <c r="Z844" s="38"/>
      <c r="AA844" s="38"/>
      <c r="AB844" s="38"/>
      <c r="AC844" s="38"/>
      <c r="AD844" s="38"/>
      <c r="AE844" s="38"/>
      <c r="AR844" s="193" t="s">
        <v>364</v>
      </c>
      <c r="AT844" s="193" t="s">
        <v>259</v>
      </c>
      <c r="AU844" s="193" t="s">
        <v>85</v>
      </c>
      <c r="AY844" s="19" t="s">
        <v>257</v>
      </c>
      <c r="BE844" s="194">
        <f>IF(N844="základní",J844,0)</f>
        <v>0</v>
      </c>
      <c r="BF844" s="194">
        <f>IF(N844="snížená",J844,0)</f>
        <v>0</v>
      </c>
      <c r="BG844" s="194">
        <f>IF(N844="zákl. přenesená",J844,0)</f>
        <v>0</v>
      </c>
      <c r="BH844" s="194">
        <f>IF(N844="sníž. přenesená",J844,0)</f>
        <v>0</v>
      </c>
      <c r="BI844" s="194">
        <f>IF(N844="nulová",J844,0)</f>
        <v>0</v>
      </c>
      <c r="BJ844" s="19" t="s">
        <v>82</v>
      </c>
      <c r="BK844" s="194">
        <f>ROUND(I844*H844,2)</f>
        <v>0</v>
      </c>
      <c r="BL844" s="19" t="s">
        <v>364</v>
      </c>
      <c r="BM844" s="193" t="s">
        <v>1039</v>
      </c>
    </row>
    <row r="845" s="13" customFormat="1">
      <c r="A845" s="13"/>
      <c r="B845" s="195"/>
      <c r="C845" s="13"/>
      <c r="D845" s="196" t="s">
        <v>265</v>
      </c>
      <c r="E845" s="197" t="s">
        <v>1</v>
      </c>
      <c r="F845" s="198" t="s">
        <v>890</v>
      </c>
      <c r="G845" s="13"/>
      <c r="H845" s="197" t="s">
        <v>1</v>
      </c>
      <c r="I845" s="199"/>
      <c r="J845" s="13"/>
      <c r="K845" s="13"/>
      <c r="L845" s="195"/>
      <c r="M845" s="200"/>
      <c r="N845" s="201"/>
      <c r="O845" s="201"/>
      <c r="P845" s="201"/>
      <c r="Q845" s="201"/>
      <c r="R845" s="201"/>
      <c r="S845" s="201"/>
      <c r="T845" s="202"/>
      <c r="U845" s="13"/>
      <c r="V845" s="13"/>
      <c r="W845" s="13"/>
      <c r="X845" s="13"/>
      <c r="Y845" s="13"/>
      <c r="Z845" s="13"/>
      <c r="AA845" s="13"/>
      <c r="AB845" s="13"/>
      <c r="AC845" s="13"/>
      <c r="AD845" s="13"/>
      <c r="AE845" s="13"/>
      <c r="AT845" s="197" t="s">
        <v>265</v>
      </c>
      <c r="AU845" s="197" t="s">
        <v>85</v>
      </c>
      <c r="AV845" s="13" t="s">
        <v>82</v>
      </c>
      <c r="AW845" s="13" t="s">
        <v>32</v>
      </c>
      <c r="AX845" s="13" t="s">
        <v>75</v>
      </c>
      <c r="AY845" s="197" t="s">
        <v>257</v>
      </c>
    </row>
    <row r="846" s="13" customFormat="1">
      <c r="A846" s="13"/>
      <c r="B846" s="195"/>
      <c r="C846" s="13"/>
      <c r="D846" s="196" t="s">
        <v>265</v>
      </c>
      <c r="E846" s="197" t="s">
        <v>1</v>
      </c>
      <c r="F846" s="198" t="s">
        <v>1040</v>
      </c>
      <c r="G846" s="13"/>
      <c r="H846" s="197" t="s">
        <v>1</v>
      </c>
      <c r="I846" s="199"/>
      <c r="J846" s="13"/>
      <c r="K846" s="13"/>
      <c r="L846" s="195"/>
      <c r="M846" s="200"/>
      <c r="N846" s="201"/>
      <c r="O846" s="201"/>
      <c r="P846" s="201"/>
      <c r="Q846" s="201"/>
      <c r="R846" s="201"/>
      <c r="S846" s="201"/>
      <c r="T846" s="202"/>
      <c r="U846" s="13"/>
      <c r="V846" s="13"/>
      <c r="W846" s="13"/>
      <c r="X846" s="13"/>
      <c r="Y846" s="13"/>
      <c r="Z846" s="13"/>
      <c r="AA846" s="13"/>
      <c r="AB846" s="13"/>
      <c r="AC846" s="13"/>
      <c r="AD846" s="13"/>
      <c r="AE846" s="13"/>
      <c r="AT846" s="197" t="s">
        <v>265</v>
      </c>
      <c r="AU846" s="197" t="s">
        <v>85</v>
      </c>
      <c r="AV846" s="13" t="s">
        <v>82</v>
      </c>
      <c r="AW846" s="13" t="s">
        <v>32</v>
      </c>
      <c r="AX846" s="13" t="s">
        <v>75</v>
      </c>
      <c r="AY846" s="197" t="s">
        <v>257</v>
      </c>
    </row>
    <row r="847" s="13" customFormat="1">
      <c r="A847" s="13"/>
      <c r="B847" s="195"/>
      <c r="C847" s="13"/>
      <c r="D847" s="196" t="s">
        <v>265</v>
      </c>
      <c r="E847" s="197" t="s">
        <v>1</v>
      </c>
      <c r="F847" s="198" t="s">
        <v>903</v>
      </c>
      <c r="G847" s="13"/>
      <c r="H847" s="197" t="s">
        <v>1</v>
      </c>
      <c r="I847" s="199"/>
      <c r="J847" s="13"/>
      <c r="K847" s="13"/>
      <c r="L847" s="195"/>
      <c r="M847" s="200"/>
      <c r="N847" s="201"/>
      <c r="O847" s="201"/>
      <c r="P847" s="201"/>
      <c r="Q847" s="201"/>
      <c r="R847" s="201"/>
      <c r="S847" s="201"/>
      <c r="T847" s="202"/>
      <c r="U847" s="13"/>
      <c r="V847" s="13"/>
      <c r="W847" s="13"/>
      <c r="X847" s="13"/>
      <c r="Y847" s="13"/>
      <c r="Z847" s="13"/>
      <c r="AA847" s="13"/>
      <c r="AB847" s="13"/>
      <c r="AC847" s="13"/>
      <c r="AD847" s="13"/>
      <c r="AE847" s="13"/>
      <c r="AT847" s="197" t="s">
        <v>265</v>
      </c>
      <c r="AU847" s="197" t="s">
        <v>85</v>
      </c>
      <c r="AV847" s="13" t="s">
        <v>82</v>
      </c>
      <c r="AW847" s="13" t="s">
        <v>32</v>
      </c>
      <c r="AX847" s="13" t="s">
        <v>75</v>
      </c>
      <c r="AY847" s="197" t="s">
        <v>257</v>
      </c>
    </row>
    <row r="848" s="14" customFormat="1">
      <c r="A848" s="14"/>
      <c r="B848" s="203"/>
      <c r="C848" s="14"/>
      <c r="D848" s="196" t="s">
        <v>265</v>
      </c>
      <c r="E848" s="204" t="s">
        <v>1</v>
      </c>
      <c r="F848" s="205" t="s">
        <v>904</v>
      </c>
      <c r="G848" s="14"/>
      <c r="H848" s="206">
        <v>3.8199999999999998</v>
      </c>
      <c r="I848" s="207"/>
      <c r="J848" s="14"/>
      <c r="K848" s="14"/>
      <c r="L848" s="203"/>
      <c r="M848" s="208"/>
      <c r="N848" s="209"/>
      <c r="O848" s="209"/>
      <c r="P848" s="209"/>
      <c r="Q848" s="209"/>
      <c r="R848" s="209"/>
      <c r="S848" s="209"/>
      <c r="T848" s="210"/>
      <c r="U848" s="14"/>
      <c r="V848" s="14"/>
      <c r="W848" s="14"/>
      <c r="X848" s="14"/>
      <c r="Y848" s="14"/>
      <c r="Z848" s="14"/>
      <c r="AA848" s="14"/>
      <c r="AB848" s="14"/>
      <c r="AC848" s="14"/>
      <c r="AD848" s="14"/>
      <c r="AE848" s="14"/>
      <c r="AT848" s="204" t="s">
        <v>265</v>
      </c>
      <c r="AU848" s="204" t="s">
        <v>85</v>
      </c>
      <c r="AV848" s="14" t="s">
        <v>85</v>
      </c>
      <c r="AW848" s="14" t="s">
        <v>32</v>
      </c>
      <c r="AX848" s="14" t="s">
        <v>75</v>
      </c>
      <c r="AY848" s="204" t="s">
        <v>257</v>
      </c>
    </row>
    <row r="849" s="13" customFormat="1">
      <c r="A849" s="13"/>
      <c r="B849" s="195"/>
      <c r="C849" s="13"/>
      <c r="D849" s="196" t="s">
        <v>265</v>
      </c>
      <c r="E849" s="197" t="s">
        <v>1</v>
      </c>
      <c r="F849" s="198" t="s">
        <v>905</v>
      </c>
      <c r="G849" s="13"/>
      <c r="H849" s="197" t="s">
        <v>1</v>
      </c>
      <c r="I849" s="199"/>
      <c r="J849" s="13"/>
      <c r="K849" s="13"/>
      <c r="L849" s="195"/>
      <c r="M849" s="200"/>
      <c r="N849" s="201"/>
      <c r="O849" s="201"/>
      <c r="P849" s="201"/>
      <c r="Q849" s="201"/>
      <c r="R849" s="201"/>
      <c r="S849" s="201"/>
      <c r="T849" s="202"/>
      <c r="U849" s="13"/>
      <c r="V849" s="13"/>
      <c r="W849" s="13"/>
      <c r="X849" s="13"/>
      <c r="Y849" s="13"/>
      <c r="Z849" s="13"/>
      <c r="AA849" s="13"/>
      <c r="AB849" s="13"/>
      <c r="AC849" s="13"/>
      <c r="AD849" s="13"/>
      <c r="AE849" s="13"/>
      <c r="AT849" s="197" t="s">
        <v>265</v>
      </c>
      <c r="AU849" s="197" t="s">
        <v>85</v>
      </c>
      <c r="AV849" s="13" t="s">
        <v>82</v>
      </c>
      <c r="AW849" s="13" t="s">
        <v>32</v>
      </c>
      <c r="AX849" s="13" t="s">
        <v>75</v>
      </c>
      <c r="AY849" s="197" t="s">
        <v>257</v>
      </c>
    </row>
    <row r="850" s="14" customFormat="1">
      <c r="A850" s="14"/>
      <c r="B850" s="203"/>
      <c r="C850" s="14"/>
      <c r="D850" s="196" t="s">
        <v>265</v>
      </c>
      <c r="E850" s="204" t="s">
        <v>1</v>
      </c>
      <c r="F850" s="205" t="s">
        <v>906</v>
      </c>
      <c r="G850" s="14"/>
      <c r="H850" s="206">
        <v>6.9800000000000004</v>
      </c>
      <c r="I850" s="207"/>
      <c r="J850" s="14"/>
      <c r="K850" s="14"/>
      <c r="L850" s="203"/>
      <c r="M850" s="208"/>
      <c r="N850" s="209"/>
      <c r="O850" s="209"/>
      <c r="P850" s="209"/>
      <c r="Q850" s="209"/>
      <c r="R850" s="209"/>
      <c r="S850" s="209"/>
      <c r="T850" s="210"/>
      <c r="U850" s="14"/>
      <c r="V850" s="14"/>
      <c r="W850" s="14"/>
      <c r="X850" s="14"/>
      <c r="Y850" s="14"/>
      <c r="Z850" s="14"/>
      <c r="AA850" s="14"/>
      <c r="AB850" s="14"/>
      <c r="AC850" s="14"/>
      <c r="AD850" s="14"/>
      <c r="AE850" s="14"/>
      <c r="AT850" s="204" t="s">
        <v>265</v>
      </c>
      <c r="AU850" s="204" t="s">
        <v>85</v>
      </c>
      <c r="AV850" s="14" t="s">
        <v>85</v>
      </c>
      <c r="AW850" s="14" t="s">
        <v>32</v>
      </c>
      <c r="AX850" s="14" t="s">
        <v>75</v>
      </c>
      <c r="AY850" s="204" t="s">
        <v>257</v>
      </c>
    </row>
    <row r="851" s="16" customFormat="1">
      <c r="A851" s="16"/>
      <c r="B851" s="219"/>
      <c r="C851" s="16"/>
      <c r="D851" s="196" t="s">
        <v>265</v>
      </c>
      <c r="E851" s="220" t="s">
        <v>1</v>
      </c>
      <c r="F851" s="221" t="s">
        <v>296</v>
      </c>
      <c r="G851" s="16"/>
      <c r="H851" s="222">
        <v>10.800000000000001</v>
      </c>
      <c r="I851" s="223"/>
      <c r="J851" s="16"/>
      <c r="K851" s="16"/>
      <c r="L851" s="219"/>
      <c r="M851" s="224"/>
      <c r="N851" s="225"/>
      <c r="O851" s="225"/>
      <c r="P851" s="225"/>
      <c r="Q851" s="225"/>
      <c r="R851" s="225"/>
      <c r="S851" s="225"/>
      <c r="T851" s="226"/>
      <c r="U851" s="16"/>
      <c r="V851" s="16"/>
      <c r="W851" s="16"/>
      <c r="X851" s="16"/>
      <c r="Y851" s="16"/>
      <c r="Z851" s="16"/>
      <c r="AA851" s="16"/>
      <c r="AB851" s="16"/>
      <c r="AC851" s="16"/>
      <c r="AD851" s="16"/>
      <c r="AE851" s="16"/>
      <c r="AT851" s="220" t="s">
        <v>265</v>
      </c>
      <c r="AU851" s="220" t="s">
        <v>85</v>
      </c>
      <c r="AV851" s="16" t="s">
        <v>92</v>
      </c>
      <c r="AW851" s="16" t="s">
        <v>32</v>
      </c>
      <c r="AX851" s="16" t="s">
        <v>75</v>
      </c>
      <c r="AY851" s="220" t="s">
        <v>257</v>
      </c>
    </row>
    <row r="852" s="13" customFormat="1">
      <c r="A852" s="13"/>
      <c r="B852" s="195"/>
      <c r="C852" s="13"/>
      <c r="D852" s="196" t="s">
        <v>265</v>
      </c>
      <c r="E852" s="197" t="s">
        <v>1</v>
      </c>
      <c r="F852" s="198" t="s">
        <v>1041</v>
      </c>
      <c r="G852" s="13"/>
      <c r="H852" s="197" t="s">
        <v>1</v>
      </c>
      <c r="I852" s="199"/>
      <c r="J852" s="13"/>
      <c r="K852" s="13"/>
      <c r="L852" s="195"/>
      <c r="M852" s="200"/>
      <c r="N852" s="201"/>
      <c r="O852" s="201"/>
      <c r="P852" s="201"/>
      <c r="Q852" s="201"/>
      <c r="R852" s="201"/>
      <c r="S852" s="201"/>
      <c r="T852" s="202"/>
      <c r="U852" s="13"/>
      <c r="V852" s="13"/>
      <c r="W852" s="13"/>
      <c r="X852" s="13"/>
      <c r="Y852" s="13"/>
      <c r="Z852" s="13"/>
      <c r="AA852" s="13"/>
      <c r="AB852" s="13"/>
      <c r="AC852" s="13"/>
      <c r="AD852" s="13"/>
      <c r="AE852" s="13"/>
      <c r="AT852" s="197" t="s">
        <v>265</v>
      </c>
      <c r="AU852" s="197" t="s">
        <v>85</v>
      </c>
      <c r="AV852" s="13" t="s">
        <v>82</v>
      </c>
      <c r="AW852" s="13" t="s">
        <v>32</v>
      </c>
      <c r="AX852" s="13" t="s">
        <v>75</v>
      </c>
      <c r="AY852" s="197" t="s">
        <v>257</v>
      </c>
    </row>
    <row r="853" s="14" customFormat="1">
      <c r="A853" s="14"/>
      <c r="B853" s="203"/>
      <c r="C853" s="14"/>
      <c r="D853" s="196" t="s">
        <v>265</v>
      </c>
      <c r="E853" s="204" t="s">
        <v>1</v>
      </c>
      <c r="F853" s="205" t="s">
        <v>1042</v>
      </c>
      <c r="G853" s="14"/>
      <c r="H853" s="206">
        <v>14.17</v>
      </c>
      <c r="I853" s="207"/>
      <c r="J853" s="14"/>
      <c r="K853" s="14"/>
      <c r="L853" s="203"/>
      <c r="M853" s="208"/>
      <c r="N853" s="209"/>
      <c r="O853" s="209"/>
      <c r="P853" s="209"/>
      <c r="Q853" s="209"/>
      <c r="R853" s="209"/>
      <c r="S853" s="209"/>
      <c r="T853" s="210"/>
      <c r="U853" s="14"/>
      <c r="V853" s="14"/>
      <c r="W853" s="14"/>
      <c r="X853" s="14"/>
      <c r="Y853" s="14"/>
      <c r="Z853" s="14"/>
      <c r="AA853" s="14"/>
      <c r="AB853" s="14"/>
      <c r="AC853" s="14"/>
      <c r="AD853" s="14"/>
      <c r="AE853" s="14"/>
      <c r="AT853" s="204" t="s">
        <v>265</v>
      </c>
      <c r="AU853" s="204" t="s">
        <v>85</v>
      </c>
      <c r="AV853" s="14" t="s">
        <v>85</v>
      </c>
      <c r="AW853" s="14" t="s">
        <v>32</v>
      </c>
      <c r="AX853" s="14" t="s">
        <v>75</v>
      </c>
      <c r="AY853" s="204" t="s">
        <v>257</v>
      </c>
    </row>
    <row r="854" s="14" customFormat="1">
      <c r="A854" s="14"/>
      <c r="B854" s="203"/>
      <c r="C854" s="14"/>
      <c r="D854" s="196" t="s">
        <v>265</v>
      </c>
      <c r="E854" s="204" t="s">
        <v>1</v>
      </c>
      <c r="F854" s="205" t="s">
        <v>1043</v>
      </c>
      <c r="G854" s="14"/>
      <c r="H854" s="206">
        <v>14.17</v>
      </c>
      <c r="I854" s="207"/>
      <c r="J854" s="14"/>
      <c r="K854" s="14"/>
      <c r="L854" s="203"/>
      <c r="M854" s="208"/>
      <c r="N854" s="209"/>
      <c r="O854" s="209"/>
      <c r="P854" s="209"/>
      <c r="Q854" s="209"/>
      <c r="R854" s="209"/>
      <c r="S854" s="209"/>
      <c r="T854" s="210"/>
      <c r="U854" s="14"/>
      <c r="V854" s="14"/>
      <c r="W854" s="14"/>
      <c r="X854" s="14"/>
      <c r="Y854" s="14"/>
      <c r="Z854" s="14"/>
      <c r="AA854" s="14"/>
      <c r="AB854" s="14"/>
      <c r="AC854" s="14"/>
      <c r="AD854" s="14"/>
      <c r="AE854" s="14"/>
      <c r="AT854" s="204" t="s">
        <v>265</v>
      </c>
      <c r="AU854" s="204" t="s">
        <v>85</v>
      </c>
      <c r="AV854" s="14" t="s">
        <v>85</v>
      </c>
      <c r="AW854" s="14" t="s">
        <v>32</v>
      </c>
      <c r="AX854" s="14" t="s">
        <v>75</v>
      </c>
      <c r="AY854" s="204" t="s">
        <v>257</v>
      </c>
    </row>
    <row r="855" s="14" customFormat="1">
      <c r="A855" s="14"/>
      <c r="B855" s="203"/>
      <c r="C855" s="14"/>
      <c r="D855" s="196" t="s">
        <v>265</v>
      </c>
      <c r="E855" s="204" t="s">
        <v>1</v>
      </c>
      <c r="F855" s="205" t="s">
        <v>1044</v>
      </c>
      <c r="G855" s="14"/>
      <c r="H855" s="206">
        <v>12.470000000000001</v>
      </c>
      <c r="I855" s="207"/>
      <c r="J855" s="14"/>
      <c r="K855" s="14"/>
      <c r="L855" s="203"/>
      <c r="M855" s="208"/>
      <c r="N855" s="209"/>
      <c r="O855" s="209"/>
      <c r="P855" s="209"/>
      <c r="Q855" s="209"/>
      <c r="R855" s="209"/>
      <c r="S855" s="209"/>
      <c r="T855" s="210"/>
      <c r="U855" s="14"/>
      <c r="V855" s="14"/>
      <c r="W855" s="14"/>
      <c r="X855" s="14"/>
      <c r="Y855" s="14"/>
      <c r="Z855" s="14"/>
      <c r="AA855" s="14"/>
      <c r="AB855" s="14"/>
      <c r="AC855" s="14"/>
      <c r="AD855" s="14"/>
      <c r="AE855" s="14"/>
      <c r="AT855" s="204" t="s">
        <v>265</v>
      </c>
      <c r="AU855" s="204" t="s">
        <v>85</v>
      </c>
      <c r="AV855" s="14" t="s">
        <v>85</v>
      </c>
      <c r="AW855" s="14" t="s">
        <v>32</v>
      </c>
      <c r="AX855" s="14" t="s">
        <v>75</v>
      </c>
      <c r="AY855" s="204" t="s">
        <v>257</v>
      </c>
    </row>
    <row r="856" s="16" customFormat="1">
      <c r="A856" s="16"/>
      <c r="B856" s="219"/>
      <c r="C856" s="16"/>
      <c r="D856" s="196" t="s">
        <v>265</v>
      </c>
      <c r="E856" s="220" t="s">
        <v>1</v>
      </c>
      <c r="F856" s="221" t="s">
        <v>296</v>
      </c>
      <c r="G856" s="16"/>
      <c r="H856" s="222">
        <v>40.810000000000002</v>
      </c>
      <c r="I856" s="223"/>
      <c r="J856" s="16"/>
      <c r="K856" s="16"/>
      <c r="L856" s="219"/>
      <c r="M856" s="224"/>
      <c r="N856" s="225"/>
      <c r="O856" s="225"/>
      <c r="P856" s="225"/>
      <c r="Q856" s="225"/>
      <c r="R856" s="225"/>
      <c r="S856" s="225"/>
      <c r="T856" s="226"/>
      <c r="U856" s="16"/>
      <c r="V856" s="16"/>
      <c r="W856" s="16"/>
      <c r="X856" s="16"/>
      <c r="Y856" s="16"/>
      <c r="Z856" s="16"/>
      <c r="AA856" s="16"/>
      <c r="AB856" s="16"/>
      <c r="AC856" s="16"/>
      <c r="AD856" s="16"/>
      <c r="AE856" s="16"/>
      <c r="AT856" s="220" t="s">
        <v>265</v>
      </c>
      <c r="AU856" s="220" t="s">
        <v>85</v>
      </c>
      <c r="AV856" s="16" t="s">
        <v>92</v>
      </c>
      <c r="AW856" s="16" t="s">
        <v>32</v>
      </c>
      <c r="AX856" s="16" t="s">
        <v>75</v>
      </c>
      <c r="AY856" s="220" t="s">
        <v>257</v>
      </c>
    </row>
    <row r="857" s="15" customFormat="1">
      <c r="A857" s="15"/>
      <c r="B857" s="211"/>
      <c r="C857" s="15"/>
      <c r="D857" s="196" t="s">
        <v>265</v>
      </c>
      <c r="E857" s="212" t="s">
        <v>1</v>
      </c>
      <c r="F857" s="213" t="s">
        <v>271</v>
      </c>
      <c r="G857" s="15"/>
      <c r="H857" s="214">
        <v>51.609999999999999</v>
      </c>
      <c r="I857" s="215"/>
      <c r="J857" s="15"/>
      <c r="K857" s="15"/>
      <c r="L857" s="211"/>
      <c r="M857" s="216"/>
      <c r="N857" s="217"/>
      <c r="O857" s="217"/>
      <c r="P857" s="217"/>
      <c r="Q857" s="217"/>
      <c r="R857" s="217"/>
      <c r="S857" s="217"/>
      <c r="T857" s="218"/>
      <c r="U857" s="15"/>
      <c r="V857" s="15"/>
      <c r="W857" s="15"/>
      <c r="X857" s="15"/>
      <c r="Y857" s="15"/>
      <c r="Z857" s="15"/>
      <c r="AA857" s="15"/>
      <c r="AB857" s="15"/>
      <c r="AC857" s="15"/>
      <c r="AD857" s="15"/>
      <c r="AE857" s="15"/>
      <c r="AT857" s="212" t="s">
        <v>265</v>
      </c>
      <c r="AU857" s="212" t="s">
        <v>85</v>
      </c>
      <c r="AV857" s="15" t="s">
        <v>108</v>
      </c>
      <c r="AW857" s="15" t="s">
        <v>32</v>
      </c>
      <c r="AX857" s="15" t="s">
        <v>82</v>
      </c>
      <c r="AY857" s="212" t="s">
        <v>257</v>
      </c>
    </row>
    <row r="858" s="2" customFormat="1" ht="24.15" customHeight="1">
      <c r="A858" s="38"/>
      <c r="B858" s="181"/>
      <c r="C858" s="182" t="s">
        <v>1045</v>
      </c>
      <c r="D858" s="182" t="s">
        <v>259</v>
      </c>
      <c r="E858" s="183" t="s">
        <v>1046</v>
      </c>
      <c r="F858" s="184" t="s">
        <v>1047</v>
      </c>
      <c r="G858" s="185" t="s">
        <v>323</v>
      </c>
      <c r="H858" s="186">
        <v>277.31999999999999</v>
      </c>
      <c r="I858" s="187"/>
      <c r="J858" s="188">
        <f>ROUND(I858*H858,2)</f>
        <v>0</v>
      </c>
      <c r="K858" s="184" t="s">
        <v>263</v>
      </c>
      <c r="L858" s="39"/>
      <c r="M858" s="189" t="s">
        <v>1</v>
      </c>
      <c r="N858" s="190" t="s">
        <v>40</v>
      </c>
      <c r="O858" s="77"/>
      <c r="P858" s="191">
        <f>O858*H858</f>
        <v>0</v>
      </c>
      <c r="Q858" s="191">
        <v>0</v>
      </c>
      <c r="R858" s="191">
        <f>Q858*H858</f>
        <v>0</v>
      </c>
      <c r="S858" s="191">
        <v>0</v>
      </c>
      <c r="T858" s="192">
        <f>S858*H858</f>
        <v>0</v>
      </c>
      <c r="U858" s="38"/>
      <c r="V858" s="38"/>
      <c r="W858" s="38"/>
      <c r="X858" s="38"/>
      <c r="Y858" s="38"/>
      <c r="Z858" s="38"/>
      <c r="AA858" s="38"/>
      <c r="AB858" s="38"/>
      <c r="AC858" s="38"/>
      <c r="AD858" s="38"/>
      <c r="AE858" s="38"/>
      <c r="AR858" s="193" t="s">
        <v>364</v>
      </c>
      <c r="AT858" s="193" t="s">
        <v>259</v>
      </c>
      <c r="AU858" s="193" t="s">
        <v>85</v>
      </c>
      <c r="AY858" s="19" t="s">
        <v>257</v>
      </c>
      <c r="BE858" s="194">
        <f>IF(N858="základní",J858,0)</f>
        <v>0</v>
      </c>
      <c r="BF858" s="194">
        <f>IF(N858="snížená",J858,0)</f>
        <v>0</v>
      </c>
      <c r="BG858" s="194">
        <f>IF(N858="zákl. přenesená",J858,0)</f>
        <v>0</v>
      </c>
      <c r="BH858" s="194">
        <f>IF(N858="sníž. přenesená",J858,0)</f>
        <v>0</v>
      </c>
      <c r="BI858" s="194">
        <f>IF(N858="nulová",J858,0)</f>
        <v>0</v>
      </c>
      <c r="BJ858" s="19" t="s">
        <v>82</v>
      </c>
      <c r="BK858" s="194">
        <f>ROUND(I858*H858,2)</f>
        <v>0</v>
      </c>
      <c r="BL858" s="19" t="s">
        <v>364</v>
      </c>
      <c r="BM858" s="193" t="s">
        <v>1048</v>
      </c>
    </row>
    <row r="859" s="13" customFormat="1">
      <c r="A859" s="13"/>
      <c r="B859" s="195"/>
      <c r="C859" s="13"/>
      <c r="D859" s="196" t="s">
        <v>265</v>
      </c>
      <c r="E859" s="197" t="s">
        <v>1</v>
      </c>
      <c r="F859" s="198" t="s">
        <v>331</v>
      </c>
      <c r="G859" s="13"/>
      <c r="H859" s="197" t="s">
        <v>1</v>
      </c>
      <c r="I859" s="199"/>
      <c r="J859" s="13"/>
      <c r="K859" s="13"/>
      <c r="L859" s="195"/>
      <c r="M859" s="200"/>
      <c r="N859" s="201"/>
      <c r="O859" s="201"/>
      <c r="P859" s="201"/>
      <c r="Q859" s="201"/>
      <c r="R859" s="201"/>
      <c r="S859" s="201"/>
      <c r="T859" s="202"/>
      <c r="U859" s="13"/>
      <c r="V859" s="13"/>
      <c r="W859" s="13"/>
      <c r="X859" s="13"/>
      <c r="Y859" s="13"/>
      <c r="Z859" s="13"/>
      <c r="AA859" s="13"/>
      <c r="AB859" s="13"/>
      <c r="AC859" s="13"/>
      <c r="AD859" s="13"/>
      <c r="AE859" s="13"/>
      <c r="AT859" s="197" t="s">
        <v>265</v>
      </c>
      <c r="AU859" s="197" t="s">
        <v>85</v>
      </c>
      <c r="AV859" s="13" t="s">
        <v>82</v>
      </c>
      <c r="AW859" s="13" t="s">
        <v>32</v>
      </c>
      <c r="AX859" s="13" t="s">
        <v>75</v>
      </c>
      <c r="AY859" s="197" t="s">
        <v>257</v>
      </c>
    </row>
    <row r="860" s="14" customFormat="1">
      <c r="A860" s="14"/>
      <c r="B860" s="203"/>
      <c r="C860" s="14"/>
      <c r="D860" s="196" t="s">
        <v>265</v>
      </c>
      <c r="E860" s="204" t="s">
        <v>1</v>
      </c>
      <c r="F860" s="205" t="s">
        <v>1049</v>
      </c>
      <c r="G860" s="14"/>
      <c r="H860" s="206">
        <v>11.1</v>
      </c>
      <c r="I860" s="207"/>
      <c r="J860" s="14"/>
      <c r="K860" s="14"/>
      <c r="L860" s="203"/>
      <c r="M860" s="208"/>
      <c r="N860" s="209"/>
      <c r="O860" s="209"/>
      <c r="P860" s="209"/>
      <c r="Q860" s="209"/>
      <c r="R860" s="209"/>
      <c r="S860" s="209"/>
      <c r="T860" s="210"/>
      <c r="U860" s="14"/>
      <c r="V860" s="14"/>
      <c r="W860" s="14"/>
      <c r="X860" s="14"/>
      <c r="Y860" s="14"/>
      <c r="Z860" s="14"/>
      <c r="AA860" s="14"/>
      <c r="AB860" s="14"/>
      <c r="AC860" s="14"/>
      <c r="AD860" s="14"/>
      <c r="AE860" s="14"/>
      <c r="AT860" s="204" t="s">
        <v>265</v>
      </c>
      <c r="AU860" s="204" t="s">
        <v>85</v>
      </c>
      <c r="AV860" s="14" t="s">
        <v>85</v>
      </c>
      <c r="AW860" s="14" t="s">
        <v>32</v>
      </c>
      <c r="AX860" s="14" t="s">
        <v>75</v>
      </c>
      <c r="AY860" s="204" t="s">
        <v>257</v>
      </c>
    </row>
    <row r="861" s="14" customFormat="1">
      <c r="A861" s="14"/>
      <c r="B861" s="203"/>
      <c r="C861" s="14"/>
      <c r="D861" s="196" t="s">
        <v>265</v>
      </c>
      <c r="E861" s="204" t="s">
        <v>1</v>
      </c>
      <c r="F861" s="205" t="s">
        <v>1050</v>
      </c>
      <c r="G861" s="14"/>
      <c r="H861" s="206">
        <v>75.870000000000005</v>
      </c>
      <c r="I861" s="207"/>
      <c r="J861" s="14"/>
      <c r="K861" s="14"/>
      <c r="L861" s="203"/>
      <c r="M861" s="208"/>
      <c r="N861" s="209"/>
      <c r="O861" s="209"/>
      <c r="P861" s="209"/>
      <c r="Q861" s="209"/>
      <c r="R861" s="209"/>
      <c r="S861" s="209"/>
      <c r="T861" s="210"/>
      <c r="U861" s="14"/>
      <c r="V861" s="14"/>
      <c r="W861" s="14"/>
      <c r="X861" s="14"/>
      <c r="Y861" s="14"/>
      <c r="Z861" s="14"/>
      <c r="AA861" s="14"/>
      <c r="AB861" s="14"/>
      <c r="AC861" s="14"/>
      <c r="AD861" s="14"/>
      <c r="AE861" s="14"/>
      <c r="AT861" s="204" t="s">
        <v>265</v>
      </c>
      <c r="AU861" s="204" t="s">
        <v>85</v>
      </c>
      <c r="AV861" s="14" t="s">
        <v>85</v>
      </c>
      <c r="AW861" s="14" t="s">
        <v>32</v>
      </c>
      <c r="AX861" s="14" t="s">
        <v>75</v>
      </c>
      <c r="AY861" s="204" t="s">
        <v>257</v>
      </c>
    </row>
    <row r="862" s="14" customFormat="1">
      <c r="A862" s="14"/>
      <c r="B862" s="203"/>
      <c r="C862" s="14"/>
      <c r="D862" s="196" t="s">
        <v>265</v>
      </c>
      <c r="E862" s="204" t="s">
        <v>1</v>
      </c>
      <c r="F862" s="205" t="s">
        <v>1051</v>
      </c>
      <c r="G862" s="14"/>
      <c r="H862" s="206">
        <v>34.93</v>
      </c>
      <c r="I862" s="207"/>
      <c r="J862" s="14"/>
      <c r="K862" s="14"/>
      <c r="L862" s="203"/>
      <c r="M862" s="208"/>
      <c r="N862" s="209"/>
      <c r="O862" s="209"/>
      <c r="P862" s="209"/>
      <c r="Q862" s="209"/>
      <c r="R862" s="209"/>
      <c r="S862" s="209"/>
      <c r="T862" s="210"/>
      <c r="U862" s="14"/>
      <c r="V862" s="14"/>
      <c r="W862" s="14"/>
      <c r="X862" s="14"/>
      <c r="Y862" s="14"/>
      <c r="Z862" s="14"/>
      <c r="AA862" s="14"/>
      <c r="AB862" s="14"/>
      <c r="AC862" s="14"/>
      <c r="AD862" s="14"/>
      <c r="AE862" s="14"/>
      <c r="AT862" s="204" t="s">
        <v>265</v>
      </c>
      <c r="AU862" s="204" t="s">
        <v>85</v>
      </c>
      <c r="AV862" s="14" t="s">
        <v>85</v>
      </c>
      <c r="AW862" s="14" t="s">
        <v>32</v>
      </c>
      <c r="AX862" s="14" t="s">
        <v>75</v>
      </c>
      <c r="AY862" s="204" t="s">
        <v>257</v>
      </c>
    </row>
    <row r="863" s="14" customFormat="1">
      <c r="A863" s="14"/>
      <c r="B863" s="203"/>
      <c r="C863" s="14"/>
      <c r="D863" s="196" t="s">
        <v>265</v>
      </c>
      <c r="E863" s="204" t="s">
        <v>1</v>
      </c>
      <c r="F863" s="205" t="s">
        <v>1052</v>
      </c>
      <c r="G863" s="14"/>
      <c r="H863" s="206">
        <v>155.41999999999999</v>
      </c>
      <c r="I863" s="207"/>
      <c r="J863" s="14"/>
      <c r="K863" s="14"/>
      <c r="L863" s="203"/>
      <c r="M863" s="208"/>
      <c r="N863" s="209"/>
      <c r="O863" s="209"/>
      <c r="P863" s="209"/>
      <c r="Q863" s="209"/>
      <c r="R863" s="209"/>
      <c r="S863" s="209"/>
      <c r="T863" s="210"/>
      <c r="U863" s="14"/>
      <c r="V863" s="14"/>
      <c r="W863" s="14"/>
      <c r="X863" s="14"/>
      <c r="Y863" s="14"/>
      <c r="Z863" s="14"/>
      <c r="AA863" s="14"/>
      <c r="AB863" s="14"/>
      <c r="AC863" s="14"/>
      <c r="AD863" s="14"/>
      <c r="AE863" s="14"/>
      <c r="AT863" s="204" t="s">
        <v>265</v>
      </c>
      <c r="AU863" s="204" t="s">
        <v>85</v>
      </c>
      <c r="AV863" s="14" t="s">
        <v>85</v>
      </c>
      <c r="AW863" s="14" t="s">
        <v>32</v>
      </c>
      <c r="AX863" s="14" t="s">
        <v>75</v>
      </c>
      <c r="AY863" s="204" t="s">
        <v>257</v>
      </c>
    </row>
    <row r="864" s="15" customFormat="1">
      <c r="A864" s="15"/>
      <c r="B864" s="211"/>
      <c r="C864" s="15"/>
      <c r="D864" s="196" t="s">
        <v>265</v>
      </c>
      <c r="E864" s="212" t="s">
        <v>1</v>
      </c>
      <c r="F864" s="213" t="s">
        <v>271</v>
      </c>
      <c r="G864" s="15"/>
      <c r="H864" s="214">
        <v>277.31999999999999</v>
      </c>
      <c r="I864" s="215"/>
      <c r="J864" s="15"/>
      <c r="K864" s="15"/>
      <c r="L864" s="211"/>
      <c r="M864" s="216"/>
      <c r="N864" s="217"/>
      <c r="O864" s="217"/>
      <c r="P864" s="217"/>
      <c r="Q864" s="217"/>
      <c r="R864" s="217"/>
      <c r="S864" s="217"/>
      <c r="T864" s="218"/>
      <c r="U864" s="15"/>
      <c r="V864" s="15"/>
      <c r="W864" s="15"/>
      <c r="X864" s="15"/>
      <c r="Y864" s="15"/>
      <c r="Z864" s="15"/>
      <c r="AA864" s="15"/>
      <c r="AB864" s="15"/>
      <c r="AC864" s="15"/>
      <c r="AD864" s="15"/>
      <c r="AE864" s="15"/>
      <c r="AT864" s="212" t="s">
        <v>265</v>
      </c>
      <c r="AU864" s="212" t="s">
        <v>85</v>
      </c>
      <c r="AV864" s="15" t="s">
        <v>108</v>
      </c>
      <c r="AW864" s="15" t="s">
        <v>32</v>
      </c>
      <c r="AX864" s="15" t="s">
        <v>82</v>
      </c>
      <c r="AY864" s="212" t="s">
        <v>257</v>
      </c>
    </row>
    <row r="865" s="2" customFormat="1" ht="24.15" customHeight="1">
      <c r="A865" s="38"/>
      <c r="B865" s="181"/>
      <c r="C865" s="182" t="s">
        <v>1053</v>
      </c>
      <c r="D865" s="182" t="s">
        <v>259</v>
      </c>
      <c r="E865" s="183" t="s">
        <v>1054</v>
      </c>
      <c r="F865" s="184" t="s">
        <v>1055</v>
      </c>
      <c r="G865" s="185" t="s">
        <v>323</v>
      </c>
      <c r="H865" s="186">
        <v>138.40000000000001</v>
      </c>
      <c r="I865" s="187"/>
      <c r="J865" s="188">
        <f>ROUND(I865*H865,2)</f>
        <v>0</v>
      </c>
      <c r="K865" s="184" t="s">
        <v>263</v>
      </c>
      <c r="L865" s="39"/>
      <c r="M865" s="189" t="s">
        <v>1</v>
      </c>
      <c r="N865" s="190" t="s">
        <v>40</v>
      </c>
      <c r="O865" s="77"/>
      <c r="P865" s="191">
        <f>O865*H865</f>
        <v>0</v>
      </c>
      <c r="Q865" s="191">
        <v>0</v>
      </c>
      <c r="R865" s="191">
        <f>Q865*H865</f>
        <v>0</v>
      </c>
      <c r="S865" s="191">
        <v>0</v>
      </c>
      <c r="T865" s="192">
        <f>S865*H865</f>
        <v>0</v>
      </c>
      <c r="U865" s="38"/>
      <c r="V865" s="38"/>
      <c r="W865" s="38"/>
      <c r="X865" s="38"/>
      <c r="Y865" s="38"/>
      <c r="Z865" s="38"/>
      <c r="AA865" s="38"/>
      <c r="AB865" s="38"/>
      <c r="AC865" s="38"/>
      <c r="AD865" s="38"/>
      <c r="AE865" s="38"/>
      <c r="AR865" s="193" t="s">
        <v>364</v>
      </c>
      <c r="AT865" s="193" t="s">
        <v>259</v>
      </c>
      <c r="AU865" s="193" t="s">
        <v>85</v>
      </c>
      <c r="AY865" s="19" t="s">
        <v>257</v>
      </c>
      <c r="BE865" s="194">
        <f>IF(N865="základní",J865,0)</f>
        <v>0</v>
      </c>
      <c r="BF865" s="194">
        <f>IF(N865="snížená",J865,0)</f>
        <v>0</v>
      </c>
      <c r="BG865" s="194">
        <f>IF(N865="zákl. přenesená",J865,0)</f>
        <v>0</v>
      </c>
      <c r="BH865" s="194">
        <f>IF(N865="sníž. přenesená",J865,0)</f>
        <v>0</v>
      </c>
      <c r="BI865" s="194">
        <f>IF(N865="nulová",J865,0)</f>
        <v>0</v>
      </c>
      <c r="BJ865" s="19" t="s">
        <v>82</v>
      </c>
      <c r="BK865" s="194">
        <f>ROUND(I865*H865,2)</f>
        <v>0</v>
      </c>
      <c r="BL865" s="19" t="s">
        <v>364</v>
      </c>
      <c r="BM865" s="193" t="s">
        <v>1056</v>
      </c>
    </row>
    <row r="866" s="14" customFormat="1">
      <c r="A866" s="14"/>
      <c r="B866" s="203"/>
      <c r="C866" s="14"/>
      <c r="D866" s="196" t="s">
        <v>265</v>
      </c>
      <c r="E866" s="204" t="s">
        <v>1</v>
      </c>
      <c r="F866" s="205" t="s">
        <v>1057</v>
      </c>
      <c r="G866" s="14"/>
      <c r="H866" s="206">
        <v>138.40000000000001</v>
      </c>
      <c r="I866" s="207"/>
      <c r="J866" s="14"/>
      <c r="K866" s="14"/>
      <c r="L866" s="203"/>
      <c r="M866" s="208"/>
      <c r="N866" s="209"/>
      <c r="O866" s="209"/>
      <c r="P866" s="209"/>
      <c r="Q866" s="209"/>
      <c r="R866" s="209"/>
      <c r="S866" s="209"/>
      <c r="T866" s="210"/>
      <c r="U866" s="14"/>
      <c r="V866" s="14"/>
      <c r="W866" s="14"/>
      <c r="X866" s="14"/>
      <c r="Y866" s="14"/>
      <c r="Z866" s="14"/>
      <c r="AA866" s="14"/>
      <c r="AB866" s="14"/>
      <c r="AC866" s="14"/>
      <c r="AD866" s="14"/>
      <c r="AE866" s="14"/>
      <c r="AT866" s="204" t="s">
        <v>265</v>
      </c>
      <c r="AU866" s="204" t="s">
        <v>85</v>
      </c>
      <c r="AV866" s="14" t="s">
        <v>85</v>
      </c>
      <c r="AW866" s="14" t="s">
        <v>32</v>
      </c>
      <c r="AX866" s="14" t="s">
        <v>75</v>
      </c>
      <c r="AY866" s="204" t="s">
        <v>257</v>
      </c>
    </row>
    <row r="867" s="15" customFormat="1">
      <c r="A867" s="15"/>
      <c r="B867" s="211"/>
      <c r="C867" s="15"/>
      <c r="D867" s="196" t="s">
        <v>265</v>
      </c>
      <c r="E867" s="212" t="s">
        <v>1</v>
      </c>
      <c r="F867" s="213" t="s">
        <v>271</v>
      </c>
      <c r="G867" s="15"/>
      <c r="H867" s="214">
        <v>138.40000000000001</v>
      </c>
      <c r="I867" s="215"/>
      <c r="J867" s="15"/>
      <c r="K867" s="15"/>
      <c r="L867" s="211"/>
      <c r="M867" s="216"/>
      <c r="N867" s="217"/>
      <c r="O867" s="217"/>
      <c r="P867" s="217"/>
      <c r="Q867" s="217"/>
      <c r="R867" s="217"/>
      <c r="S867" s="217"/>
      <c r="T867" s="218"/>
      <c r="U867" s="15"/>
      <c r="V867" s="15"/>
      <c r="W867" s="15"/>
      <c r="X867" s="15"/>
      <c r="Y867" s="15"/>
      <c r="Z867" s="15"/>
      <c r="AA867" s="15"/>
      <c r="AB867" s="15"/>
      <c r="AC867" s="15"/>
      <c r="AD867" s="15"/>
      <c r="AE867" s="15"/>
      <c r="AT867" s="212" t="s">
        <v>265</v>
      </c>
      <c r="AU867" s="212" t="s">
        <v>85</v>
      </c>
      <c r="AV867" s="15" t="s">
        <v>108</v>
      </c>
      <c r="AW867" s="15" t="s">
        <v>32</v>
      </c>
      <c r="AX867" s="15" t="s">
        <v>82</v>
      </c>
      <c r="AY867" s="212" t="s">
        <v>257</v>
      </c>
    </row>
    <row r="868" s="2" customFormat="1" ht="16.5" customHeight="1">
      <c r="A868" s="38"/>
      <c r="B868" s="181"/>
      <c r="C868" s="227" t="s">
        <v>1058</v>
      </c>
      <c r="D868" s="227" t="s">
        <v>315</v>
      </c>
      <c r="E868" s="228" t="s">
        <v>1059</v>
      </c>
      <c r="F868" s="229" t="s">
        <v>1060</v>
      </c>
      <c r="G868" s="230" t="s">
        <v>304</v>
      </c>
      <c r="H868" s="231">
        <v>0.13800000000000001</v>
      </c>
      <c r="I868" s="232"/>
      <c r="J868" s="233">
        <f>ROUND(I868*H868,2)</f>
        <v>0</v>
      </c>
      <c r="K868" s="229" t="s">
        <v>263</v>
      </c>
      <c r="L868" s="234"/>
      <c r="M868" s="235" t="s">
        <v>1</v>
      </c>
      <c r="N868" s="236" t="s">
        <v>40</v>
      </c>
      <c r="O868" s="77"/>
      <c r="P868" s="191">
        <f>O868*H868</f>
        <v>0</v>
      </c>
      <c r="Q868" s="191">
        <v>1</v>
      </c>
      <c r="R868" s="191">
        <f>Q868*H868</f>
        <v>0.13800000000000001</v>
      </c>
      <c r="S868" s="191">
        <v>0</v>
      </c>
      <c r="T868" s="192">
        <f>S868*H868</f>
        <v>0</v>
      </c>
      <c r="U868" s="38"/>
      <c r="V868" s="38"/>
      <c r="W868" s="38"/>
      <c r="X868" s="38"/>
      <c r="Y868" s="38"/>
      <c r="Z868" s="38"/>
      <c r="AA868" s="38"/>
      <c r="AB868" s="38"/>
      <c r="AC868" s="38"/>
      <c r="AD868" s="38"/>
      <c r="AE868" s="38"/>
      <c r="AR868" s="193" t="s">
        <v>462</v>
      </c>
      <c r="AT868" s="193" t="s">
        <v>315</v>
      </c>
      <c r="AU868" s="193" t="s">
        <v>85</v>
      </c>
      <c r="AY868" s="19" t="s">
        <v>257</v>
      </c>
      <c r="BE868" s="194">
        <f>IF(N868="základní",J868,0)</f>
        <v>0</v>
      </c>
      <c r="BF868" s="194">
        <f>IF(N868="snížená",J868,0)</f>
        <v>0</v>
      </c>
      <c r="BG868" s="194">
        <f>IF(N868="zákl. přenesená",J868,0)</f>
        <v>0</v>
      </c>
      <c r="BH868" s="194">
        <f>IF(N868="sníž. přenesená",J868,0)</f>
        <v>0</v>
      </c>
      <c r="BI868" s="194">
        <f>IF(N868="nulová",J868,0)</f>
        <v>0</v>
      </c>
      <c r="BJ868" s="19" t="s">
        <v>82</v>
      </c>
      <c r="BK868" s="194">
        <f>ROUND(I868*H868,2)</f>
        <v>0</v>
      </c>
      <c r="BL868" s="19" t="s">
        <v>364</v>
      </c>
      <c r="BM868" s="193" t="s">
        <v>1061</v>
      </c>
    </row>
    <row r="869" s="2" customFormat="1">
      <c r="A869" s="38"/>
      <c r="B869" s="39"/>
      <c r="C869" s="38"/>
      <c r="D869" s="196" t="s">
        <v>1062</v>
      </c>
      <c r="E869" s="38"/>
      <c r="F869" s="237" t="s">
        <v>1063</v>
      </c>
      <c r="G869" s="38"/>
      <c r="H869" s="38"/>
      <c r="I869" s="238"/>
      <c r="J869" s="38"/>
      <c r="K869" s="38"/>
      <c r="L869" s="39"/>
      <c r="M869" s="239"/>
      <c r="N869" s="240"/>
      <c r="O869" s="77"/>
      <c r="P869" s="77"/>
      <c r="Q869" s="77"/>
      <c r="R869" s="77"/>
      <c r="S869" s="77"/>
      <c r="T869" s="78"/>
      <c r="U869" s="38"/>
      <c r="V869" s="38"/>
      <c r="W869" s="38"/>
      <c r="X869" s="38"/>
      <c r="Y869" s="38"/>
      <c r="Z869" s="38"/>
      <c r="AA869" s="38"/>
      <c r="AB869" s="38"/>
      <c r="AC869" s="38"/>
      <c r="AD869" s="38"/>
      <c r="AE869" s="38"/>
      <c r="AT869" s="19" t="s">
        <v>1062</v>
      </c>
      <c r="AU869" s="19" t="s">
        <v>85</v>
      </c>
    </row>
    <row r="870" s="14" customFormat="1">
      <c r="A870" s="14"/>
      <c r="B870" s="203"/>
      <c r="C870" s="14"/>
      <c r="D870" s="196" t="s">
        <v>265</v>
      </c>
      <c r="E870" s="204" t="s">
        <v>1</v>
      </c>
      <c r="F870" s="205" t="s">
        <v>1064</v>
      </c>
      <c r="G870" s="14"/>
      <c r="H870" s="206">
        <v>0.083000000000000004</v>
      </c>
      <c r="I870" s="207"/>
      <c r="J870" s="14"/>
      <c r="K870" s="14"/>
      <c r="L870" s="203"/>
      <c r="M870" s="208"/>
      <c r="N870" s="209"/>
      <c r="O870" s="209"/>
      <c r="P870" s="209"/>
      <c r="Q870" s="209"/>
      <c r="R870" s="209"/>
      <c r="S870" s="209"/>
      <c r="T870" s="210"/>
      <c r="U870" s="14"/>
      <c r="V870" s="14"/>
      <c r="W870" s="14"/>
      <c r="X870" s="14"/>
      <c r="Y870" s="14"/>
      <c r="Z870" s="14"/>
      <c r="AA870" s="14"/>
      <c r="AB870" s="14"/>
      <c r="AC870" s="14"/>
      <c r="AD870" s="14"/>
      <c r="AE870" s="14"/>
      <c r="AT870" s="204" t="s">
        <v>265</v>
      </c>
      <c r="AU870" s="204" t="s">
        <v>85</v>
      </c>
      <c r="AV870" s="14" t="s">
        <v>85</v>
      </c>
      <c r="AW870" s="14" t="s">
        <v>32</v>
      </c>
      <c r="AX870" s="14" t="s">
        <v>75</v>
      </c>
      <c r="AY870" s="204" t="s">
        <v>257</v>
      </c>
    </row>
    <row r="871" s="14" customFormat="1">
      <c r="A871" s="14"/>
      <c r="B871" s="203"/>
      <c r="C871" s="14"/>
      <c r="D871" s="196" t="s">
        <v>265</v>
      </c>
      <c r="E871" s="204" t="s">
        <v>1</v>
      </c>
      <c r="F871" s="205" t="s">
        <v>1065</v>
      </c>
      <c r="G871" s="14"/>
      <c r="H871" s="206">
        <v>0.055</v>
      </c>
      <c r="I871" s="207"/>
      <c r="J871" s="14"/>
      <c r="K871" s="14"/>
      <c r="L871" s="203"/>
      <c r="M871" s="208"/>
      <c r="N871" s="209"/>
      <c r="O871" s="209"/>
      <c r="P871" s="209"/>
      <c r="Q871" s="209"/>
      <c r="R871" s="209"/>
      <c r="S871" s="209"/>
      <c r="T871" s="210"/>
      <c r="U871" s="14"/>
      <c r="V871" s="14"/>
      <c r="W871" s="14"/>
      <c r="X871" s="14"/>
      <c r="Y871" s="14"/>
      <c r="Z871" s="14"/>
      <c r="AA871" s="14"/>
      <c r="AB871" s="14"/>
      <c r="AC871" s="14"/>
      <c r="AD871" s="14"/>
      <c r="AE871" s="14"/>
      <c r="AT871" s="204" t="s">
        <v>265</v>
      </c>
      <c r="AU871" s="204" t="s">
        <v>85</v>
      </c>
      <c r="AV871" s="14" t="s">
        <v>85</v>
      </c>
      <c r="AW871" s="14" t="s">
        <v>32</v>
      </c>
      <c r="AX871" s="14" t="s">
        <v>75</v>
      </c>
      <c r="AY871" s="204" t="s">
        <v>257</v>
      </c>
    </row>
    <row r="872" s="15" customFormat="1">
      <c r="A872" s="15"/>
      <c r="B872" s="211"/>
      <c r="C872" s="15"/>
      <c r="D872" s="196" t="s">
        <v>265</v>
      </c>
      <c r="E872" s="212" t="s">
        <v>1</v>
      </c>
      <c r="F872" s="213" t="s">
        <v>271</v>
      </c>
      <c r="G872" s="15"/>
      <c r="H872" s="214">
        <v>0.13800000000000001</v>
      </c>
      <c r="I872" s="215"/>
      <c r="J872" s="15"/>
      <c r="K872" s="15"/>
      <c r="L872" s="211"/>
      <c r="M872" s="216"/>
      <c r="N872" s="217"/>
      <c r="O872" s="217"/>
      <c r="P872" s="217"/>
      <c r="Q872" s="217"/>
      <c r="R872" s="217"/>
      <c r="S872" s="217"/>
      <c r="T872" s="218"/>
      <c r="U872" s="15"/>
      <c r="V872" s="15"/>
      <c r="W872" s="15"/>
      <c r="X872" s="15"/>
      <c r="Y872" s="15"/>
      <c r="Z872" s="15"/>
      <c r="AA872" s="15"/>
      <c r="AB872" s="15"/>
      <c r="AC872" s="15"/>
      <c r="AD872" s="15"/>
      <c r="AE872" s="15"/>
      <c r="AT872" s="212" t="s">
        <v>265</v>
      </c>
      <c r="AU872" s="212" t="s">
        <v>85</v>
      </c>
      <c r="AV872" s="15" t="s">
        <v>108</v>
      </c>
      <c r="AW872" s="15" t="s">
        <v>32</v>
      </c>
      <c r="AX872" s="15" t="s">
        <v>82</v>
      </c>
      <c r="AY872" s="212" t="s">
        <v>257</v>
      </c>
    </row>
    <row r="873" s="2" customFormat="1" ht="24.15" customHeight="1">
      <c r="A873" s="38"/>
      <c r="B873" s="181"/>
      <c r="C873" s="182" t="s">
        <v>1066</v>
      </c>
      <c r="D873" s="182" t="s">
        <v>259</v>
      </c>
      <c r="E873" s="183" t="s">
        <v>1067</v>
      </c>
      <c r="F873" s="184" t="s">
        <v>1068</v>
      </c>
      <c r="G873" s="185" t="s">
        <v>323</v>
      </c>
      <c r="H873" s="186">
        <v>554.63999999999999</v>
      </c>
      <c r="I873" s="187"/>
      <c r="J873" s="188">
        <f>ROUND(I873*H873,2)</f>
        <v>0</v>
      </c>
      <c r="K873" s="184" t="s">
        <v>263</v>
      </c>
      <c r="L873" s="39"/>
      <c r="M873" s="189" t="s">
        <v>1</v>
      </c>
      <c r="N873" s="190" t="s">
        <v>40</v>
      </c>
      <c r="O873" s="77"/>
      <c r="P873" s="191">
        <f>O873*H873</f>
        <v>0</v>
      </c>
      <c r="Q873" s="191">
        <v>0.00040000000000000002</v>
      </c>
      <c r="R873" s="191">
        <f>Q873*H873</f>
        <v>0.221856</v>
      </c>
      <c r="S873" s="191">
        <v>0</v>
      </c>
      <c r="T873" s="192">
        <f>S873*H873</f>
        <v>0</v>
      </c>
      <c r="U873" s="38"/>
      <c r="V873" s="38"/>
      <c r="W873" s="38"/>
      <c r="X873" s="38"/>
      <c r="Y873" s="38"/>
      <c r="Z873" s="38"/>
      <c r="AA873" s="38"/>
      <c r="AB873" s="38"/>
      <c r="AC873" s="38"/>
      <c r="AD873" s="38"/>
      <c r="AE873" s="38"/>
      <c r="AR873" s="193" t="s">
        <v>364</v>
      </c>
      <c r="AT873" s="193" t="s">
        <v>259</v>
      </c>
      <c r="AU873" s="193" t="s">
        <v>85</v>
      </c>
      <c r="AY873" s="19" t="s">
        <v>257</v>
      </c>
      <c r="BE873" s="194">
        <f>IF(N873="základní",J873,0)</f>
        <v>0</v>
      </c>
      <c r="BF873" s="194">
        <f>IF(N873="snížená",J873,0)</f>
        <v>0</v>
      </c>
      <c r="BG873" s="194">
        <f>IF(N873="zákl. přenesená",J873,0)</f>
        <v>0</v>
      </c>
      <c r="BH873" s="194">
        <f>IF(N873="sníž. přenesená",J873,0)</f>
        <v>0</v>
      </c>
      <c r="BI873" s="194">
        <f>IF(N873="nulová",J873,0)</f>
        <v>0</v>
      </c>
      <c r="BJ873" s="19" t="s">
        <v>82</v>
      </c>
      <c r="BK873" s="194">
        <f>ROUND(I873*H873,2)</f>
        <v>0</v>
      </c>
      <c r="BL873" s="19" t="s">
        <v>364</v>
      </c>
      <c r="BM873" s="193" t="s">
        <v>1069</v>
      </c>
    </row>
    <row r="874" s="13" customFormat="1">
      <c r="A874" s="13"/>
      <c r="B874" s="195"/>
      <c r="C874" s="13"/>
      <c r="D874" s="196" t="s">
        <v>265</v>
      </c>
      <c r="E874" s="197" t="s">
        <v>1</v>
      </c>
      <c r="F874" s="198" t="s">
        <v>331</v>
      </c>
      <c r="G874" s="13"/>
      <c r="H874" s="197" t="s">
        <v>1</v>
      </c>
      <c r="I874" s="199"/>
      <c r="J874" s="13"/>
      <c r="K874" s="13"/>
      <c r="L874" s="195"/>
      <c r="M874" s="200"/>
      <c r="N874" s="201"/>
      <c r="O874" s="201"/>
      <c r="P874" s="201"/>
      <c r="Q874" s="201"/>
      <c r="R874" s="201"/>
      <c r="S874" s="201"/>
      <c r="T874" s="202"/>
      <c r="U874" s="13"/>
      <c r="V874" s="13"/>
      <c r="W874" s="13"/>
      <c r="X874" s="13"/>
      <c r="Y874" s="13"/>
      <c r="Z874" s="13"/>
      <c r="AA874" s="13"/>
      <c r="AB874" s="13"/>
      <c r="AC874" s="13"/>
      <c r="AD874" s="13"/>
      <c r="AE874" s="13"/>
      <c r="AT874" s="197" t="s">
        <v>265</v>
      </c>
      <c r="AU874" s="197" t="s">
        <v>85</v>
      </c>
      <c r="AV874" s="13" t="s">
        <v>82</v>
      </c>
      <c r="AW874" s="13" t="s">
        <v>32</v>
      </c>
      <c r="AX874" s="13" t="s">
        <v>75</v>
      </c>
      <c r="AY874" s="197" t="s">
        <v>257</v>
      </c>
    </row>
    <row r="875" s="14" customFormat="1">
      <c r="A875" s="14"/>
      <c r="B875" s="203"/>
      <c r="C875" s="14"/>
      <c r="D875" s="196" t="s">
        <v>265</v>
      </c>
      <c r="E875" s="204" t="s">
        <v>1</v>
      </c>
      <c r="F875" s="205" t="s">
        <v>1070</v>
      </c>
      <c r="G875" s="14"/>
      <c r="H875" s="206">
        <v>22.199999999999999</v>
      </c>
      <c r="I875" s="207"/>
      <c r="J875" s="14"/>
      <c r="K875" s="14"/>
      <c r="L875" s="203"/>
      <c r="M875" s="208"/>
      <c r="N875" s="209"/>
      <c r="O875" s="209"/>
      <c r="P875" s="209"/>
      <c r="Q875" s="209"/>
      <c r="R875" s="209"/>
      <c r="S875" s="209"/>
      <c r="T875" s="210"/>
      <c r="U875" s="14"/>
      <c r="V875" s="14"/>
      <c r="W875" s="14"/>
      <c r="X875" s="14"/>
      <c r="Y875" s="14"/>
      <c r="Z875" s="14"/>
      <c r="AA875" s="14"/>
      <c r="AB875" s="14"/>
      <c r="AC875" s="14"/>
      <c r="AD875" s="14"/>
      <c r="AE875" s="14"/>
      <c r="AT875" s="204" t="s">
        <v>265</v>
      </c>
      <c r="AU875" s="204" t="s">
        <v>85</v>
      </c>
      <c r="AV875" s="14" t="s">
        <v>85</v>
      </c>
      <c r="AW875" s="14" t="s">
        <v>32</v>
      </c>
      <c r="AX875" s="14" t="s">
        <v>75</v>
      </c>
      <c r="AY875" s="204" t="s">
        <v>257</v>
      </c>
    </row>
    <row r="876" s="14" customFormat="1">
      <c r="A876" s="14"/>
      <c r="B876" s="203"/>
      <c r="C876" s="14"/>
      <c r="D876" s="196" t="s">
        <v>265</v>
      </c>
      <c r="E876" s="204" t="s">
        <v>1</v>
      </c>
      <c r="F876" s="205" t="s">
        <v>1071</v>
      </c>
      <c r="G876" s="14"/>
      <c r="H876" s="206">
        <v>151.74000000000001</v>
      </c>
      <c r="I876" s="207"/>
      <c r="J876" s="14"/>
      <c r="K876" s="14"/>
      <c r="L876" s="203"/>
      <c r="M876" s="208"/>
      <c r="N876" s="209"/>
      <c r="O876" s="209"/>
      <c r="P876" s="209"/>
      <c r="Q876" s="209"/>
      <c r="R876" s="209"/>
      <c r="S876" s="209"/>
      <c r="T876" s="210"/>
      <c r="U876" s="14"/>
      <c r="V876" s="14"/>
      <c r="W876" s="14"/>
      <c r="X876" s="14"/>
      <c r="Y876" s="14"/>
      <c r="Z876" s="14"/>
      <c r="AA876" s="14"/>
      <c r="AB876" s="14"/>
      <c r="AC876" s="14"/>
      <c r="AD876" s="14"/>
      <c r="AE876" s="14"/>
      <c r="AT876" s="204" t="s">
        <v>265</v>
      </c>
      <c r="AU876" s="204" t="s">
        <v>85</v>
      </c>
      <c r="AV876" s="14" t="s">
        <v>85</v>
      </c>
      <c r="AW876" s="14" t="s">
        <v>32</v>
      </c>
      <c r="AX876" s="14" t="s">
        <v>75</v>
      </c>
      <c r="AY876" s="204" t="s">
        <v>257</v>
      </c>
    </row>
    <row r="877" s="14" customFormat="1">
      <c r="A877" s="14"/>
      <c r="B877" s="203"/>
      <c r="C877" s="14"/>
      <c r="D877" s="196" t="s">
        <v>265</v>
      </c>
      <c r="E877" s="204" t="s">
        <v>1</v>
      </c>
      <c r="F877" s="205" t="s">
        <v>1072</v>
      </c>
      <c r="G877" s="14"/>
      <c r="H877" s="206">
        <v>69.859999999999999</v>
      </c>
      <c r="I877" s="207"/>
      <c r="J877" s="14"/>
      <c r="K877" s="14"/>
      <c r="L877" s="203"/>
      <c r="M877" s="208"/>
      <c r="N877" s="209"/>
      <c r="O877" s="209"/>
      <c r="P877" s="209"/>
      <c r="Q877" s="209"/>
      <c r="R877" s="209"/>
      <c r="S877" s="209"/>
      <c r="T877" s="210"/>
      <c r="U877" s="14"/>
      <c r="V877" s="14"/>
      <c r="W877" s="14"/>
      <c r="X877" s="14"/>
      <c r="Y877" s="14"/>
      <c r="Z877" s="14"/>
      <c r="AA877" s="14"/>
      <c r="AB877" s="14"/>
      <c r="AC877" s="14"/>
      <c r="AD877" s="14"/>
      <c r="AE877" s="14"/>
      <c r="AT877" s="204" t="s">
        <v>265</v>
      </c>
      <c r="AU877" s="204" t="s">
        <v>85</v>
      </c>
      <c r="AV877" s="14" t="s">
        <v>85</v>
      </c>
      <c r="AW877" s="14" t="s">
        <v>32</v>
      </c>
      <c r="AX877" s="14" t="s">
        <v>75</v>
      </c>
      <c r="AY877" s="204" t="s">
        <v>257</v>
      </c>
    </row>
    <row r="878" s="14" customFormat="1">
      <c r="A878" s="14"/>
      <c r="B878" s="203"/>
      <c r="C878" s="14"/>
      <c r="D878" s="196" t="s">
        <v>265</v>
      </c>
      <c r="E878" s="204" t="s">
        <v>1</v>
      </c>
      <c r="F878" s="205" t="s">
        <v>1073</v>
      </c>
      <c r="G878" s="14"/>
      <c r="H878" s="206">
        <v>310.83999999999997</v>
      </c>
      <c r="I878" s="207"/>
      <c r="J878" s="14"/>
      <c r="K878" s="14"/>
      <c r="L878" s="203"/>
      <c r="M878" s="208"/>
      <c r="N878" s="209"/>
      <c r="O878" s="209"/>
      <c r="P878" s="209"/>
      <c r="Q878" s="209"/>
      <c r="R878" s="209"/>
      <c r="S878" s="209"/>
      <c r="T878" s="210"/>
      <c r="U878" s="14"/>
      <c r="V878" s="14"/>
      <c r="W878" s="14"/>
      <c r="X878" s="14"/>
      <c r="Y878" s="14"/>
      <c r="Z878" s="14"/>
      <c r="AA878" s="14"/>
      <c r="AB878" s="14"/>
      <c r="AC878" s="14"/>
      <c r="AD878" s="14"/>
      <c r="AE878" s="14"/>
      <c r="AT878" s="204" t="s">
        <v>265</v>
      </c>
      <c r="AU878" s="204" t="s">
        <v>85</v>
      </c>
      <c r="AV878" s="14" t="s">
        <v>85</v>
      </c>
      <c r="AW878" s="14" t="s">
        <v>32</v>
      </c>
      <c r="AX878" s="14" t="s">
        <v>75</v>
      </c>
      <c r="AY878" s="204" t="s">
        <v>257</v>
      </c>
    </row>
    <row r="879" s="15" customFormat="1">
      <c r="A879" s="15"/>
      <c r="B879" s="211"/>
      <c r="C879" s="15"/>
      <c r="D879" s="196" t="s">
        <v>265</v>
      </c>
      <c r="E879" s="212" t="s">
        <v>1</v>
      </c>
      <c r="F879" s="213" t="s">
        <v>271</v>
      </c>
      <c r="G879" s="15"/>
      <c r="H879" s="214">
        <v>554.63999999999999</v>
      </c>
      <c r="I879" s="215"/>
      <c r="J879" s="15"/>
      <c r="K879" s="15"/>
      <c r="L879" s="211"/>
      <c r="M879" s="216"/>
      <c r="N879" s="217"/>
      <c r="O879" s="217"/>
      <c r="P879" s="217"/>
      <c r="Q879" s="217"/>
      <c r="R879" s="217"/>
      <c r="S879" s="217"/>
      <c r="T879" s="218"/>
      <c r="U879" s="15"/>
      <c r="V879" s="15"/>
      <c r="W879" s="15"/>
      <c r="X879" s="15"/>
      <c r="Y879" s="15"/>
      <c r="Z879" s="15"/>
      <c r="AA879" s="15"/>
      <c r="AB879" s="15"/>
      <c r="AC879" s="15"/>
      <c r="AD879" s="15"/>
      <c r="AE879" s="15"/>
      <c r="AT879" s="212" t="s">
        <v>265</v>
      </c>
      <c r="AU879" s="212" t="s">
        <v>85</v>
      </c>
      <c r="AV879" s="15" t="s">
        <v>108</v>
      </c>
      <c r="AW879" s="15" t="s">
        <v>32</v>
      </c>
      <c r="AX879" s="15" t="s">
        <v>82</v>
      </c>
      <c r="AY879" s="212" t="s">
        <v>257</v>
      </c>
    </row>
    <row r="880" s="2" customFormat="1" ht="24.15" customHeight="1">
      <c r="A880" s="38"/>
      <c r="B880" s="181"/>
      <c r="C880" s="182" t="s">
        <v>1074</v>
      </c>
      <c r="D880" s="182" t="s">
        <v>259</v>
      </c>
      <c r="E880" s="183" t="s">
        <v>1075</v>
      </c>
      <c r="F880" s="184" t="s">
        <v>1076</v>
      </c>
      <c r="G880" s="185" t="s">
        <v>323</v>
      </c>
      <c r="H880" s="186">
        <v>276.80000000000001</v>
      </c>
      <c r="I880" s="187"/>
      <c r="J880" s="188">
        <f>ROUND(I880*H880,2)</f>
        <v>0</v>
      </c>
      <c r="K880" s="184" t="s">
        <v>263</v>
      </c>
      <c r="L880" s="39"/>
      <c r="M880" s="189" t="s">
        <v>1</v>
      </c>
      <c r="N880" s="190" t="s">
        <v>40</v>
      </c>
      <c r="O880" s="77"/>
      <c r="P880" s="191">
        <f>O880*H880</f>
        <v>0</v>
      </c>
      <c r="Q880" s="191">
        <v>0.00040000000000000002</v>
      </c>
      <c r="R880" s="191">
        <f>Q880*H880</f>
        <v>0.11072000000000001</v>
      </c>
      <c r="S880" s="191">
        <v>0</v>
      </c>
      <c r="T880" s="192">
        <f>S880*H880</f>
        <v>0</v>
      </c>
      <c r="U880" s="38"/>
      <c r="V880" s="38"/>
      <c r="W880" s="38"/>
      <c r="X880" s="38"/>
      <c r="Y880" s="38"/>
      <c r="Z880" s="38"/>
      <c r="AA880" s="38"/>
      <c r="AB880" s="38"/>
      <c r="AC880" s="38"/>
      <c r="AD880" s="38"/>
      <c r="AE880" s="38"/>
      <c r="AR880" s="193" t="s">
        <v>364</v>
      </c>
      <c r="AT880" s="193" t="s">
        <v>259</v>
      </c>
      <c r="AU880" s="193" t="s">
        <v>85</v>
      </c>
      <c r="AY880" s="19" t="s">
        <v>257</v>
      </c>
      <c r="BE880" s="194">
        <f>IF(N880="základní",J880,0)</f>
        <v>0</v>
      </c>
      <c r="BF880" s="194">
        <f>IF(N880="snížená",J880,0)</f>
        <v>0</v>
      </c>
      <c r="BG880" s="194">
        <f>IF(N880="zákl. přenesená",J880,0)</f>
        <v>0</v>
      </c>
      <c r="BH880" s="194">
        <f>IF(N880="sníž. přenesená",J880,0)</f>
        <v>0</v>
      </c>
      <c r="BI880" s="194">
        <f>IF(N880="nulová",J880,0)</f>
        <v>0</v>
      </c>
      <c r="BJ880" s="19" t="s">
        <v>82</v>
      </c>
      <c r="BK880" s="194">
        <f>ROUND(I880*H880,2)</f>
        <v>0</v>
      </c>
      <c r="BL880" s="19" t="s">
        <v>364</v>
      </c>
      <c r="BM880" s="193" t="s">
        <v>1077</v>
      </c>
    </row>
    <row r="881" s="14" customFormat="1">
      <c r="A881" s="14"/>
      <c r="B881" s="203"/>
      <c r="C881" s="14"/>
      <c r="D881" s="196" t="s">
        <v>265</v>
      </c>
      <c r="E881" s="204" t="s">
        <v>1</v>
      </c>
      <c r="F881" s="205" t="s">
        <v>1078</v>
      </c>
      <c r="G881" s="14"/>
      <c r="H881" s="206">
        <v>276.80000000000001</v>
      </c>
      <c r="I881" s="207"/>
      <c r="J881" s="14"/>
      <c r="K881" s="14"/>
      <c r="L881" s="203"/>
      <c r="M881" s="208"/>
      <c r="N881" s="209"/>
      <c r="O881" s="209"/>
      <c r="P881" s="209"/>
      <c r="Q881" s="209"/>
      <c r="R881" s="209"/>
      <c r="S881" s="209"/>
      <c r="T881" s="210"/>
      <c r="U881" s="14"/>
      <c r="V881" s="14"/>
      <c r="W881" s="14"/>
      <c r="X881" s="14"/>
      <c r="Y881" s="14"/>
      <c r="Z881" s="14"/>
      <c r="AA881" s="14"/>
      <c r="AB881" s="14"/>
      <c r="AC881" s="14"/>
      <c r="AD881" s="14"/>
      <c r="AE881" s="14"/>
      <c r="AT881" s="204" t="s">
        <v>265</v>
      </c>
      <c r="AU881" s="204" t="s">
        <v>85</v>
      </c>
      <c r="AV881" s="14" t="s">
        <v>85</v>
      </c>
      <c r="AW881" s="14" t="s">
        <v>32</v>
      </c>
      <c r="AX881" s="14" t="s">
        <v>75</v>
      </c>
      <c r="AY881" s="204" t="s">
        <v>257</v>
      </c>
    </row>
    <row r="882" s="15" customFormat="1">
      <c r="A882" s="15"/>
      <c r="B882" s="211"/>
      <c r="C882" s="15"/>
      <c r="D882" s="196" t="s">
        <v>265</v>
      </c>
      <c r="E882" s="212" t="s">
        <v>1</v>
      </c>
      <c r="F882" s="213" t="s">
        <v>271</v>
      </c>
      <c r="G882" s="15"/>
      <c r="H882" s="214">
        <v>276.80000000000001</v>
      </c>
      <c r="I882" s="215"/>
      <c r="J882" s="15"/>
      <c r="K882" s="15"/>
      <c r="L882" s="211"/>
      <c r="M882" s="216"/>
      <c r="N882" s="217"/>
      <c r="O882" s="217"/>
      <c r="P882" s="217"/>
      <c r="Q882" s="217"/>
      <c r="R882" s="217"/>
      <c r="S882" s="217"/>
      <c r="T882" s="218"/>
      <c r="U882" s="15"/>
      <c r="V882" s="15"/>
      <c r="W882" s="15"/>
      <c r="X882" s="15"/>
      <c r="Y882" s="15"/>
      <c r="Z882" s="15"/>
      <c r="AA882" s="15"/>
      <c r="AB882" s="15"/>
      <c r="AC882" s="15"/>
      <c r="AD882" s="15"/>
      <c r="AE882" s="15"/>
      <c r="AT882" s="212" t="s">
        <v>265</v>
      </c>
      <c r="AU882" s="212" t="s">
        <v>85</v>
      </c>
      <c r="AV882" s="15" t="s">
        <v>108</v>
      </c>
      <c r="AW882" s="15" t="s">
        <v>32</v>
      </c>
      <c r="AX882" s="15" t="s">
        <v>82</v>
      </c>
      <c r="AY882" s="212" t="s">
        <v>257</v>
      </c>
    </row>
    <row r="883" s="2" customFormat="1" ht="44.25" customHeight="1">
      <c r="A883" s="38"/>
      <c r="B883" s="181"/>
      <c r="C883" s="227" t="s">
        <v>1079</v>
      </c>
      <c r="D883" s="227" t="s">
        <v>315</v>
      </c>
      <c r="E883" s="228" t="s">
        <v>1080</v>
      </c>
      <c r="F883" s="229" t="s">
        <v>1081</v>
      </c>
      <c r="G883" s="230" t="s">
        <v>323</v>
      </c>
      <c r="H883" s="231">
        <v>557.74800000000005</v>
      </c>
      <c r="I883" s="232"/>
      <c r="J883" s="233">
        <f>ROUND(I883*H883,2)</f>
        <v>0</v>
      </c>
      <c r="K883" s="229" t="s">
        <v>263</v>
      </c>
      <c r="L883" s="234"/>
      <c r="M883" s="235" t="s">
        <v>1</v>
      </c>
      <c r="N883" s="236" t="s">
        <v>40</v>
      </c>
      <c r="O883" s="77"/>
      <c r="P883" s="191">
        <f>O883*H883</f>
        <v>0</v>
      </c>
      <c r="Q883" s="191">
        <v>0.0054000000000000003</v>
      </c>
      <c r="R883" s="191">
        <f>Q883*H883</f>
        <v>3.0118392000000003</v>
      </c>
      <c r="S883" s="191">
        <v>0</v>
      </c>
      <c r="T883" s="192">
        <f>S883*H883</f>
        <v>0</v>
      </c>
      <c r="U883" s="38"/>
      <c r="V883" s="38"/>
      <c r="W883" s="38"/>
      <c r="X883" s="38"/>
      <c r="Y883" s="38"/>
      <c r="Z883" s="38"/>
      <c r="AA883" s="38"/>
      <c r="AB883" s="38"/>
      <c r="AC883" s="38"/>
      <c r="AD883" s="38"/>
      <c r="AE883" s="38"/>
      <c r="AR883" s="193" t="s">
        <v>462</v>
      </c>
      <c r="AT883" s="193" t="s">
        <v>315</v>
      </c>
      <c r="AU883" s="193" t="s">
        <v>85</v>
      </c>
      <c r="AY883" s="19" t="s">
        <v>257</v>
      </c>
      <c r="BE883" s="194">
        <f>IF(N883="základní",J883,0)</f>
        <v>0</v>
      </c>
      <c r="BF883" s="194">
        <f>IF(N883="snížená",J883,0)</f>
        <v>0</v>
      </c>
      <c r="BG883" s="194">
        <f>IF(N883="zákl. přenesená",J883,0)</f>
        <v>0</v>
      </c>
      <c r="BH883" s="194">
        <f>IF(N883="sníž. přenesená",J883,0)</f>
        <v>0</v>
      </c>
      <c r="BI883" s="194">
        <f>IF(N883="nulová",J883,0)</f>
        <v>0</v>
      </c>
      <c r="BJ883" s="19" t="s">
        <v>82</v>
      </c>
      <c r="BK883" s="194">
        <f>ROUND(I883*H883,2)</f>
        <v>0</v>
      </c>
      <c r="BL883" s="19" t="s">
        <v>364</v>
      </c>
      <c r="BM883" s="193" t="s">
        <v>1082</v>
      </c>
    </row>
    <row r="884" s="14" customFormat="1">
      <c r="A884" s="14"/>
      <c r="B884" s="203"/>
      <c r="C884" s="14"/>
      <c r="D884" s="196" t="s">
        <v>265</v>
      </c>
      <c r="E884" s="204" t="s">
        <v>1</v>
      </c>
      <c r="F884" s="205" t="s">
        <v>1083</v>
      </c>
      <c r="G884" s="14"/>
      <c r="H884" s="206">
        <v>318.91800000000001</v>
      </c>
      <c r="I884" s="207"/>
      <c r="J884" s="14"/>
      <c r="K884" s="14"/>
      <c r="L884" s="203"/>
      <c r="M884" s="208"/>
      <c r="N884" s="209"/>
      <c r="O884" s="209"/>
      <c r="P884" s="209"/>
      <c r="Q884" s="209"/>
      <c r="R884" s="209"/>
      <c r="S884" s="209"/>
      <c r="T884" s="210"/>
      <c r="U884" s="14"/>
      <c r="V884" s="14"/>
      <c r="W884" s="14"/>
      <c r="X884" s="14"/>
      <c r="Y884" s="14"/>
      <c r="Z884" s="14"/>
      <c r="AA884" s="14"/>
      <c r="AB884" s="14"/>
      <c r="AC884" s="14"/>
      <c r="AD884" s="14"/>
      <c r="AE884" s="14"/>
      <c r="AT884" s="204" t="s">
        <v>265</v>
      </c>
      <c r="AU884" s="204" t="s">
        <v>85</v>
      </c>
      <c r="AV884" s="14" t="s">
        <v>85</v>
      </c>
      <c r="AW884" s="14" t="s">
        <v>32</v>
      </c>
      <c r="AX884" s="14" t="s">
        <v>75</v>
      </c>
      <c r="AY884" s="204" t="s">
        <v>257</v>
      </c>
    </row>
    <row r="885" s="14" customFormat="1">
      <c r="A885" s="14"/>
      <c r="B885" s="203"/>
      <c r="C885" s="14"/>
      <c r="D885" s="196" t="s">
        <v>265</v>
      </c>
      <c r="E885" s="204" t="s">
        <v>1</v>
      </c>
      <c r="F885" s="205" t="s">
        <v>1084</v>
      </c>
      <c r="G885" s="14"/>
      <c r="H885" s="206">
        <v>166.08000000000001</v>
      </c>
      <c r="I885" s="207"/>
      <c r="J885" s="14"/>
      <c r="K885" s="14"/>
      <c r="L885" s="203"/>
      <c r="M885" s="208"/>
      <c r="N885" s="209"/>
      <c r="O885" s="209"/>
      <c r="P885" s="209"/>
      <c r="Q885" s="209"/>
      <c r="R885" s="209"/>
      <c r="S885" s="209"/>
      <c r="T885" s="210"/>
      <c r="U885" s="14"/>
      <c r="V885" s="14"/>
      <c r="W885" s="14"/>
      <c r="X885" s="14"/>
      <c r="Y885" s="14"/>
      <c r="Z885" s="14"/>
      <c r="AA885" s="14"/>
      <c r="AB885" s="14"/>
      <c r="AC885" s="14"/>
      <c r="AD885" s="14"/>
      <c r="AE885" s="14"/>
      <c r="AT885" s="204" t="s">
        <v>265</v>
      </c>
      <c r="AU885" s="204" t="s">
        <v>85</v>
      </c>
      <c r="AV885" s="14" t="s">
        <v>85</v>
      </c>
      <c r="AW885" s="14" t="s">
        <v>32</v>
      </c>
      <c r="AX885" s="14" t="s">
        <v>75</v>
      </c>
      <c r="AY885" s="204" t="s">
        <v>257</v>
      </c>
    </row>
    <row r="886" s="15" customFormat="1">
      <c r="A886" s="15"/>
      <c r="B886" s="211"/>
      <c r="C886" s="15"/>
      <c r="D886" s="196" t="s">
        <v>265</v>
      </c>
      <c r="E886" s="212" t="s">
        <v>1</v>
      </c>
      <c r="F886" s="213" t="s">
        <v>271</v>
      </c>
      <c r="G886" s="15"/>
      <c r="H886" s="214">
        <v>484.99799999999999</v>
      </c>
      <c r="I886" s="215"/>
      <c r="J886" s="15"/>
      <c r="K886" s="15"/>
      <c r="L886" s="211"/>
      <c r="M886" s="216"/>
      <c r="N886" s="217"/>
      <c r="O886" s="217"/>
      <c r="P886" s="217"/>
      <c r="Q886" s="217"/>
      <c r="R886" s="217"/>
      <c r="S886" s="217"/>
      <c r="T886" s="218"/>
      <c r="U886" s="15"/>
      <c r="V886" s="15"/>
      <c r="W886" s="15"/>
      <c r="X886" s="15"/>
      <c r="Y886" s="15"/>
      <c r="Z886" s="15"/>
      <c r="AA886" s="15"/>
      <c r="AB886" s="15"/>
      <c r="AC886" s="15"/>
      <c r="AD886" s="15"/>
      <c r="AE886" s="15"/>
      <c r="AT886" s="212" t="s">
        <v>265</v>
      </c>
      <c r="AU886" s="212" t="s">
        <v>85</v>
      </c>
      <c r="AV886" s="15" t="s">
        <v>108</v>
      </c>
      <c r="AW886" s="15" t="s">
        <v>32</v>
      </c>
      <c r="AX886" s="15" t="s">
        <v>82</v>
      </c>
      <c r="AY886" s="212" t="s">
        <v>257</v>
      </c>
    </row>
    <row r="887" s="14" customFormat="1">
      <c r="A887" s="14"/>
      <c r="B887" s="203"/>
      <c r="C887" s="14"/>
      <c r="D887" s="196" t="s">
        <v>265</v>
      </c>
      <c r="E887" s="14"/>
      <c r="F887" s="205" t="s">
        <v>1085</v>
      </c>
      <c r="G887" s="14"/>
      <c r="H887" s="206">
        <v>557.74800000000005</v>
      </c>
      <c r="I887" s="207"/>
      <c r="J887" s="14"/>
      <c r="K887" s="14"/>
      <c r="L887" s="203"/>
      <c r="M887" s="208"/>
      <c r="N887" s="209"/>
      <c r="O887" s="209"/>
      <c r="P887" s="209"/>
      <c r="Q887" s="209"/>
      <c r="R887" s="209"/>
      <c r="S887" s="209"/>
      <c r="T887" s="210"/>
      <c r="U887" s="14"/>
      <c r="V887" s="14"/>
      <c r="W887" s="14"/>
      <c r="X887" s="14"/>
      <c r="Y887" s="14"/>
      <c r="Z887" s="14"/>
      <c r="AA887" s="14"/>
      <c r="AB887" s="14"/>
      <c r="AC887" s="14"/>
      <c r="AD887" s="14"/>
      <c r="AE887" s="14"/>
      <c r="AT887" s="204" t="s">
        <v>265</v>
      </c>
      <c r="AU887" s="204" t="s">
        <v>85</v>
      </c>
      <c r="AV887" s="14" t="s">
        <v>85</v>
      </c>
      <c r="AW887" s="14" t="s">
        <v>3</v>
      </c>
      <c r="AX887" s="14" t="s">
        <v>82</v>
      </c>
      <c r="AY887" s="204" t="s">
        <v>257</v>
      </c>
    </row>
    <row r="888" s="2" customFormat="1" ht="49.05" customHeight="1">
      <c r="A888" s="38"/>
      <c r="B888" s="181"/>
      <c r="C888" s="227" t="s">
        <v>1086</v>
      </c>
      <c r="D888" s="227" t="s">
        <v>315</v>
      </c>
      <c r="E888" s="228" t="s">
        <v>1087</v>
      </c>
      <c r="F888" s="229" t="s">
        <v>1088</v>
      </c>
      <c r="G888" s="230" t="s">
        <v>323</v>
      </c>
      <c r="H888" s="231">
        <v>557.74800000000005</v>
      </c>
      <c r="I888" s="232"/>
      <c r="J888" s="233">
        <f>ROUND(I888*H888,2)</f>
        <v>0</v>
      </c>
      <c r="K888" s="229" t="s">
        <v>263</v>
      </c>
      <c r="L888" s="234"/>
      <c r="M888" s="235" t="s">
        <v>1</v>
      </c>
      <c r="N888" s="236" t="s">
        <v>40</v>
      </c>
      <c r="O888" s="77"/>
      <c r="P888" s="191">
        <f>O888*H888</f>
        <v>0</v>
      </c>
      <c r="Q888" s="191">
        <v>0.0053</v>
      </c>
      <c r="R888" s="191">
        <f>Q888*H888</f>
        <v>2.9560644000000003</v>
      </c>
      <c r="S888" s="191">
        <v>0</v>
      </c>
      <c r="T888" s="192">
        <f>S888*H888</f>
        <v>0</v>
      </c>
      <c r="U888" s="38"/>
      <c r="V888" s="38"/>
      <c r="W888" s="38"/>
      <c r="X888" s="38"/>
      <c r="Y888" s="38"/>
      <c r="Z888" s="38"/>
      <c r="AA888" s="38"/>
      <c r="AB888" s="38"/>
      <c r="AC888" s="38"/>
      <c r="AD888" s="38"/>
      <c r="AE888" s="38"/>
      <c r="AR888" s="193" t="s">
        <v>462</v>
      </c>
      <c r="AT888" s="193" t="s">
        <v>315</v>
      </c>
      <c r="AU888" s="193" t="s">
        <v>85</v>
      </c>
      <c r="AY888" s="19" t="s">
        <v>257</v>
      </c>
      <c r="BE888" s="194">
        <f>IF(N888="základní",J888,0)</f>
        <v>0</v>
      </c>
      <c r="BF888" s="194">
        <f>IF(N888="snížená",J888,0)</f>
        <v>0</v>
      </c>
      <c r="BG888" s="194">
        <f>IF(N888="zákl. přenesená",J888,0)</f>
        <v>0</v>
      </c>
      <c r="BH888" s="194">
        <f>IF(N888="sníž. přenesená",J888,0)</f>
        <v>0</v>
      </c>
      <c r="BI888" s="194">
        <f>IF(N888="nulová",J888,0)</f>
        <v>0</v>
      </c>
      <c r="BJ888" s="19" t="s">
        <v>82</v>
      </c>
      <c r="BK888" s="194">
        <f>ROUND(I888*H888,2)</f>
        <v>0</v>
      </c>
      <c r="BL888" s="19" t="s">
        <v>364</v>
      </c>
      <c r="BM888" s="193" t="s">
        <v>1089</v>
      </c>
    </row>
    <row r="889" s="14" customFormat="1">
      <c r="A889" s="14"/>
      <c r="B889" s="203"/>
      <c r="C889" s="14"/>
      <c r="D889" s="196" t="s">
        <v>265</v>
      </c>
      <c r="E889" s="14"/>
      <c r="F889" s="205" t="s">
        <v>1090</v>
      </c>
      <c r="G889" s="14"/>
      <c r="H889" s="206">
        <v>557.74800000000005</v>
      </c>
      <c r="I889" s="207"/>
      <c r="J889" s="14"/>
      <c r="K889" s="14"/>
      <c r="L889" s="203"/>
      <c r="M889" s="208"/>
      <c r="N889" s="209"/>
      <c r="O889" s="209"/>
      <c r="P889" s="209"/>
      <c r="Q889" s="209"/>
      <c r="R889" s="209"/>
      <c r="S889" s="209"/>
      <c r="T889" s="210"/>
      <c r="U889" s="14"/>
      <c r="V889" s="14"/>
      <c r="W889" s="14"/>
      <c r="X889" s="14"/>
      <c r="Y889" s="14"/>
      <c r="Z889" s="14"/>
      <c r="AA889" s="14"/>
      <c r="AB889" s="14"/>
      <c r="AC889" s="14"/>
      <c r="AD889" s="14"/>
      <c r="AE889" s="14"/>
      <c r="AT889" s="204" t="s">
        <v>265</v>
      </c>
      <c r="AU889" s="204" t="s">
        <v>85</v>
      </c>
      <c r="AV889" s="14" t="s">
        <v>85</v>
      </c>
      <c r="AW889" s="14" t="s">
        <v>3</v>
      </c>
      <c r="AX889" s="14" t="s">
        <v>82</v>
      </c>
      <c r="AY889" s="204" t="s">
        <v>257</v>
      </c>
    </row>
    <row r="890" s="2" customFormat="1" ht="24.15" customHeight="1">
      <c r="A890" s="38"/>
      <c r="B890" s="181"/>
      <c r="C890" s="182" t="s">
        <v>1091</v>
      </c>
      <c r="D890" s="182" t="s">
        <v>259</v>
      </c>
      <c r="E890" s="183" t="s">
        <v>1092</v>
      </c>
      <c r="F890" s="184" t="s">
        <v>1093</v>
      </c>
      <c r="G890" s="185" t="s">
        <v>323</v>
      </c>
      <c r="H890" s="186">
        <v>115.72</v>
      </c>
      <c r="I890" s="187"/>
      <c r="J890" s="188">
        <f>ROUND(I890*H890,2)</f>
        <v>0</v>
      </c>
      <c r="K890" s="184" t="s">
        <v>263</v>
      </c>
      <c r="L890" s="39"/>
      <c r="M890" s="189" t="s">
        <v>1</v>
      </c>
      <c r="N890" s="190" t="s">
        <v>40</v>
      </c>
      <c r="O890" s="77"/>
      <c r="P890" s="191">
        <f>O890*H890</f>
        <v>0</v>
      </c>
      <c r="Q890" s="191">
        <v>0.00040000000000000002</v>
      </c>
      <c r="R890" s="191">
        <f>Q890*H890</f>
        <v>0.046288000000000003</v>
      </c>
      <c r="S890" s="191">
        <v>0</v>
      </c>
      <c r="T890" s="192">
        <f>S890*H890</f>
        <v>0</v>
      </c>
      <c r="U890" s="38"/>
      <c r="V890" s="38"/>
      <c r="W890" s="38"/>
      <c r="X890" s="38"/>
      <c r="Y890" s="38"/>
      <c r="Z890" s="38"/>
      <c r="AA890" s="38"/>
      <c r="AB890" s="38"/>
      <c r="AC890" s="38"/>
      <c r="AD890" s="38"/>
      <c r="AE890" s="38"/>
      <c r="AR890" s="193" t="s">
        <v>364</v>
      </c>
      <c r="AT890" s="193" t="s">
        <v>259</v>
      </c>
      <c r="AU890" s="193" t="s">
        <v>85</v>
      </c>
      <c r="AY890" s="19" t="s">
        <v>257</v>
      </c>
      <c r="BE890" s="194">
        <f>IF(N890="základní",J890,0)</f>
        <v>0</v>
      </c>
      <c r="BF890" s="194">
        <f>IF(N890="snížená",J890,0)</f>
        <v>0</v>
      </c>
      <c r="BG890" s="194">
        <f>IF(N890="zákl. přenesená",J890,0)</f>
        <v>0</v>
      </c>
      <c r="BH890" s="194">
        <f>IF(N890="sníž. přenesená",J890,0)</f>
        <v>0</v>
      </c>
      <c r="BI890" s="194">
        <f>IF(N890="nulová",J890,0)</f>
        <v>0</v>
      </c>
      <c r="BJ890" s="19" t="s">
        <v>82</v>
      </c>
      <c r="BK890" s="194">
        <f>ROUND(I890*H890,2)</f>
        <v>0</v>
      </c>
      <c r="BL890" s="19" t="s">
        <v>364</v>
      </c>
      <c r="BM890" s="193" t="s">
        <v>1094</v>
      </c>
    </row>
    <row r="891" s="13" customFormat="1">
      <c r="A891" s="13"/>
      <c r="B891" s="195"/>
      <c r="C891" s="13"/>
      <c r="D891" s="196" t="s">
        <v>265</v>
      </c>
      <c r="E891" s="197" t="s">
        <v>1</v>
      </c>
      <c r="F891" s="198" t="s">
        <v>835</v>
      </c>
      <c r="G891" s="13"/>
      <c r="H891" s="197" t="s">
        <v>1</v>
      </c>
      <c r="I891" s="199"/>
      <c r="J891" s="13"/>
      <c r="K891" s="13"/>
      <c r="L891" s="195"/>
      <c r="M891" s="200"/>
      <c r="N891" s="201"/>
      <c r="O891" s="201"/>
      <c r="P891" s="201"/>
      <c r="Q891" s="201"/>
      <c r="R891" s="201"/>
      <c r="S891" s="201"/>
      <c r="T891" s="202"/>
      <c r="U891" s="13"/>
      <c r="V891" s="13"/>
      <c r="W891" s="13"/>
      <c r="X891" s="13"/>
      <c r="Y891" s="13"/>
      <c r="Z891" s="13"/>
      <c r="AA891" s="13"/>
      <c r="AB891" s="13"/>
      <c r="AC891" s="13"/>
      <c r="AD891" s="13"/>
      <c r="AE891" s="13"/>
      <c r="AT891" s="197" t="s">
        <v>265</v>
      </c>
      <c r="AU891" s="197" t="s">
        <v>85</v>
      </c>
      <c r="AV891" s="13" t="s">
        <v>82</v>
      </c>
      <c r="AW891" s="13" t="s">
        <v>32</v>
      </c>
      <c r="AX891" s="13" t="s">
        <v>75</v>
      </c>
      <c r="AY891" s="197" t="s">
        <v>257</v>
      </c>
    </row>
    <row r="892" s="13" customFormat="1">
      <c r="A892" s="13"/>
      <c r="B892" s="195"/>
      <c r="C892" s="13"/>
      <c r="D892" s="196" t="s">
        <v>265</v>
      </c>
      <c r="E892" s="197" t="s">
        <v>1</v>
      </c>
      <c r="F892" s="198" t="s">
        <v>1095</v>
      </c>
      <c r="G892" s="13"/>
      <c r="H892" s="197" t="s">
        <v>1</v>
      </c>
      <c r="I892" s="199"/>
      <c r="J892" s="13"/>
      <c r="K892" s="13"/>
      <c r="L892" s="195"/>
      <c r="M892" s="200"/>
      <c r="N892" s="201"/>
      <c r="O892" s="201"/>
      <c r="P892" s="201"/>
      <c r="Q892" s="201"/>
      <c r="R892" s="201"/>
      <c r="S892" s="201"/>
      <c r="T892" s="202"/>
      <c r="U892" s="13"/>
      <c r="V892" s="13"/>
      <c r="W892" s="13"/>
      <c r="X892" s="13"/>
      <c r="Y892" s="13"/>
      <c r="Z892" s="13"/>
      <c r="AA892" s="13"/>
      <c r="AB892" s="13"/>
      <c r="AC892" s="13"/>
      <c r="AD892" s="13"/>
      <c r="AE892" s="13"/>
      <c r="AT892" s="197" t="s">
        <v>265</v>
      </c>
      <c r="AU892" s="197" t="s">
        <v>85</v>
      </c>
      <c r="AV892" s="13" t="s">
        <v>82</v>
      </c>
      <c r="AW892" s="13" t="s">
        <v>32</v>
      </c>
      <c r="AX892" s="13" t="s">
        <v>75</v>
      </c>
      <c r="AY892" s="197" t="s">
        <v>257</v>
      </c>
    </row>
    <row r="893" s="14" customFormat="1">
      <c r="A893" s="14"/>
      <c r="B893" s="203"/>
      <c r="C893" s="14"/>
      <c r="D893" s="196" t="s">
        <v>265</v>
      </c>
      <c r="E893" s="204" t="s">
        <v>1</v>
      </c>
      <c r="F893" s="205" t="s">
        <v>1096</v>
      </c>
      <c r="G893" s="14"/>
      <c r="H893" s="206">
        <v>100.74</v>
      </c>
      <c r="I893" s="207"/>
      <c r="J893" s="14"/>
      <c r="K893" s="14"/>
      <c r="L893" s="203"/>
      <c r="M893" s="208"/>
      <c r="N893" s="209"/>
      <c r="O893" s="209"/>
      <c r="P893" s="209"/>
      <c r="Q893" s="209"/>
      <c r="R893" s="209"/>
      <c r="S893" s="209"/>
      <c r="T893" s="210"/>
      <c r="U893" s="14"/>
      <c r="V893" s="14"/>
      <c r="W893" s="14"/>
      <c r="X893" s="14"/>
      <c r="Y893" s="14"/>
      <c r="Z893" s="14"/>
      <c r="AA893" s="14"/>
      <c r="AB893" s="14"/>
      <c r="AC893" s="14"/>
      <c r="AD893" s="14"/>
      <c r="AE893" s="14"/>
      <c r="AT893" s="204" t="s">
        <v>265</v>
      </c>
      <c r="AU893" s="204" t="s">
        <v>85</v>
      </c>
      <c r="AV893" s="14" t="s">
        <v>85</v>
      </c>
      <c r="AW893" s="14" t="s">
        <v>32</v>
      </c>
      <c r="AX893" s="14" t="s">
        <v>75</v>
      </c>
      <c r="AY893" s="204" t="s">
        <v>257</v>
      </c>
    </row>
    <row r="894" s="13" customFormat="1">
      <c r="A894" s="13"/>
      <c r="B894" s="195"/>
      <c r="C894" s="13"/>
      <c r="D894" s="196" t="s">
        <v>265</v>
      </c>
      <c r="E894" s="197" t="s">
        <v>1</v>
      </c>
      <c r="F894" s="198" t="s">
        <v>1097</v>
      </c>
      <c r="G894" s="13"/>
      <c r="H894" s="197" t="s">
        <v>1</v>
      </c>
      <c r="I894" s="199"/>
      <c r="J894" s="13"/>
      <c r="K894" s="13"/>
      <c r="L894" s="195"/>
      <c r="M894" s="200"/>
      <c r="N894" s="201"/>
      <c r="O894" s="201"/>
      <c r="P894" s="201"/>
      <c r="Q894" s="201"/>
      <c r="R894" s="201"/>
      <c r="S894" s="201"/>
      <c r="T894" s="202"/>
      <c r="U894" s="13"/>
      <c r="V894" s="13"/>
      <c r="W894" s="13"/>
      <c r="X894" s="13"/>
      <c r="Y894" s="13"/>
      <c r="Z894" s="13"/>
      <c r="AA894" s="13"/>
      <c r="AB894" s="13"/>
      <c r="AC894" s="13"/>
      <c r="AD894" s="13"/>
      <c r="AE894" s="13"/>
      <c r="AT894" s="197" t="s">
        <v>265</v>
      </c>
      <c r="AU894" s="197" t="s">
        <v>85</v>
      </c>
      <c r="AV894" s="13" t="s">
        <v>82</v>
      </c>
      <c r="AW894" s="13" t="s">
        <v>32</v>
      </c>
      <c r="AX894" s="13" t="s">
        <v>75</v>
      </c>
      <c r="AY894" s="197" t="s">
        <v>257</v>
      </c>
    </row>
    <row r="895" s="14" customFormat="1">
      <c r="A895" s="14"/>
      <c r="B895" s="203"/>
      <c r="C895" s="14"/>
      <c r="D895" s="196" t="s">
        <v>265</v>
      </c>
      <c r="E895" s="204" t="s">
        <v>1</v>
      </c>
      <c r="F895" s="205" t="s">
        <v>1098</v>
      </c>
      <c r="G895" s="14"/>
      <c r="H895" s="206">
        <v>14.98</v>
      </c>
      <c r="I895" s="207"/>
      <c r="J895" s="14"/>
      <c r="K895" s="14"/>
      <c r="L895" s="203"/>
      <c r="M895" s="208"/>
      <c r="N895" s="209"/>
      <c r="O895" s="209"/>
      <c r="P895" s="209"/>
      <c r="Q895" s="209"/>
      <c r="R895" s="209"/>
      <c r="S895" s="209"/>
      <c r="T895" s="210"/>
      <c r="U895" s="14"/>
      <c r="V895" s="14"/>
      <c r="W895" s="14"/>
      <c r="X895" s="14"/>
      <c r="Y895" s="14"/>
      <c r="Z895" s="14"/>
      <c r="AA895" s="14"/>
      <c r="AB895" s="14"/>
      <c r="AC895" s="14"/>
      <c r="AD895" s="14"/>
      <c r="AE895" s="14"/>
      <c r="AT895" s="204" t="s">
        <v>265</v>
      </c>
      <c r="AU895" s="204" t="s">
        <v>85</v>
      </c>
      <c r="AV895" s="14" t="s">
        <v>85</v>
      </c>
      <c r="AW895" s="14" t="s">
        <v>32</v>
      </c>
      <c r="AX895" s="14" t="s">
        <v>75</v>
      </c>
      <c r="AY895" s="204" t="s">
        <v>257</v>
      </c>
    </row>
    <row r="896" s="15" customFormat="1">
      <c r="A896" s="15"/>
      <c r="B896" s="211"/>
      <c r="C896" s="15"/>
      <c r="D896" s="196" t="s">
        <v>265</v>
      </c>
      <c r="E896" s="212" t="s">
        <v>1</v>
      </c>
      <c r="F896" s="213" t="s">
        <v>271</v>
      </c>
      <c r="G896" s="15"/>
      <c r="H896" s="214">
        <v>115.72</v>
      </c>
      <c r="I896" s="215"/>
      <c r="J896" s="15"/>
      <c r="K896" s="15"/>
      <c r="L896" s="211"/>
      <c r="M896" s="216"/>
      <c r="N896" s="217"/>
      <c r="O896" s="217"/>
      <c r="P896" s="217"/>
      <c r="Q896" s="217"/>
      <c r="R896" s="217"/>
      <c r="S896" s="217"/>
      <c r="T896" s="218"/>
      <c r="U896" s="15"/>
      <c r="V896" s="15"/>
      <c r="W896" s="15"/>
      <c r="X896" s="15"/>
      <c r="Y896" s="15"/>
      <c r="Z896" s="15"/>
      <c r="AA896" s="15"/>
      <c r="AB896" s="15"/>
      <c r="AC896" s="15"/>
      <c r="AD896" s="15"/>
      <c r="AE896" s="15"/>
      <c r="AT896" s="212" t="s">
        <v>265</v>
      </c>
      <c r="AU896" s="212" t="s">
        <v>85</v>
      </c>
      <c r="AV896" s="15" t="s">
        <v>108</v>
      </c>
      <c r="AW896" s="15" t="s">
        <v>32</v>
      </c>
      <c r="AX896" s="15" t="s">
        <v>82</v>
      </c>
      <c r="AY896" s="212" t="s">
        <v>257</v>
      </c>
    </row>
    <row r="897" s="2" customFormat="1" ht="24.15" customHeight="1">
      <c r="A897" s="38"/>
      <c r="B897" s="181"/>
      <c r="C897" s="182" t="s">
        <v>1099</v>
      </c>
      <c r="D897" s="182" t="s">
        <v>259</v>
      </c>
      <c r="E897" s="183" t="s">
        <v>1100</v>
      </c>
      <c r="F897" s="184" t="s">
        <v>1101</v>
      </c>
      <c r="G897" s="185" t="s">
        <v>422</v>
      </c>
      <c r="H897" s="186">
        <v>57.072000000000003</v>
      </c>
      <c r="I897" s="187"/>
      <c r="J897" s="188">
        <f>ROUND(I897*H897,2)</f>
        <v>0</v>
      </c>
      <c r="K897" s="184" t="s">
        <v>263</v>
      </c>
      <c r="L897" s="39"/>
      <c r="M897" s="189" t="s">
        <v>1</v>
      </c>
      <c r="N897" s="190" t="s">
        <v>40</v>
      </c>
      <c r="O897" s="77"/>
      <c r="P897" s="191">
        <f>O897*H897</f>
        <v>0</v>
      </c>
      <c r="Q897" s="191">
        <v>0.00016000000000000001</v>
      </c>
      <c r="R897" s="191">
        <f>Q897*H897</f>
        <v>0.0091315200000000006</v>
      </c>
      <c r="S897" s="191">
        <v>0</v>
      </c>
      <c r="T897" s="192">
        <f>S897*H897</f>
        <v>0</v>
      </c>
      <c r="U897" s="38"/>
      <c r="V897" s="38"/>
      <c r="W897" s="38"/>
      <c r="X897" s="38"/>
      <c r="Y897" s="38"/>
      <c r="Z897" s="38"/>
      <c r="AA897" s="38"/>
      <c r="AB897" s="38"/>
      <c r="AC897" s="38"/>
      <c r="AD897" s="38"/>
      <c r="AE897" s="38"/>
      <c r="AR897" s="193" t="s">
        <v>364</v>
      </c>
      <c r="AT897" s="193" t="s">
        <v>259</v>
      </c>
      <c r="AU897" s="193" t="s">
        <v>85</v>
      </c>
      <c r="AY897" s="19" t="s">
        <v>257</v>
      </c>
      <c r="BE897" s="194">
        <f>IF(N897="základní",J897,0)</f>
        <v>0</v>
      </c>
      <c r="BF897" s="194">
        <f>IF(N897="snížená",J897,0)</f>
        <v>0</v>
      </c>
      <c r="BG897" s="194">
        <f>IF(N897="zákl. přenesená",J897,0)</f>
        <v>0</v>
      </c>
      <c r="BH897" s="194">
        <f>IF(N897="sníž. přenesená",J897,0)</f>
        <v>0</v>
      </c>
      <c r="BI897" s="194">
        <f>IF(N897="nulová",J897,0)</f>
        <v>0</v>
      </c>
      <c r="BJ897" s="19" t="s">
        <v>82</v>
      </c>
      <c r="BK897" s="194">
        <f>ROUND(I897*H897,2)</f>
        <v>0</v>
      </c>
      <c r="BL897" s="19" t="s">
        <v>364</v>
      </c>
      <c r="BM897" s="193" t="s">
        <v>1102</v>
      </c>
    </row>
    <row r="898" s="13" customFormat="1">
      <c r="A898" s="13"/>
      <c r="B898" s="195"/>
      <c r="C898" s="13"/>
      <c r="D898" s="196" t="s">
        <v>265</v>
      </c>
      <c r="E898" s="197" t="s">
        <v>1</v>
      </c>
      <c r="F898" s="198" t="s">
        <v>1103</v>
      </c>
      <c r="G898" s="13"/>
      <c r="H898" s="197" t="s">
        <v>1</v>
      </c>
      <c r="I898" s="199"/>
      <c r="J898" s="13"/>
      <c r="K898" s="13"/>
      <c r="L898" s="195"/>
      <c r="M898" s="200"/>
      <c r="N898" s="201"/>
      <c r="O898" s="201"/>
      <c r="P898" s="201"/>
      <c r="Q898" s="201"/>
      <c r="R898" s="201"/>
      <c r="S898" s="201"/>
      <c r="T898" s="202"/>
      <c r="U898" s="13"/>
      <c r="V898" s="13"/>
      <c r="W898" s="13"/>
      <c r="X898" s="13"/>
      <c r="Y898" s="13"/>
      <c r="Z898" s="13"/>
      <c r="AA898" s="13"/>
      <c r="AB898" s="13"/>
      <c r="AC898" s="13"/>
      <c r="AD898" s="13"/>
      <c r="AE898" s="13"/>
      <c r="AT898" s="197" t="s">
        <v>265</v>
      </c>
      <c r="AU898" s="197" t="s">
        <v>85</v>
      </c>
      <c r="AV898" s="13" t="s">
        <v>82</v>
      </c>
      <c r="AW898" s="13" t="s">
        <v>32</v>
      </c>
      <c r="AX898" s="13" t="s">
        <v>75</v>
      </c>
      <c r="AY898" s="197" t="s">
        <v>257</v>
      </c>
    </row>
    <row r="899" s="13" customFormat="1">
      <c r="A899" s="13"/>
      <c r="B899" s="195"/>
      <c r="C899" s="13"/>
      <c r="D899" s="196" t="s">
        <v>265</v>
      </c>
      <c r="E899" s="197" t="s">
        <v>1</v>
      </c>
      <c r="F899" s="198" t="s">
        <v>1104</v>
      </c>
      <c r="G899" s="13"/>
      <c r="H899" s="197" t="s">
        <v>1</v>
      </c>
      <c r="I899" s="199"/>
      <c r="J899" s="13"/>
      <c r="K899" s="13"/>
      <c r="L899" s="195"/>
      <c r="M899" s="200"/>
      <c r="N899" s="201"/>
      <c r="O899" s="201"/>
      <c r="P899" s="201"/>
      <c r="Q899" s="201"/>
      <c r="R899" s="201"/>
      <c r="S899" s="201"/>
      <c r="T899" s="202"/>
      <c r="U899" s="13"/>
      <c r="V899" s="13"/>
      <c r="W899" s="13"/>
      <c r="X899" s="13"/>
      <c r="Y899" s="13"/>
      <c r="Z899" s="13"/>
      <c r="AA899" s="13"/>
      <c r="AB899" s="13"/>
      <c r="AC899" s="13"/>
      <c r="AD899" s="13"/>
      <c r="AE899" s="13"/>
      <c r="AT899" s="197" t="s">
        <v>265</v>
      </c>
      <c r="AU899" s="197" t="s">
        <v>85</v>
      </c>
      <c r="AV899" s="13" t="s">
        <v>82</v>
      </c>
      <c r="AW899" s="13" t="s">
        <v>32</v>
      </c>
      <c r="AX899" s="13" t="s">
        <v>75</v>
      </c>
      <c r="AY899" s="197" t="s">
        <v>257</v>
      </c>
    </row>
    <row r="900" s="14" customFormat="1">
      <c r="A900" s="14"/>
      <c r="B900" s="203"/>
      <c r="C900" s="14"/>
      <c r="D900" s="196" t="s">
        <v>265</v>
      </c>
      <c r="E900" s="204" t="s">
        <v>1</v>
      </c>
      <c r="F900" s="205" t="s">
        <v>1105</v>
      </c>
      <c r="G900" s="14"/>
      <c r="H900" s="206">
        <v>9.3699999999999992</v>
      </c>
      <c r="I900" s="207"/>
      <c r="J900" s="14"/>
      <c r="K900" s="14"/>
      <c r="L900" s="203"/>
      <c r="M900" s="208"/>
      <c r="N900" s="209"/>
      <c r="O900" s="209"/>
      <c r="P900" s="209"/>
      <c r="Q900" s="209"/>
      <c r="R900" s="209"/>
      <c r="S900" s="209"/>
      <c r="T900" s="210"/>
      <c r="U900" s="14"/>
      <c r="V900" s="14"/>
      <c r="W900" s="14"/>
      <c r="X900" s="14"/>
      <c r="Y900" s="14"/>
      <c r="Z900" s="14"/>
      <c r="AA900" s="14"/>
      <c r="AB900" s="14"/>
      <c r="AC900" s="14"/>
      <c r="AD900" s="14"/>
      <c r="AE900" s="14"/>
      <c r="AT900" s="204" t="s">
        <v>265</v>
      </c>
      <c r="AU900" s="204" t="s">
        <v>85</v>
      </c>
      <c r="AV900" s="14" t="s">
        <v>85</v>
      </c>
      <c r="AW900" s="14" t="s">
        <v>32</v>
      </c>
      <c r="AX900" s="14" t="s">
        <v>75</v>
      </c>
      <c r="AY900" s="204" t="s">
        <v>257</v>
      </c>
    </row>
    <row r="901" s="13" customFormat="1">
      <c r="A901" s="13"/>
      <c r="B901" s="195"/>
      <c r="C901" s="13"/>
      <c r="D901" s="196" t="s">
        <v>265</v>
      </c>
      <c r="E901" s="197" t="s">
        <v>1</v>
      </c>
      <c r="F901" s="198" t="s">
        <v>1106</v>
      </c>
      <c r="G901" s="13"/>
      <c r="H901" s="197" t="s">
        <v>1</v>
      </c>
      <c r="I901" s="199"/>
      <c r="J901" s="13"/>
      <c r="K901" s="13"/>
      <c r="L901" s="195"/>
      <c r="M901" s="200"/>
      <c r="N901" s="201"/>
      <c r="O901" s="201"/>
      <c r="P901" s="201"/>
      <c r="Q901" s="201"/>
      <c r="R901" s="201"/>
      <c r="S901" s="201"/>
      <c r="T901" s="202"/>
      <c r="U901" s="13"/>
      <c r="V901" s="13"/>
      <c r="W901" s="13"/>
      <c r="X901" s="13"/>
      <c r="Y901" s="13"/>
      <c r="Z901" s="13"/>
      <c r="AA901" s="13"/>
      <c r="AB901" s="13"/>
      <c r="AC901" s="13"/>
      <c r="AD901" s="13"/>
      <c r="AE901" s="13"/>
      <c r="AT901" s="197" t="s">
        <v>265</v>
      </c>
      <c r="AU901" s="197" t="s">
        <v>85</v>
      </c>
      <c r="AV901" s="13" t="s">
        <v>82</v>
      </c>
      <c r="AW901" s="13" t="s">
        <v>32</v>
      </c>
      <c r="AX901" s="13" t="s">
        <v>75</v>
      </c>
      <c r="AY901" s="197" t="s">
        <v>257</v>
      </c>
    </row>
    <row r="902" s="14" customFormat="1">
      <c r="A902" s="14"/>
      <c r="B902" s="203"/>
      <c r="C902" s="14"/>
      <c r="D902" s="196" t="s">
        <v>265</v>
      </c>
      <c r="E902" s="204" t="s">
        <v>1</v>
      </c>
      <c r="F902" s="205" t="s">
        <v>1107</v>
      </c>
      <c r="G902" s="14"/>
      <c r="H902" s="206">
        <v>42.161999999999999</v>
      </c>
      <c r="I902" s="207"/>
      <c r="J902" s="14"/>
      <c r="K902" s="14"/>
      <c r="L902" s="203"/>
      <c r="M902" s="208"/>
      <c r="N902" s="209"/>
      <c r="O902" s="209"/>
      <c r="P902" s="209"/>
      <c r="Q902" s="209"/>
      <c r="R902" s="209"/>
      <c r="S902" s="209"/>
      <c r="T902" s="210"/>
      <c r="U902" s="14"/>
      <c r="V902" s="14"/>
      <c r="W902" s="14"/>
      <c r="X902" s="14"/>
      <c r="Y902" s="14"/>
      <c r="Z902" s="14"/>
      <c r="AA902" s="14"/>
      <c r="AB902" s="14"/>
      <c r="AC902" s="14"/>
      <c r="AD902" s="14"/>
      <c r="AE902" s="14"/>
      <c r="AT902" s="204" t="s">
        <v>265</v>
      </c>
      <c r="AU902" s="204" t="s">
        <v>85</v>
      </c>
      <c r="AV902" s="14" t="s">
        <v>85</v>
      </c>
      <c r="AW902" s="14" t="s">
        <v>32</v>
      </c>
      <c r="AX902" s="14" t="s">
        <v>75</v>
      </c>
      <c r="AY902" s="204" t="s">
        <v>257</v>
      </c>
    </row>
    <row r="903" s="13" customFormat="1">
      <c r="A903" s="13"/>
      <c r="B903" s="195"/>
      <c r="C903" s="13"/>
      <c r="D903" s="196" t="s">
        <v>265</v>
      </c>
      <c r="E903" s="197" t="s">
        <v>1</v>
      </c>
      <c r="F903" s="198" t="s">
        <v>1108</v>
      </c>
      <c r="G903" s="13"/>
      <c r="H903" s="197" t="s">
        <v>1</v>
      </c>
      <c r="I903" s="199"/>
      <c r="J903" s="13"/>
      <c r="K903" s="13"/>
      <c r="L903" s="195"/>
      <c r="M903" s="200"/>
      <c r="N903" s="201"/>
      <c r="O903" s="201"/>
      <c r="P903" s="201"/>
      <c r="Q903" s="201"/>
      <c r="R903" s="201"/>
      <c r="S903" s="201"/>
      <c r="T903" s="202"/>
      <c r="U903" s="13"/>
      <c r="V903" s="13"/>
      <c r="W903" s="13"/>
      <c r="X903" s="13"/>
      <c r="Y903" s="13"/>
      <c r="Z903" s="13"/>
      <c r="AA903" s="13"/>
      <c r="AB903" s="13"/>
      <c r="AC903" s="13"/>
      <c r="AD903" s="13"/>
      <c r="AE903" s="13"/>
      <c r="AT903" s="197" t="s">
        <v>265</v>
      </c>
      <c r="AU903" s="197" t="s">
        <v>85</v>
      </c>
      <c r="AV903" s="13" t="s">
        <v>82</v>
      </c>
      <c r="AW903" s="13" t="s">
        <v>32</v>
      </c>
      <c r="AX903" s="13" t="s">
        <v>75</v>
      </c>
      <c r="AY903" s="197" t="s">
        <v>257</v>
      </c>
    </row>
    <row r="904" s="14" customFormat="1">
      <c r="A904" s="14"/>
      <c r="B904" s="203"/>
      <c r="C904" s="14"/>
      <c r="D904" s="196" t="s">
        <v>265</v>
      </c>
      <c r="E904" s="204" t="s">
        <v>1</v>
      </c>
      <c r="F904" s="205" t="s">
        <v>1109</v>
      </c>
      <c r="G904" s="14"/>
      <c r="H904" s="206">
        <v>5.54</v>
      </c>
      <c r="I904" s="207"/>
      <c r="J904" s="14"/>
      <c r="K904" s="14"/>
      <c r="L904" s="203"/>
      <c r="M904" s="208"/>
      <c r="N904" s="209"/>
      <c r="O904" s="209"/>
      <c r="P904" s="209"/>
      <c r="Q904" s="209"/>
      <c r="R904" s="209"/>
      <c r="S904" s="209"/>
      <c r="T904" s="210"/>
      <c r="U904" s="14"/>
      <c r="V904" s="14"/>
      <c r="W904" s="14"/>
      <c r="X904" s="14"/>
      <c r="Y904" s="14"/>
      <c r="Z904" s="14"/>
      <c r="AA904" s="14"/>
      <c r="AB904" s="14"/>
      <c r="AC904" s="14"/>
      <c r="AD904" s="14"/>
      <c r="AE904" s="14"/>
      <c r="AT904" s="204" t="s">
        <v>265</v>
      </c>
      <c r="AU904" s="204" t="s">
        <v>85</v>
      </c>
      <c r="AV904" s="14" t="s">
        <v>85</v>
      </c>
      <c r="AW904" s="14" t="s">
        <v>32</v>
      </c>
      <c r="AX904" s="14" t="s">
        <v>75</v>
      </c>
      <c r="AY904" s="204" t="s">
        <v>257</v>
      </c>
    </row>
    <row r="905" s="15" customFormat="1">
      <c r="A905" s="15"/>
      <c r="B905" s="211"/>
      <c r="C905" s="15"/>
      <c r="D905" s="196" t="s">
        <v>265</v>
      </c>
      <c r="E905" s="212" t="s">
        <v>1</v>
      </c>
      <c r="F905" s="213" t="s">
        <v>271</v>
      </c>
      <c r="G905" s="15"/>
      <c r="H905" s="214">
        <v>57.072000000000003</v>
      </c>
      <c r="I905" s="215"/>
      <c r="J905" s="15"/>
      <c r="K905" s="15"/>
      <c r="L905" s="211"/>
      <c r="M905" s="216"/>
      <c r="N905" s="217"/>
      <c r="O905" s="217"/>
      <c r="P905" s="217"/>
      <c r="Q905" s="217"/>
      <c r="R905" s="217"/>
      <c r="S905" s="217"/>
      <c r="T905" s="218"/>
      <c r="U905" s="15"/>
      <c r="V905" s="15"/>
      <c r="W905" s="15"/>
      <c r="X905" s="15"/>
      <c r="Y905" s="15"/>
      <c r="Z905" s="15"/>
      <c r="AA905" s="15"/>
      <c r="AB905" s="15"/>
      <c r="AC905" s="15"/>
      <c r="AD905" s="15"/>
      <c r="AE905" s="15"/>
      <c r="AT905" s="212" t="s">
        <v>265</v>
      </c>
      <c r="AU905" s="212" t="s">
        <v>85</v>
      </c>
      <c r="AV905" s="15" t="s">
        <v>108</v>
      </c>
      <c r="AW905" s="15" t="s">
        <v>32</v>
      </c>
      <c r="AX905" s="15" t="s">
        <v>82</v>
      </c>
      <c r="AY905" s="212" t="s">
        <v>257</v>
      </c>
    </row>
    <row r="906" s="2" customFormat="1" ht="24.15" customHeight="1">
      <c r="A906" s="38"/>
      <c r="B906" s="181"/>
      <c r="C906" s="182" t="s">
        <v>1110</v>
      </c>
      <c r="D906" s="182" t="s">
        <v>259</v>
      </c>
      <c r="E906" s="183" t="s">
        <v>1111</v>
      </c>
      <c r="F906" s="184" t="s">
        <v>1112</v>
      </c>
      <c r="G906" s="185" t="s">
        <v>323</v>
      </c>
      <c r="H906" s="186">
        <v>115.72</v>
      </c>
      <c r="I906" s="187"/>
      <c r="J906" s="188">
        <f>ROUND(I906*H906,2)</f>
        <v>0</v>
      </c>
      <c r="K906" s="184" t="s">
        <v>263</v>
      </c>
      <c r="L906" s="39"/>
      <c r="M906" s="189" t="s">
        <v>1</v>
      </c>
      <c r="N906" s="190" t="s">
        <v>40</v>
      </c>
      <c r="O906" s="77"/>
      <c r="P906" s="191">
        <f>O906*H906</f>
        <v>0</v>
      </c>
      <c r="Q906" s="191">
        <v>0</v>
      </c>
      <c r="R906" s="191">
        <f>Q906*H906</f>
        <v>0</v>
      </c>
      <c r="S906" s="191">
        <v>0</v>
      </c>
      <c r="T906" s="192">
        <f>S906*H906</f>
        <v>0</v>
      </c>
      <c r="U906" s="38"/>
      <c r="V906" s="38"/>
      <c r="W906" s="38"/>
      <c r="X906" s="38"/>
      <c r="Y906" s="38"/>
      <c r="Z906" s="38"/>
      <c r="AA906" s="38"/>
      <c r="AB906" s="38"/>
      <c r="AC906" s="38"/>
      <c r="AD906" s="38"/>
      <c r="AE906" s="38"/>
      <c r="AR906" s="193" t="s">
        <v>364</v>
      </c>
      <c r="AT906" s="193" t="s">
        <v>259</v>
      </c>
      <c r="AU906" s="193" t="s">
        <v>85</v>
      </c>
      <c r="AY906" s="19" t="s">
        <v>257</v>
      </c>
      <c r="BE906" s="194">
        <f>IF(N906="základní",J906,0)</f>
        <v>0</v>
      </c>
      <c r="BF906" s="194">
        <f>IF(N906="snížená",J906,0)</f>
        <v>0</v>
      </c>
      <c r="BG906" s="194">
        <f>IF(N906="zákl. přenesená",J906,0)</f>
        <v>0</v>
      </c>
      <c r="BH906" s="194">
        <f>IF(N906="sníž. přenesená",J906,0)</f>
        <v>0</v>
      </c>
      <c r="BI906" s="194">
        <f>IF(N906="nulová",J906,0)</f>
        <v>0</v>
      </c>
      <c r="BJ906" s="19" t="s">
        <v>82</v>
      </c>
      <c r="BK906" s="194">
        <f>ROUND(I906*H906,2)</f>
        <v>0</v>
      </c>
      <c r="BL906" s="19" t="s">
        <v>364</v>
      </c>
      <c r="BM906" s="193" t="s">
        <v>1113</v>
      </c>
    </row>
    <row r="907" s="13" customFormat="1">
      <c r="A907" s="13"/>
      <c r="B907" s="195"/>
      <c r="C907" s="13"/>
      <c r="D907" s="196" t="s">
        <v>265</v>
      </c>
      <c r="E907" s="197" t="s">
        <v>1</v>
      </c>
      <c r="F907" s="198" t="s">
        <v>835</v>
      </c>
      <c r="G907" s="13"/>
      <c r="H907" s="197" t="s">
        <v>1</v>
      </c>
      <c r="I907" s="199"/>
      <c r="J907" s="13"/>
      <c r="K907" s="13"/>
      <c r="L907" s="195"/>
      <c r="M907" s="200"/>
      <c r="N907" s="201"/>
      <c r="O907" s="201"/>
      <c r="P907" s="201"/>
      <c r="Q907" s="201"/>
      <c r="R907" s="201"/>
      <c r="S907" s="201"/>
      <c r="T907" s="202"/>
      <c r="U907" s="13"/>
      <c r="V907" s="13"/>
      <c r="W907" s="13"/>
      <c r="X907" s="13"/>
      <c r="Y907" s="13"/>
      <c r="Z907" s="13"/>
      <c r="AA907" s="13"/>
      <c r="AB907" s="13"/>
      <c r="AC907" s="13"/>
      <c r="AD907" s="13"/>
      <c r="AE907" s="13"/>
      <c r="AT907" s="197" t="s">
        <v>265</v>
      </c>
      <c r="AU907" s="197" t="s">
        <v>85</v>
      </c>
      <c r="AV907" s="13" t="s">
        <v>82</v>
      </c>
      <c r="AW907" s="13" t="s">
        <v>32</v>
      </c>
      <c r="AX907" s="13" t="s">
        <v>75</v>
      </c>
      <c r="AY907" s="197" t="s">
        <v>257</v>
      </c>
    </row>
    <row r="908" s="13" customFormat="1">
      <c r="A908" s="13"/>
      <c r="B908" s="195"/>
      <c r="C908" s="13"/>
      <c r="D908" s="196" t="s">
        <v>265</v>
      </c>
      <c r="E908" s="197" t="s">
        <v>1</v>
      </c>
      <c r="F908" s="198" t="s">
        <v>1095</v>
      </c>
      <c r="G908" s="13"/>
      <c r="H908" s="197" t="s">
        <v>1</v>
      </c>
      <c r="I908" s="199"/>
      <c r="J908" s="13"/>
      <c r="K908" s="13"/>
      <c r="L908" s="195"/>
      <c r="M908" s="200"/>
      <c r="N908" s="201"/>
      <c r="O908" s="201"/>
      <c r="P908" s="201"/>
      <c r="Q908" s="201"/>
      <c r="R908" s="201"/>
      <c r="S908" s="201"/>
      <c r="T908" s="202"/>
      <c r="U908" s="13"/>
      <c r="V908" s="13"/>
      <c r="W908" s="13"/>
      <c r="X908" s="13"/>
      <c r="Y908" s="13"/>
      <c r="Z908" s="13"/>
      <c r="AA908" s="13"/>
      <c r="AB908" s="13"/>
      <c r="AC908" s="13"/>
      <c r="AD908" s="13"/>
      <c r="AE908" s="13"/>
      <c r="AT908" s="197" t="s">
        <v>265</v>
      </c>
      <c r="AU908" s="197" t="s">
        <v>85</v>
      </c>
      <c r="AV908" s="13" t="s">
        <v>82</v>
      </c>
      <c r="AW908" s="13" t="s">
        <v>32</v>
      </c>
      <c r="AX908" s="13" t="s">
        <v>75</v>
      </c>
      <c r="AY908" s="197" t="s">
        <v>257</v>
      </c>
    </row>
    <row r="909" s="14" customFormat="1">
      <c r="A909" s="14"/>
      <c r="B909" s="203"/>
      <c r="C909" s="14"/>
      <c r="D909" s="196" t="s">
        <v>265</v>
      </c>
      <c r="E909" s="204" t="s">
        <v>1</v>
      </c>
      <c r="F909" s="205" t="s">
        <v>1096</v>
      </c>
      <c r="G909" s="14"/>
      <c r="H909" s="206">
        <v>100.74</v>
      </c>
      <c r="I909" s="207"/>
      <c r="J909" s="14"/>
      <c r="K909" s="14"/>
      <c r="L909" s="203"/>
      <c r="M909" s="208"/>
      <c r="N909" s="209"/>
      <c r="O909" s="209"/>
      <c r="P909" s="209"/>
      <c r="Q909" s="209"/>
      <c r="R909" s="209"/>
      <c r="S909" s="209"/>
      <c r="T909" s="210"/>
      <c r="U909" s="14"/>
      <c r="V909" s="14"/>
      <c r="W909" s="14"/>
      <c r="X909" s="14"/>
      <c r="Y909" s="14"/>
      <c r="Z909" s="14"/>
      <c r="AA909" s="14"/>
      <c r="AB909" s="14"/>
      <c r="AC909" s="14"/>
      <c r="AD909" s="14"/>
      <c r="AE909" s="14"/>
      <c r="AT909" s="204" t="s">
        <v>265</v>
      </c>
      <c r="AU909" s="204" t="s">
        <v>85</v>
      </c>
      <c r="AV909" s="14" t="s">
        <v>85</v>
      </c>
      <c r="AW909" s="14" t="s">
        <v>32</v>
      </c>
      <c r="AX909" s="14" t="s">
        <v>75</v>
      </c>
      <c r="AY909" s="204" t="s">
        <v>257</v>
      </c>
    </row>
    <row r="910" s="13" customFormat="1">
      <c r="A910" s="13"/>
      <c r="B910" s="195"/>
      <c r="C910" s="13"/>
      <c r="D910" s="196" t="s">
        <v>265</v>
      </c>
      <c r="E910" s="197" t="s">
        <v>1</v>
      </c>
      <c r="F910" s="198" t="s">
        <v>1097</v>
      </c>
      <c r="G910" s="13"/>
      <c r="H910" s="197" t="s">
        <v>1</v>
      </c>
      <c r="I910" s="199"/>
      <c r="J910" s="13"/>
      <c r="K910" s="13"/>
      <c r="L910" s="195"/>
      <c r="M910" s="200"/>
      <c r="N910" s="201"/>
      <c r="O910" s="201"/>
      <c r="P910" s="201"/>
      <c r="Q910" s="201"/>
      <c r="R910" s="201"/>
      <c r="S910" s="201"/>
      <c r="T910" s="202"/>
      <c r="U910" s="13"/>
      <c r="V910" s="13"/>
      <c r="W910" s="13"/>
      <c r="X910" s="13"/>
      <c r="Y910" s="13"/>
      <c r="Z910" s="13"/>
      <c r="AA910" s="13"/>
      <c r="AB910" s="13"/>
      <c r="AC910" s="13"/>
      <c r="AD910" s="13"/>
      <c r="AE910" s="13"/>
      <c r="AT910" s="197" t="s">
        <v>265</v>
      </c>
      <c r="AU910" s="197" t="s">
        <v>85</v>
      </c>
      <c r="AV910" s="13" t="s">
        <v>82</v>
      </c>
      <c r="AW910" s="13" t="s">
        <v>32</v>
      </c>
      <c r="AX910" s="13" t="s">
        <v>75</v>
      </c>
      <c r="AY910" s="197" t="s">
        <v>257</v>
      </c>
    </row>
    <row r="911" s="14" customFormat="1">
      <c r="A911" s="14"/>
      <c r="B911" s="203"/>
      <c r="C911" s="14"/>
      <c r="D911" s="196" t="s">
        <v>265</v>
      </c>
      <c r="E911" s="204" t="s">
        <v>1</v>
      </c>
      <c r="F911" s="205" t="s">
        <v>1098</v>
      </c>
      <c r="G911" s="14"/>
      <c r="H911" s="206">
        <v>14.98</v>
      </c>
      <c r="I911" s="207"/>
      <c r="J911" s="14"/>
      <c r="K911" s="14"/>
      <c r="L911" s="203"/>
      <c r="M911" s="208"/>
      <c r="N911" s="209"/>
      <c r="O911" s="209"/>
      <c r="P911" s="209"/>
      <c r="Q911" s="209"/>
      <c r="R911" s="209"/>
      <c r="S911" s="209"/>
      <c r="T911" s="210"/>
      <c r="U911" s="14"/>
      <c r="V911" s="14"/>
      <c r="W911" s="14"/>
      <c r="X911" s="14"/>
      <c r="Y911" s="14"/>
      <c r="Z911" s="14"/>
      <c r="AA911" s="14"/>
      <c r="AB911" s="14"/>
      <c r="AC911" s="14"/>
      <c r="AD911" s="14"/>
      <c r="AE911" s="14"/>
      <c r="AT911" s="204" t="s">
        <v>265</v>
      </c>
      <c r="AU911" s="204" t="s">
        <v>85</v>
      </c>
      <c r="AV911" s="14" t="s">
        <v>85</v>
      </c>
      <c r="AW911" s="14" t="s">
        <v>32</v>
      </c>
      <c r="AX911" s="14" t="s">
        <v>75</v>
      </c>
      <c r="AY911" s="204" t="s">
        <v>257</v>
      </c>
    </row>
    <row r="912" s="15" customFormat="1">
      <c r="A912" s="15"/>
      <c r="B912" s="211"/>
      <c r="C912" s="15"/>
      <c r="D912" s="196" t="s">
        <v>265</v>
      </c>
      <c r="E912" s="212" t="s">
        <v>1</v>
      </c>
      <c r="F912" s="213" t="s">
        <v>271</v>
      </c>
      <c r="G912" s="15"/>
      <c r="H912" s="214">
        <v>115.72</v>
      </c>
      <c r="I912" s="215"/>
      <c r="J912" s="15"/>
      <c r="K912" s="15"/>
      <c r="L912" s="211"/>
      <c r="M912" s="216"/>
      <c r="N912" s="217"/>
      <c r="O912" s="217"/>
      <c r="P912" s="217"/>
      <c r="Q912" s="217"/>
      <c r="R912" s="217"/>
      <c r="S912" s="217"/>
      <c r="T912" s="218"/>
      <c r="U912" s="15"/>
      <c r="V912" s="15"/>
      <c r="W912" s="15"/>
      <c r="X912" s="15"/>
      <c r="Y912" s="15"/>
      <c r="Z912" s="15"/>
      <c r="AA912" s="15"/>
      <c r="AB912" s="15"/>
      <c r="AC912" s="15"/>
      <c r="AD912" s="15"/>
      <c r="AE912" s="15"/>
      <c r="AT912" s="212" t="s">
        <v>265</v>
      </c>
      <c r="AU912" s="212" t="s">
        <v>85</v>
      </c>
      <c r="AV912" s="15" t="s">
        <v>108</v>
      </c>
      <c r="AW912" s="15" t="s">
        <v>32</v>
      </c>
      <c r="AX912" s="15" t="s">
        <v>82</v>
      </c>
      <c r="AY912" s="212" t="s">
        <v>257</v>
      </c>
    </row>
    <row r="913" s="2" customFormat="1" ht="24.15" customHeight="1">
      <c r="A913" s="38"/>
      <c r="B913" s="181"/>
      <c r="C913" s="227" t="s">
        <v>1114</v>
      </c>
      <c r="D913" s="227" t="s">
        <v>315</v>
      </c>
      <c r="E913" s="228" t="s">
        <v>1115</v>
      </c>
      <c r="F913" s="229" t="s">
        <v>1116</v>
      </c>
      <c r="G913" s="230" t="s">
        <v>323</v>
      </c>
      <c r="H913" s="231">
        <v>138.864</v>
      </c>
      <c r="I913" s="232"/>
      <c r="J913" s="233">
        <f>ROUND(I913*H913,2)</f>
        <v>0</v>
      </c>
      <c r="K913" s="229" t="s">
        <v>263</v>
      </c>
      <c r="L913" s="234"/>
      <c r="M913" s="235" t="s">
        <v>1</v>
      </c>
      <c r="N913" s="236" t="s">
        <v>40</v>
      </c>
      <c r="O913" s="77"/>
      <c r="P913" s="191">
        <f>O913*H913</f>
        <v>0</v>
      </c>
      <c r="Q913" s="191">
        <v>0.00050000000000000001</v>
      </c>
      <c r="R913" s="191">
        <f>Q913*H913</f>
        <v>0.069432000000000008</v>
      </c>
      <c r="S913" s="191">
        <v>0</v>
      </c>
      <c r="T913" s="192">
        <f>S913*H913</f>
        <v>0</v>
      </c>
      <c r="U913" s="38"/>
      <c r="V913" s="38"/>
      <c r="W913" s="38"/>
      <c r="X913" s="38"/>
      <c r="Y913" s="38"/>
      <c r="Z913" s="38"/>
      <c r="AA913" s="38"/>
      <c r="AB913" s="38"/>
      <c r="AC913" s="38"/>
      <c r="AD913" s="38"/>
      <c r="AE913" s="38"/>
      <c r="AR913" s="193" t="s">
        <v>462</v>
      </c>
      <c r="AT913" s="193" t="s">
        <v>315</v>
      </c>
      <c r="AU913" s="193" t="s">
        <v>85</v>
      </c>
      <c r="AY913" s="19" t="s">
        <v>257</v>
      </c>
      <c r="BE913" s="194">
        <f>IF(N913="základní",J913,0)</f>
        <v>0</v>
      </c>
      <c r="BF913" s="194">
        <f>IF(N913="snížená",J913,0)</f>
        <v>0</v>
      </c>
      <c r="BG913" s="194">
        <f>IF(N913="zákl. přenesená",J913,0)</f>
        <v>0</v>
      </c>
      <c r="BH913" s="194">
        <f>IF(N913="sníž. přenesená",J913,0)</f>
        <v>0</v>
      </c>
      <c r="BI913" s="194">
        <f>IF(N913="nulová",J913,0)</f>
        <v>0</v>
      </c>
      <c r="BJ913" s="19" t="s">
        <v>82</v>
      </c>
      <c r="BK913" s="194">
        <f>ROUND(I913*H913,2)</f>
        <v>0</v>
      </c>
      <c r="BL913" s="19" t="s">
        <v>364</v>
      </c>
      <c r="BM913" s="193" t="s">
        <v>1117</v>
      </c>
    </row>
    <row r="914" s="13" customFormat="1">
      <c r="A914" s="13"/>
      <c r="B914" s="195"/>
      <c r="C914" s="13"/>
      <c r="D914" s="196" t="s">
        <v>265</v>
      </c>
      <c r="E914" s="197" t="s">
        <v>1</v>
      </c>
      <c r="F914" s="198" t="s">
        <v>835</v>
      </c>
      <c r="G914" s="13"/>
      <c r="H914" s="197" t="s">
        <v>1</v>
      </c>
      <c r="I914" s="199"/>
      <c r="J914" s="13"/>
      <c r="K914" s="13"/>
      <c r="L914" s="195"/>
      <c r="M914" s="200"/>
      <c r="N914" s="201"/>
      <c r="O914" s="201"/>
      <c r="P914" s="201"/>
      <c r="Q914" s="201"/>
      <c r="R914" s="201"/>
      <c r="S914" s="201"/>
      <c r="T914" s="202"/>
      <c r="U914" s="13"/>
      <c r="V914" s="13"/>
      <c r="W914" s="13"/>
      <c r="X914" s="13"/>
      <c r="Y914" s="13"/>
      <c r="Z914" s="13"/>
      <c r="AA914" s="13"/>
      <c r="AB914" s="13"/>
      <c r="AC914" s="13"/>
      <c r="AD914" s="13"/>
      <c r="AE914" s="13"/>
      <c r="AT914" s="197" t="s">
        <v>265</v>
      </c>
      <c r="AU914" s="197" t="s">
        <v>85</v>
      </c>
      <c r="AV914" s="13" t="s">
        <v>82</v>
      </c>
      <c r="AW914" s="13" t="s">
        <v>32</v>
      </c>
      <c r="AX914" s="13" t="s">
        <v>75</v>
      </c>
      <c r="AY914" s="197" t="s">
        <v>257</v>
      </c>
    </row>
    <row r="915" s="13" customFormat="1">
      <c r="A915" s="13"/>
      <c r="B915" s="195"/>
      <c r="C915" s="13"/>
      <c r="D915" s="196" t="s">
        <v>265</v>
      </c>
      <c r="E915" s="197" t="s">
        <v>1</v>
      </c>
      <c r="F915" s="198" t="s">
        <v>1095</v>
      </c>
      <c r="G915" s="13"/>
      <c r="H915" s="197" t="s">
        <v>1</v>
      </c>
      <c r="I915" s="199"/>
      <c r="J915" s="13"/>
      <c r="K915" s="13"/>
      <c r="L915" s="195"/>
      <c r="M915" s="200"/>
      <c r="N915" s="201"/>
      <c r="O915" s="201"/>
      <c r="P915" s="201"/>
      <c r="Q915" s="201"/>
      <c r="R915" s="201"/>
      <c r="S915" s="201"/>
      <c r="T915" s="202"/>
      <c r="U915" s="13"/>
      <c r="V915" s="13"/>
      <c r="W915" s="13"/>
      <c r="X915" s="13"/>
      <c r="Y915" s="13"/>
      <c r="Z915" s="13"/>
      <c r="AA915" s="13"/>
      <c r="AB915" s="13"/>
      <c r="AC915" s="13"/>
      <c r="AD915" s="13"/>
      <c r="AE915" s="13"/>
      <c r="AT915" s="197" t="s">
        <v>265</v>
      </c>
      <c r="AU915" s="197" t="s">
        <v>85</v>
      </c>
      <c r="AV915" s="13" t="s">
        <v>82</v>
      </c>
      <c r="AW915" s="13" t="s">
        <v>32</v>
      </c>
      <c r="AX915" s="13" t="s">
        <v>75</v>
      </c>
      <c r="AY915" s="197" t="s">
        <v>257</v>
      </c>
    </row>
    <row r="916" s="14" customFormat="1">
      <c r="A916" s="14"/>
      <c r="B916" s="203"/>
      <c r="C916" s="14"/>
      <c r="D916" s="196" t="s">
        <v>265</v>
      </c>
      <c r="E916" s="204" t="s">
        <v>1</v>
      </c>
      <c r="F916" s="205" t="s">
        <v>1096</v>
      </c>
      <c r="G916" s="14"/>
      <c r="H916" s="206">
        <v>100.74</v>
      </c>
      <c r="I916" s="207"/>
      <c r="J916" s="14"/>
      <c r="K916" s="14"/>
      <c r="L916" s="203"/>
      <c r="M916" s="208"/>
      <c r="N916" s="209"/>
      <c r="O916" s="209"/>
      <c r="P916" s="209"/>
      <c r="Q916" s="209"/>
      <c r="R916" s="209"/>
      <c r="S916" s="209"/>
      <c r="T916" s="210"/>
      <c r="U916" s="14"/>
      <c r="V916" s="14"/>
      <c r="W916" s="14"/>
      <c r="X916" s="14"/>
      <c r="Y916" s="14"/>
      <c r="Z916" s="14"/>
      <c r="AA916" s="14"/>
      <c r="AB916" s="14"/>
      <c r="AC916" s="14"/>
      <c r="AD916" s="14"/>
      <c r="AE916" s="14"/>
      <c r="AT916" s="204" t="s">
        <v>265</v>
      </c>
      <c r="AU916" s="204" t="s">
        <v>85</v>
      </c>
      <c r="AV916" s="14" t="s">
        <v>85</v>
      </c>
      <c r="AW916" s="14" t="s">
        <v>32</v>
      </c>
      <c r="AX916" s="14" t="s">
        <v>75</v>
      </c>
      <c r="AY916" s="204" t="s">
        <v>257</v>
      </c>
    </row>
    <row r="917" s="13" customFormat="1">
      <c r="A917" s="13"/>
      <c r="B917" s="195"/>
      <c r="C917" s="13"/>
      <c r="D917" s="196" t="s">
        <v>265</v>
      </c>
      <c r="E917" s="197" t="s">
        <v>1</v>
      </c>
      <c r="F917" s="198" t="s">
        <v>1097</v>
      </c>
      <c r="G917" s="13"/>
      <c r="H917" s="197" t="s">
        <v>1</v>
      </c>
      <c r="I917" s="199"/>
      <c r="J917" s="13"/>
      <c r="K917" s="13"/>
      <c r="L917" s="195"/>
      <c r="M917" s="200"/>
      <c r="N917" s="201"/>
      <c r="O917" s="201"/>
      <c r="P917" s="201"/>
      <c r="Q917" s="201"/>
      <c r="R917" s="201"/>
      <c r="S917" s="201"/>
      <c r="T917" s="202"/>
      <c r="U917" s="13"/>
      <c r="V917" s="13"/>
      <c r="W917" s="13"/>
      <c r="X917" s="13"/>
      <c r="Y917" s="13"/>
      <c r="Z917" s="13"/>
      <c r="AA917" s="13"/>
      <c r="AB917" s="13"/>
      <c r="AC917" s="13"/>
      <c r="AD917" s="13"/>
      <c r="AE917" s="13"/>
      <c r="AT917" s="197" t="s">
        <v>265</v>
      </c>
      <c r="AU917" s="197" t="s">
        <v>85</v>
      </c>
      <c r="AV917" s="13" t="s">
        <v>82</v>
      </c>
      <c r="AW917" s="13" t="s">
        <v>32</v>
      </c>
      <c r="AX917" s="13" t="s">
        <v>75</v>
      </c>
      <c r="AY917" s="197" t="s">
        <v>257</v>
      </c>
    </row>
    <row r="918" s="14" customFormat="1">
      <c r="A918" s="14"/>
      <c r="B918" s="203"/>
      <c r="C918" s="14"/>
      <c r="D918" s="196" t="s">
        <v>265</v>
      </c>
      <c r="E918" s="204" t="s">
        <v>1</v>
      </c>
      <c r="F918" s="205" t="s">
        <v>1098</v>
      </c>
      <c r="G918" s="14"/>
      <c r="H918" s="206">
        <v>14.98</v>
      </c>
      <c r="I918" s="207"/>
      <c r="J918" s="14"/>
      <c r="K918" s="14"/>
      <c r="L918" s="203"/>
      <c r="M918" s="208"/>
      <c r="N918" s="209"/>
      <c r="O918" s="209"/>
      <c r="P918" s="209"/>
      <c r="Q918" s="209"/>
      <c r="R918" s="209"/>
      <c r="S918" s="209"/>
      <c r="T918" s="210"/>
      <c r="U918" s="14"/>
      <c r="V918" s="14"/>
      <c r="W918" s="14"/>
      <c r="X918" s="14"/>
      <c r="Y918" s="14"/>
      <c r="Z918" s="14"/>
      <c r="AA918" s="14"/>
      <c r="AB918" s="14"/>
      <c r="AC918" s="14"/>
      <c r="AD918" s="14"/>
      <c r="AE918" s="14"/>
      <c r="AT918" s="204" t="s">
        <v>265</v>
      </c>
      <c r="AU918" s="204" t="s">
        <v>85</v>
      </c>
      <c r="AV918" s="14" t="s">
        <v>85</v>
      </c>
      <c r="AW918" s="14" t="s">
        <v>32</v>
      </c>
      <c r="AX918" s="14" t="s">
        <v>75</v>
      </c>
      <c r="AY918" s="204" t="s">
        <v>257</v>
      </c>
    </row>
    <row r="919" s="15" customFormat="1">
      <c r="A919" s="15"/>
      <c r="B919" s="211"/>
      <c r="C919" s="15"/>
      <c r="D919" s="196" t="s">
        <v>265</v>
      </c>
      <c r="E919" s="212" t="s">
        <v>1</v>
      </c>
      <c r="F919" s="213" t="s">
        <v>271</v>
      </c>
      <c r="G919" s="15"/>
      <c r="H919" s="214">
        <v>115.72</v>
      </c>
      <c r="I919" s="215"/>
      <c r="J919" s="15"/>
      <c r="K919" s="15"/>
      <c r="L919" s="211"/>
      <c r="M919" s="216"/>
      <c r="N919" s="217"/>
      <c r="O919" s="217"/>
      <c r="P919" s="217"/>
      <c r="Q919" s="217"/>
      <c r="R919" s="217"/>
      <c r="S919" s="217"/>
      <c r="T919" s="218"/>
      <c r="U919" s="15"/>
      <c r="V919" s="15"/>
      <c r="W919" s="15"/>
      <c r="X919" s="15"/>
      <c r="Y919" s="15"/>
      <c r="Z919" s="15"/>
      <c r="AA919" s="15"/>
      <c r="AB919" s="15"/>
      <c r="AC919" s="15"/>
      <c r="AD919" s="15"/>
      <c r="AE919" s="15"/>
      <c r="AT919" s="212" t="s">
        <v>265</v>
      </c>
      <c r="AU919" s="212" t="s">
        <v>85</v>
      </c>
      <c r="AV919" s="15" t="s">
        <v>108</v>
      </c>
      <c r="AW919" s="15" t="s">
        <v>32</v>
      </c>
      <c r="AX919" s="15" t="s">
        <v>82</v>
      </c>
      <c r="AY919" s="212" t="s">
        <v>257</v>
      </c>
    </row>
    <row r="920" s="14" customFormat="1">
      <c r="A920" s="14"/>
      <c r="B920" s="203"/>
      <c r="C920" s="14"/>
      <c r="D920" s="196" t="s">
        <v>265</v>
      </c>
      <c r="E920" s="14"/>
      <c r="F920" s="205" t="s">
        <v>1118</v>
      </c>
      <c r="G920" s="14"/>
      <c r="H920" s="206">
        <v>138.864</v>
      </c>
      <c r="I920" s="207"/>
      <c r="J920" s="14"/>
      <c r="K920" s="14"/>
      <c r="L920" s="203"/>
      <c r="M920" s="208"/>
      <c r="N920" s="209"/>
      <c r="O920" s="209"/>
      <c r="P920" s="209"/>
      <c r="Q920" s="209"/>
      <c r="R920" s="209"/>
      <c r="S920" s="209"/>
      <c r="T920" s="210"/>
      <c r="U920" s="14"/>
      <c r="V920" s="14"/>
      <c r="W920" s="14"/>
      <c r="X920" s="14"/>
      <c r="Y920" s="14"/>
      <c r="Z920" s="14"/>
      <c r="AA920" s="14"/>
      <c r="AB920" s="14"/>
      <c r="AC920" s="14"/>
      <c r="AD920" s="14"/>
      <c r="AE920" s="14"/>
      <c r="AT920" s="204" t="s">
        <v>265</v>
      </c>
      <c r="AU920" s="204" t="s">
        <v>85</v>
      </c>
      <c r="AV920" s="14" t="s">
        <v>85</v>
      </c>
      <c r="AW920" s="14" t="s">
        <v>3</v>
      </c>
      <c r="AX920" s="14" t="s">
        <v>82</v>
      </c>
      <c r="AY920" s="204" t="s">
        <v>257</v>
      </c>
    </row>
    <row r="921" s="2" customFormat="1" ht="33" customHeight="1">
      <c r="A921" s="38"/>
      <c r="B921" s="181"/>
      <c r="C921" s="182" t="s">
        <v>1119</v>
      </c>
      <c r="D921" s="182" t="s">
        <v>259</v>
      </c>
      <c r="E921" s="183" t="s">
        <v>1120</v>
      </c>
      <c r="F921" s="184" t="s">
        <v>1121</v>
      </c>
      <c r="G921" s="185" t="s">
        <v>304</v>
      </c>
      <c r="H921" s="186">
        <v>6.5629999999999997</v>
      </c>
      <c r="I921" s="187"/>
      <c r="J921" s="188">
        <f>ROUND(I921*H921,2)</f>
        <v>0</v>
      </c>
      <c r="K921" s="184" t="s">
        <v>263</v>
      </c>
      <c r="L921" s="39"/>
      <c r="M921" s="189" t="s">
        <v>1</v>
      </c>
      <c r="N921" s="190" t="s">
        <v>40</v>
      </c>
      <c r="O921" s="77"/>
      <c r="P921" s="191">
        <f>O921*H921</f>
        <v>0</v>
      </c>
      <c r="Q921" s="191">
        <v>0</v>
      </c>
      <c r="R921" s="191">
        <f>Q921*H921</f>
        <v>0</v>
      </c>
      <c r="S921" s="191">
        <v>0</v>
      </c>
      <c r="T921" s="192">
        <f>S921*H921</f>
        <v>0</v>
      </c>
      <c r="U921" s="38"/>
      <c r="V921" s="38"/>
      <c r="W921" s="38"/>
      <c r="X921" s="38"/>
      <c r="Y921" s="38"/>
      <c r="Z921" s="38"/>
      <c r="AA921" s="38"/>
      <c r="AB921" s="38"/>
      <c r="AC921" s="38"/>
      <c r="AD921" s="38"/>
      <c r="AE921" s="38"/>
      <c r="AR921" s="193" t="s">
        <v>364</v>
      </c>
      <c r="AT921" s="193" t="s">
        <v>259</v>
      </c>
      <c r="AU921" s="193" t="s">
        <v>85</v>
      </c>
      <c r="AY921" s="19" t="s">
        <v>257</v>
      </c>
      <c r="BE921" s="194">
        <f>IF(N921="základní",J921,0)</f>
        <v>0</v>
      </c>
      <c r="BF921" s="194">
        <f>IF(N921="snížená",J921,0)</f>
        <v>0</v>
      </c>
      <c r="BG921" s="194">
        <f>IF(N921="zákl. přenesená",J921,0)</f>
        <v>0</v>
      </c>
      <c r="BH921" s="194">
        <f>IF(N921="sníž. přenesená",J921,0)</f>
        <v>0</v>
      </c>
      <c r="BI921" s="194">
        <f>IF(N921="nulová",J921,0)</f>
        <v>0</v>
      </c>
      <c r="BJ921" s="19" t="s">
        <v>82</v>
      </c>
      <c r="BK921" s="194">
        <f>ROUND(I921*H921,2)</f>
        <v>0</v>
      </c>
      <c r="BL921" s="19" t="s">
        <v>364</v>
      </c>
      <c r="BM921" s="193" t="s">
        <v>1122</v>
      </c>
    </row>
    <row r="922" s="2" customFormat="1" ht="24.15" customHeight="1">
      <c r="A922" s="38"/>
      <c r="B922" s="181"/>
      <c r="C922" s="182" t="s">
        <v>1123</v>
      </c>
      <c r="D922" s="182" t="s">
        <v>259</v>
      </c>
      <c r="E922" s="183" t="s">
        <v>1124</v>
      </c>
      <c r="F922" s="184" t="s">
        <v>1125</v>
      </c>
      <c r="G922" s="185" t="s">
        <v>304</v>
      </c>
      <c r="H922" s="186">
        <v>6.5629999999999997</v>
      </c>
      <c r="I922" s="187"/>
      <c r="J922" s="188">
        <f>ROUND(I922*H922,2)</f>
        <v>0</v>
      </c>
      <c r="K922" s="184" t="s">
        <v>263</v>
      </c>
      <c r="L922" s="39"/>
      <c r="M922" s="189" t="s">
        <v>1</v>
      </c>
      <c r="N922" s="190" t="s">
        <v>40</v>
      </c>
      <c r="O922" s="77"/>
      <c r="P922" s="191">
        <f>O922*H922</f>
        <v>0</v>
      </c>
      <c r="Q922" s="191">
        <v>0</v>
      </c>
      <c r="R922" s="191">
        <f>Q922*H922</f>
        <v>0</v>
      </c>
      <c r="S922" s="191">
        <v>0</v>
      </c>
      <c r="T922" s="192">
        <f>S922*H922</f>
        <v>0</v>
      </c>
      <c r="U922" s="38"/>
      <c r="V922" s="38"/>
      <c r="W922" s="38"/>
      <c r="X922" s="38"/>
      <c r="Y922" s="38"/>
      <c r="Z922" s="38"/>
      <c r="AA922" s="38"/>
      <c r="AB922" s="38"/>
      <c r="AC922" s="38"/>
      <c r="AD922" s="38"/>
      <c r="AE922" s="38"/>
      <c r="AR922" s="193" t="s">
        <v>364</v>
      </c>
      <c r="AT922" s="193" t="s">
        <v>259</v>
      </c>
      <c r="AU922" s="193" t="s">
        <v>85</v>
      </c>
      <c r="AY922" s="19" t="s">
        <v>257</v>
      </c>
      <c r="BE922" s="194">
        <f>IF(N922="základní",J922,0)</f>
        <v>0</v>
      </c>
      <c r="BF922" s="194">
        <f>IF(N922="snížená",J922,0)</f>
        <v>0</v>
      </c>
      <c r="BG922" s="194">
        <f>IF(N922="zákl. přenesená",J922,0)</f>
        <v>0</v>
      </c>
      <c r="BH922" s="194">
        <f>IF(N922="sníž. přenesená",J922,0)</f>
        <v>0</v>
      </c>
      <c r="BI922" s="194">
        <f>IF(N922="nulová",J922,0)</f>
        <v>0</v>
      </c>
      <c r="BJ922" s="19" t="s">
        <v>82</v>
      </c>
      <c r="BK922" s="194">
        <f>ROUND(I922*H922,2)</f>
        <v>0</v>
      </c>
      <c r="BL922" s="19" t="s">
        <v>364</v>
      </c>
      <c r="BM922" s="193" t="s">
        <v>1126</v>
      </c>
    </row>
    <row r="923" s="12" customFormat="1" ht="22.8" customHeight="1">
      <c r="A923" s="12"/>
      <c r="B923" s="168"/>
      <c r="C923" s="12"/>
      <c r="D923" s="169" t="s">
        <v>74</v>
      </c>
      <c r="E923" s="179" t="s">
        <v>1127</v>
      </c>
      <c r="F923" s="179" t="s">
        <v>1128</v>
      </c>
      <c r="G923" s="12"/>
      <c r="H923" s="12"/>
      <c r="I923" s="171"/>
      <c r="J923" s="180">
        <f>BK923</f>
        <v>0</v>
      </c>
      <c r="K923" s="12"/>
      <c r="L923" s="168"/>
      <c r="M923" s="173"/>
      <c r="N923" s="174"/>
      <c r="O923" s="174"/>
      <c r="P923" s="175">
        <f>SUM(P924:P1124)</f>
        <v>0</v>
      </c>
      <c r="Q923" s="174"/>
      <c r="R923" s="175">
        <f>SUM(R924:R1124)</f>
        <v>71.838750800000014</v>
      </c>
      <c r="S923" s="174"/>
      <c r="T923" s="176">
        <f>SUM(T924:T1124)</f>
        <v>0</v>
      </c>
      <c r="U923" s="12"/>
      <c r="V923" s="12"/>
      <c r="W923" s="12"/>
      <c r="X923" s="12"/>
      <c r="Y923" s="12"/>
      <c r="Z923" s="12"/>
      <c r="AA923" s="12"/>
      <c r="AB923" s="12"/>
      <c r="AC923" s="12"/>
      <c r="AD923" s="12"/>
      <c r="AE923" s="12"/>
      <c r="AR923" s="169" t="s">
        <v>85</v>
      </c>
      <c r="AT923" s="177" t="s">
        <v>74</v>
      </c>
      <c r="AU923" s="177" t="s">
        <v>82</v>
      </c>
      <c r="AY923" s="169" t="s">
        <v>257</v>
      </c>
      <c r="BK923" s="178">
        <f>SUM(BK924:BK1124)</f>
        <v>0</v>
      </c>
    </row>
    <row r="924" s="2" customFormat="1" ht="24.15" customHeight="1">
      <c r="A924" s="38"/>
      <c r="B924" s="181"/>
      <c r="C924" s="182" t="s">
        <v>1129</v>
      </c>
      <c r="D924" s="182" t="s">
        <v>259</v>
      </c>
      <c r="E924" s="183" t="s">
        <v>1130</v>
      </c>
      <c r="F924" s="184" t="s">
        <v>1131</v>
      </c>
      <c r="G924" s="185" t="s">
        <v>323</v>
      </c>
      <c r="H924" s="186">
        <v>422.19999999999999</v>
      </c>
      <c r="I924" s="187"/>
      <c r="J924" s="188">
        <f>ROUND(I924*H924,2)</f>
        <v>0</v>
      </c>
      <c r="K924" s="184" t="s">
        <v>263</v>
      </c>
      <c r="L924" s="39"/>
      <c r="M924" s="189" t="s">
        <v>1</v>
      </c>
      <c r="N924" s="190" t="s">
        <v>40</v>
      </c>
      <c r="O924" s="77"/>
      <c r="P924" s="191">
        <f>O924*H924</f>
        <v>0</v>
      </c>
      <c r="Q924" s="191">
        <v>0</v>
      </c>
      <c r="R924" s="191">
        <f>Q924*H924</f>
        <v>0</v>
      </c>
      <c r="S924" s="191">
        <v>0</v>
      </c>
      <c r="T924" s="192">
        <f>S924*H924</f>
        <v>0</v>
      </c>
      <c r="U924" s="38"/>
      <c r="V924" s="38"/>
      <c r="W924" s="38"/>
      <c r="X924" s="38"/>
      <c r="Y924" s="38"/>
      <c r="Z924" s="38"/>
      <c r="AA924" s="38"/>
      <c r="AB924" s="38"/>
      <c r="AC924" s="38"/>
      <c r="AD924" s="38"/>
      <c r="AE924" s="38"/>
      <c r="AR924" s="193" t="s">
        <v>364</v>
      </c>
      <c r="AT924" s="193" t="s">
        <v>259</v>
      </c>
      <c r="AU924" s="193" t="s">
        <v>85</v>
      </c>
      <c r="AY924" s="19" t="s">
        <v>257</v>
      </c>
      <c r="BE924" s="194">
        <f>IF(N924="základní",J924,0)</f>
        <v>0</v>
      </c>
      <c r="BF924" s="194">
        <f>IF(N924="snížená",J924,0)</f>
        <v>0</v>
      </c>
      <c r="BG924" s="194">
        <f>IF(N924="zákl. přenesená",J924,0)</f>
        <v>0</v>
      </c>
      <c r="BH924" s="194">
        <f>IF(N924="sníž. přenesená",J924,0)</f>
        <v>0</v>
      </c>
      <c r="BI924" s="194">
        <f>IF(N924="nulová",J924,0)</f>
        <v>0</v>
      </c>
      <c r="BJ924" s="19" t="s">
        <v>82</v>
      </c>
      <c r="BK924" s="194">
        <f>ROUND(I924*H924,2)</f>
        <v>0</v>
      </c>
      <c r="BL924" s="19" t="s">
        <v>364</v>
      </c>
      <c r="BM924" s="193" t="s">
        <v>1132</v>
      </c>
    </row>
    <row r="925" s="13" customFormat="1">
      <c r="A925" s="13"/>
      <c r="B925" s="195"/>
      <c r="C925" s="13"/>
      <c r="D925" s="196" t="s">
        <v>265</v>
      </c>
      <c r="E925" s="197" t="s">
        <v>1</v>
      </c>
      <c r="F925" s="198" t="s">
        <v>1133</v>
      </c>
      <c r="G925" s="13"/>
      <c r="H925" s="197" t="s">
        <v>1</v>
      </c>
      <c r="I925" s="199"/>
      <c r="J925" s="13"/>
      <c r="K925" s="13"/>
      <c r="L925" s="195"/>
      <c r="M925" s="200"/>
      <c r="N925" s="201"/>
      <c r="O925" s="201"/>
      <c r="P925" s="201"/>
      <c r="Q925" s="201"/>
      <c r="R925" s="201"/>
      <c r="S925" s="201"/>
      <c r="T925" s="202"/>
      <c r="U925" s="13"/>
      <c r="V925" s="13"/>
      <c r="W925" s="13"/>
      <c r="X925" s="13"/>
      <c r="Y925" s="13"/>
      <c r="Z925" s="13"/>
      <c r="AA925" s="13"/>
      <c r="AB925" s="13"/>
      <c r="AC925" s="13"/>
      <c r="AD925" s="13"/>
      <c r="AE925" s="13"/>
      <c r="AT925" s="197" t="s">
        <v>265</v>
      </c>
      <c r="AU925" s="197" t="s">
        <v>85</v>
      </c>
      <c r="AV925" s="13" t="s">
        <v>82</v>
      </c>
      <c r="AW925" s="13" t="s">
        <v>32</v>
      </c>
      <c r="AX925" s="13" t="s">
        <v>75</v>
      </c>
      <c r="AY925" s="197" t="s">
        <v>257</v>
      </c>
    </row>
    <row r="926" s="13" customFormat="1">
      <c r="A926" s="13"/>
      <c r="B926" s="195"/>
      <c r="C926" s="13"/>
      <c r="D926" s="196" t="s">
        <v>265</v>
      </c>
      <c r="E926" s="197" t="s">
        <v>1</v>
      </c>
      <c r="F926" s="198" t="s">
        <v>1134</v>
      </c>
      <c r="G926" s="13"/>
      <c r="H926" s="197" t="s">
        <v>1</v>
      </c>
      <c r="I926" s="199"/>
      <c r="J926" s="13"/>
      <c r="K926" s="13"/>
      <c r="L926" s="195"/>
      <c r="M926" s="200"/>
      <c r="N926" s="201"/>
      <c r="O926" s="201"/>
      <c r="P926" s="201"/>
      <c r="Q926" s="201"/>
      <c r="R926" s="201"/>
      <c r="S926" s="201"/>
      <c r="T926" s="202"/>
      <c r="U926" s="13"/>
      <c r="V926" s="13"/>
      <c r="W926" s="13"/>
      <c r="X926" s="13"/>
      <c r="Y926" s="13"/>
      <c r="Z926" s="13"/>
      <c r="AA926" s="13"/>
      <c r="AB926" s="13"/>
      <c r="AC926" s="13"/>
      <c r="AD926" s="13"/>
      <c r="AE926" s="13"/>
      <c r="AT926" s="197" t="s">
        <v>265</v>
      </c>
      <c r="AU926" s="197" t="s">
        <v>85</v>
      </c>
      <c r="AV926" s="13" t="s">
        <v>82</v>
      </c>
      <c r="AW926" s="13" t="s">
        <v>32</v>
      </c>
      <c r="AX926" s="13" t="s">
        <v>75</v>
      </c>
      <c r="AY926" s="197" t="s">
        <v>257</v>
      </c>
    </row>
    <row r="927" s="14" customFormat="1">
      <c r="A927" s="14"/>
      <c r="B927" s="203"/>
      <c r="C927" s="14"/>
      <c r="D927" s="196" t="s">
        <v>265</v>
      </c>
      <c r="E927" s="204" t="s">
        <v>1</v>
      </c>
      <c r="F927" s="205" t="s">
        <v>1135</v>
      </c>
      <c r="G927" s="14"/>
      <c r="H927" s="206">
        <v>283.94999999999999</v>
      </c>
      <c r="I927" s="207"/>
      <c r="J927" s="14"/>
      <c r="K927" s="14"/>
      <c r="L927" s="203"/>
      <c r="M927" s="208"/>
      <c r="N927" s="209"/>
      <c r="O927" s="209"/>
      <c r="P927" s="209"/>
      <c r="Q927" s="209"/>
      <c r="R927" s="209"/>
      <c r="S927" s="209"/>
      <c r="T927" s="210"/>
      <c r="U927" s="14"/>
      <c r="V927" s="14"/>
      <c r="W927" s="14"/>
      <c r="X927" s="14"/>
      <c r="Y927" s="14"/>
      <c r="Z927" s="14"/>
      <c r="AA927" s="14"/>
      <c r="AB927" s="14"/>
      <c r="AC927" s="14"/>
      <c r="AD927" s="14"/>
      <c r="AE927" s="14"/>
      <c r="AT927" s="204" t="s">
        <v>265</v>
      </c>
      <c r="AU927" s="204" t="s">
        <v>85</v>
      </c>
      <c r="AV927" s="14" t="s">
        <v>85</v>
      </c>
      <c r="AW927" s="14" t="s">
        <v>32</v>
      </c>
      <c r="AX927" s="14" t="s">
        <v>75</v>
      </c>
      <c r="AY927" s="204" t="s">
        <v>257</v>
      </c>
    </row>
    <row r="928" s="13" customFormat="1">
      <c r="A928" s="13"/>
      <c r="B928" s="195"/>
      <c r="C928" s="13"/>
      <c r="D928" s="196" t="s">
        <v>265</v>
      </c>
      <c r="E928" s="197" t="s">
        <v>1</v>
      </c>
      <c r="F928" s="198" t="s">
        <v>1136</v>
      </c>
      <c r="G928" s="13"/>
      <c r="H928" s="197" t="s">
        <v>1</v>
      </c>
      <c r="I928" s="199"/>
      <c r="J928" s="13"/>
      <c r="K928" s="13"/>
      <c r="L928" s="195"/>
      <c r="M928" s="200"/>
      <c r="N928" s="201"/>
      <c r="O928" s="201"/>
      <c r="P928" s="201"/>
      <c r="Q928" s="201"/>
      <c r="R928" s="201"/>
      <c r="S928" s="201"/>
      <c r="T928" s="202"/>
      <c r="U928" s="13"/>
      <c r="V928" s="13"/>
      <c r="W928" s="13"/>
      <c r="X928" s="13"/>
      <c r="Y928" s="13"/>
      <c r="Z928" s="13"/>
      <c r="AA928" s="13"/>
      <c r="AB928" s="13"/>
      <c r="AC928" s="13"/>
      <c r="AD928" s="13"/>
      <c r="AE928" s="13"/>
      <c r="AT928" s="197" t="s">
        <v>265</v>
      </c>
      <c r="AU928" s="197" t="s">
        <v>85</v>
      </c>
      <c r="AV928" s="13" t="s">
        <v>82</v>
      </c>
      <c r="AW928" s="13" t="s">
        <v>32</v>
      </c>
      <c r="AX928" s="13" t="s">
        <v>75</v>
      </c>
      <c r="AY928" s="197" t="s">
        <v>257</v>
      </c>
    </row>
    <row r="929" s="14" customFormat="1">
      <c r="A929" s="14"/>
      <c r="B929" s="203"/>
      <c r="C929" s="14"/>
      <c r="D929" s="196" t="s">
        <v>265</v>
      </c>
      <c r="E929" s="204" t="s">
        <v>1</v>
      </c>
      <c r="F929" s="205" t="s">
        <v>1137</v>
      </c>
      <c r="G929" s="14"/>
      <c r="H929" s="206">
        <v>10.199999999999999</v>
      </c>
      <c r="I929" s="207"/>
      <c r="J929" s="14"/>
      <c r="K929" s="14"/>
      <c r="L929" s="203"/>
      <c r="M929" s="208"/>
      <c r="N929" s="209"/>
      <c r="O929" s="209"/>
      <c r="P929" s="209"/>
      <c r="Q929" s="209"/>
      <c r="R929" s="209"/>
      <c r="S929" s="209"/>
      <c r="T929" s="210"/>
      <c r="U929" s="14"/>
      <c r="V929" s="14"/>
      <c r="W929" s="14"/>
      <c r="X929" s="14"/>
      <c r="Y929" s="14"/>
      <c r="Z929" s="14"/>
      <c r="AA929" s="14"/>
      <c r="AB929" s="14"/>
      <c r="AC929" s="14"/>
      <c r="AD929" s="14"/>
      <c r="AE929" s="14"/>
      <c r="AT929" s="204" t="s">
        <v>265</v>
      </c>
      <c r="AU929" s="204" t="s">
        <v>85</v>
      </c>
      <c r="AV929" s="14" t="s">
        <v>85</v>
      </c>
      <c r="AW929" s="14" t="s">
        <v>32</v>
      </c>
      <c r="AX929" s="14" t="s">
        <v>75</v>
      </c>
      <c r="AY929" s="204" t="s">
        <v>257</v>
      </c>
    </row>
    <row r="930" s="13" customFormat="1">
      <c r="A930" s="13"/>
      <c r="B930" s="195"/>
      <c r="C930" s="13"/>
      <c r="D930" s="196" t="s">
        <v>265</v>
      </c>
      <c r="E930" s="197" t="s">
        <v>1</v>
      </c>
      <c r="F930" s="198" t="s">
        <v>1138</v>
      </c>
      <c r="G930" s="13"/>
      <c r="H930" s="197" t="s">
        <v>1</v>
      </c>
      <c r="I930" s="199"/>
      <c r="J930" s="13"/>
      <c r="K930" s="13"/>
      <c r="L930" s="195"/>
      <c r="M930" s="200"/>
      <c r="N930" s="201"/>
      <c r="O930" s="201"/>
      <c r="P930" s="201"/>
      <c r="Q930" s="201"/>
      <c r="R930" s="201"/>
      <c r="S930" s="201"/>
      <c r="T930" s="202"/>
      <c r="U930" s="13"/>
      <c r="V930" s="13"/>
      <c r="W930" s="13"/>
      <c r="X930" s="13"/>
      <c r="Y930" s="13"/>
      <c r="Z930" s="13"/>
      <c r="AA930" s="13"/>
      <c r="AB930" s="13"/>
      <c r="AC930" s="13"/>
      <c r="AD930" s="13"/>
      <c r="AE930" s="13"/>
      <c r="AT930" s="197" t="s">
        <v>265</v>
      </c>
      <c r="AU930" s="197" t="s">
        <v>85</v>
      </c>
      <c r="AV930" s="13" t="s">
        <v>82</v>
      </c>
      <c r="AW930" s="13" t="s">
        <v>32</v>
      </c>
      <c r="AX930" s="13" t="s">
        <v>75</v>
      </c>
      <c r="AY930" s="197" t="s">
        <v>257</v>
      </c>
    </row>
    <row r="931" s="14" customFormat="1">
      <c r="A931" s="14"/>
      <c r="B931" s="203"/>
      <c r="C931" s="14"/>
      <c r="D931" s="196" t="s">
        <v>265</v>
      </c>
      <c r="E931" s="204" t="s">
        <v>1</v>
      </c>
      <c r="F931" s="205" t="s">
        <v>1139</v>
      </c>
      <c r="G931" s="14"/>
      <c r="H931" s="206">
        <v>84.099999999999994</v>
      </c>
      <c r="I931" s="207"/>
      <c r="J931" s="14"/>
      <c r="K931" s="14"/>
      <c r="L931" s="203"/>
      <c r="M931" s="208"/>
      <c r="N931" s="209"/>
      <c r="O931" s="209"/>
      <c r="P931" s="209"/>
      <c r="Q931" s="209"/>
      <c r="R931" s="209"/>
      <c r="S931" s="209"/>
      <c r="T931" s="210"/>
      <c r="U931" s="14"/>
      <c r="V931" s="14"/>
      <c r="W931" s="14"/>
      <c r="X931" s="14"/>
      <c r="Y931" s="14"/>
      <c r="Z931" s="14"/>
      <c r="AA931" s="14"/>
      <c r="AB931" s="14"/>
      <c r="AC931" s="14"/>
      <c r="AD931" s="14"/>
      <c r="AE931" s="14"/>
      <c r="AT931" s="204" t="s">
        <v>265</v>
      </c>
      <c r="AU931" s="204" t="s">
        <v>85</v>
      </c>
      <c r="AV931" s="14" t="s">
        <v>85</v>
      </c>
      <c r="AW931" s="14" t="s">
        <v>32</v>
      </c>
      <c r="AX931" s="14" t="s">
        <v>75</v>
      </c>
      <c r="AY931" s="204" t="s">
        <v>257</v>
      </c>
    </row>
    <row r="932" s="16" customFormat="1">
      <c r="A932" s="16"/>
      <c r="B932" s="219"/>
      <c r="C932" s="16"/>
      <c r="D932" s="196" t="s">
        <v>265</v>
      </c>
      <c r="E932" s="220" t="s">
        <v>1</v>
      </c>
      <c r="F932" s="221" t="s">
        <v>296</v>
      </c>
      <c r="G932" s="16"/>
      <c r="H932" s="222">
        <v>378.25</v>
      </c>
      <c r="I932" s="223"/>
      <c r="J932" s="16"/>
      <c r="K932" s="16"/>
      <c r="L932" s="219"/>
      <c r="M932" s="224"/>
      <c r="N932" s="225"/>
      <c r="O932" s="225"/>
      <c r="P932" s="225"/>
      <c r="Q932" s="225"/>
      <c r="R932" s="225"/>
      <c r="S932" s="225"/>
      <c r="T932" s="226"/>
      <c r="U932" s="16"/>
      <c r="V932" s="16"/>
      <c r="W932" s="16"/>
      <c r="X932" s="16"/>
      <c r="Y932" s="16"/>
      <c r="Z932" s="16"/>
      <c r="AA932" s="16"/>
      <c r="AB932" s="16"/>
      <c r="AC932" s="16"/>
      <c r="AD932" s="16"/>
      <c r="AE932" s="16"/>
      <c r="AT932" s="220" t="s">
        <v>265</v>
      </c>
      <c r="AU932" s="220" t="s">
        <v>85</v>
      </c>
      <c r="AV932" s="16" t="s">
        <v>92</v>
      </c>
      <c r="AW932" s="16" t="s">
        <v>32</v>
      </c>
      <c r="AX932" s="16" t="s">
        <v>75</v>
      </c>
      <c r="AY932" s="220" t="s">
        <v>257</v>
      </c>
    </row>
    <row r="933" s="13" customFormat="1">
      <c r="A933" s="13"/>
      <c r="B933" s="195"/>
      <c r="C933" s="13"/>
      <c r="D933" s="196" t="s">
        <v>265</v>
      </c>
      <c r="E933" s="197" t="s">
        <v>1</v>
      </c>
      <c r="F933" s="198" t="s">
        <v>846</v>
      </c>
      <c r="G933" s="13"/>
      <c r="H933" s="197" t="s">
        <v>1</v>
      </c>
      <c r="I933" s="199"/>
      <c r="J933" s="13"/>
      <c r="K933" s="13"/>
      <c r="L933" s="195"/>
      <c r="M933" s="200"/>
      <c r="N933" s="201"/>
      <c r="O933" s="201"/>
      <c r="P933" s="201"/>
      <c r="Q933" s="201"/>
      <c r="R933" s="201"/>
      <c r="S933" s="201"/>
      <c r="T933" s="202"/>
      <c r="U933" s="13"/>
      <c r="V933" s="13"/>
      <c r="W933" s="13"/>
      <c r="X933" s="13"/>
      <c r="Y933" s="13"/>
      <c r="Z933" s="13"/>
      <c r="AA933" s="13"/>
      <c r="AB933" s="13"/>
      <c r="AC933" s="13"/>
      <c r="AD933" s="13"/>
      <c r="AE933" s="13"/>
      <c r="AT933" s="197" t="s">
        <v>265</v>
      </c>
      <c r="AU933" s="197" t="s">
        <v>85</v>
      </c>
      <c r="AV933" s="13" t="s">
        <v>82</v>
      </c>
      <c r="AW933" s="13" t="s">
        <v>32</v>
      </c>
      <c r="AX933" s="13" t="s">
        <v>75</v>
      </c>
      <c r="AY933" s="197" t="s">
        <v>257</v>
      </c>
    </row>
    <row r="934" s="13" customFormat="1">
      <c r="A934" s="13"/>
      <c r="B934" s="195"/>
      <c r="C934" s="13"/>
      <c r="D934" s="196" t="s">
        <v>265</v>
      </c>
      <c r="E934" s="197" t="s">
        <v>1</v>
      </c>
      <c r="F934" s="198" t="s">
        <v>1140</v>
      </c>
      <c r="G934" s="13"/>
      <c r="H934" s="197" t="s">
        <v>1</v>
      </c>
      <c r="I934" s="199"/>
      <c r="J934" s="13"/>
      <c r="K934" s="13"/>
      <c r="L934" s="195"/>
      <c r="M934" s="200"/>
      <c r="N934" s="201"/>
      <c r="O934" s="201"/>
      <c r="P934" s="201"/>
      <c r="Q934" s="201"/>
      <c r="R934" s="201"/>
      <c r="S934" s="201"/>
      <c r="T934" s="202"/>
      <c r="U934" s="13"/>
      <c r="V934" s="13"/>
      <c r="W934" s="13"/>
      <c r="X934" s="13"/>
      <c r="Y934" s="13"/>
      <c r="Z934" s="13"/>
      <c r="AA934" s="13"/>
      <c r="AB934" s="13"/>
      <c r="AC934" s="13"/>
      <c r="AD934" s="13"/>
      <c r="AE934" s="13"/>
      <c r="AT934" s="197" t="s">
        <v>265</v>
      </c>
      <c r="AU934" s="197" t="s">
        <v>85</v>
      </c>
      <c r="AV934" s="13" t="s">
        <v>82</v>
      </c>
      <c r="AW934" s="13" t="s">
        <v>32</v>
      </c>
      <c r="AX934" s="13" t="s">
        <v>75</v>
      </c>
      <c r="AY934" s="197" t="s">
        <v>257</v>
      </c>
    </row>
    <row r="935" s="14" customFormat="1">
      <c r="A935" s="14"/>
      <c r="B935" s="203"/>
      <c r="C935" s="14"/>
      <c r="D935" s="196" t="s">
        <v>265</v>
      </c>
      <c r="E935" s="204" t="s">
        <v>1</v>
      </c>
      <c r="F935" s="205" t="s">
        <v>1141</v>
      </c>
      <c r="G935" s="14"/>
      <c r="H935" s="206">
        <v>18.109999999999999</v>
      </c>
      <c r="I935" s="207"/>
      <c r="J935" s="14"/>
      <c r="K935" s="14"/>
      <c r="L935" s="203"/>
      <c r="M935" s="208"/>
      <c r="N935" s="209"/>
      <c r="O935" s="209"/>
      <c r="P935" s="209"/>
      <c r="Q935" s="209"/>
      <c r="R935" s="209"/>
      <c r="S935" s="209"/>
      <c r="T935" s="210"/>
      <c r="U935" s="14"/>
      <c r="V935" s="14"/>
      <c r="W935" s="14"/>
      <c r="X935" s="14"/>
      <c r="Y935" s="14"/>
      <c r="Z935" s="14"/>
      <c r="AA935" s="14"/>
      <c r="AB935" s="14"/>
      <c r="AC935" s="14"/>
      <c r="AD935" s="14"/>
      <c r="AE935" s="14"/>
      <c r="AT935" s="204" t="s">
        <v>265</v>
      </c>
      <c r="AU935" s="204" t="s">
        <v>85</v>
      </c>
      <c r="AV935" s="14" t="s">
        <v>85</v>
      </c>
      <c r="AW935" s="14" t="s">
        <v>32</v>
      </c>
      <c r="AX935" s="14" t="s">
        <v>75</v>
      </c>
      <c r="AY935" s="204" t="s">
        <v>257</v>
      </c>
    </row>
    <row r="936" s="16" customFormat="1">
      <c r="A936" s="16"/>
      <c r="B936" s="219"/>
      <c r="C936" s="16"/>
      <c r="D936" s="196" t="s">
        <v>265</v>
      </c>
      <c r="E936" s="220" t="s">
        <v>1</v>
      </c>
      <c r="F936" s="221" t="s">
        <v>296</v>
      </c>
      <c r="G936" s="16"/>
      <c r="H936" s="222">
        <v>18.109999999999999</v>
      </c>
      <c r="I936" s="223"/>
      <c r="J936" s="16"/>
      <c r="K936" s="16"/>
      <c r="L936" s="219"/>
      <c r="M936" s="224"/>
      <c r="N936" s="225"/>
      <c r="O936" s="225"/>
      <c r="P936" s="225"/>
      <c r="Q936" s="225"/>
      <c r="R936" s="225"/>
      <c r="S936" s="225"/>
      <c r="T936" s="226"/>
      <c r="U936" s="16"/>
      <c r="V936" s="16"/>
      <c r="W936" s="16"/>
      <c r="X936" s="16"/>
      <c r="Y936" s="16"/>
      <c r="Z936" s="16"/>
      <c r="AA936" s="16"/>
      <c r="AB936" s="16"/>
      <c r="AC936" s="16"/>
      <c r="AD936" s="16"/>
      <c r="AE936" s="16"/>
      <c r="AT936" s="220" t="s">
        <v>265</v>
      </c>
      <c r="AU936" s="220" t="s">
        <v>85</v>
      </c>
      <c r="AV936" s="16" t="s">
        <v>92</v>
      </c>
      <c r="AW936" s="16" t="s">
        <v>32</v>
      </c>
      <c r="AX936" s="16" t="s">
        <v>75</v>
      </c>
      <c r="AY936" s="220" t="s">
        <v>257</v>
      </c>
    </row>
    <row r="937" s="13" customFormat="1">
      <c r="A937" s="13"/>
      <c r="B937" s="195"/>
      <c r="C937" s="13"/>
      <c r="D937" s="196" t="s">
        <v>265</v>
      </c>
      <c r="E937" s="197" t="s">
        <v>1</v>
      </c>
      <c r="F937" s="198" t="s">
        <v>835</v>
      </c>
      <c r="G937" s="13"/>
      <c r="H937" s="197" t="s">
        <v>1</v>
      </c>
      <c r="I937" s="199"/>
      <c r="J937" s="13"/>
      <c r="K937" s="13"/>
      <c r="L937" s="195"/>
      <c r="M937" s="200"/>
      <c r="N937" s="201"/>
      <c r="O937" s="201"/>
      <c r="P937" s="201"/>
      <c r="Q937" s="201"/>
      <c r="R937" s="201"/>
      <c r="S937" s="201"/>
      <c r="T937" s="202"/>
      <c r="U937" s="13"/>
      <c r="V937" s="13"/>
      <c r="W937" s="13"/>
      <c r="X937" s="13"/>
      <c r="Y937" s="13"/>
      <c r="Z937" s="13"/>
      <c r="AA937" s="13"/>
      <c r="AB937" s="13"/>
      <c r="AC937" s="13"/>
      <c r="AD937" s="13"/>
      <c r="AE937" s="13"/>
      <c r="AT937" s="197" t="s">
        <v>265</v>
      </c>
      <c r="AU937" s="197" t="s">
        <v>85</v>
      </c>
      <c r="AV937" s="13" t="s">
        <v>82</v>
      </c>
      <c r="AW937" s="13" t="s">
        <v>32</v>
      </c>
      <c r="AX937" s="13" t="s">
        <v>75</v>
      </c>
      <c r="AY937" s="197" t="s">
        <v>257</v>
      </c>
    </row>
    <row r="938" s="13" customFormat="1">
      <c r="A938" s="13"/>
      <c r="B938" s="195"/>
      <c r="C938" s="13"/>
      <c r="D938" s="196" t="s">
        <v>265</v>
      </c>
      <c r="E938" s="197" t="s">
        <v>1</v>
      </c>
      <c r="F938" s="198" t="s">
        <v>1140</v>
      </c>
      <c r="G938" s="13"/>
      <c r="H938" s="197" t="s">
        <v>1</v>
      </c>
      <c r="I938" s="199"/>
      <c r="J938" s="13"/>
      <c r="K938" s="13"/>
      <c r="L938" s="195"/>
      <c r="M938" s="200"/>
      <c r="N938" s="201"/>
      <c r="O938" s="201"/>
      <c r="P938" s="201"/>
      <c r="Q938" s="201"/>
      <c r="R938" s="201"/>
      <c r="S938" s="201"/>
      <c r="T938" s="202"/>
      <c r="U938" s="13"/>
      <c r="V938" s="13"/>
      <c r="W938" s="13"/>
      <c r="X938" s="13"/>
      <c r="Y938" s="13"/>
      <c r="Z938" s="13"/>
      <c r="AA938" s="13"/>
      <c r="AB938" s="13"/>
      <c r="AC938" s="13"/>
      <c r="AD938" s="13"/>
      <c r="AE938" s="13"/>
      <c r="AT938" s="197" t="s">
        <v>265</v>
      </c>
      <c r="AU938" s="197" t="s">
        <v>85</v>
      </c>
      <c r="AV938" s="13" t="s">
        <v>82</v>
      </c>
      <c r="AW938" s="13" t="s">
        <v>32</v>
      </c>
      <c r="AX938" s="13" t="s">
        <v>75</v>
      </c>
      <c r="AY938" s="197" t="s">
        <v>257</v>
      </c>
    </row>
    <row r="939" s="14" customFormat="1">
      <c r="A939" s="14"/>
      <c r="B939" s="203"/>
      <c r="C939" s="14"/>
      <c r="D939" s="196" t="s">
        <v>265</v>
      </c>
      <c r="E939" s="204" t="s">
        <v>1</v>
      </c>
      <c r="F939" s="205" t="s">
        <v>1142</v>
      </c>
      <c r="G939" s="14"/>
      <c r="H939" s="206">
        <v>25.84</v>
      </c>
      <c r="I939" s="207"/>
      <c r="J939" s="14"/>
      <c r="K939" s="14"/>
      <c r="L939" s="203"/>
      <c r="M939" s="208"/>
      <c r="N939" s="209"/>
      <c r="O939" s="209"/>
      <c r="P939" s="209"/>
      <c r="Q939" s="209"/>
      <c r="R939" s="209"/>
      <c r="S939" s="209"/>
      <c r="T939" s="210"/>
      <c r="U939" s="14"/>
      <c r="V939" s="14"/>
      <c r="W939" s="14"/>
      <c r="X939" s="14"/>
      <c r="Y939" s="14"/>
      <c r="Z939" s="14"/>
      <c r="AA939" s="14"/>
      <c r="AB939" s="14"/>
      <c r="AC939" s="14"/>
      <c r="AD939" s="14"/>
      <c r="AE939" s="14"/>
      <c r="AT939" s="204" t="s">
        <v>265</v>
      </c>
      <c r="AU939" s="204" t="s">
        <v>85</v>
      </c>
      <c r="AV939" s="14" t="s">
        <v>85</v>
      </c>
      <c r="AW939" s="14" t="s">
        <v>32</v>
      </c>
      <c r="AX939" s="14" t="s">
        <v>75</v>
      </c>
      <c r="AY939" s="204" t="s">
        <v>257</v>
      </c>
    </row>
    <row r="940" s="16" customFormat="1">
      <c r="A940" s="16"/>
      <c r="B940" s="219"/>
      <c r="C940" s="16"/>
      <c r="D940" s="196" t="s">
        <v>265</v>
      </c>
      <c r="E940" s="220" t="s">
        <v>1</v>
      </c>
      <c r="F940" s="221" t="s">
        <v>296</v>
      </c>
      <c r="G940" s="16"/>
      <c r="H940" s="222">
        <v>25.84</v>
      </c>
      <c r="I940" s="223"/>
      <c r="J940" s="16"/>
      <c r="K940" s="16"/>
      <c r="L940" s="219"/>
      <c r="M940" s="224"/>
      <c r="N940" s="225"/>
      <c r="O940" s="225"/>
      <c r="P940" s="225"/>
      <c r="Q940" s="225"/>
      <c r="R940" s="225"/>
      <c r="S940" s="225"/>
      <c r="T940" s="226"/>
      <c r="U940" s="16"/>
      <c r="V940" s="16"/>
      <c r="W940" s="16"/>
      <c r="X940" s="16"/>
      <c r="Y940" s="16"/>
      <c r="Z940" s="16"/>
      <c r="AA940" s="16"/>
      <c r="AB940" s="16"/>
      <c r="AC940" s="16"/>
      <c r="AD940" s="16"/>
      <c r="AE940" s="16"/>
      <c r="AT940" s="220" t="s">
        <v>265</v>
      </c>
      <c r="AU940" s="220" t="s">
        <v>85</v>
      </c>
      <c r="AV940" s="16" t="s">
        <v>92</v>
      </c>
      <c r="AW940" s="16" t="s">
        <v>32</v>
      </c>
      <c r="AX940" s="16" t="s">
        <v>75</v>
      </c>
      <c r="AY940" s="220" t="s">
        <v>257</v>
      </c>
    </row>
    <row r="941" s="15" customFormat="1">
      <c r="A941" s="15"/>
      <c r="B941" s="211"/>
      <c r="C941" s="15"/>
      <c r="D941" s="196" t="s">
        <v>265</v>
      </c>
      <c r="E941" s="212" t="s">
        <v>1</v>
      </c>
      <c r="F941" s="213" t="s">
        <v>271</v>
      </c>
      <c r="G941" s="15"/>
      <c r="H941" s="214">
        <v>422.19999999999999</v>
      </c>
      <c r="I941" s="215"/>
      <c r="J941" s="15"/>
      <c r="K941" s="15"/>
      <c r="L941" s="211"/>
      <c r="M941" s="216"/>
      <c r="N941" s="217"/>
      <c r="O941" s="217"/>
      <c r="P941" s="217"/>
      <c r="Q941" s="217"/>
      <c r="R941" s="217"/>
      <c r="S941" s="217"/>
      <c r="T941" s="218"/>
      <c r="U941" s="15"/>
      <c r="V941" s="15"/>
      <c r="W941" s="15"/>
      <c r="X941" s="15"/>
      <c r="Y941" s="15"/>
      <c r="Z941" s="15"/>
      <c r="AA941" s="15"/>
      <c r="AB941" s="15"/>
      <c r="AC941" s="15"/>
      <c r="AD941" s="15"/>
      <c r="AE941" s="15"/>
      <c r="AT941" s="212" t="s">
        <v>265</v>
      </c>
      <c r="AU941" s="212" t="s">
        <v>85</v>
      </c>
      <c r="AV941" s="15" t="s">
        <v>108</v>
      </c>
      <c r="AW941" s="15" t="s">
        <v>32</v>
      </c>
      <c r="AX941" s="15" t="s">
        <v>82</v>
      </c>
      <c r="AY941" s="212" t="s">
        <v>257</v>
      </c>
    </row>
    <row r="942" s="2" customFormat="1" ht="16.5" customHeight="1">
      <c r="A942" s="38"/>
      <c r="B942" s="181"/>
      <c r="C942" s="227" t="s">
        <v>1143</v>
      </c>
      <c r="D942" s="227" t="s">
        <v>315</v>
      </c>
      <c r="E942" s="228" t="s">
        <v>1144</v>
      </c>
      <c r="F942" s="229" t="s">
        <v>1145</v>
      </c>
      <c r="G942" s="230" t="s">
        <v>1146</v>
      </c>
      <c r="H942" s="231">
        <v>147.77000000000001</v>
      </c>
      <c r="I942" s="232"/>
      <c r="J942" s="233">
        <f>ROUND(I942*H942,2)</f>
        <v>0</v>
      </c>
      <c r="K942" s="229" t="s">
        <v>263</v>
      </c>
      <c r="L942" s="234"/>
      <c r="M942" s="235" t="s">
        <v>1</v>
      </c>
      <c r="N942" s="236" t="s">
        <v>40</v>
      </c>
      <c r="O942" s="77"/>
      <c r="P942" s="191">
        <f>O942*H942</f>
        <v>0</v>
      </c>
      <c r="Q942" s="191">
        <v>0.001</v>
      </c>
      <c r="R942" s="191">
        <f>Q942*H942</f>
        <v>0.14777000000000001</v>
      </c>
      <c r="S942" s="191">
        <v>0</v>
      </c>
      <c r="T942" s="192">
        <f>S942*H942</f>
        <v>0</v>
      </c>
      <c r="U942" s="38"/>
      <c r="V942" s="38"/>
      <c r="W942" s="38"/>
      <c r="X942" s="38"/>
      <c r="Y942" s="38"/>
      <c r="Z942" s="38"/>
      <c r="AA942" s="38"/>
      <c r="AB942" s="38"/>
      <c r="AC942" s="38"/>
      <c r="AD942" s="38"/>
      <c r="AE942" s="38"/>
      <c r="AR942" s="193" t="s">
        <v>462</v>
      </c>
      <c r="AT942" s="193" t="s">
        <v>315</v>
      </c>
      <c r="AU942" s="193" t="s">
        <v>85</v>
      </c>
      <c r="AY942" s="19" t="s">
        <v>257</v>
      </c>
      <c r="BE942" s="194">
        <f>IF(N942="základní",J942,0)</f>
        <v>0</v>
      </c>
      <c r="BF942" s="194">
        <f>IF(N942="snížená",J942,0)</f>
        <v>0</v>
      </c>
      <c r="BG942" s="194">
        <f>IF(N942="zákl. přenesená",J942,0)</f>
        <v>0</v>
      </c>
      <c r="BH942" s="194">
        <f>IF(N942="sníž. přenesená",J942,0)</f>
        <v>0</v>
      </c>
      <c r="BI942" s="194">
        <f>IF(N942="nulová",J942,0)</f>
        <v>0</v>
      </c>
      <c r="BJ942" s="19" t="s">
        <v>82</v>
      </c>
      <c r="BK942" s="194">
        <f>ROUND(I942*H942,2)</f>
        <v>0</v>
      </c>
      <c r="BL942" s="19" t="s">
        <v>364</v>
      </c>
      <c r="BM942" s="193" t="s">
        <v>1147</v>
      </c>
    </row>
    <row r="943" s="14" customFormat="1">
      <c r="A943" s="14"/>
      <c r="B943" s="203"/>
      <c r="C943" s="14"/>
      <c r="D943" s="196" t="s">
        <v>265</v>
      </c>
      <c r="E943" s="14"/>
      <c r="F943" s="205" t="s">
        <v>1148</v>
      </c>
      <c r="G943" s="14"/>
      <c r="H943" s="206">
        <v>147.77000000000001</v>
      </c>
      <c r="I943" s="207"/>
      <c r="J943" s="14"/>
      <c r="K943" s="14"/>
      <c r="L943" s="203"/>
      <c r="M943" s="208"/>
      <c r="N943" s="209"/>
      <c r="O943" s="209"/>
      <c r="P943" s="209"/>
      <c r="Q943" s="209"/>
      <c r="R943" s="209"/>
      <c r="S943" s="209"/>
      <c r="T943" s="210"/>
      <c r="U943" s="14"/>
      <c r="V943" s="14"/>
      <c r="W943" s="14"/>
      <c r="X943" s="14"/>
      <c r="Y943" s="14"/>
      <c r="Z943" s="14"/>
      <c r="AA943" s="14"/>
      <c r="AB943" s="14"/>
      <c r="AC943" s="14"/>
      <c r="AD943" s="14"/>
      <c r="AE943" s="14"/>
      <c r="AT943" s="204" t="s">
        <v>265</v>
      </c>
      <c r="AU943" s="204" t="s">
        <v>85</v>
      </c>
      <c r="AV943" s="14" t="s">
        <v>85</v>
      </c>
      <c r="AW943" s="14" t="s">
        <v>3</v>
      </c>
      <c r="AX943" s="14" t="s">
        <v>82</v>
      </c>
      <c r="AY943" s="204" t="s">
        <v>257</v>
      </c>
    </row>
    <row r="944" s="2" customFormat="1" ht="24.15" customHeight="1">
      <c r="A944" s="38"/>
      <c r="B944" s="181"/>
      <c r="C944" s="182" t="s">
        <v>1149</v>
      </c>
      <c r="D944" s="182" t="s">
        <v>259</v>
      </c>
      <c r="E944" s="183" t="s">
        <v>1150</v>
      </c>
      <c r="F944" s="184" t="s">
        <v>1151</v>
      </c>
      <c r="G944" s="185" t="s">
        <v>323</v>
      </c>
      <c r="H944" s="186">
        <v>422.19999999999999</v>
      </c>
      <c r="I944" s="187"/>
      <c r="J944" s="188">
        <f>ROUND(I944*H944,2)</f>
        <v>0</v>
      </c>
      <c r="K944" s="184" t="s">
        <v>263</v>
      </c>
      <c r="L944" s="39"/>
      <c r="M944" s="189" t="s">
        <v>1</v>
      </c>
      <c r="N944" s="190" t="s">
        <v>40</v>
      </c>
      <c r="O944" s="77"/>
      <c r="P944" s="191">
        <f>O944*H944</f>
        <v>0</v>
      </c>
      <c r="Q944" s="191">
        <v>0.00088000000000000003</v>
      </c>
      <c r="R944" s="191">
        <f>Q944*H944</f>
        <v>0.37153599999999998</v>
      </c>
      <c r="S944" s="191">
        <v>0</v>
      </c>
      <c r="T944" s="192">
        <f>S944*H944</f>
        <v>0</v>
      </c>
      <c r="U944" s="38"/>
      <c r="V944" s="38"/>
      <c r="W944" s="38"/>
      <c r="X944" s="38"/>
      <c r="Y944" s="38"/>
      <c r="Z944" s="38"/>
      <c r="AA944" s="38"/>
      <c r="AB944" s="38"/>
      <c r="AC944" s="38"/>
      <c r="AD944" s="38"/>
      <c r="AE944" s="38"/>
      <c r="AR944" s="193" t="s">
        <v>364</v>
      </c>
      <c r="AT944" s="193" t="s">
        <v>259</v>
      </c>
      <c r="AU944" s="193" t="s">
        <v>85</v>
      </c>
      <c r="AY944" s="19" t="s">
        <v>257</v>
      </c>
      <c r="BE944" s="194">
        <f>IF(N944="základní",J944,0)</f>
        <v>0</v>
      </c>
      <c r="BF944" s="194">
        <f>IF(N944="snížená",J944,0)</f>
        <v>0</v>
      </c>
      <c r="BG944" s="194">
        <f>IF(N944="zákl. přenesená",J944,0)</f>
        <v>0</v>
      </c>
      <c r="BH944" s="194">
        <f>IF(N944="sníž. přenesená",J944,0)</f>
        <v>0</v>
      </c>
      <c r="BI944" s="194">
        <f>IF(N944="nulová",J944,0)</f>
        <v>0</v>
      </c>
      <c r="BJ944" s="19" t="s">
        <v>82</v>
      </c>
      <c r="BK944" s="194">
        <f>ROUND(I944*H944,2)</f>
        <v>0</v>
      </c>
      <c r="BL944" s="19" t="s">
        <v>364</v>
      </c>
      <c r="BM944" s="193" t="s">
        <v>1152</v>
      </c>
    </row>
    <row r="945" s="13" customFormat="1">
      <c r="A945" s="13"/>
      <c r="B945" s="195"/>
      <c r="C945" s="13"/>
      <c r="D945" s="196" t="s">
        <v>265</v>
      </c>
      <c r="E945" s="197" t="s">
        <v>1</v>
      </c>
      <c r="F945" s="198" t="s">
        <v>1133</v>
      </c>
      <c r="G945" s="13"/>
      <c r="H945" s="197" t="s">
        <v>1</v>
      </c>
      <c r="I945" s="199"/>
      <c r="J945" s="13"/>
      <c r="K945" s="13"/>
      <c r="L945" s="195"/>
      <c r="M945" s="200"/>
      <c r="N945" s="201"/>
      <c r="O945" s="201"/>
      <c r="P945" s="201"/>
      <c r="Q945" s="201"/>
      <c r="R945" s="201"/>
      <c r="S945" s="201"/>
      <c r="T945" s="202"/>
      <c r="U945" s="13"/>
      <c r="V945" s="13"/>
      <c r="W945" s="13"/>
      <c r="X945" s="13"/>
      <c r="Y945" s="13"/>
      <c r="Z945" s="13"/>
      <c r="AA945" s="13"/>
      <c r="AB945" s="13"/>
      <c r="AC945" s="13"/>
      <c r="AD945" s="13"/>
      <c r="AE945" s="13"/>
      <c r="AT945" s="197" t="s">
        <v>265</v>
      </c>
      <c r="AU945" s="197" t="s">
        <v>85</v>
      </c>
      <c r="AV945" s="13" t="s">
        <v>82</v>
      </c>
      <c r="AW945" s="13" t="s">
        <v>32</v>
      </c>
      <c r="AX945" s="13" t="s">
        <v>75</v>
      </c>
      <c r="AY945" s="197" t="s">
        <v>257</v>
      </c>
    </row>
    <row r="946" s="13" customFormat="1">
      <c r="A946" s="13"/>
      <c r="B946" s="195"/>
      <c r="C946" s="13"/>
      <c r="D946" s="196" t="s">
        <v>265</v>
      </c>
      <c r="E946" s="197" t="s">
        <v>1</v>
      </c>
      <c r="F946" s="198" t="s">
        <v>1134</v>
      </c>
      <c r="G946" s="13"/>
      <c r="H946" s="197" t="s">
        <v>1</v>
      </c>
      <c r="I946" s="199"/>
      <c r="J946" s="13"/>
      <c r="K946" s="13"/>
      <c r="L946" s="195"/>
      <c r="M946" s="200"/>
      <c r="N946" s="201"/>
      <c r="O946" s="201"/>
      <c r="P946" s="201"/>
      <c r="Q946" s="201"/>
      <c r="R946" s="201"/>
      <c r="S946" s="201"/>
      <c r="T946" s="202"/>
      <c r="U946" s="13"/>
      <c r="V946" s="13"/>
      <c r="W946" s="13"/>
      <c r="X946" s="13"/>
      <c r="Y946" s="13"/>
      <c r="Z946" s="13"/>
      <c r="AA946" s="13"/>
      <c r="AB946" s="13"/>
      <c r="AC946" s="13"/>
      <c r="AD946" s="13"/>
      <c r="AE946" s="13"/>
      <c r="AT946" s="197" t="s">
        <v>265</v>
      </c>
      <c r="AU946" s="197" t="s">
        <v>85</v>
      </c>
      <c r="AV946" s="13" t="s">
        <v>82</v>
      </c>
      <c r="AW946" s="13" t="s">
        <v>32</v>
      </c>
      <c r="AX946" s="13" t="s">
        <v>75</v>
      </c>
      <c r="AY946" s="197" t="s">
        <v>257</v>
      </c>
    </row>
    <row r="947" s="14" customFormat="1">
      <c r="A947" s="14"/>
      <c r="B947" s="203"/>
      <c r="C947" s="14"/>
      <c r="D947" s="196" t="s">
        <v>265</v>
      </c>
      <c r="E947" s="204" t="s">
        <v>1</v>
      </c>
      <c r="F947" s="205" t="s">
        <v>1135</v>
      </c>
      <c r="G947" s="14"/>
      <c r="H947" s="206">
        <v>283.94999999999999</v>
      </c>
      <c r="I947" s="207"/>
      <c r="J947" s="14"/>
      <c r="K947" s="14"/>
      <c r="L947" s="203"/>
      <c r="M947" s="208"/>
      <c r="N947" s="209"/>
      <c r="O947" s="209"/>
      <c r="P947" s="209"/>
      <c r="Q947" s="209"/>
      <c r="R947" s="209"/>
      <c r="S947" s="209"/>
      <c r="T947" s="210"/>
      <c r="U947" s="14"/>
      <c r="V947" s="14"/>
      <c r="W947" s="14"/>
      <c r="X947" s="14"/>
      <c r="Y947" s="14"/>
      <c r="Z947" s="14"/>
      <c r="AA947" s="14"/>
      <c r="AB947" s="14"/>
      <c r="AC947" s="14"/>
      <c r="AD947" s="14"/>
      <c r="AE947" s="14"/>
      <c r="AT947" s="204" t="s">
        <v>265</v>
      </c>
      <c r="AU947" s="204" t="s">
        <v>85</v>
      </c>
      <c r="AV947" s="14" t="s">
        <v>85</v>
      </c>
      <c r="AW947" s="14" t="s">
        <v>32</v>
      </c>
      <c r="AX947" s="14" t="s">
        <v>75</v>
      </c>
      <c r="AY947" s="204" t="s">
        <v>257</v>
      </c>
    </row>
    <row r="948" s="13" customFormat="1">
      <c r="A948" s="13"/>
      <c r="B948" s="195"/>
      <c r="C948" s="13"/>
      <c r="D948" s="196" t="s">
        <v>265</v>
      </c>
      <c r="E948" s="197" t="s">
        <v>1</v>
      </c>
      <c r="F948" s="198" t="s">
        <v>1136</v>
      </c>
      <c r="G948" s="13"/>
      <c r="H948" s="197" t="s">
        <v>1</v>
      </c>
      <c r="I948" s="199"/>
      <c r="J948" s="13"/>
      <c r="K948" s="13"/>
      <c r="L948" s="195"/>
      <c r="M948" s="200"/>
      <c r="N948" s="201"/>
      <c r="O948" s="201"/>
      <c r="P948" s="201"/>
      <c r="Q948" s="201"/>
      <c r="R948" s="201"/>
      <c r="S948" s="201"/>
      <c r="T948" s="202"/>
      <c r="U948" s="13"/>
      <c r="V948" s="13"/>
      <c r="W948" s="13"/>
      <c r="X948" s="13"/>
      <c r="Y948" s="13"/>
      <c r="Z948" s="13"/>
      <c r="AA948" s="13"/>
      <c r="AB948" s="13"/>
      <c r="AC948" s="13"/>
      <c r="AD948" s="13"/>
      <c r="AE948" s="13"/>
      <c r="AT948" s="197" t="s">
        <v>265</v>
      </c>
      <c r="AU948" s="197" t="s">
        <v>85</v>
      </c>
      <c r="AV948" s="13" t="s">
        <v>82</v>
      </c>
      <c r="AW948" s="13" t="s">
        <v>32</v>
      </c>
      <c r="AX948" s="13" t="s">
        <v>75</v>
      </c>
      <c r="AY948" s="197" t="s">
        <v>257</v>
      </c>
    </row>
    <row r="949" s="14" customFormat="1">
      <c r="A949" s="14"/>
      <c r="B949" s="203"/>
      <c r="C949" s="14"/>
      <c r="D949" s="196" t="s">
        <v>265</v>
      </c>
      <c r="E949" s="204" t="s">
        <v>1</v>
      </c>
      <c r="F949" s="205" t="s">
        <v>1137</v>
      </c>
      <c r="G949" s="14"/>
      <c r="H949" s="206">
        <v>10.199999999999999</v>
      </c>
      <c r="I949" s="207"/>
      <c r="J949" s="14"/>
      <c r="K949" s="14"/>
      <c r="L949" s="203"/>
      <c r="M949" s="208"/>
      <c r="N949" s="209"/>
      <c r="O949" s="209"/>
      <c r="P949" s="209"/>
      <c r="Q949" s="209"/>
      <c r="R949" s="209"/>
      <c r="S949" s="209"/>
      <c r="T949" s="210"/>
      <c r="U949" s="14"/>
      <c r="V949" s="14"/>
      <c r="W949" s="14"/>
      <c r="X949" s="14"/>
      <c r="Y949" s="14"/>
      <c r="Z949" s="14"/>
      <c r="AA949" s="14"/>
      <c r="AB949" s="14"/>
      <c r="AC949" s="14"/>
      <c r="AD949" s="14"/>
      <c r="AE949" s="14"/>
      <c r="AT949" s="204" t="s">
        <v>265</v>
      </c>
      <c r="AU949" s="204" t="s">
        <v>85</v>
      </c>
      <c r="AV949" s="14" t="s">
        <v>85</v>
      </c>
      <c r="AW949" s="14" t="s">
        <v>32</v>
      </c>
      <c r="AX949" s="14" t="s">
        <v>75</v>
      </c>
      <c r="AY949" s="204" t="s">
        <v>257</v>
      </c>
    </row>
    <row r="950" s="13" customFormat="1">
      <c r="A950" s="13"/>
      <c r="B950" s="195"/>
      <c r="C950" s="13"/>
      <c r="D950" s="196" t="s">
        <v>265</v>
      </c>
      <c r="E950" s="197" t="s">
        <v>1</v>
      </c>
      <c r="F950" s="198" t="s">
        <v>1138</v>
      </c>
      <c r="G950" s="13"/>
      <c r="H950" s="197" t="s">
        <v>1</v>
      </c>
      <c r="I950" s="199"/>
      <c r="J950" s="13"/>
      <c r="K950" s="13"/>
      <c r="L950" s="195"/>
      <c r="M950" s="200"/>
      <c r="N950" s="201"/>
      <c r="O950" s="201"/>
      <c r="P950" s="201"/>
      <c r="Q950" s="201"/>
      <c r="R950" s="201"/>
      <c r="S950" s="201"/>
      <c r="T950" s="202"/>
      <c r="U950" s="13"/>
      <c r="V950" s="13"/>
      <c r="W950" s="13"/>
      <c r="X950" s="13"/>
      <c r="Y950" s="13"/>
      <c r="Z950" s="13"/>
      <c r="AA950" s="13"/>
      <c r="AB950" s="13"/>
      <c r="AC950" s="13"/>
      <c r="AD950" s="13"/>
      <c r="AE950" s="13"/>
      <c r="AT950" s="197" t="s">
        <v>265</v>
      </c>
      <c r="AU950" s="197" t="s">
        <v>85</v>
      </c>
      <c r="AV950" s="13" t="s">
        <v>82</v>
      </c>
      <c r="AW950" s="13" t="s">
        <v>32</v>
      </c>
      <c r="AX950" s="13" t="s">
        <v>75</v>
      </c>
      <c r="AY950" s="197" t="s">
        <v>257</v>
      </c>
    </row>
    <row r="951" s="14" customFormat="1">
      <c r="A951" s="14"/>
      <c r="B951" s="203"/>
      <c r="C951" s="14"/>
      <c r="D951" s="196" t="s">
        <v>265</v>
      </c>
      <c r="E951" s="204" t="s">
        <v>1</v>
      </c>
      <c r="F951" s="205" t="s">
        <v>1139</v>
      </c>
      <c r="G951" s="14"/>
      <c r="H951" s="206">
        <v>84.099999999999994</v>
      </c>
      <c r="I951" s="207"/>
      <c r="J951" s="14"/>
      <c r="K951" s="14"/>
      <c r="L951" s="203"/>
      <c r="M951" s="208"/>
      <c r="N951" s="209"/>
      <c r="O951" s="209"/>
      <c r="P951" s="209"/>
      <c r="Q951" s="209"/>
      <c r="R951" s="209"/>
      <c r="S951" s="209"/>
      <c r="T951" s="210"/>
      <c r="U951" s="14"/>
      <c r="V951" s="14"/>
      <c r="W951" s="14"/>
      <c r="X951" s="14"/>
      <c r="Y951" s="14"/>
      <c r="Z951" s="14"/>
      <c r="AA951" s="14"/>
      <c r="AB951" s="14"/>
      <c r="AC951" s="14"/>
      <c r="AD951" s="14"/>
      <c r="AE951" s="14"/>
      <c r="AT951" s="204" t="s">
        <v>265</v>
      </c>
      <c r="AU951" s="204" t="s">
        <v>85</v>
      </c>
      <c r="AV951" s="14" t="s">
        <v>85</v>
      </c>
      <c r="AW951" s="14" t="s">
        <v>32</v>
      </c>
      <c r="AX951" s="14" t="s">
        <v>75</v>
      </c>
      <c r="AY951" s="204" t="s">
        <v>257</v>
      </c>
    </row>
    <row r="952" s="16" customFormat="1">
      <c r="A952" s="16"/>
      <c r="B952" s="219"/>
      <c r="C952" s="16"/>
      <c r="D952" s="196" t="s">
        <v>265</v>
      </c>
      <c r="E952" s="220" t="s">
        <v>1</v>
      </c>
      <c r="F952" s="221" t="s">
        <v>296</v>
      </c>
      <c r="G952" s="16"/>
      <c r="H952" s="222">
        <v>378.25</v>
      </c>
      <c r="I952" s="223"/>
      <c r="J952" s="16"/>
      <c r="K952" s="16"/>
      <c r="L952" s="219"/>
      <c r="M952" s="224"/>
      <c r="N952" s="225"/>
      <c r="O952" s="225"/>
      <c r="P952" s="225"/>
      <c r="Q952" s="225"/>
      <c r="R952" s="225"/>
      <c r="S952" s="225"/>
      <c r="T952" s="226"/>
      <c r="U952" s="16"/>
      <c r="V952" s="16"/>
      <c r="W952" s="16"/>
      <c r="X952" s="16"/>
      <c r="Y952" s="16"/>
      <c r="Z952" s="16"/>
      <c r="AA952" s="16"/>
      <c r="AB952" s="16"/>
      <c r="AC952" s="16"/>
      <c r="AD952" s="16"/>
      <c r="AE952" s="16"/>
      <c r="AT952" s="220" t="s">
        <v>265</v>
      </c>
      <c r="AU952" s="220" t="s">
        <v>85</v>
      </c>
      <c r="AV952" s="16" t="s">
        <v>92</v>
      </c>
      <c r="AW952" s="16" t="s">
        <v>32</v>
      </c>
      <c r="AX952" s="16" t="s">
        <v>75</v>
      </c>
      <c r="AY952" s="220" t="s">
        <v>257</v>
      </c>
    </row>
    <row r="953" s="13" customFormat="1">
      <c r="A953" s="13"/>
      <c r="B953" s="195"/>
      <c r="C953" s="13"/>
      <c r="D953" s="196" t="s">
        <v>265</v>
      </c>
      <c r="E953" s="197" t="s">
        <v>1</v>
      </c>
      <c r="F953" s="198" t="s">
        <v>846</v>
      </c>
      <c r="G953" s="13"/>
      <c r="H953" s="197" t="s">
        <v>1</v>
      </c>
      <c r="I953" s="199"/>
      <c r="J953" s="13"/>
      <c r="K953" s="13"/>
      <c r="L953" s="195"/>
      <c r="M953" s="200"/>
      <c r="N953" s="201"/>
      <c r="O953" s="201"/>
      <c r="P953" s="201"/>
      <c r="Q953" s="201"/>
      <c r="R953" s="201"/>
      <c r="S953" s="201"/>
      <c r="T953" s="202"/>
      <c r="U953" s="13"/>
      <c r="V953" s="13"/>
      <c r="W953" s="13"/>
      <c r="X953" s="13"/>
      <c r="Y953" s="13"/>
      <c r="Z953" s="13"/>
      <c r="AA953" s="13"/>
      <c r="AB953" s="13"/>
      <c r="AC953" s="13"/>
      <c r="AD953" s="13"/>
      <c r="AE953" s="13"/>
      <c r="AT953" s="197" t="s">
        <v>265</v>
      </c>
      <c r="AU953" s="197" t="s">
        <v>85</v>
      </c>
      <c r="AV953" s="13" t="s">
        <v>82</v>
      </c>
      <c r="AW953" s="13" t="s">
        <v>32</v>
      </c>
      <c r="AX953" s="13" t="s">
        <v>75</v>
      </c>
      <c r="AY953" s="197" t="s">
        <v>257</v>
      </c>
    </row>
    <row r="954" s="13" customFormat="1">
      <c r="A954" s="13"/>
      <c r="B954" s="195"/>
      <c r="C954" s="13"/>
      <c r="D954" s="196" t="s">
        <v>265</v>
      </c>
      <c r="E954" s="197" t="s">
        <v>1</v>
      </c>
      <c r="F954" s="198" t="s">
        <v>1140</v>
      </c>
      <c r="G954" s="13"/>
      <c r="H954" s="197" t="s">
        <v>1</v>
      </c>
      <c r="I954" s="199"/>
      <c r="J954" s="13"/>
      <c r="K954" s="13"/>
      <c r="L954" s="195"/>
      <c r="M954" s="200"/>
      <c r="N954" s="201"/>
      <c r="O954" s="201"/>
      <c r="P954" s="201"/>
      <c r="Q954" s="201"/>
      <c r="R954" s="201"/>
      <c r="S954" s="201"/>
      <c r="T954" s="202"/>
      <c r="U954" s="13"/>
      <c r="V954" s="13"/>
      <c r="W954" s="13"/>
      <c r="X954" s="13"/>
      <c r="Y954" s="13"/>
      <c r="Z954" s="13"/>
      <c r="AA954" s="13"/>
      <c r="AB954" s="13"/>
      <c r="AC954" s="13"/>
      <c r="AD954" s="13"/>
      <c r="AE954" s="13"/>
      <c r="AT954" s="197" t="s">
        <v>265</v>
      </c>
      <c r="AU954" s="197" t="s">
        <v>85</v>
      </c>
      <c r="AV954" s="13" t="s">
        <v>82</v>
      </c>
      <c r="AW954" s="13" t="s">
        <v>32</v>
      </c>
      <c r="AX954" s="13" t="s">
        <v>75</v>
      </c>
      <c r="AY954" s="197" t="s">
        <v>257</v>
      </c>
    </row>
    <row r="955" s="14" customFormat="1">
      <c r="A955" s="14"/>
      <c r="B955" s="203"/>
      <c r="C955" s="14"/>
      <c r="D955" s="196" t="s">
        <v>265</v>
      </c>
      <c r="E955" s="204" t="s">
        <v>1</v>
      </c>
      <c r="F955" s="205" t="s">
        <v>1141</v>
      </c>
      <c r="G955" s="14"/>
      <c r="H955" s="206">
        <v>18.109999999999999</v>
      </c>
      <c r="I955" s="207"/>
      <c r="J955" s="14"/>
      <c r="K955" s="14"/>
      <c r="L955" s="203"/>
      <c r="M955" s="208"/>
      <c r="N955" s="209"/>
      <c r="O955" s="209"/>
      <c r="P955" s="209"/>
      <c r="Q955" s="209"/>
      <c r="R955" s="209"/>
      <c r="S955" s="209"/>
      <c r="T955" s="210"/>
      <c r="U955" s="14"/>
      <c r="V955" s="14"/>
      <c r="W955" s="14"/>
      <c r="X955" s="14"/>
      <c r="Y955" s="14"/>
      <c r="Z955" s="14"/>
      <c r="AA955" s="14"/>
      <c r="AB955" s="14"/>
      <c r="AC955" s="14"/>
      <c r="AD955" s="14"/>
      <c r="AE955" s="14"/>
      <c r="AT955" s="204" t="s">
        <v>265</v>
      </c>
      <c r="AU955" s="204" t="s">
        <v>85</v>
      </c>
      <c r="AV955" s="14" t="s">
        <v>85</v>
      </c>
      <c r="AW955" s="14" t="s">
        <v>32</v>
      </c>
      <c r="AX955" s="14" t="s">
        <v>75</v>
      </c>
      <c r="AY955" s="204" t="s">
        <v>257</v>
      </c>
    </row>
    <row r="956" s="16" customFormat="1">
      <c r="A956" s="16"/>
      <c r="B956" s="219"/>
      <c r="C956" s="16"/>
      <c r="D956" s="196" t="s">
        <v>265</v>
      </c>
      <c r="E956" s="220" t="s">
        <v>1</v>
      </c>
      <c r="F956" s="221" t="s">
        <v>296</v>
      </c>
      <c r="G956" s="16"/>
      <c r="H956" s="222">
        <v>18.109999999999999</v>
      </c>
      <c r="I956" s="223"/>
      <c r="J956" s="16"/>
      <c r="K956" s="16"/>
      <c r="L956" s="219"/>
      <c r="M956" s="224"/>
      <c r="N956" s="225"/>
      <c r="O956" s="225"/>
      <c r="P956" s="225"/>
      <c r="Q956" s="225"/>
      <c r="R956" s="225"/>
      <c r="S956" s="225"/>
      <c r="T956" s="226"/>
      <c r="U956" s="16"/>
      <c r="V956" s="16"/>
      <c r="W956" s="16"/>
      <c r="X956" s="16"/>
      <c r="Y956" s="16"/>
      <c r="Z956" s="16"/>
      <c r="AA956" s="16"/>
      <c r="AB956" s="16"/>
      <c r="AC956" s="16"/>
      <c r="AD956" s="16"/>
      <c r="AE956" s="16"/>
      <c r="AT956" s="220" t="s">
        <v>265</v>
      </c>
      <c r="AU956" s="220" t="s">
        <v>85</v>
      </c>
      <c r="AV956" s="16" t="s">
        <v>92</v>
      </c>
      <c r="AW956" s="16" t="s">
        <v>32</v>
      </c>
      <c r="AX956" s="16" t="s">
        <v>75</v>
      </c>
      <c r="AY956" s="220" t="s">
        <v>257</v>
      </c>
    </row>
    <row r="957" s="13" customFormat="1">
      <c r="A957" s="13"/>
      <c r="B957" s="195"/>
      <c r="C957" s="13"/>
      <c r="D957" s="196" t="s">
        <v>265</v>
      </c>
      <c r="E957" s="197" t="s">
        <v>1</v>
      </c>
      <c r="F957" s="198" t="s">
        <v>835</v>
      </c>
      <c r="G957" s="13"/>
      <c r="H957" s="197" t="s">
        <v>1</v>
      </c>
      <c r="I957" s="199"/>
      <c r="J957" s="13"/>
      <c r="K957" s="13"/>
      <c r="L957" s="195"/>
      <c r="M957" s="200"/>
      <c r="N957" s="201"/>
      <c r="O957" s="201"/>
      <c r="P957" s="201"/>
      <c r="Q957" s="201"/>
      <c r="R957" s="201"/>
      <c r="S957" s="201"/>
      <c r="T957" s="202"/>
      <c r="U957" s="13"/>
      <c r="V957" s="13"/>
      <c r="W957" s="13"/>
      <c r="X957" s="13"/>
      <c r="Y957" s="13"/>
      <c r="Z957" s="13"/>
      <c r="AA957" s="13"/>
      <c r="AB957" s="13"/>
      <c r="AC957" s="13"/>
      <c r="AD957" s="13"/>
      <c r="AE957" s="13"/>
      <c r="AT957" s="197" t="s">
        <v>265</v>
      </c>
      <c r="AU957" s="197" t="s">
        <v>85</v>
      </c>
      <c r="AV957" s="13" t="s">
        <v>82</v>
      </c>
      <c r="AW957" s="13" t="s">
        <v>32</v>
      </c>
      <c r="AX957" s="13" t="s">
        <v>75</v>
      </c>
      <c r="AY957" s="197" t="s">
        <v>257</v>
      </c>
    </row>
    <row r="958" s="13" customFormat="1">
      <c r="A958" s="13"/>
      <c r="B958" s="195"/>
      <c r="C958" s="13"/>
      <c r="D958" s="196" t="s">
        <v>265</v>
      </c>
      <c r="E958" s="197" t="s">
        <v>1</v>
      </c>
      <c r="F958" s="198" t="s">
        <v>1140</v>
      </c>
      <c r="G958" s="13"/>
      <c r="H958" s="197" t="s">
        <v>1</v>
      </c>
      <c r="I958" s="199"/>
      <c r="J958" s="13"/>
      <c r="K958" s="13"/>
      <c r="L958" s="195"/>
      <c r="M958" s="200"/>
      <c r="N958" s="201"/>
      <c r="O958" s="201"/>
      <c r="P958" s="201"/>
      <c r="Q958" s="201"/>
      <c r="R958" s="201"/>
      <c r="S958" s="201"/>
      <c r="T958" s="202"/>
      <c r="U958" s="13"/>
      <c r="V958" s="13"/>
      <c r="W958" s="13"/>
      <c r="X958" s="13"/>
      <c r="Y958" s="13"/>
      <c r="Z958" s="13"/>
      <c r="AA958" s="13"/>
      <c r="AB958" s="13"/>
      <c r="AC958" s="13"/>
      <c r="AD958" s="13"/>
      <c r="AE958" s="13"/>
      <c r="AT958" s="197" t="s">
        <v>265</v>
      </c>
      <c r="AU958" s="197" t="s">
        <v>85</v>
      </c>
      <c r="AV958" s="13" t="s">
        <v>82</v>
      </c>
      <c r="AW958" s="13" t="s">
        <v>32</v>
      </c>
      <c r="AX958" s="13" t="s">
        <v>75</v>
      </c>
      <c r="AY958" s="197" t="s">
        <v>257</v>
      </c>
    </row>
    <row r="959" s="14" customFormat="1">
      <c r="A959" s="14"/>
      <c r="B959" s="203"/>
      <c r="C959" s="14"/>
      <c r="D959" s="196" t="s">
        <v>265</v>
      </c>
      <c r="E959" s="204" t="s">
        <v>1</v>
      </c>
      <c r="F959" s="205" t="s">
        <v>1142</v>
      </c>
      <c r="G959" s="14"/>
      <c r="H959" s="206">
        <v>25.84</v>
      </c>
      <c r="I959" s="207"/>
      <c r="J959" s="14"/>
      <c r="K959" s="14"/>
      <c r="L959" s="203"/>
      <c r="M959" s="208"/>
      <c r="N959" s="209"/>
      <c r="O959" s="209"/>
      <c r="P959" s="209"/>
      <c r="Q959" s="209"/>
      <c r="R959" s="209"/>
      <c r="S959" s="209"/>
      <c r="T959" s="210"/>
      <c r="U959" s="14"/>
      <c r="V959" s="14"/>
      <c r="W959" s="14"/>
      <c r="X959" s="14"/>
      <c r="Y959" s="14"/>
      <c r="Z959" s="14"/>
      <c r="AA959" s="14"/>
      <c r="AB959" s="14"/>
      <c r="AC959" s="14"/>
      <c r="AD959" s="14"/>
      <c r="AE959" s="14"/>
      <c r="AT959" s="204" t="s">
        <v>265</v>
      </c>
      <c r="AU959" s="204" t="s">
        <v>85</v>
      </c>
      <c r="AV959" s="14" t="s">
        <v>85</v>
      </c>
      <c r="AW959" s="14" t="s">
        <v>32</v>
      </c>
      <c r="AX959" s="14" t="s">
        <v>75</v>
      </c>
      <c r="AY959" s="204" t="s">
        <v>257</v>
      </c>
    </row>
    <row r="960" s="16" customFormat="1">
      <c r="A960" s="16"/>
      <c r="B960" s="219"/>
      <c r="C960" s="16"/>
      <c r="D960" s="196" t="s">
        <v>265</v>
      </c>
      <c r="E960" s="220" t="s">
        <v>1</v>
      </c>
      <c r="F960" s="221" t="s">
        <v>296</v>
      </c>
      <c r="G960" s="16"/>
      <c r="H960" s="222">
        <v>25.84</v>
      </c>
      <c r="I960" s="223"/>
      <c r="J960" s="16"/>
      <c r="K960" s="16"/>
      <c r="L960" s="219"/>
      <c r="M960" s="224"/>
      <c r="N960" s="225"/>
      <c r="O960" s="225"/>
      <c r="P960" s="225"/>
      <c r="Q960" s="225"/>
      <c r="R960" s="225"/>
      <c r="S960" s="225"/>
      <c r="T960" s="226"/>
      <c r="U960" s="16"/>
      <c r="V960" s="16"/>
      <c r="W960" s="16"/>
      <c r="X960" s="16"/>
      <c r="Y960" s="16"/>
      <c r="Z960" s="16"/>
      <c r="AA960" s="16"/>
      <c r="AB960" s="16"/>
      <c r="AC960" s="16"/>
      <c r="AD960" s="16"/>
      <c r="AE960" s="16"/>
      <c r="AT960" s="220" t="s">
        <v>265</v>
      </c>
      <c r="AU960" s="220" t="s">
        <v>85</v>
      </c>
      <c r="AV960" s="16" t="s">
        <v>92</v>
      </c>
      <c r="AW960" s="16" t="s">
        <v>32</v>
      </c>
      <c r="AX960" s="16" t="s">
        <v>75</v>
      </c>
      <c r="AY960" s="220" t="s">
        <v>257</v>
      </c>
    </row>
    <row r="961" s="15" customFormat="1">
      <c r="A961" s="15"/>
      <c r="B961" s="211"/>
      <c r="C961" s="15"/>
      <c r="D961" s="196" t="s">
        <v>265</v>
      </c>
      <c r="E961" s="212" t="s">
        <v>1</v>
      </c>
      <c r="F961" s="213" t="s">
        <v>271</v>
      </c>
      <c r="G961" s="15"/>
      <c r="H961" s="214">
        <v>422.19999999999999</v>
      </c>
      <c r="I961" s="215"/>
      <c r="J961" s="15"/>
      <c r="K961" s="15"/>
      <c r="L961" s="211"/>
      <c r="M961" s="216"/>
      <c r="N961" s="217"/>
      <c r="O961" s="217"/>
      <c r="P961" s="217"/>
      <c r="Q961" s="217"/>
      <c r="R961" s="217"/>
      <c r="S961" s="217"/>
      <c r="T961" s="218"/>
      <c r="U961" s="15"/>
      <c r="V961" s="15"/>
      <c r="W961" s="15"/>
      <c r="X961" s="15"/>
      <c r="Y961" s="15"/>
      <c r="Z961" s="15"/>
      <c r="AA961" s="15"/>
      <c r="AB961" s="15"/>
      <c r="AC961" s="15"/>
      <c r="AD961" s="15"/>
      <c r="AE961" s="15"/>
      <c r="AT961" s="212" t="s">
        <v>265</v>
      </c>
      <c r="AU961" s="212" t="s">
        <v>85</v>
      </c>
      <c r="AV961" s="15" t="s">
        <v>108</v>
      </c>
      <c r="AW961" s="15" t="s">
        <v>32</v>
      </c>
      <c r="AX961" s="15" t="s">
        <v>82</v>
      </c>
      <c r="AY961" s="212" t="s">
        <v>257</v>
      </c>
    </row>
    <row r="962" s="2" customFormat="1" ht="44.25" customHeight="1">
      <c r="A962" s="38"/>
      <c r="B962" s="181"/>
      <c r="C962" s="227" t="s">
        <v>1153</v>
      </c>
      <c r="D962" s="227" t="s">
        <v>315</v>
      </c>
      <c r="E962" s="228" t="s">
        <v>1080</v>
      </c>
      <c r="F962" s="229" t="s">
        <v>1081</v>
      </c>
      <c r="G962" s="230" t="s">
        <v>323</v>
      </c>
      <c r="H962" s="231">
        <v>464.42000000000002</v>
      </c>
      <c r="I962" s="232"/>
      <c r="J962" s="233">
        <f>ROUND(I962*H962,2)</f>
        <v>0</v>
      </c>
      <c r="K962" s="229" t="s">
        <v>263</v>
      </c>
      <c r="L962" s="234"/>
      <c r="M962" s="235" t="s">
        <v>1</v>
      </c>
      <c r="N962" s="236" t="s">
        <v>40</v>
      </c>
      <c r="O962" s="77"/>
      <c r="P962" s="191">
        <f>O962*H962</f>
        <v>0</v>
      </c>
      <c r="Q962" s="191">
        <v>0.0054000000000000003</v>
      </c>
      <c r="R962" s="191">
        <f>Q962*H962</f>
        <v>2.5078680000000002</v>
      </c>
      <c r="S962" s="191">
        <v>0</v>
      </c>
      <c r="T962" s="192">
        <f>S962*H962</f>
        <v>0</v>
      </c>
      <c r="U962" s="38"/>
      <c r="V962" s="38"/>
      <c r="W962" s="38"/>
      <c r="X962" s="38"/>
      <c r="Y962" s="38"/>
      <c r="Z962" s="38"/>
      <c r="AA962" s="38"/>
      <c r="AB962" s="38"/>
      <c r="AC962" s="38"/>
      <c r="AD962" s="38"/>
      <c r="AE962" s="38"/>
      <c r="AR962" s="193" t="s">
        <v>462</v>
      </c>
      <c r="AT962" s="193" t="s">
        <v>315</v>
      </c>
      <c r="AU962" s="193" t="s">
        <v>85</v>
      </c>
      <c r="AY962" s="19" t="s">
        <v>257</v>
      </c>
      <c r="BE962" s="194">
        <f>IF(N962="základní",J962,0)</f>
        <v>0</v>
      </c>
      <c r="BF962" s="194">
        <f>IF(N962="snížená",J962,0)</f>
        <v>0</v>
      </c>
      <c r="BG962" s="194">
        <f>IF(N962="zákl. přenesená",J962,0)</f>
        <v>0</v>
      </c>
      <c r="BH962" s="194">
        <f>IF(N962="sníž. přenesená",J962,0)</f>
        <v>0</v>
      </c>
      <c r="BI962" s="194">
        <f>IF(N962="nulová",J962,0)</f>
        <v>0</v>
      </c>
      <c r="BJ962" s="19" t="s">
        <v>82</v>
      </c>
      <c r="BK962" s="194">
        <f>ROUND(I962*H962,2)</f>
        <v>0</v>
      </c>
      <c r="BL962" s="19" t="s">
        <v>364</v>
      </c>
      <c r="BM962" s="193" t="s">
        <v>1154</v>
      </c>
    </row>
    <row r="963" s="14" customFormat="1">
      <c r="A963" s="14"/>
      <c r="B963" s="203"/>
      <c r="C963" s="14"/>
      <c r="D963" s="196" t="s">
        <v>265</v>
      </c>
      <c r="E963" s="14"/>
      <c r="F963" s="205" t="s">
        <v>1155</v>
      </c>
      <c r="G963" s="14"/>
      <c r="H963" s="206">
        <v>464.42000000000002</v>
      </c>
      <c r="I963" s="207"/>
      <c r="J963" s="14"/>
      <c r="K963" s="14"/>
      <c r="L963" s="203"/>
      <c r="M963" s="208"/>
      <c r="N963" s="209"/>
      <c r="O963" s="209"/>
      <c r="P963" s="209"/>
      <c r="Q963" s="209"/>
      <c r="R963" s="209"/>
      <c r="S963" s="209"/>
      <c r="T963" s="210"/>
      <c r="U963" s="14"/>
      <c r="V963" s="14"/>
      <c r="W963" s="14"/>
      <c r="X963" s="14"/>
      <c r="Y963" s="14"/>
      <c r="Z963" s="14"/>
      <c r="AA963" s="14"/>
      <c r="AB963" s="14"/>
      <c r="AC963" s="14"/>
      <c r="AD963" s="14"/>
      <c r="AE963" s="14"/>
      <c r="AT963" s="204" t="s">
        <v>265</v>
      </c>
      <c r="AU963" s="204" t="s">
        <v>85</v>
      </c>
      <c r="AV963" s="14" t="s">
        <v>85</v>
      </c>
      <c r="AW963" s="14" t="s">
        <v>3</v>
      </c>
      <c r="AX963" s="14" t="s">
        <v>82</v>
      </c>
      <c r="AY963" s="204" t="s">
        <v>257</v>
      </c>
    </row>
    <row r="964" s="2" customFormat="1" ht="44.25" customHeight="1">
      <c r="A964" s="38"/>
      <c r="B964" s="181"/>
      <c r="C964" s="182" t="s">
        <v>1156</v>
      </c>
      <c r="D964" s="182" t="s">
        <v>259</v>
      </c>
      <c r="E964" s="183" t="s">
        <v>1157</v>
      </c>
      <c r="F964" s="184" t="s">
        <v>1158</v>
      </c>
      <c r="G964" s="185" t="s">
        <v>323</v>
      </c>
      <c r="H964" s="186">
        <v>422.19999999999999</v>
      </c>
      <c r="I964" s="187"/>
      <c r="J964" s="188">
        <f>ROUND(I964*H964,2)</f>
        <v>0</v>
      </c>
      <c r="K964" s="184" t="s">
        <v>1</v>
      </c>
      <c r="L964" s="39"/>
      <c r="M964" s="189" t="s">
        <v>1</v>
      </c>
      <c r="N964" s="190" t="s">
        <v>40</v>
      </c>
      <c r="O964" s="77"/>
      <c r="P964" s="191">
        <f>O964*H964</f>
        <v>0</v>
      </c>
      <c r="Q964" s="191">
        <v>3.0000000000000001E-05</v>
      </c>
      <c r="R964" s="191">
        <f>Q964*H964</f>
        <v>0.012666</v>
      </c>
      <c r="S964" s="191">
        <v>0</v>
      </c>
      <c r="T964" s="192">
        <f>S964*H964</f>
        <v>0</v>
      </c>
      <c r="U964" s="38"/>
      <c r="V964" s="38"/>
      <c r="W964" s="38"/>
      <c r="X964" s="38"/>
      <c r="Y964" s="38"/>
      <c r="Z964" s="38"/>
      <c r="AA964" s="38"/>
      <c r="AB964" s="38"/>
      <c r="AC964" s="38"/>
      <c r="AD964" s="38"/>
      <c r="AE964" s="38"/>
      <c r="AR964" s="193" t="s">
        <v>364</v>
      </c>
      <c r="AT964" s="193" t="s">
        <v>259</v>
      </c>
      <c r="AU964" s="193" t="s">
        <v>85</v>
      </c>
      <c r="AY964" s="19" t="s">
        <v>257</v>
      </c>
      <c r="BE964" s="194">
        <f>IF(N964="základní",J964,0)</f>
        <v>0</v>
      </c>
      <c r="BF964" s="194">
        <f>IF(N964="snížená",J964,0)</f>
        <v>0</v>
      </c>
      <c r="BG964" s="194">
        <f>IF(N964="zákl. přenesená",J964,0)</f>
        <v>0</v>
      </c>
      <c r="BH964" s="194">
        <f>IF(N964="sníž. přenesená",J964,0)</f>
        <v>0</v>
      </c>
      <c r="BI964" s="194">
        <f>IF(N964="nulová",J964,0)</f>
        <v>0</v>
      </c>
      <c r="BJ964" s="19" t="s">
        <v>82</v>
      </c>
      <c r="BK964" s="194">
        <f>ROUND(I964*H964,2)</f>
        <v>0</v>
      </c>
      <c r="BL964" s="19" t="s">
        <v>364</v>
      </c>
      <c r="BM964" s="193" t="s">
        <v>1159</v>
      </c>
    </row>
    <row r="965" s="13" customFormat="1">
      <c r="A965" s="13"/>
      <c r="B965" s="195"/>
      <c r="C965" s="13"/>
      <c r="D965" s="196" t="s">
        <v>265</v>
      </c>
      <c r="E965" s="197" t="s">
        <v>1</v>
      </c>
      <c r="F965" s="198" t="s">
        <v>1133</v>
      </c>
      <c r="G965" s="13"/>
      <c r="H965" s="197" t="s">
        <v>1</v>
      </c>
      <c r="I965" s="199"/>
      <c r="J965" s="13"/>
      <c r="K965" s="13"/>
      <c r="L965" s="195"/>
      <c r="M965" s="200"/>
      <c r="N965" s="201"/>
      <c r="O965" s="201"/>
      <c r="P965" s="201"/>
      <c r="Q965" s="201"/>
      <c r="R965" s="201"/>
      <c r="S965" s="201"/>
      <c r="T965" s="202"/>
      <c r="U965" s="13"/>
      <c r="V965" s="13"/>
      <c r="W965" s="13"/>
      <c r="X965" s="13"/>
      <c r="Y965" s="13"/>
      <c r="Z965" s="13"/>
      <c r="AA965" s="13"/>
      <c r="AB965" s="13"/>
      <c r="AC965" s="13"/>
      <c r="AD965" s="13"/>
      <c r="AE965" s="13"/>
      <c r="AT965" s="197" t="s">
        <v>265</v>
      </c>
      <c r="AU965" s="197" t="s">
        <v>85</v>
      </c>
      <c r="AV965" s="13" t="s">
        <v>82</v>
      </c>
      <c r="AW965" s="13" t="s">
        <v>32</v>
      </c>
      <c r="AX965" s="13" t="s">
        <v>75</v>
      </c>
      <c r="AY965" s="197" t="s">
        <v>257</v>
      </c>
    </row>
    <row r="966" s="13" customFormat="1">
      <c r="A966" s="13"/>
      <c r="B966" s="195"/>
      <c r="C966" s="13"/>
      <c r="D966" s="196" t="s">
        <v>265</v>
      </c>
      <c r="E966" s="197" t="s">
        <v>1</v>
      </c>
      <c r="F966" s="198" t="s">
        <v>1134</v>
      </c>
      <c r="G966" s="13"/>
      <c r="H966" s="197" t="s">
        <v>1</v>
      </c>
      <c r="I966" s="199"/>
      <c r="J966" s="13"/>
      <c r="K966" s="13"/>
      <c r="L966" s="195"/>
      <c r="M966" s="200"/>
      <c r="N966" s="201"/>
      <c r="O966" s="201"/>
      <c r="P966" s="201"/>
      <c r="Q966" s="201"/>
      <c r="R966" s="201"/>
      <c r="S966" s="201"/>
      <c r="T966" s="202"/>
      <c r="U966" s="13"/>
      <c r="V966" s="13"/>
      <c r="W966" s="13"/>
      <c r="X966" s="13"/>
      <c r="Y966" s="13"/>
      <c r="Z966" s="13"/>
      <c r="AA966" s="13"/>
      <c r="AB966" s="13"/>
      <c r="AC966" s="13"/>
      <c r="AD966" s="13"/>
      <c r="AE966" s="13"/>
      <c r="AT966" s="197" t="s">
        <v>265</v>
      </c>
      <c r="AU966" s="197" t="s">
        <v>85</v>
      </c>
      <c r="AV966" s="13" t="s">
        <v>82</v>
      </c>
      <c r="AW966" s="13" t="s">
        <v>32</v>
      </c>
      <c r="AX966" s="13" t="s">
        <v>75</v>
      </c>
      <c r="AY966" s="197" t="s">
        <v>257</v>
      </c>
    </row>
    <row r="967" s="14" customFormat="1">
      <c r="A967" s="14"/>
      <c r="B967" s="203"/>
      <c r="C967" s="14"/>
      <c r="D967" s="196" t="s">
        <v>265</v>
      </c>
      <c r="E967" s="204" t="s">
        <v>1</v>
      </c>
      <c r="F967" s="205" t="s">
        <v>1135</v>
      </c>
      <c r="G967" s="14"/>
      <c r="H967" s="206">
        <v>283.94999999999999</v>
      </c>
      <c r="I967" s="207"/>
      <c r="J967" s="14"/>
      <c r="K967" s="14"/>
      <c r="L967" s="203"/>
      <c r="M967" s="208"/>
      <c r="N967" s="209"/>
      <c r="O967" s="209"/>
      <c r="P967" s="209"/>
      <c r="Q967" s="209"/>
      <c r="R967" s="209"/>
      <c r="S967" s="209"/>
      <c r="T967" s="210"/>
      <c r="U967" s="14"/>
      <c r="V967" s="14"/>
      <c r="W967" s="14"/>
      <c r="X967" s="14"/>
      <c r="Y967" s="14"/>
      <c r="Z967" s="14"/>
      <c r="AA967" s="14"/>
      <c r="AB967" s="14"/>
      <c r="AC967" s="14"/>
      <c r="AD967" s="14"/>
      <c r="AE967" s="14"/>
      <c r="AT967" s="204" t="s">
        <v>265</v>
      </c>
      <c r="AU967" s="204" t="s">
        <v>85</v>
      </c>
      <c r="AV967" s="14" t="s">
        <v>85</v>
      </c>
      <c r="AW967" s="14" t="s">
        <v>32</v>
      </c>
      <c r="AX967" s="14" t="s">
        <v>75</v>
      </c>
      <c r="AY967" s="204" t="s">
        <v>257</v>
      </c>
    </row>
    <row r="968" s="13" customFormat="1">
      <c r="A968" s="13"/>
      <c r="B968" s="195"/>
      <c r="C968" s="13"/>
      <c r="D968" s="196" t="s">
        <v>265</v>
      </c>
      <c r="E968" s="197" t="s">
        <v>1</v>
      </c>
      <c r="F968" s="198" t="s">
        <v>1136</v>
      </c>
      <c r="G968" s="13"/>
      <c r="H968" s="197" t="s">
        <v>1</v>
      </c>
      <c r="I968" s="199"/>
      <c r="J968" s="13"/>
      <c r="K968" s="13"/>
      <c r="L968" s="195"/>
      <c r="M968" s="200"/>
      <c r="N968" s="201"/>
      <c r="O968" s="201"/>
      <c r="P968" s="201"/>
      <c r="Q968" s="201"/>
      <c r="R968" s="201"/>
      <c r="S968" s="201"/>
      <c r="T968" s="202"/>
      <c r="U968" s="13"/>
      <c r="V968" s="13"/>
      <c r="W968" s="13"/>
      <c r="X968" s="13"/>
      <c r="Y968" s="13"/>
      <c r="Z968" s="13"/>
      <c r="AA968" s="13"/>
      <c r="AB968" s="13"/>
      <c r="AC968" s="13"/>
      <c r="AD968" s="13"/>
      <c r="AE968" s="13"/>
      <c r="AT968" s="197" t="s">
        <v>265</v>
      </c>
      <c r="AU968" s="197" t="s">
        <v>85</v>
      </c>
      <c r="AV968" s="13" t="s">
        <v>82</v>
      </c>
      <c r="AW968" s="13" t="s">
        <v>32</v>
      </c>
      <c r="AX968" s="13" t="s">
        <v>75</v>
      </c>
      <c r="AY968" s="197" t="s">
        <v>257</v>
      </c>
    </row>
    <row r="969" s="14" customFormat="1">
      <c r="A969" s="14"/>
      <c r="B969" s="203"/>
      <c r="C969" s="14"/>
      <c r="D969" s="196" t="s">
        <v>265</v>
      </c>
      <c r="E969" s="204" t="s">
        <v>1</v>
      </c>
      <c r="F969" s="205" t="s">
        <v>1137</v>
      </c>
      <c r="G969" s="14"/>
      <c r="H969" s="206">
        <v>10.199999999999999</v>
      </c>
      <c r="I969" s="207"/>
      <c r="J969" s="14"/>
      <c r="K969" s="14"/>
      <c r="L969" s="203"/>
      <c r="M969" s="208"/>
      <c r="N969" s="209"/>
      <c r="O969" s="209"/>
      <c r="P969" s="209"/>
      <c r="Q969" s="209"/>
      <c r="R969" s="209"/>
      <c r="S969" s="209"/>
      <c r="T969" s="210"/>
      <c r="U969" s="14"/>
      <c r="V969" s="14"/>
      <c r="W969" s="14"/>
      <c r="X969" s="14"/>
      <c r="Y969" s="14"/>
      <c r="Z969" s="14"/>
      <c r="AA969" s="14"/>
      <c r="AB969" s="14"/>
      <c r="AC969" s="14"/>
      <c r="AD969" s="14"/>
      <c r="AE969" s="14"/>
      <c r="AT969" s="204" t="s">
        <v>265</v>
      </c>
      <c r="AU969" s="204" t="s">
        <v>85</v>
      </c>
      <c r="AV969" s="14" t="s">
        <v>85</v>
      </c>
      <c r="AW969" s="14" t="s">
        <v>32</v>
      </c>
      <c r="AX969" s="14" t="s">
        <v>75</v>
      </c>
      <c r="AY969" s="204" t="s">
        <v>257</v>
      </c>
    </row>
    <row r="970" s="13" customFormat="1">
      <c r="A970" s="13"/>
      <c r="B970" s="195"/>
      <c r="C970" s="13"/>
      <c r="D970" s="196" t="s">
        <v>265</v>
      </c>
      <c r="E970" s="197" t="s">
        <v>1</v>
      </c>
      <c r="F970" s="198" t="s">
        <v>1138</v>
      </c>
      <c r="G970" s="13"/>
      <c r="H970" s="197" t="s">
        <v>1</v>
      </c>
      <c r="I970" s="199"/>
      <c r="J970" s="13"/>
      <c r="K970" s="13"/>
      <c r="L970" s="195"/>
      <c r="M970" s="200"/>
      <c r="N970" s="201"/>
      <c r="O970" s="201"/>
      <c r="P970" s="201"/>
      <c r="Q970" s="201"/>
      <c r="R970" s="201"/>
      <c r="S970" s="201"/>
      <c r="T970" s="202"/>
      <c r="U970" s="13"/>
      <c r="V970" s="13"/>
      <c r="W970" s="13"/>
      <c r="X970" s="13"/>
      <c r="Y970" s="13"/>
      <c r="Z970" s="13"/>
      <c r="AA970" s="13"/>
      <c r="AB970" s="13"/>
      <c r="AC970" s="13"/>
      <c r="AD970" s="13"/>
      <c r="AE970" s="13"/>
      <c r="AT970" s="197" t="s">
        <v>265</v>
      </c>
      <c r="AU970" s="197" t="s">
        <v>85</v>
      </c>
      <c r="AV970" s="13" t="s">
        <v>82</v>
      </c>
      <c r="AW970" s="13" t="s">
        <v>32</v>
      </c>
      <c r="AX970" s="13" t="s">
        <v>75</v>
      </c>
      <c r="AY970" s="197" t="s">
        <v>257</v>
      </c>
    </row>
    <row r="971" s="14" customFormat="1">
      <c r="A971" s="14"/>
      <c r="B971" s="203"/>
      <c r="C971" s="14"/>
      <c r="D971" s="196" t="s">
        <v>265</v>
      </c>
      <c r="E971" s="204" t="s">
        <v>1</v>
      </c>
      <c r="F971" s="205" t="s">
        <v>1139</v>
      </c>
      <c r="G971" s="14"/>
      <c r="H971" s="206">
        <v>84.099999999999994</v>
      </c>
      <c r="I971" s="207"/>
      <c r="J971" s="14"/>
      <c r="K971" s="14"/>
      <c r="L971" s="203"/>
      <c r="M971" s="208"/>
      <c r="N971" s="209"/>
      <c r="O971" s="209"/>
      <c r="P971" s="209"/>
      <c r="Q971" s="209"/>
      <c r="R971" s="209"/>
      <c r="S971" s="209"/>
      <c r="T971" s="210"/>
      <c r="U971" s="14"/>
      <c r="V971" s="14"/>
      <c r="W971" s="14"/>
      <c r="X971" s="14"/>
      <c r="Y971" s="14"/>
      <c r="Z971" s="14"/>
      <c r="AA971" s="14"/>
      <c r="AB971" s="14"/>
      <c r="AC971" s="14"/>
      <c r="AD971" s="14"/>
      <c r="AE971" s="14"/>
      <c r="AT971" s="204" t="s">
        <v>265</v>
      </c>
      <c r="AU971" s="204" t="s">
        <v>85</v>
      </c>
      <c r="AV971" s="14" t="s">
        <v>85</v>
      </c>
      <c r="AW971" s="14" t="s">
        <v>32</v>
      </c>
      <c r="AX971" s="14" t="s">
        <v>75</v>
      </c>
      <c r="AY971" s="204" t="s">
        <v>257</v>
      </c>
    </row>
    <row r="972" s="16" customFormat="1">
      <c r="A972" s="16"/>
      <c r="B972" s="219"/>
      <c r="C972" s="16"/>
      <c r="D972" s="196" t="s">
        <v>265</v>
      </c>
      <c r="E972" s="220" t="s">
        <v>1</v>
      </c>
      <c r="F972" s="221" t="s">
        <v>296</v>
      </c>
      <c r="G972" s="16"/>
      <c r="H972" s="222">
        <v>378.25</v>
      </c>
      <c r="I972" s="223"/>
      <c r="J972" s="16"/>
      <c r="K972" s="16"/>
      <c r="L972" s="219"/>
      <c r="M972" s="224"/>
      <c r="N972" s="225"/>
      <c r="O972" s="225"/>
      <c r="P972" s="225"/>
      <c r="Q972" s="225"/>
      <c r="R972" s="225"/>
      <c r="S972" s="225"/>
      <c r="T972" s="226"/>
      <c r="U972" s="16"/>
      <c r="V972" s="16"/>
      <c r="W972" s="16"/>
      <c r="X972" s="16"/>
      <c r="Y972" s="16"/>
      <c r="Z972" s="16"/>
      <c r="AA972" s="16"/>
      <c r="AB972" s="16"/>
      <c r="AC972" s="16"/>
      <c r="AD972" s="16"/>
      <c r="AE972" s="16"/>
      <c r="AT972" s="220" t="s">
        <v>265</v>
      </c>
      <c r="AU972" s="220" t="s">
        <v>85</v>
      </c>
      <c r="AV972" s="16" t="s">
        <v>92</v>
      </c>
      <c r="AW972" s="16" t="s">
        <v>32</v>
      </c>
      <c r="AX972" s="16" t="s">
        <v>75</v>
      </c>
      <c r="AY972" s="220" t="s">
        <v>257</v>
      </c>
    </row>
    <row r="973" s="13" customFormat="1">
      <c r="A973" s="13"/>
      <c r="B973" s="195"/>
      <c r="C973" s="13"/>
      <c r="D973" s="196" t="s">
        <v>265</v>
      </c>
      <c r="E973" s="197" t="s">
        <v>1</v>
      </c>
      <c r="F973" s="198" t="s">
        <v>846</v>
      </c>
      <c r="G973" s="13"/>
      <c r="H973" s="197" t="s">
        <v>1</v>
      </c>
      <c r="I973" s="199"/>
      <c r="J973" s="13"/>
      <c r="K973" s="13"/>
      <c r="L973" s="195"/>
      <c r="M973" s="200"/>
      <c r="N973" s="201"/>
      <c r="O973" s="201"/>
      <c r="P973" s="201"/>
      <c r="Q973" s="201"/>
      <c r="R973" s="201"/>
      <c r="S973" s="201"/>
      <c r="T973" s="202"/>
      <c r="U973" s="13"/>
      <c r="V973" s="13"/>
      <c r="W973" s="13"/>
      <c r="X973" s="13"/>
      <c r="Y973" s="13"/>
      <c r="Z973" s="13"/>
      <c r="AA973" s="13"/>
      <c r="AB973" s="13"/>
      <c r="AC973" s="13"/>
      <c r="AD973" s="13"/>
      <c r="AE973" s="13"/>
      <c r="AT973" s="197" t="s">
        <v>265</v>
      </c>
      <c r="AU973" s="197" t="s">
        <v>85</v>
      </c>
      <c r="AV973" s="13" t="s">
        <v>82</v>
      </c>
      <c r="AW973" s="13" t="s">
        <v>32</v>
      </c>
      <c r="AX973" s="13" t="s">
        <v>75</v>
      </c>
      <c r="AY973" s="197" t="s">
        <v>257</v>
      </c>
    </row>
    <row r="974" s="13" customFormat="1">
      <c r="A974" s="13"/>
      <c r="B974" s="195"/>
      <c r="C974" s="13"/>
      <c r="D974" s="196" t="s">
        <v>265</v>
      </c>
      <c r="E974" s="197" t="s">
        <v>1</v>
      </c>
      <c r="F974" s="198" t="s">
        <v>1140</v>
      </c>
      <c r="G974" s="13"/>
      <c r="H974" s="197" t="s">
        <v>1</v>
      </c>
      <c r="I974" s="199"/>
      <c r="J974" s="13"/>
      <c r="K974" s="13"/>
      <c r="L974" s="195"/>
      <c r="M974" s="200"/>
      <c r="N974" s="201"/>
      <c r="O974" s="201"/>
      <c r="P974" s="201"/>
      <c r="Q974" s="201"/>
      <c r="R974" s="201"/>
      <c r="S974" s="201"/>
      <c r="T974" s="202"/>
      <c r="U974" s="13"/>
      <c r="V974" s="13"/>
      <c r="W974" s="13"/>
      <c r="X974" s="13"/>
      <c r="Y974" s="13"/>
      <c r="Z974" s="13"/>
      <c r="AA974" s="13"/>
      <c r="AB974" s="13"/>
      <c r="AC974" s="13"/>
      <c r="AD974" s="13"/>
      <c r="AE974" s="13"/>
      <c r="AT974" s="197" t="s">
        <v>265</v>
      </c>
      <c r="AU974" s="197" t="s">
        <v>85</v>
      </c>
      <c r="AV974" s="13" t="s">
        <v>82</v>
      </c>
      <c r="AW974" s="13" t="s">
        <v>32</v>
      </c>
      <c r="AX974" s="13" t="s">
        <v>75</v>
      </c>
      <c r="AY974" s="197" t="s">
        <v>257</v>
      </c>
    </row>
    <row r="975" s="14" customFormat="1">
      <c r="A975" s="14"/>
      <c r="B975" s="203"/>
      <c r="C975" s="14"/>
      <c r="D975" s="196" t="s">
        <v>265</v>
      </c>
      <c r="E975" s="204" t="s">
        <v>1</v>
      </c>
      <c r="F975" s="205" t="s">
        <v>1141</v>
      </c>
      <c r="G975" s="14"/>
      <c r="H975" s="206">
        <v>18.109999999999999</v>
      </c>
      <c r="I975" s="207"/>
      <c r="J975" s="14"/>
      <c r="K975" s="14"/>
      <c r="L975" s="203"/>
      <c r="M975" s="208"/>
      <c r="N975" s="209"/>
      <c r="O975" s="209"/>
      <c r="P975" s="209"/>
      <c r="Q975" s="209"/>
      <c r="R975" s="209"/>
      <c r="S975" s="209"/>
      <c r="T975" s="210"/>
      <c r="U975" s="14"/>
      <c r="V975" s="14"/>
      <c r="W975" s="14"/>
      <c r="X975" s="14"/>
      <c r="Y975" s="14"/>
      <c r="Z975" s="14"/>
      <c r="AA975" s="14"/>
      <c r="AB975" s="14"/>
      <c r="AC975" s="14"/>
      <c r="AD975" s="14"/>
      <c r="AE975" s="14"/>
      <c r="AT975" s="204" t="s">
        <v>265</v>
      </c>
      <c r="AU975" s="204" t="s">
        <v>85</v>
      </c>
      <c r="AV975" s="14" t="s">
        <v>85</v>
      </c>
      <c r="AW975" s="14" t="s">
        <v>32</v>
      </c>
      <c r="AX975" s="14" t="s">
        <v>75</v>
      </c>
      <c r="AY975" s="204" t="s">
        <v>257</v>
      </c>
    </row>
    <row r="976" s="16" customFormat="1">
      <c r="A976" s="16"/>
      <c r="B976" s="219"/>
      <c r="C976" s="16"/>
      <c r="D976" s="196" t="s">
        <v>265</v>
      </c>
      <c r="E976" s="220" t="s">
        <v>1</v>
      </c>
      <c r="F976" s="221" t="s">
        <v>296</v>
      </c>
      <c r="G976" s="16"/>
      <c r="H976" s="222">
        <v>18.109999999999999</v>
      </c>
      <c r="I976" s="223"/>
      <c r="J976" s="16"/>
      <c r="K976" s="16"/>
      <c r="L976" s="219"/>
      <c r="M976" s="224"/>
      <c r="N976" s="225"/>
      <c r="O976" s="225"/>
      <c r="P976" s="225"/>
      <c r="Q976" s="225"/>
      <c r="R976" s="225"/>
      <c r="S976" s="225"/>
      <c r="T976" s="226"/>
      <c r="U976" s="16"/>
      <c r="V976" s="16"/>
      <c r="W976" s="16"/>
      <c r="X976" s="16"/>
      <c r="Y976" s="16"/>
      <c r="Z976" s="16"/>
      <c r="AA976" s="16"/>
      <c r="AB976" s="16"/>
      <c r="AC976" s="16"/>
      <c r="AD976" s="16"/>
      <c r="AE976" s="16"/>
      <c r="AT976" s="220" t="s">
        <v>265</v>
      </c>
      <c r="AU976" s="220" t="s">
        <v>85</v>
      </c>
      <c r="AV976" s="16" t="s">
        <v>92</v>
      </c>
      <c r="AW976" s="16" t="s">
        <v>32</v>
      </c>
      <c r="AX976" s="16" t="s">
        <v>75</v>
      </c>
      <c r="AY976" s="220" t="s">
        <v>257</v>
      </c>
    </row>
    <row r="977" s="13" customFormat="1">
      <c r="A977" s="13"/>
      <c r="B977" s="195"/>
      <c r="C977" s="13"/>
      <c r="D977" s="196" t="s">
        <v>265</v>
      </c>
      <c r="E977" s="197" t="s">
        <v>1</v>
      </c>
      <c r="F977" s="198" t="s">
        <v>835</v>
      </c>
      <c r="G977" s="13"/>
      <c r="H977" s="197" t="s">
        <v>1</v>
      </c>
      <c r="I977" s="199"/>
      <c r="J977" s="13"/>
      <c r="K977" s="13"/>
      <c r="L977" s="195"/>
      <c r="M977" s="200"/>
      <c r="N977" s="201"/>
      <c r="O977" s="201"/>
      <c r="P977" s="201"/>
      <c r="Q977" s="201"/>
      <c r="R977" s="201"/>
      <c r="S977" s="201"/>
      <c r="T977" s="202"/>
      <c r="U977" s="13"/>
      <c r="V977" s="13"/>
      <c r="W977" s="13"/>
      <c r="X977" s="13"/>
      <c r="Y977" s="13"/>
      <c r="Z977" s="13"/>
      <c r="AA977" s="13"/>
      <c r="AB977" s="13"/>
      <c r="AC977" s="13"/>
      <c r="AD977" s="13"/>
      <c r="AE977" s="13"/>
      <c r="AT977" s="197" t="s">
        <v>265</v>
      </c>
      <c r="AU977" s="197" t="s">
        <v>85</v>
      </c>
      <c r="AV977" s="13" t="s">
        <v>82</v>
      </c>
      <c r="AW977" s="13" t="s">
        <v>32</v>
      </c>
      <c r="AX977" s="13" t="s">
        <v>75</v>
      </c>
      <c r="AY977" s="197" t="s">
        <v>257</v>
      </c>
    </row>
    <row r="978" s="13" customFormat="1">
      <c r="A978" s="13"/>
      <c r="B978" s="195"/>
      <c r="C978" s="13"/>
      <c r="D978" s="196" t="s">
        <v>265</v>
      </c>
      <c r="E978" s="197" t="s">
        <v>1</v>
      </c>
      <c r="F978" s="198" t="s">
        <v>1140</v>
      </c>
      <c r="G978" s="13"/>
      <c r="H978" s="197" t="s">
        <v>1</v>
      </c>
      <c r="I978" s="199"/>
      <c r="J978" s="13"/>
      <c r="K978" s="13"/>
      <c r="L978" s="195"/>
      <c r="M978" s="200"/>
      <c r="N978" s="201"/>
      <c r="O978" s="201"/>
      <c r="P978" s="201"/>
      <c r="Q978" s="201"/>
      <c r="R978" s="201"/>
      <c r="S978" s="201"/>
      <c r="T978" s="202"/>
      <c r="U978" s="13"/>
      <c r="V978" s="13"/>
      <c r="W978" s="13"/>
      <c r="X978" s="13"/>
      <c r="Y978" s="13"/>
      <c r="Z978" s="13"/>
      <c r="AA978" s="13"/>
      <c r="AB978" s="13"/>
      <c r="AC978" s="13"/>
      <c r="AD978" s="13"/>
      <c r="AE978" s="13"/>
      <c r="AT978" s="197" t="s">
        <v>265</v>
      </c>
      <c r="AU978" s="197" t="s">
        <v>85</v>
      </c>
      <c r="AV978" s="13" t="s">
        <v>82</v>
      </c>
      <c r="AW978" s="13" t="s">
        <v>32</v>
      </c>
      <c r="AX978" s="13" t="s">
        <v>75</v>
      </c>
      <c r="AY978" s="197" t="s">
        <v>257</v>
      </c>
    </row>
    <row r="979" s="14" customFormat="1">
      <c r="A979" s="14"/>
      <c r="B979" s="203"/>
      <c r="C979" s="14"/>
      <c r="D979" s="196" t="s">
        <v>265</v>
      </c>
      <c r="E979" s="204" t="s">
        <v>1</v>
      </c>
      <c r="F979" s="205" t="s">
        <v>1142</v>
      </c>
      <c r="G979" s="14"/>
      <c r="H979" s="206">
        <v>25.84</v>
      </c>
      <c r="I979" s="207"/>
      <c r="J979" s="14"/>
      <c r="K979" s="14"/>
      <c r="L979" s="203"/>
      <c r="M979" s="208"/>
      <c r="N979" s="209"/>
      <c r="O979" s="209"/>
      <c r="P979" s="209"/>
      <c r="Q979" s="209"/>
      <c r="R979" s="209"/>
      <c r="S979" s="209"/>
      <c r="T979" s="210"/>
      <c r="U979" s="14"/>
      <c r="V979" s="14"/>
      <c r="W979" s="14"/>
      <c r="X979" s="14"/>
      <c r="Y979" s="14"/>
      <c r="Z979" s="14"/>
      <c r="AA979" s="14"/>
      <c r="AB979" s="14"/>
      <c r="AC979" s="14"/>
      <c r="AD979" s="14"/>
      <c r="AE979" s="14"/>
      <c r="AT979" s="204" t="s">
        <v>265</v>
      </c>
      <c r="AU979" s="204" t="s">
        <v>85</v>
      </c>
      <c r="AV979" s="14" t="s">
        <v>85</v>
      </c>
      <c r="AW979" s="14" t="s">
        <v>32</v>
      </c>
      <c r="AX979" s="14" t="s">
        <v>75</v>
      </c>
      <c r="AY979" s="204" t="s">
        <v>257</v>
      </c>
    </row>
    <row r="980" s="16" customFormat="1">
      <c r="A980" s="16"/>
      <c r="B980" s="219"/>
      <c r="C980" s="16"/>
      <c r="D980" s="196" t="s">
        <v>265</v>
      </c>
      <c r="E980" s="220" t="s">
        <v>1</v>
      </c>
      <c r="F980" s="221" t="s">
        <v>296</v>
      </c>
      <c r="G980" s="16"/>
      <c r="H980" s="222">
        <v>25.84</v>
      </c>
      <c r="I980" s="223"/>
      <c r="J980" s="16"/>
      <c r="K980" s="16"/>
      <c r="L980" s="219"/>
      <c r="M980" s="224"/>
      <c r="N980" s="225"/>
      <c r="O980" s="225"/>
      <c r="P980" s="225"/>
      <c r="Q980" s="225"/>
      <c r="R980" s="225"/>
      <c r="S980" s="225"/>
      <c r="T980" s="226"/>
      <c r="U980" s="16"/>
      <c r="V980" s="16"/>
      <c r="W980" s="16"/>
      <c r="X980" s="16"/>
      <c r="Y980" s="16"/>
      <c r="Z980" s="16"/>
      <c r="AA980" s="16"/>
      <c r="AB980" s="16"/>
      <c r="AC980" s="16"/>
      <c r="AD980" s="16"/>
      <c r="AE980" s="16"/>
      <c r="AT980" s="220" t="s">
        <v>265</v>
      </c>
      <c r="AU980" s="220" t="s">
        <v>85</v>
      </c>
      <c r="AV980" s="16" t="s">
        <v>92</v>
      </c>
      <c r="AW980" s="16" t="s">
        <v>32</v>
      </c>
      <c r="AX980" s="16" t="s">
        <v>75</v>
      </c>
      <c r="AY980" s="220" t="s">
        <v>257</v>
      </c>
    </row>
    <row r="981" s="15" customFormat="1">
      <c r="A981" s="15"/>
      <c r="B981" s="211"/>
      <c r="C981" s="15"/>
      <c r="D981" s="196" t="s">
        <v>265</v>
      </c>
      <c r="E981" s="212" t="s">
        <v>1</v>
      </c>
      <c r="F981" s="213" t="s">
        <v>271</v>
      </c>
      <c r="G981" s="15"/>
      <c r="H981" s="214">
        <v>422.19999999999999</v>
      </c>
      <c r="I981" s="215"/>
      <c r="J981" s="15"/>
      <c r="K981" s="15"/>
      <c r="L981" s="211"/>
      <c r="M981" s="216"/>
      <c r="N981" s="217"/>
      <c r="O981" s="217"/>
      <c r="P981" s="217"/>
      <c r="Q981" s="217"/>
      <c r="R981" s="217"/>
      <c r="S981" s="217"/>
      <c r="T981" s="218"/>
      <c r="U981" s="15"/>
      <c r="V981" s="15"/>
      <c r="W981" s="15"/>
      <c r="X981" s="15"/>
      <c r="Y981" s="15"/>
      <c r="Z981" s="15"/>
      <c r="AA981" s="15"/>
      <c r="AB981" s="15"/>
      <c r="AC981" s="15"/>
      <c r="AD981" s="15"/>
      <c r="AE981" s="15"/>
      <c r="AT981" s="212" t="s">
        <v>265</v>
      </c>
      <c r="AU981" s="212" t="s">
        <v>85</v>
      </c>
      <c r="AV981" s="15" t="s">
        <v>108</v>
      </c>
      <c r="AW981" s="15" t="s">
        <v>32</v>
      </c>
      <c r="AX981" s="15" t="s">
        <v>82</v>
      </c>
      <c r="AY981" s="212" t="s">
        <v>257</v>
      </c>
    </row>
    <row r="982" s="2" customFormat="1" ht="37.8" customHeight="1">
      <c r="A982" s="38"/>
      <c r="B982" s="181"/>
      <c r="C982" s="227" t="s">
        <v>1160</v>
      </c>
      <c r="D982" s="227" t="s">
        <v>315</v>
      </c>
      <c r="E982" s="228" t="s">
        <v>1161</v>
      </c>
      <c r="F982" s="229" t="s">
        <v>1162</v>
      </c>
      <c r="G982" s="230" t="s">
        <v>323</v>
      </c>
      <c r="H982" s="231">
        <v>473.80000000000001</v>
      </c>
      <c r="I982" s="232"/>
      <c r="J982" s="233">
        <f>ROUND(I982*H982,2)</f>
        <v>0</v>
      </c>
      <c r="K982" s="229" t="s">
        <v>263</v>
      </c>
      <c r="L982" s="234"/>
      <c r="M982" s="235" t="s">
        <v>1</v>
      </c>
      <c r="N982" s="236" t="s">
        <v>40</v>
      </c>
      <c r="O982" s="77"/>
      <c r="P982" s="191">
        <f>O982*H982</f>
        <v>0</v>
      </c>
      <c r="Q982" s="191">
        <v>0.0023</v>
      </c>
      <c r="R982" s="191">
        <f>Q982*H982</f>
        <v>1.0897399999999999</v>
      </c>
      <c r="S982" s="191">
        <v>0</v>
      </c>
      <c r="T982" s="192">
        <f>S982*H982</f>
        <v>0</v>
      </c>
      <c r="U982" s="38"/>
      <c r="V982" s="38"/>
      <c r="W982" s="38"/>
      <c r="X982" s="38"/>
      <c r="Y982" s="38"/>
      <c r="Z982" s="38"/>
      <c r="AA982" s="38"/>
      <c r="AB982" s="38"/>
      <c r="AC982" s="38"/>
      <c r="AD982" s="38"/>
      <c r="AE982" s="38"/>
      <c r="AR982" s="193" t="s">
        <v>462</v>
      </c>
      <c r="AT982" s="193" t="s">
        <v>315</v>
      </c>
      <c r="AU982" s="193" t="s">
        <v>85</v>
      </c>
      <c r="AY982" s="19" t="s">
        <v>257</v>
      </c>
      <c r="BE982" s="194">
        <f>IF(N982="základní",J982,0)</f>
        <v>0</v>
      </c>
      <c r="BF982" s="194">
        <f>IF(N982="snížená",J982,0)</f>
        <v>0</v>
      </c>
      <c r="BG982" s="194">
        <f>IF(N982="zákl. přenesená",J982,0)</f>
        <v>0</v>
      </c>
      <c r="BH982" s="194">
        <f>IF(N982="sníž. přenesená",J982,0)</f>
        <v>0</v>
      </c>
      <c r="BI982" s="194">
        <f>IF(N982="nulová",J982,0)</f>
        <v>0</v>
      </c>
      <c r="BJ982" s="19" t="s">
        <v>82</v>
      </c>
      <c r="BK982" s="194">
        <f>ROUND(I982*H982,2)</f>
        <v>0</v>
      </c>
      <c r="BL982" s="19" t="s">
        <v>364</v>
      </c>
      <c r="BM982" s="193" t="s">
        <v>1163</v>
      </c>
    </row>
    <row r="983" s="13" customFormat="1">
      <c r="A983" s="13"/>
      <c r="B983" s="195"/>
      <c r="C983" s="13"/>
      <c r="D983" s="196" t="s">
        <v>265</v>
      </c>
      <c r="E983" s="197" t="s">
        <v>1</v>
      </c>
      <c r="F983" s="198" t="s">
        <v>1133</v>
      </c>
      <c r="G983" s="13"/>
      <c r="H983" s="197" t="s">
        <v>1</v>
      </c>
      <c r="I983" s="199"/>
      <c r="J983" s="13"/>
      <c r="K983" s="13"/>
      <c r="L983" s="195"/>
      <c r="M983" s="200"/>
      <c r="N983" s="201"/>
      <c r="O983" s="201"/>
      <c r="P983" s="201"/>
      <c r="Q983" s="201"/>
      <c r="R983" s="201"/>
      <c r="S983" s="201"/>
      <c r="T983" s="202"/>
      <c r="U983" s="13"/>
      <c r="V983" s="13"/>
      <c r="W983" s="13"/>
      <c r="X983" s="13"/>
      <c r="Y983" s="13"/>
      <c r="Z983" s="13"/>
      <c r="AA983" s="13"/>
      <c r="AB983" s="13"/>
      <c r="AC983" s="13"/>
      <c r="AD983" s="13"/>
      <c r="AE983" s="13"/>
      <c r="AT983" s="197" t="s">
        <v>265</v>
      </c>
      <c r="AU983" s="197" t="s">
        <v>85</v>
      </c>
      <c r="AV983" s="13" t="s">
        <v>82</v>
      </c>
      <c r="AW983" s="13" t="s">
        <v>32</v>
      </c>
      <c r="AX983" s="13" t="s">
        <v>75</v>
      </c>
      <c r="AY983" s="197" t="s">
        <v>257</v>
      </c>
    </row>
    <row r="984" s="13" customFormat="1">
      <c r="A984" s="13"/>
      <c r="B984" s="195"/>
      <c r="C984" s="13"/>
      <c r="D984" s="196" t="s">
        <v>265</v>
      </c>
      <c r="E984" s="197" t="s">
        <v>1</v>
      </c>
      <c r="F984" s="198" t="s">
        <v>1134</v>
      </c>
      <c r="G984" s="13"/>
      <c r="H984" s="197" t="s">
        <v>1</v>
      </c>
      <c r="I984" s="199"/>
      <c r="J984" s="13"/>
      <c r="K984" s="13"/>
      <c r="L984" s="195"/>
      <c r="M984" s="200"/>
      <c r="N984" s="201"/>
      <c r="O984" s="201"/>
      <c r="P984" s="201"/>
      <c r="Q984" s="201"/>
      <c r="R984" s="201"/>
      <c r="S984" s="201"/>
      <c r="T984" s="202"/>
      <c r="U984" s="13"/>
      <c r="V984" s="13"/>
      <c r="W984" s="13"/>
      <c r="X984" s="13"/>
      <c r="Y984" s="13"/>
      <c r="Z984" s="13"/>
      <c r="AA984" s="13"/>
      <c r="AB984" s="13"/>
      <c r="AC984" s="13"/>
      <c r="AD984" s="13"/>
      <c r="AE984" s="13"/>
      <c r="AT984" s="197" t="s">
        <v>265</v>
      </c>
      <c r="AU984" s="197" t="s">
        <v>85</v>
      </c>
      <c r="AV984" s="13" t="s">
        <v>82</v>
      </c>
      <c r="AW984" s="13" t="s">
        <v>32</v>
      </c>
      <c r="AX984" s="13" t="s">
        <v>75</v>
      </c>
      <c r="AY984" s="197" t="s">
        <v>257</v>
      </c>
    </row>
    <row r="985" s="14" customFormat="1">
      <c r="A985" s="14"/>
      <c r="B985" s="203"/>
      <c r="C985" s="14"/>
      <c r="D985" s="196" t="s">
        <v>265</v>
      </c>
      <c r="E985" s="204" t="s">
        <v>1</v>
      </c>
      <c r="F985" s="205" t="s">
        <v>1135</v>
      </c>
      <c r="G985" s="14"/>
      <c r="H985" s="206">
        <v>283.94999999999999</v>
      </c>
      <c r="I985" s="207"/>
      <c r="J985" s="14"/>
      <c r="K985" s="14"/>
      <c r="L985" s="203"/>
      <c r="M985" s="208"/>
      <c r="N985" s="209"/>
      <c r="O985" s="209"/>
      <c r="P985" s="209"/>
      <c r="Q985" s="209"/>
      <c r="R985" s="209"/>
      <c r="S985" s="209"/>
      <c r="T985" s="210"/>
      <c r="U985" s="14"/>
      <c r="V985" s="14"/>
      <c r="W985" s="14"/>
      <c r="X985" s="14"/>
      <c r="Y985" s="14"/>
      <c r="Z985" s="14"/>
      <c r="AA985" s="14"/>
      <c r="AB985" s="14"/>
      <c r="AC985" s="14"/>
      <c r="AD985" s="14"/>
      <c r="AE985" s="14"/>
      <c r="AT985" s="204" t="s">
        <v>265</v>
      </c>
      <c r="AU985" s="204" t="s">
        <v>85</v>
      </c>
      <c r="AV985" s="14" t="s">
        <v>85</v>
      </c>
      <c r="AW985" s="14" t="s">
        <v>32</v>
      </c>
      <c r="AX985" s="14" t="s">
        <v>75</v>
      </c>
      <c r="AY985" s="204" t="s">
        <v>257</v>
      </c>
    </row>
    <row r="986" s="13" customFormat="1">
      <c r="A986" s="13"/>
      <c r="B986" s="195"/>
      <c r="C986" s="13"/>
      <c r="D986" s="196" t="s">
        <v>265</v>
      </c>
      <c r="E986" s="197" t="s">
        <v>1</v>
      </c>
      <c r="F986" s="198" t="s">
        <v>1138</v>
      </c>
      <c r="G986" s="13"/>
      <c r="H986" s="197" t="s">
        <v>1</v>
      </c>
      <c r="I986" s="199"/>
      <c r="J986" s="13"/>
      <c r="K986" s="13"/>
      <c r="L986" s="195"/>
      <c r="M986" s="200"/>
      <c r="N986" s="201"/>
      <c r="O986" s="201"/>
      <c r="P986" s="201"/>
      <c r="Q986" s="201"/>
      <c r="R986" s="201"/>
      <c r="S986" s="201"/>
      <c r="T986" s="202"/>
      <c r="U986" s="13"/>
      <c r="V986" s="13"/>
      <c r="W986" s="13"/>
      <c r="X986" s="13"/>
      <c r="Y986" s="13"/>
      <c r="Z986" s="13"/>
      <c r="AA986" s="13"/>
      <c r="AB986" s="13"/>
      <c r="AC986" s="13"/>
      <c r="AD986" s="13"/>
      <c r="AE986" s="13"/>
      <c r="AT986" s="197" t="s">
        <v>265</v>
      </c>
      <c r="AU986" s="197" t="s">
        <v>85</v>
      </c>
      <c r="AV986" s="13" t="s">
        <v>82</v>
      </c>
      <c r="AW986" s="13" t="s">
        <v>32</v>
      </c>
      <c r="AX986" s="13" t="s">
        <v>75</v>
      </c>
      <c r="AY986" s="197" t="s">
        <v>257</v>
      </c>
    </row>
    <row r="987" s="14" customFormat="1">
      <c r="A987" s="14"/>
      <c r="B987" s="203"/>
      <c r="C987" s="14"/>
      <c r="D987" s="196" t="s">
        <v>265</v>
      </c>
      <c r="E987" s="204" t="s">
        <v>1</v>
      </c>
      <c r="F987" s="205" t="s">
        <v>1139</v>
      </c>
      <c r="G987" s="14"/>
      <c r="H987" s="206">
        <v>84.099999999999994</v>
      </c>
      <c r="I987" s="207"/>
      <c r="J987" s="14"/>
      <c r="K987" s="14"/>
      <c r="L987" s="203"/>
      <c r="M987" s="208"/>
      <c r="N987" s="209"/>
      <c r="O987" s="209"/>
      <c r="P987" s="209"/>
      <c r="Q987" s="209"/>
      <c r="R987" s="209"/>
      <c r="S987" s="209"/>
      <c r="T987" s="210"/>
      <c r="U987" s="14"/>
      <c r="V987" s="14"/>
      <c r="W987" s="14"/>
      <c r="X987" s="14"/>
      <c r="Y987" s="14"/>
      <c r="Z987" s="14"/>
      <c r="AA987" s="14"/>
      <c r="AB987" s="14"/>
      <c r="AC987" s="14"/>
      <c r="AD987" s="14"/>
      <c r="AE987" s="14"/>
      <c r="AT987" s="204" t="s">
        <v>265</v>
      </c>
      <c r="AU987" s="204" t="s">
        <v>85</v>
      </c>
      <c r="AV987" s="14" t="s">
        <v>85</v>
      </c>
      <c r="AW987" s="14" t="s">
        <v>32</v>
      </c>
      <c r="AX987" s="14" t="s">
        <v>75</v>
      </c>
      <c r="AY987" s="204" t="s">
        <v>257</v>
      </c>
    </row>
    <row r="988" s="16" customFormat="1">
      <c r="A988" s="16"/>
      <c r="B988" s="219"/>
      <c r="C988" s="16"/>
      <c r="D988" s="196" t="s">
        <v>265</v>
      </c>
      <c r="E988" s="220" t="s">
        <v>1</v>
      </c>
      <c r="F988" s="221" t="s">
        <v>296</v>
      </c>
      <c r="G988" s="16"/>
      <c r="H988" s="222">
        <v>368.05000000000001</v>
      </c>
      <c r="I988" s="223"/>
      <c r="J988" s="16"/>
      <c r="K988" s="16"/>
      <c r="L988" s="219"/>
      <c r="M988" s="224"/>
      <c r="N988" s="225"/>
      <c r="O988" s="225"/>
      <c r="P988" s="225"/>
      <c r="Q988" s="225"/>
      <c r="R988" s="225"/>
      <c r="S988" s="225"/>
      <c r="T988" s="226"/>
      <c r="U988" s="16"/>
      <c r="V988" s="16"/>
      <c r="W988" s="16"/>
      <c r="X988" s="16"/>
      <c r="Y988" s="16"/>
      <c r="Z988" s="16"/>
      <c r="AA988" s="16"/>
      <c r="AB988" s="16"/>
      <c r="AC988" s="16"/>
      <c r="AD988" s="16"/>
      <c r="AE988" s="16"/>
      <c r="AT988" s="220" t="s">
        <v>265</v>
      </c>
      <c r="AU988" s="220" t="s">
        <v>85</v>
      </c>
      <c r="AV988" s="16" t="s">
        <v>92</v>
      </c>
      <c r="AW988" s="16" t="s">
        <v>32</v>
      </c>
      <c r="AX988" s="16" t="s">
        <v>75</v>
      </c>
      <c r="AY988" s="220" t="s">
        <v>257</v>
      </c>
    </row>
    <row r="989" s="13" customFormat="1">
      <c r="A989" s="13"/>
      <c r="B989" s="195"/>
      <c r="C989" s="13"/>
      <c r="D989" s="196" t="s">
        <v>265</v>
      </c>
      <c r="E989" s="197" t="s">
        <v>1</v>
      </c>
      <c r="F989" s="198" t="s">
        <v>846</v>
      </c>
      <c r="G989" s="13"/>
      <c r="H989" s="197" t="s">
        <v>1</v>
      </c>
      <c r="I989" s="199"/>
      <c r="J989" s="13"/>
      <c r="K989" s="13"/>
      <c r="L989" s="195"/>
      <c r="M989" s="200"/>
      <c r="N989" s="201"/>
      <c r="O989" s="201"/>
      <c r="P989" s="201"/>
      <c r="Q989" s="201"/>
      <c r="R989" s="201"/>
      <c r="S989" s="201"/>
      <c r="T989" s="202"/>
      <c r="U989" s="13"/>
      <c r="V989" s="13"/>
      <c r="W989" s="13"/>
      <c r="X989" s="13"/>
      <c r="Y989" s="13"/>
      <c r="Z989" s="13"/>
      <c r="AA989" s="13"/>
      <c r="AB989" s="13"/>
      <c r="AC989" s="13"/>
      <c r="AD989" s="13"/>
      <c r="AE989" s="13"/>
      <c r="AT989" s="197" t="s">
        <v>265</v>
      </c>
      <c r="AU989" s="197" t="s">
        <v>85</v>
      </c>
      <c r="AV989" s="13" t="s">
        <v>82</v>
      </c>
      <c r="AW989" s="13" t="s">
        <v>32</v>
      </c>
      <c r="AX989" s="13" t="s">
        <v>75</v>
      </c>
      <c r="AY989" s="197" t="s">
        <v>257</v>
      </c>
    </row>
    <row r="990" s="13" customFormat="1">
      <c r="A990" s="13"/>
      <c r="B990" s="195"/>
      <c r="C990" s="13"/>
      <c r="D990" s="196" t="s">
        <v>265</v>
      </c>
      <c r="E990" s="197" t="s">
        <v>1</v>
      </c>
      <c r="F990" s="198" t="s">
        <v>1140</v>
      </c>
      <c r="G990" s="13"/>
      <c r="H990" s="197" t="s">
        <v>1</v>
      </c>
      <c r="I990" s="199"/>
      <c r="J990" s="13"/>
      <c r="K990" s="13"/>
      <c r="L990" s="195"/>
      <c r="M990" s="200"/>
      <c r="N990" s="201"/>
      <c r="O990" s="201"/>
      <c r="P990" s="201"/>
      <c r="Q990" s="201"/>
      <c r="R990" s="201"/>
      <c r="S990" s="201"/>
      <c r="T990" s="202"/>
      <c r="U990" s="13"/>
      <c r="V990" s="13"/>
      <c r="W990" s="13"/>
      <c r="X990" s="13"/>
      <c r="Y990" s="13"/>
      <c r="Z990" s="13"/>
      <c r="AA990" s="13"/>
      <c r="AB990" s="13"/>
      <c r="AC990" s="13"/>
      <c r="AD990" s="13"/>
      <c r="AE990" s="13"/>
      <c r="AT990" s="197" t="s">
        <v>265</v>
      </c>
      <c r="AU990" s="197" t="s">
        <v>85</v>
      </c>
      <c r="AV990" s="13" t="s">
        <v>82</v>
      </c>
      <c r="AW990" s="13" t="s">
        <v>32</v>
      </c>
      <c r="AX990" s="13" t="s">
        <v>75</v>
      </c>
      <c r="AY990" s="197" t="s">
        <v>257</v>
      </c>
    </row>
    <row r="991" s="14" customFormat="1">
      <c r="A991" s="14"/>
      <c r="B991" s="203"/>
      <c r="C991" s="14"/>
      <c r="D991" s="196" t="s">
        <v>265</v>
      </c>
      <c r="E991" s="204" t="s">
        <v>1</v>
      </c>
      <c r="F991" s="205" t="s">
        <v>1141</v>
      </c>
      <c r="G991" s="14"/>
      <c r="H991" s="206">
        <v>18.109999999999999</v>
      </c>
      <c r="I991" s="207"/>
      <c r="J991" s="14"/>
      <c r="K991" s="14"/>
      <c r="L991" s="203"/>
      <c r="M991" s="208"/>
      <c r="N991" s="209"/>
      <c r="O991" s="209"/>
      <c r="P991" s="209"/>
      <c r="Q991" s="209"/>
      <c r="R991" s="209"/>
      <c r="S991" s="209"/>
      <c r="T991" s="210"/>
      <c r="U991" s="14"/>
      <c r="V991" s="14"/>
      <c r="W991" s="14"/>
      <c r="X991" s="14"/>
      <c r="Y991" s="14"/>
      <c r="Z991" s="14"/>
      <c r="AA991" s="14"/>
      <c r="AB991" s="14"/>
      <c r="AC991" s="14"/>
      <c r="AD991" s="14"/>
      <c r="AE991" s="14"/>
      <c r="AT991" s="204" t="s">
        <v>265</v>
      </c>
      <c r="AU991" s="204" t="s">
        <v>85</v>
      </c>
      <c r="AV991" s="14" t="s">
        <v>85</v>
      </c>
      <c r="AW991" s="14" t="s">
        <v>32</v>
      </c>
      <c r="AX991" s="14" t="s">
        <v>75</v>
      </c>
      <c r="AY991" s="204" t="s">
        <v>257</v>
      </c>
    </row>
    <row r="992" s="16" customFormat="1">
      <c r="A992" s="16"/>
      <c r="B992" s="219"/>
      <c r="C992" s="16"/>
      <c r="D992" s="196" t="s">
        <v>265</v>
      </c>
      <c r="E992" s="220" t="s">
        <v>1</v>
      </c>
      <c r="F992" s="221" t="s">
        <v>296</v>
      </c>
      <c r="G992" s="16"/>
      <c r="H992" s="222">
        <v>18.109999999999999</v>
      </c>
      <c r="I992" s="223"/>
      <c r="J992" s="16"/>
      <c r="K992" s="16"/>
      <c r="L992" s="219"/>
      <c r="M992" s="224"/>
      <c r="N992" s="225"/>
      <c r="O992" s="225"/>
      <c r="P992" s="225"/>
      <c r="Q992" s="225"/>
      <c r="R992" s="225"/>
      <c r="S992" s="225"/>
      <c r="T992" s="226"/>
      <c r="U992" s="16"/>
      <c r="V992" s="16"/>
      <c r="W992" s="16"/>
      <c r="X992" s="16"/>
      <c r="Y992" s="16"/>
      <c r="Z992" s="16"/>
      <c r="AA992" s="16"/>
      <c r="AB992" s="16"/>
      <c r="AC992" s="16"/>
      <c r="AD992" s="16"/>
      <c r="AE992" s="16"/>
      <c r="AT992" s="220" t="s">
        <v>265</v>
      </c>
      <c r="AU992" s="220" t="s">
        <v>85</v>
      </c>
      <c r="AV992" s="16" t="s">
        <v>92</v>
      </c>
      <c r="AW992" s="16" t="s">
        <v>32</v>
      </c>
      <c r="AX992" s="16" t="s">
        <v>75</v>
      </c>
      <c r="AY992" s="220" t="s">
        <v>257</v>
      </c>
    </row>
    <row r="993" s="13" customFormat="1">
      <c r="A993" s="13"/>
      <c r="B993" s="195"/>
      <c r="C993" s="13"/>
      <c r="D993" s="196" t="s">
        <v>265</v>
      </c>
      <c r="E993" s="197" t="s">
        <v>1</v>
      </c>
      <c r="F993" s="198" t="s">
        <v>835</v>
      </c>
      <c r="G993" s="13"/>
      <c r="H993" s="197" t="s">
        <v>1</v>
      </c>
      <c r="I993" s="199"/>
      <c r="J993" s="13"/>
      <c r="K993" s="13"/>
      <c r="L993" s="195"/>
      <c r="M993" s="200"/>
      <c r="N993" s="201"/>
      <c r="O993" s="201"/>
      <c r="P993" s="201"/>
      <c r="Q993" s="201"/>
      <c r="R993" s="201"/>
      <c r="S993" s="201"/>
      <c r="T993" s="202"/>
      <c r="U993" s="13"/>
      <c r="V993" s="13"/>
      <c r="W993" s="13"/>
      <c r="X993" s="13"/>
      <c r="Y993" s="13"/>
      <c r="Z993" s="13"/>
      <c r="AA993" s="13"/>
      <c r="AB993" s="13"/>
      <c r="AC993" s="13"/>
      <c r="AD993" s="13"/>
      <c r="AE993" s="13"/>
      <c r="AT993" s="197" t="s">
        <v>265</v>
      </c>
      <c r="AU993" s="197" t="s">
        <v>85</v>
      </c>
      <c r="AV993" s="13" t="s">
        <v>82</v>
      </c>
      <c r="AW993" s="13" t="s">
        <v>32</v>
      </c>
      <c r="AX993" s="13" t="s">
        <v>75</v>
      </c>
      <c r="AY993" s="197" t="s">
        <v>257</v>
      </c>
    </row>
    <row r="994" s="13" customFormat="1">
      <c r="A994" s="13"/>
      <c r="B994" s="195"/>
      <c r="C994" s="13"/>
      <c r="D994" s="196" t="s">
        <v>265</v>
      </c>
      <c r="E994" s="197" t="s">
        <v>1</v>
      </c>
      <c r="F994" s="198" t="s">
        <v>1140</v>
      </c>
      <c r="G994" s="13"/>
      <c r="H994" s="197" t="s">
        <v>1</v>
      </c>
      <c r="I994" s="199"/>
      <c r="J994" s="13"/>
      <c r="K994" s="13"/>
      <c r="L994" s="195"/>
      <c r="M994" s="200"/>
      <c r="N994" s="201"/>
      <c r="O994" s="201"/>
      <c r="P994" s="201"/>
      <c r="Q994" s="201"/>
      <c r="R994" s="201"/>
      <c r="S994" s="201"/>
      <c r="T994" s="202"/>
      <c r="U994" s="13"/>
      <c r="V994" s="13"/>
      <c r="W994" s="13"/>
      <c r="X994" s="13"/>
      <c r="Y994" s="13"/>
      <c r="Z994" s="13"/>
      <c r="AA994" s="13"/>
      <c r="AB994" s="13"/>
      <c r="AC994" s="13"/>
      <c r="AD994" s="13"/>
      <c r="AE994" s="13"/>
      <c r="AT994" s="197" t="s">
        <v>265</v>
      </c>
      <c r="AU994" s="197" t="s">
        <v>85</v>
      </c>
      <c r="AV994" s="13" t="s">
        <v>82</v>
      </c>
      <c r="AW994" s="13" t="s">
        <v>32</v>
      </c>
      <c r="AX994" s="13" t="s">
        <v>75</v>
      </c>
      <c r="AY994" s="197" t="s">
        <v>257</v>
      </c>
    </row>
    <row r="995" s="14" customFormat="1">
      <c r="A995" s="14"/>
      <c r="B995" s="203"/>
      <c r="C995" s="14"/>
      <c r="D995" s="196" t="s">
        <v>265</v>
      </c>
      <c r="E995" s="204" t="s">
        <v>1</v>
      </c>
      <c r="F995" s="205" t="s">
        <v>1142</v>
      </c>
      <c r="G995" s="14"/>
      <c r="H995" s="206">
        <v>25.84</v>
      </c>
      <c r="I995" s="207"/>
      <c r="J995" s="14"/>
      <c r="K995" s="14"/>
      <c r="L995" s="203"/>
      <c r="M995" s="208"/>
      <c r="N995" s="209"/>
      <c r="O995" s="209"/>
      <c r="P995" s="209"/>
      <c r="Q995" s="209"/>
      <c r="R995" s="209"/>
      <c r="S995" s="209"/>
      <c r="T995" s="210"/>
      <c r="U995" s="14"/>
      <c r="V995" s="14"/>
      <c r="W995" s="14"/>
      <c r="X995" s="14"/>
      <c r="Y995" s="14"/>
      <c r="Z995" s="14"/>
      <c r="AA995" s="14"/>
      <c r="AB995" s="14"/>
      <c r="AC995" s="14"/>
      <c r="AD995" s="14"/>
      <c r="AE995" s="14"/>
      <c r="AT995" s="204" t="s">
        <v>265</v>
      </c>
      <c r="AU995" s="204" t="s">
        <v>85</v>
      </c>
      <c r="AV995" s="14" t="s">
        <v>85</v>
      </c>
      <c r="AW995" s="14" t="s">
        <v>32</v>
      </c>
      <c r="AX995" s="14" t="s">
        <v>75</v>
      </c>
      <c r="AY995" s="204" t="s">
        <v>257</v>
      </c>
    </row>
    <row r="996" s="16" customFormat="1">
      <c r="A996" s="16"/>
      <c r="B996" s="219"/>
      <c r="C996" s="16"/>
      <c r="D996" s="196" t="s">
        <v>265</v>
      </c>
      <c r="E996" s="220" t="s">
        <v>1</v>
      </c>
      <c r="F996" s="221" t="s">
        <v>296</v>
      </c>
      <c r="G996" s="16"/>
      <c r="H996" s="222">
        <v>25.84</v>
      </c>
      <c r="I996" s="223"/>
      <c r="J996" s="16"/>
      <c r="K996" s="16"/>
      <c r="L996" s="219"/>
      <c r="M996" s="224"/>
      <c r="N996" s="225"/>
      <c r="O996" s="225"/>
      <c r="P996" s="225"/>
      <c r="Q996" s="225"/>
      <c r="R996" s="225"/>
      <c r="S996" s="225"/>
      <c r="T996" s="226"/>
      <c r="U996" s="16"/>
      <c r="V996" s="16"/>
      <c r="W996" s="16"/>
      <c r="X996" s="16"/>
      <c r="Y996" s="16"/>
      <c r="Z996" s="16"/>
      <c r="AA996" s="16"/>
      <c r="AB996" s="16"/>
      <c r="AC996" s="16"/>
      <c r="AD996" s="16"/>
      <c r="AE996" s="16"/>
      <c r="AT996" s="220" t="s">
        <v>265</v>
      </c>
      <c r="AU996" s="220" t="s">
        <v>85</v>
      </c>
      <c r="AV996" s="16" t="s">
        <v>92</v>
      </c>
      <c r="AW996" s="16" t="s">
        <v>32</v>
      </c>
      <c r="AX996" s="16" t="s">
        <v>75</v>
      </c>
      <c r="AY996" s="220" t="s">
        <v>257</v>
      </c>
    </row>
    <row r="997" s="15" customFormat="1">
      <c r="A997" s="15"/>
      <c r="B997" s="211"/>
      <c r="C997" s="15"/>
      <c r="D997" s="196" t="s">
        <v>265</v>
      </c>
      <c r="E997" s="212" t="s">
        <v>1</v>
      </c>
      <c r="F997" s="213" t="s">
        <v>271</v>
      </c>
      <c r="G997" s="15"/>
      <c r="H997" s="214">
        <v>412</v>
      </c>
      <c r="I997" s="215"/>
      <c r="J997" s="15"/>
      <c r="K997" s="15"/>
      <c r="L997" s="211"/>
      <c r="M997" s="216"/>
      <c r="N997" s="217"/>
      <c r="O997" s="217"/>
      <c r="P997" s="217"/>
      <c r="Q997" s="217"/>
      <c r="R997" s="217"/>
      <c r="S997" s="217"/>
      <c r="T997" s="218"/>
      <c r="U997" s="15"/>
      <c r="V997" s="15"/>
      <c r="W997" s="15"/>
      <c r="X997" s="15"/>
      <c r="Y997" s="15"/>
      <c r="Z997" s="15"/>
      <c r="AA997" s="15"/>
      <c r="AB997" s="15"/>
      <c r="AC997" s="15"/>
      <c r="AD997" s="15"/>
      <c r="AE997" s="15"/>
      <c r="AT997" s="212" t="s">
        <v>265</v>
      </c>
      <c r="AU997" s="212" t="s">
        <v>85</v>
      </c>
      <c r="AV997" s="15" t="s">
        <v>108</v>
      </c>
      <c r="AW997" s="15" t="s">
        <v>32</v>
      </c>
      <c r="AX997" s="15" t="s">
        <v>82</v>
      </c>
      <c r="AY997" s="212" t="s">
        <v>257</v>
      </c>
    </row>
    <row r="998" s="14" customFormat="1">
      <c r="A998" s="14"/>
      <c r="B998" s="203"/>
      <c r="C998" s="14"/>
      <c r="D998" s="196" t="s">
        <v>265</v>
      </c>
      <c r="E998" s="14"/>
      <c r="F998" s="205" t="s">
        <v>1164</v>
      </c>
      <c r="G998" s="14"/>
      <c r="H998" s="206">
        <v>473.80000000000001</v>
      </c>
      <c r="I998" s="207"/>
      <c r="J998" s="14"/>
      <c r="K998" s="14"/>
      <c r="L998" s="203"/>
      <c r="M998" s="208"/>
      <c r="N998" s="209"/>
      <c r="O998" s="209"/>
      <c r="P998" s="209"/>
      <c r="Q998" s="209"/>
      <c r="R998" s="209"/>
      <c r="S998" s="209"/>
      <c r="T998" s="210"/>
      <c r="U998" s="14"/>
      <c r="V998" s="14"/>
      <c r="W998" s="14"/>
      <c r="X998" s="14"/>
      <c r="Y998" s="14"/>
      <c r="Z998" s="14"/>
      <c r="AA998" s="14"/>
      <c r="AB998" s="14"/>
      <c r="AC998" s="14"/>
      <c r="AD998" s="14"/>
      <c r="AE998" s="14"/>
      <c r="AT998" s="204" t="s">
        <v>265</v>
      </c>
      <c r="AU998" s="204" t="s">
        <v>85</v>
      </c>
      <c r="AV998" s="14" t="s">
        <v>85</v>
      </c>
      <c r="AW998" s="14" t="s">
        <v>3</v>
      </c>
      <c r="AX998" s="14" t="s">
        <v>82</v>
      </c>
      <c r="AY998" s="204" t="s">
        <v>257</v>
      </c>
    </row>
    <row r="999" s="2" customFormat="1" ht="24.15" customHeight="1">
      <c r="A999" s="38"/>
      <c r="B999" s="181"/>
      <c r="C999" s="227" t="s">
        <v>1165</v>
      </c>
      <c r="D999" s="227" t="s">
        <v>315</v>
      </c>
      <c r="E999" s="228" t="s">
        <v>1166</v>
      </c>
      <c r="F999" s="229" t="s">
        <v>1167</v>
      </c>
      <c r="G999" s="230" t="s">
        <v>323</v>
      </c>
      <c r="H999" s="231">
        <v>11.73</v>
      </c>
      <c r="I999" s="232"/>
      <c r="J999" s="233">
        <f>ROUND(I999*H999,2)</f>
        <v>0</v>
      </c>
      <c r="K999" s="229" t="s">
        <v>263</v>
      </c>
      <c r="L999" s="234"/>
      <c r="M999" s="235" t="s">
        <v>1</v>
      </c>
      <c r="N999" s="236" t="s">
        <v>40</v>
      </c>
      <c r="O999" s="77"/>
      <c r="P999" s="191">
        <f>O999*H999</f>
        <v>0</v>
      </c>
      <c r="Q999" s="191">
        <v>0.0025000000000000001</v>
      </c>
      <c r="R999" s="191">
        <f>Q999*H999</f>
        <v>0.029325</v>
      </c>
      <c r="S999" s="191">
        <v>0</v>
      </c>
      <c r="T999" s="192">
        <f>S999*H999</f>
        <v>0</v>
      </c>
      <c r="U999" s="38"/>
      <c r="V999" s="38"/>
      <c r="W999" s="38"/>
      <c r="X999" s="38"/>
      <c r="Y999" s="38"/>
      <c r="Z999" s="38"/>
      <c r="AA999" s="38"/>
      <c r="AB999" s="38"/>
      <c r="AC999" s="38"/>
      <c r="AD999" s="38"/>
      <c r="AE999" s="38"/>
      <c r="AR999" s="193" t="s">
        <v>462</v>
      </c>
      <c r="AT999" s="193" t="s">
        <v>315</v>
      </c>
      <c r="AU999" s="193" t="s">
        <v>85</v>
      </c>
      <c r="AY999" s="19" t="s">
        <v>257</v>
      </c>
      <c r="BE999" s="194">
        <f>IF(N999="základní",J999,0)</f>
        <v>0</v>
      </c>
      <c r="BF999" s="194">
        <f>IF(N999="snížená",J999,0)</f>
        <v>0</v>
      </c>
      <c r="BG999" s="194">
        <f>IF(N999="zákl. přenesená",J999,0)</f>
        <v>0</v>
      </c>
      <c r="BH999" s="194">
        <f>IF(N999="sníž. přenesená",J999,0)</f>
        <v>0</v>
      </c>
      <c r="BI999" s="194">
        <f>IF(N999="nulová",J999,0)</f>
        <v>0</v>
      </c>
      <c r="BJ999" s="19" t="s">
        <v>82</v>
      </c>
      <c r="BK999" s="194">
        <f>ROUND(I999*H999,2)</f>
        <v>0</v>
      </c>
      <c r="BL999" s="19" t="s">
        <v>364</v>
      </c>
      <c r="BM999" s="193" t="s">
        <v>1168</v>
      </c>
    </row>
    <row r="1000" s="13" customFormat="1">
      <c r="A1000" s="13"/>
      <c r="B1000" s="195"/>
      <c r="C1000" s="13"/>
      <c r="D1000" s="196" t="s">
        <v>265</v>
      </c>
      <c r="E1000" s="197" t="s">
        <v>1</v>
      </c>
      <c r="F1000" s="198" t="s">
        <v>1133</v>
      </c>
      <c r="G1000" s="13"/>
      <c r="H1000" s="197" t="s">
        <v>1</v>
      </c>
      <c r="I1000" s="199"/>
      <c r="J1000" s="13"/>
      <c r="K1000" s="13"/>
      <c r="L1000" s="195"/>
      <c r="M1000" s="200"/>
      <c r="N1000" s="201"/>
      <c r="O1000" s="201"/>
      <c r="P1000" s="201"/>
      <c r="Q1000" s="201"/>
      <c r="R1000" s="201"/>
      <c r="S1000" s="201"/>
      <c r="T1000" s="202"/>
      <c r="U1000" s="13"/>
      <c r="V1000" s="13"/>
      <c r="W1000" s="13"/>
      <c r="X1000" s="13"/>
      <c r="Y1000" s="13"/>
      <c r="Z1000" s="13"/>
      <c r="AA1000" s="13"/>
      <c r="AB1000" s="13"/>
      <c r="AC1000" s="13"/>
      <c r="AD1000" s="13"/>
      <c r="AE1000" s="13"/>
      <c r="AT1000" s="197" t="s">
        <v>265</v>
      </c>
      <c r="AU1000" s="197" t="s">
        <v>85</v>
      </c>
      <c r="AV1000" s="13" t="s">
        <v>82</v>
      </c>
      <c r="AW1000" s="13" t="s">
        <v>32</v>
      </c>
      <c r="AX1000" s="13" t="s">
        <v>75</v>
      </c>
      <c r="AY1000" s="197" t="s">
        <v>257</v>
      </c>
    </row>
    <row r="1001" s="13" customFormat="1">
      <c r="A1001" s="13"/>
      <c r="B1001" s="195"/>
      <c r="C1001" s="13"/>
      <c r="D1001" s="196" t="s">
        <v>265</v>
      </c>
      <c r="E1001" s="197" t="s">
        <v>1</v>
      </c>
      <c r="F1001" s="198" t="s">
        <v>1136</v>
      </c>
      <c r="G1001" s="13"/>
      <c r="H1001" s="197" t="s">
        <v>1</v>
      </c>
      <c r="I1001" s="199"/>
      <c r="J1001" s="13"/>
      <c r="K1001" s="13"/>
      <c r="L1001" s="195"/>
      <c r="M1001" s="200"/>
      <c r="N1001" s="201"/>
      <c r="O1001" s="201"/>
      <c r="P1001" s="201"/>
      <c r="Q1001" s="201"/>
      <c r="R1001" s="201"/>
      <c r="S1001" s="201"/>
      <c r="T1001" s="202"/>
      <c r="U1001" s="13"/>
      <c r="V1001" s="13"/>
      <c r="W1001" s="13"/>
      <c r="X1001" s="13"/>
      <c r="Y1001" s="13"/>
      <c r="Z1001" s="13"/>
      <c r="AA1001" s="13"/>
      <c r="AB1001" s="13"/>
      <c r="AC1001" s="13"/>
      <c r="AD1001" s="13"/>
      <c r="AE1001" s="13"/>
      <c r="AT1001" s="197" t="s">
        <v>265</v>
      </c>
      <c r="AU1001" s="197" t="s">
        <v>85</v>
      </c>
      <c r="AV1001" s="13" t="s">
        <v>82</v>
      </c>
      <c r="AW1001" s="13" t="s">
        <v>32</v>
      </c>
      <c r="AX1001" s="13" t="s">
        <v>75</v>
      </c>
      <c r="AY1001" s="197" t="s">
        <v>257</v>
      </c>
    </row>
    <row r="1002" s="14" customFormat="1">
      <c r="A1002" s="14"/>
      <c r="B1002" s="203"/>
      <c r="C1002" s="14"/>
      <c r="D1002" s="196" t="s">
        <v>265</v>
      </c>
      <c r="E1002" s="204" t="s">
        <v>1</v>
      </c>
      <c r="F1002" s="205" t="s">
        <v>1137</v>
      </c>
      <c r="G1002" s="14"/>
      <c r="H1002" s="206">
        <v>10.199999999999999</v>
      </c>
      <c r="I1002" s="207"/>
      <c r="J1002" s="14"/>
      <c r="K1002" s="14"/>
      <c r="L1002" s="203"/>
      <c r="M1002" s="208"/>
      <c r="N1002" s="209"/>
      <c r="O1002" s="209"/>
      <c r="P1002" s="209"/>
      <c r="Q1002" s="209"/>
      <c r="R1002" s="209"/>
      <c r="S1002" s="209"/>
      <c r="T1002" s="210"/>
      <c r="U1002" s="14"/>
      <c r="V1002" s="14"/>
      <c r="W1002" s="14"/>
      <c r="X1002" s="14"/>
      <c r="Y1002" s="14"/>
      <c r="Z1002" s="14"/>
      <c r="AA1002" s="14"/>
      <c r="AB1002" s="14"/>
      <c r="AC1002" s="14"/>
      <c r="AD1002" s="14"/>
      <c r="AE1002" s="14"/>
      <c r="AT1002" s="204" t="s">
        <v>265</v>
      </c>
      <c r="AU1002" s="204" t="s">
        <v>85</v>
      </c>
      <c r="AV1002" s="14" t="s">
        <v>85</v>
      </c>
      <c r="AW1002" s="14" t="s">
        <v>32</v>
      </c>
      <c r="AX1002" s="14" t="s">
        <v>75</v>
      </c>
      <c r="AY1002" s="204" t="s">
        <v>257</v>
      </c>
    </row>
    <row r="1003" s="15" customFormat="1">
      <c r="A1003" s="15"/>
      <c r="B1003" s="211"/>
      <c r="C1003" s="15"/>
      <c r="D1003" s="196" t="s">
        <v>265</v>
      </c>
      <c r="E1003" s="212" t="s">
        <v>1</v>
      </c>
      <c r="F1003" s="213" t="s">
        <v>271</v>
      </c>
      <c r="G1003" s="15"/>
      <c r="H1003" s="214">
        <v>10.199999999999999</v>
      </c>
      <c r="I1003" s="215"/>
      <c r="J1003" s="15"/>
      <c r="K1003" s="15"/>
      <c r="L1003" s="211"/>
      <c r="M1003" s="216"/>
      <c r="N1003" s="217"/>
      <c r="O1003" s="217"/>
      <c r="P1003" s="217"/>
      <c r="Q1003" s="217"/>
      <c r="R1003" s="217"/>
      <c r="S1003" s="217"/>
      <c r="T1003" s="218"/>
      <c r="U1003" s="15"/>
      <c r="V1003" s="15"/>
      <c r="W1003" s="15"/>
      <c r="X1003" s="15"/>
      <c r="Y1003" s="15"/>
      <c r="Z1003" s="15"/>
      <c r="AA1003" s="15"/>
      <c r="AB1003" s="15"/>
      <c r="AC1003" s="15"/>
      <c r="AD1003" s="15"/>
      <c r="AE1003" s="15"/>
      <c r="AT1003" s="212" t="s">
        <v>265</v>
      </c>
      <c r="AU1003" s="212" t="s">
        <v>85</v>
      </c>
      <c r="AV1003" s="15" t="s">
        <v>108</v>
      </c>
      <c r="AW1003" s="15" t="s">
        <v>32</v>
      </c>
      <c r="AX1003" s="15" t="s">
        <v>82</v>
      </c>
      <c r="AY1003" s="212" t="s">
        <v>257</v>
      </c>
    </row>
    <row r="1004" s="14" customFormat="1">
      <c r="A1004" s="14"/>
      <c r="B1004" s="203"/>
      <c r="C1004" s="14"/>
      <c r="D1004" s="196" t="s">
        <v>265</v>
      </c>
      <c r="E1004" s="14"/>
      <c r="F1004" s="205" t="s">
        <v>1169</v>
      </c>
      <c r="G1004" s="14"/>
      <c r="H1004" s="206">
        <v>11.73</v>
      </c>
      <c r="I1004" s="207"/>
      <c r="J1004" s="14"/>
      <c r="K1004" s="14"/>
      <c r="L1004" s="203"/>
      <c r="M1004" s="208"/>
      <c r="N1004" s="209"/>
      <c r="O1004" s="209"/>
      <c r="P1004" s="209"/>
      <c r="Q1004" s="209"/>
      <c r="R1004" s="209"/>
      <c r="S1004" s="209"/>
      <c r="T1004" s="210"/>
      <c r="U1004" s="14"/>
      <c r="V1004" s="14"/>
      <c r="W1004" s="14"/>
      <c r="X1004" s="14"/>
      <c r="Y1004" s="14"/>
      <c r="Z1004" s="14"/>
      <c r="AA1004" s="14"/>
      <c r="AB1004" s="14"/>
      <c r="AC1004" s="14"/>
      <c r="AD1004" s="14"/>
      <c r="AE1004" s="14"/>
      <c r="AT1004" s="204" t="s">
        <v>265</v>
      </c>
      <c r="AU1004" s="204" t="s">
        <v>85</v>
      </c>
      <c r="AV1004" s="14" t="s">
        <v>85</v>
      </c>
      <c r="AW1004" s="14" t="s">
        <v>3</v>
      </c>
      <c r="AX1004" s="14" t="s">
        <v>82</v>
      </c>
      <c r="AY1004" s="204" t="s">
        <v>257</v>
      </c>
    </row>
    <row r="1005" s="2" customFormat="1" ht="24.15" customHeight="1">
      <c r="A1005" s="38"/>
      <c r="B1005" s="181"/>
      <c r="C1005" s="182" t="s">
        <v>1170</v>
      </c>
      <c r="D1005" s="182" t="s">
        <v>259</v>
      </c>
      <c r="E1005" s="183" t="s">
        <v>1171</v>
      </c>
      <c r="F1005" s="184" t="s">
        <v>1172</v>
      </c>
      <c r="G1005" s="185" t="s">
        <v>323</v>
      </c>
      <c r="H1005" s="186">
        <v>422.19999999999999</v>
      </c>
      <c r="I1005" s="187"/>
      <c r="J1005" s="188">
        <f>ROUND(I1005*H1005,2)</f>
        <v>0</v>
      </c>
      <c r="K1005" s="184" t="s">
        <v>263</v>
      </c>
      <c r="L1005" s="39"/>
      <c r="M1005" s="189" t="s">
        <v>1</v>
      </c>
      <c r="N1005" s="190" t="s">
        <v>40</v>
      </c>
      <c r="O1005" s="77"/>
      <c r="P1005" s="191">
        <f>O1005*H1005</f>
        <v>0</v>
      </c>
      <c r="Q1005" s="191">
        <v>0</v>
      </c>
      <c r="R1005" s="191">
        <f>Q1005*H1005</f>
        <v>0</v>
      </c>
      <c r="S1005" s="191">
        <v>0</v>
      </c>
      <c r="T1005" s="192">
        <f>S1005*H1005</f>
        <v>0</v>
      </c>
      <c r="U1005" s="38"/>
      <c r="V1005" s="38"/>
      <c r="W1005" s="38"/>
      <c r="X1005" s="38"/>
      <c r="Y1005" s="38"/>
      <c r="Z1005" s="38"/>
      <c r="AA1005" s="38"/>
      <c r="AB1005" s="38"/>
      <c r="AC1005" s="38"/>
      <c r="AD1005" s="38"/>
      <c r="AE1005" s="38"/>
      <c r="AR1005" s="193" t="s">
        <v>364</v>
      </c>
      <c r="AT1005" s="193" t="s">
        <v>259</v>
      </c>
      <c r="AU1005" s="193" t="s">
        <v>85</v>
      </c>
      <c r="AY1005" s="19" t="s">
        <v>257</v>
      </c>
      <c r="BE1005" s="194">
        <f>IF(N1005="základní",J1005,0)</f>
        <v>0</v>
      </c>
      <c r="BF1005" s="194">
        <f>IF(N1005="snížená",J1005,0)</f>
        <v>0</v>
      </c>
      <c r="BG1005" s="194">
        <f>IF(N1005="zákl. přenesená",J1005,0)</f>
        <v>0</v>
      </c>
      <c r="BH1005" s="194">
        <f>IF(N1005="sníž. přenesená",J1005,0)</f>
        <v>0</v>
      </c>
      <c r="BI1005" s="194">
        <f>IF(N1005="nulová",J1005,0)</f>
        <v>0</v>
      </c>
      <c r="BJ1005" s="19" t="s">
        <v>82</v>
      </c>
      <c r="BK1005" s="194">
        <f>ROUND(I1005*H1005,2)</f>
        <v>0</v>
      </c>
      <c r="BL1005" s="19" t="s">
        <v>364</v>
      </c>
      <c r="BM1005" s="193" t="s">
        <v>1173</v>
      </c>
    </row>
    <row r="1006" s="13" customFormat="1">
      <c r="A1006" s="13"/>
      <c r="B1006" s="195"/>
      <c r="C1006" s="13"/>
      <c r="D1006" s="196" t="s">
        <v>265</v>
      </c>
      <c r="E1006" s="197" t="s">
        <v>1</v>
      </c>
      <c r="F1006" s="198" t="s">
        <v>1174</v>
      </c>
      <c r="G1006" s="13"/>
      <c r="H1006" s="197" t="s">
        <v>1</v>
      </c>
      <c r="I1006" s="199"/>
      <c r="J1006" s="13"/>
      <c r="K1006" s="13"/>
      <c r="L1006" s="195"/>
      <c r="M1006" s="200"/>
      <c r="N1006" s="201"/>
      <c r="O1006" s="201"/>
      <c r="P1006" s="201"/>
      <c r="Q1006" s="201"/>
      <c r="R1006" s="201"/>
      <c r="S1006" s="201"/>
      <c r="T1006" s="202"/>
      <c r="U1006" s="13"/>
      <c r="V1006" s="13"/>
      <c r="W1006" s="13"/>
      <c r="X1006" s="13"/>
      <c r="Y1006" s="13"/>
      <c r="Z1006" s="13"/>
      <c r="AA1006" s="13"/>
      <c r="AB1006" s="13"/>
      <c r="AC1006" s="13"/>
      <c r="AD1006" s="13"/>
      <c r="AE1006" s="13"/>
      <c r="AT1006" s="197" t="s">
        <v>265</v>
      </c>
      <c r="AU1006" s="197" t="s">
        <v>85</v>
      </c>
      <c r="AV1006" s="13" t="s">
        <v>82</v>
      </c>
      <c r="AW1006" s="13" t="s">
        <v>32</v>
      </c>
      <c r="AX1006" s="13" t="s">
        <v>75</v>
      </c>
      <c r="AY1006" s="197" t="s">
        <v>257</v>
      </c>
    </row>
    <row r="1007" s="13" customFormat="1">
      <c r="A1007" s="13"/>
      <c r="B1007" s="195"/>
      <c r="C1007" s="13"/>
      <c r="D1007" s="196" t="s">
        <v>265</v>
      </c>
      <c r="E1007" s="197" t="s">
        <v>1</v>
      </c>
      <c r="F1007" s="198" t="s">
        <v>1133</v>
      </c>
      <c r="G1007" s="13"/>
      <c r="H1007" s="197" t="s">
        <v>1</v>
      </c>
      <c r="I1007" s="199"/>
      <c r="J1007" s="13"/>
      <c r="K1007" s="13"/>
      <c r="L1007" s="195"/>
      <c r="M1007" s="200"/>
      <c r="N1007" s="201"/>
      <c r="O1007" s="201"/>
      <c r="P1007" s="201"/>
      <c r="Q1007" s="201"/>
      <c r="R1007" s="201"/>
      <c r="S1007" s="201"/>
      <c r="T1007" s="202"/>
      <c r="U1007" s="13"/>
      <c r="V1007" s="13"/>
      <c r="W1007" s="13"/>
      <c r="X1007" s="13"/>
      <c r="Y1007" s="13"/>
      <c r="Z1007" s="13"/>
      <c r="AA1007" s="13"/>
      <c r="AB1007" s="13"/>
      <c r="AC1007" s="13"/>
      <c r="AD1007" s="13"/>
      <c r="AE1007" s="13"/>
      <c r="AT1007" s="197" t="s">
        <v>265</v>
      </c>
      <c r="AU1007" s="197" t="s">
        <v>85</v>
      </c>
      <c r="AV1007" s="13" t="s">
        <v>82</v>
      </c>
      <c r="AW1007" s="13" t="s">
        <v>32</v>
      </c>
      <c r="AX1007" s="13" t="s">
        <v>75</v>
      </c>
      <c r="AY1007" s="197" t="s">
        <v>257</v>
      </c>
    </row>
    <row r="1008" s="13" customFormat="1">
      <c r="A1008" s="13"/>
      <c r="B1008" s="195"/>
      <c r="C1008" s="13"/>
      <c r="D1008" s="196" t="s">
        <v>265</v>
      </c>
      <c r="E1008" s="197" t="s">
        <v>1</v>
      </c>
      <c r="F1008" s="198" t="s">
        <v>1134</v>
      </c>
      <c r="G1008" s="13"/>
      <c r="H1008" s="197" t="s">
        <v>1</v>
      </c>
      <c r="I1008" s="199"/>
      <c r="J1008" s="13"/>
      <c r="K1008" s="13"/>
      <c r="L1008" s="195"/>
      <c r="M1008" s="200"/>
      <c r="N1008" s="201"/>
      <c r="O1008" s="201"/>
      <c r="P1008" s="201"/>
      <c r="Q1008" s="201"/>
      <c r="R1008" s="201"/>
      <c r="S1008" s="201"/>
      <c r="T1008" s="202"/>
      <c r="U1008" s="13"/>
      <c r="V1008" s="13"/>
      <c r="W1008" s="13"/>
      <c r="X1008" s="13"/>
      <c r="Y1008" s="13"/>
      <c r="Z1008" s="13"/>
      <c r="AA1008" s="13"/>
      <c r="AB1008" s="13"/>
      <c r="AC1008" s="13"/>
      <c r="AD1008" s="13"/>
      <c r="AE1008" s="13"/>
      <c r="AT1008" s="197" t="s">
        <v>265</v>
      </c>
      <c r="AU1008" s="197" t="s">
        <v>85</v>
      </c>
      <c r="AV1008" s="13" t="s">
        <v>82</v>
      </c>
      <c r="AW1008" s="13" t="s">
        <v>32</v>
      </c>
      <c r="AX1008" s="13" t="s">
        <v>75</v>
      </c>
      <c r="AY1008" s="197" t="s">
        <v>257</v>
      </c>
    </row>
    <row r="1009" s="14" customFormat="1">
      <c r="A1009" s="14"/>
      <c r="B1009" s="203"/>
      <c r="C1009" s="14"/>
      <c r="D1009" s="196" t="s">
        <v>265</v>
      </c>
      <c r="E1009" s="204" t="s">
        <v>1</v>
      </c>
      <c r="F1009" s="205" t="s">
        <v>1135</v>
      </c>
      <c r="G1009" s="14"/>
      <c r="H1009" s="206">
        <v>283.94999999999999</v>
      </c>
      <c r="I1009" s="207"/>
      <c r="J1009" s="14"/>
      <c r="K1009" s="14"/>
      <c r="L1009" s="203"/>
      <c r="M1009" s="208"/>
      <c r="N1009" s="209"/>
      <c r="O1009" s="209"/>
      <c r="P1009" s="209"/>
      <c r="Q1009" s="209"/>
      <c r="R1009" s="209"/>
      <c r="S1009" s="209"/>
      <c r="T1009" s="210"/>
      <c r="U1009" s="14"/>
      <c r="V1009" s="14"/>
      <c r="W1009" s="14"/>
      <c r="X1009" s="14"/>
      <c r="Y1009" s="14"/>
      <c r="Z1009" s="14"/>
      <c r="AA1009" s="14"/>
      <c r="AB1009" s="14"/>
      <c r="AC1009" s="14"/>
      <c r="AD1009" s="14"/>
      <c r="AE1009" s="14"/>
      <c r="AT1009" s="204" t="s">
        <v>265</v>
      </c>
      <c r="AU1009" s="204" t="s">
        <v>85</v>
      </c>
      <c r="AV1009" s="14" t="s">
        <v>85</v>
      </c>
      <c r="AW1009" s="14" t="s">
        <v>32</v>
      </c>
      <c r="AX1009" s="14" t="s">
        <v>75</v>
      </c>
      <c r="AY1009" s="204" t="s">
        <v>257</v>
      </c>
    </row>
    <row r="1010" s="13" customFormat="1">
      <c r="A1010" s="13"/>
      <c r="B1010" s="195"/>
      <c r="C1010" s="13"/>
      <c r="D1010" s="196" t="s">
        <v>265</v>
      </c>
      <c r="E1010" s="197" t="s">
        <v>1</v>
      </c>
      <c r="F1010" s="198" t="s">
        <v>1136</v>
      </c>
      <c r="G1010" s="13"/>
      <c r="H1010" s="197" t="s">
        <v>1</v>
      </c>
      <c r="I1010" s="199"/>
      <c r="J1010" s="13"/>
      <c r="K1010" s="13"/>
      <c r="L1010" s="195"/>
      <c r="M1010" s="200"/>
      <c r="N1010" s="201"/>
      <c r="O1010" s="201"/>
      <c r="P1010" s="201"/>
      <c r="Q1010" s="201"/>
      <c r="R1010" s="201"/>
      <c r="S1010" s="201"/>
      <c r="T1010" s="202"/>
      <c r="U1010" s="13"/>
      <c r="V1010" s="13"/>
      <c r="W1010" s="13"/>
      <c r="X1010" s="13"/>
      <c r="Y1010" s="13"/>
      <c r="Z1010" s="13"/>
      <c r="AA1010" s="13"/>
      <c r="AB1010" s="13"/>
      <c r="AC1010" s="13"/>
      <c r="AD1010" s="13"/>
      <c r="AE1010" s="13"/>
      <c r="AT1010" s="197" t="s">
        <v>265</v>
      </c>
      <c r="AU1010" s="197" t="s">
        <v>85</v>
      </c>
      <c r="AV1010" s="13" t="s">
        <v>82</v>
      </c>
      <c r="AW1010" s="13" t="s">
        <v>32</v>
      </c>
      <c r="AX1010" s="13" t="s">
        <v>75</v>
      </c>
      <c r="AY1010" s="197" t="s">
        <v>257</v>
      </c>
    </row>
    <row r="1011" s="14" customFormat="1">
      <c r="A1011" s="14"/>
      <c r="B1011" s="203"/>
      <c r="C1011" s="14"/>
      <c r="D1011" s="196" t="s">
        <v>265</v>
      </c>
      <c r="E1011" s="204" t="s">
        <v>1</v>
      </c>
      <c r="F1011" s="205" t="s">
        <v>1137</v>
      </c>
      <c r="G1011" s="14"/>
      <c r="H1011" s="206">
        <v>10.199999999999999</v>
      </c>
      <c r="I1011" s="207"/>
      <c r="J1011" s="14"/>
      <c r="K1011" s="14"/>
      <c r="L1011" s="203"/>
      <c r="M1011" s="208"/>
      <c r="N1011" s="209"/>
      <c r="O1011" s="209"/>
      <c r="P1011" s="209"/>
      <c r="Q1011" s="209"/>
      <c r="R1011" s="209"/>
      <c r="S1011" s="209"/>
      <c r="T1011" s="210"/>
      <c r="U1011" s="14"/>
      <c r="V1011" s="14"/>
      <c r="W1011" s="14"/>
      <c r="X1011" s="14"/>
      <c r="Y1011" s="14"/>
      <c r="Z1011" s="14"/>
      <c r="AA1011" s="14"/>
      <c r="AB1011" s="14"/>
      <c r="AC1011" s="14"/>
      <c r="AD1011" s="14"/>
      <c r="AE1011" s="14"/>
      <c r="AT1011" s="204" t="s">
        <v>265</v>
      </c>
      <c r="AU1011" s="204" t="s">
        <v>85</v>
      </c>
      <c r="AV1011" s="14" t="s">
        <v>85</v>
      </c>
      <c r="AW1011" s="14" t="s">
        <v>32</v>
      </c>
      <c r="AX1011" s="14" t="s">
        <v>75</v>
      </c>
      <c r="AY1011" s="204" t="s">
        <v>257</v>
      </c>
    </row>
    <row r="1012" s="13" customFormat="1">
      <c r="A1012" s="13"/>
      <c r="B1012" s="195"/>
      <c r="C1012" s="13"/>
      <c r="D1012" s="196" t="s">
        <v>265</v>
      </c>
      <c r="E1012" s="197" t="s">
        <v>1</v>
      </c>
      <c r="F1012" s="198" t="s">
        <v>1138</v>
      </c>
      <c r="G1012" s="13"/>
      <c r="H1012" s="197" t="s">
        <v>1</v>
      </c>
      <c r="I1012" s="199"/>
      <c r="J1012" s="13"/>
      <c r="K1012" s="13"/>
      <c r="L1012" s="195"/>
      <c r="M1012" s="200"/>
      <c r="N1012" s="201"/>
      <c r="O1012" s="201"/>
      <c r="P1012" s="201"/>
      <c r="Q1012" s="201"/>
      <c r="R1012" s="201"/>
      <c r="S1012" s="201"/>
      <c r="T1012" s="202"/>
      <c r="U1012" s="13"/>
      <c r="V1012" s="13"/>
      <c r="W1012" s="13"/>
      <c r="X1012" s="13"/>
      <c r="Y1012" s="13"/>
      <c r="Z1012" s="13"/>
      <c r="AA1012" s="13"/>
      <c r="AB1012" s="13"/>
      <c r="AC1012" s="13"/>
      <c r="AD1012" s="13"/>
      <c r="AE1012" s="13"/>
      <c r="AT1012" s="197" t="s">
        <v>265</v>
      </c>
      <c r="AU1012" s="197" t="s">
        <v>85</v>
      </c>
      <c r="AV1012" s="13" t="s">
        <v>82</v>
      </c>
      <c r="AW1012" s="13" t="s">
        <v>32</v>
      </c>
      <c r="AX1012" s="13" t="s">
        <v>75</v>
      </c>
      <c r="AY1012" s="197" t="s">
        <v>257</v>
      </c>
    </row>
    <row r="1013" s="14" customFormat="1">
      <c r="A1013" s="14"/>
      <c r="B1013" s="203"/>
      <c r="C1013" s="14"/>
      <c r="D1013" s="196" t="s">
        <v>265</v>
      </c>
      <c r="E1013" s="204" t="s">
        <v>1</v>
      </c>
      <c r="F1013" s="205" t="s">
        <v>1139</v>
      </c>
      <c r="G1013" s="14"/>
      <c r="H1013" s="206">
        <v>84.099999999999994</v>
      </c>
      <c r="I1013" s="207"/>
      <c r="J1013" s="14"/>
      <c r="K1013" s="14"/>
      <c r="L1013" s="203"/>
      <c r="M1013" s="208"/>
      <c r="N1013" s="209"/>
      <c r="O1013" s="209"/>
      <c r="P1013" s="209"/>
      <c r="Q1013" s="209"/>
      <c r="R1013" s="209"/>
      <c r="S1013" s="209"/>
      <c r="T1013" s="210"/>
      <c r="U1013" s="14"/>
      <c r="V1013" s="14"/>
      <c r="W1013" s="14"/>
      <c r="X1013" s="14"/>
      <c r="Y1013" s="14"/>
      <c r="Z1013" s="14"/>
      <c r="AA1013" s="14"/>
      <c r="AB1013" s="14"/>
      <c r="AC1013" s="14"/>
      <c r="AD1013" s="14"/>
      <c r="AE1013" s="14"/>
      <c r="AT1013" s="204" t="s">
        <v>265</v>
      </c>
      <c r="AU1013" s="204" t="s">
        <v>85</v>
      </c>
      <c r="AV1013" s="14" t="s">
        <v>85</v>
      </c>
      <c r="AW1013" s="14" t="s">
        <v>32</v>
      </c>
      <c r="AX1013" s="14" t="s">
        <v>75</v>
      </c>
      <c r="AY1013" s="204" t="s">
        <v>257</v>
      </c>
    </row>
    <row r="1014" s="16" customFormat="1">
      <c r="A1014" s="16"/>
      <c r="B1014" s="219"/>
      <c r="C1014" s="16"/>
      <c r="D1014" s="196" t="s">
        <v>265</v>
      </c>
      <c r="E1014" s="220" t="s">
        <v>1</v>
      </c>
      <c r="F1014" s="221" t="s">
        <v>296</v>
      </c>
      <c r="G1014" s="16"/>
      <c r="H1014" s="222">
        <v>378.25</v>
      </c>
      <c r="I1014" s="223"/>
      <c r="J1014" s="16"/>
      <c r="K1014" s="16"/>
      <c r="L1014" s="219"/>
      <c r="M1014" s="224"/>
      <c r="N1014" s="225"/>
      <c r="O1014" s="225"/>
      <c r="P1014" s="225"/>
      <c r="Q1014" s="225"/>
      <c r="R1014" s="225"/>
      <c r="S1014" s="225"/>
      <c r="T1014" s="226"/>
      <c r="U1014" s="16"/>
      <c r="V1014" s="16"/>
      <c r="W1014" s="16"/>
      <c r="X1014" s="16"/>
      <c r="Y1014" s="16"/>
      <c r="Z1014" s="16"/>
      <c r="AA1014" s="16"/>
      <c r="AB1014" s="16"/>
      <c r="AC1014" s="16"/>
      <c r="AD1014" s="16"/>
      <c r="AE1014" s="16"/>
      <c r="AT1014" s="220" t="s">
        <v>265</v>
      </c>
      <c r="AU1014" s="220" t="s">
        <v>85</v>
      </c>
      <c r="AV1014" s="16" t="s">
        <v>92</v>
      </c>
      <c r="AW1014" s="16" t="s">
        <v>32</v>
      </c>
      <c r="AX1014" s="16" t="s">
        <v>75</v>
      </c>
      <c r="AY1014" s="220" t="s">
        <v>257</v>
      </c>
    </row>
    <row r="1015" s="13" customFormat="1">
      <c r="A1015" s="13"/>
      <c r="B1015" s="195"/>
      <c r="C1015" s="13"/>
      <c r="D1015" s="196" t="s">
        <v>265</v>
      </c>
      <c r="E1015" s="197" t="s">
        <v>1</v>
      </c>
      <c r="F1015" s="198" t="s">
        <v>846</v>
      </c>
      <c r="G1015" s="13"/>
      <c r="H1015" s="197" t="s">
        <v>1</v>
      </c>
      <c r="I1015" s="199"/>
      <c r="J1015" s="13"/>
      <c r="K1015" s="13"/>
      <c r="L1015" s="195"/>
      <c r="M1015" s="200"/>
      <c r="N1015" s="201"/>
      <c r="O1015" s="201"/>
      <c r="P1015" s="201"/>
      <c r="Q1015" s="201"/>
      <c r="R1015" s="201"/>
      <c r="S1015" s="201"/>
      <c r="T1015" s="202"/>
      <c r="U1015" s="13"/>
      <c r="V1015" s="13"/>
      <c r="W1015" s="13"/>
      <c r="X1015" s="13"/>
      <c r="Y1015" s="13"/>
      <c r="Z1015" s="13"/>
      <c r="AA1015" s="13"/>
      <c r="AB1015" s="13"/>
      <c r="AC1015" s="13"/>
      <c r="AD1015" s="13"/>
      <c r="AE1015" s="13"/>
      <c r="AT1015" s="197" t="s">
        <v>265</v>
      </c>
      <c r="AU1015" s="197" t="s">
        <v>85</v>
      </c>
      <c r="AV1015" s="13" t="s">
        <v>82</v>
      </c>
      <c r="AW1015" s="13" t="s">
        <v>32</v>
      </c>
      <c r="AX1015" s="13" t="s">
        <v>75</v>
      </c>
      <c r="AY1015" s="197" t="s">
        <v>257</v>
      </c>
    </row>
    <row r="1016" s="13" customFormat="1">
      <c r="A1016" s="13"/>
      <c r="B1016" s="195"/>
      <c r="C1016" s="13"/>
      <c r="D1016" s="196" t="s">
        <v>265</v>
      </c>
      <c r="E1016" s="197" t="s">
        <v>1</v>
      </c>
      <c r="F1016" s="198" t="s">
        <v>1140</v>
      </c>
      <c r="G1016" s="13"/>
      <c r="H1016" s="197" t="s">
        <v>1</v>
      </c>
      <c r="I1016" s="199"/>
      <c r="J1016" s="13"/>
      <c r="K1016" s="13"/>
      <c r="L1016" s="195"/>
      <c r="M1016" s="200"/>
      <c r="N1016" s="201"/>
      <c r="O1016" s="201"/>
      <c r="P1016" s="201"/>
      <c r="Q1016" s="201"/>
      <c r="R1016" s="201"/>
      <c r="S1016" s="201"/>
      <c r="T1016" s="202"/>
      <c r="U1016" s="13"/>
      <c r="V1016" s="13"/>
      <c r="W1016" s="13"/>
      <c r="X1016" s="13"/>
      <c r="Y1016" s="13"/>
      <c r="Z1016" s="13"/>
      <c r="AA1016" s="13"/>
      <c r="AB1016" s="13"/>
      <c r="AC1016" s="13"/>
      <c r="AD1016" s="13"/>
      <c r="AE1016" s="13"/>
      <c r="AT1016" s="197" t="s">
        <v>265</v>
      </c>
      <c r="AU1016" s="197" t="s">
        <v>85</v>
      </c>
      <c r="AV1016" s="13" t="s">
        <v>82</v>
      </c>
      <c r="AW1016" s="13" t="s">
        <v>32</v>
      </c>
      <c r="AX1016" s="13" t="s">
        <v>75</v>
      </c>
      <c r="AY1016" s="197" t="s">
        <v>257</v>
      </c>
    </row>
    <row r="1017" s="14" customFormat="1">
      <c r="A1017" s="14"/>
      <c r="B1017" s="203"/>
      <c r="C1017" s="14"/>
      <c r="D1017" s="196" t="s">
        <v>265</v>
      </c>
      <c r="E1017" s="204" t="s">
        <v>1</v>
      </c>
      <c r="F1017" s="205" t="s">
        <v>1141</v>
      </c>
      <c r="G1017" s="14"/>
      <c r="H1017" s="206">
        <v>18.109999999999999</v>
      </c>
      <c r="I1017" s="207"/>
      <c r="J1017" s="14"/>
      <c r="K1017" s="14"/>
      <c r="L1017" s="203"/>
      <c r="M1017" s="208"/>
      <c r="N1017" s="209"/>
      <c r="O1017" s="209"/>
      <c r="P1017" s="209"/>
      <c r="Q1017" s="209"/>
      <c r="R1017" s="209"/>
      <c r="S1017" s="209"/>
      <c r="T1017" s="210"/>
      <c r="U1017" s="14"/>
      <c r="V1017" s="14"/>
      <c r="W1017" s="14"/>
      <c r="X1017" s="14"/>
      <c r="Y1017" s="14"/>
      <c r="Z1017" s="14"/>
      <c r="AA1017" s="14"/>
      <c r="AB1017" s="14"/>
      <c r="AC1017" s="14"/>
      <c r="AD1017" s="14"/>
      <c r="AE1017" s="14"/>
      <c r="AT1017" s="204" t="s">
        <v>265</v>
      </c>
      <c r="AU1017" s="204" t="s">
        <v>85</v>
      </c>
      <c r="AV1017" s="14" t="s">
        <v>85</v>
      </c>
      <c r="AW1017" s="14" t="s">
        <v>32</v>
      </c>
      <c r="AX1017" s="14" t="s">
        <v>75</v>
      </c>
      <c r="AY1017" s="204" t="s">
        <v>257</v>
      </c>
    </row>
    <row r="1018" s="16" customFormat="1">
      <c r="A1018" s="16"/>
      <c r="B1018" s="219"/>
      <c r="C1018" s="16"/>
      <c r="D1018" s="196" t="s">
        <v>265</v>
      </c>
      <c r="E1018" s="220" t="s">
        <v>1</v>
      </c>
      <c r="F1018" s="221" t="s">
        <v>296</v>
      </c>
      <c r="G1018" s="16"/>
      <c r="H1018" s="222">
        <v>18.109999999999999</v>
      </c>
      <c r="I1018" s="223"/>
      <c r="J1018" s="16"/>
      <c r="K1018" s="16"/>
      <c r="L1018" s="219"/>
      <c r="M1018" s="224"/>
      <c r="N1018" s="225"/>
      <c r="O1018" s="225"/>
      <c r="P1018" s="225"/>
      <c r="Q1018" s="225"/>
      <c r="R1018" s="225"/>
      <c r="S1018" s="225"/>
      <c r="T1018" s="226"/>
      <c r="U1018" s="16"/>
      <c r="V1018" s="16"/>
      <c r="W1018" s="16"/>
      <c r="X1018" s="16"/>
      <c r="Y1018" s="16"/>
      <c r="Z1018" s="16"/>
      <c r="AA1018" s="16"/>
      <c r="AB1018" s="16"/>
      <c r="AC1018" s="16"/>
      <c r="AD1018" s="16"/>
      <c r="AE1018" s="16"/>
      <c r="AT1018" s="220" t="s">
        <v>265</v>
      </c>
      <c r="AU1018" s="220" t="s">
        <v>85</v>
      </c>
      <c r="AV1018" s="16" t="s">
        <v>92</v>
      </c>
      <c r="AW1018" s="16" t="s">
        <v>32</v>
      </c>
      <c r="AX1018" s="16" t="s">
        <v>75</v>
      </c>
      <c r="AY1018" s="220" t="s">
        <v>257</v>
      </c>
    </row>
    <row r="1019" s="13" customFormat="1">
      <c r="A1019" s="13"/>
      <c r="B1019" s="195"/>
      <c r="C1019" s="13"/>
      <c r="D1019" s="196" t="s">
        <v>265</v>
      </c>
      <c r="E1019" s="197" t="s">
        <v>1</v>
      </c>
      <c r="F1019" s="198" t="s">
        <v>835</v>
      </c>
      <c r="G1019" s="13"/>
      <c r="H1019" s="197" t="s">
        <v>1</v>
      </c>
      <c r="I1019" s="199"/>
      <c r="J1019" s="13"/>
      <c r="K1019" s="13"/>
      <c r="L1019" s="195"/>
      <c r="M1019" s="200"/>
      <c r="N1019" s="201"/>
      <c r="O1019" s="201"/>
      <c r="P1019" s="201"/>
      <c r="Q1019" s="201"/>
      <c r="R1019" s="201"/>
      <c r="S1019" s="201"/>
      <c r="T1019" s="202"/>
      <c r="U1019" s="13"/>
      <c r="V1019" s="13"/>
      <c r="W1019" s="13"/>
      <c r="X1019" s="13"/>
      <c r="Y1019" s="13"/>
      <c r="Z1019" s="13"/>
      <c r="AA1019" s="13"/>
      <c r="AB1019" s="13"/>
      <c r="AC1019" s="13"/>
      <c r="AD1019" s="13"/>
      <c r="AE1019" s="13"/>
      <c r="AT1019" s="197" t="s">
        <v>265</v>
      </c>
      <c r="AU1019" s="197" t="s">
        <v>85</v>
      </c>
      <c r="AV1019" s="13" t="s">
        <v>82</v>
      </c>
      <c r="AW1019" s="13" t="s">
        <v>32</v>
      </c>
      <c r="AX1019" s="13" t="s">
        <v>75</v>
      </c>
      <c r="AY1019" s="197" t="s">
        <v>257</v>
      </c>
    </row>
    <row r="1020" s="13" customFormat="1">
      <c r="A1020" s="13"/>
      <c r="B1020" s="195"/>
      <c r="C1020" s="13"/>
      <c r="D1020" s="196" t="s">
        <v>265</v>
      </c>
      <c r="E1020" s="197" t="s">
        <v>1</v>
      </c>
      <c r="F1020" s="198" t="s">
        <v>1140</v>
      </c>
      <c r="G1020" s="13"/>
      <c r="H1020" s="197" t="s">
        <v>1</v>
      </c>
      <c r="I1020" s="199"/>
      <c r="J1020" s="13"/>
      <c r="K1020" s="13"/>
      <c r="L1020" s="195"/>
      <c r="M1020" s="200"/>
      <c r="N1020" s="201"/>
      <c r="O1020" s="201"/>
      <c r="P1020" s="201"/>
      <c r="Q1020" s="201"/>
      <c r="R1020" s="201"/>
      <c r="S1020" s="201"/>
      <c r="T1020" s="202"/>
      <c r="U1020" s="13"/>
      <c r="V1020" s="13"/>
      <c r="W1020" s="13"/>
      <c r="X1020" s="13"/>
      <c r="Y1020" s="13"/>
      <c r="Z1020" s="13"/>
      <c r="AA1020" s="13"/>
      <c r="AB1020" s="13"/>
      <c r="AC1020" s="13"/>
      <c r="AD1020" s="13"/>
      <c r="AE1020" s="13"/>
      <c r="AT1020" s="197" t="s">
        <v>265</v>
      </c>
      <c r="AU1020" s="197" t="s">
        <v>85</v>
      </c>
      <c r="AV1020" s="13" t="s">
        <v>82</v>
      </c>
      <c r="AW1020" s="13" t="s">
        <v>32</v>
      </c>
      <c r="AX1020" s="13" t="s">
        <v>75</v>
      </c>
      <c r="AY1020" s="197" t="s">
        <v>257</v>
      </c>
    </row>
    <row r="1021" s="14" customFormat="1">
      <c r="A1021" s="14"/>
      <c r="B1021" s="203"/>
      <c r="C1021" s="14"/>
      <c r="D1021" s="196" t="s">
        <v>265</v>
      </c>
      <c r="E1021" s="204" t="s">
        <v>1</v>
      </c>
      <c r="F1021" s="205" t="s">
        <v>1142</v>
      </c>
      <c r="G1021" s="14"/>
      <c r="H1021" s="206">
        <v>25.84</v>
      </c>
      <c r="I1021" s="207"/>
      <c r="J1021" s="14"/>
      <c r="K1021" s="14"/>
      <c r="L1021" s="203"/>
      <c r="M1021" s="208"/>
      <c r="N1021" s="209"/>
      <c r="O1021" s="209"/>
      <c r="P1021" s="209"/>
      <c r="Q1021" s="209"/>
      <c r="R1021" s="209"/>
      <c r="S1021" s="209"/>
      <c r="T1021" s="210"/>
      <c r="U1021" s="14"/>
      <c r="V1021" s="14"/>
      <c r="W1021" s="14"/>
      <c r="X1021" s="14"/>
      <c r="Y1021" s="14"/>
      <c r="Z1021" s="14"/>
      <c r="AA1021" s="14"/>
      <c r="AB1021" s="14"/>
      <c r="AC1021" s="14"/>
      <c r="AD1021" s="14"/>
      <c r="AE1021" s="14"/>
      <c r="AT1021" s="204" t="s">
        <v>265</v>
      </c>
      <c r="AU1021" s="204" t="s">
        <v>85</v>
      </c>
      <c r="AV1021" s="14" t="s">
        <v>85</v>
      </c>
      <c r="AW1021" s="14" t="s">
        <v>32</v>
      </c>
      <c r="AX1021" s="14" t="s">
        <v>75</v>
      </c>
      <c r="AY1021" s="204" t="s">
        <v>257</v>
      </c>
    </row>
    <row r="1022" s="16" customFormat="1">
      <c r="A1022" s="16"/>
      <c r="B1022" s="219"/>
      <c r="C1022" s="16"/>
      <c r="D1022" s="196" t="s">
        <v>265</v>
      </c>
      <c r="E1022" s="220" t="s">
        <v>1</v>
      </c>
      <c r="F1022" s="221" t="s">
        <v>296</v>
      </c>
      <c r="G1022" s="16"/>
      <c r="H1022" s="222">
        <v>25.84</v>
      </c>
      <c r="I1022" s="223"/>
      <c r="J1022" s="16"/>
      <c r="K1022" s="16"/>
      <c r="L1022" s="219"/>
      <c r="M1022" s="224"/>
      <c r="N1022" s="225"/>
      <c r="O1022" s="225"/>
      <c r="P1022" s="225"/>
      <c r="Q1022" s="225"/>
      <c r="R1022" s="225"/>
      <c r="S1022" s="225"/>
      <c r="T1022" s="226"/>
      <c r="U1022" s="16"/>
      <c r="V1022" s="16"/>
      <c r="W1022" s="16"/>
      <c r="X1022" s="16"/>
      <c r="Y1022" s="16"/>
      <c r="Z1022" s="16"/>
      <c r="AA1022" s="16"/>
      <c r="AB1022" s="16"/>
      <c r="AC1022" s="16"/>
      <c r="AD1022" s="16"/>
      <c r="AE1022" s="16"/>
      <c r="AT1022" s="220" t="s">
        <v>265</v>
      </c>
      <c r="AU1022" s="220" t="s">
        <v>85</v>
      </c>
      <c r="AV1022" s="16" t="s">
        <v>92</v>
      </c>
      <c r="AW1022" s="16" t="s">
        <v>32</v>
      </c>
      <c r="AX1022" s="16" t="s">
        <v>75</v>
      </c>
      <c r="AY1022" s="220" t="s">
        <v>257</v>
      </c>
    </row>
    <row r="1023" s="15" customFormat="1">
      <c r="A1023" s="15"/>
      <c r="B1023" s="211"/>
      <c r="C1023" s="15"/>
      <c r="D1023" s="196" t="s">
        <v>265</v>
      </c>
      <c r="E1023" s="212" t="s">
        <v>1</v>
      </c>
      <c r="F1023" s="213" t="s">
        <v>271</v>
      </c>
      <c r="G1023" s="15"/>
      <c r="H1023" s="214">
        <v>422.19999999999999</v>
      </c>
      <c r="I1023" s="215"/>
      <c r="J1023" s="15"/>
      <c r="K1023" s="15"/>
      <c r="L1023" s="211"/>
      <c r="M1023" s="216"/>
      <c r="N1023" s="217"/>
      <c r="O1023" s="217"/>
      <c r="P1023" s="217"/>
      <c r="Q1023" s="217"/>
      <c r="R1023" s="217"/>
      <c r="S1023" s="217"/>
      <c r="T1023" s="218"/>
      <c r="U1023" s="15"/>
      <c r="V1023" s="15"/>
      <c r="W1023" s="15"/>
      <c r="X1023" s="15"/>
      <c r="Y1023" s="15"/>
      <c r="Z1023" s="15"/>
      <c r="AA1023" s="15"/>
      <c r="AB1023" s="15"/>
      <c r="AC1023" s="15"/>
      <c r="AD1023" s="15"/>
      <c r="AE1023" s="15"/>
      <c r="AT1023" s="212" t="s">
        <v>265</v>
      </c>
      <c r="AU1023" s="212" t="s">
        <v>85</v>
      </c>
      <c r="AV1023" s="15" t="s">
        <v>108</v>
      </c>
      <c r="AW1023" s="15" t="s">
        <v>32</v>
      </c>
      <c r="AX1023" s="15" t="s">
        <v>82</v>
      </c>
      <c r="AY1023" s="212" t="s">
        <v>257</v>
      </c>
    </row>
    <row r="1024" s="2" customFormat="1" ht="24.15" customHeight="1">
      <c r="A1024" s="38"/>
      <c r="B1024" s="181"/>
      <c r="C1024" s="182" t="s">
        <v>1175</v>
      </c>
      <c r="D1024" s="182" t="s">
        <v>259</v>
      </c>
      <c r="E1024" s="183" t="s">
        <v>1176</v>
      </c>
      <c r="F1024" s="184" t="s">
        <v>1177</v>
      </c>
      <c r="G1024" s="185" t="s">
        <v>323</v>
      </c>
      <c r="H1024" s="186">
        <v>327.89999999999998</v>
      </c>
      <c r="I1024" s="187"/>
      <c r="J1024" s="188">
        <f>ROUND(I1024*H1024,2)</f>
        <v>0</v>
      </c>
      <c r="K1024" s="184" t="s">
        <v>263</v>
      </c>
      <c r="L1024" s="39"/>
      <c r="M1024" s="189" t="s">
        <v>1</v>
      </c>
      <c r="N1024" s="190" t="s">
        <v>40</v>
      </c>
      <c r="O1024" s="77"/>
      <c r="P1024" s="191">
        <f>O1024*H1024</f>
        <v>0</v>
      </c>
      <c r="Q1024" s="191">
        <v>0</v>
      </c>
      <c r="R1024" s="191">
        <f>Q1024*H1024</f>
        <v>0</v>
      </c>
      <c r="S1024" s="191">
        <v>0</v>
      </c>
      <c r="T1024" s="192">
        <f>S1024*H1024</f>
        <v>0</v>
      </c>
      <c r="U1024" s="38"/>
      <c r="V1024" s="38"/>
      <c r="W1024" s="38"/>
      <c r="X1024" s="38"/>
      <c r="Y1024" s="38"/>
      <c r="Z1024" s="38"/>
      <c r="AA1024" s="38"/>
      <c r="AB1024" s="38"/>
      <c r="AC1024" s="38"/>
      <c r="AD1024" s="38"/>
      <c r="AE1024" s="38"/>
      <c r="AR1024" s="193" t="s">
        <v>364</v>
      </c>
      <c r="AT1024" s="193" t="s">
        <v>259</v>
      </c>
      <c r="AU1024" s="193" t="s">
        <v>85</v>
      </c>
      <c r="AY1024" s="19" t="s">
        <v>257</v>
      </c>
      <c r="BE1024" s="194">
        <f>IF(N1024="základní",J1024,0)</f>
        <v>0</v>
      </c>
      <c r="BF1024" s="194">
        <f>IF(N1024="snížená",J1024,0)</f>
        <v>0</v>
      </c>
      <c r="BG1024" s="194">
        <f>IF(N1024="zákl. přenesená",J1024,0)</f>
        <v>0</v>
      </c>
      <c r="BH1024" s="194">
        <f>IF(N1024="sníž. přenesená",J1024,0)</f>
        <v>0</v>
      </c>
      <c r="BI1024" s="194">
        <f>IF(N1024="nulová",J1024,0)</f>
        <v>0</v>
      </c>
      <c r="BJ1024" s="19" t="s">
        <v>82</v>
      </c>
      <c r="BK1024" s="194">
        <f>ROUND(I1024*H1024,2)</f>
        <v>0</v>
      </c>
      <c r="BL1024" s="19" t="s">
        <v>364</v>
      </c>
      <c r="BM1024" s="193" t="s">
        <v>1178</v>
      </c>
    </row>
    <row r="1025" s="13" customFormat="1">
      <c r="A1025" s="13"/>
      <c r="B1025" s="195"/>
      <c r="C1025" s="13"/>
      <c r="D1025" s="196" t="s">
        <v>265</v>
      </c>
      <c r="E1025" s="197" t="s">
        <v>1</v>
      </c>
      <c r="F1025" s="198" t="s">
        <v>1179</v>
      </c>
      <c r="G1025" s="13"/>
      <c r="H1025" s="197" t="s">
        <v>1</v>
      </c>
      <c r="I1025" s="199"/>
      <c r="J1025" s="13"/>
      <c r="K1025" s="13"/>
      <c r="L1025" s="195"/>
      <c r="M1025" s="200"/>
      <c r="N1025" s="201"/>
      <c r="O1025" s="201"/>
      <c r="P1025" s="201"/>
      <c r="Q1025" s="201"/>
      <c r="R1025" s="201"/>
      <c r="S1025" s="201"/>
      <c r="T1025" s="202"/>
      <c r="U1025" s="13"/>
      <c r="V1025" s="13"/>
      <c r="W1025" s="13"/>
      <c r="X1025" s="13"/>
      <c r="Y1025" s="13"/>
      <c r="Z1025" s="13"/>
      <c r="AA1025" s="13"/>
      <c r="AB1025" s="13"/>
      <c r="AC1025" s="13"/>
      <c r="AD1025" s="13"/>
      <c r="AE1025" s="13"/>
      <c r="AT1025" s="197" t="s">
        <v>265</v>
      </c>
      <c r="AU1025" s="197" t="s">
        <v>85</v>
      </c>
      <c r="AV1025" s="13" t="s">
        <v>82</v>
      </c>
      <c r="AW1025" s="13" t="s">
        <v>32</v>
      </c>
      <c r="AX1025" s="13" t="s">
        <v>75</v>
      </c>
      <c r="AY1025" s="197" t="s">
        <v>257</v>
      </c>
    </row>
    <row r="1026" s="13" customFormat="1">
      <c r="A1026" s="13"/>
      <c r="B1026" s="195"/>
      <c r="C1026" s="13"/>
      <c r="D1026" s="196" t="s">
        <v>265</v>
      </c>
      <c r="E1026" s="197" t="s">
        <v>1</v>
      </c>
      <c r="F1026" s="198" t="s">
        <v>1133</v>
      </c>
      <c r="G1026" s="13"/>
      <c r="H1026" s="197" t="s">
        <v>1</v>
      </c>
      <c r="I1026" s="199"/>
      <c r="J1026" s="13"/>
      <c r="K1026" s="13"/>
      <c r="L1026" s="195"/>
      <c r="M1026" s="200"/>
      <c r="N1026" s="201"/>
      <c r="O1026" s="201"/>
      <c r="P1026" s="201"/>
      <c r="Q1026" s="201"/>
      <c r="R1026" s="201"/>
      <c r="S1026" s="201"/>
      <c r="T1026" s="202"/>
      <c r="U1026" s="13"/>
      <c r="V1026" s="13"/>
      <c r="W1026" s="13"/>
      <c r="X1026" s="13"/>
      <c r="Y1026" s="13"/>
      <c r="Z1026" s="13"/>
      <c r="AA1026" s="13"/>
      <c r="AB1026" s="13"/>
      <c r="AC1026" s="13"/>
      <c r="AD1026" s="13"/>
      <c r="AE1026" s="13"/>
      <c r="AT1026" s="197" t="s">
        <v>265</v>
      </c>
      <c r="AU1026" s="197" t="s">
        <v>85</v>
      </c>
      <c r="AV1026" s="13" t="s">
        <v>82</v>
      </c>
      <c r="AW1026" s="13" t="s">
        <v>32</v>
      </c>
      <c r="AX1026" s="13" t="s">
        <v>75</v>
      </c>
      <c r="AY1026" s="197" t="s">
        <v>257</v>
      </c>
    </row>
    <row r="1027" s="13" customFormat="1">
      <c r="A1027" s="13"/>
      <c r="B1027" s="195"/>
      <c r="C1027" s="13"/>
      <c r="D1027" s="196" t="s">
        <v>265</v>
      </c>
      <c r="E1027" s="197" t="s">
        <v>1</v>
      </c>
      <c r="F1027" s="198" t="s">
        <v>1134</v>
      </c>
      <c r="G1027" s="13"/>
      <c r="H1027" s="197" t="s">
        <v>1</v>
      </c>
      <c r="I1027" s="199"/>
      <c r="J1027" s="13"/>
      <c r="K1027" s="13"/>
      <c r="L1027" s="195"/>
      <c r="M1027" s="200"/>
      <c r="N1027" s="201"/>
      <c r="O1027" s="201"/>
      <c r="P1027" s="201"/>
      <c r="Q1027" s="201"/>
      <c r="R1027" s="201"/>
      <c r="S1027" s="201"/>
      <c r="T1027" s="202"/>
      <c r="U1027" s="13"/>
      <c r="V1027" s="13"/>
      <c r="W1027" s="13"/>
      <c r="X1027" s="13"/>
      <c r="Y1027" s="13"/>
      <c r="Z1027" s="13"/>
      <c r="AA1027" s="13"/>
      <c r="AB1027" s="13"/>
      <c r="AC1027" s="13"/>
      <c r="AD1027" s="13"/>
      <c r="AE1027" s="13"/>
      <c r="AT1027" s="197" t="s">
        <v>265</v>
      </c>
      <c r="AU1027" s="197" t="s">
        <v>85</v>
      </c>
      <c r="AV1027" s="13" t="s">
        <v>82</v>
      </c>
      <c r="AW1027" s="13" t="s">
        <v>32</v>
      </c>
      <c r="AX1027" s="13" t="s">
        <v>75</v>
      </c>
      <c r="AY1027" s="197" t="s">
        <v>257</v>
      </c>
    </row>
    <row r="1028" s="14" customFormat="1">
      <c r="A1028" s="14"/>
      <c r="B1028" s="203"/>
      <c r="C1028" s="14"/>
      <c r="D1028" s="196" t="s">
        <v>265</v>
      </c>
      <c r="E1028" s="204" t="s">
        <v>1</v>
      </c>
      <c r="F1028" s="205" t="s">
        <v>1135</v>
      </c>
      <c r="G1028" s="14"/>
      <c r="H1028" s="206">
        <v>283.94999999999999</v>
      </c>
      <c r="I1028" s="207"/>
      <c r="J1028" s="14"/>
      <c r="K1028" s="14"/>
      <c r="L1028" s="203"/>
      <c r="M1028" s="208"/>
      <c r="N1028" s="209"/>
      <c r="O1028" s="209"/>
      <c r="P1028" s="209"/>
      <c r="Q1028" s="209"/>
      <c r="R1028" s="209"/>
      <c r="S1028" s="209"/>
      <c r="T1028" s="210"/>
      <c r="U1028" s="14"/>
      <c r="V1028" s="14"/>
      <c r="W1028" s="14"/>
      <c r="X1028" s="14"/>
      <c r="Y1028" s="14"/>
      <c r="Z1028" s="14"/>
      <c r="AA1028" s="14"/>
      <c r="AB1028" s="14"/>
      <c r="AC1028" s="14"/>
      <c r="AD1028" s="14"/>
      <c r="AE1028" s="14"/>
      <c r="AT1028" s="204" t="s">
        <v>265</v>
      </c>
      <c r="AU1028" s="204" t="s">
        <v>85</v>
      </c>
      <c r="AV1028" s="14" t="s">
        <v>85</v>
      </c>
      <c r="AW1028" s="14" t="s">
        <v>32</v>
      </c>
      <c r="AX1028" s="14" t="s">
        <v>75</v>
      </c>
      <c r="AY1028" s="204" t="s">
        <v>257</v>
      </c>
    </row>
    <row r="1029" s="16" customFormat="1">
      <c r="A1029" s="16"/>
      <c r="B1029" s="219"/>
      <c r="C1029" s="16"/>
      <c r="D1029" s="196" t="s">
        <v>265</v>
      </c>
      <c r="E1029" s="220" t="s">
        <v>1</v>
      </c>
      <c r="F1029" s="221" t="s">
        <v>296</v>
      </c>
      <c r="G1029" s="16"/>
      <c r="H1029" s="222">
        <v>283.94999999999999</v>
      </c>
      <c r="I1029" s="223"/>
      <c r="J1029" s="16"/>
      <c r="K1029" s="16"/>
      <c r="L1029" s="219"/>
      <c r="M1029" s="224"/>
      <c r="N1029" s="225"/>
      <c r="O1029" s="225"/>
      <c r="P1029" s="225"/>
      <c r="Q1029" s="225"/>
      <c r="R1029" s="225"/>
      <c r="S1029" s="225"/>
      <c r="T1029" s="226"/>
      <c r="U1029" s="16"/>
      <c r="V1029" s="16"/>
      <c r="W1029" s="16"/>
      <c r="X1029" s="16"/>
      <c r="Y1029" s="16"/>
      <c r="Z1029" s="16"/>
      <c r="AA1029" s="16"/>
      <c r="AB1029" s="16"/>
      <c r="AC1029" s="16"/>
      <c r="AD1029" s="16"/>
      <c r="AE1029" s="16"/>
      <c r="AT1029" s="220" t="s">
        <v>265</v>
      </c>
      <c r="AU1029" s="220" t="s">
        <v>85</v>
      </c>
      <c r="AV1029" s="16" t="s">
        <v>92</v>
      </c>
      <c r="AW1029" s="16" t="s">
        <v>32</v>
      </c>
      <c r="AX1029" s="16" t="s">
        <v>75</v>
      </c>
      <c r="AY1029" s="220" t="s">
        <v>257</v>
      </c>
    </row>
    <row r="1030" s="13" customFormat="1">
      <c r="A1030" s="13"/>
      <c r="B1030" s="195"/>
      <c r="C1030" s="13"/>
      <c r="D1030" s="196" t="s">
        <v>265</v>
      </c>
      <c r="E1030" s="197" t="s">
        <v>1</v>
      </c>
      <c r="F1030" s="198" t="s">
        <v>846</v>
      </c>
      <c r="G1030" s="13"/>
      <c r="H1030" s="197" t="s">
        <v>1</v>
      </c>
      <c r="I1030" s="199"/>
      <c r="J1030" s="13"/>
      <c r="K1030" s="13"/>
      <c r="L1030" s="195"/>
      <c r="M1030" s="200"/>
      <c r="N1030" s="201"/>
      <c r="O1030" s="201"/>
      <c r="P1030" s="201"/>
      <c r="Q1030" s="201"/>
      <c r="R1030" s="201"/>
      <c r="S1030" s="201"/>
      <c r="T1030" s="202"/>
      <c r="U1030" s="13"/>
      <c r="V1030" s="13"/>
      <c r="W1030" s="13"/>
      <c r="X1030" s="13"/>
      <c r="Y1030" s="13"/>
      <c r="Z1030" s="13"/>
      <c r="AA1030" s="13"/>
      <c r="AB1030" s="13"/>
      <c r="AC1030" s="13"/>
      <c r="AD1030" s="13"/>
      <c r="AE1030" s="13"/>
      <c r="AT1030" s="197" t="s">
        <v>265</v>
      </c>
      <c r="AU1030" s="197" t="s">
        <v>85</v>
      </c>
      <c r="AV1030" s="13" t="s">
        <v>82</v>
      </c>
      <c r="AW1030" s="13" t="s">
        <v>32</v>
      </c>
      <c r="AX1030" s="13" t="s">
        <v>75</v>
      </c>
      <c r="AY1030" s="197" t="s">
        <v>257</v>
      </c>
    </row>
    <row r="1031" s="13" customFormat="1">
      <c r="A1031" s="13"/>
      <c r="B1031" s="195"/>
      <c r="C1031" s="13"/>
      <c r="D1031" s="196" t="s">
        <v>265</v>
      </c>
      <c r="E1031" s="197" t="s">
        <v>1</v>
      </c>
      <c r="F1031" s="198" t="s">
        <v>1140</v>
      </c>
      <c r="G1031" s="13"/>
      <c r="H1031" s="197" t="s">
        <v>1</v>
      </c>
      <c r="I1031" s="199"/>
      <c r="J1031" s="13"/>
      <c r="K1031" s="13"/>
      <c r="L1031" s="195"/>
      <c r="M1031" s="200"/>
      <c r="N1031" s="201"/>
      <c r="O1031" s="201"/>
      <c r="P1031" s="201"/>
      <c r="Q1031" s="201"/>
      <c r="R1031" s="201"/>
      <c r="S1031" s="201"/>
      <c r="T1031" s="202"/>
      <c r="U1031" s="13"/>
      <c r="V1031" s="13"/>
      <c r="W1031" s="13"/>
      <c r="X1031" s="13"/>
      <c r="Y1031" s="13"/>
      <c r="Z1031" s="13"/>
      <c r="AA1031" s="13"/>
      <c r="AB1031" s="13"/>
      <c r="AC1031" s="13"/>
      <c r="AD1031" s="13"/>
      <c r="AE1031" s="13"/>
      <c r="AT1031" s="197" t="s">
        <v>265</v>
      </c>
      <c r="AU1031" s="197" t="s">
        <v>85</v>
      </c>
      <c r="AV1031" s="13" t="s">
        <v>82</v>
      </c>
      <c r="AW1031" s="13" t="s">
        <v>32</v>
      </c>
      <c r="AX1031" s="13" t="s">
        <v>75</v>
      </c>
      <c r="AY1031" s="197" t="s">
        <v>257</v>
      </c>
    </row>
    <row r="1032" s="14" customFormat="1">
      <c r="A1032" s="14"/>
      <c r="B1032" s="203"/>
      <c r="C1032" s="14"/>
      <c r="D1032" s="196" t="s">
        <v>265</v>
      </c>
      <c r="E1032" s="204" t="s">
        <v>1</v>
      </c>
      <c r="F1032" s="205" t="s">
        <v>1141</v>
      </c>
      <c r="G1032" s="14"/>
      <c r="H1032" s="206">
        <v>18.109999999999999</v>
      </c>
      <c r="I1032" s="207"/>
      <c r="J1032" s="14"/>
      <c r="K1032" s="14"/>
      <c r="L1032" s="203"/>
      <c r="M1032" s="208"/>
      <c r="N1032" s="209"/>
      <c r="O1032" s="209"/>
      <c r="P1032" s="209"/>
      <c r="Q1032" s="209"/>
      <c r="R1032" s="209"/>
      <c r="S1032" s="209"/>
      <c r="T1032" s="210"/>
      <c r="U1032" s="14"/>
      <c r="V1032" s="14"/>
      <c r="W1032" s="14"/>
      <c r="X1032" s="14"/>
      <c r="Y1032" s="14"/>
      <c r="Z1032" s="14"/>
      <c r="AA1032" s="14"/>
      <c r="AB1032" s="14"/>
      <c r="AC1032" s="14"/>
      <c r="AD1032" s="14"/>
      <c r="AE1032" s="14"/>
      <c r="AT1032" s="204" t="s">
        <v>265</v>
      </c>
      <c r="AU1032" s="204" t="s">
        <v>85</v>
      </c>
      <c r="AV1032" s="14" t="s">
        <v>85</v>
      </c>
      <c r="AW1032" s="14" t="s">
        <v>32</v>
      </c>
      <c r="AX1032" s="14" t="s">
        <v>75</v>
      </c>
      <c r="AY1032" s="204" t="s">
        <v>257</v>
      </c>
    </row>
    <row r="1033" s="16" customFormat="1">
      <c r="A1033" s="16"/>
      <c r="B1033" s="219"/>
      <c r="C1033" s="16"/>
      <c r="D1033" s="196" t="s">
        <v>265</v>
      </c>
      <c r="E1033" s="220" t="s">
        <v>1</v>
      </c>
      <c r="F1033" s="221" t="s">
        <v>296</v>
      </c>
      <c r="G1033" s="16"/>
      <c r="H1033" s="222">
        <v>18.109999999999999</v>
      </c>
      <c r="I1033" s="223"/>
      <c r="J1033" s="16"/>
      <c r="K1033" s="16"/>
      <c r="L1033" s="219"/>
      <c r="M1033" s="224"/>
      <c r="N1033" s="225"/>
      <c r="O1033" s="225"/>
      <c r="P1033" s="225"/>
      <c r="Q1033" s="225"/>
      <c r="R1033" s="225"/>
      <c r="S1033" s="225"/>
      <c r="T1033" s="226"/>
      <c r="U1033" s="16"/>
      <c r="V1033" s="16"/>
      <c r="W1033" s="16"/>
      <c r="X1033" s="16"/>
      <c r="Y1033" s="16"/>
      <c r="Z1033" s="16"/>
      <c r="AA1033" s="16"/>
      <c r="AB1033" s="16"/>
      <c r="AC1033" s="16"/>
      <c r="AD1033" s="16"/>
      <c r="AE1033" s="16"/>
      <c r="AT1033" s="220" t="s">
        <v>265</v>
      </c>
      <c r="AU1033" s="220" t="s">
        <v>85</v>
      </c>
      <c r="AV1033" s="16" t="s">
        <v>92</v>
      </c>
      <c r="AW1033" s="16" t="s">
        <v>32</v>
      </c>
      <c r="AX1033" s="16" t="s">
        <v>75</v>
      </c>
      <c r="AY1033" s="220" t="s">
        <v>257</v>
      </c>
    </row>
    <row r="1034" s="13" customFormat="1">
      <c r="A1034" s="13"/>
      <c r="B1034" s="195"/>
      <c r="C1034" s="13"/>
      <c r="D1034" s="196" t="s">
        <v>265</v>
      </c>
      <c r="E1034" s="197" t="s">
        <v>1</v>
      </c>
      <c r="F1034" s="198" t="s">
        <v>835</v>
      </c>
      <c r="G1034" s="13"/>
      <c r="H1034" s="197" t="s">
        <v>1</v>
      </c>
      <c r="I1034" s="199"/>
      <c r="J1034" s="13"/>
      <c r="K1034" s="13"/>
      <c r="L1034" s="195"/>
      <c r="M1034" s="200"/>
      <c r="N1034" s="201"/>
      <c r="O1034" s="201"/>
      <c r="P1034" s="201"/>
      <c r="Q1034" s="201"/>
      <c r="R1034" s="201"/>
      <c r="S1034" s="201"/>
      <c r="T1034" s="202"/>
      <c r="U1034" s="13"/>
      <c r="V1034" s="13"/>
      <c r="W1034" s="13"/>
      <c r="X1034" s="13"/>
      <c r="Y1034" s="13"/>
      <c r="Z1034" s="13"/>
      <c r="AA1034" s="13"/>
      <c r="AB1034" s="13"/>
      <c r="AC1034" s="13"/>
      <c r="AD1034" s="13"/>
      <c r="AE1034" s="13"/>
      <c r="AT1034" s="197" t="s">
        <v>265</v>
      </c>
      <c r="AU1034" s="197" t="s">
        <v>85</v>
      </c>
      <c r="AV1034" s="13" t="s">
        <v>82</v>
      </c>
      <c r="AW1034" s="13" t="s">
        <v>32</v>
      </c>
      <c r="AX1034" s="13" t="s">
        <v>75</v>
      </c>
      <c r="AY1034" s="197" t="s">
        <v>257</v>
      </c>
    </row>
    <row r="1035" s="13" customFormat="1">
      <c r="A1035" s="13"/>
      <c r="B1035" s="195"/>
      <c r="C1035" s="13"/>
      <c r="D1035" s="196" t="s">
        <v>265</v>
      </c>
      <c r="E1035" s="197" t="s">
        <v>1</v>
      </c>
      <c r="F1035" s="198" t="s">
        <v>1140</v>
      </c>
      <c r="G1035" s="13"/>
      <c r="H1035" s="197" t="s">
        <v>1</v>
      </c>
      <c r="I1035" s="199"/>
      <c r="J1035" s="13"/>
      <c r="K1035" s="13"/>
      <c r="L1035" s="195"/>
      <c r="M1035" s="200"/>
      <c r="N1035" s="201"/>
      <c r="O1035" s="201"/>
      <c r="P1035" s="201"/>
      <c r="Q1035" s="201"/>
      <c r="R1035" s="201"/>
      <c r="S1035" s="201"/>
      <c r="T1035" s="202"/>
      <c r="U1035" s="13"/>
      <c r="V1035" s="13"/>
      <c r="W1035" s="13"/>
      <c r="X1035" s="13"/>
      <c r="Y1035" s="13"/>
      <c r="Z1035" s="13"/>
      <c r="AA1035" s="13"/>
      <c r="AB1035" s="13"/>
      <c r="AC1035" s="13"/>
      <c r="AD1035" s="13"/>
      <c r="AE1035" s="13"/>
      <c r="AT1035" s="197" t="s">
        <v>265</v>
      </c>
      <c r="AU1035" s="197" t="s">
        <v>85</v>
      </c>
      <c r="AV1035" s="13" t="s">
        <v>82</v>
      </c>
      <c r="AW1035" s="13" t="s">
        <v>32</v>
      </c>
      <c r="AX1035" s="13" t="s">
        <v>75</v>
      </c>
      <c r="AY1035" s="197" t="s">
        <v>257</v>
      </c>
    </row>
    <row r="1036" s="14" customFormat="1">
      <c r="A1036" s="14"/>
      <c r="B1036" s="203"/>
      <c r="C1036" s="14"/>
      <c r="D1036" s="196" t="s">
        <v>265</v>
      </c>
      <c r="E1036" s="204" t="s">
        <v>1</v>
      </c>
      <c r="F1036" s="205" t="s">
        <v>1142</v>
      </c>
      <c r="G1036" s="14"/>
      <c r="H1036" s="206">
        <v>25.84</v>
      </c>
      <c r="I1036" s="207"/>
      <c r="J1036" s="14"/>
      <c r="K1036" s="14"/>
      <c r="L1036" s="203"/>
      <c r="M1036" s="208"/>
      <c r="N1036" s="209"/>
      <c r="O1036" s="209"/>
      <c r="P1036" s="209"/>
      <c r="Q1036" s="209"/>
      <c r="R1036" s="209"/>
      <c r="S1036" s="209"/>
      <c r="T1036" s="210"/>
      <c r="U1036" s="14"/>
      <c r="V1036" s="14"/>
      <c r="W1036" s="14"/>
      <c r="X1036" s="14"/>
      <c r="Y1036" s="14"/>
      <c r="Z1036" s="14"/>
      <c r="AA1036" s="14"/>
      <c r="AB1036" s="14"/>
      <c r="AC1036" s="14"/>
      <c r="AD1036" s="14"/>
      <c r="AE1036" s="14"/>
      <c r="AT1036" s="204" t="s">
        <v>265</v>
      </c>
      <c r="AU1036" s="204" t="s">
        <v>85</v>
      </c>
      <c r="AV1036" s="14" t="s">
        <v>85</v>
      </c>
      <c r="AW1036" s="14" t="s">
        <v>32</v>
      </c>
      <c r="AX1036" s="14" t="s">
        <v>75</v>
      </c>
      <c r="AY1036" s="204" t="s">
        <v>257</v>
      </c>
    </row>
    <row r="1037" s="16" customFormat="1">
      <c r="A1037" s="16"/>
      <c r="B1037" s="219"/>
      <c r="C1037" s="16"/>
      <c r="D1037" s="196" t="s">
        <v>265</v>
      </c>
      <c r="E1037" s="220" t="s">
        <v>1</v>
      </c>
      <c r="F1037" s="221" t="s">
        <v>296</v>
      </c>
      <c r="G1037" s="16"/>
      <c r="H1037" s="222">
        <v>25.84</v>
      </c>
      <c r="I1037" s="223"/>
      <c r="J1037" s="16"/>
      <c r="K1037" s="16"/>
      <c r="L1037" s="219"/>
      <c r="M1037" s="224"/>
      <c r="N1037" s="225"/>
      <c r="O1037" s="225"/>
      <c r="P1037" s="225"/>
      <c r="Q1037" s="225"/>
      <c r="R1037" s="225"/>
      <c r="S1037" s="225"/>
      <c r="T1037" s="226"/>
      <c r="U1037" s="16"/>
      <c r="V1037" s="16"/>
      <c r="W1037" s="16"/>
      <c r="X1037" s="16"/>
      <c r="Y1037" s="16"/>
      <c r="Z1037" s="16"/>
      <c r="AA1037" s="16"/>
      <c r="AB1037" s="16"/>
      <c r="AC1037" s="16"/>
      <c r="AD1037" s="16"/>
      <c r="AE1037" s="16"/>
      <c r="AT1037" s="220" t="s">
        <v>265</v>
      </c>
      <c r="AU1037" s="220" t="s">
        <v>85</v>
      </c>
      <c r="AV1037" s="16" t="s">
        <v>92</v>
      </c>
      <c r="AW1037" s="16" t="s">
        <v>32</v>
      </c>
      <c r="AX1037" s="16" t="s">
        <v>75</v>
      </c>
      <c r="AY1037" s="220" t="s">
        <v>257</v>
      </c>
    </row>
    <row r="1038" s="15" customFormat="1">
      <c r="A1038" s="15"/>
      <c r="B1038" s="211"/>
      <c r="C1038" s="15"/>
      <c r="D1038" s="196" t="s">
        <v>265</v>
      </c>
      <c r="E1038" s="212" t="s">
        <v>1</v>
      </c>
      <c r="F1038" s="213" t="s">
        <v>271</v>
      </c>
      <c r="G1038" s="15"/>
      <c r="H1038" s="214">
        <v>327.89999999999998</v>
      </c>
      <c r="I1038" s="215"/>
      <c r="J1038" s="15"/>
      <c r="K1038" s="15"/>
      <c r="L1038" s="211"/>
      <c r="M1038" s="216"/>
      <c r="N1038" s="217"/>
      <c r="O1038" s="217"/>
      <c r="P1038" s="217"/>
      <c r="Q1038" s="217"/>
      <c r="R1038" s="217"/>
      <c r="S1038" s="217"/>
      <c r="T1038" s="218"/>
      <c r="U1038" s="15"/>
      <c r="V1038" s="15"/>
      <c r="W1038" s="15"/>
      <c r="X1038" s="15"/>
      <c r="Y1038" s="15"/>
      <c r="Z1038" s="15"/>
      <c r="AA1038" s="15"/>
      <c r="AB1038" s="15"/>
      <c r="AC1038" s="15"/>
      <c r="AD1038" s="15"/>
      <c r="AE1038" s="15"/>
      <c r="AT1038" s="212" t="s">
        <v>265</v>
      </c>
      <c r="AU1038" s="212" t="s">
        <v>85</v>
      </c>
      <c r="AV1038" s="15" t="s">
        <v>108</v>
      </c>
      <c r="AW1038" s="15" t="s">
        <v>32</v>
      </c>
      <c r="AX1038" s="15" t="s">
        <v>82</v>
      </c>
      <c r="AY1038" s="212" t="s">
        <v>257</v>
      </c>
    </row>
    <row r="1039" s="2" customFormat="1" ht="24.15" customHeight="1">
      <c r="A1039" s="38"/>
      <c r="B1039" s="181"/>
      <c r="C1039" s="227" t="s">
        <v>1180</v>
      </c>
      <c r="D1039" s="227" t="s">
        <v>315</v>
      </c>
      <c r="E1039" s="228" t="s">
        <v>1181</v>
      </c>
      <c r="F1039" s="229" t="s">
        <v>1182</v>
      </c>
      <c r="G1039" s="230" t="s">
        <v>323</v>
      </c>
      <c r="H1039" s="231">
        <v>825.11000000000001</v>
      </c>
      <c r="I1039" s="232"/>
      <c r="J1039" s="233">
        <f>ROUND(I1039*H1039,2)</f>
        <v>0</v>
      </c>
      <c r="K1039" s="229" t="s">
        <v>263</v>
      </c>
      <c r="L1039" s="234"/>
      <c r="M1039" s="235" t="s">
        <v>1</v>
      </c>
      <c r="N1039" s="236" t="s">
        <v>40</v>
      </c>
      <c r="O1039" s="77"/>
      <c r="P1039" s="191">
        <f>O1039*H1039</f>
        <v>0</v>
      </c>
      <c r="Q1039" s="191">
        <v>0.00029999999999999997</v>
      </c>
      <c r="R1039" s="191">
        <f>Q1039*H1039</f>
        <v>0.24753299999999998</v>
      </c>
      <c r="S1039" s="191">
        <v>0</v>
      </c>
      <c r="T1039" s="192">
        <f>S1039*H1039</f>
        <v>0</v>
      </c>
      <c r="U1039" s="38"/>
      <c r="V1039" s="38"/>
      <c r="W1039" s="38"/>
      <c r="X1039" s="38"/>
      <c r="Y1039" s="38"/>
      <c r="Z1039" s="38"/>
      <c r="AA1039" s="38"/>
      <c r="AB1039" s="38"/>
      <c r="AC1039" s="38"/>
      <c r="AD1039" s="38"/>
      <c r="AE1039" s="38"/>
      <c r="AR1039" s="193" t="s">
        <v>462</v>
      </c>
      <c r="AT1039" s="193" t="s">
        <v>315</v>
      </c>
      <c r="AU1039" s="193" t="s">
        <v>85</v>
      </c>
      <c r="AY1039" s="19" t="s">
        <v>257</v>
      </c>
      <c r="BE1039" s="194">
        <f>IF(N1039="základní",J1039,0)</f>
        <v>0</v>
      </c>
      <c r="BF1039" s="194">
        <f>IF(N1039="snížená",J1039,0)</f>
        <v>0</v>
      </c>
      <c r="BG1039" s="194">
        <f>IF(N1039="zákl. přenesená",J1039,0)</f>
        <v>0</v>
      </c>
      <c r="BH1039" s="194">
        <f>IF(N1039="sníž. přenesená",J1039,0)</f>
        <v>0</v>
      </c>
      <c r="BI1039" s="194">
        <f>IF(N1039="nulová",J1039,0)</f>
        <v>0</v>
      </c>
      <c r="BJ1039" s="19" t="s">
        <v>82</v>
      </c>
      <c r="BK1039" s="194">
        <f>ROUND(I1039*H1039,2)</f>
        <v>0</v>
      </c>
      <c r="BL1039" s="19" t="s">
        <v>364</v>
      </c>
      <c r="BM1039" s="193" t="s">
        <v>1183</v>
      </c>
    </row>
    <row r="1040" s="13" customFormat="1">
      <c r="A1040" s="13"/>
      <c r="B1040" s="195"/>
      <c r="C1040" s="13"/>
      <c r="D1040" s="196" t="s">
        <v>265</v>
      </c>
      <c r="E1040" s="197" t="s">
        <v>1</v>
      </c>
      <c r="F1040" s="198" t="s">
        <v>1174</v>
      </c>
      <c r="G1040" s="13"/>
      <c r="H1040" s="197" t="s">
        <v>1</v>
      </c>
      <c r="I1040" s="199"/>
      <c r="J1040" s="13"/>
      <c r="K1040" s="13"/>
      <c r="L1040" s="195"/>
      <c r="M1040" s="200"/>
      <c r="N1040" s="201"/>
      <c r="O1040" s="201"/>
      <c r="P1040" s="201"/>
      <c r="Q1040" s="201"/>
      <c r="R1040" s="201"/>
      <c r="S1040" s="201"/>
      <c r="T1040" s="202"/>
      <c r="U1040" s="13"/>
      <c r="V1040" s="13"/>
      <c r="W1040" s="13"/>
      <c r="X1040" s="13"/>
      <c r="Y1040" s="13"/>
      <c r="Z1040" s="13"/>
      <c r="AA1040" s="13"/>
      <c r="AB1040" s="13"/>
      <c r="AC1040" s="13"/>
      <c r="AD1040" s="13"/>
      <c r="AE1040" s="13"/>
      <c r="AT1040" s="197" t="s">
        <v>265</v>
      </c>
      <c r="AU1040" s="197" t="s">
        <v>85</v>
      </c>
      <c r="AV1040" s="13" t="s">
        <v>82</v>
      </c>
      <c r="AW1040" s="13" t="s">
        <v>32</v>
      </c>
      <c r="AX1040" s="13" t="s">
        <v>75</v>
      </c>
      <c r="AY1040" s="197" t="s">
        <v>257</v>
      </c>
    </row>
    <row r="1041" s="13" customFormat="1">
      <c r="A1041" s="13"/>
      <c r="B1041" s="195"/>
      <c r="C1041" s="13"/>
      <c r="D1041" s="196" t="s">
        <v>265</v>
      </c>
      <c r="E1041" s="197" t="s">
        <v>1</v>
      </c>
      <c r="F1041" s="198" t="s">
        <v>1133</v>
      </c>
      <c r="G1041" s="13"/>
      <c r="H1041" s="197" t="s">
        <v>1</v>
      </c>
      <c r="I1041" s="199"/>
      <c r="J1041" s="13"/>
      <c r="K1041" s="13"/>
      <c r="L1041" s="195"/>
      <c r="M1041" s="200"/>
      <c r="N1041" s="201"/>
      <c r="O1041" s="201"/>
      <c r="P1041" s="201"/>
      <c r="Q1041" s="201"/>
      <c r="R1041" s="201"/>
      <c r="S1041" s="201"/>
      <c r="T1041" s="202"/>
      <c r="U1041" s="13"/>
      <c r="V1041" s="13"/>
      <c r="W1041" s="13"/>
      <c r="X1041" s="13"/>
      <c r="Y1041" s="13"/>
      <c r="Z1041" s="13"/>
      <c r="AA1041" s="13"/>
      <c r="AB1041" s="13"/>
      <c r="AC1041" s="13"/>
      <c r="AD1041" s="13"/>
      <c r="AE1041" s="13"/>
      <c r="AT1041" s="197" t="s">
        <v>265</v>
      </c>
      <c r="AU1041" s="197" t="s">
        <v>85</v>
      </c>
      <c r="AV1041" s="13" t="s">
        <v>82</v>
      </c>
      <c r="AW1041" s="13" t="s">
        <v>32</v>
      </c>
      <c r="AX1041" s="13" t="s">
        <v>75</v>
      </c>
      <c r="AY1041" s="197" t="s">
        <v>257</v>
      </c>
    </row>
    <row r="1042" s="13" customFormat="1">
      <c r="A1042" s="13"/>
      <c r="B1042" s="195"/>
      <c r="C1042" s="13"/>
      <c r="D1042" s="196" t="s">
        <v>265</v>
      </c>
      <c r="E1042" s="197" t="s">
        <v>1</v>
      </c>
      <c r="F1042" s="198" t="s">
        <v>1134</v>
      </c>
      <c r="G1042" s="13"/>
      <c r="H1042" s="197" t="s">
        <v>1</v>
      </c>
      <c r="I1042" s="199"/>
      <c r="J1042" s="13"/>
      <c r="K1042" s="13"/>
      <c r="L1042" s="195"/>
      <c r="M1042" s="200"/>
      <c r="N1042" s="201"/>
      <c r="O1042" s="201"/>
      <c r="P1042" s="201"/>
      <c r="Q1042" s="201"/>
      <c r="R1042" s="201"/>
      <c r="S1042" s="201"/>
      <c r="T1042" s="202"/>
      <c r="U1042" s="13"/>
      <c r="V1042" s="13"/>
      <c r="W1042" s="13"/>
      <c r="X1042" s="13"/>
      <c r="Y1042" s="13"/>
      <c r="Z1042" s="13"/>
      <c r="AA1042" s="13"/>
      <c r="AB1042" s="13"/>
      <c r="AC1042" s="13"/>
      <c r="AD1042" s="13"/>
      <c r="AE1042" s="13"/>
      <c r="AT1042" s="197" t="s">
        <v>265</v>
      </c>
      <c r="AU1042" s="197" t="s">
        <v>85</v>
      </c>
      <c r="AV1042" s="13" t="s">
        <v>82</v>
      </c>
      <c r="AW1042" s="13" t="s">
        <v>32</v>
      </c>
      <c r="AX1042" s="13" t="s">
        <v>75</v>
      </c>
      <c r="AY1042" s="197" t="s">
        <v>257</v>
      </c>
    </row>
    <row r="1043" s="14" customFormat="1">
      <c r="A1043" s="14"/>
      <c r="B1043" s="203"/>
      <c r="C1043" s="14"/>
      <c r="D1043" s="196" t="s">
        <v>265</v>
      </c>
      <c r="E1043" s="204" t="s">
        <v>1</v>
      </c>
      <c r="F1043" s="205" t="s">
        <v>1135</v>
      </c>
      <c r="G1043" s="14"/>
      <c r="H1043" s="206">
        <v>283.94999999999999</v>
      </c>
      <c r="I1043" s="207"/>
      <c r="J1043" s="14"/>
      <c r="K1043" s="14"/>
      <c r="L1043" s="203"/>
      <c r="M1043" s="208"/>
      <c r="N1043" s="209"/>
      <c r="O1043" s="209"/>
      <c r="P1043" s="209"/>
      <c r="Q1043" s="209"/>
      <c r="R1043" s="209"/>
      <c r="S1043" s="209"/>
      <c r="T1043" s="210"/>
      <c r="U1043" s="14"/>
      <c r="V1043" s="14"/>
      <c r="W1043" s="14"/>
      <c r="X1043" s="14"/>
      <c r="Y1043" s="14"/>
      <c r="Z1043" s="14"/>
      <c r="AA1043" s="14"/>
      <c r="AB1043" s="14"/>
      <c r="AC1043" s="14"/>
      <c r="AD1043" s="14"/>
      <c r="AE1043" s="14"/>
      <c r="AT1043" s="204" t="s">
        <v>265</v>
      </c>
      <c r="AU1043" s="204" t="s">
        <v>85</v>
      </c>
      <c r="AV1043" s="14" t="s">
        <v>85</v>
      </c>
      <c r="AW1043" s="14" t="s">
        <v>32</v>
      </c>
      <c r="AX1043" s="14" t="s">
        <v>75</v>
      </c>
      <c r="AY1043" s="204" t="s">
        <v>257</v>
      </c>
    </row>
    <row r="1044" s="13" customFormat="1">
      <c r="A1044" s="13"/>
      <c r="B1044" s="195"/>
      <c r="C1044" s="13"/>
      <c r="D1044" s="196" t="s">
        <v>265</v>
      </c>
      <c r="E1044" s="197" t="s">
        <v>1</v>
      </c>
      <c r="F1044" s="198" t="s">
        <v>1136</v>
      </c>
      <c r="G1044" s="13"/>
      <c r="H1044" s="197" t="s">
        <v>1</v>
      </c>
      <c r="I1044" s="199"/>
      <c r="J1044" s="13"/>
      <c r="K1044" s="13"/>
      <c r="L1044" s="195"/>
      <c r="M1044" s="200"/>
      <c r="N1044" s="201"/>
      <c r="O1044" s="201"/>
      <c r="P1044" s="201"/>
      <c r="Q1044" s="201"/>
      <c r="R1044" s="201"/>
      <c r="S1044" s="201"/>
      <c r="T1044" s="202"/>
      <c r="U1044" s="13"/>
      <c r="V1044" s="13"/>
      <c r="W1044" s="13"/>
      <c r="X1044" s="13"/>
      <c r="Y1044" s="13"/>
      <c r="Z1044" s="13"/>
      <c r="AA1044" s="13"/>
      <c r="AB1044" s="13"/>
      <c r="AC1044" s="13"/>
      <c r="AD1044" s="13"/>
      <c r="AE1044" s="13"/>
      <c r="AT1044" s="197" t="s">
        <v>265</v>
      </c>
      <c r="AU1044" s="197" t="s">
        <v>85</v>
      </c>
      <c r="AV1044" s="13" t="s">
        <v>82</v>
      </c>
      <c r="AW1044" s="13" t="s">
        <v>32</v>
      </c>
      <c r="AX1044" s="13" t="s">
        <v>75</v>
      </c>
      <c r="AY1044" s="197" t="s">
        <v>257</v>
      </c>
    </row>
    <row r="1045" s="14" customFormat="1">
      <c r="A1045" s="14"/>
      <c r="B1045" s="203"/>
      <c r="C1045" s="14"/>
      <c r="D1045" s="196" t="s">
        <v>265</v>
      </c>
      <c r="E1045" s="204" t="s">
        <v>1</v>
      </c>
      <c r="F1045" s="205" t="s">
        <v>1137</v>
      </c>
      <c r="G1045" s="14"/>
      <c r="H1045" s="206">
        <v>10.199999999999999</v>
      </c>
      <c r="I1045" s="207"/>
      <c r="J1045" s="14"/>
      <c r="K1045" s="14"/>
      <c r="L1045" s="203"/>
      <c r="M1045" s="208"/>
      <c r="N1045" s="209"/>
      <c r="O1045" s="209"/>
      <c r="P1045" s="209"/>
      <c r="Q1045" s="209"/>
      <c r="R1045" s="209"/>
      <c r="S1045" s="209"/>
      <c r="T1045" s="210"/>
      <c r="U1045" s="14"/>
      <c r="V1045" s="14"/>
      <c r="W1045" s="14"/>
      <c r="X1045" s="14"/>
      <c r="Y1045" s="14"/>
      <c r="Z1045" s="14"/>
      <c r="AA1045" s="14"/>
      <c r="AB1045" s="14"/>
      <c r="AC1045" s="14"/>
      <c r="AD1045" s="14"/>
      <c r="AE1045" s="14"/>
      <c r="AT1045" s="204" t="s">
        <v>265</v>
      </c>
      <c r="AU1045" s="204" t="s">
        <v>85</v>
      </c>
      <c r="AV1045" s="14" t="s">
        <v>85</v>
      </c>
      <c r="AW1045" s="14" t="s">
        <v>32</v>
      </c>
      <c r="AX1045" s="14" t="s">
        <v>75</v>
      </c>
      <c r="AY1045" s="204" t="s">
        <v>257</v>
      </c>
    </row>
    <row r="1046" s="13" customFormat="1">
      <c r="A1046" s="13"/>
      <c r="B1046" s="195"/>
      <c r="C1046" s="13"/>
      <c r="D1046" s="196" t="s">
        <v>265</v>
      </c>
      <c r="E1046" s="197" t="s">
        <v>1</v>
      </c>
      <c r="F1046" s="198" t="s">
        <v>1138</v>
      </c>
      <c r="G1046" s="13"/>
      <c r="H1046" s="197" t="s">
        <v>1</v>
      </c>
      <c r="I1046" s="199"/>
      <c r="J1046" s="13"/>
      <c r="K1046" s="13"/>
      <c r="L1046" s="195"/>
      <c r="M1046" s="200"/>
      <c r="N1046" s="201"/>
      <c r="O1046" s="201"/>
      <c r="P1046" s="201"/>
      <c r="Q1046" s="201"/>
      <c r="R1046" s="201"/>
      <c r="S1046" s="201"/>
      <c r="T1046" s="202"/>
      <c r="U1046" s="13"/>
      <c r="V1046" s="13"/>
      <c r="W1046" s="13"/>
      <c r="X1046" s="13"/>
      <c r="Y1046" s="13"/>
      <c r="Z1046" s="13"/>
      <c r="AA1046" s="13"/>
      <c r="AB1046" s="13"/>
      <c r="AC1046" s="13"/>
      <c r="AD1046" s="13"/>
      <c r="AE1046" s="13"/>
      <c r="AT1046" s="197" t="s">
        <v>265</v>
      </c>
      <c r="AU1046" s="197" t="s">
        <v>85</v>
      </c>
      <c r="AV1046" s="13" t="s">
        <v>82</v>
      </c>
      <c r="AW1046" s="13" t="s">
        <v>32</v>
      </c>
      <c r="AX1046" s="13" t="s">
        <v>75</v>
      </c>
      <c r="AY1046" s="197" t="s">
        <v>257</v>
      </c>
    </row>
    <row r="1047" s="14" customFormat="1">
      <c r="A1047" s="14"/>
      <c r="B1047" s="203"/>
      <c r="C1047" s="14"/>
      <c r="D1047" s="196" t="s">
        <v>265</v>
      </c>
      <c r="E1047" s="204" t="s">
        <v>1</v>
      </c>
      <c r="F1047" s="205" t="s">
        <v>1139</v>
      </c>
      <c r="G1047" s="14"/>
      <c r="H1047" s="206">
        <v>84.099999999999994</v>
      </c>
      <c r="I1047" s="207"/>
      <c r="J1047" s="14"/>
      <c r="K1047" s="14"/>
      <c r="L1047" s="203"/>
      <c r="M1047" s="208"/>
      <c r="N1047" s="209"/>
      <c r="O1047" s="209"/>
      <c r="P1047" s="209"/>
      <c r="Q1047" s="209"/>
      <c r="R1047" s="209"/>
      <c r="S1047" s="209"/>
      <c r="T1047" s="210"/>
      <c r="U1047" s="14"/>
      <c r="V1047" s="14"/>
      <c r="W1047" s="14"/>
      <c r="X1047" s="14"/>
      <c r="Y1047" s="14"/>
      <c r="Z1047" s="14"/>
      <c r="AA1047" s="14"/>
      <c r="AB1047" s="14"/>
      <c r="AC1047" s="14"/>
      <c r="AD1047" s="14"/>
      <c r="AE1047" s="14"/>
      <c r="AT1047" s="204" t="s">
        <v>265</v>
      </c>
      <c r="AU1047" s="204" t="s">
        <v>85</v>
      </c>
      <c r="AV1047" s="14" t="s">
        <v>85</v>
      </c>
      <c r="AW1047" s="14" t="s">
        <v>32</v>
      </c>
      <c r="AX1047" s="14" t="s">
        <v>75</v>
      </c>
      <c r="AY1047" s="204" t="s">
        <v>257</v>
      </c>
    </row>
    <row r="1048" s="16" customFormat="1">
      <c r="A1048" s="16"/>
      <c r="B1048" s="219"/>
      <c r="C1048" s="16"/>
      <c r="D1048" s="196" t="s">
        <v>265</v>
      </c>
      <c r="E1048" s="220" t="s">
        <v>1</v>
      </c>
      <c r="F1048" s="221" t="s">
        <v>296</v>
      </c>
      <c r="G1048" s="16"/>
      <c r="H1048" s="222">
        <v>378.25</v>
      </c>
      <c r="I1048" s="223"/>
      <c r="J1048" s="16"/>
      <c r="K1048" s="16"/>
      <c r="L1048" s="219"/>
      <c r="M1048" s="224"/>
      <c r="N1048" s="225"/>
      <c r="O1048" s="225"/>
      <c r="P1048" s="225"/>
      <c r="Q1048" s="225"/>
      <c r="R1048" s="225"/>
      <c r="S1048" s="225"/>
      <c r="T1048" s="226"/>
      <c r="U1048" s="16"/>
      <c r="V1048" s="16"/>
      <c r="W1048" s="16"/>
      <c r="X1048" s="16"/>
      <c r="Y1048" s="16"/>
      <c r="Z1048" s="16"/>
      <c r="AA1048" s="16"/>
      <c r="AB1048" s="16"/>
      <c r="AC1048" s="16"/>
      <c r="AD1048" s="16"/>
      <c r="AE1048" s="16"/>
      <c r="AT1048" s="220" t="s">
        <v>265</v>
      </c>
      <c r="AU1048" s="220" t="s">
        <v>85</v>
      </c>
      <c r="AV1048" s="16" t="s">
        <v>92</v>
      </c>
      <c r="AW1048" s="16" t="s">
        <v>32</v>
      </c>
      <c r="AX1048" s="16" t="s">
        <v>75</v>
      </c>
      <c r="AY1048" s="220" t="s">
        <v>257</v>
      </c>
    </row>
    <row r="1049" s="13" customFormat="1">
      <c r="A1049" s="13"/>
      <c r="B1049" s="195"/>
      <c r="C1049" s="13"/>
      <c r="D1049" s="196" t="s">
        <v>265</v>
      </c>
      <c r="E1049" s="197" t="s">
        <v>1</v>
      </c>
      <c r="F1049" s="198" t="s">
        <v>846</v>
      </c>
      <c r="G1049" s="13"/>
      <c r="H1049" s="197" t="s">
        <v>1</v>
      </c>
      <c r="I1049" s="199"/>
      <c r="J1049" s="13"/>
      <c r="K1049" s="13"/>
      <c r="L1049" s="195"/>
      <c r="M1049" s="200"/>
      <c r="N1049" s="201"/>
      <c r="O1049" s="201"/>
      <c r="P1049" s="201"/>
      <c r="Q1049" s="201"/>
      <c r="R1049" s="201"/>
      <c r="S1049" s="201"/>
      <c r="T1049" s="202"/>
      <c r="U1049" s="13"/>
      <c r="V1049" s="13"/>
      <c r="W1049" s="13"/>
      <c r="X1049" s="13"/>
      <c r="Y1049" s="13"/>
      <c r="Z1049" s="13"/>
      <c r="AA1049" s="13"/>
      <c r="AB1049" s="13"/>
      <c r="AC1049" s="13"/>
      <c r="AD1049" s="13"/>
      <c r="AE1049" s="13"/>
      <c r="AT1049" s="197" t="s">
        <v>265</v>
      </c>
      <c r="AU1049" s="197" t="s">
        <v>85</v>
      </c>
      <c r="AV1049" s="13" t="s">
        <v>82</v>
      </c>
      <c r="AW1049" s="13" t="s">
        <v>32</v>
      </c>
      <c r="AX1049" s="13" t="s">
        <v>75</v>
      </c>
      <c r="AY1049" s="197" t="s">
        <v>257</v>
      </c>
    </row>
    <row r="1050" s="13" customFormat="1">
      <c r="A1050" s="13"/>
      <c r="B1050" s="195"/>
      <c r="C1050" s="13"/>
      <c r="D1050" s="196" t="s">
        <v>265</v>
      </c>
      <c r="E1050" s="197" t="s">
        <v>1</v>
      </c>
      <c r="F1050" s="198" t="s">
        <v>1140</v>
      </c>
      <c r="G1050" s="13"/>
      <c r="H1050" s="197" t="s">
        <v>1</v>
      </c>
      <c r="I1050" s="199"/>
      <c r="J1050" s="13"/>
      <c r="K1050" s="13"/>
      <c r="L1050" s="195"/>
      <c r="M1050" s="200"/>
      <c r="N1050" s="201"/>
      <c r="O1050" s="201"/>
      <c r="P1050" s="201"/>
      <c r="Q1050" s="201"/>
      <c r="R1050" s="201"/>
      <c r="S1050" s="201"/>
      <c r="T1050" s="202"/>
      <c r="U1050" s="13"/>
      <c r="V1050" s="13"/>
      <c r="W1050" s="13"/>
      <c r="X1050" s="13"/>
      <c r="Y1050" s="13"/>
      <c r="Z1050" s="13"/>
      <c r="AA1050" s="13"/>
      <c r="AB1050" s="13"/>
      <c r="AC1050" s="13"/>
      <c r="AD1050" s="13"/>
      <c r="AE1050" s="13"/>
      <c r="AT1050" s="197" t="s">
        <v>265</v>
      </c>
      <c r="AU1050" s="197" t="s">
        <v>85</v>
      </c>
      <c r="AV1050" s="13" t="s">
        <v>82</v>
      </c>
      <c r="AW1050" s="13" t="s">
        <v>32</v>
      </c>
      <c r="AX1050" s="13" t="s">
        <v>75</v>
      </c>
      <c r="AY1050" s="197" t="s">
        <v>257</v>
      </c>
    </row>
    <row r="1051" s="14" customFormat="1">
      <c r="A1051" s="14"/>
      <c r="B1051" s="203"/>
      <c r="C1051" s="14"/>
      <c r="D1051" s="196" t="s">
        <v>265</v>
      </c>
      <c r="E1051" s="204" t="s">
        <v>1</v>
      </c>
      <c r="F1051" s="205" t="s">
        <v>1141</v>
      </c>
      <c r="G1051" s="14"/>
      <c r="H1051" s="206">
        <v>18.109999999999999</v>
      </c>
      <c r="I1051" s="207"/>
      <c r="J1051" s="14"/>
      <c r="K1051" s="14"/>
      <c r="L1051" s="203"/>
      <c r="M1051" s="208"/>
      <c r="N1051" s="209"/>
      <c r="O1051" s="209"/>
      <c r="P1051" s="209"/>
      <c r="Q1051" s="209"/>
      <c r="R1051" s="209"/>
      <c r="S1051" s="209"/>
      <c r="T1051" s="210"/>
      <c r="U1051" s="14"/>
      <c r="V1051" s="14"/>
      <c r="W1051" s="14"/>
      <c r="X1051" s="14"/>
      <c r="Y1051" s="14"/>
      <c r="Z1051" s="14"/>
      <c r="AA1051" s="14"/>
      <c r="AB1051" s="14"/>
      <c r="AC1051" s="14"/>
      <c r="AD1051" s="14"/>
      <c r="AE1051" s="14"/>
      <c r="AT1051" s="204" t="s">
        <v>265</v>
      </c>
      <c r="AU1051" s="204" t="s">
        <v>85</v>
      </c>
      <c r="AV1051" s="14" t="s">
        <v>85</v>
      </c>
      <c r="AW1051" s="14" t="s">
        <v>32</v>
      </c>
      <c r="AX1051" s="14" t="s">
        <v>75</v>
      </c>
      <c r="AY1051" s="204" t="s">
        <v>257</v>
      </c>
    </row>
    <row r="1052" s="16" customFormat="1">
      <c r="A1052" s="16"/>
      <c r="B1052" s="219"/>
      <c r="C1052" s="16"/>
      <c r="D1052" s="196" t="s">
        <v>265</v>
      </c>
      <c r="E1052" s="220" t="s">
        <v>1</v>
      </c>
      <c r="F1052" s="221" t="s">
        <v>296</v>
      </c>
      <c r="G1052" s="16"/>
      <c r="H1052" s="222">
        <v>18.109999999999999</v>
      </c>
      <c r="I1052" s="223"/>
      <c r="J1052" s="16"/>
      <c r="K1052" s="16"/>
      <c r="L1052" s="219"/>
      <c r="M1052" s="224"/>
      <c r="N1052" s="225"/>
      <c r="O1052" s="225"/>
      <c r="P1052" s="225"/>
      <c r="Q1052" s="225"/>
      <c r="R1052" s="225"/>
      <c r="S1052" s="225"/>
      <c r="T1052" s="226"/>
      <c r="U1052" s="16"/>
      <c r="V1052" s="16"/>
      <c r="W1052" s="16"/>
      <c r="X1052" s="16"/>
      <c r="Y1052" s="16"/>
      <c r="Z1052" s="16"/>
      <c r="AA1052" s="16"/>
      <c r="AB1052" s="16"/>
      <c r="AC1052" s="16"/>
      <c r="AD1052" s="16"/>
      <c r="AE1052" s="16"/>
      <c r="AT1052" s="220" t="s">
        <v>265</v>
      </c>
      <c r="AU1052" s="220" t="s">
        <v>85</v>
      </c>
      <c r="AV1052" s="16" t="s">
        <v>92</v>
      </c>
      <c r="AW1052" s="16" t="s">
        <v>32</v>
      </c>
      <c r="AX1052" s="16" t="s">
        <v>75</v>
      </c>
      <c r="AY1052" s="220" t="s">
        <v>257</v>
      </c>
    </row>
    <row r="1053" s="13" customFormat="1">
      <c r="A1053" s="13"/>
      <c r="B1053" s="195"/>
      <c r="C1053" s="13"/>
      <c r="D1053" s="196" t="s">
        <v>265</v>
      </c>
      <c r="E1053" s="197" t="s">
        <v>1</v>
      </c>
      <c r="F1053" s="198" t="s">
        <v>835</v>
      </c>
      <c r="G1053" s="13"/>
      <c r="H1053" s="197" t="s">
        <v>1</v>
      </c>
      <c r="I1053" s="199"/>
      <c r="J1053" s="13"/>
      <c r="K1053" s="13"/>
      <c r="L1053" s="195"/>
      <c r="M1053" s="200"/>
      <c r="N1053" s="201"/>
      <c r="O1053" s="201"/>
      <c r="P1053" s="201"/>
      <c r="Q1053" s="201"/>
      <c r="R1053" s="201"/>
      <c r="S1053" s="201"/>
      <c r="T1053" s="202"/>
      <c r="U1053" s="13"/>
      <c r="V1053" s="13"/>
      <c r="W1053" s="13"/>
      <c r="X1053" s="13"/>
      <c r="Y1053" s="13"/>
      <c r="Z1053" s="13"/>
      <c r="AA1053" s="13"/>
      <c r="AB1053" s="13"/>
      <c r="AC1053" s="13"/>
      <c r="AD1053" s="13"/>
      <c r="AE1053" s="13"/>
      <c r="AT1053" s="197" t="s">
        <v>265</v>
      </c>
      <c r="AU1053" s="197" t="s">
        <v>85</v>
      </c>
      <c r="AV1053" s="13" t="s">
        <v>82</v>
      </c>
      <c r="AW1053" s="13" t="s">
        <v>32</v>
      </c>
      <c r="AX1053" s="13" t="s">
        <v>75</v>
      </c>
      <c r="AY1053" s="197" t="s">
        <v>257</v>
      </c>
    </row>
    <row r="1054" s="13" customFormat="1">
      <c r="A1054" s="13"/>
      <c r="B1054" s="195"/>
      <c r="C1054" s="13"/>
      <c r="D1054" s="196" t="s">
        <v>265</v>
      </c>
      <c r="E1054" s="197" t="s">
        <v>1</v>
      </c>
      <c r="F1054" s="198" t="s">
        <v>1140</v>
      </c>
      <c r="G1054" s="13"/>
      <c r="H1054" s="197" t="s">
        <v>1</v>
      </c>
      <c r="I1054" s="199"/>
      <c r="J1054" s="13"/>
      <c r="K1054" s="13"/>
      <c r="L1054" s="195"/>
      <c r="M1054" s="200"/>
      <c r="N1054" s="201"/>
      <c r="O1054" s="201"/>
      <c r="P1054" s="201"/>
      <c r="Q1054" s="201"/>
      <c r="R1054" s="201"/>
      <c r="S1054" s="201"/>
      <c r="T1054" s="202"/>
      <c r="U1054" s="13"/>
      <c r="V1054" s="13"/>
      <c r="W1054" s="13"/>
      <c r="X1054" s="13"/>
      <c r="Y1054" s="13"/>
      <c r="Z1054" s="13"/>
      <c r="AA1054" s="13"/>
      <c r="AB1054" s="13"/>
      <c r="AC1054" s="13"/>
      <c r="AD1054" s="13"/>
      <c r="AE1054" s="13"/>
      <c r="AT1054" s="197" t="s">
        <v>265</v>
      </c>
      <c r="AU1054" s="197" t="s">
        <v>85</v>
      </c>
      <c r="AV1054" s="13" t="s">
        <v>82</v>
      </c>
      <c r="AW1054" s="13" t="s">
        <v>32</v>
      </c>
      <c r="AX1054" s="13" t="s">
        <v>75</v>
      </c>
      <c r="AY1054" s="197" t="s">
        <v>257</v>
      </c>
    </row>
    <row r="1055" s="14" customFormat="1">
      <c r="A1055" s="14"/>
      <c r="B1055" s="203"/>
      <c r="C1055" s="14"/>
      <c r="D1055" s="196" t="s">
        <v>265</v>
      </c>
      <c r="E1055" s="204" t="s">
        <v>1</v>
      </c>
      <c r="F1055" s="205" t="s">
        <v>1142</v>
      </c>
      <c r="G1055" s="14"/>
      <c r="H1055" s="206">
        <v>25.84</v>
      </c>
      <c r="I1055" s="207"/>
      <c r="J1055" s="14"/>
      <c r="K1055" s="14"/>
      <c r="L1055" s="203"/>
      <c r="M1055" s="208"/>
      <c r="N1055" s="209"/>
      <c r="O1055" s="209"/>
      <c r="P1055" s="209"/>
      <c r="Q1055" s="209"/>
      <c r="R1055" s="209"/>
      <c r="S1055" s="209"/>
      <c r="T1055" s="210"/>
      <c r="U1055" s="14"/>
      <c r="V1055" s="14"/>
      <c r="W1055" s="14"/>
      <c r="X1055" s="14"/>
      <c r="Y1055" s="14"/>
      <c r="Z1055" s="14"/>
      <c r="AA1055" s="14"/>
      <c r="AB1055" s="14"/>
      <c r="AC1055" s="14"/>
      <c r="AD1055" s="14"/>
      <c r="AE1055" s="14"/>
      <c r="AT1055" s="204" t="s">
        <v>265</v>
      </c>
      <c r="AU1055" s="204" t="s">
        <v>85</v>
      </c>
      <c r="AV1055" s="14" t="s">
        <v>85</v>
      </c>
      <c r="AW1055" s="14" t="s">
        <v>32</v>
      </c>
      <c r="AX1055" s="14" t="s">
        <v>75</v>
      </c>
      <c r="AY1055" s="204" t="s">
        <v>257</v>
      </c>
    </row>
    <row r="1056" s="16" customFormat="1">
      <c r="A1056" s="16"/>
      <c r="B1056" s="219"/>
      <c r="C1056" s="16"/>
      <c r="D1056" s="196" t="s">
        <v>265</v>
      </c>
      <c r="E1056" s="220" t="s">
        <v>1</v>
      </c>
      <c r="F1056" s="221" t="s">
        <v>296</v>
      </c>
      <c r="G1056" s="16"/>
      <c r="H1056" s="222">
        <v>25.84</v>
      </c>
      <c r="I1056" s="223"/>
      <c r="J1056" s="16"/>
      <c r="K1056" s="16"/>
      <c r="L1056" s="219"/>
      <c r="M1056" s="224"/>
      <c r="N1056" s="225"/>
      <c r="O1056" s="225"/>
      <c r="P1056" s="225"/>
      <c r="Q1056" s="225"/>
      <c r="R1056" s="225"/>
      <c r="S1056" s="225"/>
      <c r="T1056" s="226"/>
      <c r="U1056" s="16"/>
      <c r="V1056" s="16"/>
      <c r="W1056" s="16"/>
      <c r="X1056" s="16"/>
      <c r="Y1056" s="16"/>
      <c r="Z1056" s="16"/>
      <c r="AA1056" s="16"/>
      <c r="AB1056" s="16"/>
      <c r="AC1056" s="16"/>
      <c r="AD1056" s="16"/>
      <c r="AE1056" s="16"/>
      <c r="AT1056" s="220" t="s">
        <v>265</v>
      </c>
      <c r="AU1056" s="220" t="s">
        <v>85</v>
      </c>
      <c r="AV1056" s="16" t="s">
        <v>92</v>
      </c>
      <c r="AW1056" s="16" t="s">
        <v>32</v>
      </c>
      <c r="AX1056" s="16" t="s">
        <v>75</v>
      </c>
      <c r="AY1056" s="220" t="s">
        <v>257</v>
      </c>
    </row>
    <row r="1057" s="13" customFormat="1">
      <c r="A1057" s="13"/>
      <c r="B1057" s="195"/>
      <c r="C1057" s="13"/>
      <c r="D1057" s="196" t="s">
        <v>265</v>
      </c>
      <c r="E1057" s="197" t="s">
        <v>1</v>
      </c>
      <c r="F1057" s="198" t="s">
        <v>1179</v>
      </c>
      <c r="G1057" s="13"/>
      <c r="H1057" s="197" t="s">
        <v>1</v>
      </c>
      <c r="I1057" s="199"/>
      <c r="J1057" s="13"/>
      <c r="K1057" s="13"/>
      <c r="L1057" s="195"/>
      <c r="M1057" s="200"/>
      <c r="N1057" s="201"/>
      <c r="O1057" s="201"/>
      <c r="P1057" s="201"/>
      <c r="Q1057" s="201"/>
      <c r="R1057" s="201"/>
      <c r="S1057" s="201"/>
      <c r="T1057" s="202"/>
      <c r="U1057" s="13"/>
      <c r="V1057" s="13"/>
      <c r="W1057" s="13"/>
      <c r="X1057" s="13"/>
      <c r="Y1057" s="13"/>
      <c r="Z1057" s="13"/>
      <c r="AA1057" s="13"/>
      <c r="AB1057" s="13"/>
      <c r="AC1057" s="13"/>
      <c r="AD1057" s="13"/>
      <c r="AE1057" s="13"/>
      <c r="AT1057" s="197" t="s">
        <v>265</v>
      </c>
      <c r="AU1057" s="197" t="s">
        <v>85</v>
      </c>
      <c r="AV1057" s="13" t="s">
        <v>82</v>
      </c>
      <c r="AW1057" s="13" t="s">
        <v>32</v>
      </c>
      <c r="AX1057" s="13" t="s">
        <v>75</v>
      </c>
      <c r="AY1057" s="197" t="s">
        <v>257</v>
      </c>
    </row>
    <row r="1058" s="13" customFormat="1">
      <c r="A1058" s="13"/>
      <c r="B1058" s="195"/>
      <c r="C1058" s="13"/>
      <c r="D1058" s="196" t="s">
        <v>265</v>
      </c>
      <c r="E1058" s="197" t="s">
        <v>1</v>
      </c>
      <c r="F1058" s="198" t="s">
        <v>1133</v>
      </c>
      <c r="G1058" s="13"/>
      <c r="H1058" s="197" t="s">
        <v>1</v>
      </c>
      <c r="I1058" s="199"/>
      <c r="J1058" s="13"/>
      <c r="K1058" s="13"/>
      <c r="L1058" s="195"/>
      <c r="M1058" s="200"/>
      <c r="N1058" s="201"/>
      <c r="O1058" s="201"/>
      <c r="P1058" s="201"/>
      <c r="Q1058" s="201"/>
      <c r="R1058" s="201"/>
      <c r="S1058" s="201"/>
      <c r="T1058" s="202"/>
      <c r="U1058" s="13"/>
      <c r="V1058" s="13"/>
      <c r="W1058" s="13"/>
      <c r="X1058" s="13"/>
      <c r="Y1058" s="13"/>
      <c r="Z1058" s="13"/>
      <c r="AA1058" s="13"/>
      <c r="AB1058" s="13"/>
      <c r="AC1058" s="13"/>
      <c r="AD1058" s="13"/>
      <c r="AE1058" s="13"/>
      <c r="AT1058" s="197" t="s">
        <v>265</v>
      </c>
      <c r="AU1058" s="197" t="s">
        <v>85</v>
      </c>
      <c r="AV1058" s="13" t="s">
        <v>82</v>
      </c>
      <c r="AW1058" s="13" t="s">
        <v>32</v>
      </c>
      <c r="AX1058" s="13" t="s">
        <v>75</v>
      </c>
      <c r="AY1058" s="197" t="s">
        <v>257</v>
      </c>
    </row>
    <row r="1059" s="13" customFormat="1">
      <c r="A1059" s="13"/>
      <c r="B1059" s="195"/>
      <c r="C1059" s="13"/>
      <c r="D1059" s="196" t="s">
        <v>265</v>
      </c>
      <c r="E1059" s="197" t="s">
        <v>1</v>
      </c>
      <c r="F1059" s="198" t="s">
        <v>1134</v>
      </c>
      <c r="G1059" s="13"/>
      <c r="H1059" s="197" t="s">
        <v>1</v>
      </c>
      <c r="I1059" s="199"/>
      <c r="J1059" s="13"/>
      <c r="K1059" s="13"/>
      <c r="L1059" s="195"/>
      <c r="M1059" s="200"/>
      <c r="N1059" s="201"/>
      <c r="O1059" s="201"/>
      <c r="P1059" s="201"/>
      <c r="Q1059" s="201"/>
      <c r="R1059" s="201"/>
      <c r="S1059" s="201"/>
      <c r="T1059" s="202"/>
      <c r="U1059" s="13"/>
      <c r="V1059" s="13"/>
      <c r="W1059" s="13"/>
      <c r="X1059" s="13"/>
      <c r="Y1059" s="13"/>
      <c r="Z1059" s="13"/>
      <c r="AA1059" s="13"/>
      <c r="AB1059" s="13"/>
      <c r="AC1059" s="13"/>
      <c r="AD1059" s="13"/>
      <c r="AE1059" s="13"/>
      <c r="AT1059" s="197" t="s">
        <v>265</v>
      </c>
      <c r="AU1059" s="197" t="s">
        <v>85</v>
      </c>
      <c r="AV1059" s="13" t="s">
        <v>82</v>
      </c>
      <c r="AW1059" s="13" t="s">
        <v>32</v>
      </c>
      <c r="AX1059" s="13" t="s">
        <v>75</v>
      </c>
      <c r="AY1059" s="197" t="s">
        <v>257</v>
      </c>
    </row>
    <row r="1060" s="14" customFormat="1">
      <c r="A1060" s="14"/>
      <c r="B1060" s="203"/>
      <c r="C1060" s="14"/>
      <c r="D1060" s="196" t="s">
        <v>265</v>
      </c>
      <c r="E1060" s="204" t="s">
        <v>1</v>
      </c>
      <c r="F1060" s="205" t="s">
        <v>1135</v>
      </c>
      <c r="G1060" s="14"/>
      <c r="H1060" s="206">
        <v>283.94999999999999</v>
      </c>
      <c r="I1060" s="207"/>
      <c r="J1060" s="14"/>
      <c r="K1060" s="14"/>
      <c r="L1060" s="203"/>
      <c r="M1060" s="208"/>
      <c r="N1060" s="209"/>
      <c r="O1060" s="209"/>
      <c r="P1060" s="209"/>
      <c r="Q1060" s="209"/>
      <c r="R1060" s="209"/>
      <c r="S1060" s="209"/>
      <c r="T1060" s="210"/>
      <c r="U1060" s="14"/>
      <c r="V1060" s="14"/>
      <c r="W1060" s="14"/>
      <c r="X1060" s="14"/>
      <c r="Y1060" s="14"/>
      <c r="Z1060" s="14"/>
      <c r="AA1060" s="14"/>
      <c r="AB1060" s="14"/>
      <c r="AC1060" s="14"/>
      <c r="AD1060" s="14"/>
      <c r="AE1060" s="14"/>
      <c r="AT1060" s="204" t="s">
        <v>265</v>
      </c>
      <c r="AU1060" s="204" t="s">
        <v>85</v>
      </c>
      <c r="AV1060" s="14" t="s">
        <v>85</v>
      </c>
      <c r="AW1060" s="14" t="s">
        <v>32</v>
      </c>
      <c r="AX1060" s="14" t="s">
        <v>75</v>
      </c>
      <c r="AY1060" s="204" t="s">
        <v>257</v>
      </c>
    </row>
    <row r="1061" s="16" customFormat="1">
      <c r="A1061" s="16"/>
      <c r="B1061" s="219"/>
      <c r="C1061" s="16"/>
      <c r="D1061" s="196" t="s">
        <v>265</v>
      </c>
      <c r="E1061" s="220" t="s">
        <v>1</v>
      </c>
      <c r="F1061" s="221" t="s">
        <v>296</v>
      </c>
      <c r="G1061" s="16"/>
      <c r="H1061" s="222">
        <v>283.94999999999999</v>
      </c>
      <c r="I1061" s="223"/>
      <c r="J1061" s="16"/>
      <c r="K1061" s="16"/>
      <c r="L1061" s="219"/>
      <c r="M1061" s="224"/>
      <c r="N1061" s="225"/>
      <c r="O1061" s="225"/>
      <c r="P1061" s="225"/>
      <c r="Q1061" s="225"/>
      <c r="R1061" s="225"/>
      <c r="S1061" s="225"/>
      <c r="T1061" s="226"/>
      <c r="U1061" s="16"/>
      <c r="V1061" s="16"/>
      <c r="W1061" s="16"/>
      <c r="X1061" s="16"/>
      <c r="Y1061" s="16"/>
      <c r="Z1061" s="16"/>
      <c r="AA1061" s="16"/>
      <c r="AB1061" s="16"/>
      <c r="AC1061" s="16"/>
      <c r="AD1061" s="16"/>
      <c r="AE1061" s="16"/>
      <c r="AT1061" s="220" t="s">
        <v>265</v>
      </c>
      <c r="AU1061" s="220" t="s">
        <v>85</v>
      </c>
      <c r="AV1061" s="16" t="s">
        <v>92</v>
      </c>
      <c r="AW1061" s="16" t="s">
        <v>32</v>
      </c>
      <c r="AX1061" s="16" t="s">
        <v>75</v>
      </c>
      <c r="AY1061" s="220" t="s">
        <v>257</v>
      </c>
    </row>
    <row r="1062" s="13" customFormat="1">
      <c r="A1062" s="13"/>
      <c r="B1062" s="195"/>
      <c r="C1062" s="13"/>
      <c r="D1062" s="196" t="s">
        <v>265</v>
      </c>
      <c r="E1062" s="197" t="s">
        <v>1</v>
      </c>
      <c r="F1062" s="198" t="s">
        <v>846</v>
      </c>
      <c r="G1062" s="13"/>
      <c r="H1062" s="197" t="s">
        <v>1</v>
      </c>
      <c r="I1062" s="199"/>
      <c r="J1062" s="13"/>
      <c r="K1062" s="13"/>
      <c r="L1062" s="195"/>
      <c r="M1062" s="200"/>
      <c r="N1062" s="201"/>
      <c r="O1062" s="201"/>
      <c r="P1062" s="201"/>
      <c r="Q1062" s="201"/>
      <c r="R1062" s="201"/>
      <c r="S1062" s="201"/>
      <c r="T1062" s="202"/>
      <c r="U1062" s="13"/>
      <c r="V1062" s="13"/>
      <c r="W1062" s="13"/>
      <c r="X1062" s="13"/>
      <c r="Y1062" s="13"/>
      <c r="Z1062" s="13"/>
      <c r="AA1062" s="13"/>
      <c r="AB1062" s="13"/>
      <c r="AC1062" s="13"/>
      <c r="AD1062" s="13"/>
      <c r="AE1062" s="13"/>
      <c r="AT1062" s="197" t="s">
        <v>265</v>
      </c>
      <c r="AU1062" s="197" t="s">
        <v>85</v>
      </c>
      <c r="AV1062" s="13" t="s">
        <v>82</v>
      </c>
      <c r="AW1062" s="13" t="s">
        <v>32</v>
      </c>
      <c r="AX1062" s="13" t="s">
        <v>75</v>
      </c>
      <c r="AY1062" s="197" t="s">
        <v>257</v>
      </c>
    </row>
    <row r="1063" s="13" customFormat="1">
      <c r="A1063" s="13"/>
      <c r="B1063" s="195"/>
      <c r="C1063" s="13"/>
      <c r="D1063" s="196" t="s">
        <v>265</v>
      </c>
      <c r="E1063" s="197" t="s">
        <v>1</v>
      </c>
      <c r="F1063" s="198" t="s">
        <v>1140</v>
      </c>
      <c r="G1063" s="13"/>
      <c r="H1063" s="197" t="s">
        <v>1</v>
      </c>
      <c r="I1063" s="199"/>
      <c r="J1063" s="13"/>
      <c r="K1063" s="13"/>
      <c r="L1063" s="195"/>
      <c r="M1063" s="200"/>
      <c r="N1063" s="201"/>
      <c r="O1063" s="201"/>
      <c r="P1063" s="201"/>
      <c r="Q1063" s="201"/>
      <c r="R1063" s="201"/>
      <c r="S1063" s="201"/>
      <c r="T1063" s="202"/>
      <c r="U1063" s="13"/>
      <c r="V1063" s="13"/>
      <c r="W1063" s="13"/>
      <c r="X1063" s="13"/>
      <c r="Y1063" s="13"/>
      <c r="Z1063" s="13"/>
      <c r="AA1063" s="13"/>
      <c r="AB1063" s="13"/>
      <c r="AC1063" s="13"/>
      <c r="AD1063" s="13"/>
      <c r="AE1063" s="13"/>
      <c r="AT1063" s="197" t="s">
        <v>265</v>
      </c>
      <c r="AU1063" s="197" t="s">
        <v>85</v>
      </c>
      <c r="AV1063" s="13" t="s">
        <v>82</v>
      </c>
      <c r="AW1063" s="13" t="s">
        <v>32</v>
      </c>
      <c r="AX1063" s="13" t="s">
        <v>75</v>
      </c>
      <c r="AY1063" s="197" t="s">
        <v>257</v>
      </c>
    </row>
    <row r="1064" s="14" customFormat="1">
      <c r="A1064" s="14"/>
      <c r="B1064" s="203"/>
      <c r="C1064" s="14"/>
      <c r="D1064" s="196" t="s">
        <v>265</v>
      </c>
      <c r="E1064" s="204" t="s">
        <v>1</v>
      </c>
      <c r="F1064" s="205" t="s">
        <v>1141</v>
      </c>
      <c r="G1064" s="14"/>
      <c r="H1064" s="206">
        <v>18.109999999999999</v>
      </c>
      <c r="I1064" s="207"/>
      <c r="J1064" s="14"/>
      <c r="K1064" s="14"/>
      <c r="L1064" s="203"/>
      <c r="M1064" s="208"/>
      <c r="N1064" s="209"/>
      <c r="O1064" s="209"/>
      <c r="P1064" s="209"/>
      <c r="Q1064" s="209"/>
      <c r="R1064" s="209"/>
      <c r="S1064" s="209"/>
      <c r="T1064" s="210"/>
      <c r="U1064" s="14"/>
      <c r="V1064" s="14"/>
      <c r="W1064" s="14"/>
      <c r="X1064" s="14"/>
      <c r="Y1064" s="14"/>
      <c r="Z1064" s="14"/>
      <c r="AA1064" s="14"/>
      <c r="AB1064" s="14"/>
      <c r="AC1064" s="14"/>
      <c r="AD1064" s="14"/>
      <c r="AE1064" s="14"/>
      <c r="AT1064" s="204" t="s">
        <v>265</v>
      </c>
      <c r="AU1064" s="204" t="s">
        <v>85</v>
      </c>
      <c r="AV1064" s="14" t="s">
        <v>85</v>
      </c>
      <c r="AW1064" s="14" t="s">
        <v>32</v>
      </c>
      <c r="AX1064" s="14" t="s">
        <v>75</v>
      </c>
      <c r="AY1064" s="204" t="s">
        <v>257</v>
      </c>
    </row>
    <row r="1065" s="16" customFormat="1">
      <c r="A1065" s="16"/>
      <c r="B1065" s="219"/>
      <c r="C1065" s="16"/>
      <c r="D1065" s="196" t="s">
        <v>265</v>
      </c>
      <c r="E1065" s="220" t="s">
        <v>1</v>
      </c>
      <c r="F1065" s="221" t="s">
        <v>296</v>
      </c>
      <c r="G1065" s="16"/>
      <c r="H1065" s="222">
        <v>18.109999999999999</v>
      </c>
      <c r="I1065" s="223"/>
      <c r="J1065" s="16"/>
      <c r="K1065" s="16"/>
      <c r="L1065" s="219"/>
      <c r="M1065" s="224"/>
      <c r="N1065" s="225"/>
      <c r="O1065" s="225"/>
      <c r="P1065" s="225"/>
      <c r="Q1065" s="225"/>
      <c r="R1065" s="225"/>
      <c r="S1065" s="225"/>
      <c r="T1065" s="226"/>
      <c r="U1065" s="16"/>
      <c r="V1065" s="16"/>
      <c r="W1065" s="16"/>
      <c r="X1065" s="16"/>
      <c r="Y1065" s="16"/>
      <c r="Z1065" s="16"/>
      <c r="AA1065" s="16"/>
      <c r="AB1065" s="16"/>
      <c r="AC1065" s="16"/>
      <c r="AD1065" s="16"/>
      <c r="AE1065" s="16"/>
      <c r="AT1065" s="220" t="s">
        <v>265</v>
      </c>
      <c r="AU1065" s="220" t="s">
        <v>85</v>
      </c>
      <c r="AV1065" s="16" t="s">
        <v>92</v>
      </c>
      <c r="AW1065" s="16" t="s">
        <v>32</v>
      </c>
      <c r="AX1065" s="16" t="s">
        <v>75</v>
      </c>
      <c r="AY1065" s="220" t="s">
        <v>257</v>
      </c>
    </row>
    <row r="1066" s="13" customFormat="1">
      <c r="A1066" s="13"/>
      <c r="B1066" s="195"/>
      <c r="C1066" s="13"/>
      <c r="D1066" s="196" t="s">
        <v>265</v>
      </c>
      <c r="E1066" s="197" t="s">
        <v>1</v>
      </c>
      <c r="F1066" s="198" t="s">
        <v>835</v>
      </c>
      <c r="G1066" s="13"/>
      <c r="H1066" s="197" t="s">
        <v>1</v>
      </c>
      <c r="I1066" s="199"/>
      <c r="J1066" s="13"/>
      <c r="K1066" s="13"/>
      <c r="L1066" s="195"/>
      <c r="M1066" s="200"/>
      <c r="N1066" s="201"/>
      <c r="O1066" s="201"/>
      <c r="P1066" s="201"/>
      <c r="Q1066" s="201"/>
      <c r="R1066" s="201"/>
      <c r="S1066" s="201"/>
      <c r="T1066" s="202"/>
      <c r="U1066" s="13"/>
      <c r="V1066" s="13"/>
      <c r="W1066" s="13"/>
      <c r="X1066" s="13"/>
      <c r="Y1066" s="13"/>
      <c r="Z1066" s="13"/>
      <c r="AA1066" s="13"/>
      <c r="AB1066" s="13"/>
      <c r="AC1066" s="13"/>
      <c r="AD1066" s="13"/>
      <c r="AE1066" s="13"/>
      <c r="AT1066" s="197" t="s">
        <v>265</v>
      </c>
      <c r="AU1066" s="197" t="s">
        <v>85</v>
      </c>
      <c r="AV1066" s="13" t="s">
        <v>82</v>
      </c>
      <c r="AW1066" s="13" t="s">
        <v>32</v>
      </c>
      <c r="AX1066" s="13" t="s">
        <v>75</v>
      </c>
      <c r="AY1066" s="197" t="s">
        <v>257</v>
      </c>
    </row>
    <row r="1067" s="13" customFormat="1">
      <c r="A1067" s="13"/>
      <c r="B1067" s="195"/>
      <c r="C1067" s="13"/>
      <c r="D1067" s="196" t="s">
        <v>265</v>
      </c>
      <c r="E1067" s="197" t="s">
        <v>1</v>
      </c>
      <c r="F1067" s="198" t="s">
        <v>1140</v>
      </c>
      <c r="G1067" s="13"/>
      <c r="H1067" s="197" t="s">
        <v>1</v>
      </c>
      <c r="I1067" s="199"/>
      <c r="J1067" s="13"/>
      <c r="K1067" s="13"/>
      <c r="L1067" s="195"/>
      <c r="M1067" s="200"/>
      <c r="N1067" s="201"/>
      <c r="O1067" s="201"/>
      <c r="P1067" s="201"/>
      <c r="Q1067" s="201"/>
      <c r="R1067" s="201"/>
      <c r="S1067" s="201"/>
      <c r="T1067" s="202"/>
      <c r="U1067" s="13"/>
      <c r="V1067" s="13"/>
      <c r="W1067" s="13"/>
      <c r="X1067" s="13"/>
      <c r="Y1067" s="13"/>
      <c r="Z1067" s="13"/>
      <c r="AA1067" s="13"/>
      <c r="AB1067" s="13"/>
      <c r="AC1067" s="13"/>
      <c r="AD1067" s="13"/>
      <c r="AE1067" s="13"/>
      <c r="AT1067" s="197" t="s">
        <v>265</v>
      </c>
      <c r="AU1067" s="197" t="s">
        <v>85</v>
      </c>
      <c r="AV1067" s="13" t="s">
        <v>82</v>
      </c>
      <c r="AW1067" s="13" t="s">
        <v>32</v>
      </c>
      <c r="AX1067" s="13" t="s">
        <v>75</v>
      </c>
      <c r="AY1067" s="197" t="s">
        <v>257</v>
      </c>
    </row>
    <row r="1068" s="14" customFormat="1">
      <c r="A1068" s="14"/>
      <c r="B1068" s="203"/>
      <c r="C1068" s="14"/>
      <c r="D1068" s="196" t="s">
        <v>265</v>
      </c>
      <c r="E1068" s="204" t="s">
        <v>1</v>
      </c>
      <c r="F1068" s="205" t="s">
        <v>1142</v>
      </c>
      <c r="G1068" s="14"/>
      <c r="H1068" s="206">
        <v>25.84</v>
      </c>
      <c r="I1068" s="207"/>
      <c r="J1068" s="14"/>
      <c r="K1068" s="14"/>
      <c r="L1068" s="203"/>
      <c r="M1068" s="208"/>
      <c r="N1068" s="209"/>
      <c r="O1068" s="209"/>
      <c r="P1068" s="209"/>
      <c r="Q1068" s="209"/>
      <c r="R1068" s="209"/>
      <c r="S1068" s="209"/>
      <c r="T1068" s="210"/>
      <c r="U1068" s="14"/>
      <c r="V1068" s="14"/>
      <c r="W1068" s="14"/>
      <c r="X1068" s="14"/>
      <c r="Y1068" s="14"/>
      <c r="Z1068" s="14"/>
      <c r="AA1068" s="14"/>
      <c r="AB1068" s="14"/>
      <c r="AC1068" s="14"/>
      <c r="AD1068" s="14"/>
      <c r="AE1068" s="14"/>
      <c r="AT1068" s="204" t="s">
        <v>265</v>
      </c>
      <c r="AU1068" s="204" t="s">
        <v>85</v>
      </c>
      <c r="AV1068" s="14" t="s">
        <v>85</v>
      </c>
      <c r="AW1068" s="14" t="s">
        <v>32</v>
      </c>
      <c r="AX1068" s="14" t="s">
        <v>75</v>
      </c>
      <c r="AY1068" s="204" t="s">
        <v>257</v>
      </c>
    </row>
    <row r="1069" s="16" customFormat="1">
      <c r="A1069" s="16"/>
      <c r="B1069" s="219"/>
      <c r="C1069" s="16"/>
      <c r="D1069" s="196" t="s">
        <v>265</v>
      </c>
      <c r="E1069" s="220" t="s">
        <v>1</v>
      </c>
      <c r="F1069" s="221" t="s">
        <v>296</v>
      </c>
      <c r="G1069" s="16"/>
      <c r="H1069" s="222">
        <v>25.84</v>
      </c>
      <c r="I1069" s="223"/>
      <c r="J1069" s="16"/>
      <c r="K1069" s="16"/>
      <c r="L1069" s="219"/>
      <c r="M1069" s="224"/>
      <c r="N1069" s="225"/>
      <c r="O1069" s="225"/>
      <c r="P1069" s="225"/>
      <c r="Q1069" s="225"/>
      <c r="R1069" s="225"/>
      <c r="S1069" s="225"/>
      <c r="T1069" s="226"/>
      <c r="U1069" s="16"/>
      <c r="V1069" s="16"/>
      <c r="W1069" s="16"/>
      <c r="X1069" s="16"/>
      <c r="Y1069" s="16"/>
      <c r="Z1069" s="16"/>
      <c r="AA1069" s="16"/>
      <c r="AB1069" s="16"/>
      <c r="AC1069" s="16"/>
      <c r="AD1069" s="16"/>
      <c r="AE1069" s="16"/>
      <c r="AT1069" s="220" t="s">
        <v>265</v>
      </c>
      <c r="AU1069" s="220" t="s">
        <v>85</v>
      </c>
      <c r="AV1069" s="16" t="s">
        <v>92</v>
      </c>
      <c r="AW1069" s="16" t="s">
        <v>32</v>
      </c>
      <c r="AX1069" s="16" t="s">
        <v>75</v>
      </c>
      <c r="AY1069" s="220" t="s">
        <v>257</v>
      </c>
    </row>
    <row r="1070" s="15" customFormat="1">
      <c r="A1070" s="15"/>
      <c r="B1070" s="211"/>
      <c r="C1070" s="15"/>
      <c r="D1070" s="196" t="s">
        <v>265</v>
      </c>
      <c r="E1070" s="212" t="s">
        <v>1</v>
      </c>
      <c r="F1070" s="213" t="s">
        <v>271</v>
      </c>
      <c r="G1070" s="15"/>
      <c r="H1070" s="214">
        <v>750.10000000000002</v>
      </c>
      <c r="I1070" s="215"/>
      <c r="J1070" s="15"/>
      <c r="K1070" s="15"/>
      <c r="L1070" s="211"/>
      <c r="M1070" s="216"/>
      <c r="N1070" s="217"/>
      <c r="O1070" s="217"/>
      <c r="P1070" s="217"/>
      <c r="Q1070" s="217"/>
      <c r="R1070" s="217"/>
      <c r="S1070" s="217"/>
      <c r="T1070" s="218"/>
      <c r="U1070" s="15"/>
      <c r="V1070" s="15"/>
      <c r="W1070" s="15"/>
      <c r="X1070" s="15"/>
      <c r="Y1070" s="15"/>
      <c r="Z1070" s="15"/>
      <c r="AA1070" s="15"/>
      <c r="AB1070" s="15"/>
      <c r="AC1070" s="15"/>
      <c r="AD1070" s="15"/>
      <c r="AE1070" s="15"/>
      <c r="AT1070" s="212" t="s">
        <v>265</v>
      </c>
      <c r="AU1070" s="212" t="s">
        <v>85</v>
      </c>
      <c r="AV1070" s="15" t="s">
        <v>108</v>
      </c>
      <c r="AW1070" s="15" t="s">
        <v>32</v>
      </c>
      <c r="AX1070" s="15" t="s">
        <v>82</v>
      </c>
      <c r="AY1070" s="212" t="s">
        <v>257</v>
      </c>
    </row>
    <row r="1071" s="14" customFormat="1">
      <c r="A1071" s="14"/>
      <c r="B1071" s="203"/>
      <c r="C1071" s="14"/>
      <c r="D1071" s="196" t="s">
        <v>265</v>
      </c>
      <c r="E1071" s="14"/>
      <c r="F1071" s="205" t="s">
        <v>1184</v>
      </c>
      <c r="G1071" s="14"/>
      <c r="H1071" s="206">
        <v>825.11000000000001</v>
      </c>
      <c r="I1071" s="207"/>
      <c r="J1071" s="14"/>
      <c r="K1071" s="14"/>
      <c r="L1071" s="203"/>
      <c r="M1071" s="208"/>
      <c r="N1071" s="209"/>
      <c r="O1071" s="209"/>
      <c r="P1071" s="209"/>
      <c r="Q1071" s="209"/>
      <c r="R1071" s="209"/>
      <c r="S1071" s="209"/>
      <c r="T1071" s="210"/>
      <c r="U1071" s="14"/>
      <c r="V1071" s="14"/>
      <c r="W1071" s="14"/>
      <c r="X1071" s="14"/>
      <c r="Y1071" s="14"/>
      <c r="Z1071" s="14"/>
      <c r="AA1071" s="14"/>
      <c r="AB1071" s="14"/>
      <c r="AC1071" s="14"/>
      <c r="AD1071" s="14"/>
      <c r="AE1071" s="14"/>
      <c r="AT1071" s="204" t="s">
        <v>265</v>
      </c>
      <c r="AU1071" s="204" t="s">
        <v>85</v>
      </c>
      <c r="AV1071" s="14" t="s">
        <v>85</v>
      </c>
      <c r="AW1071" s="14" t="s">
        <v>3</v>
      </c>
      <c r="AX1071" s="14" t="s">
        <v>82</v>
      </c>
      <c r="AY1071" s="204" t="s">
        <v>257</v>
      </c>
    </row>
    <row r="1072" s="2" customFormat="1" ht="16.5" customHeight="1">
      <c r="A1072" s="38"/>
      <c r="B1072" s="181"/>
      <c r="C1072" s="227" t="s">
        <v>1185</v>
      </c>
      <c r="D1072" s="227" t="s">
        <v>315</v>
      </c>
      <c r="E1072" s="228" t="s">
        <v>1186</v>
      </c>
      <c r="F1072" s="229" t="s">
        <v>1187</v>
      </c>
      <c r="G1072" s="230" t="s">
        <v>323</v>
      </c>
      <c r="H1072" s="231">
        <v>11.220000000000001</v>
      </c>
      <c r="I1072" s="232"/>
      <c r="J1072" s="233">
        <f>ROUND(I1072*H1072,2)</f>
        <v>0</v>
      </c>
      <c r="K1072" s="229" t="s">
        <v>1</v>
      </c>
      <c r="L1072" s="234"/>
      <c r="M1072" s="235" t="s">
        <v>1</v>
      </c>
      <c r="N1072" s="236" t="s">
        <v>40</v>
      </c>
      <c r="O1072" s="77"/>
      <c r="P1072" s="191">
        <f>O1072*H1072</f>
        <v>0</v>
      </c>
      <c r="Q1072" s="191">
        <v>0.00013999999999999999</v>
      </c>
      <c r="R1072" s="191">
        <f>Q1072*H1072</f>
        <v>0.0015708</v>
      </c>
      <c r="S1072" s="191">
        <v>0</v>
      </c>
      <c r="T1072" s="192">
        <f>S1072*H1072</f>
        <v>0</v>
      </c>
      <c r="U1072" s="38"/>
      <c r="V1072" s="38"/>
      <c r="W1072" s="38"/>
      <c r="X1072" s="38"/>
      <c r="Y1072" s="38"/>
      <c r="Z1072" s="38"/>
      <c r="AA1072" s="38"/>
      <c r="AB1072" s="38"/>
      <c r="AC1072" s="38"/>
      <c r="AD1072" s="38"/>
      <c r="AE1072" s="38"/>
      <c r="AR1072" s="193" t="s">
        <v>462</v>
      </c>
      <c r="AT1072" s="193" t="s">
        <v>315</v>
      </c>
      <c r="AU1072" s="193" t="s">
        <v>85</v>
      </c>
      <c r="AY1072" s="19" t="s">
        <v>257</v>
      </c>
      <c r="BE1072" s="194">
        <f>IF(N1072="základní",J1072,0)</f>
        <v>0</v>
      </c>
      <c r="BF1072" s="194">
        <f>IF(N1072="snížená",J1072,0)</f>
        <v>0</v>
      </c>
      <c r="BG1072" s="194">
        <f>IF(N1072="zákl. přenesená",J1072,0)</f>
        <v>0</v>
      </c>
      <c r="BH1072" s="194">
        <f>IF(N1072="sníž. přenesená",J1072,0)</f>
        <v>0</v>
      </c>
      <c r="BI1072" s="194">
        <f>IF(N1072="nulová",J1072,0)</f>
        <v>0</v>
      </c>
      <c r="BJ1072" s="19" t="s">
        <v>82</v>
      </c>
      <c r="BK1072" s="194">
        <f>ROUND(I1072*H1072,2)</f>
        <v>0</v>
      </c>
      <c r="BL1072" s="19" t="s">
        <v>364</v>
      </c>
      <c r="BM1072" s="193" t="s">
        <v>1188</v>
      </c>
    </row>
    <row r="1073" s="13" customFormat="1">
      <c r="A1073" s="13"/>
      <c r="B1073" s="195"/>
      <c r="C1073" s="13"/>
      <c r="D1073" s="196" t="s">
        <v>265</v>
      </c>
      <c r="E1073" s="197" t="s">
        <v>1</v>
      </c>
      <c r="F1073" s="198" t="s">
        <v>1133</v>
      </c>
      <c r="G1073" s="13"/>
      <c r="H1073" s="197" t="s">
        <v>1</v>
      </c>
      <c r="I1073" s="199"/>
      <c r="J1073" s="13"/>
      <c r="K1073" s="13"/>
      <c r="L1073" s="195"/>
      <c r="M1073" s="200"/>
      <c r="N1073" s="201"/>
      <c r="O1073" s="201"/>
      <c r="P1073" s="201"/>
      <c r="Q1073" s="201"/>
      <c r="R1073" s="201"/>
      <c r="S1073" s="201"/>
      <c r="T1073" s="202"/>
      <c r="U1073" s="13"/>
      <c r="V1073" s="13"/>
      <c r="W1073" s="13"/>
      <c r="X1073" s="13"/>
      <c r="Y1073" s="13"/>
      <c r="Z1073" s="13"/>
      <c r="AA1073" s="13"/>
      <c r="AB1073" s="13"/>
      <c r="AC1073" s="13"/>
      <c r="AD1073" s="13"/>
      <c r="AE1073" s="13"/>
      <c r="AT1073" s="197" t="s">
        <v>265</v>
      </c>
      <c r="AU1073" s="197" t="s">
        <v>85</v>
      </c>
      <c r="AV1073" s="13" t="s">
        <v>82</v>
      </c>
      <c r="AW1073" s="13" t="s">
        <v>32</v>
      </c>
      <c r="AX1073" s="13" t="s">
        <v>75</v>
      </c>
      <c r="AY1073" s="197" t="s">
        <v>257</v>
      </c>
    </row>
    <row r="1074" s="13" customFormat="1">
      <c r="A1074" s="13"/>
      <c r="B1074" s="195"/>
      <c r="C1074" s="13"/>
      <c r="D1074" s="196" t="s">
        <v>265</v>
      </c>
      <c r="E1074" s="197" t="s">
        <v>1</v>
      </c>
      <c r="F1074" s="198" t="s">
        <v>1136</v>
      </c>
      <c r="G1074" s="13"/>
      <c r="H1074" s="197" t="s">
        <v>1</v>
      </c>
      <c r="I1074" s="199"/>
      <c r="J1074" s="13"/>
      <c r="K1074" s="13"/>
      <c r="L1074" s="195"/>
      <c r="M1074" s="200"/>
      <c r="N1074" s="201"/>
      <c r="O1074" s="201"/>
      <c r="P1074" s="201"/>
      <c r="Q1074" s="201"/>
      <c r="R1074" s="201"/>
      <c r="S1074" s="201"/>
      <c r="T1074" s="202"/>
      <c r="U1074" s="13"/>
      <c r="V1074" s="13"/>
      <c r="W1074" s="13"/>
      <c r="X1074" s="13"/>
      <c r="Y1074" s="13"/>
      <c r="Z1074" s="13"/>
      <c r="AA1074" s="13"/>
      <c r="AB1074" s="13"/>
      <c r="AC1074" s="13"/>
      <c r="AD1074" s="13"/>
      <c r="AE1074" s="13"/>
      <c r="AT1074" s="197" t="s">
        <v>265</v>
      </c>
      <c r="AU1074" s="197" t="s">
        <v>85</v>
      </c>
      <c r="AV1074" s="13" t="s">
        <v>82</v>
      </c>
      <c r="AW1074" s="13" t="s">
        <v>32</v>
      </c>
      <c r="AX1074" s="13" t="s">
        <v>75</v>
      </c>
      <c r="AY1074" s="197" t="s">
        <v>257</v>
      </c>
    </row>
    <row r="1075" s="14" customFormat="1">
      <c r="A1075" s="14"/>
      <c r="B1075" s="203"/>
      <c r="C1075" s="14"/>
      <c r="D1075" s="196" t="s">
        <v>265</v>
      </c>
      <c r="E1075" s="204" t="s">
        <v>1</v>
      </c>
      <c r="F1075" s="205" t="s">
        <v>1137</v>
      </c>
      <c r="G1075" s="14"/>
      <c r="H1075" s="206">
        <v>10.199999999999999</v>
      </c>
      <c r="I1075" s="207"/>
      <c r="J1075" s="14"/>
      <c r="K1075" s="14"/>
      <c r="L1075" s="203"/>
      <c r="M1075" s="208"/>
      <c r="N1075" s="209"/>
      <c r="O1075" s="209"/>
      <c r="P1075" s="209"/>
      <c r="Q1075" s="209"/>
      <c r="R1075" s="209"/>
      <c r="S1075" s="209"/>
      <c r="T1075" s="210"/>
      <c r="U1075" s="14"/>
      <c r="V1075" s="14"/>
      <c r="W1075" s="14"/>
      <c r="X1075" s="14"/>
      <c r="Y1075" s="14"/>
      <c r="Z1075" s="14"/>
      <c r="AA1075" s="14"/>
      <c r="AB1075" s="14"/>
      <c r="AC1075" s="14"/>
      <c r="AD1075" s="14"/>
      <c r="AE1075" s="14"/>
      <c r="AT1075" s="204" t="s">
        <v>265</v>
      </c>
      <c r="AU1075" s="204" t="s">
        <v>85</v>
      </c>
      <c r="AV1075" s="14" t="s">
        <v>85</v>
      </c>
      <c r="AW1075" s="14" t="s">
        <v>32</v>
      </c>
      <c r="AX1075" s="14" t="s">
        <v>75</v>
      </c>
      <c r="AY1075" s="204" t="s">
        <v>257</v>
      </c>
    </row>
    <row r="1076" s="15" customFormat="1">
      <c r="A1076" s="15"/>
      <c r="B1076" s="211"/>
      <c r="C1076" s="15"/>
      <c r="D1076" s="196" t="s">
        <v>265</v>
      </c>
      <c r="E1076" s="212" t="s">
        <v>1</v>
      </c>
      <c r="F1076" s="213" t="s">
        <v>271</v>
      </c>
      <c r="G1076" s="15"/>
      <c r="H1076" s="214">
        <v>10.199999999999999</v>
      </c>
      <c r="I1076" s="215"/>
      <c r="J1076" s="15"/>
      <c r="K1076" s="15"/>
      <c r="L1076" s="211"/>
      <c r="M1076" s="216"/>
      <c r="N1076" s="217"/>
      <c r="O1076" s="217"/>
      <c r="P1076" s="217"/>
      <c r="Q1076" s="217"/>
      <c r="R1076" s="217"/>
      <c r="S1076" s="217"/>
      <c r="T1076" s="218"/>
      <c r="U1076" s="15"/>
      <c r="V1076" s="15"/>
      <c r="W1076" s="15"/>
      <c r="X1076" s="15"/>
      <c r="Y1076" s="15"/>
      <c r="Z1076" s="15"/>
      <c r="AA1076" s="15"/>
      <c r="AB1076" s="15"/>
      <c r="AC1076" s="15"/>
      <c r="AD1076" s="15"/>
      <c r="AE1076" s="15"/>
      <c r="AT1076" s="212" t="s">
        <v>265</v>
      </c>
      <c r="AU1076" s="212" t="s">
        <v>85</v>
      </c>
      <c r="AV1076" s="15" t="s">
        <v>108</v>
      </c>
      <c r="AW1076" s="15" t="s">
        <v>32</v>
      </c>
      <c r="AX1076" s="15" t="s">
        <v>82</v>
      </c>
      <c r="AY1076" s="212" t="s">
        <v>257</v>
      </c>
    </row>
    <row r="1077" s="14" customFormat="1">
      <c r="A1077" s="14"/>
      <c r="B1077" s="203"/>
      <c r="C1077" s="14"/>
      <c r="D1077" s="196" t="s">
        <v>265</v>
      </c>
      <c r="E1077" s="14"/>
      <c r="F1077" s="205" t="s">
        <v>1189</v>
      </c>
      <c r="G1077" s="14"/>
      <c r="H1077" s="206">
        <v>11.220000000000001</v>
      </c>
      <c r="I1077" s="207"/>
      <c r="J1077" s="14"/>
      <c r="K1077" s="14"/>
      <c r="L1077" s="203"/>
      <c r="M1077" s="208"/>
      <c r="N1077" s="209"/>
      <c r="O1077" s="209"/>
      <c r="P1077" s="209"/>
      <c r="Q1077" s="209"/>
      <c r="R1077" s="209"/>
      <c r="S1077" s="209"/>
      <c r="T1077" s="210"/>
      <c r="U1077" s="14"/>
      <c r="V1077" s="14"/>
      <c r="W1077" s="14"/>
      <c r="X1077" s="14"/>
      <c r="Y1077" s="14"/>
      <c r="Z1077" s="14"/>
      <c r="AA1077" s="14"/>
      <c r="AB1077" s="14"/>
      <c r="AC1077" s="14"/>
      <c r="AD1077" s="14"/>
      <c r="AE1077" s="14"/>
      <c r="AT1077" s="204" t="s">
        <v>265</v>
      </c>
      <c r="AU1077" s="204" t="s">
        <v>85</v>
      </c>
      <c r="AV1077" s="14" t="s">
        <v>85</v>
      </c>
      <c r="AW1077" s="14" t="s">
        <v>3</v>
      </c>
      <c r="AX1077" s="14" t="s">
        <v>82</v>
      </c>
      <c r="AY1077" s="204" t="s">
        <v>257</v>
      </c>
    </row>
    <row r="1078" s="2" customFormat="1" ht="33" customHeight="1">
      <c r="A1078" s="38"/>
      <c r="B1078" s="181"/>
      <c r="C1078" s="182" t="s">
        <v>1190</v>
      </c>
      <c r="D1078" s="182" t="s">
        <v>259</v>
      </c>
      <c r="E1078" s="183" t="s">
        <v>1191</v>
      </c>
      <c r="F1078" s="184" t="s">
        <v>1192</v>
      </c>
      <c r="G1078" s="185" t="s">
        <v>323</v>
      </c>
      <c r="H1078" s="186">
        <v>84.099999999999994</v>
      </c>
      <c r="I1078" s="187"/>
      <c r="J1078" s="188">
        <f>ROUND(I1078*H1078,2)</f>
        <v>0</v>
      </c>
      <c r="K1078" s="184" t="s">
        <v>263</v>
      </c>
      <c r="L1078" s="39"/>
      <c r="M1078" s="189" t="s">
        <v>1</v>
      </c>
      <c r="N1078" s="190" t="s">
        <v>40</v>
      </c>
      <c r="O1078" s="77"/>
      <c r="P1078" s="191">
        <f>O1078*H1078</f>
        <v>0</v>
      </c>
      <c r="Q1078" s="191">
        <v>0</v>
      </c>
      <c r="R1078" s="191">
        <f>Q1078*H1078</f>
        <v>0</v>
      </c>
      <c r="S1078" s="191">
        <v>0</v>
      </c>
      <c r="T1078" s="192">
        <f>S1078*H1078</f>
        <v>0</v>
      </c>
      <c r="U1078" s="38"/>
      <c r="V1078" s="38"/>
      <c r="W1078" s="38"/>
      <c r="X1078" s="38"/>
      <c r="Y1078" s="38"/>
      <c r="Z1078" s="38"/>
      <c r="AA1078" s="38"/>
      <c r="AB1078" s="38"/>
      <c r="AC1078" s="38"/>
      <c r="AD1078" s="38"/>
      <c r="AE1078" s="38"/>
      <c r="AR1078" s="193" t="s">
        <v>364</v>
      </c>
      <c r="AT1078" s="193" t="s">
        <v>259</v>
      </c>
      <c r="AU1078" s="193" t="s">
        <v>85</v>
      </c>
      <c r="AY1078" s="19" t="s">
        <v>257</v>
      </c>
      <c r="BE1078" s="194">
        <f>IF(N1078="základní",J1078,0)</f>
        <v>0</v>
      </c>
      <c r="BF1078" s="194">
        <f>IF(N1078="snížená",J1078,0)</f>
        <v>0</v>
      </c>
      <c r="BG1078" s="194">
        <f>IF(N1078="zákl. přenesená",J1078,0)</f>
        <v>0</v>
      </c>
      <c r="BH1078" s="194">
        <f>IF(N1078="sníž. přenesená",J1078,0)</f>
        <v>0</v>
      </c>
      <c r="BI1078" s="194">
        <f>IF(N1078="nulová",J1078,0)</f>
        <v>0</v>
      </c>
      <c r="BJ1078" s="19" t="s">
        <v>82</v>
      </c>
      <c r="BK1078" s="194">
        <f>ROUND(I1078*H1078,2)</f>
        <v>0</v>
      </c>
      <c r="BL1078" s="19" t="s">
        <v>364</v>
      </c>
      <c r="BM1078" s="193" t="s">
        <v>1193</v>
      </c>
    </row>
    <row r="1079" s="13" customFormat="1">
      <c r="A1079" s="13"/>
      <c r="B1079" s="195"/>
      <c r="C1079" s="13"/>
      <c r="D1079" s="196" t="s">
        <v>265</v>
      </c>
      <c r="E1079" s="197" t="s">
        <v>1</v>
      </c>
      <c r="F1079" s="198" t="s">
        <v>1133</v>
      </c>
      <c r="G1079" s="13"/>
      <c r="H1079" s="197" t="s">
        <v>1</v>
      </c>
      <c r="I1079" s="199"/>
      <c r="J1079" s="13"/>
      <c r="K1079" s="13"/>
      <c r="L1079" s="195"/>
      <c r="M1079" s="200"/>
      <c r="N1079" s="201"/>
      <c r="O1079" s="201"/>
      <c r="P1079" s="201"/>
      <c r="Q1079" s="201"/>
      <c r="R1079" s="201"/>
      <c r="S1079" s="201"/>
      <c r="T1079" s="202"/>
      <c r="U1079" s="13"/>
      <c r="V1079" s="13"/>
      <c r="W1079" s="13"/>
      <c r="X1079" s="13"/>
      <c r="Y1079" s="13"/>
      <c r="Z1079" s="13"/>
      <c r="AA1079" s="13"/>
      <c r="AB1079" s="13"/>
      <c r="AC1079" s="13"/>
      <c r="AD1079" s="13"/>
      <c r="AE1079" s="13"/>
      <c r="AT1079" s="197" t="s">
        <v>265</v>
      </c>
      <c r="AU1079" s="197" t="s">
        <v>85</v>
      </c>
      <c r="AV1079" s="13" t="s">
        <v>82</v>
      </c>
      <c r="AW1079" s="13" t="s">
        <v>32</v>
      </c>
      <c r="AX1079" s="13" t="s">
        <v>75</v>
      </c>
      <c r="AY1079" s="197" t="s">
        <v>257</v>
      </c>
    </row>
    <row r="1080" s="13" customFormat="1">
      <c r="A1080" s="13"/>
      <c r="B1080" s="195"/>
      <c r="C1080" s="13"/>
      <c r="D1080" s="196" t="s">
        <v>265</v>
      </c>
      <c r="E1080" s="197" t="s">
        <v>1</v>
      </c>
      <c r="F1080" s="198" t="s">
        <v>1138</v>
      </c>
      <c r="G1080" s="13"/>
      <c r="H1080" s="197" t="s">
        <v>1</v>
      </c>
      <c r="I1080" s="199"/>
      <c r="J1080" s="13"/>
      <c r="K1080" s="13"/>
      <c r="L1080" s="195"/>
      <c r="M1080" s="200"/>
      <c r="N1080" s="201"/>
      <c r="O1080" s="201"/>
      <c r="P1080" s="201"/>
      <c r="Q1080" s="201"/>
      <c r="R1080" s="201"/>
      <c r="S1080" s="201"/>
      <c r="T1080" s="202"/>
      <c r="U1080" s="13"/>
      <c r="V1080" s="13"/>
      <c r="W1080" s="13"/>
      <c r="X1080" s="13"/>
      <c r="Y1080" s="13"/>
      <c r="Z1080" s="13"/>
      <c r="AA1080" s="13"/>
      <c r="AB1080" s="13"/>
      <c r="AC1080" s="13"/>
      <c r="AD1080" s="13"/>
      <c r="AE1080" s="13"/>
      <c r="AT1080" s="197" t="s">
        <v>265</v>
      </c>
      <c r="AU1080" s="197" t="s">
        <v>85</v>
      </c>
      <c r="AV1080" s="13" t="s">
        <v>82</v>
      </c>
      <c r="AW1080" s="13" t="s">
        <v>32</v>
      </c>
      <c r="AX1080" s="13" t="s">
        <v>75</v>
      </c>
      <c r="AY1080" s="197" t="s">
        <v>257</v>
      </c>
    </row>
    <row r="1081" s="14" customFormat="1">
      <c r="A1081" s="14"/>
      <c r="B1081" s="203"/>
      <c r="C1081" s="14"/>
      <c r="D1081" s="196" t="s">
        <v>265</v>
      </c>
      <c r="E1081" s="204" t="s">
        <v>1</v>
      </c>
      <c r="F1081" s="205" t="s">
        <v>1139</v>
      </c>
      <c r="G1081" s="14"/>
      <c r="H1081" s="206">
        <v>84.099999999999994</v>
      </c>
      <c r="I1081" s="207"/>
      <c r="J1081" s="14"/>
      <c r="K1081" s="14"/>
      <c r="L1081" s="203"/>
      <c r="M1081" s="208"/>
      <c r="N1081" s="209"/>
      <c r="O1081" s="209"/>
      <c r="P1081" s="209"/>
      <c r="Q1081" s="209"/>
      <c r="R1081" s="209"/>
      <c r="S1081" s="209"/>
      <c r="T1081" s="210"/>
      <c r="U1081" s="14"/>
      <c r="V1081" s="14"/>
      <c r="W1081" s="14"/>
      <c r="X1081" s="14"/>
      <c r="Y1081" s="14"/>
      <c r="Z1081" s="14"/>
      <c r="AA1081" s="14"/>
      <c r="AB1081" s="14"/>
      <c r="AC1081" s="14"/>
      <c r="AD1081" s="14"/>
      <c r="AE1081" s="14"/>
      <c r="AT1081" s="204" t="s">
        <v>265</v>
      </c>
      <c r="AU1081" s="204" t="s">
        <v>85</v>
      </c>
      <c r="AV1081" s="14" t="s">
        <v>85</v>
      </c>
      <c r="AW1081" s="14" t="s">
        <v>32</v>
      </c>
      <c r="AX1081" s="14" t="s">
        <v>75</v>
      </c>
      <c r="AY1081" s="204" t="s">
        <v>257</v>
      </c>
    </row>
    <row r="1082" s="15" customFormat="1">
      <c r="A1082" s="15"/>
      <c r="B1082" s="211"/>
      <c r="C1082" s="15"/>
      <c r="D1082" s="196" t="s">
        <v>265</v>
      </c>
      <c r="E1082" s="212" t="s">
        <v>1</v>
      </c>
      <c r="F1082" s="213" t="s">
        <v>271</v>
      </c>
      <c r="G1082" s="15"/>
      <c r="H1082" s="214">
        <v>84.099999999999994</v>
      </c>
      <c r="I1082" s="215"/>
      <c r="J1082" s="15"/>
      <c r="K1082" s="15"/>
      <c r="L1082" s="211"/>
      <c r="M1082" s="216"/>
      <c r="N1082" s="217"/>
      <c r="O1082" s="217"/>
      <c r="P1082" s="217"/>
      <c r="Q1082" s="217"/>
      <c r="R1082" s="217"/>
      <c r="S1082" s="217"/>
      <c r="T1082" s="218"/>
      <c r="U1082" s="15"/>
      <c r="V1082" s="15"/>
      <c r="W1082" s="15"/>
      <c r="X1082" s="15"/>
      <c r="Y1082" s="15"/>
      <c r="Z1082" s="15"/>
      <c r="AA1082" s="15"/>
      <c r="AB1082" s="15"/>
      <c r="AC1082" s="15"/>
      <c r="AD1082" s="15"/>
      <c r="AE1082" s="15"/>
      <c r="AT1082" s="212" t="s">
        <v>265</v>
      </c>
      <c r="AU1082" s="212" t="s">
        <v>85</v>
      </c>
      <c r="AV1082" s="15" t="s">
        <v>108</v>
      </c>
      <c r="AW1082" s="15" t="s">
        <v>32</v>
      </c>
      <c r="AX1082" s="15" t="s">
        <v>82</v>
      </c>
      <c r="AY1082" s="212" t="s">
        <v>257</v>
      </c>
    </row>
    <row r="1083" s="2" customFormat="1" ht="76.35" customHeight="1">
      <c r="A1083" s="38"/>
      <c r="B1083" s="181"/>
      <c r="C1083" s="227" t="s">
        <v>1194</v>
      </c>
      <c r="D1083" s="227" t="s">
        <v>315</v>
      </c>
      <c r="E1083" s="228" t="s">
        <v>1195</v>
      </c>
      <c r="F1083" s="229" t="s">
        <v>1196</v>
      </c>
      <c r="G1083" s="230" t="s">
        <v>323</v>
      </c>
      <c r="H1083" s="231">
        <v>92.719999999999999</v>
      </c>
      <c r="I1083" s="232"/>
      <c r="J1083" s="233">
        <f>ROUND(I1083*H1083,2)</f>
        <v>0</v>
      </c>
      <c r="K1083" s="229" t="s">
        <v>1</v>
      </c>
      <c r="L1083" s="234"/>
      <c r="M1083" s="235" t="s">
        <v>1</v>
      </c>
      <c r="N1083" s="236" t="s">
        <v>40</v>
      </c>
      <c r="O1083" s="77"/>
      <c r="P1083" s="191">
        <f>O1083*H1083</f>
        <v>0</v>
      </c>
      <c r="Q1083" s="191">
        <v>0.0013500000000000001</v>
      </c>
      <c r="R1083" s="191">
        <f>Q1083*H1083</f>
        <v>0.12517200000000001</v>
      </c>
      <c r="S1083" s="191">
        <v>0</v>
      </c>
      <c r="T1083" s="192">
        <f>S1083*H1083</f>
        <v>0</v>
      </c>
      <c r="U1083" s="38"/>
      <c r="V1083" s="38"/>
      <c r="W1083" s="38"/>
      <c r="X1083" s="38"/>
      <c r="Y1083" s="38"/>
      <c r="Z1083" s="38"/>
      <c r="AA1083" s="38"/>
      <c r="AB1083" s="38"/>
      <c r="AC1083" s="38"/>
      <c r="AD1083" s="38"/>
      <c r="AE1083" s="38"/>
      <c r="AR1083" s="193" t="s">
        <v>462</v>
      </c>
      <c r="AT1083" s="193" t="s">
        <v>315</v>
      </c>
      <c r="AU1083" s="193" t="s">
        <v>85</v>
      </c>
      <c r="AY1083" s="19" t="s">
        <v>257</v>
      </c>
      <c r="BE1083" s="194">
        <f>IF(N1083="základní",J1083,0)</f>
        <v>0</v>
      </c>
      <c r="BF1083" s="194">
        <f>IF(N1083="snížená",J1083,0)</f>
        <v>0</v>
      </c>
      <c r="BG1083" s="194">
        <f>IF(N1083="zákl. přenesená",J1083,0)</f>
        <v>0</v>
      </c>
      <c r="BH1083" s="194">
        <f>IF(N1083="sníž. přenesená",J1083,0)</f>
        <v>0</v>
      </c>
      <c r="BI1083" s="194">
        <f>IF(N1083="nulová",J1083,0)</f>
        <v>0</v>
      </c>
      <c r="BJ1083" s="19" t="s">
        <v>82</v>
      </c>
      <c r="BK1083" s="194">
        <f>ROUND(I1083*H1083,2)</f>
        <v>0</v>
      </c>
      <c r="BL1083" s="19" t="s">
        <v>364</v>
      </c>
      <c r="BM1083" s="193" t="s">
        <v>1197</v>
      </c>
    </row>
    <row r="1084" s="13" customFormat="1">
      <c r="A1084" s="13"/>
      <c r="B1084" s="195"/>
      <c r="C1084" s="13"/>
      <c r="D1084" s="196" t="s">
        <v>265</v>
      </c>
      <c r="E1084" s="197" t="s">
        <v>1</v>
      </c>
      <c r="F1084" s="198" t="s">
        <v>1133</v>
      </c>
      <c r="G1084" s="13"/>
      <c r="H1084" s="197" t="s">
        <v>1</v>
      </c>
      <c r="I1084" s="199"/>
      <c r="J1084" s="13"/>
      <c r="K1084" s="13"/>
      <c r="L1084" s="195"/>
      <c r="M1084" s="200"/>
      <c r="N1084" s="201"/>
      <c r="O1084" s="201"/>
      <c r="P1084" s="201"/>
      <c r="Q1084" s="201"/>
      <c r="R1084" s="201"/>
      <c r="S1084" s="201"/>
      <c r="T1084" s="202"/>
      <c r="U1084" s="13"/>
      <c r="V1084" s="13"/>
      <c r="W1084" s="13"/>
      <c r="X1084" s="13"/>
      <c r="Y1084" s="13"/>
      <c r="Z1084" s="13"/>
      <c r="AA1084" s="13"/>
      <c r="AB1084" s="13"/>
      <c r="AC1084" s="13"/>
      <c r="AD1084" s="13"/>
      <c r="AE1084" s="13"/>
      <c r="AT1084" s="197" t="s">
        <v>265</v>
      </c>
      <c r="AU1084" s="197" t="s">
        <v>85</v>
      </c>
      <c r="AV1084" s="13" t="s">
        <v>82</v>
      </c>
      <c r="AW1084" s="13" t="s">
        <v>32</v>
      </c>
      <c r="AX1084" s="13" t="s">
        <v>75</v>
      </c>
      <c r="AY1084" s="197" t="s">
        <v>257</v>
      </c>
    </row>
    <row r="1085" s="13" customFormat="1">
      <c r="A1085" s="13"/>
      <c r="B1085" s="195"/>
      <c r="C1085" s="13"/>
      <c r="D1085" s="196" t="s">
        <v>265</v>
      </c>
      <c r="E1085" s="197" t="s">
        <v>1</v>
      </c>
      <c r="F1085" s="198" t="s">
        <v>1138</v>
      </c>
      <c r="G1085" s="13"/>
      <c r="H1085" s="197" t="s">
        <v>1</v>
      </c>
      <c r="I1085" s="199"/>
      <c r="J1085" s="13"/>
      <c r="K1085" s="13"/>
      <c r="L1085" s="195"/>
      <c r="M1085" s="200"/>
      <c r="N1085" s="201"/>
      <c r="O1085" s="201"/>
      <c r="P1085" s="201"/>
      <c r="Q1085" s="201"/>
      <c r="R1085" s="201"/>
      <c r="S1085" s="201"/>
      <c r="T1085" s="202"/>
      <c r="U1085" s="13"/>
      <c r="V1085" s="13"/>
      <c r="W1085" s="13"/>
      <c r="X1085" s="13"/>
      <c r="Y1085" s="13"/>
      <c r="Z1085" s="13"/>
      <c r="AA1085" s="13"/>
      <c r="AB1085" s="13"/>
      <c r="AC1085" s="13"/>
      <c r="AD1085" s="13"/>
      <c r="AE1085" s="13"/>
      <c r="AT1085" s="197" t="s">
        <v>265</v>
      </c>
      <c r="AU1085" s="197" t="s">
        <v>85</v>
      </c>
      <c r="AV1085" s="13" t="s">
        <v>82</v>
      </c>
      <c r="AW1085" s="13" t="s">
        <v>32</v>
      </c>
      <c r="AX1085" s="13" t="s">
        <v>75</v>
      </c>
      <c r="AY1085" s="197" t="s">
        <v>257</v>
      </c>
    </row>
    <row r="1086" s="14" customFormat="1">
      <c r="A1086" s="14"/>
      <c r="B1086" s="203"/>
      <c r="C1086" s="14"/>
      <c r="D1086" s="196" t="s">
        <v>265</v>
      </c>
      <c r="E1086" s="204" t="s">
        <v>1</v>
      </c>
      <c r="F1086" s="205" t="s">
        <v>1139</v>
      </c>
      <c r="G1086" s="14"/>
      <c r="H1086" s="206">
        <v>84.099999999999994</v>
      </c>
      <c r="I1086" s="207"/>
      <c r="J1086" s="14"/>
      <c r="K1086" s="14"/>
      <c r="L1086" s="203"/>
      <c r="M1086" s="208"/>
      <c r="N1086" s="209"/>
      <c r="O1086" s="209"/>
      <c r="P1086" s="209"/>
      <c r="Q1086" s="209"/>
      <c r="R1086" s="209"/>
      <c r="S1086" s="209"/>
      <c r="T1086" s="210"/>
      <c r="U1086" s="14"/>
      <c r="V1086" s="14"/>
      <c r="W1086" s="14"/>
      <c r="X1086" s="14"/>
      <c r="Y1086" s="14"/>
      <c r="Z1086" s="14"/>
      <c r="AA1086" s="14"/>
      <c r="AB1086" s="14"/>
      <c r="AC1086" s="14"/>
      <c r="AD1086" s="14"/>
      <c r="AE1086" s="14"/>
      <c r="AT1086" s="204" t="s">
        <v>265</v>
      </c>
      <c r="AU1086" s="204" t="s">
        <v>85</v>
      </c>
      <c r="AV1086" s="14" t="s">
        <v>85</v>
      </c>
      <c r="AW1086" s="14" t="s">
        <v>32</v>
      </c>
      <c r="AX1086" s="14" t="s">
        <v>75</v>
      </c>
      <c r="AY1086" s="204" t="s">
        <v>257</v>
      </c>
    </row>
    <row r="1087" s="15" customFormat="1">
      <c r="A1087" s="15"/>
      <c r="B1087" s="211"/>
      <c r="C1087" s="15"/>
      <c r="D1087" s="196" t="s">
        <v>265</v>
      </c>
      <c r="E1087" s="212" t="s">
        <v>1</v>
      </c>
      <c r="F1087" s="213" t="s">
        <v>271</v>
      </c>
      <c r="G1087" s="15"/>
      <c r="H1087" s="214">
        <v>84.099999999999994</v>
      </c>
      <c r="I1087" s="215"/>
      <c r="J1087" s="15"/>
      <c r="K1087" s="15"/>
      <c r="L1087" s="211"/>
      <c r="M1087" s="216"/>
      <c r="N1087" s="217"/>
      <c r="O1087" s="217"/>
      <c r="P1087" s="217"/>
      <c r="Q1087" s="217"/>
      <c r="R1087" s="217"/>
      <c r="S1087" s="217"/>
      <c r="T1087" s="218"/>
      <c r="U1087" s="15"/>
      <c r="V1087" s="15"/>
      <c r="W1087" s="15"/>
      <c r="X1087" s="15"/>
      <c r="Y1087" s="15"/>
      <c r="Z1087" s="15"/>
      <c r="AA1087" s="15"/>
      <c r="AB1087" s="15"/>
      <c r="AC1087" s="15"/>
      <c r="AD1087" s="15"/>
      <c r="AE1087" s="15"/>
      <c r="AT1087" s="212" t="s">
        <v>265</v>
      </c>
      <c r="AU1087" s="212" t="s">
        <v>85</v>
      </c>
      <c r="AV1087" s="15" t="s">
        <v>108</v>
      </c>
      <c r="AW1087" s="15" t="s">
        <v>32</v>
      </c>
      <c r="AX1087" s="15" t="s">
        <v>82</v>
      </c>
      <c r="AY1087" s="212" t="s">
        <v>257</v>
      </c>
    </row>
    <row r="1088" s="14" customFormat="1">
      <c r="A1088" s="14"/>
      <c r="B1088" s="203"/>
      <c r="C1088" s="14"/>
      <c r="D1088" s="196" t="s">
        <v>265</v>
      </c>
      <c r="E1088" s="14"/>
      <c r="F1088" s="205" t="s">
        <v>1198</v>
      </c>
      <c r="G1088" s="14"/>
      <c r="H1088" s="206">
        <v>92.719999999999999</v>
      </c>
      <c r="I1088" s="207"/>
      <c r="J1088" s="14"/>
      <c r="K1088" s="14"/>
      <c r="L1088" s="203"/>
      <c r="M1088" s="208"/>
      <c r="N1088" s="209"/>
      <c r="O1088" s="209"/>
      <c r="P1088" s="209"/>
      <c r="Q1088" s="209"/>
      <c r="R1088" s="209"/>
      <c r="S1088" s="209"/>
      <c r="T1088" s="210"/>
      <c r="U1088" s="14"/>
      <c r="V1088" s="14"/>
      <c r="W1088" s="14"/>
      <c r="X1088" s="14"/>
      <c r="Y1088" s="14"/>
      <c r="Z1088" s="14"/>
      <c r="AA1088" s="14"/>
      <c r="AB1088" s="14"/>
      <c r="AC1088" s="14"/>
      <c r="AD1088" s="14"/>
      <c r="AE1088" s="14"/>
      <c r="AT1088" s="204" t="s">
        <v>265</v>
      </c>
      <c r="AU1088" s="204" t="s">
        <v>85</v>
      </c>
      <c r="AV1088" s="14" t="s">
        <v>85</v>
      </c>
      <c r="AW1088" s="14" t="s">
        <v>3</v>
      </c>
      <c r="AX1088" s="14" t="s">
        <v>82</v>
      </c>
      <c r="AY1088" s="204" t="s">
        <v>257</v>
      </c>
    </row>
    <row r="1089" s="2" customFormat="1" ht="24.15" customHeight="1">
      <c r="A1089" s="38"/>
      <c r="B1089" s="181"/>
      <c r="C1089" s="182" t="s">
        <v>1199</v>
      </c>
      <c r="D1089" s="182" t="s">
        <v>259</v>
      </c>
      <c r="E1089" s="183" t="s">
        <v>1200</v>
      </c>
      <c r="F1089" s="184" t="s">
        <v>1201</v>
      </c>
      <c r="G1089" s="185" t="s">
        <v>323</v>
      </c>
      <c r="H1089" s="186">
        <v>84.099999999999994</v>
      </c>
      <c r="I1089" s="187"/>
      <c r="J1089" s="188">
        <f>ROUND(I1089*H1089,2)</f>
        <v>0</v>
      </c>
      <c r="K1089" s="184" t="s">
        <v>263</v>
      </c>
      <c r="L1089" s="39"/>
      <c r="M1089" s="189" t="s">
        <v>1</v>
      </c>
      <c r="N1089" s="190" t="s">
        <v>40</v>
      </c>
      <c r="O1089" s="77"/>
      <c r="P1089" s="191">
        <f>O1089*H1089</f>
        <v>0</v>
      </c>
      <c r="Q1089" s="191">
        <v>0</v>
      </c>
      <c r="R1089" s="191">
        <f>Q1089*H1089</f>
        <v>0</v>
      </c>
      <c r="S1089" s="191">
        <v>0</v>
      </c>
      <c r="T1089" s="192">
        <f>S1089*H1089</f>
        <v>0</v>
      </c>
      <c r="U1089" s="38"/>
      <c r="V1089" s="38"/>
      <c r="W1089" s="38"/>
      <c r="X1089" s="38"/>
      <c r="Y1089" s="38"/>
      <c r="Z1089" s="38"/>
      <c r="AA1089" s="38"/>
      <c r="AB1089" s="38"/>
      <c r="AC1089" s="38"/>
      <c r="AD1089" s="38"/>
      <c r="AE1089" s="38"/>
      <c r="AR1089" s="193" t="s">
        <v>364</v>
      </c>
      <c r="AT1089" s="193" t="s">
        <v>259</v>
      </c>
      <c r="AU1089" s="193" t="s">
        <v>85</v>
      </c>
      <c r="AY1089" s="19" t="s">
        <v>257</v>
      </c>
      <c r="BE1089" s="194">
        <f>IF(N1089="základní",J1089,0)</f>
        <v>0</v>
      </c>
      <c r="BF1089" s="194">
        <f>IF(N1089="snížená",J1089,0)</f>
        <v>0</v>
      </c>
      <c r="BG1089" s="194">
        <f>IF(N1089="zákl. přenesená",J1089,0)</f>
        <v>0</v>
      </c>
      <c r="BH1089" s="194">
        <f>IF(N1089="sníž. přenesená",J1089,0)</f>
        <v>0</v>
      </c>
      <c r="BI1089" s="194">
        <f>IF(N1089="nulová",J1089,0)</f>
        <v>0</v>
      </c>
      <c r="BJ1089" s="19" t="s">
        <v>82</v>
      </c>
      <c r="BK1089" s="194">
        <f>ROUND(I1089*H1089,2)</f>
        <v>0</v>
      </c>
      <c r="BL1089" s="19" t="s">
        <v>364</v>
      </c>
      <c r="BM1089" s="193" t="s">
        <v>1202</v>
      </c>
    </row>
    <row r="1090" s="13" customFormat="1">
      <c r="A1090" s="13"/>
      <c r="B1090" s="195"/>
      <c r="C1090" s="13"/>
      <c r="D1090" s="196" t="s">
        <v>265</v>
      </c>
      <c r="E1090" s="197" t="s">
        <v>1</v>
      </c>
      <c r="F1090" s="198" t="s">
        <v>1133</v>
      </c>
      <c r="G1090" s="13"/>
      <c r="H1090" s="197" t="s">
        <v>1</v>
      </c>
      <c r="I1090" s="199"/>
      <c r="J1090" s="13"/>
      <c r="K1090" s="13"/>
      <c r="L1090" s="195"/>
      <c r="M1090" s="200"/>
      <c r="N1090" s="201"/>
      <c r="O1090" s="201"/>
      <c r="P1090" s="201"/>
      <c r="Q1090" s="201"/>
      <c r="R1090" s="201"/>
      <c r="S1090" s="201"/>
      <c r="T1090" s="202"/>
      <c r="U1090" s="13"/>
      <c r="V1090" s="13"/>
      <c r="W1090" s="13"/>
      <c r="X1090" s="13"/>
      <c r="Y1090" s="13"/>
      <c r="Z1090" s="13"/>
      <c r="AA1090" s="13"/>
      <c r="AB1090" s="13"/>
      <c r="AC1090" s="13"/>
      <c r="AD1090" s="13"/>
      <c r="AE1090" s="13"/>
      <c r="AT1090" s="197" t="s">
        <v>265</v>
      </c>
      <c r="AU1090" s="197" t="s">
        <v>85</v>
      </c>
      <c r="AV1090" s="13" t="s">
        <v>82</v>
      </c>
      <c r="AW1090" s="13" t="s">
        <v>32</v>
      </c>
      <c r="AX1090" s="13" t="s">
        <v>75</v>
      </c>
      <c r="AY1090" s="197" t="s">
        <v>257</v>
      </c>
    </row>
    <row r="1091" s="13" customFormat="1">
      <c r="A1091" s="13"/>
      <c r="B1091" s="195"/>
      <c r="C1091" s="13"/>
      <c r="D1091" s="196" t="s">
        <v>265</v>
      </c>
      <c r="E1091" s="197" t="s">
        <v>1</v>
      </c>
      <c r="F1091" s="198" t="s">
        <v>1138</v>
      </c>
      <c r="G1091" s="13"/>
      <c r="H1091" s="197" t="s">
        <v>1</v>
      </c>
      <c r="I1091" s="199"/>
      <c r="J1091" s="13"/>
      <c r="K1091" s="13"/>
      <c r="L1091" s="195"/>
      <c r="M1091" s="200"/>
      <c r="N1091" s="201"/>
      <c r="O1091" s="201"/>
      <c r="P1091" s="201"/>
      <c r="Q1091" s="201"/>
      <c r="R1091" s="201"/>
      <c r="S1091" s="201"/>
      <c r="T1091" s="202"/>
      <c r="U1091" s="13"/>
      <c r="V1091" s="13"/>
      <c r="W1091" s="13"/>
      <c r="X1091" s="13"/>
      <c r="Y1091" s="13"/>
      <c r="Z1091" s="13"/>
      <c r="AA1091" s="13"/>
      <c r="AB1091" s="13"/>
      <c r="AC1091" s="13"/>
      <c r="AD1091" s="13"/>
      <c r="AE1091" s="13"/>
      <c r="AT1091" s="197" t="s">
        <v>265</v>
      </c>
      <c r="AU1091" s="197" t="s">
        <v>85</v>
      </c>
      <c r="AV1091" s="13" t="s">
        <v>82</v>
      </c>
      <c r="AW1091" s="13" t="s">
        <v>32</v>
      </c>
      <c r="AX1091" s="13" t="s">
        <v>75</v>
      </c>
      <c r="AY1091" s="197" t="s">
        <v>257</v>
      </c>
    </row>
    <row r="1092" s="14" customFormat="1">
      <c r="A1092" s="14"/>
      <c r="B1092" s="203"/>
      <c r="C1092" s="14"/>
      <c r="D1092" s="196" t="s">
        <v>265</v>
      </c>
      <c r="E1092" s="204" t="s">
        <v>1</v>
      </c>
      <c r="F1092" s="205" t="s">
        <v>1139</v>
      </c>
      <c r="G1092" s="14"/>
      <c r="H1092" s="206">
        <v>84.099999999999994</v>
      </c>
      <c r="I1092" s="207"/>
      <c r="J1092" s="14"/>
      <c r="K1092" s="14"/>
      <c r="L1092" s="203"/>
      <c r="M1092" s="208"/>
      <c r="N1092" s="209"/>
      <c r="O1092" s="209"/>
      <c r="P1092" s="209"/>
      <c r="Q1092" s="209"/>
      <c r="R1092" s="209"/>
      <c r="S1092" s="209"/>
      <c r="T1092" s="210"/>
      <c r="U1092" s="14"/>
      <c r="V1092" s="14"/>
      <c r="W1092" s="14"/>
      <c r="X1092" s="14"/>
      <c r="Y1092" s="14"/>
      <c r="Z1092" s="14"/>
      <c r="AA1092" s="14"/>
      <c r="AB1092" s="14"/>
      <c r="AC1092" s="14"/>
      <c r="AD1092" s="14"/>
      <c r="AE1092" s="14"/>
      <c r="AT1092" s="204" t="s">
        <v>265</v>
      </c>
      <c r="AU1092" s="204" t="s">
        <v>85</v>
      </c>
      <c r="AV1092" s="14" t="s">
        <v>85</v>
      </c>
      <c r="AW1092" s="14" t="s">
        <v>32</v>
      </c>
      <c r="AX1092" s="14" t="s">
        <v>75</v>
      </c>
      <c r="AY1092" s="204" t="s">
        <v>257</v>
      </c>
    </row>
    <row r="1093" s="15" customFormat="1">
      <c r="A1093" s="15"/>
      <c r="B1093" s="211"/>
      <c r="C1093" s="15"/>
      <c r="D1093" s="196" t="s">
        <v>265</v>
      </c>
      <c r="E1093" s="212" t="s">
        <v>1</v>
      </c>
      <c r="F1093" s="213" t="s">
        <v>271</v>
      </c>
      <c r="G1093" s="15"/>
      <c r="H1093" s="214">
        <v>84.099999999999994</v>
      </c>
      <c r="I1093" s="215"/>
      <c r="J1093" s="15"/>
      <c r="K1093" s="15"/>
      <c r="L1093" s="211"/>
      <c r="M1093" s="216"/>
      <c r="N1093" s="217"/>
      <c r="O1093" s="217"/>
      <c r="P1093" s="217"/>
      <c r="Q1093" s="217"/>
      <c r="R1093" s="217"/>
      <c r="S1093" s="217"/>
      <c r="T1093" s="218"/>
      <c r="U1093" s="15"/>
      <c r="V1093" s="15"/>
      <c r="W1093" s="15"/>
      <c r="X1093" s="15"/>
      <c r="Y1093" s="15"/>
      <c r="Z1093" s="15"/>
      <c r="AA1093" s="15"/>
      <c r="AB1093" s="15"/>
      <c r="AC1093" s="15"/>
      <c r="AD1093" s="15"/>
      <c r="AE1093" s="15"/>
      <c r="AT1093" s="212" t="s">
        <v>265</v>
      </c>
      <c r="AU1093" s="212" t="s">
        <v>85</v>
      </c>
      <c r="AV1093" s="15" t="s">
        <v>108</v>
      </c>
      <c r="AW1093" s="15" t="s">
        <v>32</v>
      </c>
      <c r="AX1093" s="15" t="s">
        <v>82</v>
      </c>
      <c r="AY1093" s="212" t="s">
        <v>257</v>
      </c>
    </row>
    <row r="1094" s="2" customFormat="1" ht="24.15" customHeight="1">
      <c r="A1094" s="38"/>
      <c r="B1094" s="181"/>
      <c r="C1094" s="227" t="s">
        <v>1203</v>
      </c>
      <c r="D1094" s="227" t="s">
        <v>315</v>
      </c>
      <c r="E1094" s="228" t="s">
        <v>1204</v>
      </c>
      <c r="F1094" s="229" t="s">
        <v>1205</v>
      </c>
      <c r="G1094" s="230" t="s">
        <v>262</v>
      </c>
      <c r="H1094" s="231">
        <v>11.101000000000001</v>
      </c>
      <c r="I1094" s="232"/>
      <c r="J1094" s="233">
        <f>ROUND(I1094*H1094,2)</f>
        <v>0</v>
      </c>
      <c r="K1094" s="229" t="s">
        <v>263</v>
      </c>
      <c r="L1094" s="234"/>
      <c r="M1094" s="235" t="s">
        <v>1</v>
      </c>
      <c r="N1094" s="236" t="s">
        <v>40</v>
      </c>
      <c r="O1094" s="77"/>
      <c r="P1094" s="191">
        <f>O1094*H1094</f>
        <v>0</v>
      </c>
      <c r="Q1094" s="191">
        <v>0.75</v>
      </c>
      <c r="R1094" s="191">
        <f>Q1094*H1094</f>
        <v>8.3257500000000011</v>
      </c>
      <c r="S1094" s="191">
        <v>0</v>
      </c>
      <c r="T1094" s="192">
        <f>S1094*H1094</f>
        <v>0</v>
      </c>
      <c r="U1094" s="38"/>
      <c r="V1094" s="38"/>
      <c r="W1094" s="38"/>
      <c r="X1094" s="38"/>
      <c r="Y1094" s="38"/>
      <c r="Z1094" s="38"/>
      <c r="AA1094" s="38"/>
      <c r="AB1094" s="38"/>
      <c r="AC1094" s="38"/>
      <c r="AD1094" s="38"/>
      <c r="AE1094" s="38"/>
      <c r="AR1094" s="193" t="s">
        <v>462</v>
      </c>
      <c r="AT1094" s="193" t="s">
        <v>315</v>
      </c>
      <c r="AU1094" s="193" t="s">
        <v>85</v>
      </c>
      <c r="AY1094" s="19" t="s">
        <v>257</v>
      </c>
      <c r="BE1094" s="194">
        <f>IF(N1094="základní",J1094,0)</f>
        <v>0</v>
      </c>
      <c r="BF1094" s="194">
        <f>IF(N1094="snížená",J1094,0)</f>
        <v>0</v>
      </c>
      <c r="BG1094" s="194">
        <f>IF(N1094="zákl. přenesená",J1094,0)</f>
        <v>0</v>
      </c>
      <c r="BH1094" s="194">
        <f>IF(N1094="sníž. přenesená",J1094,0)</f>
        <v>0</v>
      </c>
      <c r="BI1094" s="194">
        <f>IF(N1094="nulová",J1094,0)</f>
        <v>0</v>
      </c>
      <c r="BJ1094" s="19" t="s">
        <v>82</v>
      </c>
      <c r="BK1094" s="194">
        <f>ROUND(I1094*H1094,2)</f>
        <v>0</v>
      </c>
      <c r="BL1094" s="19" t="s">
        <v>364</v>
      </c>
      <c r="BM1094" s="193" t="s">
        <v>1206</v>
      </c>
    </row>
    <row r="1095" s="13" customFormat="1">
      <c r="A1095" s="13"/>
      <c r="B1095" s="195"/>
      <c r="C1095" s="13"/>
      <c r="D1095" s="196" t="s">
        <v>265</v>
      </c>
      <c r="E1095" s="197" t="s">
        <v>1</v>
      </c>
      <c r="F1095" s="198" t="s">
        <v>1133</v>
      </c>
      <c r="G1095" s="13"/>
      <c r="H1095" s="197" t="s">
        <v>1</v>
      </c>
      <c r="I1095" s="199"/>
      <c r="J1095" s="13"/>
      <c r="K1095" s="13"/>
      <c r="L1095" s="195"/>
      <c r="M1095" s="200"/>
      <c r="N1095" s="201"/>
      <c r="O1095" s="201"/>
      <c r="P1095" s="201"/>
      <c r="Q1095" s="201"/>
      <c r="R1095" s="201"/>
      <c r="S1095" s="201"/>
      <c r="T1095" s="202"/>
      <c r="U1095" s="13"/>
      <c r="V1095" s="13"/>
      <c r="W1095" s="13"/>
      <c r="X1095" s="13"/>
      <c r="Y1095" s="13"/>
      <c r="Z1095" s="13"/>
      <c r="AA1095" s="13"/>
      <c r="AB1095" s="13"/>
      <c r="AC1095" s="13"/>
      <c r="AD1095" s="13"/>
      <c r="AE1095" s="13"/>
      <c r="AT1095" s="197" t="s">
        <v>265</v>
      </c>
      <c r="AU1095" s="197" t="s">
        <v>85</v>
      </c>
      <c r="AV1095" s="13" t="s">
        <v>82</v>
      </c>
      <c r="AW1095" s="13" t="s">
        <v>32</v>
      </c>
      <c r="AX1095" s="13" t="s">
        <v>75</v>
      </c>
      <c r="AY1095" s="197" t="s">
        <v>257</v>
      </c>
    </row>
    <row r="1096" s="13" customFormat="1">
      <c r="A1096" s="13"/>
      <c r="B1096" s="195"/>
      <c r="C1096" s="13"/>
      <c r="D1096" s="196" t="s">
        <v>265</v>
      </c>
      <c r="E1096" s="197" t="s">
        <v>1</v>
      </c>
      <c r="F1096" s="198" t="s">
        <v>1138</v>
      </c>
      <c r="G1096" s="13"/>
      <c r="H1096" s="197" t="s">
        <v>1</v>
      </c>
      <c r="I1096" s="199"/>
      <c r="J1096" s="13"/>
      <c r="K1096" s="13"/>
      <c r="L1096" s="195"/>
      <c r="M1096" s="200"/>
      <c r="N1096" s="201"/>
      <c r="O1096" s="201"/>
      <c r="P1096" s="201"/>
      <c r="Q1096" s="201"/>
      <c r="R1096" s="201"/>
      <c r="S1096" s="201"/>
      <c r="T1096" s="202"/>
      <c r="U1096" s="13"/>
      <c r="V1096" s="13"/>
      <c r="W1096" s="13"/>
      <c r="X1096" s="13"/>
      <c r="Y1096" s="13"/>
      <c r="Z1096" s="13"/>
      <c r="AA1096" s="13"/>
      <c r="AB1096" s="13"/>
      <c r="AC1096" s="13"/>
      <c r="AD1096" s="13"/>
      <c r="AE1096" s="13"/>
      <c r="AT1096" s="197" t="s">
        <v>265</v>
      </c>
      <c r="AU1096" s="197" t="s">
        <v>85</v>
      </c>
      <c r="AV1096" s="13" t="s">
        <v>82</v>
      </c>
      <c r="AW1096" s="13" t="s">
        <v>32</v>
      </c>
      <c r="AX1096" s="13" t="s">
        <v>75</v>
      </c>
      <c r="AY1096" s="197" t="s">
        <v>257</v>
      </c>
    </row>
    <row r="1097" s="14" customFormat="1">
      <c r="A1097" s="14"/>
      <c r="B1097" s="203"/>
      <c r="C1097" s="14"/>
      <c r="D1097" s="196" t="s">
        <v>265</v>
      </c>
      <c r="E1097" s="204" t="s">
        <v>1</v>
      </c>
      <c r="F1097" s="205" t="s">
        <v>1207</v>
      </c>
      <c r="G1097" s="14"/>
      <c r="H1097" s="206">
        <v>10.092000000000001</v>
      </c>
      <c r="I1097" s="207"/>
      <c r="J1097" s="14"/>
      <c r="K1097" s="14"/>
      <c r="L1097" s="203"/>
      <c r="M1097" s="208"/>
      <c r="N1097" s="209"/>
      <c r="O1097" s="209"/>
      <c r="P1097" s="209"/>
      <c r="Q1097" s="209"/>
      <c r="R1097" s="209"/>
      <c r="S1097" s="209"/>
      <c r="T1097" s="210"/>
      <c r="U1097" s="14"/>
      <c r="V1097" s="14"/>
      <c r="W1097" s="14"/>
      <c r="X1097" s="14"/>
      <c r="Y1097" s="14"/>
      <c r="Z1097" s="14"/>
      <c r="AA1097" s="14"/>
      <c r="AB1097" s="14"/>
      <c r="AC1097" s="14"/>
      <c r="AD1097" s="14"/>
      <c r="AE1097" s="14"/>
      <c r="AT1097" s="204" t="s">
        <v>265</v>
      </c>
      <c r="AU1097" s="204" t="s">
        <v>85</v>
      </c>
      <c r="AV1097" s="14" t="s">
        <v>85</v>
      </c>
      <c r="AW1097" s="14" t="s">
        <v>32</v>
      </c>
      <c r="AX1097" s="14" t="s">
        <v>75</v>
      </c>
      <c r="AY1097" s="204" t="s">
        <v>257</v>
      </c>
    </row>
    <row r="1098" s="15" customFormat="1">
      <c r="A1098" s="15"/>
      <c r="B1098" s="211"/>
      <c r="C1098" s="15"/>
      <c r="D1098" s="196" t="s">
        <v>265</v>
      </c>
      <c r="E1098" s="212" t="s">
        <v>1</v>
      </c>
      <c r="F1098" s="213" t="s">
        <v>271</v>
      </c>
      <c r="G1098" s="15"/>
      <c r="H1098" s="214">
        <v>10.092000000000001</v>
      </c>
      <c r="I1098" s="215"/>
      <c r="J1098" s="15"/>
      <c r="K1098" s="15"/>
      <c r="L1098" s="211"/>
      <c r="M1098" s="216"/>
      <c r="N1098" s="217"/>
      <c r="O1098" s="217"/>
      <c r="P1098" s="217"/>
      <c r="Q1098" s="217"/>
      <c r="R1098" s="217"/>
      <c r="S1098" s="217"/>
      <c r="T1098" s="218"/>
      <c r="U1098" s="15"/>
      <c r="V1098" s="15"/>
      <c r="W1098" s="15"/>
      <c r="X1098" s="15"/>
      <c r="Y1098" s="15"/>
      <c r="Z1098" s="15"/>
      <c r="AA1098" s="15"/>
      <c r="AB1098" s="15"/>
      <c r="AC1098" s="15"/>
      <c r="AD1098" s="15"/>
      <c r="AE1098" s="15"/>
      <c r="AT1098" s="212" t="s">
        <v>265</v>
      </c>
      <c r="AU1098" s="212" t="s">
        <v>85</v>
      </c>
      <c r="AV1098" s="15" t="s">
        <v>108</v>
      </c>
      <c r="AW1098" s="15" t="s">
        <v>32</v>
      </c>
      <c r="AX1098" s="15" t="s">
        <v>82</v>
      </c>
      <c r="AY1098" s="212" t="s">
        <v>257</v>
      </c>
    </row>
    <row r="1099" s="14" customFormat="1">
      <c r="A1099" s="14"/>
      <c r="B1099" s="203"/>
      <c r="C1099" s="14"/>
      <c r="D1099" s="196" t="s">
        <v>265</v>
      </c>
      <c r="E1099" s="14"/>
      <c r="F1099" s="205" t="s">
        <v>1208</v>
      </c>
      <c r="G1099" s="14"/>
      <c r="H1099" s="206">
        <v>11.101000000000001</v>
      </c>
      <c r="I1099" s="207"/>
      <c r="J1099" s="14"/>
      <c r="K1099" s="14"/>
      <c r="L1099" s="203"/>
      <c r="M1099" s="208"/>
      <c r="N1099" s="209"/>
      <c r="O1099" s="209"/>
      <c r="P1099" s="209"/>
      <c r="Q1099" s="209"/>
      <c r="R1099" s="209"/>
      <c r="S1099" s="209"/>
      <c r="T1099" s="210"/>
      <c r="U1099" s="14"/>
      <c r="V1099" s="14"/>
      <c r="W1099" s="14"/>
      <c r="X1099" s="14"/>
      <c r="Y1099" s="14"/>
      <c r="Z1099" s="14"/>
      <c r="AA1099" s="14"/>
      <c r="AB1099" s="14"/>
      <c r="AC1099" s="14"/>
      <c r="AD1099" s="14"/>
      <c r="AE1099" s="14"/>
      <c r="AT1099" s="204" t="s">
        <v>265</v>
      </c>
      <c r="AU1099" s="204" t="s">
        <v>85</v>
      </c>
      <c r="AV1099" s="14" t="s">
        <v>85</v>
      </c>
      <c r="AW1099" s="14" t="s">
        <v>3</v>
      </c>
      <c r="AX1099" s="14" t="s">
        <v>82</v>
      </c>
      <c r="AY1099" s="204" t="s">
        <v>257</v>
      </c>
    </row>
    <row r="1100" s="2" customFormat="1" ht="24.15" customHeight="1">
      <c r="A1100" s="38"/>
      <c r="B1100" s="181"/>
      <c r="C1100" s="182" t="s">
        <v>1209</v>
      </c>
      <c r="D1100" s="182" t="s">
        <v>259</v>
      </c>
      <c r="E1100" s="183" t="s">
        <v>1210</v>
      </c>
      <c r="F1100" s="184" t="s">
        <v>1211</v>
      </c>
      <c r="G1100" s="185" t="s">
        <v>323</v>
      </c>
      <c r="H1100" s="186">
        <v>84.099999999999994</v>
      </c>
      <c r="I1100" s="187"/>
      <c r="J1100" s="188">
        <f>ROUND(I1100*H1100,2)</f>
        <v>0</v>
      </c>
      <c r="K1100" s="184" t="s">
        <v>263</v>
      </c>
      <c r="L1100" s="39"/>
      <c r="M1100" s="189" t="s">
        <v>1</v>
      </c>
      <c r="N1100" s="190" t="s">
        <v>40</v>
      </c>
      <c r="O1100" s="77"/>
      <c r="P1100" s="191">
        <f>O1100*H1100</f>
        <v>0</v>
      </c>
      <c r="Q1100" s="191">
        <v>0</v>
      </c>
      <c r="R1100" s="191">
        <f>Q1100*H1100</f>
        <v>0</v>
      </c>
      <c r="S1100" s="191">
        <v>0</v>
      </c>
      <c r="T1100" s="192">
        <f>S1100*H1100</f>
        <v>0</v>
      </c>
      <c r="U1100" s="38"/>
      <c r="V1100" s="38"/>
      <c r="W1100" s="38"/>
      <c r="X1100" s="38"/>
      <c r="Y1100" s="38"/>
      <c r="Z1100" s="38"/>
      <c r="AA1100" s="38"/>
      <c r="AB1100" s="38"/>
      <c r="AC1100" s="38"/>
      <c r="AD1100" s="38"/>
      <c r="AE1100" s="38"/>
      <c r="AR1100" s="193" t="s">
        <v>364</v>
      </c>
      <c r="AT1100" s="193" t="s">
        <v>259</v>
      </c>
      <c r="AU1100" s="193" t="s">
        <v>85</v>
      </c>
      <c r="AY1100" s="19" t="s">
        <v>257</v>
      </c>
      <c r="BE1100" s="194">
        <f>IF(N1100="základní",J1100,0)</f>
        <v>0</v>
      </c>
      <c r="BF1100" s="194">
        <f>IF(N1100="snížená",J1100,0)</f>
        <v>0</v>
      </c>
      <c r="BG1100" s="194">
        <f>IF(N1100="zákl. přenesená",J1100,0)</f>
        <v>0</v>
      </c>
      <c r="BH1100" s="194">
        <f>IF(N1100="sníž. přenesená",J1100,0)</f>
        <v>0</v>
      </c>
      <c r="BI1100" s="194">
        <f>IF(N1100="nulová",J1100,0)</f>
        <v>0</v>
      </c>
      <c r="BJ1100" s="19" t="s">
        <v>82</v>
      </c>
      <c r="BK1100" s="194">
        <f>ROUND(I1100*H1100,2)</f>
        <v>0</v>
      </c>
      <c r="BL1100" s="19" t="s">
        <v>364</v>
      </c>
      <c r="BM1100" s="193" t="s">
        <v>1212</v>
      </c>
    </row>
    <row r="1101" s="13" customFormat="1">
      <c r="A1101" s="13"/>
      <c r="B1101" s="195"/>
      <c r="C1101" s="13"/>
      <c r="D1101" s="196" t="s">
        <v>265</v>
      </c>
      <c r="E1101" s="197" t="s">
        <v>1</v>
      </c>
      <c r="F1101" s="198" t="s">
        <v>1133</v>
      </c>
      <c r="G1101" s="13"/>
      <c r="H1101" s="197" t="s">
        <v>1</v>
      </c>
      <c r="I1101" s="199"/>
      <c r="J1101" s="13"/>
      <c r="K1101" s="13"/>
      <c r="L1101" s="195"/>
      <c r="M1101" s="200"/>
      <c r="N1101" s="201"/>
      <c r="O1101" s="201"/>
      <c r="P1101" s="201"/>
      <c r="Q1101" s="201"/>
      <c r="R1101" s="201"/>
      <c r="S1101" s="201"/>
      <c r="T1101" s="202"/>
      <c r="U1101" s="13"/>
      <c r="V1101" s="13"/>
      <c r="W1101" s="13"/>
      <c r="X1101" s="13"/>
      <c r="Y1101" s="13"/>
      <c r="Z1101" s="13"/>
      <c r="AA1101" s="13"/>
      <c r="AB1101" s="13"/>
      <c r="AC1101" s="13"/>
      <c r="AD1101" s="13"/>
      <c r="AE1101" s="13"/>
      <c r="AT1101" s="197" t="s">
        <v>265</v>
      </c>
      <c r="AU1101" s="197" t="s">
        <v>85</v>
      </c>
      <c r="AV1101" s="13" t="s">
        <v>82</v>
      </c>
      <c r="AW1101" s="13" t="s">
        <v>32</v>
      </c>
      <c r="AX1101" s="13" t="s">
        <v>75</v>
      </c>
      <c r="AY1101" s="197" t="s">
        <v>257</v>
      </c>
    </row>
    <row r="1102" s="13" customFormat="1">
      <c r="A1102" s="13"/>
      <c r="B1102" s="195"/>
      <c r="C1102" s="13"/>
      <c r="D1102" s="196" t="s">
        <v>265</v>
      </c>
      <c r="E1102" s="197" t="s">
        <v>1</v>
      </c>
      <c r="F1102" s="198" t="s">
        <v>1138</v>
      </c>
      <c r="G1102" s="13"/>
      <c r="H1102" s="197" t="s">
        <v>1</v>
      </c>
      <c r="I1102" s="199"/>
      <c r="J1102" s="13"/>
      <c r="K1102" s="13"/>
      <c r="L1102" s="195"/>
      <c r="M1102" s="200"/>
      <c r="N1102" s="201"/>
      <c r="O1102" s="201"/>
      <c r="P1102" s="201"/>
      <c r="Q1102" s="201"/>
      <c r="R1102" s="201"/>
      <c r="S1102" s="201"/>
      <c r="T1102" s="202"/>
      <c r="U1102" s="13"/>
      <c r="V1102" s="13"/>
      <c r="W1102" s="13"/>
      <c r="X1102" s="13"/>
      <c r="Y1102" s="13"/>
      <c r="Z1102" s="13"/>
      <c r="AA1102" s="13"/>
      <c r="AB1102" s="13"/>
      <c r="AC1102" s="13"/>
      <c r="AD1102" s="13"/>
      <c r="AE1102" s="13"/>
      <c r="AT1102" s="197" t="s">
        <v>265</v>
      </c>
      <c r="AU1102" s="197" t="s">
        <v>85</v>
      </c>
      <c r="AV1102" s="13" t="s">
        <v>82</v>
      </c>
      <c r="AW1102" s="13" t="s">
        <v>32</v>
      </c>
      <c r="AX1102" s="13" t="s">
        <v>75</v>
      </c>
      <c r="AY1102" s="197" t="s">
        <v>257</v>
      </c>
    </row>
    <row r="1103" s="14" customFormat="1">
      <c r="A1103" s="14"/>
      <c r="B1103" s="203"/>
      <c r="C1103" s="14"/>
      <c r="D1103" s="196" t="s">
        <v>265</v>
      </c>
      <c r="E1103" s="204" t="s">
        <v>1</v>
      </c>
      <c r="F1103" s="205" t="s">
        <v>1139</v>
      </c>
      <c r="G1103" s="14"/>
      <c r="H1103" s="206">
        <v>84.099999999999994</v>
      </c>
      <c r="I1103" s="207"/>
      <c r="J1103" s="14"/>
      <c r="K1103" s="14"/>
      <c r="L1103" s="203"/>
      <c r="M1103" s="208"/>
      <c r="N1103" s="209"/>
      <c r="O1103" s="209"/>
      <c r="P1103" s="209"/>
      <c r="Q1103" s="209"/>
      <c r="R1103" s="209"/>
      <c r="S1103" s="209"/>
      <c r="T1103" s="210"/>
      <c r="U1103" s="14"/>
      <c r="V1103" s="14"/>
      <c r="W1103" s="14"/>
      <c r="X1103" s="14"/>
      <c r="Y1103" s="14"/>
      <c r="Z1103" s="14"/>
      <c r="AA1103" s="14"/>
      <c r="AB1103" s="14"/>
      <c r="AC1103" s="14"/>
      <c r="AD1103" s="14"/>
      <c r="AE1103" s="14"/>
      <c r="AT1103" s="204" t="s">
        <v>265</v>
      </c>
      <c r="AU1103" s="204" t="s">
        <v>85</v>
      </c>
      <c r="AV1103" s="14" t="s">
        <v>85</v>
      </c>
      <c r="AW1103" s="14" t="s">
        <v>32</v>
      </c>
      <c r="AX1103" s="14" t="s">
        <v>75</v>
      </c>
      <c r="AY1103" s="204" t="s">
        <v>257</v>
      </c>
    </row>
    <row r="1104" s="15" customFormat="1">
      <c r="A1104" s="15"/>
      <c r="B1104" s="211"/>
      <c r="C1104" s="15"/>
      <c r="D1104" s="196" t="s">
        <v>265</v>
      </c>
      <c r="E1104" s="212" t="s">
        <v>1</v>
      </c>
      <c r="F1104" s="213" t="s">
        <v>271</v>
      </c>
      <c r="G1104" s="15"/>
      <c r="H1104" s="214">
        <v>84.099999999999994</v>
      </c>
      <c r="I1104" s="215"/>
      <c r="J1104" s="15"/>
      <c r="K1104" s="15"/>
      <c r="L1104" s="211"/>
      <c r="M1104" s="216"/>
      <c r="N1104" s="217"/>
      <c r="O1104" s="217"/>
      <c r="P1104" s="217"/>
      <c r="Q1104" s="217"/>
      <c r="R1104" s="217"/>
      <c r="S1104" s="217"/>
      <c r="T1104" s="218"/>
      <c r="U1104" s="15"/>
      <c r="V1104" s="15"/>
      <c r="W1104" s="15"/>
      <c r="X1104" s="15"/>
      <c r="Y1104" s="15"/>
      <c r="Z1104" s="15"/>
      <c r="AA1104" s="15"/>
      <c r="AB1104" s="15"/>
      <c r="AC1104" s="15"/>
      <c r="AD1104" s="15"/>
      <c r="AE1104" s="15"/>
      <c r="AT1104" s="212" t="s">
        <v>265</v>
      </c>
      <c r="AU1104" s="212" t="s">
        <v>85</v>
      </c>
      <c r="AV1104" s="15" t="s">
        <v>108</v>
      </c>
      <c r="AW1104" s="15" t="s">
        <v>32</v>
      </c>
      <c r="AX1104" s="15" t="s">
        <v>82</v>
      </c>
      <c r="AY1104" s="212" t="s">
        <v>257</v>
      </c>
    </row>
    <row r="1105" s="2" customFormat="1" ht="16.5" customHeight="1">
      <c r="A1105" s="38"/>
      <c r="B1105" s="181"/>
      <c r="C1105" s="227" t="s">
        <v>1213</v>
      </c>
      <c r="D1105" s="227" t="s">
        <v>315</v>
      </c>
      <c r="E1105" s="228" t="s">
        <v>1214</v>
      </c>
      <c r="F1105" s="229" t="s">
        <v>1215</v>
      </c>
      <c r="G1105" s="230" t="s">
        <v>323</v>
      </c>
      <c r="H1105" s="231">
        <v>100.92</v>
      </c>
      <c r="I1105" s="232"/>
      <c r="J1105" s="233">
        <f>ROUND(I1105*H1105,2)</f>
        <v>0</v>
      </c>
      <c r="K1105" s="229" t="s">
        <v>263</v>
      </c>
      <c r="L1105" s="234"/>
      <c r="M1105" s="235" t="s">
        <v>1</v>
      </c>
      <c r="N1105" s="236" t="s">
        <v>40</v>
      </c>
      <c r="O1105" s="77"/>
      <c r="P1105" s="191">
        <f>O1105*H1105</f>
        <v>0</v>
      </c>
      <c r="Q1105" s="191">
        <v>0.010999999999999999</v>
      </c>
      <c r="R1105" s="191">
        <f>Q1105*H1105</f>
        <v>1.11012</v>
      </c>
      <c r="S1105" s="191">
        <v>0</v>
      </c>
      <c r="T1105" s="192">
        <f>S1105*H1105</f>
        <v>0</v>
      </c>
      <c r="U1105" s="38"/>
      <c r="V1105" s="38"/>
      <c r="W1105" s="38"/>
      <c r="X1105" s="38"/>
      <c r="Y1105" s="38"/>
      <c r="Z1105" s="38"/>
      <c r="AA1105" s="38"/>
      <c r="AB1105" s="38"/>
      <c r="AC1105" s="38"/>
      <c r="AD1105" s="38"/>
      <c r="AE1105" s="38"/>
      <c r="AR1105" s="193" t="s">
        <v>462</v>
      </c>
      <c r="AT1105" s="193" t="s">
        <v>315</v>
      </c>
      <c r="AU1105" s="193" t="s">
        <v>85</v>
      </c>
      <c r="AY1105" s="19" t="s">
        <v>257</v>
      </c>
      <c r="BE1105" s="194">
        <f>IF(N1105="základní",J1105,0)</f>
        <v>0</v>
      </c>
      <c r="BF1105" s="194">
        <f>IF(N1105="snížená",J1105,0)</f>
        <v>0</v>
      </c>
      <c r="BG1105" s="194">
        <f>IF(N1105="zákl. přenesená",J1105,0)</f>
        <v>0</v>
      </c>
      <c r="BH1105" s="194">
        <f>IF(N1105="sníž. přenesená",J1105,0)</f>
        <v>0</v>
      </c>
      <c r="BI1105" s="194">
        <f>IF(N1105="nulová",J1105,0)</f>
        <v>0</v>
      </c>
      <c r="BJ1105" s="19" t="s">
        <v>82</v>
      </c>
      <c r="BK1105" s="194">
        <f>ROUND(I1105*H1105,2)</f>
        <v>0</v>
      </c>
      <c r="BL1105" s="19" t="s">
        <v>364</v>
      </c>
      <c r="BM1105" s="193" t="s">
        <v>1216</v>
      </c>
    </row>
    <row r="1106" s="14" customFormat="1">
      <c r="A1106" s="14"/>
      <c r="B1106" s="203"/>
      <c r="C1106" s="14"/>
      <c r="D1106" s="196" t="s">
        <v>265</v>
      </c>
      <c r="E1106" s="14"/>
      <c r="F1106" s="205" t="s">
        <v>1217</v>
      </c>
      <c r="G1106" s="14"/>
      <c r="H1106" s="206">
        <v>100.92</v>
      </c>
      <c r="I1106" s="207"/>
      <c r="J1106" s="14"/>
      <c r="K1106" s="14"/>
      <c r="L1106" s="203"/>
      <c r="M1106" s="208"/>
      <c r="N1106" s="209"/>
      <c r="O1106" s="209"/>
      <c r="P1106" s="209"/>
      <c r="Q1106" s="209"/>
      <c r="R1106" s="209"/>
      <c r="S1106" s="209"/>
      <c r="T1106" s="210"/>
      <c r="U1106" s="14"/>
      <c r="V1106" s="14"/>
      <c r="W1106" s="14"/>
      <c r="X1106" s="14"/>
      <c r="Y1106" s="14"/>
      <c r="Z1106" s="14"/>
      <c r="AA1106" s="14"/>
      <c r="AB1106" s="14"/>
      <c r="AC1106" s="14"/>
      <c r="AD1106" s="14"/>
      <c r="AE1106" s="14"/>
      <c r="AT1106" s="204" t="s">
        <v>265</v>
      </c>
      <c r="AU1106" s="204" t="s">
        <v>85</v>
      </c>
      <c r="AV1106" s="14" t="s">
        <v>85</v>
      </c>
      <c r="AW1106" s="14" t="s">
        <v>3</v>
      </c>
      <c r="AX1106" s="14" t="s">
        <v>82</v>
      </c>
      <c r="AY1106" s="204" t="s">
        <v>257</v>
      </c>
    </row>
    <row r="1107" s="2" customFormat="1" ht="24.15" customHeight="1">
      <c r="A1107" s="38"/>
      <c r="B1107" s="181"/>
      <c r="C1107" s="182" t="s">
        <v>1218</v>
      </c>
      <c r="D1107" s="182" t="s">
        <v>259</v>
      </c>
      <c r="E1107" s="183" t="s">
        <v>1219</v>
      </c>
      <c r="F1107" s="184" t="s">
        <v>1220</v>
      </c>
      <c r="G1107" s="185" t="s">
        <v>262</v>
      </c>
      <c r="H1107" s="186">
        <v>35</v>
      </c>
      <c r="I1107" s="187"/>
      <c r="J1107" s="188">
        <f>ROUND(I1107*H1107,2)</f>
        <v>0</v>
      </c>
      <c r="K1107" s="184" t="s">
        <v>263</v>
      </c>
      <c r="L1107" s="39"/>
      <c r="M1107" s="189" t="s">
        <v>1</v>
      </c>
      <c r="N1107" s="190" t="s">
        <v>40</v>
      </c>
      <c r="O1107" s="77"/>
      <c r="P1107" s="191">
        <f>O1107*H1107</f>
        <v>0</v>
      </c>
      <c r="Q1107" s="191">
        <v>0</v>
      </c>
      <c r="R1107" s="191">
        <f>Q1107*H1107</f>
        <v>0</v>
      </c>
      <c r="S1107" s="191">
        <v>0</v>
      </c>
      <c r="T1107" s="192">
        <f>S1107*H1107</f>
        <v>0</v>
      </c>
      <c r="U1107" s="38"/>
      <c r="V1107" s="38"/>
      <c r="W1107" s="38"/>
      <c r="X1107" s="38"/>
      <c r="Y1107" s="38"/>
      <c r="Z1107" s="38"/>
      <c r="AA1107" s="38"/>
      <c r="AB1107" s="38"/>
      <c r="AC1107" s="38"/>
      <c r="AD1107" s="38"/>
      <c r="AE1107" s="38"/>
      <c r="AR1107" s="193" t="s">
        <v>364</v>
      </c>
      <c r="AT1107" s="193" t="s">
        <v>259</v>
      </c>
      <c r="AU1107" s="193" t="s">
        <v>85</v>
      </c>
      <c r="AY1107" s="19" t="s">
        <v>257</v>
      </c>
      <c r="BE1107" s="194">
        <f>IF(N1107="základní",J1107,0)</f>
        <v>0</v>
      </c>
      <c r="BF1107" s="194">
        <f>IF(N1107="snížená",J1107,0)</f>
        <v>0</v>
      </c>
      <c r="BG1107" s="194">
        <f>IF(N1107="zákl. přenesená",J1107,0)</f>
        <v>0</v>
      </c>
      <c r="BH1107" s="194">
        <f>IF(N1107="sníž. přenesená",J1107,0)</f>
        <v>0</v>
      </c>
      <c r="BI1107" s="194">
        <f>IF(N1107="nulová",J1107,0)</f>
        <v>0</v>
      </c>
      <c r="BJ1107" s="19" t="s">
        <v>82</v>
      </c>
      <c r="BK1107" s="194">
        <f>ROUND(I1107*H1107,2)</f>
        <v>0</v>
      </c>
      <c r="BL1107" s="19" t="s">
        <v>364</v>
      </c>
      <c r="BM1107" s="193" t="s">
        <v>1221</v>
      </c>
    </row>
    <row r="1108" s="13" customFormat="1">
      <c r="A1108" s="13"/>
      <c r="B1108" s="195"/>
      <c r="C1108" s="13"/>
      <c r="D1108" s="196" t="s">
        <v>265</v>
      </c>
      <c r="E1108" s="197" t="s">
        <v>1</v>
      </c>
      <c r="F1108" s="198" t="s">
        <v>1222</v>
      </c>
      <c r="G1108" s="13"/>
      <c r="H1108" s="197" t="s">
        <v>1</v>
      </c>
      <c r="I1108" s="199"/>
      <c r="J1108" s="13"/>
      <c r="K1108" s="13"/>
      <c r="L1108" s="195"/>
      <c r="M1108" s="200"/>
      <c r="N1108" s="201"/>
      <c r="O1108" s="201"/>
      <c r="P1108" s="201"/>
      <c r="Q1108" s="201"/>
      <c r="R1108" s="201"/>
      <c r="S1108" s="201"/>
      <c r="T1108" s="202"/>
      <c r="U1108" s="13"/>
      <c r="V1108" s="13"/>
      <c r="W1108" s="13"/>
      <c r="X1108" s="13"/>
      <c r="Y1108" s="13"/>
      <c r="Z1108" s="13"/>
      <c r="AA1108" s="13"/>
      <c r="AB1108" s="13"/>
      <c r="AC1108" s="13"/>
      <c r="AD1108" s="13"/>
      <c r="AE1108" s="13"/>
      <c r="AT1108" s="197" t="s">
        <v>265</v>
      </c>
      <c r="AU1108" s="197" t="s">
        <v>85</v>
      </c>
      <c r="AV1108" s="13" t="s">
        <v>82</v>
      </c>
      <c r="AW1108" s="13" t="s">
        <v>32</v>
      </c>
      <c r="AX1108" s="13" t="s">
        <v>75</v>
      </c>
      <c r="AY1108" s="197" t="s">
        <v>257</v>
      </c>
    </row>
    <row r="1109" s="14" customFormat="1">
      <c r="A1109" s="14"/>
      <c r="B1109" s="203"/>
      <c r="C1109" s="14"/>
      <c r="D1109" s="196" t="s">
        <v>265</v>
      </c>
      <c r="E1109" s="204" t="s">
        <v>1</v>
      </c>
      <c r="F1109" s="205" t="s">
        <v>1223</v>
      </c>
      <c r="G1109" s="14"/>
      <c r="H1109" s="206">
        <v>15</v>
      </c>
      <c r="I1109" s="207"/>
      <c r="J1109" s="14"/>
      <c r="K1109" s="14"/>
      <c r="L1109" s="203"/>
      <c r="M1109" s="208"/>
      <c r="N1109" s="209"/>
      <c r="O1109" s="209"/>
      <c r="P1109" s="209"/>
      <c r="Q1109" s="209"/>
      <c r="R1109" s="209"/>
      <c r="S1109" s="209"/>
      <c r="T1109" s="210"/>
      <c r="U1109" s="14"/>
      <c r="V1109" s="14"/>
      <c r="W1109" s="14"/>
      <c r="X1109" s="14"/>
      <c r="Y1109" s="14"/>
      <c r="Z1109" s="14"/>
      <c r="AA1109" s="14"/>
      <c r="AB1109" s="14"/>
      <c r="AC1109" s="14"/>
      <c r="AD1109" s="14"/>
      <c r="AE1109" s="14"/>
      <c r="AT1109" s="204" t="s">
        <v>265</v>
      </c>
      <c r="AU1109" s="204" t="s">
        <v>85</v>
      </c>
      <c r="AV1109" s="14" t="s">
        <v>85</v>
      </c>
      <c r="AW1109" s="14" t="s">
        <v>32</v>
      </c>
      <c r="AX1109" s="14" t="s">
        <v>75</v>
      </c>
      <c r="AY1109" s="204" t="s">
        <v>257</v>
      </c>
    </row>
    <row r="1110" s="13" customFormat="1">
      <c r="A1110" s="13"/>
      <c r="B1110" s="195"/>
      <c r="C1110" s="13"/>
      <c r="D1110" s="196" t="s">
        <v>265</v>
      </c>
      <c r="E1110" s="197" t="s">
        <v>1</v>
      </c>
      <c r="F1110" s="198" t="s">
        <v>1224</v>
      </c>
      <c r="G1110" s="13"/>
      <c r="H1110" s="197" t="s">
        <v>1</v>
      </c>
      <c r="I1110" s="199"/>
      <c r="J1110" s="13"/>
      <c r="K1110" s="13"/>
      <c r="L1110" s="195"/>
      <c r="M1110" s="200"/>
      <c r="N1110" s="201"/>
      <c r="O1110" s="201"/>
      <c r="P1110" s="201"/>
      <c r="Q1110" s="201"/>
      <c r="R1110" s="201"/>
      <c r="S1110" s="201"/>
      <c r="T1110" s="202"/>
      <c r="U1110" s="13"/>
      <c r="V1110" s="13"/>
      <c r="W1110" s="13"/>
      <c r="X1110" s="13"/>
      <c r="Y1110" s="13"/>
      <c r="Z1110" s="13"/>
      <c r="AA1110" s="13"/>
      <c r="AB1110" s="13"/>
      <c r="AC1110" s="13"/>
      <c r="AD1110" s="13"/>
      <c r="AE1110" s="13"/>
      <c r="AT1110" s="197" t="s">
        <v>265</v>
      </c>
      <c r="AU1110" s="197" t="s">
        <v>85</v>
      </c>
      <c r="AV1110" s="13" t="s">
        <v>82</v>
      </c>
      <c r="AW1110" s="13" t="s">
        <v>32</v>
      </c>
      <c r="AX1110" s="13" t="s">
        <v>75</v>
      </c>
      <c r="AY1110" s="197" t="s">
        <v>257</v>
      </c>
    </row>
    <row r="1111" s="14" customFormat="1">
      <c r="A1111" s="14"/>
      <c r="B1111" s="203"/>
      <c r="C1111" s="14"/>
      <c r="D1111" s="196" t="s">
        <v>265</v>
      </c>
      <c r="E1111" s="204" t="s">
        <v>1</v>
      </c>
      <c r="F1111" s="205" t="s">
        <v>388</v>
      </c>
      <c r="G1111" s="14"/>
      <c r="H1111" s="206">
        <v>20</v>
      </c>
      <c r="I1111" s="207"/>
      <c r="J1111" s="14"/>
      <c r="K1111" s="14"/>
      <c r="L1111" s="203"/>
      <c r="M1111" s="208"/>
      <c r="N1111" s="209"/>
      <c r="O1111" s="209"/>
      <c r="P1111" s="209"/>
      <c r="Q1111" s="209"/>
      <c r="R1111" s="209"/>
      <c r="S1111" s="209"/>
      <c r="T1111" s="210"/>
      <c r="U1111" s="14"/>
      <c r="V1111" s="14"/>
      <c r="W1111" s="14"/>
      <c r="X1111" s="14"/>
      <c r="Y1111" s="14"/>
      <c r="Z1111" s="14"/>
      <c r="AA1111" s="14"/>
      <c r="AB1111" s="14"/>
      <c r="AC1111" s="14"/>
      <c r="AD1111" s="14"/>
      <c r="AE1111" s="14"/>
      <c r="AT1111" s="204" t="s">
        <v>265</v>
      </c>
      <c r="AU1111" s="204" t="s">
        <v>85</v>
      </c>
      <c r="AV1111" s="14" t="s">
        <v>85</v>
      </c>
      <c r="AW1111" s="14" t="s">
        <v>32</v>
      </c>
      <c r="AX1111" s="14" t="s">
        <v>75</v>
      </c>
      <c r="AY1111" s="204" t="s">
        <v>257</v>
      </c>
    </row>
    <row r="1112" s="15" customFormat="1">
      <c r="A1112" s="15"/>
      <c r="B1112" s="211"/>
      <c r="C1112" s="15"/>
      <c r="D1112" s="196" t="s">
        <v>265</v>
      </c>
      <c r="E1112" s="212" t="s">
        <v>1</v>
      </c>
      <c r="F1112" s="213" t="s">
        <v>271</v>
      </c>
      <c r="G1112" s="15"/>
      <c r="H1112" s="214">
        <v>35</v>
      </c>
      <c r="I1112" s="215"/>
      <c r="J1112" s="15"/>
      <c r="K1112" s="15"/>
      <c r="L1112" s="211"/>
      <c r="M1112" s="216"/>
      <c r="N1112" s="217"/>
      <c r="O1112" s="217"/>
      <c r="P1112" s="217"/>
      <c r="Q1112" s="217"/>
      <c r="R1112" s="217"/>
      <c r="S1112" s="217"/>
      <c r="T1112" s="218"/>
      <c r="U1112" s="15"/>
      <c r="V1112" s="15"/>
      <c r="W1112" s="15"/>
      <c r="X1112" s="15"/>
      <c r="Y1112" s="15"/>
      <c r="Z1112" s="15"/>
      <c r="AA1112" s="15"/>
      <c r="AB1112" s="15"/>
      <c r="AC1112" s="15"/>
      <c r="AD1112" s="15"/>
      <c r="AE1112" s="15"/>
      <c r="AT1112" s="212" t="s">
        <v>265</v>
      </c>
      <c r="AU1112" s="212" t="s">
        <v>85</v>
      </c>
      <c r="AV1112" s="15" t="s">
        <v>108</v>
      </c>
      <c r="AW1112" s="15" t="s">
        <v>32</v>
      </c>
      <c r="AX1112" s="15" t="s">
        <v>82</v>
      </c>
      <c r="AY1112" s="212" t="s">
        <v>257</v>
      </c>
    </row>
    <row r="1113" s="2" customFormat="1" ht="16.5" customHeight="1">
      <c r="A1113" s="38"/>
      <c r="B1113" s="181"/>
      <c r="C1113" s="227" t="s">
        <v>1225</v>
      </c>
      <c r="D1113" s="227" t="s">
        <v>315</v>
      </c>
      <c r="E1113" s="228" t="s">
        <v>1226</v>
      </c>
      <c r="F1113" s="229" t="s">
        <v>1227</v>
      </c>
      <c r="G1113" s="230" t="s">
        <v>304</v>
      </c>
      <c r="H1113" s="231">
        <v>57.834000000000003</v>
      </c>
      <c r="I1113" s="232"/>
      <c r="J1113" s="233">
        <f>ROUND(I1113*H1113,2)</f>
        <v>0</v>
      </c>
      <c r="K1113" s="229" t="s">
        <v>263</v>
      </c>
      <c r="L1113" s="234"/>
      <c r="M1113" s="235" t="s">
        <v>1</v>
      </c>
      <c r="N1113" s="236" t="s">
        <v>40</v>
      </c>
      <c r="O1113" s="77"/>
      <c r="P1113" s="191">
        <f>O1113*H1113</f>
        <v>0</v>
      </c>
      <c r="Q1113" s="191">
        <v>1</v>
      </c>
      <c r="R1113" s="191">
        <f>Q1113*H1113</f>
        <v>57.834000000000003</v>
      </c>
      <c r="S1113" s="191">
        <v>0</v>
      </c>
      <c r="T1113" s="192">
        <f>S1113*H1113</f>
        <v>0</v>
      </c>
      <c r="U1113" s="38"/>
      <c r="V1113" s="38"/>
      <c r="W1113" s="38"/>
      <c r="X1113" s="38"/>
      <c r="Y1113" s="38"/>
      <c r="Z1113" s="38"/>
      <c r="AA1113" s="38"/>
      <c r="AB1113" s="38"/>
      <c r="AC1113" s="38"/>
      <c r="AD1113" s="38"/>
      <c r="AE1113" s="38"/>
      <c r="AR1113" s="193" t="s">
        <v>462</v>
      </c>
      <c r="AT1113" s="193" t="s">
        <v>315</v>
      </c>
      <c r="AU1113" s="193" t="s">
        <v>85</v>
      </c>
      <c r="AY1113" s="19" t="s">
        <v>257</v>
      </c>
      <c r="BE1113" s="194">
        <f>IF(N1113="základní",J1113,0)</f>
        <v>0</v>
      </c>
      <c r="BF1113" s="194">
        <f>IF(N1113="snížená",J1113,0)</f>
        <v>0</v>
      </c>
      <c r="BG1113" s="194">
        <f>IF(N1113="zákl. přenesená",J1113,0)</f>
        <v>0</v>
      </c>
      <c r="BH1113" s="194">
        <f>IF(N1113="sníž. přenesená",J1113,0)</f>
        <v>0</v>
      </c>
      <c r="BI1113" s="194">
        <f>IF(N1113="nulová",J1113,0)</f>
        <v>0</v>
      </c>
      <c r="BJ1113" s="19" t="s">
        <v>82</v>
      </c>
      <c r="BK1113" s="194">
        <f>ROUND(I1113*H1113,2)</f>
        <v>0</v>
      </c>
      <c r="BL1113" s="19" t="s">
        <v>364</v>
      </c>
      <c r="BM1113" s="193" t="s">
        <v>1228</v>
      </c>
    </row>
    <row r="1114" s="14" customFormat="1">
      <c r="A1114" s="14"/>
      <c r="B1114" s="203"/>
      <c r="C1114" s="14"/>
      <c r="D1114" s="196" t="s">
        <v>265</v>
      </c>
      <c r="E1114" s="14"/>
      <c r="F1114" s="205" t="s">
        <v>1229</v>
      </c>
      <c r="G1114" s="14"/>
      <c r="H1114" s="206">
        <v>57.834000000000003</v>
      </c>
      <c r="I1114" s="207"/>
      <c r="J1114" s="14"/>
      <c r="K1114" s="14"/>
      <c r="L1114" s="203"/>
      <c r="M1114" s="208"/>
      <c r="N1114" s="209"/>
      <c r="O1114" s="209"/>
      <c r="P1114" s="209"/>
      <c r="Q1114" s="209"/>
      <c r="R1114" s="209"/>
      <c r="S1114" s="209"/>
      <c r="T1114" s="210"/>
      <c r="U1114" s="14"/>
      <c r="V1114" s="14"/>
      <c r="W1114" s="14"/>
      <c r="X1114" s="14"/>
      <c r="Y1114" s="14"/>
      <c r="Z1114" s="14"/>
      <c r="AA1114" s="14"/>
      <c r="AB1114" s="14"/>
      <c r="AC1114" s="14"/>
      <c r="AD1114" s="14"/>
      <c r="AE1114" s="14"/>
      <c r="AT1114" s="204" t="s">
        <v>265</v>
      </c>
      <c r="AU1114" s="204" t="s">
        <v>85</v>
      </c>
      <c r="AV1114" s="14" t="s">
        <v>85</v>
      </c>
      <c r="AW1114" s="14" t="s">
        <v>3</v>
      </c>
      <c r="AX1114" s="14" t="s">
        <v>82</v>
      </c>
      <c r="AY1114" s="204" t="s">
        <v>257</v>
      </c>
    </row>
    <row r="1115" s="2" customFormat="1" ht="21.75" customHeight="1">
      <c r="A1115" s="38"/>
      <c r="B1115" s="181"/>
      <c r="C1115" s="182" t="s">
        <v>1230</v>
      </c>
      <c r="D1115" s="182" t="s">
        <v>259</v>
      </c>
      <c r="E1115" s="183" t="s">
        <v>1231</v>
      </c>
      <c r="F1115" s="184" t="s">
        <v>1232</v>
      </c>
      <c r="G1115" s="185" t="s">
        <v>422</v>
      </c>
      <c r="H1115" s="186">
        <v>70</v>
      </c>
      <c r="I1115" s="187"/>
      <c r="J1115" s="188">
        <f>ROUND(I1115*H1115,2)</f>
        <v>0</v>
      </c>
      <c r="K1115" s="184" t="s">
        <v>263</v>
      </c>
      <c r="L1115" s="39"/>
      <c r="M1115" s="189" t="s">
        <v>1</v>
      </c>
      <c r="N1115" s="190" t="s">
        <v>40</v>
      </c>
      <c r="O1115" s="77"/>
      <c r="P1115" s="191">
        <f>O1115*H1115</f>
        <v>0</v>
      </c>
      <c r="Q1115" s="191">
        <v>0</v>
      </c>
      <c r="R1115" s="191">
        <f>Q1115*H1115</f>
        <v>0</v>
      </c>
      <c r="S1115" s="191">
        <v>0</v>
      </c>
      <c r="T1115" s="192">
        <f>S1115*H1115</f>
        <v>0</v>
      </c>
      <c r="U1115" s="38"/>
      <c r="V1115" s="38"/>
      <c r="W1115" s="38"/>
      <c r="X1115" s="38"/>
      <c r="Y1115" s="38"/>
      <c r="Z1115" s="38"/>
      <c r="AA1115" s="38"/>
      <c r="AB1115" s="38"/>
      <c r="AC1115" s="38"/>
      <c r="AD1115" s="38"/>
      <c r="AE1115" s="38"/>
      <c r="AR1115" s="193" t="s">
        <v>364</v>
      </c>
      <c r="AT1115" s="193" t="s">
        <v>259</v>
      </c>
      <c r="AU1115" s="193" t="s">
        <v>85</v>
      </c>
      <c r="AY1115" s="19" t="s">
        <v>257</v>
      </c>
      <c r="BE1115" s="194">
        <f>IF(N1115="základní",J1115,0)</f>
        <v>0</v>
      </c>
      <c r="BF1115" s="194">
        <f>IF(N1115="snížená",J1115,0)</f>
        <v>0</v>
      </c>
      <c r="BG1115" s="194">
        <f>IF(N1115="zákl. přenesená",J1115,0)</f>
        <v>0</v>
      </c>
      <c r="BH1115" s="194">
        <f>IF(N1115="sníž. přenesená",J1115,0)</f>
        <v>0</v>
      </c>
      <c r="BI1115" s="194">
        <f>IF(N1115="nulová",J1115,0)</f>
        <v>0</v>
      </c>
      <c r="BJ1115" s="19" t="s">
        <v>82</v>
      </c>
      <c r="BK1115" s="194">
        <f>ROUND(I1115*H1115,2)</f>
        <v>0</v>
      </c>
      <c r="BL1115" s="19" t="s">
        <v>364</v>
      </c>
      <c r="BM1115" s="193" t="s">
        <v>1233</v>
      </c>
    </row>
    <row r="1116" s="13" customFormat="1">
      <c r="A1116" s="13"/>
      <c r="B1116" s="195"/>
      <c r="C1116" s="13"/>
      <c r="D1116" s="196" t="s">
        <v>265</v>
      </c>
      <c r="E1116" s="197" t="s">
        <v>1</v>
      </c>
      <c r="F1116" s="198" t="s">
        <v>1222</v>
      </c>
      <c r="G1116" s="13"/>
      <c r="H1116" s="197" t="s">
        <v>1</v>
      </c>
      <c r="I1116" s="199"/>
      <c r="J1116" s="13"/>
      <c r="K1116" s="13"/>
      <c r="L1116" s="195"/>
      <c r="M1116" s="200"/>
      <c r="N1116" s="201"/>
      <c r="O1116" s="201"/>
      <c r="P1116" s="201"/>
      <c r="Q1116" s="201"/>
      <c r="R1116" s="201"/>
      <c r="S1116" s="201"/>
      <c r="T1116" s="202"/>
      <c r="U1116" s="13"/>
      <c r="V1116" s="13"/>
      <c r="W1116" s="13"/>
      <c r="X1116" s="13"/>
      <c r="Y1116" s="13"/>
      <c r="Z1116" s="13"/>
      <c r="AA1116" s="13"/>
      <c r="AB1116" s="13"/>
      <c r="AC1116" s="13"/>
      <c r="AD1116" s="13"/>
      <c r="AE1116" s="13"/>
      <c r="AT1116" s="197" t="s">
        <v>265</v>
      </c>
      <c r="AU1116" s="197" t="s">
        <v>85</v>
      </c>
      <c r="AV1116" s="13" t="s">
        <v>82</v>
      </c>
      <c r="AW1116" s="13" t="s">
        <v>32</v>
      </c>
      <c r="AX1116" s="13" t="s">
        <v>75</v>
      </c>
      <c r="AY1116" s="197" t="s">
        <v>257</v>
      </c>
    </row>
    <row r="1117" s="14" customFormat="1">
      <c r="A1117" s="14"/>
      <c r="B1117" s="203"/>
      <c r="C1117" s="14"/>
      <c r="D1117" s="196" t="s">
        <v>265</v>
      </c>
      <c r="E1117" s="204" t="s">
        <v>1</v>
      </c>
      <c r="F1117" s="205" t="s">
        <v>1234</v>
      </c>
      <c r="G1117" s="14"/>
      <c r="H1117" s="206">
        <v>30</v>
      </c>
      <c r="I1117" s="207"/>
      <c r="J1117" s="14"/>
      <c r="K1117" s="14"/>
      <c r="L1117" s="203"/>
      <c r="M1117" s="208"/>
      <c r="N1117" s="209"/>
      <c r="O1117" s="209"/>
      <c r="P1117" s="209"/>
      <c r="Q1117" s="209"/>
      <c r="R1117" s="209"/>
      <c r="S1117" s="209"/>
      <c r="T1117" s="210"/>
      <c r="U1117" s="14"/>
      <c r="V1117" s="14"/>
      <c r="W1117" s="14"/>
      <c r="X1117" s="14"/>
      <c r="Y1117" s="14"/>
      <c r="Z1117" s="14"/>
      <c r="AA1117" s="14"/>
      <c r="AB1117" s="14"/>
      <c r="AC1117" s="14"/>
      <c r="AD1117" s="14"/>
      <c r="AE1117" s="14"/>
      <c r="AT1117" s="204" t="s">
        <v>265</v>
      </c>
      <c r="AU1117" s="204" t="s">
        <v>85</v>
      </c>
      <c r="AV1117" s="14" t="s">
        <v>85</v>
      </c>
      <c r="AW1117" s="14" t="s">
        <v>32</v>
      </c>
      <c r="AX1117" s="14" t="s">
        <v>75</v>
      </c>
      <c r="AY1117" s="204" t="s">
        <v>257</v>
      </c>
    </row>
    <row r="1118" s="13" customFormat="1">
      <c r="A1118" s="13"/>
      <c r="B1118" s="195"/>
      <c r="C1118" s="13"/>
      <c r="D1118" s="196" t="s">
        <v>265</v>
      </c>
      <c r="E1118" s="197" t="s">
        <v>1</v>
      </c>
      <c r="F1118" s="198" t="s">
        <v>1224</v>
      </c>
      <c r="G1118" s="13"/>
      <c r="H1118" s="197" t="s">
        <v>1</v>
      </c>
      <c r="I1118" s="199"/>
      <c r="J1118" s="13"/>
      <c r="K1118" s="13"/>
      <c r="L1118" s="195"/>
      <c r="M1118" s="200"/>
      <c r="N1118" s="201"/>
      <c r="O1118" s="201"/>
      <c r="P1118" s="201"/>
      <c r="Q1118" s="201"/>
      <c r="R1118" s="201"/>
      <c r="S1118" s="201"/>
      <c r="T1118" s="202"/>
      <c r="U1118" s="13"/>
      <c r="V1118" s="13"/>
      <c r="W1118" s="13"/>
      <c r="X1118" s="13"/>
      <c r="Y1118" s="13"/>
      <c r="Z1118" s="13"/>
      <c r="AA1118" s="13"/>
      <c r="AB1118" s="13"/>
      <c r="AC1118" s="13"/>
      <c r="AD1118" s="13"/>
      <c r="AE1118" s="13"/>
      <c r="AT1118" s="197" t="s">
        <v>265</v>
      </c>
      <c r="AU1118" s="197" t="s">
        <v>85</v>
      </c>
      <c r="AV1118" s="13" t="s">
        <v>82</v>
      </c>
      <c r="AW1118" s="13" t="s">
        <v>32</v>
      </c>
      <c r="AX1118" s="13" t="s">
        <v>75</v>
      </c>
      <c r="AY1118" s="197" t="s">
        <v>257</v>
      </c>
    </row>
    <row r="1119" s="14" customFormat="1">
      <c r="A1119" s="14"/>
      <c r="B1119" s="203"/>
      <c r="C1119" s="14"/>
      <c r="D1119" s="196" t="s">
        <v>265</v>
      </c>
      <c r="E1119" s="204" t="s">
        <v>1</v>
      </c>
      <c r="F1119" s="205" t="s">
        <v>1235</v>
      </c>
      <c r="G1119" s="14"/>
      <c r="H1119" s="206">
        <v>40</v>
      </c>
      <c r="I1119" s="207"/>
      <c r="J1119" s="14"/>
      <c r="K1119" s="14"/>
      <c r="L1119" s="203"/>
      <c r="M1119" s="208"/>
      <c r="N1119" s="209"/>
      <c r="O1119" s="209"/>
      <c r="P1119" s="209"/>
      <c r="Q1119" s="209"/>
      <c r="R1119" s="209"/>
      <c r="S1119" s="209"/>
      <c r="T1119" s="210"/>
      <c r="U1119" s="14"/>
      <c r="V1119" s="14"/>
      <c r="W1119" s="14"/>
      <c r="X1119" s="14"/>
      <c r="Y1119" s="14"/>
      <c r="Z1119" s="14"/>
      <c r="AA1119" s="14"/>
      <c r="AB1119" s="14"/>
      <c r="AC1119" s="14"/>
      <c r="AD1119" s="14"/>
      <c r="AE1119" s="14"/>
      <c r="AT1119" s="204" t="s">
        <v>265</v>
      </c>
      <c r="AU1119" s="204" t="s">
        <v>85</v>
      </c>
      <c r="AV1119" s="14" t="s">
        <v>85</v>
      </c>
      <c r="AW1119" s="14" t="s">
        <v>32</v>
      </c>
      <c r="AX1119" s="14" t="s">
        <v>75</v>
      </c>
      <c r="AY1119" s="204" t="s">
        <v>257</v>
      </c>
    </row>
    <row r="1120" s="15" customFormat="1">
      <c r="A1120" s="15"/>
      <c r="B1120" s="211"/>
      <c r="C1120" s="15"/>
      <c r="D1120" s="196" t="s">
        <v>265</v>
      </c>
      <c r="E1120" s="212" t="s">
        <v>1</v>
      </c>
      <c r="F1120" s="213" t="s">
        <v>271</v>
      </c>
      <c r="G1120" s="15"/>
      <c r="H1120" s="214">
        <v>70</v>
      </c>
      <c r="I1120" s="215"/>
      <c r="J1120" s="15"/>
      <c r="K1120" s="15"/>
      <c r="L1120" s="211"/>
      <c r="M1120" s="216"/>
      <c r="N1120" s="217"/>
      <c r="O1120" s="217"/>
      <c r="P1120" s="217"/>
      <c r="Q1120" s="217"/>
      <c r="R1120" s="217"/>
      <c r="S1120" s="217"/>
      <c r="T1120" s="218"/>
      <c r="U1120" s="15"/>
      <c r="V1120" s="15"/>
      <c r="W1120" s="15"/>
      <c r="X1120" s="15"/>
      <c r="Y1120" s="15"/>
      <c r="Z1120" s="15"/>
      <c r="AA1120" s="15"/>
      <c r="AB1120" s="15"/>
      <c r="AC1120" s="15"/>
      <c r="AD1120" s="15"/>
      <c r="AE1120" s="15"/>
      <c r="AT1120" s="212" t="s">
        <v>265</v>
      </c>
      <c r="AU1120" s="212" t="s">
        <v>85</v>
      </c>
      <c r="AV1120" s="15" t="s">
        <v>108</v>
      </c>
      <c r="AW1120" s="15" t="s">
        <v>32</v>
      </c>
      <c r="AX1120" s="15" t="s">
        <v>82</v>
      </c>
      <c r="AY1120" s="212" t="s">
        <v>257</v>
      </c>
    </row>
    <row r="1121" s="2" customFormat="1" ht="16.5" customHeight="1">
      <c r="A1121" s="38"/>
      <c r="B1121" s="181"/>
      <c r="C1121" s="227" t="s">
        <v>1236</v>
      </c>
      <c r="D1121" s="227" t="s">
        <v>315</v>
      </c>
      <c r="E1121" s="228" t="s">
        <v>1237</v>
      </c>
      <c r="F1121" s="229" t="s">
        <v>1238</v>
      </c>
      <c r="G1121" s="230" t="s">
        <v>422</v>
      </c>
      <c r="H1121" s="231">
        <v>71.400000000000006</v>
      </c>
      <c r="I1121" s="232"/>
      <c r="J1121" s="233">
        <f>ROUND(I1121*H1121,2)</f>
        <v>0</v>
      </c>
      <c r="K1121" s="229" t="s">
        <v>263</v>
      </c>
      <c r="L1121" s="234"/>
      <c r="M1121" s="235" t="s">
        <v>1</v>
      </c>
      <c r="N1121" s="236" t="s">
        <v>40</v>
      </c>
      <c r="O1121" s="77"/>
      <c r="P1121" s="191">
        <f>O1121*H1121</f>
        <v>0</v>
      </c>
      <c r="Q1121" s="191">
        <v>0.00050000000000000001</v>
      </c>
      <c r="R1121" s="191">
        <f>Q1121*H1121</f>
        <v>0.035700000000000003</v>
      </c>
      <c r="S1121" s="191">
        <v>0</v>
      </c>
      <c r="T1121" s="192">
        <f>S1121*H1121</f>
        <v>0</v>
      </c>
      <c r="U1121" s="38"/>
      <c r="V1121" s="38"/>
      <c r="W1121" s="38"/>
      <c r="X1121" s="38"/>
      <c r="Y1121" s="38"/>
      <c r="Z1121" s="38"/>
      <c r="AA1121" s="38"/>
      <c r="AB1121" s="38"/>
      <c r="AC1121" s="38"/>
      <c r="AD1121" s="38"/>
      <c r="AE1121" s="38"/>
      <c r="AR1121" s="193" t="s">
        <v>462</v>
      </c>
      <c r="AT1121" s="193" t="s">
        <v>315</v>
      </c>
      <c r="AU1121" s="193" t="s">
        <v>85</v>
      </c>
      <c r="AY1121" s="19" t="s">
        <v>257</v>
      </c>
      <c r="BE1121" s="194">
        <f>IF(N1121="základní",J1121,0)</f>
        <v>0</v>
      </c>
      <c r="BF1121" s="194">
        <f>IF(N1121="snížená",J1121,0)</f>
        <v>0</v>
      </c>
      <c r="BG1121" s="194">
        <f>IF(N1121="zákl. přenesená",J1121,0)</f>
        <v>0</v>
      </c>
      <c r="BH1121" s="194">
        <f>IF(N1121="sníž. přenesená",J1121,0)</f>
        <v>0</v>
      </c>
      <c r="BI1121" s="194">
        <f>IF(N1121="nulová",J1121,0)</f>
        <v>0</v>
      </c>
      <c r="BJ1121" s="19" t="s">
        <v>82</v>
      </c>
      <c r="BK1121" s="194">
        <f>ROUND(I1121*H1121,2)</f>
        <v>0</v>
      </c>
      <c r="BL1121" s="19" t="s">
        <v>364</v>
      </c>
      <c r="BM1121" s="193" t="s">
        <v>1239</v>
      </c>
    </row>
    <row r="1122" s="14" customFormat="1">
      <c r="A1122" s="14"/>
      <c r="B1122" s="203"/>
      <c r="C1122" s="14"/>
      <c r="D1122" s="196" t="s">
        <v>265</v>
      </c>
      <c r="E1122" s="14"/>
      <c r="F1122" s="205" t="s">
        <v>1240</v>
      </c>
      <c r="G1122" s="14"/>
      <c r="H1122" s="206">
        <v>71.400000000000006</v>
      </c>
      <c r="I1122" s="207"/>
      <c r="J1122" s="14"/>
      <c r="K1122" s="14"/>
      <c r="L1122" s="203"/>
      <c r="M1122" s="208"/>
      <c r="N1122" s="209"/>
      <c r="O1122" s="209"/>
      <c r="P1122" s="209"/>
      <c r="Q1122" s="209"/>
      <c r="R1122" s="209"/>
      <c r="S1122" s="209"/>
      <c r="T1122" s="210"/>
      <c r="U1122" s="14"/>
      <c r="V1122" s="14"/>
      <c r="W1122" s="14"/>
      <c r="X1122" s="14"/>
      <c r="Y1122" s="14"/>
      <c r="Z1122" s="14"/>
      <c r="AA1122" s="14"/>
      <c r="AB1122" s="14"/>
      <c r="AC1122" s="14"/>
      <c r="AD1122" s="14"/>
      <c r="AE1122" s="14"/>
      <c r="AT1122" s="204" t="s">
        <v>265</v>
      </c>
      <c r="AU1122" s="204" t="s">
        <v>85</v>
      </c>
      <c r="AV1122" s="14" t="s">
        <v>85</v>
      </c>
      <c r="AW1122" s="14" t="s">
        <v>3</v>
      </c>
      <c r="AX1122" s="14" t="s">
        <v>82</v>
      </c>
      <c r="AY1122" s="204" t="s">
        <v>257</v>
      </c>
    </row>
    <row r="1123" s="2" customFormat="1" ht="24.15" customHeight="1">
      <c r="A1123" s="38"/>
      <c r="B1123" s="181"/>
      <c r="C1123" s="182" t="s">
        <v>1241</v>
      </c>
      <c r="D1123" s="182" t="s">
        <v>259</v>
      </c>
      <c r="E1123" s="183" t="s">
        <v>1242</v>
      </c>
      <c r="F1123" s="184" t="s">
        <v>1243</v>
      </c>
      <c r="G1123" s="185" t="s">
        <v>304</v>
      </c>
      <c r="H1123" s="186">
        <v>71.838999999999999</v>
      </c>
      <c r="I1123" s="187"/>
      <c r="J1123" s="188">
        <f>ROUND(I1123*H1123,2)</f>
        <v>0</v>
      </c>
      <c r="K1123" s="184" t="s">
        <v>263</v>
      </c>
      <c r="L1123" s="39"/>
      <c r="M1123" s="189" t="s">
        <v>1</v>
      </c>
      <c r="N1123" s="190" t="s">
        <v>40</v>
      </c>
      <c r="O1123" s="77"/>
      <c r="P1123" s="191">
        <f>O1123*H1123</f>
        <v>0</v>
      </c>
      <c r="Q1123" s="191">
        <v>0</v>
      </c>
      <c r="R1123" s="191">
        <f>Q1123*H1123</f>
        <v>0</v>
      </c>
      <c r="S1123" s="191">
        <v>0</v>
      </c>
      <c r="T1123" s="192">
        <f>S1123*H1123</f>
        <v>0</v>
      </c>
      <c r="U1123" s="38"/>
      <c r="V1123" s="38"/>
      <c r="W1123" s="38"/>
      <c r="X1123" s="38"/>
      <c r="Y1123" s="38"/>
      <c r="Z1123" s="38"/>
      <c r="AA1123" s="38"/>
      <c r="AB1123" s="38"/>
      <c r="AC1123" s="38"/>
      <c r="AD1123" s="38"/>
      <c r="AE1123" s="38"/>
      <c r="AR1123" s="193" t="s">
        <v>364</v>
      </c>
      <c r="AT1123" s="193" t="s">
        <v>259</v>
      </c>
      <c r="AU1123" s="193" t="s">
        <v>85</v>
      </c>
      <c r="AY1123" s="19" t="s">
        <v>257</v>
      </c>
      <c r="BE1123" s="194">
        <f>IF(N1123="základní",J1123,0)</f>
        <v>0</v>
      </c>
      <c r="BF1123" s="194">
        <f>IF(N1123="snížená",J1123,0)</f>
        <v>0</v>
      </c>
      <c r="BG1123" s="194">
        <f>IF(N1123="zákl. přenesená",J1123,0)</f>
        <v>0</v>
      </c>
      <c r="BH1123" s="194">
        <f>IF(N1123="sníž. přenesená",J1123,0)</f>
        <v>0</v>
      </c>
      <c r="BI1123" s="194">
        <f>IF(N1123="nulová",J1123,0)</f>
        <v>0</v>
      </c>
      <c r="BJ1123" s="19" t="s">
        <v>82</v>
      </c>
      <c r="BK1123" s="194">
        <f>ROUND(I1123*H1123,2)</f>
        <v>0</v>
      </c>
      <c r="BL1123" s="19" t="s">
        <v>364</v>
      </c>
      <c r="BM1123" s="193" t="s">
        <v>1244</v>
      </c>
    </row>
    <row r="1124" s="2" customFormat="1" ht="24.15" customHeight="1">
      <c r="A1124" s="38"/>
      <c r="B1124" s="181"/>
      <c r="C1124" s="182" t="s">
        <v>1245</v>
      </c>
      <c r="D1124" s="182" t="s">
        <v>259</v>
      </c>
      <c r="E1124" s="183" t="s">
        <v>1246</v>
      </c>
      <c r="F1124" s="184" t="s">
        <v>1247</v>
      </c>
      <c r="G1124" s="185" t="s">
        <v>304</v>
      </c>
      <c r="H1124" s="186">
        <v>71.838999999999999</v>
      </c>
      <c r="I1124" s="187"/>
      <c r="J1124" s="188">
        <f>ROUND(I1124*H1124,2)</f>
        <v>0</v>
      </c>
      <c r="K1124" s="184" t="s">
        <v>263</v>
      </c>
      <c r="L1124" s="39"/>
      <c r="M1124" s="189" t="s">
        <v>1</v>
      </c>
      <c r="N1124" s="190" t="s">
        <v>40</v>
      </c>
      <c r="O1124" s="77"/>
      <c r="P1124" s="191">
        <f>O1124*H1124</f>
        <v>0</v>
      </c>
      <c r="Q1124" s="191">
        <v>0</v>
      </c>
      <c r="R1124" s="191">
        <f>Q1124*H1124</f>
        <v>0</v>
      </c>
      <c r="S1124" s="191">
        <v>0</v>
      </c>
      <c r="T1124" s="192">
        <f>S1124*H1124</f>
        <v>0</v>
      </c>
      <c r="U1124" s="38"/>
      <c r="V1124" s="38"/>
      <c r="W1124" s="38"/>
      <c r="X1124" s="38"/>
      <c r="Y1124" s="38"/>
      <c r="Z1124" s="38"/>
      <c r="AA1124" s="38"/>
      <c r="AB1124" s="38"/>
      <c r="AC1124" s="38"/>
      <c r="AD1124" s="38"/>
      <c r="AE1124" s="38"/>
      <c r="AR1124" s="193" t="s">
        <v>364</v>
      </c>
      <c r="AT1124" s="193" t="s">
        <v>259</v>
      </c>
      <c r="AU1124" s="193" t="s">
        <v>85</v>
      </c>
      <c r="AY1124" s="19" t="s">
        <v>257</v>
      </c>
      <c r="BE1124" s="194">
        <f>IF(N1124="základní",J1124,0)</f>
        <v>0</v>
      </c>
      <c r="BF1124" s="194">
        <f>IF(N1124="snížená",J1124,0)</f>
        <v>0</v>
      </c>
      <c r="BG1124" s="194">
        <f>IF(N1124="zákl. přenesená",J1124,0)</f>
        <v>0</v>
      </c>
      <c r="BH1124" s="194">
        <f>IF(N1124="sníž. přenesená",J1124,0)</f>
        <v>0</v>
      </c>
      <c r="BI1124" s="194">
        <f>IF(N1124="nulová",J1124,0)</f>
        <v>0</v>
      </c>
      <c r="BJ1124" s="19" t="s">
        <v>82</v>
      </c>
      <c r="BK1124" s="194">
        <f>ROUND(I1124*H1124,2)</f>
        <v>0</v>
      </c>
      <c r="BL1124" s="19" t="s">
        <v>364</v>
      </c>
      <c r="BM1124" s="193" t="s">
        <v>1248</v>
      </c>
    </row>
    <row r="1125" s="12" customFormat="1" ht="22.8" customHeight="1">
      <c r="A1125" s="12"/>
      <c r="B1125" s="168"/>
      <c r="C1125" s="12"/>
      <c r="D1125" s="169" t="s">
        <v>74</v>
      </c>
      <c r="E1125" s="179" t="s">
        <v>1249</v>
      </c>
      <c r="F1125" s="179" t="s">
        <v>1250</v>
      </c>
      <c r="G1125" s="12"/>
      <c r="H1125" s="12"/>
      <c r="I1125" s="171"/>
      <c r="J1125" s="180">
        <f>BK1125</f>
        <v>0</v>
      </c>
      <c r="K1125" s="12"/>
      <c r="L1125" s="168"/>
      <c r="M1125" s="173"/>
      <c r="N1125" s="174"/>
      <c r="O1125" s="174"/>
      <c r="P1125" s="175">
        <f>SUM(P1126:P1336)</f>
        <v>0</v>
      </c>
      <c r="Q1125" s="174"/>
      <c r="R1125" s="175">
        <f>SUM(R1126:R1336)</f>
        <v>8.8872529999999994</v>
      </c>
      <c r="S1125" s="174"/>
      <c r="T1125" s="176">
        <f>SUM(T1126:T1336)</f>
        <v>0</v>
      </c>
      <c r="U1125" s="12"/>
      <c r="V1125" s="12"/>
      <c r="W1125" s="12"/>
      <c r="X1125" s="12"/>
      <c r="Y1125" s="12"/>
      <c r="Z1125" s="12"/>
      <c r="AA1125" s="12"/>
      <c r="AB1125" s="12"/>
      <c r="AC1125" s="12"/>
      <c r="AD1125" s="12"/>
      <c r="AE1125" s="12"/>
      <c r="AR1125" s="169" t="s">
        <v>85</v>
      </c>
      <c r="AT1125" s="177" t="s">
        <v>74</v>
      </c>
      <c r="AU1125" s="177" t="s">
        <v>82</v>
      </c>
      <c r="AY1125" s="169" t="s">
        <v>257</v>
      </c>
      <c r="BK1125" s="178">
        <f>SUM(BK1126:BK1336)</f>
        <v>0</v>
      </c>
    </row>
    <row r="1126" s="2" customFormat="1" ht="24.15" customHeight="1">
      <c r="A1126" s="38"/>
      <c r="B1126" s="181"/>
      <c r="C1126" s="182" t="s">
        <v>1251</v>
      </c>
      <c r="D1126" s="182" t="s">
        <v>259</v>
      </c>
      <c r="E1126" s="183" t="s">
        <v>1252</v>
      </c>
      <c r="F1126" s="184" t="s">
        <v>1253</v>
      </c>
      <c r="G1126" s="185" t="s">
        <v>323</v>
      </c>
      <c r="H1126" s="186">
        <v>885.38</v>
      </c>
      <c r="I1126" s="187"/>
      <c r="J1126" s="188">
        <f>ROUND(I1126*H1126,2)</f>
        <v>0</v>
      </c>
      <c r="K1126" s="184" t="s">
        <v>263</v>
      </c>
      <c r="L1126" s="39"/>
      <c r="M1126" s="189" t="s">
        <v>1</v>
      </c>
      <c r="N1126" s="190" t="s">
        <v>40</v>
      </c>
      <c r="O1126" s="77"/>
      <c r="P1126" s="191">
        <f>O1126*H1126</f>
        <v>0</v>
      </c>
      <c r="Q1126" s="191">
        <v>0</v>
      </c>
      <c r="R1126" s="191">
        <f>Q1126*H1126</f>
        <v>0</v>
      </c>
      <c r="S1126" s="191">
        <v>0</v>
      </c>
      <c r="T1126" s="192">
        <f>S1126*H1126</f>
        <v>0</v>
      </c>
      <c r="U1126" s="38"/>
      <c r="V1126" s="38"/>
      <c r="W1126" s="38"/>
      <c r="X1126" s="38"/>
      <c r="Y1126" s="38"/>
      <c r="Z1126" s="38"/>
      <c r="AA1126" s="38"/>
      <c r="AB1126" s="38"/>
      <c r="AC1126" s="38"/>
      <c r="AD1126" s="38"/>
      <c r="AE1126" s="38"/>
      <c r="AR1126" s="193" t="s">
        <v>364</v>
      </c>
      <c r="AT1126" s="193" t="s">
        <v>259</v>
      </c>
      <c r="AU1126" s="193" t="s">
        <v>85</v>
      </c>
      <c r="AY1126" s="19" t="s">
        <v>257</v>
      </c>
      <c r="BE1126" s="194">
        <f>IF(N1126="základní",J1126,0)</f>
        <v>0</v>
      </c>
      <c r="BF1126" s="194">
        <f>IF(N1126="snížená",J1126,0)</f>
        <v>0</v>
      </c>
      <c r="BG1126" s="194">
        <f>IF(N1126="zákl. přenesená",J1126,0)</f>
        <v>0</v>
      </c>
      <c r="BH1126" s="194">
        <f>IF(N1126="sníž. přenesená",J1126,0)</f>
        <v>0</v>
      </c>
      <c r="BI1126" s="194">
        <f>IF(N1126="nulová",J1126,0)</f>
        <v>0</v>
      </c>
      <c r="BJ1126" s="19" t="s">
        <v>82</v>
      </c>
      <c r="BK1126" s="194">
        <f>ROUND(I1126*H1126,2)</f>
        <v>0</v>
      </c>
      <c r="BL1126" s="19" t="s">
        <v>364</v>
      </c>
      <c r="BM1126" s="193" t="s">
        <v>1254</v>
      </c>
    </row>
    <row r="1127" s="13" customFormat="1">
      <c r="A1127" s="13"/>
      <c r="B1127" s="195"/>
      <c r="C1127" s="13"/>
      <c r="D1127" s="196" t="s">
        <v>265</v>
      </c>
      <c r="E1127" s="197" t="s">
        <v>1</v>
      </c>
      <c r="F1127" s="198" t="s">
        <v>890</v>
      </c>
      <c r="G1127" s="13"/>
      <c r="H1127" s="197" t="s">
        <v>1</v>
      </c>
      <c r="I1127" s="199"/>
      <c r="J1127" s="13"/>
      <c r="K1127" s="13"/>
      <c r="L1127" s="195"/>
      <c r="M1127" s="200"/>
      <c r="N1127" s="201"/>
      <c r="O1127" s="201"/>
      <c r="P1127" s="201"/>
      <c r="Q1127" s="201"/>
      <c r="R1127" s="201"/>
      <c r="S1127" s="201"/>
      <c r="T1127" s="202"/>
      <c r="U1127" s="13"/>
      <c r="V1127" s="13"/>
      <c r="W1127" s="13"/>
      <c r="X1127" s="13"/>
      <c r="Y1127" s="13"/>
      <c r="Z1127" s="13"/>
      <c r="AA1127" s="13"/>
      <c r="AB1127" s="13"/>
      <c r="AC1127" s="13"/>
      <c r="AD1127" s="13"/>
      <c r="AE1127" s="13"/>
      <c r="AT1127" s="197" t="s">
        <v>265</v>
      </c>
      <c r="AU1127" s="197" t="s">
        <v>85</v>
      </c>
      <c r="AV1127" s="13" t="s">
        <v>82</v>
      </c>
      <c r="AW1127" s="13" t="s">
        <v>32</v>
      </c>
      <c r="AX1127" s="13" t="s">
        <v>75</v>
      </c>
      <c r="AY1127" s="197" t="s">
        <v>257</v>
      </c>
    </row>
    <row r="1128" s="13" customFormat="1">
      <c r="A1128" s="13"/>
      <c r="B1128" s="195"/>
      <c r="C1128" s="13"/>
      <c r="D1128" s="196" t="s">
        <v>265</v>
      </c>
      <c r="E1128" s="197" t="s">
        <v>1</v>
      </c>
      <c r="F1128" s="198" t="s">
        <v>911</v>
      </c>
      <c r="G1128" s="13"/>
      <c r="H1128" s="197" t="s">
        <v>1</v>
      </c>
      <c r="I1128" s="199"/>
      <c r="J1128" s="13"/>
      <c r="K1128" s="13"/>
      <c r="L1128" s="195"/>
      <c r="M1128" s="200"/>
      <c r="N1128" s="201"/>
      <c r="O1128" s="201"/>
      <c r="P1128" s="201"/>
      <c r="Q1128" s="201"/>
      <c r="R1128" s="201"/>
      <c r="S1128" s="201"/>
      <c r="T1128" s="202"/>
      <c r="U1128" s="13"/>
      <c r="V1128" s="13"/>
      <c r="W1128" s="13"/>
      <c r="X1128" s="13"/>
      <c r="Y1128" s="13"/>
      <c r="Z1128" s="13"/>
      <c r="AA1128" s="13"/>
      <c r="AB1128" s="13"/>
      <c r="AC1128" s="13"/>
      <c r="AD1128" s="13"/>
      <c r="AE1128" s="13"/>
      <c r="AT1128" s="197" t="s">
        <v>265</v>
      </c>
      <c r="AU1128" s="197" t="s">
        <v>85</v>
      </c>
      <c r="AV1128" s="13" t="s">
        <v>82</v>
      </c>
      <c r="AW1128" s="13" t="s">
        <v>32</v>
      </c>
      <c r="AX1128" s="13" t="s">
        <v>75</v>
      </c>
      <c r="AY1128" s="197" t="s">
        <v>257</v>
      </c>
    </row>
    <row r="1129" s="14" customFormat="1">
      <c r="A1129" s="14"/>
      <c r="B1129" s="203"/>
      <c r="C1129" s="14"/>
      <c r="D1129" s="196" t="s">
        <v>265</v>
      </c>
      <c r="E1129" s="204" t="s">
        <v>1</v>
      </c>
      <c r="F1129" s="205" t="s">
        <v>912</v>
      </c>
      <c r="G1129" s="14"/>
      <c r="H1129" s="206">
        <v>190</v>
      </c>
      <c r="I1129" s="207"/>
      <c r="J1129" s="14"/>
      <c r="K1129" s="14"/>
      <c r="L1129" s="203"/>
      <c r="M1129" s="208"/>
      <c r="N1129" s="209"/>
      <c r="O1129" s="209"/>
      <c r="P1129" s="209"/>
      <c r="Q1129" s="209"/>
      <c r="R1129" s="209"/>
      <c r="S1129" s="209"/>
      <c r="T1129" s="210"/>
      <c r="U1129" s="14"/>
      <c r="V1129" s="14"/>
      <c r="W1129" s="14"/>
      <c r="X1129" s="14"/>
      <c r="Y1129" s="14"/>
      <c r="Z1129" s="14"/>
      <c r="AA1129" s="14"/>
      <c r="AB1129" s="14"/>
      <c r="AC1129" s="14"/>
      <c r="AD1129" s="14"/>
      <c r="AE1129" s="14"/>
      <c r="AT1129" s="204" t="s">
        <v>265</v>
      </c>
      <c r="AU1129" s="204" t="s">
        <v>85</v>
      </c>
      <c r="AV1129" s="14" t="s">
        <v>85</v>
      </c>
      <c r="AW1129" s="14" t="s">
        <v>32</v>
      </c>
      <c r="AX1129" s="14" t="s">
        <v>75</v>
      </c>
      <c r="AY1129" s="204" t="s">
        <v>257</v>
      </c>
    </row>
    <row r="1130" s="13" customFormat="1">
      <c r="A1130" s="13"/>
      <c r="B1130" s="195"/>
      <c r="C1130" s="13"/>
      <c r="D1130" s="196" t="s">
        <v>265</v>
      </c>
      <c r="E1130" s="197" t="s">
        <v>1</v>
      </c>
      <c r="F1130" s="198" t="s">
        <v>938</v>
      </c>
      <c r="G1130" s="13"/>
      <c r="H1130" s="197" t="s">
        <v>1</v>
      </c>
      <c r="I1130" s="199"/>
      <c r="J1130" s="13"/>
      <c r="K1130" s="13"/>
      <c r="L1130" s="195"/>
      <c r="M1130" s="200"/>
      <c r="N1130" s="201"/>
      <c r="O1130" s="201"/>
      <c r="P1130" s="201"/>
      <c r="Q1130" s="201"/>
      <c r="R1130" s="201"/>
      <c r="S1130" s="201"/>
      <c r="T1130" s="202"/>
      <c r="U1130" s="13"/>
      <c r="V1130" s="13"/>
      <c r="W1130" s="13"/>
      <c r="X1130" s="13"/>
      <c r="Y1130" s="13"/>
      <c r="Z1130" s="13"/>
      <c r="AA1130" s="13"/>
      <c r="AB1130" s="13"/>
      <c r="AC1130" s="13"/>
      <c r="AD1130" s="13"/>
      <c r="AE1130" s="13"/>
      <c r="AT1130" s="197" t="s">
        <v>265</v>
      </c>
      <c r="AU1130" s="197" t="s">
        <v>85</v>
      </c>
      <c r="AV1130" s="13" t="s">
        <v>82</v>
      </c>
      <c r="AW1130" s="13" t="s">
        <v>32</v>
      </c>
      <c r="AX1130" s="13" t="s">
        <v>75</v>
      </c>
      <c r="AY1130" s="197" t="s">
        <v>257</v>
      </c>
    </row>
    <row r="1131" s="14" customFormat="1">
      <c r="A1131" s="14"/>
      <c r="B1131" s="203"/>
      <c r="C1131" s="14"/>
      <c r="D1131" s="196" t="s">
        <v>265</v>
      </c>
      <c r="E1131" s="204" t="s">
        <v>1</v>
      </c>
      <c r="F1131" s="205" t="s">
        <v>958</v>
      </c>
      <c r="G1131" s="14"/>
      <c r="H1131" s="206">
        <v>28.710000000000001</v>
      </c>
      <c r="I1131" s="207"/>
      <c r="J1131" s="14"/>
      <c r="K1131" s="14"/>
      <c r="L1131" s="203"/>
      <c r="M1131" s="208"/>
      <c r="N1131" s="209"/>
      <c r="O1131" s="209"/>
      <c r="P1131" s="209"/>
      <c r="Q1131" s="209"/>
      <c r="R1131" s="209"/>
      <c r="S1131" s="209"/>
      <c r="T1131" s="210"/>
      <c r="U1131" s="14"/>
      <c r="V1131" s="14"/>
      <c r="W1131" s="14"/>
      <c r="X1131" s="14"/>
      <c r="Y1131" s="14"/>
      <c r="Z1131" s="14"/>
      <c r="AA1131" s="14"/>
      <c r="AB1131" s="14"/>
      <c r="AC1131" s="14"/>
      <c r="AD1131" s="14"/>
      <c r="AE1131" s="14"/>
      <c r="AT1131" s="204" t="s">
        <v>265</v>
      </c>
      <c r="AU1131" s="204" t="s">
        <v>85</v>
      </c>
      <c r="AV1131" s="14" t="s">
        <v>85</v>
      </c>
      <c r="AW1131" s="14" t="s">
        <v>32</v>
      </c>
      <c r="AX1131" s="14" t="s">
        <v>75</v>
      </c>
      <c r="AY1131" s="204" t="s">
        <v>257</v>
      </c>
    </row>
    <row r="1132" s="13" customFormat="1">
      <c r="A1132" s="13"/>
      <c r="B1132" s="195"/>
      <c r="C1132" s="13"/>
      <c r="D1132" s="196" t="s">
        <v>265</v>
      </c>
      <c r="E1132" s="197" t="s">
        <v>1</v>
      </c>
      <c r="F1132" s="198" t="s">
        <v>891</v>
      </c>
      <c r="G1132" s="13"/>
      <c r="H1132" s="197" t="s">
        <v>1</v>
      </c>
      <c r="I1132" s="199"/>
      <c r="J1132" s="13"/>
      <c r="K1132" s="13"/>
      <c r="L1132" s="195"/>
      <c r="M1132" s="200"/>
      <c r="N1132" s="201"/>
      <c r="O1132" s="201"/>
      <c r="P1132" s="201"/>
      <c r="Q1132" s="201"/>
      <c r="R1132" s="201"/>
      <c r="S1132" s="201"/>
      <c r="T1132" s="202"/>
      <c r="U1132" s="13"/>
      <c r="V1132" s="13"/>
      <c r="W1132" s="13"/>
      <c r="X1132" s="13"/>
      <c r="Y1132" s="13"/>
      <c r="Z1132" s="13"/>
      <c r="AA1132" s="13"/>
      <c r="AB1132" s="13"/>
      <c r="AC1132" s="13"/>
      <c r="AD1132" s="13"/>
      <c r="AE1132" s="13"/>
      <c r="AT1132" s="197" t="s">
        <v>265</v>
      </c>
      <c r="AU1132" s="197" t="s">
        <v>85</v>
      </c>
      <c r="AV1132" s="13" t="s">
        <v>82</v>
      </c>
      <c r="AW1132" s="13" t="s">
        <v>32</v>
      </c>
      <c r="AX1132" s="13" t="s">
        <v>75</v>
      </c>
      <c r="AY1132" s="197" t="s">
        <v>257</v>
      </c>
    </row>
    <row r="1133" s="14" customFormat="1">
      <c r="A1133" s="14"/>
      <c r="B1133" s="203"/>
      <c r="C1133" s="14"/>
      <c r="D1133" s="196" t="s">
        <v>265</v>
      </c>
      <c r="E1133" s="204" t="s">
        <v>1</v>
      </c>
      <c r="F1133" s="205" t="s">
        <v>892</v>
      </c>
      <c r="G1133" s="14"/>
      <c r="H1133" s="206">
        <v>312.51999999999998</v>
      </c>
      <c r="I1133" s="207"/>
      <c r="J1133" s="14"/>
      <c r="K1133" s="14"/>
      <c r="L1133" s="203"/>
      <c r="M1133" s="208"/>
      <c r="N1133" s="209"/>
      <c r="O1133" s="209"/>
      <c r="P1133" s="209"/>
      <c r="Q1133" s="209"/>
      <c r="R1133" s="209"/>
      <c r="S1133" s="209"/>
      <c r="T1133" s="210"/>
      <c r="U1133" s="14"/>
      <c r="V1133" s="14"/>
      <c r="W1133" s="14"/>
      <c r="X1133" s="14"/>
      <c r="Y1133" s="14"/>
      <c r="Z1133" s="14"/>
      <c r="AA1133" s="14"/>
      <c r="AB1133" s="14"/>
      <c r="AC1133" s="14"/>
      <c r="AD1133" s="14"/>
      <c r="AE1133" s="14"/>
      <c r="AT1133" s="204" t="s">
        <v>265</v>
      </c>
      <c r="AU1133" s="204" t="s">
        <v>85</v>
      </c>
      <c r="AV1133" s="14" t="s">
        <v>85</v>
      </c>
      <c r="AW1133" s="14" t="s">
        <v>32</v>
      </c>
      <c r="AX1133" s="14" t="s">
        <v>75</v>
      </c>
      <c r="AY1133" s="204" t="s">
        <v>257</v>
      </c>
    </row>
    <row r="1134" s="13" customFormat="1">
      <c r="A1134" s="13"/>
      <c r="B1134" s="195"/>
      <c r="C1134" s="13"/>
      <c r="D1134" s="196" t="s">
        <v>265</v>
      </c>
      <c r="E1134" s="197" t="s">
        <v>1</v>
      </c>
      <c r="F1134" s="198" t="s">
        <v>903</v>
      </c>
      <c r="G1134" s="13"/>
      <c r="H1134" s="197" t="s">
        <v>1</v>
      </c>
      <c r="I1134" s="199"/>
      <c r="J1134" s="13"/>
      <c r="K1134" s="13"/>
      <c r="L1134" s="195"/>
      <c r="M1134" s="200"/>
      <c r="N1134" s="201"/>
      <c r="O1134" s="201"/>
      <c r="P1134" s="201"/>
      <c r="Q1134" s="201"/>
      <c r="R1134" s="201"/>
      <c r="S1134" s="201"/>
      <c r="T1134" s="202"/>
      <c r="U1134" s="13"/>
      <c r="V1134" s="13"/>
      <c r="W1134" s="13"/>
      <c r="X1134" s="13"/>
      <c r="Y1134" s="13"/>
      <c r="Z1134" s="13"/>
      <c r="AA1134" s="13"/>
      <c r="AB1134" s="13"/>
      <c r="AC1134" s="13"/>
      <c r="AD1134" s="13"/>
      <c r="AE1134" s="13"/>
      <c r="AT1134" s="197" t="s">
        <v>265</v>
      </c>
      <c r="AU1134" s="197" t="s">
        <v>85</v>
      </c>
      <c r="AV1134" s="13" t="s">
        <v>82</v>
      </c>
      <c r="AW1134" s="13" t="s">
        <v>32</v>
      </c>
      <c r="AX1134" s="13" t="s">
        <v>75</v>
      </c>
      <c r="AY1134" s="197" t="s">
        <v>257</v>
      </c>
    </row>
    <row r="1135" s="14" customFormat="1">
      <c r="A1135" s="14"/>
      <c r="B1135" s="203"/>
      <c r="C1135" s="14"/>
      <c r="D1135" s="196" t="s">
        <v>265</v>
      </c>
      <c r="E1135" s="204" t="s">
        <v>1</v>
      </c>
      <c r="F1135" s="205" t="s">
        <v>904</v>
      </c>
      <c r="G1135" s="14"/>
      <c r="H1135" s="206">
        <v>3.8199999999999998</v>
      </c>
      <c r="I1135" s="207"/>
      <c r="J1135" s="14"/>
      <c r="K1135" s="14"/>
      <c r="L1135" s="203"/>
      <c r="M1135" s="208"/>
      <c r="N1135" s="209"/>
      <c r="O1135" s="209"/>
      <c r="P1135" s="209"/>
      <c r="Q1135" s="209"/>
      <c r="R1135" s="209"/>
      <c r="S1135" s="209"/>
      <c r="T1135" s="210"/>
      <c r="U1135" s="14"/>
      <c r="V1135" s="14"/>
      <c r="W1135" s="14"/>
      <c r="X1135" s="14"/>
      <c r="Y1135" s="14"/>
      <c r="Z1135" s="14"/>
      <c r="AA1135" s="14"/>
      <c r="AB1135" s="14"/>
      <c r="AC1135" s="14"/>
      <c r="AD1135" s="14"/>
      <c r="AE1135" s="14"/>
      <c r="AT1135" s="204" t="s">
        <v>265</v>
      </c>
      <c r="AU1135" s="204" t="s">
        <v>85</v>
      </c>
      <c r="AV1135" s="14" t="s">
        <v>85</v>
      </c>
      <c r="AW1135" s="14" t="s">
        <v>32</v>
      </c>
      <c r="AX1135" s="14" t="s">
        <v>75</v>
      </c>
      <c r="AY1135" s="204" t="s">
        <v>257</v>
      </c>
    </row>
    <row r="1136" s="13" customFormat="1">
      <c r="A1136" s="13"/>
      <c r="B1136" s="195"/>
      <c r="C1136" s="13"/>
      <c r="D1136" s="196" t="s">
        <v>265</v>
      </c>
      <c r="E1136" s="197" t="s">
        <v>1</v>
      </c>
      <c r="F1136" s="198" t="s">
        <v>897</v>
      </c>
      <c r="G1136" s="13"/>
      <c r="H1136" s="197" t="s">
        <v>1</v>
      </c>
      <c r="I1136" s="199"/>
      <c r="J1136" s="13"/>
      <c r="K1136" s="13"/>
      <c r="L1136" s="195"/>
      <c r="M1136" s="200"/>
      <c r="N1136" s="201"/>
      <c r="O1136" s="201"/>
      <c r="P1136" s="201"/>
      <c r="Q1136" s="201"/>
      <c r="R1136" s="201"/>
      <c r="S1136" s="201"/>
      <c r="T1136" s="202"/>
      <c r="U1136" s="13"/>
      <c r="V1136" s="13"/>
      <c r="W1136" s="13"/>
      <c r="X1136" s="13"/>
      <c r="Y1136" s="13"/>
      <c r="Z1136" s="13"/>
      <c r="AA1136" s="13"/>
      <c r="AB1136" s="13"/>
      <c r="AC1136" s="13"/>
      <c r="AD1136" s="13"/>
      <c r="AE1136" s="13"/>
      <c r="AT1136" s="197" t="s">
        <v>265</v>
      </c>
      <c r="AU1136" s="197" t="s">
        <v>85</v>
      </c>
      <c r="AV1136" s="13" t="s">
        <v>82</v>
      </c>
      <c r="AW1136" s="13" t="s">
        <v>32</v>
      </c>
      <c r="AX1136" s="13" t="s">
        <v>75</v>
      </c>
      <c r="AY1136" s="197" t="s">
        <v>257</v>
      </c>
    </row>
    <row r="1137" s="14" customFormat="1">
      <c r="A1137" s="14"/>
      <c r="B1137" s="203"/>
      <c r="C1137" s="14"/>
      <c r="D1137" s="196" t="s">
        <v>265</v>
      </c>
      <c r="E1137" s="204" t="s">
        <v>1</v>
      </c>
      <c r="F1137" s="205" t="s">
        <v>822</v>
      </c>
      <c r="G1137" s="14"/>
      <c r="H1137" s="206">
        <v>78</v>
      </c>
      <c r="I1137" s="207"/>
      <c r="J1137" s="14"/>
      <c r="K1137" s="14"/>
      <c r="L1137" s="203"/>
      <c r="M1137" s="208"/>
      <c r="N1137" s="209"/>
      <c r="O1137" s="209"/>
      <c r="P1137" s="209"/>
      <c r="Q1137" s="209"/>
      <c r="R1137" s="209"/>
      <c r="S1137" s="209"/>
      <c r="T1137" s="210"/>
      <c r="U1137" s="14"/>
      <c r="V1137" s="14"/>
      <c r="W1137" s="14"/>
      <c r="X1137" s="14"/>
      <c r="Y1137" s="14"/>
      <c r="Z1137" s="14"/>
      <c r="AA1137" s="14"/>
      <c r="AB1137" s="14"/>
      <c r="AC1137" s="14"/>
      <c r="AD1137" s="14"/>
      <c r="AE1137" s="14"/>
      <c r="AT1137" s="204" t="s">
        <v>265</v>
      </c>
      <c r="AU1137" s="204" t="s">
        <v>85</v>
      </c>
      <c r="AV1137" s="14" t="s">
        <v>85</v>
      </c>
      <c r="AW1137" s="14" t="s">
        <v>32</v>
      </c>
      <c r="AX1137" s="14" t="s">
        <v>75</v>
      </c>
      <c r="AY1137" s="204" t="s">
        <v>257</v>
      </c>
    </row>
    <row r="1138" s="13" customFormat="1">
      <c r="A1138" s="13"/>
      <c r="B1138" s="195"/>
      <c r="C1138" s="13"/>
      <c r="D1138" s="196" t="s">
        <v>265</v>
      </c>
      <c r="E1138" s="197" t="s">
        <v>1</v>
      </c>
      <c r="F1138" s="198" t="s">
        <v>893</v>
      </c>
      <c r="G1138" s="13"/>
      <c r="H1138" s="197" t="s">
        <v>1</v>
      </c>
      <c r="I1138" s="199"/>
      <c r="J1138" s="13"/>
      <c r="K1138" s="13"/>
      <c r="L1138" s="195"/>
      <c r="M1138" s="200"/>
      <c r="N1138" s="201"/>
      <c r="O1138" s="201"/>
      <c r="P1138" s="201"/>
      <c r="Q1138" s="201"/>
      <c r="R1138" s="201"/>
      <c r="S1138" s="201"/>
      <c r="T1138" s="202"/>
      <c r="U1138" s="13"/>
      <c r="V1138" s="13"/>
      <c r="W1138" s="13"/>
      <c r="X1138" s="13"/>
      <c r="Y1138" s="13"/>
      <c r="Z1138" s="13"/>
      <c r="AA1138" s="13"/>
      <c r="AB1138" s="13"/>
      <c r="AC1138" s="13"/>
      <c r="AD1138" s="13"/>
      <c r="AE1138" s="13"/>
      <c r="AT1138" s="197" t="s">
        <v>265</v>
      </c>
      <c r="AU1138" s="197" t="s">
        <v>85</v>
      </c>
      <c r="AV1138" s="13" t="s">
        <v>82</v>
      </c>
      <c r="AW1138" s="13" t="s">
        <v>32</v>
      </c>
      <c r="AX1138" s="13" t="s">
        <v>75</v>
      </c>
      <c r="AY1138" s="197" t="s">
        <v>257</v>
      </c>
    </row>
    <row r="1139" s="14" customFormat="1">
      <c r="A1139" s="14"/>
      <c r="B1139" s="203"/>
      <c r="C1139" s="14"/>
      <c r="D1139" s="196" t="s">
        <v>265</v>
      </c>
      <c r="E1139" s="204" t="s">
        <v>1</v>
      </c>
      <c r="F1139" s="205" t="s">
        <v>894</v>
      </c>
      <c r="G1139" s="14"/>
      <c r="H1139" s="206">
        <v>55.759999999999998</v>
      </c>
      <c r="I1139" s="207"/>
      <c r="J1139" s="14"/>
      <c r="K1139" s="14"/>
      <c r="L1139" s="203"/>
      <c r="M1139" s="208"/>
      <c r="N1139" s="209"/>
      <c r="O1139" s="209"/>
      <c r="P1139" s="209"/>
      <c r="Q1139" s="209"/>
      <c r="R1139" s="209"/>
      <c r="S1139" s="209"/>
      <c r="T1139" s="210"/>
      <c r="U1139" s="14"/>
      <c r="V1139" s="14"/>
      <c r="W1139" s="14"/>
      <c r="X1139" s="14"/>
      <c r="Y1139" s="14"/>
      <c r="Z1139" s="14"/>
      <c r="AA1139" s="14"/>
      <c r="AB1139" s="14"/>
      <c r="AC1139" s="14"/>
      <c r="AD1139" s="14"/>
      <c r="AE1139" s="14"/>
      <c r="AT1139" s="204" t="s">
        <v>265</v>
      </c>
      <c r="AU1139" s="204" t="s">
        <v>85</v>
      </c>
      <c r="AV1139" s="14" t="s">
        <v>85</v>
      </c>
      <c r="AW1139" s="14" t="s">
        <v>32</v>
      </c>
      <c r="AX1139" s="14" t="s">
        <v>75</v>
      </c>
      <c r="AY1139" s="204" t="s">
        <v>257</v>
      </c>
    </row>
    <row r="1140" s="13" customFormat="1">
      <c r="A1140" s="13"/>
      <c r="B1140" s="195"/>
      <c r="C1140" s="13"/>
      <c r="D1140" s="196" t="s">
        <v>265</v>
      </c>
      <c r="E1140" s="197" t="s">
        <v>1</v>
      </c>
      <c r="F1140" s="198" t="s">
        <v>905</v>
      </c>
      <c r="G1140" s="13"/>
      <c r="H1140" s="197" t="s">
        <v>1</v>
      </c>
      <c r="I1140" s="199"/>
      <c r="J1140" s="13"/>
      <c r="K1140" s="13"/>
      <c r="L1140" s="195"/>
      <c r="M1140" s="200"/>
      <c r="N1140" s="201"/>
      <c r="O1140" s="201"/>
      <c r="P1140" s="201"/>
      <c r="Q1140" s="201"/>
      <c r="R1140" s="201"/>
      <c r="S1140" s="201"/>
      <c r="T1140" s="202"/>
      <c r="U1140" s="13"/>
      <c r="V1140" s="13"/>
      <c r="W1140" s="13"/>
      <c r="X1140" s="13"/>
      <c r="Y1140" s="13"/>
      <c r="Z1140" s="13"/>
      <c r="AA1140" s="13"/>
      <c r="AB1140" s="13"/>
      <c r="AC1140" s="13"/>
      <c r="AD1140" s="13"/>
      <c r="AE1140" s="13"/>
      <c r="AT1140" s="197" t="s">
        <v>265</v>
      </c>
      <c r="AU1140" s="197" t="s">
        <v>85</v>
      </c>
      <c r="AV1140" s="13" t="s">
        <v>82</v>
      </c>
      <c r="AW1140" s="13" t="s">
        <v>32</v>
      </c>
      <c r="AX1140" s="13" t="s">
        <v>75</v>
      </c>
      <c r="AY1140" s="197" t="s">
        <v>257</v>
      </c>
    </row>
    <row r="1141" s="14" customFormat="1">
      <c r="A1141" s="14"/>
      <c r="B1141" s="203"/>
      <c r="C1141" s="14"/>
      <c r="D1141" s="196" t="s">
        <v>265</v>
      </c>
      <c r="E1141" s="204" t="s">
        <v>1</v>
      </c>
      <c r="F1141" s="205" t="s">
        <v>906</v>
      </c>
      <c r="G1141" s="14"/>
      <c r="H1141" s="206">
        <v>6.9800000000000004</v>
      </c>
      <c r="I1141" s="207"/>
      <c r="J1141" s="14"/>
      <c r="K1141" s="14"/>
      <c r="L1141" s="203"/>
      <c r="M1141" s="208"/>
      <c r="N1141" s="209"/>
      <c r="O1141" s="209"/>
      <c r="P1141" s="209"/>
      <c r="Q1141" s="209"/>
      <c r="R1141" s="209"/>
      <c r="S1141" s="209"/>
      <c r="T1141" s="210"/>
      <c r="U1141" s="14"/>
      <c r="V1141" s="14"/>
      <c r="W1141" s="14"/>
      <c r="X1141" s="14"/>
      <c r="Y1141" s="14"/>
      <c r="Z1141" s="14"/>
      <c r="AA1141" s="14"/>
      <c r="AB1141" s="14"/>
      <c r="AC1141" s="14"/>
      <c r="AD1141" s="14"/>
      <c r="AE1141" s="14"/>
      <c r="AT1141" s="204" t="s">
        <v>265</v>
      </c>
      <c r="AU1141" s="204" t="s">
        <v>85</v>
      </c>
      <c r="AV1141" s="14" t="s">
        <v>85</v>
      </c>
      <c r="AW1141" s="14" t="s">
        <v>32</v>
      </c>
      <c r="AX1141" s="14" t="s">
        <v>75</v>
      </c>
      <c r="AY1141" s="204" t="s">
        <v>257</v>
      </c>
    </row>
    <row r="1142" s="13" customFormat="1">
      <c r="A1142" s="13"/>
      <c r="B1142" s="195"/>
      <c r="C1142" s="13"/>
      <c r="D1142" s="196" t="s">
        <v>265</v>
      </c>
      <c r="E1142" s="197" t="s">
        <v>1</v>
      </c>
      <c r="F1142" s="198" t="s">
        <v>895</v>
      </c>
      <c r="G1142" s="13"/>
      <c r="H1142" s="197" t="s">
        <v>1</v>
      </c>
      <c r="I1142" s="199"/>
      <c r="J1142" s="13"/>
      <c r="K1142" s="13"/>
      <c r="L1142" s="195"/>
      <c r="M1142" s="200"/>
      <c r="N1142" s="201"/>
      <c r="O1142" s="201"/>
      <c r="P1142" s="201"/>
      <c r="Q1142" s="201"/>
      <c r="R1142" s="201"/>
      <c r="S1142" s="201"/>
      <c r="T1142" s="202"/>
      <c r="U1142" s="13"/>
      <c r="V1142" s="13"/>
      <c r="W1142" s="13"/>
      <c r="X1142" s="13"/>
      <c r="Y1142" s="13"/>
      <c r="Z1142" s="13"/>
      <c r="AA1142" s="13"/>
      <c r="AB1142" s="13"/>
      <c r="AC1142" s="13"/>
      <c r="AD1142" s="13"/>
      <c r="AE1142" s="13"/>
      <c r="AT1142" s="197" t="s">
        <v>265</v>
      </c>
      <c r="AU1142" s="197" t="s">
        <v>85</v>
      </c>
      <c r="AV1142" s="13" t="s">
        <v>82</v>
      </c>
      <c r="AW1142" s="13" t="s">
        <v>32</v>
      </c>
      <c r="AX1142" s="13" t="s">
        <v>75</v>
      </c>
      <c r="AY1142" s="197" t="s">
        <v>257</v>
      </c>
    </row>
    <row r="1143" s="14" customFormat="1">
      <c r="A1143" s="14"/>
      <c r="B1143" s="203"/>
      <c r="C1143" s="14"/>
      <c r="D1143" s="196" t="s">
        <v>265</v>
      </c>
      <c r="E1143" s="204" t="s">
        <v>1</v>
      </c>
      <c r="F1143" s="205" t="s">
        <v>896</v>
      </c>
      <c r="G1143" s="14"/>
      <c r="H1143" s="206">
        <v>5.6500000000000004</v>
      </c>
      <c r="I1143" s="207"/>
      <c r="J1143" s="14"/>
      <c r="K1143" s="14"/>
      <c r="L1143" s="203"/>
      <c r="M1143" s="208"/>
      <c r="N1143" s="209"/>
      <c r="O1143" s="209"/>
      <c r="P1143" s="209"/>
      <c r="Q1143" s="209"/>
      <c r="R1143" s="209"/>
      <c r="S1143" s="209"/>
      <c r="T1143" s="210"/>
      <c r="U1143" s="14"/>
      <c r="V1143" s="14"/>
      <c r="W1143" s="14"/>
      <c r="X1143" s="14"/>
      <c r="Y1143" s="14"/>
      <c r="Z1143" s="14"/>
      <c r="AA1143" s="14"/>
      <c r="AB1143" s="14"/>
      <c r="AC1143" s="14"/>
      <c r="AD1143" s="14"/>
      <c r="AE1143" s="14"/>
      <c r="AT1143" s="204" t="s">
        <v>265</v>
      </c>
      <c r="AU1143" s="204" t="s">
        <v>85</v>
      </c>
      <c r="AV1143" s="14" t="s">
        <v>85</v>
      </c>
      <c r="AW1143" s="14" t="s">
        <v>32</v>
      </c>
      <c r="AX1143" s="14" t="s">
        <v>75</v>
      </c>
      <c r="AY1143" s="204" t="s">
        <v>257</v>
      </c>
    </row>
    <row r="1144" s="13" customFormat="1">
      <c r="A1144" s="13"/>
      <c r="B1144" s="195"/>
      <c r="C1144" s="13"/>
      <c r="D1144" s="196" t="s">
        <v>265</v>
      </c>
      <c r="E1144" s="197" t="s">
        <v>1</v>
      </c>
      <c r="F1144" s="198" t="s">
        <v>926</v>
      </c>
      <c r="G1144" s="13"/>
      <c r="H1144" s="197" t="s">
        <v>1</v>
      </c>
      <c r="I1144" s="199"/>
      <c r="J1144" s="13"/>
      <c r="K1144" s="13"/>
      <c r="L1144" s="195"/>
      <c r="M1144" s="200"/>
      <c r="N1144" s="201"/>
      <c r="O1144" s="201"/>
      <c r="P1144" s="201"/>
      <c r="Q1144" s="201"/>
      <c r="R1144" s="201"/>
      <c r="S1144" s="201"/>
      <c r="T1144" s="202"/>
      <c r="U1144" s="13"/>
      <c r="V1144" s="13"/>
      <c r="W1144" s="13"/>
      <c r="X1144" s="13"/>
      <c r="Y1144" s="13"/>
      <c r="Z1144" s="13"/>
      <c r="AA1144" s="13"/>
      <c r="AB1144" s="13"/>
      <c r="AC1144" s="13"/>
      <c r="AD1144" s="13"/>
      <c r="AE1144" s="13"/>
      <c r="AT1144" s="197" t="s">
        <v>265</v>
      </c>
      <c r="AU1144" s="197" t="s">
        <v>85</v>
      </c>
      <c r="AV1144" s="13" t="s">
        <v>82</v>
      </c>
      <c r="AW1144" s="13" t="s">
        <v>32</v>
      </c>
      <c r="AX1144" s="13" t="s">
        <v>75</v>
      </c>
      <c r="AY1144" s="197" t="s">
        <v>257</v>
      </c>
    </row>
    <row r="1145" s="14" customFormat="1">
      <c r="A1145" s="14"/>
      <c r="B1145" s="203"/>
      <c r="C1145" s="14"/>
      <c r="D1145" s="196" t="s">
        <v>265</v>
      </c>
      <c r="E1145" s="204" t="s">
        <v>1</v>
      </c>
      <c r="F1145" s="205" t="s">
        <v>959</v>
      </c>
      <c r="G1145" s="14"/>
      <c r="H1145" s="206">
        <v>14.529999999999999</v>
      </c>
      <c r="I1145" s="207"/>
      <c r="J1145" s="14"/>
      <c r="K1145" s="14"/>
      <c r="L1145" s="203"/>
      <c r="M1145" s="208"/>
      <c r="N1145" s="209"/>
      <c r="O1145" s="209"/>
      <c r="P1145" s="209"/>
      <c r="Q1145" s="209"/>
      <c r="R1145" s="209"/>
      <c r="S1145" s="209"/>
      <c r="T1145" s="210"/>
      <c r="U1145" s="14"/>
      <c r="V1145" s="14"/>
      <c r="W1145" s="14"/>
      <c r="X1145" s="14"/>
      <c r="Y1145" s="14"/>
      <c r="Z1145" s="14"/>
      <c r="AA1145" s="14"/>
      <c r="AB1145" s="14"/>
      <c r="AC1145" s="14"/>
      <c r="AD1145" s="14"/>
      <c r="AE1145" s="14"/>
      <c r="AT1145" s="204" t="s">
        <v>265</v>
      </c>
      <c r="AU1145" s="204" t="s">
        <v>85</v>
      </c>
      <c r="AV1145" s="14" t="s">
        <v>85</v>
      </c>
      <c r="AW1145" s="14" t="s">
        <v>32</v>
      </c>
      <c r="AX1145" s="14" t="s">
        <v>75</v>
      </c>
      <c r="AY1145" s="204" t="s">
        <v>257</v>
      </c>
    </row>
    <row r="1146" s="13" customFormat="1">
      <c r="A1146" s="13"/>
      <c r="B1146" s="195"/>
      <c r="C1146" s="13"/>
      <c r="D1146" s="196" t="s">
        <v>265</v>
      </c>
      <c r="E1146" s="197" t="s">
        <v>1</v>
      </c>
      <c r="F1146" s="198" t="s">
        <v>913</v>
      </c>
      <c r="G1146" s="13"/>
      <c r="H1146" s="197" t="s">
        <v>1</v>
      </c>
      <c r="I1146" s="199"/>
      <c r="J1146" s="13"/>
      <c r="K1146" s="13"/>
      <c r="L1146" s="195"/>
      <c r="M1146" s="200"/>
      <c r="N1146" s="201"/>
      <c r="O1146" s="201"/>
      <c r="P1146" s="201"/>
      <c r="Q1146" s="201"/>
      <c r="R1146" s="201"/>
      <c r="S1146" s="201"/>
      <c r="T1146" s="202"/>
      <c r="U1146" s="13"/>
      <c r="V1146" s="13"/>
      <c r="W1146" s="13"/>
      <c r="X1146" s="13"/>
      <c r="Y1146" s="13"/>
      <c r="Z1146" s="13"/>
      <c r="AA1146" s="13"/>
      <c r="AB1146" s="13"/>
      <c r="AC1146" s="13"/>
      <c r="AD1146" s="13"/>
      <c r="AE1146" s="13"/>
      <c r="AT1146" s="197" t="s">
        <v>265</v>
      </c>
      <c r="AU1146" s="197" t="s">
        <v>85</v>
      </c>
      <c r="AV1146" s="13" t="s">
        <v>82</v>
      </c>
      <c r="AW1146" s="13" t="s">
        <v>32</v>
      </c>
      <c r="AX1146" s="13" t="s">
        <v>75</v>
      </c>
      <c r="AY1146" s="197" t="s">
        <v>257</v>
      </c>
    </row>
    <row r="1147" s="14" customFormat="1">
      <c r="A1147" s="14"/>
      <c r="B1147" s="203"/>
      <c r="C1147" s="14"/>
      <c r="D1147" s="196" t="s">
        <v>265</v>
      </c>
      <c r="E1147" s="204" t="s">
        <v>1</v>
      </c>
      <c r="F1147" s="205" t="s">
        <v>914</v>
      </c>
      <c r="G1147" s="14"/>
      <c r="H1147" s="206">
        <v>105.20999999999999</v>
      </c>
      <c r="I1147" s="207"/>
      <c r="J1147" s="14"/>
      <c r="K1147" s="14"/>
      <c r="L1147" s="203"/>
      <c r="M1147" s="208"/>
      <c r="N1147" s="209"/>
      <c r="O1147" s="209"/>
      <c r="P1147" s="209"/>
      <c r="Q1147" s="209"/>
      <c r="R1147" s="209"/>
      <c r="S1147" s="209"/>
      <c r="T1147" s="210"/>
      <c r="U1147" s="14"/>
      <c r="V1147" s="14"/>
      <c r="W1147" s="14"/>
      <c r="X1147" s="14"/>
      <c r="Y1147" s="14"/>
      <c r="Z1147" s="14"/>
      <c r="AA1147" s="14"/>
      <c r="AB1147" s="14"/>
      <c r="AC1147" s="14"/>
      <c r="AD1147" s="14"/>
      <c r="AE1147" s="14"/>
      <c r="AT1147" s="204" t="s">
        <v>265</v>
      </c>
      <c r="AU1147" s="204" t="s">
        <v>85</v>
      </c>
      <c r="AV1147" s="14" t="s">
        <v>85</v>
      </c>
      <c r="AW1147" s="14" t="s">
        <v>32</v>
      </c>
      <c r="AX1147" s="14" t="s">
        <v>75</v>
      </c>
      <c r="AY1147" s="204" t="s">
        <v>257</v>
      </c>
    </row>
    <row r="1148" s="13" customFormat="1">
      <c r="A1148" s="13"/>
      <c r="B1148" s="195"/>
      <c r="C1148" s="13"/>
      <c r="D1148" s="196" t="s">
        <v>265</v>
      </c>
      <c r="E1148" s="197" t="s">
        <v>1</v>
      </c>
      <c r="F1148" s="198" t="s">
        <v>928</v>
      </c>
      <c r="G1148" s="13"/>
      <c r="H1148" s="197" t="s">
        <v>1</v>
      </c>
      <c r="I1148" s="199"/>
      <c r="J1148" s="13"/>
      <c r="K1148" s="13"/>
      <c r="L1148" s="195"/>
      <c r="M1148" s="200"/>
      <c r="N1148" s="201"/>
      <c r="O1148" s="201"/>
      <c r="P1148" s="201"/>
      <c r="Q1148" s="201"/>
      <c r="R1148" s="201"/>
      <c r="S1148" s="201"/>
      <c r="T1148" s="202"/>
      <c r="U1148" s="13"/>
      <c r="V1148" s="13"/>
      <c r="W1148" s="13"/>
      <c r="X1148" s="13"/>
      <c r="Y1148" s="13"/>
      <c r="Z1148" s="13"/>
      <c r="AA1148" s="13"/>
      <c r="AB1148" s="13"/>
      <c r="AC1148" s="13"/>
      <c r="AD1148" s="13"/>
      <c r="AE1148" s="13"/>
      <c r="AT1148" s="197" t="s">
        <v>265</v>
      </c>
      <c r="AU1148" s="197" t="s">
        <v>85</v>
      </c>
      <c r="AV1148" s="13" t="s">
        <v>82</v>
      </c>
      <c r="AW1148" s="13" t="s">
        <v>32</v>
      </c>
      <c r="AX1148" s="13" t="s">
        <v>75</v>
      </c>
      <c r="AY1148" s="197" t="s">
        <v>257</v>
      </c>
    </row>
    <row r="1149" s="14" customFormat="1">
      <c r="A1149" s="14"/>
      <c r="B1149" s="203"/>
      <c r="C1149" s="14"/>
      <c r="D1149" s="196" t="s">
        <v>265</v>
      </c>
      <c r="E1149" s="204" t="s">
        <v>1</v>
      </c>
      <c r="F1149" s="205" t="s">
        <v>960</v>
      </c>
      <c r="G1149" s="14"/>
      <c r="H1149" s="206">
        <v>84.200000000000003</v>
      </c>
      <c r="I1149" s="207"/>
      <c r="J1149" s="14"/>
      <c r="K1149" s="14"/>
      <c r="L1149" s="203"/>
      <c r="M1149" s="208"/>
      <c r="N1149" s="209"/>
      <c r="O1149" s="209"/>
      <c r="P1149" s="209"/>
      <c r="Q1149" s="209"/>
      <c r="R1149" s="209"/>
      <c r="S1149" s="209"/>
      <c r="T1149" s="210"/>
      <c r="U1149" s="14"/>
      <c r="V1149" s="14"/>
      <c r="W1149" s="14"/>
      <c r="X1149" s="14"/>
      <c r="Y1149" s="14"/>
      <c r="Z1149" s="14"/>
      <c r="AA1149" s="14"/>
      <c r="AB1149" s="14"/>
      <c r="AC1149" s="14"/>
      <c r="AD1149" s="14"/>
      <c r="AE1149" s="14"/>
      <c r="AT1149" s="204" t="s">
        <v>265</v>
      </c>
      <c r="AU1149" s="204" t="s">
        <v>85</v>
      </c>
      <c r="AV1149" s="14" t="s">
        <v>85</v>
      </c>
      <c r="AW1149" s="14" t="s">
        <v>32</v>
      </c>
      <c r="AX1149" s="14" t="s">
        <v>75</v>
      </c>
      <c r="AY1149" s="204" t="s">
        <v>257</v>
      </c>
    </row>
    <row r="1150" s="15" customFormat="1">
      <c r="A1150" s="15"/>
      <c r="B1150" s="211"/>
      <c r="C1150" s="15"/>
      <c r="D1150" s="196" t="s">
        <v>265</v>
      </c>
      <c r="E1150" s="212" t="s">
        <v>1</v>
      </c>
      <c r="F1150" s="213" t="s">
        <v>271</v>
      </c>
      <c r="G1150" s="15"/>
      <c r="H1150" s="214">
        <v>885.38000000000011</v>
      </c>
      <c r="I1150" s="215"/>
      <c r="J1150" s="15"/>
      <c r="K1150" s="15"/>
      <c r="L1150" s="211"/>
      <c r="M1150" s="216"/>
      <c r="N1150" s="217"/>
      <c r="O1150" s="217"/>
      <c r="P1150" s="217"/>
      <c r="Q1150" s="217"/>
      <c r="R1150" s="217"/>
      <c r="S1150" s="217"/>
      <c r="T1150" s="218"/>
      <c r="U1150" s="15"/>
      <c r="V1150" s="15"/>
      <c r="W1150" s="15"/>
      <c r="X1150" s="15"/>
      <c r="Y1150" s="15"/>
      <c r="Z1150" s="15"/>
      <c r="AA1150" s="15"/>
      <c r="AB1150" s="15"/>
      <c r="AC1150" s="15"/>
      <c r="AD1150" s="15"/>
      <c r="AE1150" s="15"/>
      <c r="AT1150" s="212" t="s">
        <v>265</v>
      </c>
      <c r="AU1150" s="212" t="s">
        <v>85</v>
      </c>
      <c r="AV1150" s="15" t="s">
        <v>108</v>
      </c>
      <c r="AW1150" s="15" t="s">
        <v>32</v>
      </c>
      <c r="AX1150" s="15" t="s">
        <v>82</v>
      </c>
      <c r="AY1150" s="212" t="s">
        <v>257</v>
      </c>
    </row>
    <row r="1151" s="2" customFormat="1" ht="24.15" customHeight="1">
      <c r="A1151" s="38"/>
      <c r="B1151" s="181"/>
      <c r="C1151" s="227" t="s">
        <v>1255</v>
      </c>
      <c r="D1151" s="227" t="s">
        <v>315</v>
      </c>
      <c r="E1151" s="228" t="s">
        <v>1256</v>
      </c>
      <c r="F1151" s="229" t="s">
        <v>1257</v>
      </c>
      <c r="G1151" s="230" t="s">
        <v>323</v>
      </c>
      <c r="H1151" s="231">
        <v>229.64599999999999</v>
      </c>
      <c r="I1151" s="232"/>
      <c r="J1151" s="233">
        <f>ROUND(I1151*H1151,2)</f>
        <v>0</v>
      </c>
      <c r="K1151" s="229" t="s">
        <v>263</v>
      </c>
      <c r="L1151" s="234"/>
      <c r="M1151" s="235" t="s">
        <v>1</v>
      </c>
      <c r="N1151" s="236" t="s">
        <v>40</v>
      </c>
      <c r="O1151" s="77"/>
      <c r="P1151" s="191">
        <f>O1151*H1151</f>
        <v>0</v>
      </c>
      <c r="Q1151" s="191">
        <v>0.002</v>
      </c>
      <c r="R1151" s="191">
        <f>Q1151*H1151</f>
        <v>0.45929199999999998</v>
      </c>
      <c r="S1151" s="191">
        <v>0</v>
      </c>
      <c r="T1151" s="192">
        <f>S1151*H1151</f>
        <v>0</v>
      </c>
      <c r="U1151" s="38"/>
      <c r="V1151" s="38"/>
      <c r="W1151" s="38"/>
      <c r="X1151" s="38"/>
      <c r="Y1151" s="38"/>
      <c r="Z1151" s="38"/>
      <c r="AA1151" s="38"/>
      <c r="AB1151" s="38"/>
      <c r="AC1151" s="38"/>
      <c r="AD1151" s="38"/>
      <c r="AE1151" s="38"/>
      <c r="AR1151" s="193" t="s">
        <v>462</v>
      </c>
      <c r="AT1151" s="193" t="s">
        <v>315</v>
      </c>
      <c r="AU1151" s="193" t="s">
        <v>85</v>
      </c>
      <c r="AY1151" s="19" t="s">
        <v>257</v>
      </c>
      <c r="BE1151" s="194">
        <f>IF(N1151="základní",J1151,0)</f>
        <v>0</v>
      </c>
      <c r="BF1151" s="194">
        <f>IF(N1151="snížená",J1151,0)</f>
        <v>0</v>
      </c>
      <c r="BG1151" s="194">
        <f>IF(N1151="zákl. přenesená",J1151,0)</f>
        <v>0</v>
      </c>
      <c r="BH1151" s="194">
        <f>IF(N1151="sníž. přenesená",J1151,0)</f>
        <v>0</v>
      </c>
      <c r="BI1151" s="194">
        <f>IF(N1151="nulová",J1151,0)</f>
        <v>0</v>
      </c>
      <c r="BJ1151" s="19" t="s">
        <v>82</v>
      </c>
      <c r="BK1151" s="194">
        <f>ROUND(I1151*H1151,2)</f>
        <v>0</v>
      </c>
      <c r="BL1151" s="19" t="s">
        <v>364</v>
      </c>
      <c r="BM1151" s="193" t="s">
        <v>1258</v>
      </c>
    </row>
    <row r="1152" s="13" customFormat="1">
      <c r="A1152" s="13"/>
      <c r="B1152" s="195"/>
      <c r="C1152" s="13"/>
      <c r="D1152" s="196" t="s">
        <v>265</v>
      </c>
      <c r="E1152" s="197" t="s">
        <v>1</v>
      </c>
      <c r="F1152" s="198" t="s">
        <v>1259</v>
      </c>
      <c r="G1152" s="13"/>
      <c r="H1152" s="197" t="s">
        <v>1</v>
      </c>
      <c r="I1152" s="199"/>
      <c r="J1152" s="13"/>
      <c r="K1152" s="13"/>
      <c r="L1152" s="195"/>
      <c r="M1152" s="200"/>
      <c r="N1152" s="201"/>
      <c r="O1152" s="201"/>
      <c r="P1152" s="201"/>
      <c r="Q1152" s="201"/>
      <c r="R1152" s="201"/>
      <c r="S1152" s="201"/>
      <c r="T1152" s="202"/>
      <c r="U1152" s="13"/>
      <c r="V1152" s="13"/>
      <c r="W1152" s="13"/>
      <c r="X1152" s="13"/>
      <c r="Y1152" s="13"/>
      <c r="Z1152" s="13"/>
      <c r="AA1152" s="13"/>
      <c r="AB1152" s="13"/>
      <c r="AC1152" s="13"/>
      <c r="AD1152" s="13"/>
      <c r="AE1152" s="13"/>
      <c r="AT1152" s="197" t="s">
        <v>265</v>
      </c>
      <c r="AU1152" s="197" t="s">
        <v>85</v>
      </c>
      <c r="AV1152" s="13" t="s">
        <v>82</v>
      </c>
      <c r="AW1152" s="13" t="s">
        <v>32</v>
      </c>
      <c r="AX1152" s="13" t="s">
        <v>75</v>
      </c>
      <c r="AY1152" s="197" t="s">
        <v>257</v>
      </c>
    </row>
    <row r="1153" s="13" customFormat="1">
      <c r="A1153" s="13"/>
      <c r="B1153" s="195"/>
      <c r="C1153" s="13"/>
      <c r="D1153" s="196" t="s">
        <v>265</v>
      </c>
      <c r="E1153" s="197" t="s">
        <v>1</v>
      </c>
      <c r="F1153" s="198" t="s">
        <v>911</v>
      </c>
      <c r="G1153" s="13"/>
      <c r="H1153" s="197" t="s">
        <v>1</v>
      </c>
      <c r="I1153" s="199"/>
      <c r="J1153" s="13"/>
      <c r="K1153" s="13"/>
      <c r="L1153" s="195"/>
      <c r="M1153" s="200"/>
      <c r="N1153" s="201"/>
      <c r="O1153" s="201"/>
      <c r="P1153" s="201"/>
      <c r="Q1153" s="201"/>
      <c r="R1153" s="201"/>
      <c r="S1153" s="201"/>
      <c r="T1153" s="202"/>
      <c r="U1153" s="13"/>
      <c r="V1153" s="13"/>
      <c r="W1153" s="13"/>
      <c r="X1153" s="13"/>
      <c r="Y1153" s="13"/>
      <c r="Z1153" s="13"/>
      <c r="AA1153" s="13"/>
      <c r="AB1153" s="13"/>
      <c r="AC1153" s="13"/>
      <c r="AD1153" s="13"/>
      <c r="AE1153" s="13"/>
      <c r="AT1153" s="197" t="s">
        <v>265</v>
      </c>
      <c r="AU1153" s="197" t="s">
        <v>85</v>
      </c>
      <c r="AV1153" s="13" t="s">
        <v>82</v>
      </c>
      <c r="AW1153" s="13" t="s">
        <v>32</v>
      </c>
      <c r="AX1153" s="13" t="s">
        <v>75</v>
      </c>
      <c r="AY1153" s="197" t="s">
        <v>257</v>
      </c>
    </row>
    <row r="1154" s="14" customFormat="1">
      <c r="A1154" s="14"/>
      <c r="B1154" s="203"/>
      <c r="C1154" s="14"/>
      <c r="D1154" s="196" t="s">
        <v>265</v>
      </c>
      <c r="E1154" s="204" t="s">
        <v>1</v>
      </c>
      <c r="F1154" s="205" t="s">
        <v>912</v>
      </c>
      <c r="G1154" s="14"/>
      <c r="H1154" s="206">
        <v>190</v>
      </c>
      <c r="I1154" s="207"/>
      <c r="J1154" s="14"/>
      <c r="K1154" s="14"/>
      <c r="L1154" s="203"/>
      <c r="M1154" s="208"/>
      <c r="N1154" s="209"/>
      <c r="O1154" s="209"/>
      <c r="P1154" s="209"/>
      <c r="Q1154" s="209"/>
      <c r="R1154" s="209"/>
      <c r="S1154" s="209"/>
      <c r="T1154" s="210"/>
      <c r="U1154" s="14"/>
      <c r="V1154" s="14"/>
      <c r="W1154" s="14"/>
      <c r="X1154" s="14"/>
      <c r="Y1154" s="14"/>
      <c r="Z1154" s="14"/>
      <c r="AA1154" s="14"/>
      <c r="AB1154" s="14"/>
      <c r="AC1154" s="14"/>
      <c r="AD1154" s="14"/>
      <c r="AE1154" s="14"/>
      <c r="AT1154" s="204" t="s">
        <v>265</v>
      </c>
      <c r="AU1154" s="204" t="s">
        <v>85</v>
      </c>
      <c r="AV1154" s="14" t="s">
        <v>85</v>
      </c>
      <c r="AW1154" s="14" t="s">
        <v>32</v>
      </c>
      <c r="AX1154" s="14" t="s">
        <v>75</v>
      </c>
      <c r="AY1154" s="204" t="s">
        <v>257</v>
      </c>
    </row>
    <row r="1155" s="16" customFormat="1">
      <c r="A1155" s="16"/>
      <c r="B1155" s="219"/>
      <c r="C1155" s="16"/>
      <c r="D1155" s="196" t="s">
        <v>265</v>
      </c>
      <c r="E1155" s="220" t="s">
        <v>1</v>
      </c>
      <c r="F1155" s="221" t="s">
        <v>296</v>
      </c>
      <c r="G1155" s="16"/>
      <c r="H1155" s="222">
        <v>190</v>
      </c>
      <c r="I1155" s="223"/>
      <c r="J1155" s="16"/>
      <c r="K1155" s="16"/>
      <c r="L1155" s="219"/>
      <c r="M1155" s="224"/>
      <c r="N1155" s="225"/>
      <c r="O1155" s="225"/>
      <c r="P1155" s="225"/>
      <c r="Q1155" s="225"/>
      <c r="R1155" s="225"/>
      <c r="S1155" s="225"/>
      <c r="T1155" s="226"/>
      <c r="U1155" s="16"/>
      <c r="V1155" s="16"/>
      <c r="W1155" s="16"/>
      <c r="X1155" s="16"/>
      <c r="Y1155" s="16"/>
      <c r="Z1155" s="16"/>
      <c r="AA1155" s="16"/>
      <c r="AB1155" s="16"/>
      <c r="AC1155" s="16"/>
      <c r="AD1155" s="16"/>
      <c r="AE1155" s="16"/>
      <c r="AT1155" s="220" t="s">
        <v>265</v>
      </c>
      <c r="AU1155" s="220" t="s">
        <v>85</v>
      </c>
      <c r="AV1155" s="16" t="s">
        <v>92</v>
      </c>
      <c r="AW1155" s="16" t="s">
        <v>32</v>
      </c>
      <c r="AX1155" s="16" t="s">
        <v>75</v>
      </c>
      <c r="AY1155" s="220" t="s">
        <v>257</v>
      </c>
    </row>
    <row r="1156" s="13" customFormat="1">
      <c r="A1156" s="13"/>
      <c r="B1156" s="195"/>
      <c r="C1156" s="13"/>
      <c r="D1156" s="196" t="s">
        <v>265</v>
      </c>
      <c r="E1156" s="197" t="s">
        <v>1</v>
      </c>
      <c r="F1156" s="198" t="s">
        <v>1260</v>
      </c>
      <c r="G1156" s="13"/>
      <c r="H1156" s="197" t="s">
        <v>1</v>
      </c>
      <c r="I1156" s="199"/>
      <c r="J1156" s="13"/>
      <c r="K1156" s="13"/>
      <c r="L1156" s="195"/>
      <c r="M1156" s="200"/>
      <c r="N1156" s="201"/>
      <c r="O1156" s="201"/>
      <c r="P1156" s="201"/>
      <c r="Q1156" s="201"/>
      <c r="R1156" s="201"/>
      <c r="S1156" s="201"/>
      <c r="T1156" s="202"/>
      <c r="U1156" s="13"/>
      <c r="V1156" s="13"/>
      <c r="W1156" s="13"/>
      <c r="X1156" s="13"/>
      <c r="Y1156" s="13"/>
      <c r="Z1156" s="13"/>
      <c r="AA1156" s="13"/>
      <c r="AB1156" s="13"/>
      <c r="AC1156" s="13"/>
      <c r="AD1156" s="13"/>
      <c r="AE1156" s="13"/>
      <c r="AT1156" s="197" t="s">
        <v>265</v>
      </c>
      <c r="AU1156" s="197" t="s">
        <v>85</v>
      </c>
      <c r="AV1156" s="13" t="s">
        <v>82</v>
      </c>
      <c r="AW1156" s="13" t="s">
        <v>32</v>
      </c>
      <c r="AX1156" s="13" t="s">
        <v>75</v>
      </c>
      <c r="AY1156" s="197" t="s">
        <v>257</v>
      </c>
    </row>
    <row r="1157" s="13" customFormat="1">
      <c r="A1157" s="13"/>
      <c r="B1157" s="195"/>
      <c r="C1157" s="13"/>
      <c r="D1157" s="196" t="s">
        <v>265</v>
      </c>
      <c r="E1157" s="197" t="s">
        <v>1</v>
      </c>
      <c r="F1157" s="198" t="s">
        <v>938</v>
      </c>
      <c r="G1157" s="13"/>
      <c r="H1157" s="197" t="s">
        <v>1</v>
      </c>
      <c r="I1157" s="199"/>
      <c r="J1157" s="13"/>
      <c r="K1157" s="13"/>
      <c r="L1157" s="195"/>
      <c r="M1157" s="200"/>
      <c r="N1157" s="201"/>
      <c r="O1157" s="201"/>
      <c r="P1157" s="201"/>
      <c r="Q1157" s="201"/>
      <c r="R1157" s="201"/>
      <c r="S1157" s="201"/>
      <c r="T1157" s="202"/>
      <c r="U1157" s="13"/>
      <c r="V1157" s="13"/>
      <c r="W1157" s="13"/>
      <c r="X1157" s="13"/>
      <c r="Y1157" s="13"/>
      <c r="Z1157" s="13"/>
      <c r="AA1157" s="13"/>
      <c r="AB1157" s="13"/>
      <c r="AC1157" s="13"/>
      <c r="AD1157" s="13"/>
      <c r="AE1157" s="13"/>
      <c r="AT1157" s="197" t="s">
        <v>265</v>
      </c>
      <c r="AU1157" s="197" t="s">
        <v>85</v>
      </c>
      <c r="AV1157" s="13" t="s">
        <v>82</v>
      </c>
      <c r="AW1157" s="13" t="s">
        <v>32</v>
      </c>
      <c r="AX1157" s="13" t="s">
        <v>75</v>
      </c>
      <c r="AY1157" s="197" t="s">
        <v>257</v>
      </c>
    </row>
    <row r="1158" s="14" customFormat="1">
      <c r="A1158" s="14"/>
      <c r="B1158" s="203"/>
      <c r="C1158" s="14"/>
      <c r="D1158" s="196" t="s">
        <v>265</v>
      </c>
      <c r="E1158" s="204" t="s">
        <v>1</v>
      </c>
      <c r="F1158" s="205" t="s">
        <v>958</v>
      </c>
      <c r="G1158" s="14"/>
      <c r="H1158" s="206">
        <v>28.710000000000001</v>
      </c>
      <c r="I1158" s="207"/>
      <c r="J1158" s="14"/>
      <c r="K1158" s="14"/>
      <c r="L1158" s="203"/>
      <c r="M1158" s="208"/>
      <c r="N1158" s="209"/>
      <c r="O1158" s="209"/>
      <c r="P1158" s="209"/>
      <c r="Q1158" s="209"/>
      <c r="R1158" s="209"/>
      <c r="S1158" s="209"/>
      <c r="T1158" s="210"/>
      <c r="U1158" s="14"/>
      <c r="V1158" s="14"/>
      <c r="W1158" s="14"/>
      <c r="X1158" s="14"/>
      <c r="Y1158" s="14"/>
      <c r="Z1158" s="14"/>
      <c r="AA1158" s="14"/>
      <c r="AB1158" s="14"/>
      <c r="AC1158" s="14"/>
      <c r="AD1158" s="14"/>
      <c r="AE1158" s="14"/>
      <c r="AT1158" s="204" t="s">
        <v>265</v>
      </c>
      <c r="AU1158" s="204" t="s">
        <v>85</v>
      </c>
      <c r="AV1158" s="14" t="s">
        <v>85</v>
      </c>
      <c r="AW1158" s="14" t="s">
        <v>32</v>
      </c>
      <c r="AX1158" s="14" t="s">
        <v>75</v>
      </c>
      <c r="AY1158" s="204" t="s">
        <v>257</v>
      </c>
    </row>
    <row r="1159" s="16" customFormat="1">
      <c r="A1159" s="16"/>
      <c r="B1159" s="219"/>
      <c r="C1159" s="16"/>
      <c r="D1159" s="196" t="s">
        <v>265</v>
      </c>
      <c r="E1159" s="220" t="s">
        <v>1</v>
      </c>
      <c r="F1159" s="221" t="s">
        <v>296</v>
      </c>
      <c r="G1159" s="16"/>
      <c r="H1159" s="222">
        <v>28.710000000000001</v>
      </c>
      <c r="I1159" s="223"/>
      <c r="J1159" s="16"/>
      <c r="K1159" s="16"/>
      <c r="L1159" s="219"/>
      <c r="M1159" s="224"/>
      <c r="N1159" s="225"/>
      <c r="O1159" s="225"/>
      <c r="P1159" s="225"/>
      <c r="Q1159" s="225"/>
      <c r="R1159" s="225"/>
      <c r="S1159" s="225"/>
      <c r="T1159" s="226"/>
      <c r="U1159" s="16"/>
      <c r="V1159" s="16"/>
      <c r="W1159" s="16"/>
      <c r="X1159" s="16"/>
      <c r="Y1159" s="16"/>
      <c r="Z1159" s="16"/>
      <c r="AA1159" s="16"/>
      <c r="AB1159" s="16"/>
      <c r="AC1159" s="16"/>
      <c r="AD1159" s="16"/>
      <c r="AE1159" s="16"/>
      <c r="AT1159" s="220" t="s">
        <v>265</v>
      </c>
      <c r="AU1159" s="220" t="s">
        <v>85</v>
      </c>
      <c r="AV1159" s="16" t="s">
        <v>92</v>
      </c>
      <c r="AW1159" s="16" t="s">
        <v>32</v>
      </c>
      <c r="AX1159" s="16" t="s">
        <v>75</v>
      </c>
      <c r="AY1159" s="220" t="s">
        <v>257</v>
      </c>
    </row>
    <row r="1160" s="15" customFormat="1">
      <c r="A1160" s="15"/>
      <c r="B1160" s="211"/>
      <c r="C1160" s="15"/>
      <c r="D1160" s="196" t="s">
        <v>265</v>
      </c>
      <c r="E1160" s="212" t="s">
        <v>1</v>
      </c>
      <c r="F1160" s="213" t="s">
        <v>271</v>
      </c>
      <c r="G1160" s="15"/>
      <c r="H1160" s="214">
        <v>218.71000000000001</v>
      </c>
      <c r="I1160" s="215"/>
      <c r="J1160" s="15"/>
      <c r="K1160" s="15"/>
      <c r="L1160" s="211"/>
      <c r="M1160" s="216"/>
      <c r="N1160" s="217"/>
      <c r="O1160" s="217"/>
      <c r="P1160" s="217"/>
      <c r="Q1160" s="217"/>
      <c r="R1160" s="217"/>
      <c r="S1160" s="217"/>
      <c r="T1160" s="218"/>
      <c r="U1160" s="15"/>
      <c r="V1160" s="15"/>
      <c r="W1160" s="15"/>
      <c r="X1160" s="15"/>
      <c r="Y1160" s="15"/>
      <c r="Z1160" s="15"/>
      <c r="AA1160" s="15"/>
      <c r="AB1160" s="15"/>
      <c r="AC1160" s="15"/>
      <c r="AD1160" s="15"/>
      <c r="AE1160" s="15"/>
      <c r="AT1160" s="212" t="s">
        <v>265</v>
      </c>
      <c r="AU1160" s="212" t="s">
        <v>85</v>
      </c>
      <c r="AV1160" s="15" t="s">
        <v>108</v>
      </c>
      <c r="AW1160" s="15" t="s">
        <v>32</v>
      </c>
      <c r="AX1160" s="15" t="s">
        <v>82</v>
      </c>
      <c r="AY1160" s="212" t="s">
        <v>257</v>
      </c>
    </row>
    <row r="1161" s="14" customFormat="1">
      <c r="A1161" s="14"/>
      <c r="B1161" s="203"/>
      <c r="C1161" s="14"/>
      <c r="D1161" s="196" t="s">
        <v>265</v>
      </c>
      <c r="E1161" s="14"/>
      <c r="F1161" s="205" t="s">
        <v>1261</v>
      </c>
      <c r="G1161" s="14"/>
      <c r="H1161" s="206">
        <v>229.64599999999999</v>
      </c>
      <c r="I1161" s="207"/>
      <c r="J1161" s="14"/>
      <c r="K1161" s="14"/>
      <c r="L1161" s="203"/>
      <c r="M1161" s="208"/>
      <c r="N1161" s="209"/>
      <c r="O1161" s="209"/>
      <c r="P1161" s="209"/>
      <c r="Q1161" s="209"/>
      <c r="R1161" s="209"/>
      <c r="S1161" s="209"/>
      <c r="T1161" s="210"/>
      <c r="U1161" s="14"/>
      <c r="V1161" s="14"/>
      <c r="W1161" s="14"/>
      <c r="X1161" s="14"/>
      <c r="Y1161" s="14"/>
      <c r="Z1161" s="14"/>
      <c r="AA1161" s="14"/>
      <c r="AB1161" s="14"/>
      <c r="AC1161" s="14"/>
      <c r="AD1161" s="14"/>
      <c r="AE1161" s="14"/>
      <c r="AT1161" s="204" t="s">
        <v>265</v>
      </c>
      <c r="AU1161" s="204" t="s">
        <v>85</v>
      </c>
      <c r="AV1161" s="14" t="s">
        <v>85</v>
      </c>
      <c r="AW1161" s="14" t="s">
        <v>3</v>
      </c>
      <c r="AX1161" s="14" t="s">
        <v>82</v>
      </c>
      <c r="AY1161" s="204" t="s">
        <v>257</v>
      </c>
    </row>
    <row r="1162" s="2" customFormat="1" ht="33" customHeight="1">
      <c r="A1162" s="38"/>
      <c r="B1162" s="181"/>
      <c r="C1162" s="227" t="s">
        <v>1262</v>
      </c>
      <c r="D1162" s="227" t="s">
        <v>315</v>
      </c>
      <c r="E1162" s="228" t="s">
        <v>1263</v>
      </c>
      <c r="F1162" s="229" t="s">
        <v>1264</v>
      </c>
      <c r="G1162" s="230" t="s">
        <v>323</v>
      </c>
      <c r="H1162" s="231">
        <v>414.05700000000002</v>
      </c>
      <c r="I1162" s="232"/>
      <c r="J1162" s="233">
        <f>ROUND(I1162*H1162,2)</f>
        <v>0</v>
      </c>
      <c r="K1162" s="229" t="s">
        <v>263</v>
      </c>
      <c r="L1162" s="234"/>
      <c r="M1162" s="235" t="s">
        <v>1</v>
      </c>
      <c r="N1162" s="236" t="s">
        <v>40</v>
      </c>
      <c r="O1162" s="77"/>
      <c r="P1162" s="191">
        <f>O1162*H1162</f>
        <v>0</v>
      </c>
      <c r="Q1162" s="191">
        <v>0.0044999999999999997</v>
      </c>
      <c r="R1162" s="191">
        <f>Q1162*H1162</f>
        <v>1.8632564999999999</v>
      </c>
      <c r="S1162" s="191">
        <v>0</v>
      </c>
      <c r="T1162" s="192">
        <f>S1162*H1162</f>
        <v>0</v>
      </c>
      <c r="U1162" s="38"/>
      <c r="V1162" s="38"/>
      <c r="W1162" s="38"/>
      <c r="X1162" s="38"/>
      <c r="Y1162" s="38"/>
      <c r="Z1162" s="38"/>
      <c r="AA1162" s="38"/>
      <c r="AB1162" s="38"/>
      <c r="AC1162" s="38"/>
      <c r="AD1162" s="38"/>
      <c r="AE1162" s="38"/>
      <c r="AR1162" s="193" t="s">
        <v>462</v>
      </c>
      <c r="AT1162" s="193" t="s">
        <v>315</v>
      </c>
      <c r="AU1162" s="193" t="s">
        <v>85</v>
      </c>
      <c r="AY1162" s="19" t="s">
        <v>257</v>
      </c>
      <c r="BE1162" s="194">
        <f>IF(N1162="základní",J1162,0)</f>
        <v>0</v>
      </c>
      <c r="BF1162" s="194">
        <f>IF(N1162="snížená",J1162,0)</f>
        <v>0</v>
      </c>
      <c r="BG1162" s="194">
        <f>IF(N1162="zákl. přenesená",J1162,0)</f>
        <v>0</v>
      </c>
      <c r="BH1162" s="194">
        <f>IF(N1162="sníž. přenesená",J1162,0)</f>
        <v>0</v>
      </c>
      <c r="BI1162" s="194">
        <f>IF(N1162="nulová",J1162,0)</f>
        <v>0</v>
      </c>
      <c r="BJ1162" s="19" t="s">
        <v>82</v>
      </c>
      <c r="BK1162" s="194">
        <f>ROUND(I1162*H1162,2)</f>
        <v>0</v>
      </c>
      <c r="BL1162" s="19" t="s">
        <v>364</v>
      </c>
      <c r="BM1162" s="193" t="s">
        <v>1265</v>
      </c>
    </row>
    <row r="1163" s="13" customFormat="1">
      <c r="A1163" s="13"/>
      <c r="B1163" s="195"/>
      <c r="C1163" s="13"/>
      <c r="D1163" s="196" t="s">
        <v>265</v>
      </c>
      <c r="E1163" s="197" t="s">
        <v>1</v>
      </c>
      <c r="F1163" s="198" t="s">
        <v>890</v>
      </c>
      <c r="G1163" s="13"/>
      <c r="H1163" s="197" t="s">
        <v>1</v>
      </c>
      <c r="I1163" s="199"/>
      <c r="J1163" s="13"/>
      <c r="K1163" s="13"/>
      <c r="L1163" s="195"/>
      <c r="M1163" s="200"/>
      <c r="N1163" s="201"/>
      <c r="O1163" s="201"/>
      <c r="P1163" s="201"/>
      <c r="Q1163" s="201"/>
      <c r="R1163" s="201"/>
      <c r="S1163" s="201"/>
      <c r="T1163" s="202"/>
      <c r="U1163" s="13"/>
      <c r="V1163" s="13"/>
      <c r="W1163" s="13"/>
      <c r="X1163" s="13"/>
      <c r="Y1163" s="13"/>
      <c r="Z1163" s="13"/>
      <c r="AA1163" s="13"/>
      <c r="AB1163" s="13"/>
      <c r="AC1163" s="13"/>
      <c r="AD1163" s="13"/>
      <c r="AE1163" s="13"/>
      <c r="AT1163" s="197" t="s">
        <v>265</v>
      </c>
      <c r="AU1163" s="197" t="s">
        <v>85</v>
      </c>
      <c r="AV1163" s="13" t="s">
        <v>82</v>
      </c>
      <c r="AW1163" s="13" t="s">
        <v>32</v>
      </c>
      <c r="AX1163" s="13" t="s">
        <v>75</v>
      </c>
      <c r="AY1163" s="197" t="s">
        <v>257</v>
      </c>
    </row>
    <row r="1164" s="13" customFormat="1">
      <c r="A1164" s="13"/>
      <c r="B1164" s="195"/>
      <c r="C1164" s="13"/>
      <c r="D1164" s="196" t="s">
        <v>265</v>
      </c>
      <c r="E1164" s="197" t="s">
        <v>1</v>
      </c>
      <c r="F1164" s="198" t="s">
        <v>891</v>
      </c>
      <c r="G1164" s="13"/>
      <c r="H1164" s="197" t="s">
        <v>1</v>
      </c>
      <c r="I1164" s="199"/>
      <c r="J1164" s="13"/>
      <c r="K1164" s="13"/>
      <c r="L1164" s="195"/>
      <c r="M1164" s="200"/>
      <c r="N1164" s="201"/>
      <c r="O1164" s="201"/>
      <c r="P1164" s="201"/>
      <c r="Q1164" s="201"/>
      <c r="R1164" s="201"/>
      <c r="S1164" s="201"/>
      <c r="T1164" s="202"/>
      <c r="U1164" s="13"/>
      <c r="V1164" s="13"/>
      <c r="W1164" s="13"/>
      <c r="X1164" s="13"/>
      <c r="Y1164" s="13"/>
      <c r="Z1164" s="13"/>
      <c r="AA1164" s="13"/>
      <c r="AB1164" s="13"/>
      <c r="AC1164" s="13"/>
      <c r="AD1164" s="13"/>
      <c r="AE1164" s="13"/>
      <c r="AT1164" s="197" t="s">
        <v>265</v>
      </c>
      <c r="AU1164" s="197" t="s">
        <v>85</v>
      </c>
      <c r="AV1164" s="13" t="s">
        <v>82</v>
      </c>
      <c r="AW1164" s="13" t="s">
        <v>32</v>
      </c>
      <c r="AX1164" s="13" t="s">
        <v>75</v>
      </c>
      <c r="AY1164" s="197" t="s">
        <v>257</v>
      </c>
    </row>
    <row r="1165" s="14" customFormat="1">
      <c r="A1165" s="14"/>
      <c r="B1165" s="203"/>
      <c r="C1165" s="14"/>
      <c r="D1165" s="196" t="s">
        <v>265</v>
      </c>
      <c r="E1165" s="204" t="s">
        <v>1</v>
      </c>
      <c r="F1165" s="205" t="s">
        <v>892</v>
      </c>
      <c r="G1165" s="14"/>
      <c r="H1165" s="206">
        <v>312.51999999999998</v>
      </c>
      <c r="I1165" s="207"/>
      <c r="J1165" s="14"/>
      <c r="K1165" s="14"/>
      <c r="L1165" s="203"/>
      <c r="M1165" s="208"/>
      <c r="N1165" s="209"/>
      <c r="O1165" s="209"/>
      <c r="P1165" s="209"/>
      <c r="Q1165" s="209"/>
      <c r="R1165" s="209"/>
      <c r="S1165" s="209"/>
      <c r="T1165" s="210"/>
      <c r="U1165" s="14"/>
      <c r="V1165" s="14"/>
      <c r="W1165" s="14"/>
      <c r="X1165" s="14"/>
      <c r="Y1165" s="14"/>
      <c r="Z1165" s="14"/>
      <c r="AA1165" s="14"/>
      <c r="AB1165" s="14"/>
      <c r="AC1165" s="14"/>
      <c r="AD1165" s="14"/>
      <c r="AE1165" s="14"/>
      <c r="AT1165" s="204" t="s">
        <v>265</v>
      </c>
      <c r="AU1165" s="204" t="s">
        <v>85</v>
      </c>
      <c r="AV1165" s="14" t="s">
        <v>85</v>
      </c>
      <c r="AW1165" s="14" t="s">
        <v>32</v>
      </c>
      <c r="AX1165" s="14" t="s">
        <v>75</v>
      </c>
      <c r="AY1165" s="204" t="s">
        <v>257</v>
      </c>
    </row>
    <row r="1166" s="13" customFormat="1">
      <c r="A1166" s="13"/>
      <c r="B1166" s="195"/>
      <c r="C1166" s="13"/>
      <c r="D1166" s="196" t="s">
        <v>265</v>
      </c>
      <c r="E1166" s="197" t="s">
        <v>1</v>
      </c>
      <c r="F1166" s="198" t="s">
        <v>903</v>
      </c>
      <c r="G1166" s="13"/>
      <c r="H1166" s="197" t="s">
        <v>1</v>
      </c>
      <c r="I1166" s="199"/>
      <c r="J1166" s="13"/>
      <c r="K1166" s="13"/>
      <c r="L1166" s="195"/>
      <c r="M1166" s="200"/>
      <c r="N1166" s="201"/>
      <c r="O1166" s="201"/>
      <c r="P1166" s="201"/>
      <c r="Q1166" s="201"/>
      <c r="R1166" s="201"/>
      <c r="S1166" s="201"/>
      <c r="T1166" s="202"/>
      <c r="U1166" s="13"/>
      <c r="V1166" s="13"/>
      <c r="W1166" s="13"/>
      <c r="X1166" s="13"/>
      <c r="Y1166" s="13"/>
      <c r="Z1166" s="13"/>
      <c r="AA1166" s="13"/>
      <c r="AB1166" s="13"/>
      <c r="AC1166" s="13"/>
      <c r="AD1166" s="13"/>
      <c r="AE1166" s="13"/>
      <c r="AT1166" s="197" t="s">
        <v>265</v>
      </c>
      <c r="AU1166" s="197" t="s">
        <v>85</v>
      </c>
      <c r="AV1166" s="13" t="s">
        <v>82</v>
      </c>
      <c r="AW1166" s="13" t="s">
        <v>32</v>
      </c>
      <c r="AX1166" s="13" t="s">
        <v>75</v>
      </c>
      <c r="AY1166" s="197" t="s">
        <v>257</v>
      </c>
    </row>
    <row r="1167" s="14" customFormat="1">
      <c r="A1167" s="14"/>
      <c r="B1167" s="203"/>
      <c r="C1167" s="14"/>
      <c r="D1167" s="196" t="s">
        <v>265</v>
      </c>
      <c r="E1167" s="204" t="s">
        <v>1</v>
      </c>
      <c r="F1167" s="205" t="s">
        <v>904</v>
      </c>
      <c r="G1167" s="14"/>
      <c r="H1167" s="206">
        <v>3.8199999999999998</v>
      </c>
      <c r="I1167" s="207"/>
      <c r="J1167" s="14"/>
      <c r="K1167" s="14"/>
      <c r="L1167" s="203"/>
      <c r="M1167" s="208"/>
      <c r="N1167" s="209"/>
      <c r="O1167" s="209"/>
      <c r="P1167" s="209"/>
      <c r="Q1167" s="209"/>
      <c r="R1167" s="209"/>
      <c r="S1167" s="209"/>
      <c r="T1167" s="210"/>
      <c r="U1167" s="14"/>
      <c r="V1167" s="14"/>
      <c r="W1167" s="14"/>
      <c r="X1167" s="14"/>
      <c r="Y1167" s="14"/>
      <c r="Z1167" s="14"/>
      <c r="AA1167" s="14"/>
      <c r="AB1167" s="14"/>
      <c r="AC1167" s="14"/>
      <c r="AD1167" s="14"/>
      <c r="AE1167" s="14"/>
      <c r="AT1167" s="204" t="s">
        <v>265</v>
      </c>
      <c r="AU1167" s="204" t="s">
        <v>85</v>
      </c>
      <c r="AV1167" s="14" t="s">
        <v>85</v>
      </c>
      <c r="AW1167" s="14" t="s">
        <v>32</v>
      </c>
      <c r="AX1167" s="14" t="s">
        <v>75</v>
      </c>
      <c r="AY1167" s="204" t="s">
        <v>257</v>
      </c>
    </row>
    <row r="1168" s="13" customFormat="1">
      <c r="A1168" s="13"/>
      <c r="B1168" s="195"/>
      <c r="C1168" s="13"/>
      <c r="D1168" s="196" t="s">
        <v>265</v>
      </c>
      <c r="E1168" s="197" t="s">
        <v>1</v>
      </c>
      <c r="F1168" s="198" t="s">
        <v>897</v>
      </c>
      <c r="G1168" s="13"/>
      <c r="H1168" s="197" t="s">
        <v>1</v>
      </c>
      <c r="I1168" s="199"/>
      <c r="J1168" s="13"/>
      <c r="K1168" s="13"/>
      <c r="L1168" s="195"/>
      <c r="M1168" s="200"/>
      <c r="N1168" s="201"/>
      <c r="O1168" s="201"/>
      <c r="P1168" s="201"/>
      <c r="Q1168" s="201"/>
      <c r="R1168" s="201"/>
      <c r="S1168" s="201"/>
      <c r="T1168" s="202"/>
      <c r="U1168" s="13"/>
      <c r="V1168" s="13"/>
      <c r="W1168" s="13"/>
      <c r="X1168" s="13"/>
      <c r="Y1168" s="13"/>
      <c r="Z1168" s="13"/>
      <c r="AA1168" s="13"/>
      <c r="AB1168" s="13"/>
      <c r="AC1168" s="13"/>
      <c r="AD1168" s="13"/>
      <c r="AE1168" s="13"/>
      <c r="AT1168" s="197" t="s">
        <v>265</v>
      </c>
      <c r="AU1168" s="197" t="s">
        <v>85</v>
      </c>
      <c r="AV1168" s="13" t="s">
        <v>82</v>
      </c>
      <c r="AW1168" s="13" t="s">
        <v>32</v>
      </c>
      <c r="AX1168" s="13" t="s">
        <v>75</v>
      </c>
      <c r="AY1168" s="197" t="s">
        <v>257</v>
      </c>
    </row>
    <row r="1169" s="14" customFormat="1">
      <c r="A1169" s="14"/>
      <c r="B1169" s="203"/>
      <c r="C1169" s="14"/>
      <c r="D1169" s="196" t="s">
        <v>265</v>
      </c>
      <c r="E1169" s="204" t="s">
        <v>1</v>
      </c>
      <c r="F1169" s="205" t="s">
        <v>822</v>
      </c>
      <c r="G1169" s="14"/>
      <c r="H1169" s="206">
        <v>78</v>
      </c>
      <c r="I1169" s="207"/>
      <c r="J1169" s="14"/>
      <c r="K1169" s="14"/>
      <c r="L1169" s="203"/>
      <c r="M1169" s="208"/>
      <c r="N1169" s="209"/>
      <c r="O1169" s="209"/>
      <c r="P1169" s="209"/>
      <c r="Q1169" s="209"/>
      <c r="R1169" s="209"/>
      <c r="S1169" s="209"/>
      <c r="T1169" s="210"/>
      <c r="U1169" s="14"/>
      <c r="V1169" s="14"/>
      <c r="W1169" s="14"/>
      <c r="X1169" s="14"/>
      <c r="Y1169" s="14"/>
      <c r="Z1169" s="14"/>
      <c r="AA1169" s="14"/>
      <c r="AB1169" s="14"/>
      <c r="AC1169" s="14"/>
      <c r="AD1169" s="14"/>
      <c r="AE1169" s="14"/>
      <c r="AT1169" s="204" t="s">
        <v>265</v>
      </c>
      <c r="AU1169" s="204" t="s">
        <v>85</v>
      </c>
      <c r="AV1169" s="14" t="s">
        <v>85</v>
      </c>
      <c r="AW1169" s="14" t="s">
        <v>32</v>
      </c>
      <c r="AX1169" s="14" t="s">
        <v>75</v>
      </c>
      <c r="AY1169" s="204" t="s">
        <v>257</v>
      </c>
    </row>
    <row r="1170" s="15" customFormat="1">
      <c r="A1170" s="15"/>
      <c r="B1170" s="211"/>
      <c r="C1170" s="15"/>
      <c r="D1170" s="196" t="s">
        <v>265</v>
      </c>
      <c r="E1170" s="212" t="s">
        <v>1</v>
      </c>
      <c r="F1170" s="213" t="s">
        <v>271</v>
      </c>
      <c r="G1170" s="15"/>
      <c r="H1170" s="214">
        <v>394.33999999999998</v>
      </c>
      <c r="I1170" s="215"/>
      <c r="J1170" s="15"/>
      <c r="K1170" s="15"/>
      <c r="L1170" s="211"/>
      <c r="M1170" s="216"/>
      <c r="N1170" s="217"/>
      <c r="O1170" s="217"/>
      <c r="P1170" s="217"/>
      <c r="Q1170" s="217"/>
      <c r="R1170" s="217"/>
      <c r="S1170" s="217"/>
      <c r="T1170" s="218"/>
      <c r="U1170" s="15"/>
      <c r="V1170" s="15"/>
      <c r="W1170" s="15"/>
      <c r="X1170" s="15"/>
      <c r="Y1170" s="15"/>
      <c r="Z1170" s="15"/>
      <c r="AA1170" s="15"/>
      <c r="AB1170" s="15"/>
      <c r="AC1170" s="15"/>
      <c r="AD1170" s="15"/>
      <c r="AE1170" s="15"/>
      <c r="AT1170" s="212" t="s">
        <v>265</v>
      </c>
      <c r="AU1170" s="212" t="s">
        <v>85</v>
      </c>
      <c r="AV1170" s="15" t="s">
        <v>108</v>
      </c>
      <c r="AW1170" s="15" t="s">
        <v>32</v>
      </c>
      <c r="AX1170" s="15" t="s">
        <v>82</v>
      </c>
      <c r="AY1170" s="212" t="s">
        <v>257</v>
      </c>
    </row>
    <row r="1171" s="14" customFormat="1">
      <c r="A1171" s="14"/>
      <c r="B1171" s="203"/>
      <c r="C1171" s="14"/>
      <c r="D1171" s="196" t="s">
        <v>265</v>
      </c>
      <c r="E1171" s="14"/>
      <c r="F1171" s="205" t="s">
        <v>1266</v>
      </c>
      <c r="G1171" s="14"/>
      <c r="H1171" s="206">
        <v>414.05700000000002</v>
      </c>
      <c r="I1171" s="207"/>
      <c r="J1171" s="14"/>
      <c r="K1171" s="14"/>
      <c r="L1171" s="203"/>
      <c r="M1171" s="208"/>
      <c r="N1171" s="209"/>
      <c r="O1171" s="209"/>
      <c r="P1171" s="209"/>
      <c r="Q1171" s="209"/>
      <c r="R1171" s="209"/>
      <c r="S1171" s="209"/>
      <c r="T1171" s="210"/>
      <c r="U1171" s="14"/>
      <c r="V1171" s="14"/>
      <c r="W1171" s="14"/>
      <c r="X1171" s="14"/>
      <c r="Y1171" s="14"/>
      <c r="Z1171" s="14"/>
      <c r="AA1171" s="14"/>
      <c r="AB1171" s="14"/>
      <c r="AC1171" s="14"/>
      <c r="AD1171" s="14"/>
      <c r="AE1171" s="14"/>
      <c r="AT1171" s="204" t="s">
        <v>265</v>
      </c>
      <c r="AU1171" s="204" t="s">
        <v>85</v>
      </c>
      <c r="AV1171" s="14" t="s">
        <v>85</v>
      </c>
      <c r="AW1171" s="14" t="s">
        <v>3</v>
      </c>
      <c r="AX1171" s="14" t="s">
        <v>82</v>
      </c>
      <c r="AY1171" s="204" t="s">
        <v>257</v>
      </c>
    </row>
    <row r="1172" s="2" customFormat="1" ht="24.15" customHeight="1">
      <c r="A1172" s="38"/>
      <c r="B1172" s="181"/>
      <c r="C1172" s="227" t="s">
        <v>1267</v>
      </c>
      <c r="D1172" s="227" t="s">
        <v>315</v>
      </c>
      <c r="E1172" s="228" t="s">
        <v>1268</v>
      </c>
      <c r="F1172" s="229" t="s">
        <v>1269</v>
      </c>
      <c r="G1172" s="230" t="s">
        <v>262</v>
      </c>
      <c r="H1172" s="231">
        <v>15.429</v>
      </c>
      <c r="I1172" s="232"/>
      <c r="J1172" s="233">
        <f>ROUND(I1172*H1172,2)</f>
        <v>0</v>
      </c>
      <c r="K1172" s="229" t="s">
        <v>263</v>
      </c>
      <c r="L1172" s="234"/>
      <c r="M1172" s="235" t="s">
        <v>1</v>
      </c>
      <c r="N1172" s="236" t="s">
        <v>40</v>
      </c>
      <c r="O1172" s="77"/>
      <c r="P1172" s="191">
        <f>O1172*H1172</f>
        <v>0</v>
      </c>
      <c r="Q1172" s="191">
        <v>0.029999999999999999</v>
      </c>
      <c r="R1172" s="191">
        <f>Q1172*H1172</f>
        <v>0.46287</v>
      </c>
      <c r="S1172" s="191">
        <v>0</v>
      </c>
      <c r="T1172" s="192">
        <f>S1172*H1172</f>
        <v>0</v>
      </c>
      <c r="U1172" s="38"/>
      <c r="V1172" s="38"/>
      <c r="W1172" s="38"/>
      <c r="X1172" s="38"/>
      <c r="Y1172" s="38"/>
      <c r="Z1172" s="38"/>
      <c r="AA1172" s="38"/>
      <c r="AB1172" s="38"/>
      <c r="AC1172" s="38"/>
      <c r="AD1172" s="38"/>
      <c r="AE1172" s="38"/>
      <c r="AR1172" s="193" t="s">
        <v>462</v>
      </c>
      <c r="AT1172" s="193" t="s">
        <v>315</v>
      </c>
      <c r="AU1172" s="193" t="s">
        <v>85</v>
      </c>
      <c r="AY1172" s="19" t="s">
        <v>257</v>
      </c>
      <c r="BE1172" s="194">
        <f>IF(N1172="základní",J1172,0)</f>
        <v>0</v>
      </c>
      <c r="BF1172" s="194">
        <f>IF(N1172="snížená",J1172,0)</f>
        <v>0</v>
      </c>
      <c r="BG1172" s="194">
        <f>IF(N1172="zákl. přenesená",J1172,0)</f>
        <v>0</v>
      </c>
      <c r="BH1172" s="194">
        <f>IF(N1172="sníž. přenesená",J1172,0)</f>
        <v>0</v>
      </c>
      <c r="BI1172" s="194">
        <f>IF(N1172="nulová",J1172,0)</f>
        <v>0</v>
      </c>
      <c r="BJ1172" s="19" t="s">
        <v>82</v>
      </c>
      <c r="BK1172" s="194">
        <f>ROUND(I1172*H1172,2)</f>
        <v>0</v>
      </c>
      <c r="BL1172" s="19" t="s">
        <v>364</v>
      </c>
      <c r="BM1172" s="193" t="s">
        <v>1270</v>
      </c>
    </row>
    <row r="1173" s="13" customFormat="1">
      <c r="A1173" s="13"/>
      <c r="B1173" s="195"/>
      <c r="C1173" s="13"/>
      <c r="D1173" s="196" t="s">
        <v>265</v>
      </c>
      <c r="E1173" s="197" t="s">
        <v>1</v>
      </c>
      <c r="F1173" s="198" t="s">
        <v>893</v>
      </c>
      <c r="G1173" s="13"/>
      <c r="H1173" s="197" t="s">
        <v>1</v>
      </c>
      <c r="I1173" s="199"/>
      <c r="J1173" s="13"/>
      <c r="K1173" s="13"/>
      <c r="L1173" s="195"/>
      <c r="M1173" s="200"/>
      <c r="N1173" s="201"/>
      <c r="O1173" s="201"/>
      <c r="P1173" s="201"/>
      <c r="Q1173" s="201"/>
      <c r="R1173" s="201"/>
      <c r="S1173" s="201"/>
      <c r="T1173" s="202"/>
      <c r="U1173" s="13"/>
      <c r="V1173" s="13"/>
      <c r="W1173" s="13"/>
      <c r="X1173" s="13"/>
      <c r="Y1173" s="13"/>
      <c r="Z1173" s="13"/>
      <c r="AA1173" s="13"/>
      <c r="AB1173" s="13"/>
      <c r="AC1173" s="13"/>
      <c r="AD1173" s="13"/>
      <c r="AE1173" s="13"/>
      <c r="AT1173" s="197" t="s">
        <v>265</v>
      </c>
      <c r="AU1173" s="197" t="s">
        <v>85</v>
      </c>
      <c r="AV1173" s="13" t="s">
        <v>82</v>
      </c>
      <c r="AW1173" s="13" t="s">
        <v>32</v>
      </c>
      <c r="AX1173" s="13" t="s">
        <v>75</v>
      </c>
      <c r="AY1173" s="197" t="s">
        <v>257</v>
      </c>
    </row>
    <row r="1174" s="14" customFormat="1">
      <c r="A1174" s="14"/>
      <c r="B1174" s="203"/>
      <c r="C1174" s="14"/>
      <c r="D1174" s="196" t="s">
        <v>265</v>
      </c>
      <c r="E1174" s="204" t="s">
        <v>1</v>
      </c>
      <c r="F1174" s="205" t="s">
        <v>1271</v>
      </c>
      <c r="G1174" s="14"/>
      <c r="H1174" s="206">
        <v>5.5759999999999996</v>
      </c>
      <c r="I1174" s="207"/>
      <c r="J1174" s="14"/>
      <c r="K1174" s="14"/>
      <c r="L1174" s="203"/>
      <c r="M1174" s="208"/>
      <c r="N1174" s="209"/>
      <c r="O1174" s="209"/>
      <c r="P1174" s="209"/>
      <c r="Q1174" s="209"/>
      <c r="R1174" s="209"/>
      <c r="S1174" s="209"/>
      <c r="T1174" s="210"/>
      <c r="U1174" s="14"/>
      <c r="V1174" s="14"/>
      <c r="W1174" s="14"/>
      <c r="X1174" s="14"/>
      <c r="Y1174" s="14"/>
      <c r="Z1174" s="14"/>
      <c r="AA1174" s="14"/>
      <c r="AB1174" s="14"/>
      <c r="AC1174" s="14"/>
      <c r="AD1174" s="14"/>
      <c r="AE1174" s="14"/>
      <c r="AT1174" s="204" t="s">
        <v>265</v>
      </c>
      <c r="AU1174" s="204" t="s">
        <v>85</v>
      </c>
      <c r="AV1174" s="14" t="s">
        <v>85</v>
      </c>
      <c r="AW1174" s="14" t="s">
        <v>32</v>
      </c>
      <c r="AX1174" s="14" t="s">
        <v>75</v>
      </c>
      <c r="AY1174" s="204" t="s">
        <v>257</v>
      </c>
    </row>
    <row r="1175" s="13" customFormat="1">
      <c r="A1175" s="13"/>
      <c r="B1175" s="195"/>
      <c r="C1175" s="13"/>
      <c r="D1175" s="196" t="s">
        <v>265</v>
      </c>
      <c r="E1175" s="197" t="s">
        <v>1</v>
      </c>
      <c r="F1175" s="198" t="s">
        <v>905</v>
      </c>
      <c r="G1175" s="13"/>
      <c r="H1175" s="197" t="s">
        <v>1</v>
      </c>
      <c r="I1175" s="199"/>
      <c r="J1175" s="13"/>
      <c r="K1175" s="13"/>
      <c r="L1175" s="195"/>
      <c r="M1175" s="200"/>
      <c r="N1175" s="201"/>
      <c r="O1175" s="201"/>
      <c r="P1175" s="201"/>
      <c r="Q1175" s="201"/>
      <c r="R1175" s="201"/>
      <c r="S1175" s="201"/>
      <c r="T1175" s="202"/>
      <c r="U1175" s="13"/>
      <c r="V1175" s="13"/>
      <c r="W1175" s="13"/>
      <c r="X1175" s="13"/>
      <c r="Y1175" s="13"/>
      <c r="Z1175" s="13"/>
      <c r="AA1175" s="13"/>
      <c r="AB1175" s="13"/>
      <c r="AC1175" s="13"/>
      <c r="AD1175" s="13"/>
      <c r="AE1175" s="13"/>
      <c r="AT1175" s="197" t="s">
        <v>265</v>
      </c>
      <c r="AU1175" s="197" t="s">
        <v>85</v>
      </c>
      <c r="AV1175" s="13" t="s">
        <v>82</v>
      </c>
      <c r="AW1175" s="13" t="s">
        <v>32</v>
      </c>
      <c r="AX1175" s="13" t="s">
        <v>75</v>
      </c>
      <c r="AY1175" s="197" t="s">
        <v>257</v>
      </c>
    </row>
    <row r="1176" s="14" customFormat="1">
      <c r="A1176" s="14"/>
      <c r="B1176" s="203"/>
      <c r="C1176" s="14"/>
      <c r="D1176" s="196" t="s">
        <v>265</v>
      </c>
      <c r="E1176" s="204" t="s">
        <v>1</v>
      </c>
      <c r="F1176" s="205" t="s">
        <v>1272</v>
      </c>
      <c r="G1176" s="14"/>
      <c r="H1176" s="206">
        <v>0.69799999999999995</v>
      </c>
      <c r="I1176" s="207"/>
      <c r="J1176" s="14"/>
      <c r="K1176" s="14"/>
      <c r="L1176" s="203"/>
      <c r="M1176" s="208"/>
      <c r="N1176" s="209"/>
      <c r="O1176" s="209"/>
      <c r="P1176" s="209"/>
      <c r="Q1176" s="209"/>
      <c r="R1176" s="209"/>
      <c r="S1176" s="209"/>
      <c r="T1176" s="210"/>
      <c r="U1176" s="14"/>
      <c r="V1176" s="14"/>
      <c r="W1176" s="14"/>
      <c r="X1176" s="14"/>
      <c r="Y1176" s="14"/>
      <c r="Z1176" s="14"/>
      <c r="AA1176" s="14"/>
      <c r="AB1176" s="14"/>
      <c r="AC1176" s="14"/>
      <c r="AD1176" s="14"/>
      <c r="AE1176" s="14"/>
      <c r="AT1176" s="204" t="s">
        <v>265</v>
      </c>
      <c r="AU1176" s="204" t="s">
        <v>85</v>
      </c>
      <c r="AV1176" s="14" t="s">
        <v>85</v>
      </c>
      <c r="AW1176" s="14" t="s">
        <v>32</v>
      </c>
      <c r="AX1176" s="14" t="s">
        <v>75</v>
      </c>
      <c r="AY1176" s="204" t="s">
        <v>257</v>
      </c>
    </row>
    <row r="1177" s="13" customFormat="1">
      <c r="A1177" s="13"/>
      <c r="B1177" s="195"/>
      <c r="C1177" s="13"/>
      <c r="D1177" s="196" t="s">
        <v>265</v>
      </c>
      <c r="E1177" s="197" t="s">
        <v>1</v>
      </c>
      <c r="F1177" s="198" t="s">
        <v>928</v>
      </c>
      <c r="G1177" s="13"/>
      <c r="H1177" s="197" t="s">
        <v>1</v>
      </c>
      <c r="I1177" s="199"/>
      <c r="J1177" s="13"/>
      <c r="K1177" s="13"/>
      <c r="L1177" s="195"/>
      <c r="M1177" s="200"/>
      <c r="N1177" s="201"/>
      <c r="O1177" s="201"/>
      <c r="P1177" s="201"/>
      <c r="Q1177" s="201"/>
      <c r="R1177" s="201"/>
      <c r="S1177" s="201"/>
      <c r="T1177" s="202"/>
      <c r="U1177" s="13"/>
      <c r="V1177" s="13"/>
      <c r="W1177" s="13"/>
      <c r="X1177" s="13"/>
      <c r="Y1177" s="13"/>
      <c r="Z1177" s="13"/>
      <c r="AA1177" s="13"/>
      <c r="AB1177" s="13"/>
      <c r="AC1177" s="13"/>
      <c r="AD1177" s="13"/>
      <c r="AE1177" s="13"/>
      <c r="AT1177" s="197" t="s">
        <v>265</v>
      </c>
      <c r="AU1177" s="197" t="s">
        <v>85</v>
      </c>
      <c r="AV1177" s="13" t="s">
        <v>82</v>
      </c>
      <c r="AW1177" s="13" t="s">
        <v>32</v>
      </c>
      <c r="AX1177" s="13" t="s">
        <v>75</v>
      </c>
      <c r="AY1177" s="197" t="s">
        <v>257</v>
      </c>
    </row>
    <row r="1178" s="14" customFormat="1">
      <c r="A1178" s="14"/>
      <c r="B1178" s="203"/>
      <c r="C1178" s="14"/>
      <c r="D1178" s="196" t="s">
        <v>265</v>
      </c>
      <c r="E1178" s="204" t="s">
        <v>1</v>
      </c>
      <c r="F1178" s="205" t="s">
        <v>1273</v>
      </c>
      <c r="G1178" s="14"/>
      <c r="H1178" s="206">
        <v>8.4199999999999999</v>
      </c>
      <c r="I1178" s="207"/>
      <c r="J1178" s="14"/>
      <c r="K1178" s="14"/>
      <c r="L1178" s="203"/>
      <c r="M1178" s="208"/>
      <c r="N1178" s="209"/>
      <c r="O1178" s="209"/>
      <c r="P1178" s="209"/>
      <c r="Q1178" s="209"/>
      <c r="R1178" s="209"/>
      <c r="S1178" s="209"/>
      <c r="T1178" s="210"/>
      <c r="U1178" s="14"/>
      <c r="V1178" s="14"/>
      <c r="W1178" s="14"/>
      <c r="X1178" s="14"/>
      <c r="Y1178" s="14"/>
      <c r="Z1178" s="14"/>
      <c r="AA1178" s="14"/>
      <c r="AB1178" s="14"/>
      <c r="AC1178" s="14"/>
      <c r="AD1178" s="14"/>
      <c r="AE1178" s="14"/>
      <c r="AT1178" s="204" t="s">
        <v>265</v>
      </c>
      <c r="AU1178" s="204" t="s">
        <v>85</v>
      </c>
      <c r="AV1178" s="14" t="s">
        <v>85</v>
      </c>
      <c r="AW1178" s="14" t="s">
        <v>32</v>
      </c>
      <c r="AX1178" s="14" t="s">
        <v>75</v>
      </c>
      <c r="AY1178" s="204" t="s">
        <v>257</v>
      </c>
    </row>
    <row r="1179" s="15" customFormat="1">
      <c r="A1179" s="15"/>
      <c r="B1179" s="211"/>
      <c r="C1179" s="15"/>
      <c r="D1179" s="196" t="s">
        <v>265</v>
      </c>
      <c r="E1179" s="212" t="s">
        <v>1</v>
      </c>
      <c r="F1179" s="213" t="s">
        <v>271</v>
      </c>
      <c r="G1179" s="15"/>
      <c r="H1179" s="214">
        <v>14.693999999999999</v>
      </c>
      <c r="I1179" s="215"/>
      <c r="J1179" s="15"/>
      <c r="K1179" s="15"/>
      <c r="L1179" s="211"/>
      <c r="M1179" s="216"/>
      <c r="N1179" s="217"/>
      <c r="O1179" s="217"/>
      <c r="P1179" s="217"/>
      <c r="Q1179" s="217"/>
      <c r="R1179" s="217"/>
      <c r="S1179" s="217"/>
      <c r="T1179" s="218"/>
      <c r="U1179" s="15"/>
      <c r="V1179" s="15"/>
      <c r="W1179" s="15"/>
      <c r="X1179" s="15"/>
      <c r="Y1179" s="15"/>
      <c r="Z1179" s="15"/>
      <c r="AA1179" s="15"/>
      <c r="AB1179" s="15"/>
      <c r="AC1179" s="15"/>
      <c r="AD1179" s="15"/>
      <c r="AE1179" s="15"/>
      <c r="AT1179" s="212" t="s">
        <v>265</v>
      </c>
      <c r="AU1179" s="212" t="s">
        <v>85</v>
      </c>
      <c r="AV1179" s="15" t="s">
        <v>108</v>
      </c>
      <c r="AW1179" s="15" t="s">
        <v>32</v>
      </c>
      <c r="AX1179" s="15" t="s">
        <v>82</v>
      </c>
      <c r="AY1179" s="212" t="s">
        <v>257</v>
      </c>
    </row>
    <row r="1180" s="14" customFormat="1">
      <c r="A1180" s="14"/>
      <c r="B1180" s="203"/>
      <c r="C1180" s="14"/>
      <c r="D1180" s="196" t="s">
        <v>265</v>
      </c>
      <c r="E1180" s="14"/>
      <c r="F1180" s="205" t="s">
        <v>1274</v>
      </c>
      <c r="G1180" s="14"/>
      <c r="H1180" s="206">
        <v>15.429</v>
      </c>
      <c r="I1180" s="207"/>
      <c r="J1180" s="14"/>
      <c r="K1180" s="14"/>
      <c r="L1180" s="203"/>
      <c r="M1180" s="208"/>
      <c r="N1180" s="209"/>
      <c r="O1180" s="209"/>
      <c r="P1180" s="209"/>
      <c r="Q1180" s="209"/>
      <c r="R1180" s="209"/>
      <c r="S1180" s="209"/>
      <c r="T1180" s="210"/>
      <c r="U1180" s="14"/>
      <c r="V1180" s="14"/>
      <c r="W1180" s="14"/>
      <c r="X1180" s="14"/>
      <c r="Y1180" s="14"/>
      <c r="Z1180" s="14"/>
      <c r="AA1180" s="14"/>
      <c r="AB1180" s="14"/>
      <c r="AC1180" s="14"/>
      <c r="AD1180" s="14"/>
      <c r="AE1180" s="14"/>
      <c r="AT1180" s="204" t="s">
        <v>265</v>
      </c>
      <c r="AU1180" s="204" t="s">
        <v>85</v>
      </c>
      <c r="AV1180" s="14" t="s">
        <v>85</v>
      </c>
      <c r="AW1180" s="14" t="s">
        <v>3</v>
      </c>
      <c r="AX1180" s="14" t="s">
        <v>82</v>
      </c>
      <c r="AY1180" s="204" t="s">
        <v>257</v>
      </c>
    </row>
    <row r="1181" s="2" customFormat="1" ht="24.15" customHeight="1">
      <c r="A1181" s="38"/>
      <c r="B1181" s="181"/>
      <c r="C1181" s="227" t="s">
        <v>1275</v>
      </c>
      <c r="D1181" s="227" t="s">
        <v>315</v>
      </c>
      <c r="E1181" s="228" t="s">
        <v>1276</v>
      </c>
      <c r="F1181" s="229" t="s">
        <v>1277</v>
      </c>
      <c r="G1181" s="230" t="s">
        <v>262</v>
      </c>
      <c r="H1181" s="231">
        <v>13.166</v>
      </c>
      <c r="I1181" s="232"/>
      <c r="J1181" s="233">
        <f>ROUND(I1181*H1181,2)</f>
        <v>0</v>
      </c>
      <c r="K1181" s="229" t="s">
        <v>263</v>
      </c>
      <c r="L1181" s="234"/>
      <c r="M1181" s="235" t="s">
        <v>1</v>
      </c>
      <c r="N1181" s="236" t="s">
        <v>40</v>
      </c>
      <c r="O1181" s="77"/>
      <c r="P1181" s="191">
        <f>O1181*H1181</f>
        <v>0</v>
      </c>
      <c r="Q1181" s="191">
        <v>0.035000000000000003</v>
      </c>
      <c r="R1181" s="191">
        <f>Q1181*H1181</f>
        <v>0.46081000000000005</v>
      </c>
      <c r="S1181" s="191">
        <v>0</v>
      </c>
      <c r="T1181" s="192">
        <f>S1181*H1181</f>
        <v>0</v>
      </c>
      <c r="U1181" s="38"/>
      <c r="V1181" s="38"/>
      <c r="W1181" s="38"/>
      <c r="X1181" s="38"/>
      <c r="Y1181" s="38"/>
      <c r="Z1181" s="38"/>
      <c r="AA1181" s="38"/>
      <c r="AB1181" s="38"/>
      <c r="AC1181" s="38"/>
      <c r="AD1181" s="38"/>
      <c r="AE1181" s="38"/>
      <c r="AR1181" s="193" t="s">
        <v>462</v>
      </c>
      <c r="AT1181" s="193" t="s">
        <v>315</v>
      </c>
      <c r="AU1181" s="193" t="s">
        <v>85</v>
      </c>
      <c r="AY1181" s="19" t="s">
        <v>257</v>
      </c>
      <c r="BE1181" s="194">
        <f>IF(N1181="základní",J1181,0)</f>
        <v>0</v>
      </c>
      <c r="BF1181" s="194">
        <f>IF(N1181="snížená",J1181,0)</f>
        <v>0</v>
      </c>
      <c r="BG1181" s="194">
        <f>IF(N1181="zákl. přenesená",J1181,0)</f>
        <v>0</v>
      </c>
      <c r="BH1181" s="194">
        <f>IF(N1181="sníž. přenesená",J1181,0)</f>
        <v>0</v>
      </c>
      <c r="BI1181" s="194">
        <f>IF(N1181="nulová",J1181,0)</f>
        <v>0</v>
      </c>
      <c r="BJ1181" s="19" t="s">
        <v>82</v>
      </c>
      <c r="BK1181" s="194">
        <f>ROUND(I1181*H1181,2)</f>
        <v>0</v>
      </c>
      <c r="BL1181" s="19" t="s">
        <v>364</v>
      </c>
      <c r="BM1181" s="193" t="s">
        <v>1278</v>
      </c>
    </row>
    <row r="1182" s="13" customFormat="1">
      <c r="A1182" s="13"/>
      <c r="B1182" s="195"/>
      <c r="C1182" s="13"/>
      <c r="D1182" s="196" t="s">
        <v>265</v>
      </c>
      <c r="E1182" s="197" t="s">
        <v>1</v>
      </c>
      <c r="F1182" s="198" t="s">
        <v>890</v>
      </c>
      <c r="G1182" s="13"/>
      <c r="H1182" s="197" t="s">
        <v>1</v>
      </c>
      <c r="I1182" s="199"/>
      <c r="J1182" s="13"/>
      <c r="K1182" s="13"/>
      <c r="L1182" s="195"/>
      <c r="M1182" s="200"/>
      <c r="N1182" s="201"/>
      <c r="O1182" s="201"/>
      <c r="P1182" s="201"/>
      <c r="Q1182" s="201"/>
      <c r="R1182" s="201"/>
      <c r="S1182" s="201"/>
      <c r="T1182" s="202"/>
      <c r="U1182" s="13"/>
      <c r="V1182" s="13"/>
      <c r="W1182" s="13"/>
      <c r="X1182" s="13"/>
      <c r="Y1182" s="13"/>
      <c r="Z1182" s="13"/>
      <c r="AA1182" s="13"/>
      <c r="AB1182" s="13"/>
      <c r="AC1182" s="13"/>
      <c r="AD1182" s="13"/>
      <c r="AE1182" s="13"/>
      <c r="AT1182" s="197" t="s">
        <v>265</v>
      </c>
      <c r="AU1182" s="197" t="s">
        <v>85</v>
      </c>
      <c r="AV1182" s="13" t="s">
        <v>82</v>
      </c>
      <c r="AW1182" s="13" t="s">
        <v>32</v>
      </c>
      <c r="AX1182" s="13" t="s">
        <v>75</v>
      </c>
      <c r="AY1182" s="197" t="s">
        <v>257</v>
      </c>
    </row>
    <row r="1183" s="13" customFormat="1">
      <c r="A1183" s="13"/>
      <c r="B1183" s="195"/>
      <c r="C1183" s="13"/>
      <c r="D1183" s="196" t="s">
        <v>265</v>
      </c>
      <c r="E1183" s="197" t="s">
        <v>1</v>
      </c>
      <c r="F1183" s="198" t="s">
        <v>895</v>
      </c>
      <c r="G1183" s="13"/>
      <c r="H1183" s="197" t="s">
        <v>1</v>
      </c>
      <c r="I1183" s="199"/>
      <c r="J1183" s="13"/>
      <c r="K1183" s="13"/>
      <c r="L1183" s="195"/>
      <c r="M1183" s="200"/>
      <c r="N1183" s="201"/>
      <c r="O1183" s="201"/>
      <c r="P1183" s="201"/>
      <c r="Q1183" s="201"/>
      <c r="R1183" s="201"/>
      <c r="S1183" s="201"/>
      <c r="T1183" s="202"/>
      <c r="U1183" s="13"/>
      <c r="V1183" s="13"/>
      <c r="W1183" s="13"/>
      <c r="X1183" s="13"/>
      <c r="Y1183" s="13"/>
      <c r="Z1183" s="13"/>
      <c r="AA1183" s="13"/>
      <c r="AB1183" s="13"/>
      <c r="AC1183" s="13"/>
      <c r="AD1183" s="13"/>
      <c r="AE1183" s="13"/>
      <c r="AT1183" s="197" t="s">
        <v>265</v>
      </c>
      <c r="AU1183" s="197" t="s">
        <v>85</v>
      </c>
      <c r="AV1183" s="13" t="s">
        <v>82</v>
      </c>
      <c r="AW1183" s="13" t="s">
        <v>32</v>
      </c>
      <c r="AX1183" s="13" t="s">
        <v>75</v>
      </c>
      <c r="AY1183" s="197" t="s">
        <v>257</v>
      </c>
    </row>
    <row r="1184" s="14" customFormat="1">
      <c r="A1184" s="14"/>
      <c r="B1184" s="203"/>
      <c r="C1184" s="14"/>
      <c r="D1184" s="196" t="s">
        <v>265</v>
      </c>
      <c r="E1184" s="204" t="s">
        <v>1</v>
      </c>
      <c r="F1184" s="205" t="s">
        <v>1279</v>
      </c>
      <c r="G1184" s="14"/>
      <c r="H1184" s="206">
        <v>0.56499999999999995</v>
      </c>
      <c r="I1184" s="207"/>
      <c r="J1184" s="14"/>
      <c r="K1184" s="14"/>
      <c r="L1184" s="203"/>
      <c r="M1184" s="208"/>
      <c r="N1184" s="209"/>
      <c r="O1184" s="209"/>
      <c r="P1184" s="209"/>
      <c r="Q1184" s="209"/>
      <c r="R1184" s="209"/>
      <c r="S1184" s="209"/>
      <c r="T1184" s="210"/>
      <c r="U1184" s="14"/>
      <c r="V1184" s="14"/>
      <c r="W1184" s="14"/>
      <c r="X1184" s="14"/>
      <c r="Y1184" s="14"/>
      <c r="Z1184" s="14"/>
      <c r="AA1184" s="14"/>
      <c r="AB1184" s="14"/>
      <c r="AC1184" s="14"/>
      <c r="AD1184" s="14"/>
      <c r="AE1184" s="14"/>
      <c r="AT1184" s="204" t="s">
        <v>265</v>
      </c>
      <c r="AU1184" s="204" t="s">
        <v>85</v>
      </c>
      <c r="AV1184" s="14" t="s">
        <v>85</v>
      </c>
      <c r="AW1184" s="14" t="s">
        <v>32</v>
      </c>
      <c r="AX1184" s="14" t="s">
        <v>75</v>
      </c>
      <c r="AY1184" s="204" t="s">
        <v>257</v>
      </c>
    </row>
    <row r="1185" s="13" customFormat="1">
      <c r="A1185" s="13"/>
      <c r="B1185" s="195"/>
      <c r="C1185" s="13"/>
      <c r="D1185" s="196" t="s">
        <v>265</v>
      </c>
      <c r="E1185" s="197" t="s">
        <v>1</v>
      </c>
      <c r="F1185" s="198" t="s">
        <v>926</v>
      </c>
      <c r="G1185" s="13"/>
      <c r="H1185" s="197" t="s">
        <v>1</v>
      </c>
      <c r="I1185" s="199"/>
      <c r="J1185" s="13"/>
      <c r="K1185" s="13"/>
      <c r="L1185" s="195"/>
      <c r="M1185" s="200"/>
      <c r="N1185" s="201"/>
      <c r="O1185" s="201"/>
      <c r="P1185" s="201"/>
      <c r="Q1185" s="201"/>
      <c r="R1185" s="201"/>
      <c r="S1185" s="201"/>
      <c r="T1185" s="202"/>
      <c r="U1185" s="13"/>
      <c r="V1185" s="13"/>
      <c r="W1185" s="13"/>
      <c r="X1185" s="13"/>
      <c r="Y1185" s="13"/>
      <c r="Z1185" s="13"/>
      <c r="AA1185" s="13"/>
      <c r="AB1185" s="13"/>
      <c r="AC1185" s="13"/>
      <c r="AD1185" s="13"/>
      <c r="AE1185" s="13"/>
      <c r="AT1185" s="197" t="s">
        <v>265</v>
      </c>
      <c r="AU1185" s="197" t="s">
        <v>85</v>
      </c>
      <c r="AV1185" s="13" t="s">
        <v>82</v>
      </c>
      <c r="AW1185" s="13" t="s">
        <v>32</v>
      </c>
      <c r="AX1185" s="13" t="s">
        <v>75</v>
      </c>
      <c r="AY1185" s="197" t="s">
        <v>257</v>
      </c>
    </row>
    <row r="1186" s="14" customFormat="1">
      <c r="A1186" s="14"/>
      <c r="B1186" s="203"/>
      <c r="C1186" s="14"/>
      <c r="D1186" s="196" t="s">
        <v>265</v>
      </c>
      <c r="E1186" s="204" t="s">
        <v>1</v>
      </c>
      <c r="F1186" s="205" t="s">
        <v>1280</v>
      </c>
      <c r="G1186" s="14"/>
      <c r="H1186" s="206">
        <v>1.4530000000000001</v>
      </c>
      <c r="I1186" s="207"/>
      <c r="J1186" s="14"/>
      <c r="K1186" s="14"/>
      <c r="L1186" s="203"/>
      <c r="M1186" s="208"/>
      <c r="N1186" s="209"/>
      <c r="O1186" s="209"/>
      <c r="P1186" s="209"/>
      <c r="Q1186" s="209"/>
      <c r="R1186" s="209"/>
      <c r="S1186" s="209"/>
      <c r="T1186" s="210"/>
      <c r="U1186" s="14"/>
      <c r="V1186" s="14"/>
      <c r="W1186" s="14"/>
      <c r="X1186" s="14"/>
      <c r="Y1186" s="14"/>
      <c r="Z1186" s="14"/>
      <c r="AA1186" s="14"/>
      <c r="AB1186" s="14"/>
      <c r="AC1186" s="14"/>
      <c r="AD1186" s="14"/>
      <c r="AE1186" s="14"/>
      <c r="AT1186" s="204" t="s">
        <v>265</v>
      </c>
      <c r="AU1186" s="204" t="s">
        <v>85</v>
      </c>
      <c r="AV1186" s="14" t="s">
        <v>85</v>
      </c>
      <c r="AW1186" s="14" t="s">
        <v>32</v>
      </c>
      <c r="AX1186" s="14" t="s">
        <v>75</v>
      </c>
      <c r="AY1186" s="204" t="s">
        <v>257</v>
      </c>
    </row>
    <row r="1187" s="13" customFormat="1">
      <c r="A1187" s="13"/>
      <c r="B1187" s="195"/>
      <c r="C1187" s="13"/>
      <c r="D1187" s="196" t="s">
        <v>265</v>
      </c>
      <c r="E1187" s="197" t="s">
        <v>1</v>
      </c>
      <c r="F1187" s="198" t="s">
        <v>913</v>
      </c>
      <c r="G1187" s="13"/>
      <c r="H1187" s="197" t="s">
        <v>1</v>
      </c>
      <c r="I1187" s="199"/>
      <c r="J1187" s="13"/>
      <c r="K1187" s="13"/>
      <c r="L1187" s="195"/>
      <c r="M1187" s="200"/>
      <c r="N1187" s="201"/>
      <c r="O1187" s="201"/>
      <c r="P1187" s="201"/>
      <c r="Q1187" s="201"/>
      <c r="R1187" s="201"/>
      <c r="S1187" s="201"/>
      <c r="T1187" s="202"/>
      <c r="U1187" s="13"/>
      <c r="V1187" s="13"/>
      <c r="W1187" s="13"/>
      <c r="X1187" s="13"/>
      <c r="Y1187" s="13"/>
      <c r="Z1187" s="13"/>
      <c r="AA1187" s="13"/>
      <c r="AB1187" s="13"/>
      <c r="AC1187" s="13"/>
      <c r="AD1187" s="13"/>
      <c r="AE1187" s="13"/>
      <c r="AT1187" s="197" t="s">
        <v>265</v>
      </c>
      <c r="AU1187" s="197" t="s">
        <v>85</v>
      </c>
      <c r="AV1187" s="13" t="s">
        <v>82</v>
      </c>
      <c r="AW1187" s="13" t="s">
        <v>32</v>
      </c>
      <c r="AX1187" s="13" t="s">
        <v>75</v>
      </c>
      <c r="AY1187" s="197" t="s">
        <v>257</v>
      </c>
    </row>
    <row r="1188" s="14" customFormat="1">
      <c r="A1188" s="14"/>
      <c r="B1188" s="203"/>
      <c r="C1188" s="14"/>
      <c r="D1188" s="196" t="s">
        <v>265</v>
      </c>
      <c r="E1188" s="204" t="s">
        <v>1</v>
      </c>
      <c r="F1188" s="205" t="s">
        <v>1281</v>
      </c>
      <c r="G1188" s="14"/>
      <c r="H1188" s="206">
        <v>10.521000000000001</v>
      </c>
      <c r="I1188" s="207"/>
      <c r="J1188" s="14"/>
      <c r="K1188" s="14"/>
      <c r="L1188" s="203"/>
      <c r="M1188" s="208"/>
      <c r="N1188" s="209"/>
      <c r="O1188" s="209"/>
      <c r="P1188" s="209"/>
      <c r="Q1188" s="209"/>
      <c r="R1188" s="209"/>
      <c r="S1188" s="209"/>
      <c r="T1188" s="210"/>
      <c r="U1188" s="14"/>
      <c r="V1188" s="14"/>
      <c r="W1188" s="14"/>
      <c r="X1188" s="14"/>
      <c r="Y1188" s="14"/>
      <c r="Z1188" s="14"/>
      <c r="AA1188" s="14"/>
      <c r="AB1188" s="14"/>
      <c r="AC1188" s="14"/>
      <c r="AD1188" s="14"/>
      <c r="AE1188" s="14"/>
      <c r="AT1188" s="204" t="s">
        <v>265</v>
      </c>
      <c r="AU1188" s="204" t="s">
        <v>85</v>
      </c>
      <c r="AV1188" s="14" t="s">
        <v>85</v>
      </c>
      <c r="AW1188" s="14" t="s">
        <v>32</v>
      </c>
      <c r="AX1188" s="14" t="s">
        <v>75</v>
      </c>
      <c r="AY1188" s="204" t="s">
        <v>257</v>
      </c>
    </row>
    <row r="1189" s="15" customFormat="1">
      <c r="A1189" s="15"/>
      <c r="B1189" s="211"/>
      <c r="C1189" s="15"/>
      <c r="D1189" s="196" t="s">
        <v>265</v>
      </c>
      <c r="E1189" s="212" t="s">
        <v>1</v>
      </c>
      <c r="F1189" s="213" t="s">
        <v>271</v>
      </c>
      <c r="G1189" s="15"/>
      <c r="H1189" s="214">
        <v>12.539000000000002</v>
      </c>
      <c r="I1189" s="215"/>
      <c r="J1189" s="15"/>
      <c r="K1189" s="15"/>
      <c r="L1189" s="211"/>
      <c r="M1189" s="216"/>
      <c r="N1189" s="217"/>
      <c r="O1189" s="217"/>
      <c r="P1189" s="217"/>
      <c r="Q1189" s="217"/>
      <c r="R1189" s="217"/>
      <c r="S1189" s="217"/>
      <c r="T1189" s="218"/>
      <c r="U1189" s="15"/>
      <c r="V1189" s="15"/>
      <c r="W1189" s="15"/>
      <c r="X1189" s="15"/>
      <c r="Y1189" s="15"/>
      <c r="Z1189" s="15"/>
      <c r="AA1189" s="15"/>
      <c r="AB1189" s="15"/>
      <c r="AC1189" s="15"/>
      <c r="AD1189" s="15"/>
      <c r="AE1189" s="15"/>
      <c r="AT1189" s="212" t="s">
        <v>265</v>
      </c>
      <c r="AU1189" s="212" t="s">
        <v>85</v>
      </c>
      <c r="AV1189" s="15" t="s">
        <v>108</v>
      </c>
      <c r="AW1189" s="15" t="s">
        <v>32</v>
      </c>
      <c r="AX1189" s="15" t="s">
        <v>82</v>
      </c>
      <c r="AY1189" s="212" t="s">
        <v>257</v>
      </c>
    </row>
    <row r="1190" s="14" customFormat="1">
      <c r="A1190" s="14"/>
      <c r="B1190" s="203"/>
      <c r="C1190" s="14"/>
      <c r="D1190" s="196" t="s">
        <v>265</v>
      </c>
      <c r="E1190" s="14"/>
      <c r="F1190" s="205" t="s">
        <v>1282</v>
      </c>
      <c r="G1190" s="14"/>
      <c r="H1190" s="206">
        <v>13.166</v>
      </c>
      <c r="I1190" s="207"/>
      <c r="J1190" s="14"/>
      <c r="K1190" s="14"/>
      <c r="L1190" s="203"/>
      <c r="M1190" s="208"/>
      <c r="N1190" s="209"/>
      <c r="O1190" s="209"/>
      <c r="P1190" s="209"/>
      <c r="Q1190" s="209"/>
      <c r="R1190" s="209"/>
      <c r="S1190" s="209"/>
      <c r="T1190" s="210"/>
      <c r="U1190" s="14"/>
      <c r="V1190" s="14"/>
      <c r="W1190" s="14"/>
      <c r="X1190" s="14"/>
      <c r="Y1190" s="14"/>
      <c r="Z1190" s="14"/>
      <c r="AA1190" s="14"/>
      <c r="AB1190" s="14"/>
      <c r="AC1190" s="14"/>
      <c r="AD1190" s="14"/>
      <c r="AE1190" s="14"/>
      <c r="AT1190" s="204" t="s">
        <v>265</v>
      </c>
      <c r="AU1190" s="204" t="s">
        <v>85</v>
      </c>
      <c r="AV1190" s="14" t="s">
        <v>85</v>
      </c>
      <c r="AW1190" s="14" t="s">
        <v>3</v>
      </c>
      <c r="AX1190" s="14" t="s">
        <v>82</v>
      </c>
      <c r="AY1190" s="204" t="s">
        <v>257</v>
      </c>
    </row>
    <row r="1191" s="2" customFormat="1" ht="24.15" customHeight="1">
      <c r="A1191" s="38"/>
      <c r="B1191" s="181"/>
      <c r="C1191" s="182" t="s">
        <v>1283</v>
      </c>
      <c r="D1191" s="182" t="s">
        <v>259</v>
      </c>
      <c r="E1191" s="183" t="s">
        <v>1284</v>
      </c>
      <c r="F1191" s="184" t="s">
        <v>1285</v>
      </c>
      <c r="G1191" s="185" t="s">
        <v>422</v>
      </c>
      <c r="H1191" s="186">
        <v>848.75</v>
      </c>
      <c r="I1191" s="187"/>
      <c r="J1191" s="188">
        <f>ROUND(I1191*H1191,2)</f>
        <v>0</v>
      </c>
      <c r="K1191" s="184" t="s">
        <v>263</v>
      </c>
      <c r="L1191" s="39"/>
      <c r="M1191" s="189" t="s">
        <v>1</v>
      </c>
      <c r="N1191" s="190" t="s">
        <v>40</v>
      </c>
      <c r="O1191" s="77"/>
      <c r="P1191" s="191">
        <f>O1191*H1191</f>
        <v>0</v>
      </c>
      <c r="Q1191" s="191">
        <v>0</v>
      </c>
      <c r="R1191" s="191">
        <f>Q1191*H1191</f>
        <v>0</v>
      </c>
      <c r="S1191" s="191">
        <v>0</v>
      </c>
      <c r="T1191" s="192">
        <f>S1191*H1191</f>
        <v>0</v>
      </c>
      <c r="U1191" s="38"/>
      <c r="V1191" s="38"/>
      <c r="W1191" s="38"/>
      <c r="X1191" s="38"/>
      <c r="Y1191" s="38"/>
      <c r="Z1191" s="38"/>
      <c r="AA1191" s="38"/>
      <c r="AB1191" s="38"/>
      <c r="AC1191" s="38"/>
      <c r="AD1191" s="38"/>
      <c r="AE1191" s="38"/>
      <c r="AR1191" s="193" t="s">
        <v>364</v>
      </c>
      <c r="AT1191" s="193" t="s">
        <v>259</v>
      </c>
      <c r="AU1191" s="193" t="s">
        <v>85</v>
      </c>
      <c r="AY1191" s="19" t="s">
        <v>257</v>
      </c>
      <c r="BE1191" s="194">
        <f>IF(N1191="základní",J1191,0)</f>
        <v>0</v>
      </c>
      <c r="BF1191" s="194">
        <f>IF(N1191="snížená",J1191,0)</f>
        <v>0</v>
      </c>
      <c r="BG1191" s="194">
        <f>IF(N1191="zákl. přenesená",J1191,0)</f>
        <v>0</v>
      </c>
      <c r="BH1191" s="194">
        <f>IF(N1191="sníž. přenesená",J1191,0)</f>
        <v>0</v>
      </c>
      <c r="BI1191" s="194">
        <f>IF(N1191="nulová",J1191,0)</f>
        <v>0</v>
      </c>
      <c r="BJ1191" s="19" t="s">
        <v>82</v>
      </c>
      <c r="BK1191" s="194">
        <f>ROUND(I1191*H1191,2)</f>
        <v>0</v>
      </c>
      <c r="BL1191" s="19" t="s">
        <v>364</v>
      </c>
      <c r="BM1191" s="193" t="s">
        <v>1286</v>
      </c>
    </row>
    <row r="1192" s="13" customFormat="1">
      <c r="A1192" s="13"/>
      <c r="B1192" s="195"/>
      <c r="C1192" s="13"/>
      <c r="D1192" s="196" t="s">
        <v>265</v>
      </c>
      <c r="E1192" s="197" t="s">
        <v>1</v>
      </c>
      <c r="F1192" s="198" t="s">
        <v>890</v>
      </c>
      <c r="G1192" s="13"/>
      <c r="H1192" s="197" t="s">
        <v>1</v>
      </c>
      <c r="I1192" s="199"/>
      <c r="J1192" s="13"/>
      <c r="K1192" s="13"/>
      <c r="L1192" s="195"/>
      <c r="M1192" s="200"/>
      <c r="N1192" s="201"/>
      <c r="O1192" s="201"/>
      <c r="P1192" s="201"/>
      <c r="Q1192" s="201"/>
      <c r="R1192" s="201"/>
      <c r="S1192" s="201"/>
      <c r="T1192" s="202"/>
      <c r="U1192" s="13"/>
      <c r="V1192" s="13"/>
      <c r="W1192" s="13"/>
      <c r="X1192" s="13"/>
      <c r="Y1192" s="13"/>
      <c r="Z1192" s="13"/>
      <c r="AA1192" s="13"/>
      <c r="AB1192" s="13"/>
      <c r="AC1192" s="13"/>
      <c r="AD1192" s="13"/>
      <c r="AE1192" s="13"/>
      <c r="AT1192" s="197" t="s">
        <v>265</v>
      </c>
      <c r="AU1192" s="197" t="s">
        <v>85</v>
      </c>
      <c r="AV1192" s="13" t="s">
        <v>82</v>
      </c>
      <c r="AW1192" s="13" t="s">
        <v>32</v>
      </c>
      <c r="AX1192" s="13" t="s">
        <v>75</v>
      </c>
      <c r="AY1192" s="197" t="s">
        <v>257</v>
      </c>
    </row>
    <row r="1193" s="14" customFormat="1">
      <c r="A1193" s="14"/>
      <c r="B1193" s="203"/>
      <c r="C1193" s="14"/>
      <c r="D1193" s="196" t="s">
        <v>265</v>
      </c>
      <c r="E1193" s="204" t="s">
        <v>1</v>
      </c>
      <c r="F1193" s="205" t="s">
        <v>1287</v>
      </c>
      <c r="G1193" s="14"/>
      <c r="H1193" s="206">
        <v>13.15</v>
      </c>
      <c r="I1193" s="207"/>
      <c r="J1193" s="14"/>
      <c r="K1193" s="14"/>
      <c r="L1193" s="203"/>
      <c r="M1193" s="208"/>
      <c r="N1193" s="209"/>
      <c r="O1193" s="209"/>
      <c r="P1193" s="209"/>
      <c r="Q1193" s="209"/>
      <c r="R1193" s="209"/>
      <c r="S1193" s="209"/>
      <c r="T1193" s="210"/>
      <c r="U1193" s="14"/>
      <c r="V1193" s="14"/>
      <c r="W1193" s="14"/>
      <c r="X1193" s="14"/>
      <c r="Y1193" s="14"/>
      <c r="Z1193" s="14"/>
      <c r="AA1193" s="14"/>
      <c r="AB1193" s="14"/>
      <c r="AC1193" s="14"/>
      <c r="AD1193" s="14"/>
      <c r="AE1193" s="14"/>
      <c r="AT1193" s="204" t="s">
        <v>265</v>
      </c>
      <c r="AU1193" s="204" t="s">
        <v>85</v>
      </c>
      <c r="AV1193" s="14" t="s">
        <v>85</v>
      </c>
      <c r="AW1193" s="14" t="s">
        <v>32</v>
      </c>
      <c r="AX1193" s="14" t="s">
        <v>75</v>
      </c>
      <c r="AY1193" s="204" t="s">
        <v>257</v>
      </c>
    </row>
    <row r="1194" s="14" customFormat="1">
      <c r="A1194" s="14"/>
      <c r="B1194" s="203"/>
      <c r="C1194" s="14"/>
      <c r="D1194" s="196" t="s">
        <v>265</v>
      </c>
      <c r="E1194" s="204" t="s">
        <v>1</v>
      </c>
      <c r="F1194" s="205" t="s">
        <v>1288</v>
      </c>
      <c r="G1194" s="14"/>
      <c r="H1194" s="206">
        <v>13.85</v>
      </c>
      <c r="I1194" s="207"/>
      <c r="J1194" s="14"/>
      <c r="K1194" s="14"/>
      <c r="L1194" s="203"/>
      <c r="M1194" s="208"/>
      <c r="N1194" s="209"/>
      <c r="O1194" s="209"/>
      <c r="P1194" s="209"/>
      <c r="Q1194" s="209"/>
      <c r="R1194" s="209"/>
      <c r="S1194" s="209"/>
      <c r="T1194" s="210"/>
      <c r="U1194" s="14"/>
      <c r="V1194" s="14"/>
      <c r="W1194" s="14"/>
      <c r="X1194" s="14"/>
      <c r="Y1194" s="14"/>
      <c r="Z1194" s="14"/>
      <c r="AA1194" s="14"/>
      <c r="AB1194" s="14"/>
      <c r="AC1194" s="14"/>
      <c r="AD1194" s="14"/>
      <c r="AE1194" s="14"/>
      <c r="AT1194" s="204" t="s">
        <v>265</v>
      </c>
      <c r="AU1194" s="204" t="s">
        <v>85</v>
      </c>
      <c r="AV1194" s="14" t="s">
        <v>85</v>
      </c>
      <c r="AW1194" s="14" t="s">
        <v>32</v>
      </c>
      <c r="AX1194" s="14" t="s">
        <v>75</v>
      </c>
      <c r="AY1194" s="204" t="s">
        <v>257</v>
      </c>
    </row>
    <row r="1195" s="14" customFormat="1">
      <c r="A1195" s="14"/>
      <c r="B1195" s="203"/>
      <c r="C1195" s="14"/>
      <c r="D1195" s="196" t="s">
        <v>265</v>
      </c>
      <c r="E1195" s="204" t="s">
        <v>1</v>
      </c>
      <c r="F1195" s="205" t="s">
        <v>1289</v>
      </c>
      <c r="G1195" s="14"/>
      <c r="H1195" s="206">
        <v>14.949999999999999</v>
      </c>
      <c r="I1195" s="207"/>
      <c r="J1195" s="14"/>
      <c r="K1195" s="14"/>
      <c r="L1195" s="203"/>
      <c r="M1195" s="208"/>
      <c r="N1195" s="209"/>
      <c r="O1195" s="209"/>
      <c r="P1195" s="209"/>
      <c r="Q1195" s="209"/>
      <c r="R1195" s="209"/>
      <c r="S1195" s="209"/>
      <c r="T1195" s="210"/>
      <c r="U1195" s="14"/>
      <c r="V1195" s="14"/>
      <c r="W1195" s="14"/>
      <c r="X1195" s="14"/>
      <c r="Y1195" s="14"/>
      <c r="Z1195" s="14"/>
      <c r="AA1195" s="14"/>
      <c r="AB1195" s="14"/>
      <c r="AC1195" s="14"/>
      <c r="AD1195" s="14"/>
      <c r="AE1195" s="14"/>
      <c r="AT1195" s="204" t="s">
        <v>265</v>
      </c>
      <c r="AU1195" s="204" t="s">
        <v>85</v>
      </c>
      <c r="AV1195" s="14" t="s">
        <v>85</v>
      </c>
      <c r="AW1195" s="14" t="s">
        <v>32</v>
      </c>
      <c r="AX1195" s="14" t="s">
        <v>75</v>
      </c>
      <c r="AY1195" s="204" t="s">
        <v>257</v>
      </c>
    </row>
    <row r="1196" s="14" customFormat="1">
      <c r="A1196" s="14"/>
      <c r="B1196" s="203"/>
      <c r="C1196" s="14"/>
      <c r="D1196" s="196" t="s">
        <v>265</v>
      </c>
      <c r="E1196" s="204" t="s">
        <v>1</v>
      </c>
      <c r="F1196" s="205" t="s">
        <v>1290</v>
      </c>
      <c r="G1196" s="14"/>
      <c r="H1196" s="206">
        <v>9.0500000000000007</v>
      </c>
      <c r="I1196" s="207"/>
      <c r="J1196" s="14"/>
      <c r="K1196" s="14"/>
      <c r="L1196" s="203"/>
      <c r="M1196" s="208"/>
      <c r="N1196" s="209"/>
      <c r="O1196" s="209"/>
      <c r="P1196" s="209"/>
      <c r="Q1196" s="209"/>
      <c r="R1196" s="209"/>
      <c r="S1196" s="209"/>
      <c r="T1196" s="210"/>
      <c r="U1196" s="14"/>
      <c r="V1196" s="14"/>
      <c r="W1196" s="14"/>
      <c r="X1196" s="14"/>
      <c r="Y1196" s="14"/>
      <c r="Z1196" s="14"/>
      <c r="AA1196" s="14"/>
      <c r="AB1196" s="14"/>
      <c r="AC1196" s="14"/>
      <c r="AD1196" s="14"/>
      <c r="AE1196" s="14"/>
      <c r="AT1196" s="204" t="s">
        <v>265</v>
      </c>
      <c r="AU1196" s="204" t="s">
        <v>85</v>
      </c>
      <c r="AV1196" s="14" t="s">
        <v>85</v>
      </c>
      <c r="AW1196" s="14" t="s">
        <v>32</v>
      </c>
      <c r="AX1196" s="14" t="s">
        <v>75</v>
      </c>
      <c r="AY1196" s="204" t="s">
        <v>257</v>
      </c>
    </row>
    <row r="1197" s="14" customFormat="1">
      <c r="A1197" s="14"/>
      <c r="B1197" s="203"/>
      <c r="C1197" s="14"/>
      <c r="D1197" s="196" t="s">
        <v>265</v>
      </c>
      <c r="E1197" s="204" t="s">
        <v>1</v>
      </c>
      <c r="F1197" s="205" t="s">
        <v>1291</v>
      </c>
      <c r="G1197" s="14"/>
      <c r="H1197" s="206">
        <v>6.4500000000000002</v>
      </c>
      <c r="I1197" s="207"/>
      <c r="J1197" s="14"/>
      <c r="K1197" s="14"/>
      <c r="L1197" s="203"/>
      <c r="M1197" s="208"/>
      <c r="N1197" s="209"/>
      <c r="O1197" s="209"/>
      <c r="P1197" s="209"/>
      <c r="Q1197" s="209"/>
      <c r="R1197" s="209"/>
      <c r="S1197" s="209"/>
      <c r="T1197" s="210"/>
      <c r="U1197" s="14"/>
      <c r="V1197" s="14"/>
      <c r="W1197" s="14"/>
      <c r="X1197" s="14"/>
      <c r="Y1197" s="14"/>
      <c r="Z1197" s="14"/>
      <c r="AA1197" s="14"/>
      <c r="AB1197" s="14"/>
      <c r="AC1197" s="14"/>
      <c r="AD1197" s="14"/>
      <c r="AE1197" s="14"/>
      <c r="AT1197" s="204" t="s">
        <v>265</v>
      </c>
      <c r="AU1197" s="204" t="s">
        <v>85</v>
      </c>
      <c r="AV1197" s="14" t="s">
        <v>85</v>
      </c>
      <c r="AW1197" s="14" t="s">
        <v>32</v>
      </c>
      <c r="AX1197" s="14" t="s">
        <v>75</v>
      </c>
      <c r="AY1197" s="204" t="s">
        <v>257</v>
      </c>
    </row>
    <row r="1198" s="14" customFormat="1">
      <c r="A1198" s="14"/>
      <c r="B1198" s="203"/>
      <c r="C1198" s="14"/>
      <c r="D1198" s="196" t="s">
        <v>265</v>
      </c>
      <c r="E1198" s="204" t="s">
        <v>1</v>
      </c>
      <c r="F1198" s="205" t="s">
        <v>1292</v>
      </c>
      <c r="G1198" s="14"/>
      <c r="H1198" s="206">
        <v>5.8499999999999996</v>
      </c>
      <c r="I1198" s="207"/>
      <c r="J1198" s="14"/>
      <c r="K1198" s="14"/>
      <c r="L1198" s="203"/>
      <c r="M1198" s="208"/>
      <c r="N1198" s="209"/>
      <c r="O1198" s="209"/>
      <c r="P1198" s="209"/>
      <c r="Q1198" s="209"/>
      <c r="R1198" s="209"/>
      <c r="S1198" s="209"/>
      <c r="T1198" s="210"/>
      <c r="U1198" s="14"/>
      <c r="V1198" s="14"/>
      <c r="W1198" s="14"/>
      <c r="X1198" s="14"/>
      <c r="Y1198" s="14"/>
      <c r="Z1198" s="14"/>
      <c r="AA1198" s="14"/>
      <c r="AB1198" s="14"/>
      <c r="AC1198" s="14"/>
      <c r="AD1198" s="14"/>
      <c r="AE1198" s="14"/>
      <c r="AT1198" s="204" t="s">
        <v>265</v>
      </c>
      <c r="AU1198" s="204" t="s">
        <v>85</v>
      </c>
      <c r="AV1198" s="14" t="s">
        <v>85</v>
      </c>
      <c r="AW1198" s="14" t="s">
        <v>32</v>
      </c>
      <c r="AX1198" s="14" t="s">
        <v>75</v>
      </c>
      <c r="AY1198" s="204" t="s">
        <v>257</v>
      </c>
    </row>
    <row r="1199" s="14" customFormat="1">
      <c r="A1199" s="14"/>
      <c r="B1199" s="203"/>
      <c r="C1199" s="14"/>
      <c r="D1199" s="196" t="s">
        <v>265</v>
      </c>
      <c r="E1199" s="204" t="s">
        <v>1</v>
      </c>
      <c r="F1199" s="205" t="s">
        <v>1293</v>
      </c>
      <c r="G1199" s="14"/>
      <c r="H1199" s="206">
        <v>9.1500000000000004</v>
      </c>
      <c r="I1199" s="207"/>
      <c r="J1199" s="14"/>
      <c r="K1199" s="14"/>
      <c r="L1199" s="203"/>
      <c r="M1199" s="208"/>
      <c r="N1199" s="209"/>
      <c r="O1199" s="209"/>
      <c r="P1199" s="209"/>
      <c r="Q1199" s="209"/>
      <c r="R1199" s="209"/>
      <c r="S1199" s="209"/>
      <c r="T1199" s="210"/>
      <c r="U1199" s="14"/>
      <c r="V1199" s="14"/>
      <c r="W1199" s="14"/>
      <c r="X1199" s="14"/>
      <c r="Y1199" s="14"/>
      <c r="Z1199" s="14"/>
      <c r="AA1199" s="14"/>
      <c r="AB1199" s="14"/>
      <c r="AC1199" s="14"/>
      <c r="AD1199" s="14"/>
      <c r="AE1199" s="14"/>
      <c r="AT1199" s="204" t="s">
        <v>265</v>
      </c>
      <c r="AU1199" s="204" t="s">
        <v>85</v>
      </c>
      <c r="AV1199" s="14" t="s">
        <v>85</v>
      </c>
      <c r="AW1199" s="14" t="s">
        <v>32</v>
      </c>
      <c r="AX1199" s="14" t="s">
        <v>75</v>
      </c>
      <c r="AY1199" s="204" t="s">
        <v>257</v>
      </c>
    </row>
    <row r="1200" s="14" customFormat="1">
      <c r="A1200" s="14"/>
      <c r="B1200" s="203"/>
      <c r="C1200" s="14"/>
      <c r="D1200" s="196" t="s">
        <v>265</v>
      </c>
      <c r="E1200" s="204" t="s">
        <v>1</v>
      </c>
      <c r="F1200" s="205" t="s">
        <v>1294</v>
      </c>
      <c r="G1200" s="14"/>
      <c r="H1200" s="206">
        <v>18.600000000000001</v>
      </c>
      <c r="I1200" s="207"/>
      <c r="J1200" s="14"/>
      <c r="K1200" s="14"/>
      <c r="L1200" s="203"/>
      <c r="M1200" s="208"/>
      <c r="N1200" s="209"/>
      <c r="O1200" s="209"/>
      <c r="P1200" s="209"/>
      <c r="Q1200" s="209"/>
      <c r="R1200" s="209"/>
      <c r="S1200" s="209"/>
      <c r="T1200" s="210"/>
      <c r="U1200" s="14"/>
      <c r="V1200" s="14"/>
      <c r="W1200" s="14"/>
      <c r="X1200" s="14"/>
      <c r="Y1200" s="14"/>
      <c r="Z1200" s="14"/>
      <c r="AA1200" s="14"/>
      <c r="AB1200" s="14"/>
      <c r="AC1200" s="14"/>
      <c r="AD1200" s="14"/>
      <c r="AE1200" s="14"/>
      <c r="AT1200" s="204" t="s">
        <v>265</v>
      </c>
      <c r="AU1200" s="204" t="s">
        <v>85</v>
      </c>
      <c r="AV1200" s="14" t="s">
        <v>85</v>
      </c>
      <c r="AW1200" s="14" t="s">
        <v>32</v>
      </c>
      <c r="AX1200" s="14" t="s">
        <v>75</v>
      </c>
      <c r="AY1200" s="204" t="s">
        <v>257</v>
      </c>
    </row>
    <row r="1201" s="14" customFormat="1">
      <c r="A1201" s="14"/>
      <c r="B1201" s="203"/>
      <c r="C1201" s="14"/>
      <c r="D1201" s="196" t="s">
        <v>265</v>
      </c>
      <c r="E1201" s="204" t="s">
        <v>1</v>
      </c>
      <c r="F1201" s="205" t="s">
        <v>1295</v>
      </c>
      <c r="G1201" s="14"/>
      <c r="H1201" s="206">
        <v>35.200000000000003</v>
      </c>
      <c r="I1201" s="207"/>
      <c r="J1201" s="14"/>
      <c r="K1201" s="14"/>
      <c r="L1201" s="203"/>
      <c r="M1201" s="208"/>
      <c r="N1201" s="209"/>
      <c r="O1201" s="209"/>
      <c r="P1201" s="209"/>
      <c r="Q1201" s="209"/>
      <c r="R1201" s="209"/>
      <c r="S1201" s="209"/>
      <c r="T1201" s="210"/>
      <c r="U1201" s="14"/>
      <c r="V1201" s="14"/>
      <c r="W1201" s="14"/>
      <c r="X1201" s="14"/>
      <c r="Y1201" s="14"/>
      <c r="Z1201" s="14"/>
      <c r="AA1201" s="14"/>
      <c r="AB1201" s="14"/>
      <c r="AC1201" s="14"/>
      <c r="AD1201" s="14"/>
      <c r="AE1201" s="14"/>
      <c r="AT1201" s="204" t="s">
        <v>265</v>
      </c>
      <c r="AU1201" s="204" t="s">
        <v>85</v>
      </c>
      <c r="AV1201" s="14" t="s">
        <v>85</v>
      </c>
      <c r="AW1201" s="14" t="s">
        <v>32</v>
      </c>
      <c r="AX1201" s="14" t="s">
        <v>75</v>
      </c>
      <c r="AY1201" s="204" t="s">
        <v>257</v>
      </c>
    </row>
    <row r="1202" s="14" customFormat="1">
      <c r="A1202" s="14"/>
      <c r="B1202" s="203"/>
      <c r="C1202" s="14"/>
      <c r="D1202" s="196" t="s">
        <v>265</v>
      </c>
      <c r="E1202" s="204" t="s">
        <v>1</v>
      </c>
      <c r="F1202" s="205" t="s">
        <v>1296</v>
      </c>
      <c r="G1202" s="14"/>
      <c r="H1202" s="206">
        <v>11.1</v>
      </c>
      <c r="I1202" s="207"/>
      <c r="J1202" s="14"/>
      <c r="K1202" s="14"/>
      <c r="L1202" s="203"/>
      <c r="M1202" s="208"/>
      <c r="N1202" s="209"/>
      <c r="O1202" s="209"/>
      <c r="P1202" s="209"/>
      <c r="Q1202" s="209"/>
      <c r="R1202" s="209"/>
      <c r="S1202" s="209"/>
      <c r="T1202" s="210"/>
      <c r="U1202" s="14"/>
      <c r="V1202" s="14"/>
      <c r="W1202" s="14"/>
      <c r="X1202" s="14"/>
      <c r="Y1202" s="14"/>
      <c r="Z1202" s="14"/>
      <c r="AA1202" s="14"/>
      <c r="AB1202" s="14"/>
      <c r="AC1202" s="14"/>
      <c r="AD1202" s="14"/>
      <c r="AE1202" s="14"/>
      <c r="AT1202" s="204" t="s">
        <v>265</v>
      </c>
      <c r="AU1202" s="204" t="s">
        <v>85</v>
      </c>
      <c r="AV1202" s="14" t="s">
        <v>85</v>
      </c>
      <c r="AW1202" s="14" t="s">
        <v>32</v>
      </c>
      <c r="AX1202" s="14" t="s">
        <v>75</v>
      </c>
      <c r="AY1202" s="204" t="s">
        <v>257</v>
      </c>
    </row>
    <row r="1203" s="14" customFormat="1">
      <c r="A1203" s="14"/>
      <c r="B1203" s="203"/>
      <c r="C1203" s="14"/>
      <c r="D1203" s="196" t="s">
        <v>265</v>
      </c>
      <c r="E1203" s="204" t="s">
        <v>1</v>
      </c>
      <c r="F1203" s="205" t="s">
        <v>1297</v>
      </c>
      <c r="G1203" s="14"/>
      <c r="H1203" s="206">
        <v>20.25</v>
      </c>
      <c r="I1203" s="207"/>
      <c r="J1203" s="14"/>
      <c r="K1203" s="14"/>
      <c r="L1203" s="203"/>
      <c r="M1203" s="208"/>
      <c r="N1203" s="209"/>
      <c r="O1203" s="209"/>
      <c r="P1203" s="209"/>
      <c r="Q1203" s="209"/>
      <c r="R1203" s="209"/>
      <c r="S1203" s="209"/>
      <c r="T1203" s="210"/>
      <c r="U1203" s="14"/>
      <c r="V1203" s="14"/>
      <c r="W1203" s="14"/>
      <c r="X1203" s="14"/>
      <c r="Y1203" s="14"/>
      <c r="Z1203" s="14"/>
      <c r="AA1203" s="14"/>
      <c r="AB1203" s="14"/>
      <c r="AC1203" s="14"/>
      <c r="AD1203" s="14"/>
      <c r="AE1203" s="14"/>
      <c r="AT1203" s="204" t="s">
        <v>265</v>
      </c>
      <c r="AU1203" s="204" t="s">
        <v>85</v>
      </c>
      <c r="AV1203" s="14" t="s">
        <v>85</v>
      </c>
      <c r="AW1203" s="14" t="s">
        <v>32</v>
      </c>
      <c r="AX1203" s="14" t="s">
        <v>75</v>
      </c>
      <c r="AY1203" s="204" t="s">
        <v>257</v>
      </c>
    </row>
    <row r="1204" s="14" customFormat="1">
      <c r="A1204" s="14"/>
      <c r="B1204" s="203"/>
      <c r="C1204" s="14"/>
      <c r="D1204" s="196" t="s">
        <v>265</v>
      </c>
      <c r="E1204" s="204" t="s">
        <v>1</v>
      </c>
      <c r="F1204" s="205" t="s">
        <v>1298</v>
      </c>
      <c r="G1204" s="14"/>
      <c r="H1204" s="206">
        <v>20.100000000000001</v>
      </c>
      <c r="I1204" s="207"/>
      <c r="J1204" s="14"/>
      <c r="K1204" s="14"/>
      <c r="L1204" s="203"/>
      <c r="M1204" s="208"/>
      <c r="N1204" s="209"/>
      <c r="O1204" s="209"/>
      <c r="P1204" s="209"/>
      <c r="Q1204" s="209"/>
      <c r="R1204" s="209"/>
      <c r="S1204" s="209"/>
      <c r="T1204" s="210"/>
      <c r="U1204" s="14"/>
      <c r="V1204" s="14"/>
      <c r="W1204" s="14"/>
      <c r="X1204" s="14"/>
      <c r="Y1204" s="14"/>
      <c r="Z1204" s="14"/>
      <c r="AA1204" s="14"/>
      <c r="AB1204" s="14"/>
      <c r="AC1204" s="14"/>
      <c r="AD1204" s="14"/>
      <c r="AE1204" s="14"/>
      <c r="AT1204" s="204" t="s">
        <v>265</v>
      </c>
      <c r="AU1204" s="204" t="s">
        <v>85</v>
      </c>
      <c r="AV1204" s="14" t="s">
        <v>85</v>
      </c>
      <c r="AW1204" s="14" t="s">
        <v>32</v>
      </c>
      <c r="AX1204" s="14" t="s">
        <v>75</v>
      </c>
      <c r="AY1204" s="204" t="s">
        <v>257</v>
      </c>
    </row>
    <row r="1205" s="14" customFormat="1">
      <c r="A1205" s="14"/>
      <c r="B1205" s="203"/>
      <c r="C1205" s="14"/>
      <c r="D1205" s="196" t="s">
        <v>265</v>
      </c>
      <c r="E1205" s="204" t="s">
        <v>1</v>
      </c>
      <c r="F1205" s="205" t="s">
        <v>1299</v>
      </c>
      <c r="G1205" s="14"/>
      <c r="H1205" s="206">
        <v>19.399999999999999</v>
      </c>
      <c r="I1205" s="207"/>
      <c r="J1205" s="14"/>
      <c r="K1205" s="14"/>
      <c r="L1205" s="203"/>
      <c r="M1205" s="208"/>
      <c r="N1205" s="209"/>
      <c r="O1205" s="209"/>
      <c r="P1205" s="209"/>
      <c r="Q1205" s="209"/>
      <c r="R1205" s="209"/>
      <c r="S1205" s="209"/>
      <c r="T1205" s="210"/>
      <c r="U1205" s="14"/>
      <c r="V1205" s="14"/>
      <c r="W1205" s="14"/>
      <c r="X1205" s="14"/>
      <c r="Y1205" s="14"/>
      <c r="Z1205" s="14"/>
      <c r="AA1205" s="14"/>
      <c r="AB1205" s="14"/>
      <c r="AC1205" s="14"/>
      <c r="AD1205" s="14"/>
      <c r="AE1205" s="14"/>
      <c r="AT1205" s="204" t="s">
        <v>265</v>
      </c>
      <c r="AU1205" s="204" t="s">
        <v>85</v>
      </c>
      <c r="AV1205" s="14" t="s">
        <v>85</v>
      </c>
      <c r="AW1205" s="14" t="s">
        <v>32</v>
      </c>
      <c r="AX1205" s="14" t="s">
        <v>75</v>
      </c>
      <c r="AY1205" s="204" t="s">
        <v>257</v>
      </c>
    </row>
    <row r="1206" s="14" customFormat="1">
      <c r="A1206" s="14"/>
      <c r="B1206" s="203"/>
      <c r="C1206" s="14"/>
      <c r="D1206" s="196" t="s">
        <v>265</v>
      </c>
      <c r="E1206" s="204" t="s">
        <v>1</v>
      </c>
      <c r="F1206" s="205" t="s">
        <v>1300</v>
      </c>
      <c r="G1206" s="14"/>
      <c r="H1206" s="206">
        <v>8.6999999999999993</v>
      </c>
      <c r="I1206" s="207"/>
      <c r="J1206" s="14"/>
      <c r="K1206" s="14"/>
      <c r="L1206" s="203"/>
      <c r="M1206" s="208"/>
      <c r="N1206" s="209"/>
      <c r="O1206" s="209"/>
      <c r="P1206" s="209"/>
      <c r="Q1206" s="209"/>
      <c r="R1206" s="209"/>
      <c r="S1206" s="209"/>
      <c r="T1206" s="210"/>
      <c r="U1206" s="14"/>
      <c r="V1206" s="14"/>
      <c r="W1206" s="14"/>
      <c r="X1206" s="14"/>
      <c r="Y1206" s="14"/>
      <c r="Z1206" s="14"/>
      <c r="AA1206" s="14"/>
      <c r="AB1206" s="14"/>
      <c r="AC1206" s="14"/>
      <c r="AD1206" s="14"/>
      <c r="AE1206" s="14"/>
      <c r="AT1206" s="204" t="s">
        <v>265</v>
      </c>
      <c r="AU1206" s="204" t="s">
        <v>85</v>
      </c>
      <c r="AV1206" s="14" t="s">
        <v>85</v>
      </c>
      <c r="AW1206" s="14" t="s">
        <v>32</v>
      </c>
      <c r="AX1206" s="14" t="s">
        <v>75</v>
      </c>
      <c r="AY1206" s="204" t="s">
        <v>257</v>
      </c>
    </row>
    <row r="1207" s="14" customFormat="1">
      <c r="A1207" s="14"/>
      <c r="B1207" s="203"/>
      <c r="C1207" s="14"/>
      <c r="D1207" s="196" t="s">
        <v>265</v>
      </c>
      <c r="E1207" s="204" t="s">
        <v>1</v>
      </c>
      <c r="F1207" s="205" t="s">
        <v>1301</v>
      </c>
      <c r="G1207" s="14"/>
      <c r="H1207" s="206">
        <v>10.15</v>
      </c>
      <c r="I1207" s="207"/>
      <c r="J1207" s="14"/>
      <c r="K1207" s="14"/>
      <c r="L1207" s="203"/>
      <c r="M1207" s="208"/>
      <c r="N1207" s="209"/>
      <c r="O1207" s="209"/>
      <c r="P1207" s="209"/>
      <c r="Q1207" s="209"/>
      <c r="R1207" s="209"/>
      <c r="S1207" s="209"/>
      <c r="T1207" s="210"/>
      <c r="U1207" s="14"/>
      <c r="V1207" s="14"/>
      <c r="W1207" s="14"/>
      <c r="X1207" s="14"/>
      <c r="Y1207" s="14"/>
      <c r="Z1207" s="14"/>
      <c r="AA1207" s="14"/>
      <c r="AB1207" s="14"/>
      <c r="AC1207" s="14"/>
      <c r="AD1207" s="14"/>
      <c r="AE1207" s="14"/>
      <c r="AT1207" s="204" t="s">
        <v>265</v>
      </c>
      <c r="AU1207" s="204" t="s">
        <v>85</v>
      </c>
      <c r="AV1207" s="14" t="s">
        <v>85</v>
      </c>
      <c r="AW1207" s="14" t="s">
        <v>32</v>
      </c>
      <c r="AX1207" s="14" t="s">
        <v>75</v>
      </c>
      <c r="AY1207" s="204" t="s">
        <v>257</v>
      </c>
    </row>
    <row r="1208" s="14" customFormat="1">
      <c r="A1208" s="14"/>
      <c r="B1208" s="203"/>
      <c r="C1208" s="14"/>
      <c r="D1208" s="196" t="s">
        <v>265</v>
      </c>
      <c r="E1208" s="204" t="s">
        <v>1</v>
      </c>
      <c r="F1208" s="205" t="s">
        <v>1302</v>
      </c>
      <c r="G1208" s="14"/>
      <c r="H1208" s="206">
        <v>10.25</v>
      </c>
      <c r="I1208" s="207"/>
      <c r="J1208" s="14"/>
      <c r="K1208" s="14"/>
      <c r="L1208" s="203"/>
      <c r="M1208" s="208"/>
      <c r="N1208" s="209"/>
      <c r="O1208" s="209"/>
      <c r="P1208" s="209"/>
      <c r="Q1208" s="209"/>
      <c r="R1208" s="209"/>
      <c r="S1208" s="209"/>
      <c r="T1208" s="210"/>
      <c r="U1208" s="14"/>
      <c r="V1208" s="14"/>
      <c r="W1208" s="14"/>
      <c r="X1208" s="14"/>
      <c r="Y1208" s="14"/>
      <c r="Z1208" s="14"/>
      <c r="AA1208" s="14"/>
      <c r="AB1208" s="14"/>
      <c r="AC1208" s="14"/>
      <c r="AD1208" s="14"/>
      <c r="AE1208" s="14"/>
      <c r="AT1208" s="204" t="s">
        <v>265</v>
      </c>
      <c r="AU1208" s="204" t="s">
        <v>85</v>
      </c>
      <c r="AV1208" s="14" t="s">
        <v>85</v>
      </c>
      <c r="AW1208" s="14" t="s">
        <v>32</v>
      </c>
      <c r="AX1208" s="14" t="s">
        <v>75</v>
      </c>
      <c r="AY1208" s="204" t="s">
        <v>257</v>
      </c>
    </row>
    <row r="1209" s="14" customFormat="1">
      <c r="A1209" s="14"/>
      <c r="B1209" s="203"/>
      <c r="C1209" s="14"/>
      <c r="D1209" s="196" t="s">
        <v>265</v>
      </c>
      <c r="E1209" s="204" t="s">
        <v>1</v>
      </c>
      <c r="F1209" s="205" t="s">
        <v>1303</v>
      </c>
      <c r="G1209" s="14"/>
      <c r="H1209" s="206">
        <v>34.649999999999999</v>
      </c>
      <c r="I1209" s="207"/>
      <c r="J1209" s="14"/>
      <c r="K1209" s="14"/>
      <c r="L1209" s="203"/>
      <c r="M1209" s="208"/>
      <c r="N1209" s="209"/>
      <c r="O1209" s="209"/>
      <c r="P1209" s="209"/>
      <c r="Q1209" s="209"/>
      <c r="R1209" s="209"/>
      <c r="S1209" s="209"/>
      <c r="T1209" s="210"/>
      <c r="U1209" s="14"/>
      <c r="V1209" s="14"/>
      <c r="W1209" s="14"/>
      <c r="X1209" s="14"/>
      <c r="Y1209" s="14"/>
      <c r="Z1209" s="14"/>
      <c r="AA1209" s="14"/>
      <c r="AB1209" s="14"/>
      <c r="AC1209" s="14"/>
      <c r="AD1209" s="14"/>
      <c r="AE1209" s="14"/>
      <c r="AT1209" s="204" t="s">
        <v>265</v>
      </c>
      <c r="AU1209" s="204" t="s">
        <v>85</v>
      </c>
      <c r="AV1209" s="14" t="s">
        <v>85</v>
      </c>
      <c r="AW1209" s="14" t="s">
        <v>32</v>
      </c>
      <c r="AX1209" s="14" t="s">
        <v>75</v>
      </c>
      <c r="AY1209" s="204" t="s">
        <v>257</v>
      </c>
    </row>
    <row r="1210" s="14" customFormat="1">
      <c r="A1210" s="14"/>
      <c r="B1210" s="203"/>
      <c r="C1210" s="14"/>
      <c r="D1210" s="196" t="s">
        <v>265</v>
      </c>
      <c r="E1210" s="204" t="s">
        <v>1</v>
      </c>
      <c r="F1210" s="205" t="s">
        <v>1304</v>
      </c>
      <c r="G1210" s="14"/>
      <c r="H1210" s="206">
        <v>44.979999999999997</v>
      </c>
      <c r="I1210" s="207"/>
      <c r="J1210" s="14"/>
      <c r="K1210" s="14"/>
      <c r="L1210" s="203"/>
      <c r="M1210" s="208"/>
      <c r="N1210" s="209"/>
      <c r="O1210" s="209"/>
      <c r="P1210" s="209"/>
      <c r="Q1210" s="209"/>
      <c r="R1210" s="209"/>
      <c r="S1210" s="209"/>
      <c r="T1210" s="210"/>
      <c r="U1210" s="14"/>
      <c r="V1210" s="14"/>
      <c r="W1210" s="14"/>
      <c r="X1210" s="14"/>
      <c r="Y1210" s="14"/>
      <c r="Z1210" s="14"/>
      <c r="AA1210" s="14"/>
      <c r="AB1210" s="14"/>
      <c r="AC1210" s="14"/>
      <c r="AD1210" s="14"/>
      <c r="AE1210" s="14"/>
      <c r="AT1210" s="204" t="s">
        <v>265</v>
      </c>
      <c r="AU1210" s="204" t="s">
        <v>85</v>
      </c>
      <c r="AV1210" s="14" t="s">
        <v>85</v>
      </c>
      <c r="AW1210" s="14" t="s">
        <v>32</v>
      </c>
      <c r="AX1210" s="14" t="s">
        <v>75</v>
      </c>
      <c r="AY1210" s="204" t="s">
        <v>257</v>
      </c>
    </row>
    <row r="1211" s="14" customFormat="1">
      <c r="A1211" s="14"/>
      <c r="B1211" s="203"/>
      <c r="C1211" s="14"/>
      <c r="D1211" s="196" t="s">
        <v>265</v>
      </c>
      <c r="E1211" s="204" t="s">
        <v>1</v>
      </c>
      <c r="F1211" s="205" t="s">
        <v>1305</v>
      </c>
      <c r="G1211" s="14"/>
      <c r="H1211" s="206">
        <v>22.879999999999999</v>
      </c>
      <c r="I1211" s="207"/>
      <c r="J1211" s="14"/>
      <c r="K1211" s="14"/>
      <c r="L1211" s="203"/>
      <c r="M1211" s="208"/>
      <c r="N1211" s="209"/>
      <c r="O1211" s="209"/>
      <c r="P1211" s="209"/>
      <c r="Q1211" s="209"/>
      <c r="R1211" s="209"/>
      <c r="S1211" s="209"/>
      <c r="T1211" s="210"/>
      <c r="U1211" s="14"/>
      <c r="V1211" s="14"/>
      <c r="W1211" s="14"/>
      <c r="X1211" s="14"/>
      <c r="Y1211" s="14"/>
      <c r="Z1211" s="14"/>
      <c r="AA1211" s="14"/>
      <c r="AB1211" s="14"/>
      <c r="AC1211" s="14"/>
      <c r="AD1211" s="14"/>
      <c r="AE1211" s="14"/>
      <c r="AT1211" s="204" t="s">
        <v>265</v>
      </c>
      <c r="AU1211" s="204" t="s">
        <v>85</v>
      </c>
      <c r="AV1211" s="14" t="s">
        <v>85</v>
      </c>
      <c r="AW1211" s="14" t="s">
        <v>32</v>
      </c>
      <c r="AX1211" s="14" t="s">
        <v>75</v>
      </c>
      <c r="AY1211" s="204" t="s">
        <v>257</v>
      </c>
    </row>
    <row r="1212" s="14" customFormat="1">
      <c r="A1212" s="14"/>
      <c r="B1212" s="203"/>
      <c r="C1212" s="14"/>
      <c r="D1212" s="196" t="s">
        <v>265</v>
      </c>
      <c r="E1212" s="204" t="s">
        <v>1</v>
      </c>
      <c r="F1212" s="205" t="s">
        <v>1306</v>
      </c>
      <c r="G1212" s="14"/>
      <c r="H1212" s="206">
        <v>16.280000000000001</v>
      </c>
      <c r="I1212" s="207"/>
      <c r="J1212" s="14"/>
      <c r="K1212" s="14"/>
      <c r="L1212" s="203"/>
      <c r="M1212" s="208"/>
      <c r="N1212" s="209"/>
      <c r="O1212" s="209"/>
      <c r="P1212" s="209"/>
      <c r="Q1212" s="209"/>
      <c r="R1212" s="209"/>
      <c r="S1212" s="209"/>
      <c r="T1212" s="210"/>
      <c r="U1212" s="14"/>
      <c r="V1212" s="14"/>
      <c r="W1212" s="14"/>
      <c r="X1212" s="14"/>
      <c r="Y1212" s="14"/>
      <c r="Z1212" s="14"/>
      <c r="AA1212" s="14"/>
      <c r="AB1212" s="14"/>
      <c r="AC1212" s="14"/>
      <c r="AD1212" s="14"/>
      <c r="AE1212" s="14"/>
      <c r="AT1212" s="204" t="s">
        <v>265</v>
      </c>
      <c r="AU1212" s="204" t="s">
        <v>85</v>
      </c>
      <c r="AV1212" s="14" t="s">
        <v>85</v>
      </c>
      <c r="AW1212" s="14" t="s">
        <v>32</v>
      </c>
      <c r="AX1212" s="14" t="s">
        <v>75</v>
      </c>
      <c r="AY1212" s="204" t="s">
        <v>257</v>
      </c>
    </row>
    <row r="1213" s="14" customFormat="1">
      <c r="A1213" s="14"/>
      <c r="B1213" s="203"/>
      <c r="C1213" s="14"/>
      <c r="D1213" s="196" t="s">
        <v>265</v>
      </c>
      <c r="E1213" s="204" t="s">
        <v>1</v>
      </c>
      <c r="F1213" s="205" t="s">
        <v>1307</v>
      </c>
      <c r="G1213" s="14"/>
      <c r="H1213" s="206">
        <v>28.199999999999999</v>
      </c>
      <c r="I1213" s="207"/>
      <c r="J1213" s="14"/>
      <c r="K1213" s="14"/>
      <c r="L1213" s="203"/>
      <c r="M1213" s="208"/>
      <c r="N1213" s="209"/>
      <c r="O1213" s="209"/>
      <c r="P1213" s="209"/>
      <c r="Q1213" s="209"/>
      <c r="R1213" s="209"/>
      <c r="S1213" s="209"/>
      <c r="T1213" s="210"/>
      <c r="U1213" s="14"/>
      <c r="V1213" s="14"/>
      <c r="W1213" s="14"/>
      <c r="X1213" s="14"/>
      <c r="Y1213" s="14"/>
      <c r="Z1213" s="14"/>
      <c r="AA1213" s="14"/>
      <c r="AB1213" s="14"/>
      <c r="AC1213" s="14"/>
      <c r="AD1213" s="14"/>
      <c r="AE1213" s="14"/>
      <c r="AT1213" s="204" t="s">
        <v>265</v>
      </c>
      <c r="AU1213" s="204" t="s">
        <v>85</v>
      </c>
      <c r="AV1213" s="14" t="s">
        <v>85</v>
      </c>
      <c r="AW1213" s="14" t="s">
        <v>32</v>
      </c>
      <c r="AX1213" s="14" t="s">
        <v>75</v>
      </c>
      <c r="AY1213" s="204" t="s">
        <v>257</v>
      </c>
    </row>
    <row r="1214" s="14" customFormat="1">
      <c r="A1214" s="14"/>
      <c r="B1214" s="203"/>
      <c r="C1214" s="14"/>
      <c r="D1214" s="196" t="s">
        <v>265</v>
      </c>
      <c r="E1214" s="204" t="s">
        <v>1</v>
      </c>
      <c r="F1214" s="205" t="s">
        <v>1308</v>
      </c>
      <c r="G1214" s="14"/>
      <c r="H1214" s="206">
        <v>11.1</v>
      </c>
      <c r="I1214" s="207"/>
      <c r="J1214" s="14"/>
      <c r="K1214" s="14"/>
      <c r="L1214" s="203"/>
      <c r="M1214" s="208"/>
      <c r="N1214" s="209"/>
      <c r="O1214" s="209"/>
      <c r="P1214" s="209"/>
      <c r="Q1214" s="209"/>
      <c r="R1214" s="209"/>
      <c r="S1214" s="209"/>
      <c r="T1214" s="210"/>
      <c r="U1214" s="14"/>
      <c r="V1214" s="14"/>
      <c r="W1214" s="14"/>
      <c r="X1214" s="14"/>
      <c r="Y1214" s="14"/>
      <c r="Z1214" s="14"/>
      <c r="AA1214" s="14"/>
      <c r="AB1214" s="14"/>
      <c r="AC1214" s="14"/>
      <c r="AD1214" s="14"/>
      <c r="AE1214" s="14"/>
      <c r="AT1214" s="204" t="s">
        <v>265</v>
      </c>
      <c r="AU1214" s="204" t="s">
        <v>85</v>
      </c>
      <c r="AV1214" s="14" t="s">
        <v>85</v>
      </c>
      <c r="AW1214" s="14" t="s">
        <v>32</v>
      </c>
      <c r="AX1214" s="14" t="s">
        <v>75</v>
      </c>
      <c r="AY1214" s="204" t="s">
        <v>257</v>
      </c>
    </row>
    <row r="1215" s="14" customFormat="1">
      <c r="A1215" s="14"/>
      <c r="B1215" s="203"/>
      <c r="C1215" s="14"/>
      <c r="D1215" s="196" t="s">
        <v>265</v>
      </c>
      <c r="E1215" s="204" t="s">
        <v>1</v>
      </c>
      <c r="F1215" s="205" t="s">
        <v>1309</v>
      </c>
      <c r="G1215" s="14"/>
      <c r="H1215" s="206">
        <v>12.85</v>
      </c>
      <c r="I1215" s="207"/>
      <c r="J1215" s="14"/>
      <c r="K1215" s="14"/>
      <c r="L1215" s="203"/>
      <c r="M1215" s="208"/>
      <c r="N1215" s="209"/>
      <c r="O1215" s="209"/>
      <c r="P1215" s="209"/>
      <c r="Q1215" s="209"/>
      <c r="R1215" s="209"/>
      <c r="S1215" s="209"/>
      <c r="T1215" s="210"/>
      <c r="U1215" s="14"/>
      <c r="V1215" s="14"/>
      <c r="W1215" s="14"/>
      <c r="X1215" s="14"/>
      <c r="Y1215" s="14"/>
      <c r="Z1215" s="14"/>
      <c r="AA1215" s="14"/>
      <c r="AB1215" s="14"/>
      <c r="AC1215" s="14"/>
      <c r="AD1215" s="14"/>
      <c r="AE1215" s="14"/>
      <c r="AT1215" s="204" t="s">
        <v>265</v>
      </c>
      <c r="AU1215" s="204" t="s">
        <v>85</v>
      </c>
      <c r="AV1215" s="14" t="s">
        <v>85</v>
      </c>
      <c r="AW1215" s="14" t="s">
        <v>32</v>
      </c>
      <c r="AX1215" s="14" t="s">
        <v>75</v>
      </c>
      <c r="AY1215" s="204" t="s">
        <v>257</v>
      </c>
    </row>
    <row r="1216" s="14" customFormat="1">
      <c r="A1216" s="14"/>
      <c r="B1216" s="203"/>
      <c r="C1216" s="14"/>
      <c r="D1216" s="196" t="s">
        <v>265</v>
      </c>
      <c r="E1216" s="204" t="s">
        <v>1</v>
      </c>
      <c r="F1216" s="205" t="s">
        <v>1310</v>
      </c>
      <c r="G1216" s="14"/>
      <c r="H1216" s="206">
        <v>12.699999999999999</v>
      </c>
      <c r="I1216" s="207"/>
      <c r="J1216" s="14"/>
      <c r="K1216" s="14"/>
      <c r="L1216" s="203"/>
      <c r="M1216" s="208"/>
      <c r="N1216" s="209"/>
      <c r="O1216" s="209"/>
      <c r="P1216" s="209"/>
      <c r="Q1216" s="209"/>
      <c r="R1216" s="209"/>
      <c r="S1216" s="209"/>
      <c r="T1216" s="210"/>
      <c r="U1216" s="14"/>
      <c r="V1216" s="14"/>
      <c r="W1216" s="14"/>
      <c r="X1216" s="14"/>
      <c r="Y1216" s="14"/>
      <c r="Z1216" s="14"/>
      <c r="AA1216" s="14"/>
      <c r="AB1216" s="14"/>
      <c r="AC1216" s="14"/>
      <c r="AD1216" s="14"/>
      <c r="AE1216" s="14"/>
      <c r="AT1216" s="204" t="s">
        <v>265</v>
      </c>
      <c r="AU1216" s="204" t="s">
        <v>85</v>
      </c>
      <c r="AV1216" s="14" t="s">
        <v>85</v>
      </c>
      <c r="AW1216" s="14" t="s">
        <v>32</v>
      </c>
      <c r="AX1216" s="14" t="s">
        <v>75</v>
      </c>
      <c r="AY1216" s="204" t="s">
        <v>257</v>
      </c>
    </row>
    <row r="1217" s="14" customFormat="1">
      <c r="A1217" s="14"/>
      <c r="B1217" s="203"/>
      <c r="C1217" s="14"/>
      <c r="D1217" s="196" t="s">
        <v>265</v>
      </c>
      <c r="E1217" s="204" t="s">
        <v>1</v>
      </c>
      <c r="F1217" s="205" t="s">
        <v>1311</v>
      </c>
      <c r="G1217" s="14"/>
      <c r="H1217" s="206">
        <v>6.4000000000000004</v>
      </c>
      <c r="I1217" s="207"/>
      <c r="J1217" s="14"/>
      <c r="K1217" s="14"/>
      <c r="L1217" s="203"/>
      <c r="M1217" s="208"/>
      <c r="N1217" s="209"/>
      <c r="O1217" s="209"/>
      <c r="P1217" s="209"/>
      <c r="Q1217" s="209"/>
      <c r="R1217" s="209"/>
      <c r="S1217" s="209"/>
      <c r="T1217" s="210"/>
      <c r="U1217" s="14"/>
      <c r="V1217" s="14"/>
      <c r="W1217" s="14"/>
      <c r="X1217" s="14"/>
      <c r="Y1217" s="14"/>
      <c r="Z1217" s="14"/>
      <c r="AA1217" s="14"/>
      <c r="AB1217" s="14"/>
      <c r="AC1217" s="14"/>
      <c r="AD1217" s="14"/>
      <c r="AE1217" s="14"/>
      <c r="AT1217" s="204" t="s">
        <v>265</v>
      </c>
      <c r="AU1217" s="204" t="s">
        <v>85</v>
      </c>
      <c r="AV1217" s="14" t="s">
        <v>85</v>
      </c>
      <c r="AW1217" s="14" t="s">
        <v>32</v>
      </c>
      <c r="AX1217" s="14" t="s">
        <v>75</v>
      </c>
      <c r="AY1217" s="204" t="s">
        <v>257</v>
      </c>
    </row>
    <row r="1218" s="14" customFormat="1">
      <c r="A1218" s="14"/>
      <c r="B1218" s="203"/>
      <c r="C1218" s="14"/>
      <c r="D1218" s="196" t="s">
        <v>265</v>
      </c>
      <c r="E1218" s="204" t="s">
        <v>1</v>
      </c>
      <c r="F1218" s="205" t="s">
        <v>1312</v>
      </c>
      <c r="G1218" s="14"/>
      <c r="H1218" s="206">
        <v>9.9000000000000004</v>
      </c>
      <c r="I1218" s="207"/>
      <c r="J1218" s="14"/>
      <c r="K1218" s="14"/>
      <c r="L1218" s="203"/>
      <c r="M1218" s="208"/>
      <c r="N1218" s="209"/>
      <c r="O1218" s="209"/>
      <c r="P1218" s="209"/>
      <c r="Q1218" s="209"/>
      <c r="R1218" s="209"/>
      <c r="S1218" s="209"/>
      <c r="T1218" s="210"/>
      <c r="U1218" s="14"/>
      <c r="V1218" s="14"/>
      <c r="W1218" s="14"/>
      <c r="X1218" s="14"/>
      <c r="Y1218" s="14"/>
      <c r="Z1218" s="14"/>
      <c r="AA1218" s="14"/>
      <c r="AB1218" s="14"/>
      <c r="AC1218" s="14"/>
      <c r="AD1218" s="14"/>
      <c r="AE1218" s="14"/>
      <c r="AT1218" s="204" t="s">
        <v>265</v>
      </c>
      <c r="AU1218" s="204" t="s">
        <v>85</v>
      </c>
      <c r="AV1218" s="14" t="s">
        <v>85</v>
      </c>
      <c r="AW1218" s="14" t="s">
        <v>32</v>
      </c>
      <c r="AX1218" s="14" t="s">
        <v>75</v>
      </c>
      <c r="AY1218" s="204" t="s">
        <v>257</v>
      </c>
    </row>
    <row r="1219" s="14" customFormat="1">
      <c r="A1219" s="14"/>
      <c r="B1219" s="203"/>
      <c r="C1219" s="14"/>
      <c r="D1219" s="196" t="s">
        <v>265</v>
      </c>
      <c r="E1219" s="204" t="s">
        <v>1</v>
      </c>
      <c r="F1219" s="205" t="s">
        <v>1313</v>
      </c>
      <c r="G1219" s="14"/>
      <c r="H1219" s="206">
        <v>10</v>
      </c>
      <c r="I1219" s="207"/>
      <c r="J1219" s="14"/>
      <c r="K1219" s="14"/>
      <c r="L1219" s="203"/>
      <c r="M1219" s="208"/>
      <c r="N1219" s="209"/>
      <c r="O1219" s="209"/>
      <c r="P1219" s="209"/>
      <c r="Q1219" s="209"/>
      <c r="R1219" s="209"/>
      <c r="S1219" s="209"/>
      <c r="T1219" s="210"/>
      <c r="U1219" s="14"/>
      <c r="V1219" s="14"/>
      <c r="W1219" s="14"/>
      <c r="X1219" s="14"/>
      <c r="Y1219" s="14"/>
      <c r="Z1219" s="14"/>
      <c r="AA1219" s="14"/>
      <c r="AB1219" s="14"/>
      <c r="AC1219" s="14"/>
      <c r="AD1219" s="14"/>
      <c r="AE1219" s="14"/>
      <c r="AT1219" s="204" t="s">
        <v>265</v>
      </c>
      <c r="AU1219" s="204" t="s">
        <v>85</v>
      </c>
      <c r="AV1219" s="14" t="s">
        <v>85</v>
      </c>
      <c r="AW1219" s="14" t="s">
        <v>32</v>
      </c>
      <c r="AX1219" s="14" t="s">
        <v>75</v>
      </c>
      <c r="AY1219" s="204" t="s">
        <v>257</v>
      </c>
    </row>
    <row r="1220" s="14" customFormat="1">
      <c r="A1220" s="14"/>
      <c r="B1220" s="203"/>
      <c r="C1220" s="14"/>
      <c r="D1220" s="196" t="s">
        <v>265</v>
      </c>
      <c r="E1220" s="204" t="s">
        <v>1</v>
      </c>
      <c r="F1220" s="205" t="s">
        <v>1314</v>
      </c>
      <c r="G1220" s="14"/>
      <c r="H1220" s="206">
        <v>7.9500000000000002</v>
      </c>
      <c r="I1220" s="207"/>
      <c r="J1220" s="14"/>
      <c r="K1220" s="14"/>
      <c r="L1220" s="203"/>
      <c r="M1220" s="208"/>
      <c r="N1220" s="209"/>
      <c r="O1220" s="209"/>
      <c r="P1220" s="209"/>
      <c r="Q1220" s="209"/>
      <c r="R1220" s="209"/>
      <c r="S1220" s="209"/>
      <c r="T1220" s="210"/>
      <c r="U1220" s="14"/>
      <c r="V1220" s="14"/>
      <c r="W1220" s="14"/>
      <c r="X1220" s="14"/>
      <c r="Y1220" s="14"/>
      <c r="Z1220" s="14"/>
      <c r="AA1220" s="14"/>
      <c r="AB1220" s="14"/>
      <c r="AC1220" s="14"/>
      <c r="AD1220" s="14"/>
      <c r="AE1220" s="14"/>
      <c r="AT1220" s="204" t="s">
        <v>265</v>
      </c>
      <c r="AU1220" s="204" t="s">
        <v>85</v>
      </c>
      <c r="AV1220" s="14" t="s">
        <v>85</v>
      </c>
      <c r="AW1220" s="14" t="s">
        <v>32</v>
      </c>
      <c r="AX1220" s="14" t="s">
        <v>75</v>
      </c>
      <c r="AY1220" s="204" t="s">
        <v>257</v>
      </c>
    </row>
    <row r="1221" s="14" customFormat="1">
      <c r="A1221" s="14"/>
      <c r="B1221" s="203"/>
      <c r="C1221" s="14"/>
      <c r="D1221" s="196" t="s">
        <v>265</v>
      </c>
      <c r="E1221" s="204" t="s">
        <v>1</v>
      </c>
      <c r="F1221" s="205" t="s">
        <v>1315</v>
      </c>
      <c r="G1221" s="14"/>
      <c r="H1221" s="206">
        <v>7.9500000000000002</v>
      </c>
      <c r="I1221" s="207"/>
      <c r="J1221" s="14"/>
      <c r="K1221" s="14"/>
      <c r="L1221" s="203"/>
      <c r="M1221" s="208"/>
      <c r="N1221" s="209"/>
      <c r="O1221" s="209"/>
      <c r="P1221" s="209"/>
      <c r="Q1221" s="209"/>
      <c r="R1221" s="209"/>
      <c r="S1221" s="209"/>
      <c r="T1221" s="210"/>
      <c r="U1221" s="14"/>
      <c r="V1221" s="14"/>
      <c r="W1221" s="14"/>
      <c r="X1221" s="14"/>
      <c r="Y1221" s="14"/>
      <c r="Z1221" s="14"/>
      <c r="AA1221" s="14"/>
      <c r="AB1221" s="14"/>
      <c r="AC1221" s="14"/>
      <c r="AD1221" s="14"/>
      <c r="AE1221" s="14"/>
      <c r="AT1221" s="204" t="s">
        <v>265</v>
      </c>
      <c r="AU1221" s="204" t="s">
        <v>85</v>
      </c>
      <c r="AV1221" s="14" t="s">
        <v>85</v>
      </c>
      <c r="AW1221" s="14" t="s">
        <v>32</v>
      </c>
      <c r="AX1221" s="14" t="s">
        <v>75</v>
      </c>
      <c r="AY1221" s="204" t="s">
        <v>257</v>
      </c>
    </row>
    <row r="1222" s="14" customFormat="1">
      <c r="A1222" s="14"/>
      <c r="B1222" s="203"/>
      <c r="C1222" s="14"/>
      <c r="D1222" s="196" t="s">
        <v>265</v>
      </c>
      <c r="E1222" s="204" t="s">
        <v>1</v>
      </c>
      <c r="F1222" s="205" t="s">
        <v>1316</v>
      </c>
      <c r="G1222" s="14"/>
      <c r="H1222" s="206">
        <v>7.2999999999999998</v>
      </c>
      <c r="I1222" s="207"/>
      <c r="J1222" s="14"/>
      <c r="K1222" s="14"/>
      <c r="L1222" s="203"/>
      <c r="M1222" s="208"/>
      <c r="N1222" s="209"/>
      <c r="O1222" s="209"/>
      <c r="P1222" s="209"/>
      <c r="Q1222" s="209"/>
      <c r="R1222" s="209"/>
      <c r="S1222" s="209"/>
      <c r="T1222" s="210"/>
      <c r="U1222" s="14"/>
      <c r="V1222" s="14"/>
      <c r="W1222" s="14"/>
      <c r="X1222" s="14"/>
      <c r="Y1222" s="14"/>
      <c r="Z1222" s="14"/>
      <c r="AA1222" s="14"/>
      <c r="AB1222" s="14"/>
      <c r="AC1222" s="14"/>
      <c r="AD1222" s="14"/>
      <c r="AE1222" s="14"/>
      <c r="AT1222" s="204" t="s">
        <v>265</v>
      </c>
      <c r="AU1222" s="204" t="s">
        <v>85</v>
      </c>
      <c r="AV1222" s="14" t="s">
        <v>85</v>
      </c>
      <c r="AW1222" s="14" t="s">
        <v>32</v>
      </c>
      <c r="AX1222" s="14" t="s">
        <v>75</v>
      </c>
      <c r="AY1222" s="204" t="s">
        <v>257</v>
      </c>
    </row>
    <row r="1223" s="14" customFormat="1">
      <c r="A1223" s="14"/>
      <c r="B1223" s="203"/>
      <c r="C1223" s="14"/>
      <c r="D1223" s="196" t="s">
        <v>265</v>
      </c>
      <c r="E1223" s="204" t="s">
        <v>1</v>
      </c>
      <c r="F1223" s="205" t="s">
        <v>1317</v>
      </c>
      <c r="G1223" s="14"/>
      <c r="H1223" s="206">
        <v>25.5</v>
      </c>
      <c r="I1223" s="207"/>
      <c r="J1223" s="14"/>
      <c r="K1223" s="14"/>
      <c r="L1223" s="203"/>
      <c r="M1223" s="208"/>
      <c r="N1223" s="209"/>
      <c r="O1223" s="209"/>
      <c r="P1223" s="209"/>
      <c r="Q1223" s="209"/>
      <c r="R1223" s="209"/>
      <c r="S1223" s="209"/>
      <c r="T1223" s="210"/>
      <c r="U1223" s="14"/>
      <c r="V1223" s="14"/>
      <c r="W1223" s="14"/>
      <c r="X1223" s="14"/>
      <c r="Y1223" s="14"/>
      <c r="Z1223" s="14"/>
      <c r="AA1223" s="14"/>
      <c r="AB1223" s="14"/>
      <c r="AC1223" s="14"/>
      <c r="AD1223" s="14"/>
      <c r="AE1223" s="14"/>
      <c r="AT1223" s="204" t="s">
        <v>265</v>
      </c>
      <c r="AU1223" s="204" t="s">
        <v>85</v>
      </c>
      <c r="AV1223" s="14" t="s">
        <v>85</v>
      </c>
      <c r="AW1223" s="14" t="s">
        <v>32</v>
      </c>
      <c r="AX1223" s="14" t="s">
        <v>75</v>
      </c>
      <c r="AY1223" s="204" t="s">
        <v>257</v>
      </c>
    </row>
    <row r="1224" s="14" customFormat="1">
      <c r="A1224" s="14"/>
      <c r="B1224" s="203"/>
      <c r="C1224" s="14"/>
      <c r="D1224" s="196" t="s">
        <v>265</v>
      </c>
      <c r="E1224" s="204" t="s">
        <v>1</v>
      </c>
      <c r="F1224" s="205" t="s">
        <v>1318</v>
      </c>
      <c r="G1224" s="14"/>
      <c r="H1224" s="206">
        <v>19.550000000000001</v>
      </c>
      <c r="I1224" s="207"/>
      <c r="J1224" s="14"/>
      <c r="K1224" s="14"/>
      <c r="L1224" s="203"/>
      <c r="M1224" s="208"/>
      <c r="N1224" s="209"/>
      <c r="O1224" s="209"/>
      <c r="P1224" s="209"/>
      <c r="Q1224" s="209"/>
      <c r="R1224" s="209"/>
      <c r="S1224" s="209"/>
      <c r="T1224" s="210"/>
      <c r="U1224" s="14"/>
      <c r="V1224" s="14"/>
      <c r="W1224" s="14"/>
      <c r="X1224" s="14"/>
      <c r="Y1224" s="14"/>
      <c r="Z1224" s="14"/>
      <c r="AA1224" s="14"/>
      <c r="AB1224" s="14"/>
      <c r="AC1224" s="14"/>
      <c r="AD1224" s="14"/>
      <c r="AE1224" s="14"/>
      <c r="AT1224" s="204" t="s">
        <v>265</v>
      </c>
      <c r="AU1224" s="204" t="s">
        <v>85</v>
      </c>
      <c r="AV1224" s="14" t="s">
        <v>85</v>
      </c>
      <c r="AW1224" s="14" t="s">
        <v>32</v>
      </c>
      <c r="AX1224" s="14" t="s">
        <v>75</v>
      </c>
      <c r="AY1224" s="204" t="s">
        <v>257</v>
      </c>
    </row>
    <row r="1225" s="14" customFormat="1">
      <c r="A1225" s="14"/>
      <c r="B1225" s="203"/>
      <c r="C1225" s="14"/>
      <c r="D1225" s="196" t="s">
        <v>265</v>
      </c>
      <c r="E1225" s="204" t="s">
        <v>1</v>
      </c>
      <c r="F1225" s="205" t="s">
        <v>1319</v>
      </c>
      <c r="G1225" s="14"/>
      <c r="H1225" s="206">
        <v>20.5</v>
      </c>
      <c r="I1225" s="207"/>
      <c r="J1225" s="14"/>
      <c r="K1225" s="14"/>
      <c r="L1225" s="203"/>
      <c r="M1225" s="208"/>
      <c r="N1225" s="209"/>
      <c r="O1225" s="209"/>
      <c r="P1225" s="209"/>
      <c r="Q1225" s="209"/>
      <c r="R1225" s="209"/>
      <c r="S1225" s="209"/>
      <c r="T1225" s="210"/>
      <c r="U1225" s="14"/>
      <c r="V1225" s="14"/>
      <c r="W1225" s="14"/>
      <c r="X1225" s="14"/>
      <c r="Y1225" s="14"/>
      <c r="Z1225" s="14"/>
      <c r="AA1225" s="14"/>
      <c r="AB1225" s="14"/>
      <c r="AC1225" s="14"/>
      <c r="AD1225" s="14"/>
      <c r="AE1225" s="14"/>
      <c r="AT1225" s="204" t="s">
        <v>265</v>
      </c>
      <c r="AU1225" s="204" t="s">
        <v>85</v>
      </c>
      <c r="AV1225" s="14" t="s">
        <v>85</v>
      </c>
      <c r="AW1225" s="14" t="s">
        <v>32</v>
      </c>
      <c r="AX1225" s="14" t="s">
        <v>75</v>
      </c>
      <c r="AY1225" s="204" t="s">
        <v>257</v>
      </c>
    </row>
    <row r="1226" s="14" customFormat="1">
      <c r="A1226" s="14"/>
      <c r="B1226" s="203"/>
      <c r="C1226" s="14"/>
      <c r="D1226" s="196" t="s">
        <v>265</v>
      </c>
      <c r="E1226" s="204" t="s">
        <v>1</v>
      </c>
      <c r="F1226" s="205" t="s">
        <v>1320</v>
      </c>
      <c r="G1226" s="14"/>
      <c r="H1226" s="206">
        <v>27.550000000000001</v>
      </c>
      <c r="I1226" s="207"/>
      <c r="J1226" s="14"/>
      <c r="K1226" s="14"/>
      <c r="L1226" s="203"/>
      <c r="M1226" s="208"/>
      <c r="N1226" s="209"/>
      <c r="O1226" s="209"/>
      <c r="P1226" s="209"/>
      <c r="Q1226" s="209"/>
      <c r="R1226" s="209"/>
      <c r="S1226" s="209"/>
      <c r="T1226" s="210"/>
      <c r="U1226" s="14"/>
      <c r="V1226" s="14"/>
      <c r="W1226" s="14"/>
      <c r="X1226" s="14"/>
      <c r="Y1226" s="14"/>
      <c r="Z1226" s="14"/>
      <c r="AA1226" s="14"/>
      <c r="AB1226" s="14"/>
      <c r="AC1226" s="14"/>
      <c r="AD1226" s="14"/>
      <c r="AE1226" s="14"/>
      <c r="AT1226" s="204" t="s">
        <v>265</v>
      </c>
      <c r="AU1226" s="204" t="s">
        <v>85</v>
      </c>
      <c r="AV1226" s="14" t="s">
        <v>85</v>
      </c>
      <c r="AW1226" s="14" t="s">
        <v>32</v>
      </c>
      <c r="AX1226" s="14" t="s">
        <v>75</v>
      </c>
      <c r="AY1226" s="204" t="s">
        <v>257</v>
      </c>
    </row>
    <row r="1227" s="14" customFormat="1">
      <c r="A1227" s="14"/>
      <c r="B1227" s="203"/>
      <c r="C1227" s="14"/>
      <c r="D1227" s="196" t="s">
        <v>265</v>
      </c>
      <c r="E1227" s="204" t="s">
        <v>1</v>
      </c>
      <c r="F1227" s="205" t="s">
        <v>1321</v>
      </c>
      <c r="G1227" s="14"/>
      <c r="H1227" s="206">
        <v>16.100000000000001</v>
      </c>
      <c r="I1227" s="207"/>
      <c r="J1227" s="14"/>
      <c r="K1227" s="14"/>
      <c r="L1227" s="203"/>
      <c r="M1227" s="208"/>
      <c r="N1227" s="209"/>
      <c r="O1227" s="209"/>
      <c r="P1227" s="209"/>
      <c r="Q1227" s="209"/>
      <c r="R1227" s="209"/>
      <c r="S1227" s="209"/>
      <c r="T1227" s="210"/>
      <c r="U1227" s="14"/>
      <c r="V1227" s="14"/>
      <c r="W1227" s="14"/>
      <c r="X1227" s="14"/>
      <c r="Y1227" s="14"/>
      <c r="Z1227" s="14"/>
      <c r="AA1227" s="14"/>
      <c r="AB1227" s="14"/>
      <c r="AC1227" s="14"/>
      <c r="AD1227" s="14"/>
      <c r="AE1227" s="14"/>
      <c r="AT1227" s="204" t="s">
        <v>265</v>
      </c>
      <c r="AU1227" s="204" t="s">
        <v>85</v>
      </c>
      <c r="AV1227" s="14" t="s">
        <v>85</v>
      </c>
      <c r="AW1227" s="14" t="s">
        <v>32</v>
      </c>
      <c r="AX1227" s="14" t="s">
        <v>75</v>
      </c>
      <c r="AY1227" s="204" t="s">
        <v>257</v>
      </c>
    </row>
    <row r="1228" s="14" customFormat="1">
      <c r="A1228" s="14"/>
      <c r="B1228" s="203"/>
      <c r="C1228" s="14"/>
      <c r="D1228" s="196" t="s">
        <v>265</v>
      </c>
      <c r="E1228" s="204" t="s">
        <v>1</v>
      </c>
      <c r="F1228" s="205" t="s">
        <v>1322</v>
      </c>
      <c r="G1228" s="14"/>
      <c r="H1228" s="206">
        <v>4.7999999999999998</v>
      </c>
      <c r="I1228" s="207"/>
      <c r="J1228" s="14"/>
      <c r="K1228" s="14"/>
      <c r="L1228" s="203"/>
      <c r="M1228" s="208"/>
      <c r="N1228" s="209"/>
      <c r="O1228" s="209"/>
      <c r="P1228" s="209"/>
      <c r="Q1228" s="209"/>
      <c r="R1228" s="209"/>
      <c r="S1228" s="209"/>
      <c r="T1228" s="210"/>
      <c r="U1228" s="14"/>
      <c r="V1228" s="14"/>
      <c r="W1228" s="14"/>
      <c r="X1228" s="14"/>
      <c r="Y1228" s="14"/>
      <c r="Z1228" s="14"/>
      <c r="AA1228" s="14"/>
      <c r="AB1228" s="14"/>
      <c r="AC1228" s="14"/>
      <c r="AD1228" s="14"/>
      <c r="AE1228" s="14"/>
      <c r="AT1228" s="204" t="s">
        <v>265</v>
      </c>
      <c r="AU1228" s="204" t="s">
        <v>85</v>
      </c>
      <c r="AV1228" s="14" t="s">
        <v>85</v>
      </c>
      <c r="AW1228" s="14" t="s">
        <v>32</v>
      </c>
      <c r="AX1228" s="14" t="s">
        <v>75</v>
      </c>
      <c r="AY1228" s="204" t="s">
        <v>257</v>
      </c>
    </row>
    <row r="1229" s="14" customFormat="1">
      <c r="A1229" s="14"/>
      <c r="B1229" s="203"/>
      <c r="C1229" s="14"/>
      <c r="D1229" s="196" t="s">
        <v>265</v>
      </c>
      <c r="E1229" s="204" t="s">
        <v>1</v>
      </c>
      <c r="F1229" s="205" t="s">
        <v>1323</v>
      </c>
      <c r="G1229" s="14"/>
      <c r="H1229" s="206">
        <v>2.0499999999999998</v>
      </c>
      <c r="I1229" s="207"/>
      <c r="J1229" s="14"/>
      <c r="K1229" s="14"/>
      <c r="L1229" s="203"/>
      <c r="M1229" s="208"/>
      <c r="N1229" s="209"/>
      <c r="O1229" s="209"/>
      <c r="P1229" s="209"/>
      <c r="Q1229" s="209"/>
      <c r="R1229" s="209"/>
      <c r="S1229" s="209"/>
      <c r="T1229" s="210"/>
      <c r="U1229" s="14"/>
      <c r="V1229" s="14"/>
      <c r="W1229" s="14"/>
      <c r="X1229" s="14"/>
      <c r="Y1229" s="14"/>
      <c r="Z1229" s="14"/>
      <c r="AA1229" s="14"/>
      <c r="AB1229" s="14"/>
      <c r="AC1229" s="14"/>
      <c r="AD1229" s="14"/>
      <c r="AE1229" s="14"/>
      <c r="AT1229" s="204" t="s">
        <v>265</v>
      </c>
      <c r="AU1229" s="204" t="s">
        <v>85</v>
      </c>
      <c r="AV1229" s="14" t="s">
        <v>85</v>
      </c>
      <c r="AW1229" s="14" t="s">
        <v>32</v>
      </c>
      <c r="AX1229" s="14" t="s">
        <v>75</v>
      </c>
      <c r="AY1229" s="204" t="s">
        <v>257</v>
      </c>
    </row>
    <row r="1230" s="14" customFormat="1">
      <c r="A1230" s="14"/>
      <c r="B1230" s="203"/>
      <c r="C1230" s="14"/>
      <c r="D1230" s="196" t="s">
        <v>265</v>
      </c>
      <c r="E1230" s="204" t="s">
        <v>1</v>
      </c>
      <c r="F1230" s="205" t="s">
        <v>1324</v>
      </c>
      <c r="G1230" s="14"/>
      <c r="H1230" s="206">
        <v>30.199999999999999</v>
      </c>
      <c r="I1230" s="207"/>
      <c r="J1230" s="14"/>
      <c r="K1230" s="14"/>
      <c r="L1230" s="203"/>
      <c r="M1230" s="208"/>
      <c r="N1230" s="209"/>
      <c r="O1230" s="209"/>
      <c r="P1230" s="209"/>
      <c r="Q1230" s="209"/>
      <c r="R1230" s="209"/>
      <c r="S1230" s="209"/>
      <c r="T1230" s="210"/>
      <c r="U1230" s="14"/>
      <c r="V1230" s="14"/>
      <c r="W1230" s="14"/>
      <c r="X1230" s="14"/>
      <c r="Y1230" s="14"/>
      <c r="Z1230" s="14"/>
      <c r="AA1230" s="14"/>
      <c r="AB1230" s="14"/>
      <c r="AC1230" s="14"/>
      <c r="AD1230" s="14"/>
      <c r="AE1230" s="14"/>
      <c r="AT1230" s="204" t="s">
        <v>265</v>
      </c>
      <c r="AU1230" s="204" t="s">
        <v>85</v>
      </c>
      <c r="AV1230" s="14" t="s">
        <v>85</v>
      </c>
      <c r="AW1230" s="14" t="s">
        <v>32</v>
      </c>
      <c r="AX1230" s="14" t="s">
        <v>75</v>
      </c>
      <c r="AY1230" s="204" t="s">
        <v>257</v>
      </c>
    </row>
    <row r="1231" s="14" customFormat="1">
      <c r="A1231" s="14"/>
      <c r="B1231" s="203"/>
      <c r="C1231" s="14"/>
      <c r="D1231" s="196" t="s">
        <v>265</v>
      </c>
      <c r="E1231" s="204" t="s">
        <v>1</v>
      </c>
      <c r="F1231" s="205" t="s">
        <v>1325</v>
      </c>
      <c r="G1231" s="14"/>
      <c r="H1231" s="206">
        <v>83.549999999999997</v>
      </c>
      <c r="I1231" s="207"/>
      <c r="J1231" s="14"/>
      <c r="K1231" s="14"/>
      <c r="L1231" s="203"/>
      <c r="M1231" s="208"/>
      <c r="N1231" s="209"/>
      <c r="O1231" s="209"/>
      <c r="P1231" s="209"/>
      <c r="Q1231" s="209"/>
      <c r="R1231" s="209"/>
      <c r="S1231" s="209"/>
      <c r="T1231" s="210"/>
      <c r="U1231" s="14"/>
      <c r="V1231" s="14"/>
      <c r="W1231" s="14"/>
      <c r="X1231" s="14"/>
      <c r="Y1231" s="14"/>
      <c r="Z1231" s="14"/>
      <c r="AA1231" s="14"/>
      <c r="AB1231" s="14"/>
      <c r="AC1231" s="14"/>
      <c r="AD1231" s="14"/>
      <c r="AE1231" s="14"/>
      <c r="AT1231" s="204" t="s">
        <v>265</v>
      </c>
      <c r="AU1231" s="204" t="s">
        <v>85</v>
      </c>
      <c r="AV1231" s="14" t="s">
        <v>85</v>
      </c>
      <c r="AW1231" s="14" t="s">
        <v>32</v>
      </c>
      <c r="AX1231" s="14" t="s">
        <v>75</v>
      </c>
      <c r="AY1231" s="204" t="s">
        <v>257</v>
      </c>
    </row>
    <row r="1232" s="14" customFormat="1">
      <c r="A1232" s="14"/>
      <c r="B1232" s="203"/>
      <c r="C1232" s="14"/>
      <c r="D1232" s="196" t="s">
        <v>265</v>
      </c>
      <c r="E1232" s="204" t="s">
        <v>1</v>
      </c>
      <c r="F1232" s="205" t="s">
        <v>1326</v>
      </c>
      <c r="G1232" s="14"/>
      <c r="H1232" s="206">
        <v>60.630000000000003</v>
      </c>
      <c r="I1232" s="207"/>
      <c r="J1232" s="14"/>
      <c r="K1232" s="14"/>
      <c r="L1232" s="203"/>
      <c r="M1232" s="208"/>
      <c r="N1232" s="209"/>
      <c r="O1232" s="209"/>
      <c r="P1232" s="209"/>
      <c r="Q1232" s="209"/>
      <c r="R1232" s="209"/>
      <c r="S1232" s="209"/>
      <c r="T1232" s="210"/>
      <c r="U1232" s="14"/>
      <c r="V1232" s="14"/>
      <c r="W1232" s="14"/>
      <c r="X1232" s="14"/>
      <c r="Y1232" s="14"/>
      <c r="Z1232" s="14"/>
      <c r="AA1232" s="14"/>
      <c r="AB1232" s="14"/>
      <c r="AC1232" s="14"/>
      <c r="AD1232" s="14"/>
      <c r="AE1232" s="14"/>
      <c r="AT1232" s="204" t="s">
        <v>265</v>
      </c>
      <c r="AU1232" s="204" t="s">
        <v>85</v>
      </c>
      <c r="AV1232" s="14" t="s">
        <v>85</v>
      </c>
      <c r="AW1232" s="14" t="s">
        <v>32</v>
      </c>
      <c r="AX1232" s="14" t="s">
        <v>75</v>
      </c>
      <c r="AY1232" s="204" t="s">
        <v>257</v>
      </c>
    </row>
    <row r="1233" s="14" customFormat="1">
      <c r="A1233" s="14"/>
      <c r="B1233" s="203"/>
      <c r="C1233" s="14"/>
      <c r="D1233" s="196" t="s">
        <v>265</v>
      </c>
      <c r="E1233" s="204" t="s">
        <v>1</v>
      </c>
      <c r="F1233" s="205" t="s">
        <v>1327</v>
      </c>
      <c r="G1233" s="14"/>
      <c r="H1233" s="206">
        <v>41.289999999999999</v>
      </c>
      <c r="I1233" s="207"/>
      <c r="J1233" s="14"/>
      <c r="K1233" s="14"/>
      <c r="L1233" s="203"/>
      <c r="M1233" s="208"/>
      <c r="N1233" s="209"/>
      <c r="O1233" s="209"/>
      <c r="P1233" s="209"/>
      <c r="Q1233" s="209"/>
      <c r="R1233" s="209"/>
      <c r="S1233" s="209"/>
      <c r="T1233" s="210"/>
      <c r="U1233" s="14"/>
      <c r="V1233" s="14"/>
      <c r="W1233" s="14"/>
      <c r="X1233" s="14"/>
      <c r="Y1233" s="14"/>
      <c r="Z1233" s="14"/>
      <c r="AA1233" s="14"/>
      <c r="AB1233" s="14"/>
      <c r="AC1233" s="14"/>
      <c r="AD1233" s="14"/>
      <c r="AE1233" s="14"/>
      <c r="AT1233" s="204" t="s">
        <v>265</v>
      </c>
      <c r="AU1233" s="204" t="s">
        <v>85</v>
      </c>
      <c r="AV1233" s="14" t="s">
        <v>85</v>
      </c>
      <c r="AW1233" s="14" t="s">
        <v>32</v>
      </c>
      <c r="AX1233" s="14" t="s">
        <v>75</v>
      </c>
      <c r="AY1233" s="204" t="s">
        <v>257</v>
      </c>
    </row>
    <row r="1234" s="14" customFormat="1">
      <c r="A1234" s="14"/>
      <c r="B1234" s="203"/>
      <c r="C1234" s="14"/>
      <c r="D1234" s="196" t="s">
        <v>265</v>
      </c>
      <c r="E1234" s="204" t="s">
        <v>1</v>
      </c>
      <c r="F1234" s="205" t="s">
        <v>1328</v>
      </c>
      <c r="G1234" s="14"/>
      <c r="H1234" s="206">
        <v>16.800000000000001</v>
      </c>
      <c r="I1234" s="207"/>
      <c r="J1234" s="14"/>
      <c r="K1234" s="14"/>
      <c r="L1234" s="203"/>
      <c r="M1234" s="208"/>
      <c r="N1234" s="209"/>
      <c r="O1234" s="209"/>
      <c r="P1234" s="209"/>
      <c r="Q1234" s="209"/>
      <c r="R1234" s="209"/>
      <c r="S1234" s="209"/>
      <c r="T1234" s="210"/>
      <c r="U1234" s="14"/>
      <c r="V1234" s="14"/>
      <c r="W1234" s="14"/>
      <c r="X1234" s="14"/>
      <c r="Y1234" s="14"/>
      <c r="Z1234" s="14"/>
      <c r="AA1234" s="14"/>
      <c r="AB1234" s="14"/>
      <c r="AC1234" s="14"/>
      <c r="AD1234" s="14"/>
      <c r="AE1234" s="14"/>
      <c r="AT1234" s="204" t="s">
        <v>265</v>
      </c>
      <c r="AU1234" s="204" t="s">
        <v>85</v>
      </c>
      <c r="AV1234" s="14" t="s">
        <v>85</v>
      </c>
      <c r="AW1234" s="14" t="s">
        <v>32</v>
      </c>
      <c r="AX1234" s="14" t="s">
        <v>75</v>
      </c>
      <c r="AY1234" s="204" t="s">
        <v>257</v>
      </c>
    </row>
    <row r="1235" s="14" customFormat="1">
      <c r="A1235" s="14"/>
      <c r="B1235" s="203"/>
      <c r="C1235" s="14"/>
      <c r="D1235" s="196" t="s">
        <v>265</v>
      </c>
      <c r="E1235" s="204" t="s">
        <v>1</v>
      </c>
      <c r="F1235" s="205" t="s">
        <v>1329</v>
      </c>
      <c r="G1235" s="14"/>
      <c r="H1235" s="206">
        <v>14.09</v>
      </c>
      <c r="I1235" s="207"/>
      <c r="J1235" s="14"/>
      <c r="K1235" s="14"/>
      <c r="L1235" s="203"/>
      <c r="M1235" s="208"/>
      <c r="N1235" s="209"/>
      <c r="O1235" s="209"/>
      <c r="P1235" s="209"/>
      <c r="Q1235" s="209"/>
      <c r="R1235" s="209"/>
      <c r="S1235" s="209"/>
      <c r="T1235" s="210"/>
      <c r="U1235" s="14"/>
      <c r="V1235" s="14"/>
      <c r="W1235" s="14"/>
      <c r="X1235" s="14"/>
      <c r="Y1235" s="14"/>
      <c r="Z1235" s="14"/>
      <c r="AA1235" s="14"/>
      <c r="AB1235" s="14"/>
      <c r="AC1235" s="14"/>
      <c r="AD1235" s="14"/>
      <c r="AE1235" s="14"/>
      <c r="AT1235" s="204" t="s">
        <v>265</v>
      </c>
      <c r="AU1235" s="204" t="s">
        <v>85</v>
      </c>
      <c r="AV1235" s="14" t="s">
        <v>85</v>
      </c>
      <c r="AW1235" s="14" t="s">
        <v>32</v>
      </c>
      <c r="AX1235" s="14" t="s">
        <v>75</v>
      </c>
      <c r="AY1235" s="204" t="s">
        <v>257</v>
      </c>
    </row>
    <row r="1236" s="14" customFormat="1">
      <c r="A1236" s="14"/>
      <c r="B1236" s="203"/>
      <c r="C1236" s="14"/>
      <c r="D1236" s="196" t="s">
        <v>265</v>
      </c>
      <c r="E1236" s="204" t="s">
        <v>1</v>
      </c>
      <c r="F1236" s="205" t="s">
        <v>1330</v>
      </c>
      <c r="G1236" s="14"/>
      <c r="H1236" s="206">
        <v>26.800000000000001</v>
      </c>
      <c r="I1236" s="207"/>
      <c r="J1236" s="14"/>
      <c r="K1236" s="14"/>
      <c r="L1236" s="203"/>
      <c r="M1236" s="208"/>
      <c r="N1236" s="209"/>
      <c r="O1236" s="209"/>
      <c r="P1236" s="209"/>
      <c r="Q1236" s="209"/>
      <c r="R1236" s="209"/>
      <c r="S1236" s="209"/>
      <c r="T1236" s="210"/>
      <c r="U1236" s="14"/>
      <c r="V1236" s="14"/>
      <c r="W1236" s="14"/>
      <c r="X1236" s="14"/>
      <c r="Y1236" s="14"/>
      <c r="Z1236" s="14"/>
      <c r="AA1236" s="14"/>
      <c r="AB1236" s="14"/>
      <c r="AC1236" s="14"/>
      <c r="AD1236" s="14"/>
      <c r="AE1236" s="14"/>
      <c r="AT1236" s="204" t="s">
        <v>265</v>
      </c>
      <c r="AU1236" s="204" t="s">
        <v>85</v>
      </c>
      <c r="AV1236" s="14" t="s">
        <v>85</v>
      </c>
      <c r="AW1236" s="14" t="s">
        <v>32</v>
      </c>
      <c r="AX1236" s="14" t="s">
        <v>75</v>
      </c>
      <c r="AY1236" s="204" t="s">
        <v>257</v>
      </c>
    </row>
    <row r="1237" s="15" customFormat="1">
      <c r="A1237" s="15"/>
      <c r="B1237" s="211"/>
      <c r="C1237" s="15"/>
      <c r="D1237" s="196" t="s">
        <v>265</v>
      </c>
      <c r="E1237" s="212" t="s">
        <v>1</v>
      </c>
      <c r="F1237" s="213" t="s">
        <v>271</v>
      </c>
      <c r="G1237" s="15"/>
      <c r="H1237" s="214">
        <v>848.74999999999977</v>
      </c>
      <c r="I1237" s="215"/>
      <c r="J1237" s="15"/>
      <c r="K1237" s="15"/>
      <c r="L1237" s="211"/>
      <c r="M1237" s="216"/>
      <c r="N1237" s="217"/>
      <c r="O1237" s="217"/>
      <c r="P1237" s="217"/>
      <c r="Q1237" s="217"/>
      <c r="R1237" s="217"/>
      <c r="S1237" s="217"/>
      <c r="T1237" s="218"/>
      <c r="U1237" s="15"/>
      <c r="V1237" s="15"/>
      <c r="W1237" s="15"/>
      <c r="X1237" s="15"/>
      <c r="Y1237" s="15"/>
      <c r="Z1237" s="15"/>
      <c r="AA1237" s="15"/>
      <c r="AB1237" s="15"/>
      <c r="AC1237" s="15"/>
      <c r="AD1237" s="15"/>
      <c r="AE1237" s="15"/>
      <c r="AT1237" s="212" t="s">
        <v>265</v>
      </c>
      <c r="AU1237" s="212" t="s">
        <v>85</v>
      </c>
      <c r="AV1237" s="15" t="s">
        <v>108</v>
      </c>
      <c r="AW1237" s="15" t="s">
        <v>32</v>
      </c>
      <c r="AX1237" s="15" t="s">
        <v>82</v>
      </c>
      <c r="AY1237" s="212" t="s">
        <v>257</v>
      </c>
    </row>
    <row r="1238" s="2" customFormat="1" ht="24.15" customHeight="1">
      <c r="A1238" s="38"/>
      <c r="B1238" s="181"/>
      <c r="C1238" s="227" t="s">
        <v>1331</v>
      </c>
      <c r="D1238" s="227" t="s">
        <v>315</v>
      </c>
      <c r="E1238" s="228" t="s">
        <v>1332</v>
      </c>
      <c r="F1238" s="229" t="s">
        <v>1333</v>
      </c>
      <c r="G1238" s="230" t="s">
        <v>422</v>
      </c>
      <c r="H1238" s="231">
        <v>933.625</v>
      </c>
      <c r="I1238" s="232"/>
      <c r="J1238" s="233">
        <f>ROUND(I1238*H1238,2)</f>
        <v>0</v>
      </c>
      <c r="K1238" s="229" t="s">
        <v>263</v>
      </c>
      <c r="L1238" s="234"/>
      <c r="M1238" s="235" t="s">
        <v>1</v>
      </c>
      <c r="N1238" s="236" t="s">
        <v>40</v>
      </c>
      <c r="O1238" s="77"/>
      <c r="P1238" s="191">
        <f>O1238*H1238</f>
        <v>0</v>
      </c>
      <c r="Q1238" s="191">
        <v>0.00029999999999999997</v>
      </c>
      <c r="R1238" s="191">
        <f>Q1238*H1238</f>
        <v>0.28008749999999999</v>
      </c>
      <c r="S1238" s="191">
        <v>0</v>
      </c>
      <c r="T1238" s="192">
        <f>S1238*H1238</f>
        <v>0</v>
      </c>
      <c r="U1238" s="38"/>
      <c r="V1238" s="38"/>
      <c r="W1238" s="38"/>
      <c r="X1238" s="38"/>
      <c r="Y1238" s="38"/>
      <c r="Z1238" s="38"/>
      <c r="AA1238" s="38"/>
      <c r="AB1238" s="38"/>
      <c r="AC1238" s="38"/>
      <c r="AD1238" s="38"/>
      <c r="AE1238" s="38"/>
      <c r="AR1238" s="193" t="s">
        <v>462</v>
      </c>
      <c r="AT1238" s="193" t="s">
        <v>315</v>
      </c>
      <c r="AU1238" s="193" t="s">
        <v>85</v>
      </c>
      <c r="AY1238" s="19" t="s">
        <v>257</v>
      </c>
      <c r="BE1238" s="194">
        <f>IF(N1238="základní",J1238,0)</f>
        <v>0</v>
      </c>
      <c r="BF1238" s="194">
        <f>IF(N1238="snížená",J1238,0)</f>
        <v>0</v>
      </c>
      <c r="BG1238" s="194">
        <f>IF(N1238="zákl. přenesená",J1238,0)</f>
        <v>0</v>
      </c>
      <c r="BH1238" s="194">
        <f>IF(N1238="sníž. přenesená",J1238,0)</f>
        <v>0</v>
      </c>
      <c r="BI1238" s="194">
        <f>IF(N1238="nulová",J1238,0)</f>
        <v>0</v>
      </c>
      <c r="BJ1238" s="19" t="s">
        <v>82</v>
      </c>
      <c r="BK1238" s="194">
        <f>ROUND(I1238*H1238,2)</f>
        <v>0</v>
      </c>
      <c r="BL1238" s="19" t="s">
        <v>364</v>
      </c>
      <c r="BM1238" s="193" t="s">
        <v>1334</v>
      </c>
    </row>
    <row r="1239" s="14" customFormat="1">
      <c r="A1239" s="14"/>
      <c r="B1239" s="203"/>
      <c r="C1239" s="14"/>
      <c r="D1239" s="196" t="s">
        <v>265</v>
      </c>
      <c r="E1239" s="14"/>
      <c r="F1239" s="205" t="s">
        <v>1335</v>
      </c>
      <c r="G1239" s="14"/>
      <c r="H1239" s="206">
        <v>933.625</v>
      </c>
      <c r="I1239" s="207"/>
      <c r="J1239" s="14"/>
      <c r="K1239" s="14"/>
      <c r="L1239" s="203"/>
      <c r="M1239" s="208"/>
      <c r="N1239" s="209"/>
      <c r="O1239" s="209"/>
      <c r="P1239" s="209"/>
      <c r="Q1239" s="209"/>
      <c r="R1239" s="209"/>
      <c r="S1239" s="209"/>
      <c r="T1239" s="210"/>
      <c r="U1239" s="14"/>
      <c r="V1239" s="14"/>
      <c r="W1239" s="14"/>
      <c r="X1239" s="14"/>
      <c r="Y1239" s="14"/>
      <c r="Z1239" s="14"/>
      <c r="AA1239" s="14"/>
      <c r="AB1239" s="14"/>
      <c r="AC1239" s="14"/>
      <c r="AD1239" s="14"/>
      <c r="AE1239" s="14"/>
      <c r="AT1239" s="204" t="s">
        <v>265</v>
      </c>
      <c r="AU1239" s="204" t="s">
        <v>85</v>
      </c>
      <c r="AV1239" s="14" t="s">
        <v>85</v>
      </c>
      <c r="AW1239" s="14" t="s">
        <v>3</v>
      </c>
      <c r="AX1239" s="14" t="s">
        <v>82</v>
      </c>
      <c r="AY1239" s="204" t="s">
        <v>257</v>
      </c>
    </row>
    <row r="1240" s="2" customFormat="1" ht="24.15" customHeight="1">
      <c r="A1240" s="38"/>
      <c r="B1240" s="181"/>
      <c r="C1240" s="182" t="s">
        <v>1336</v>
      </c>
      <c r="D1240" s="182" t="s">
        <v>259</v>
      </c>
      <c r="E1240" s="183" t="s">
        <v>1337</v>
      </c>
      <c r="F1240" s="184" t="s">
        <v>1338</v>
      </c>
      <c r="G1240" s="185" t="s">
        <v>323</v>
      </c>
      <c r="H1240" s="186">
        <v>115.72</v>
      </c>
      <c r="I1240" s="187"/>
      <c r="J1240" s="188">
        <f>ROUND(I1240*H1240,2)</f>
        <v>0</v>
      </c>
      <c r="K1240" s="184" t="s">
        <v>263</v>
      </c>
      <c r="L1240" s="39"/>
      <c r="M1240" s="189" t="s">
        <v>1</v>
      </c>
      <c r="N1240" s="190" t="s">
        <v>40</v>
      </c>
      <c r="O1240" s="77"/>
      <c r="P1240" s="191">
        <f>O1240*H1240</f>
        <v>0</v>
      </c>
      <c r="Q1240" s="191">
        <v>0.0060000000000000001</v>
      </c>
      <c r="R1240" s="191">
        <f>Q1240*H1240</f>
        <v>0.69432000000000005</v>
      </c>
      <c r="S1240" s="191">
        <v>0</v>
      </c>
      <c r="T1240" s="192">
        <f>S1240*H1240</f>
        <v>0</v>
      </c>
      <c r="U1240" s="38"/>
      <c r="V1240" s="38"/>
      <c r="W1240" s="38"/>
      <c r="X1240" s="38"/>
      <c r="Y1240" s="38"/>
      <c r="Z1240" s="38"/>
      <c r="AA1240" s="38"/>
      <c r="AB1240" s="38"/>
      <c r="AC1240" s="38"/>
      <c r="AD1240" s="38"/>
      <c r="AE1240" s="38"/>
      <c r="AR1240" s="193" t="s">
        <v>364</v>
      </c>
      <c r="AT1240" s="193" t="s">
        <v>259</v>
      </c>
      <c r="AU1240" s="193" t="s">
        <v>85</v>
      </c>
      <c r="AY1240" s="19" t="s">
        <v>257</v>
      </c>
      <c r="BE1240" s="194">
        <f>IF(N1240="základní",J1240,0)</f>
        <v>0</v>
      </c>
      <c r="BF1240" s="194">
        <f>IF(N1240="snížená",J1240,0)</f>
        <v>0</v>
      </c>
      <c r="BG1240" s="194">
        <f>IF(N1240="zákl. přenesená",J1240,0)</f>
        <v>0</v>
      </c>
      <c r="BH1240" s="194">
        <f>IF(N1240="sníž. přenesená",J1240,0)</f>
        <v>0</v>
      </c>
      <c r="BI1240" s="194">
        <f>IF(N1240="nulová",J1240,0)</f>
        <v>0</v>
      </c>
      <c r="BJ1240" s="19" t="s">
        <v>82</v>
      </c>
      <c r="BK1240" s="194">
        <f>ROUND(I1240*H1240,2)</f>
        <v>0</v>
      </c>
      <c r="BL1240" s="19" t="s">
        <v>364</v>
      </c>
      <c r="BM1240" s="193" t="s">
        <v>1339</v>
      </c>
    </row>
    <row r="1241" s="13" customFormat="1">
      <c r="A1241" s="13"/>
      <c r="B1241" s="195"/>
      <c r="C1241" s="13"/>
      <c r="D1241" s="196" t="s">
        <v>265</v>
      </c>
      <c r="E1241" s="197" t="s">
        <v>1</v>
      </c>
      <c r="F1241" s="198" t="s">
        <v>835</v>
      </c>
      <c r="G1241" s="13"/>
      <c r="H1241" s="197" t="s">
        <v>1</v>
      </c>
      <c r="I1241" s="199"/>
      <c r="J1241" s="13"/>
      <c r="K1241" s="13"/>
      <c r="L1241" s="195"/>
      <c r="M1241" s="200"/>
      <c r="N1241" s="201"/>
      <c r="O1241" s="201"/>
      <c r="P1241" s="201"/>
      <c r="Q1241" s="201"/>
      <c r="R1241" s="201"/>
      <c r="S1241" s="201"/>
      <c r="T1241" s="202"/>
      <c r="U1241" s="13"/>
      <c r="V1241" s="13"/>
      <c r="W1241" s="13"/>
      <c r="X1241" s="13"/>
      <c r="Y1241" s="13"/>
      <c r="Z1241" s="13"/>
      <c r="AA1241" s="13"/>
      <c r="AB1241" s="13"/>
      <c r="AC1241" s="13"/>
      <c r="AD1241" s="13"/>
      <c r="AE1241" s="13"/>
      <c r="AT1241" s="197" t="s">
        <v>265</v>
      </c>
      <c r="AU1241" s="197" t="s">
        <v>85</v>
      </c>
      <c r="AV1241" s="13" t="s">
        <v>82</v>
      </c>
      <c r="AW1241" s="13" t="s">
        <v>32</v>
      </c>
      <c r="AX1241" s="13" t="s">
        <v>75</v>
      </c>
      <c r="AY1241" s="197" t="s">
        <v>257</v>
      </c>
    </row>
    <row r="1242" s="13" customFormat="1">
      <c r="A1242" s="13"/>
      <c r="B1242" s="195"/>
      <c r="C1242" s="13"/>
      <c r="D1242" s="196" t="s">
        <v>265</v>
      </c>
      <c r="E1242" s="197" t="s">
        <v>1</v>
      </c>
      <c r="F1242" s="198" t="s">
        <v>1095</v>
      </c>
      <c r="G1242" s="13"/>
      <c r="H1242" s="197" t="s">
        <v>1</v>
      </c>
      <c r="I1242" s="199"/>
      <c r="J1242" s="13"/>
      <c r="K1242" s="13"/>
      <c r="L1242" s="195"/>
      <c r="M1242" s="200"/>
      <c r="N1242" s="201"/>
      <c r="O1242" s="201"/>
      <c r="P1242" s="201"/>
      <c r="Q1242" s="201"/>
      <c r="R1242" s="201"/>
      <c r="S1242" s="201"/>
      <c r="T1242" s="202"/>
      <c r="U1242" s="13"/>
      <c r="V1242" s="13"/>
      <c r="W1242" s="13"/>
      <c r="X1242" s="13"/>
      <c r="Y1242" s="13"/>
      <c r="Z1242" s="13"/>
      <c r="AA1242" s="13"/>
      <c r="AB1242" s="13"/>
      <c r="AC1242" s="13"/>
      <c r="AD1242" s="13"/>
      <c r="AE1242" s="13"/>
      <c r="AT1242" s="197" t="s">
        <v>265</v>
      </c>
      <c r="AU1242" s="197" t="s">
        <v>85</v>
      </c>
      <c r="AV1242" s="13" t="s">
        <v>82</v>
      </c>
      <c r="AW1242" s="13" t="s">
        <v>32</v>
      </c>
      <c r="AX1242" s="13" t="s">
        <v>75</v>
      </c>
      <c r="AY1242" s="197" t="s">
        <v>257</v>
      </c>
    </row>
    <row r="1243" s="14" customFormat="1">
      <c r="A1243" s="14"/>
      <c r="B1243" s="203"/>
      <c r="C1243" s="14"/>
      <c r="D1243" s="196" t="s">
        <v>265</v>
      </c>
      <c r="E1243" s="204" t="s">
        <v>1</v>
      </c>
      <c r="F1243" s="205" t="s">
        <v>1096</v>
      </c>
      <c r="G1243" s="14"/>
      <c r="H1243" s="206">
        <v>100.74</v>
      </c>
      <c r="I1243" s="207"/>
      <c r="J1243" s="14"/>
      <c r="K1243" s="14"/>
      <c r="L1243" s="203"/>
      <c r="M1243" s="208"/>
      <c r="N1243" s="209"/>
      <c r="O1243" s="209"/>
      <c r="P1243" s="209"/>
      <c r="Q1243" s="209"/>
      <c r="R1243" s="209"/>
      <c r="S1243" s="209"/>
      <c r="T1243" s="210"/>
      <c r="U1243" s="14"/>
      <c r="V1243" s="14"/>
      <c r="W1243" s="14"/>
      <c r="X1243" s="14"/>
      <c r="Y1243" s="14"/>
      <c r="Z1243" s="14"/>
      <c r="AA1243" s="14"/>
      <c r="AB1243" s="14"/>
      <c r="AC1243" s="14"/>
      <c r="AD1243" s="14"/>
      <c r="AE1243" s="14"/>
      <c r="AT1243" s="204" t="s">
        <v>265</v>
      </c>
      <c r="AU1243" s="204" t="s">
        <v>85</v>
      </c>
      <c r="AV1243" s="14" t="s">
        <v>85</v>
      </c>
      <c r="AW1243" s="14" t="s">
        <v>32</v>
      </c>
      <c r="AX1243" s="14" t="s">
        <v>75</v>
      </c>
      <c r="AY1243" s="204" t="s">
        <v>257</v>
      </c>
    </row>
    <row r="1244" s="13" customFormat="1">
      <c r="A1244" s="13"/>
      <c r="B1244" s="195"/>
      <c r="C1244" s="13"/>
      <c r="D1244" s="196" t="s">
        <v>265</v>
      </c>
      <c r="E1244" s="197" t="s">
        <v>1</v>
      </c>
      <c r="F1244" s="198" t="s">
        <v>1097</v>
      </c>
      <c r="G1244" s="13"/>
      <c r="H1244" s="197" t="s">
        <v>1</v>
      </c>
      <c r="I1244" s="199"/>
      <c r="J1244" s="13"/>
      <c r="K1244" s="13"/>
      <c r="L1244" s="195"/>
      <c r="M1244" s="200"/>
      <c r="N1244" s="201"/>
      <c r="O1244" s="201"/>
      <c r="P1244" s="201"/>
      <c r="Q1244" s="201"/>
      <c r="R1244" s="201"/>
      <c r="S1244" s="201"/>
      <c r="T1244" s="202"/>
      <c r="U1244" s="13"/>
      <c r="V1244" s="13"/>
      <c r="W1244" s="13"/>
      <c r="X1244" s="13"/>
      <c r="Y1244" s="13"/>
      <c r="Z1244" s="13"/>
      <c r="AA1244" s="13"/>
      <c r="AB1244" s="13"/>
      <c r="AC1244" s="13"/>
      <c r="AD1244" s="13"/>
      <c r="AE1244" s="13"/>
      <c r="AT1244" s="197" t="s">
        <v>265</v>
      </c>
      <c r="AU1244" s="197" t="s">
        <v>85</v>
      </c>
      <c r="AV1244" s="13" t="s">
        <v>82</v>
      </c>
      <c r="AW1244" s="13" t="s">
        <v>32</v>
      </c>
      <c r="AX1244" s="13" t="s">
        <v>75</v>
      </c>
      <c r="AY1244" s="197" t="s">
        <v>257</v>
      </c>
    </row>
    <row r="1245" s="14" customFormat="1">
      <c r="A1245" s="14"/>
      <c r="B1245" s="203"/>
      <c r="C1245" s="14"/>
      <c r="D1245" s="196" t="s">
        <v>265</v>
      </c>
      <c r="E1245" s="204" t="s">
        <v>1</v>
      </c>
      <c r="F1245" s="205" t="s">
        <v>1098</v>
      </c>
      <c r="G1245" s="14"/>
      <c r="H1245" s="206">
        <v>14.98</v>
      </c>
      <c r="I1245" s="207"/>
      <c r="J1245" s="14"/>
      <c r="K1245" s="14"/>
      <c r="L1245" s="203"/>
      <c r="M1245" s="208"/>
      <c r="N1245" s="209"/>
      <c r="O1245" s="209"/>
      <c r="P1245" s="209"/>
      <c r="Q1245" s="209"/>
      <c r="R1245" s="209"/>
      <c r="S1245" s="209"/>
      <c r="T1245" s="210"/>
      <c r="U1245" s="14"/>
      <c r="V1245" s="14"/>
      <c r="W1245" s="14"/>
      <c r="X1245" s="14"/>
      <c r="Y1245" s="14"/>
      <c r="Z1245" s="14"/>
      <c r="AA1245" s="14"/>
      <c r="AB1245" s="14"/>
      <c r="AC1245" s="14"/>
      <c r="AD1245" s="14"/>
      <c r="AE1245" s="14"/>
      <c r="AT1245" s="204" t="s">
        <v>265</v>
      </c>
      <c r="AU1245" s="204" t="s">
        <v>85</v>
      </c>
      <c r="AV1245" s="14" t="s">
        <v>85</v>
      </c>
      <c r="AW1245" s="14" t="s">
        <v>32</v>
      </c>
      <c r="AX1245" s="14" t="s">
        <v>75</v>
      </c>
      <c r="AY1245" s="204" t="s">
        <v>257</v>
      </c>
    </row>
    <row r="1246" s="15" customFormat="1">
      <c r="A1246" s="15"/>
      <c r="B1246" s="211"/>
      <c r="C1246" s="15"/>
      <c r="D1246" s="196" t="s">
        <v>265</v>
      </c>
      <c r="E1246" s="212" t="s">
        <v>1</v>
      </c>
      <c r="F1246" s="213" t="s">
        <v>271</v>
      </c>
      <c r="G1246" s="15"/>
      <c r="H1246" s="214">
        <v>115.72</v>
      </c>
      <c r="I1246" s="215"/>
      <c r="J1246" s="15"/>
      <c r="K1246" s="15"/>
      <c r="L1246" s="211"/>
      <c r="M1246" s="216"/>
      <c r="N1246" s="217"/>
      <c r="O1246" s="217"/>
      <c r="P1246" s="217"/>
      <c r="Q1246" s="217"/>
      <c r="R1246" s="217"/>
      <c r="S1246" s="217"/>
      <c r="T1246" s="218"/>
      <c r="U1246" s="15"/>
      <c r="V1246" s="15"/>
      <c r="W1246" s="15"/>
      <c r="X1246" s="15"/>
      <c r="Y1246" s="15"/>
      <c r="Z1246" s="15"/>
      <c r="AA1246" s="15"/>
      <c r="AB1246" s="15"/>
      <c r="AC1246" s="15"/>
      <c r="AD1246" s="15"/>
      <c r="AE1246" s="15"/>
      <c r="AT1246" s="212" t="s">
        <v>265</v>
      </c>
      <c r="AU1246" s="212" t="s">
        <v>85</v>
      </c>
      <c r="AV1246" s="15" t="s">
        <v>108</v>
      </c>
      <c r="AW1246" s="15" t="s">
        <v>32</v>
      </c>
      <c r="AX1246" s="15" t="s">
        <v>82</v>
      </c>
      <c r="AY1246" s="212" t="s">
        <v>257</v>
      </c>
    </row>
    <row r="1247" s="2" customFormat="1" ht="24.15" customHeight="1">
      <c r="A1247" s="38"/>
      <c r="B1247" s="181"/>
      <c r="C1247" s="227" t="s">
        <v>1340</v>
      </c>
      <c r="D1247" s="227" t="s">
        <v>315</v>
      </c>
      <c r="E1247" s="228" t="s">
        <v>1341</v>
      </c>
      <c r="F1247" s="229" t="s">
        <v>1342</v>
      </c>
      <c r="G1247" s="230" t="s">
        <v>323</v>
      </c>
      <c r="H1247" s="231">
        <v>16.478000000000002</v>
      </c>
      <c r="I1247" s="232"/>
      <c r="J1247" s="233">
        <f>ROUND(I1247*H1247,2)</f>
        <v>0</v>
      </c>
      <c r="K1247" s="229" t="s">
        <v>263</v>
      </c>
      <c r="L1247" s="234"/>
      <c r="M1247" s="235" t="s">
        <v>1</v>
      </c>
      <c r="N1247" s="236" t="s">
        <v>40</v>
      </c>
      <c r="O1247" s="77"/>
      <c r="P1247" s="191">
        <f>O1247*H1247</f>
        <v>0</v>
      </c>
      <c r="Q1247" s="191">
        <v>0.0018</v>
      </c>
      <c r="R1247" s="191">
        <f>Q1247*H1247</f>
        <v>0.029660400000000003</v>
      </c>
      <c r="S1247" s="191">
        <v>0</v>
      </c>
      <c r="T1247" s="192">
        <f>S1247*H1247</f>
        <v>0</v>
      </c>
      <c r="U1247" s="38"/>
      <c r="V1247" s="38"/>
      <c r="W1247" s="38"/>
      <c r="X1247" s="38"/>
      <c r="Y1247" s="38"/>
      <c r="Z1247" s="38"/>
      <c r="AA1247" s="38"/>
      <c r="AB1247" s="38"/>
      <c r="AC1247" s="38"/>
      <c r="AD1247" s="38"/>
      <c r="AE1247" s="38"/>
      <c r="AR1247" s="193" t="s">
        <v>462</v>
      </c>
      <c r="AT1247" s="193" t="s">
        <v>315</v>
      </c>
      <c r="AU1247" s="193" t="s">
        <v>85</v>
      </c>
      <c r="AY1247" s="19" t="s">
        <v>257</v>
      </c>
      <c r="BE1247" s="194">
        <f>IF(N1247="základní",J1247,0)</f>
        <v>0</v>
      </c>
      <c r="BF1247" s="194">
        <f>IF(N1247="snížená",J1247,0)</f>
        <v>0</v>
      </c>
      <c r="BG1247" s="194">
        <f>IF(N1247="zákl. přenesená",J1247,0)</f>
        <v>0</v>
      </c>
      <c r="BH1247" s="194">
        <f>IF(N1247="sníž. přenesená",J1247,0)</f>
        <v>0</v>
      </c>
      <c r="BI1247" s="194">
        <f>IF(N1247="nulová",J1247,0)</f>
        <v>0</v>
      </c>
      <c r="BJ1247" s="19" t="s">
        <v>82</v>
      </c>
      <c r="BK1247" s="194">
        <f>ROUND(I1247*H1247,2)</f>
        <v>0</v>
      </c>
      <c r="BL1247" s="19" t="s">
        <v>364</v>
      </c>
      <c r="BM1247" s="193" t="s">
        <v>1343</v>
      </c>
    </row>
    <row r="1248" s="13" customFormat="1">
      <c r="A1248" s="13"/>
      <c r="B1248" s="195"/>
      <c r="C1248" s="13"/>
      <c r="D1248" s="196" t="s">
        <v>265</v>
      </c>
      <c r="E1248" s="197" t="s">
        <v>1</v>
      </c>
      <c r="F1248" s="198" t="s">
        <v>835</v>
      </c>
      <c r="G1248" s="13"/>
      <c r="H1248" s="197" t="s">
        <v>1</v>
      </c>
      <c r="I1248" s="199"/>
      <c r="J1248" s="13"/>
      <c r="K1248" s="13"/>
      <c r="L1248" s="195"/>
      <c r="M1248" s="200"/>
      <c r="N1248" s="201"/>
      <c r="O1248" s="201"/>
      <c r="P1248" s="201"/>
      <c r="Q1248" s="201"/>
      <c r="R1248" s="201"/>
      <c r="S1248" s="201"/>
      <c r="T1248" s="202"/>
      <c r="U1248" s="13"/>
      <c r="V1248" s="13"/>
      <c r="W1248" s="13"/>
      <c r="X1248" s="13"/>
      <c r="Y1248" s="13"/>
      <c r="Z1248" s="13"/>
      <c r="AA1248" s="13"/>
      <c r="AB1248" s="13"/>
      <c r="AC1248" s="13"/>
      <c r="AD1248" s="13"/>
      <c r="AE1248" s="13"/>
      <c r="AT1248" s="197" t="s">
        <v>265</v>
      </c>
      <c r="AU1248" s="197" t="s">
        <v>85</v>
      </c>
      <c r="AV1248" s="13" t="s">
        <v>82</v>
      </c>
      <c r="AW1248" s="13" t="s">
        <v>32</v>
      </c>
      <c r="AX1248" s="13" t="s">
        <v>75</v>
      </c>
      <c r="AY1248" s="197" t="s">
        <v>257</v>
      </c>
    </row>
    <row r="1249" s="13" customFormat="1">
      <c r="A1249" s="13"/>
      <c r="B1249" s="195"/>
      <c r="C1249" s="13"/>
      <c r="D1249" s="196" t="s">
        <v>265</v>
      </c>
      <c r="E1249" s="197" t="s">
        <v>1</v>
      </c>
      <c r="F1249" s="198" t="s">
        <v>1097</v>
      </c>
      <c r="G1249" s="13"/>
      <c r="H1249" s="197" t="s">
        <v>1</v>
      </c>
      <c r="I1249" s="199"/>
      <c r="J1249" s="13"/>
      <c r="K1249" s="13"/>
      <c r="L1249" s="195"/>
      <c r="M1249" s="200"/>
      <c r="N1249" s="201"/>
      <c r="O1249" s="201"/>
      <c r="P1249" s="201"/>
      <c r="Q1249" s="201"/>
      <c r="R1249" s="201"/>
      <c r="S1249" s="201"/>
      <c r="T1249" s="202"/>
      <c r="U1249" s="13"/>
      <c r="V1249" s="13"/>
      <c r="W1249" s="13"/>
      <c r="X1249" s="13"/>
      <c r="Y1249" s="13"/>
      <c r="Z1249" s="13"/>
      <c r="AA1249" s="13"/>
      <c r="AB1249" s="13"/>
      <c r="AC1249" s="13"/>
      <c r="AD1249" s="13"/>
      <c r="AE1249" s="13"/>
      <c r="AT1249" s="197" t="s">
        <v>265</v>
      </c>
      <c r="AU1249" s="197" t="s">
        <v>85</v>
      </c>
      <c r="AV1249" s="13" t="s">
        <v>82</v>
      </c>
      <c r="AW1249" s="13" t="s">
        <v>32</v>
      </c>
      <c r="AX1249" s="13" t="s">
        <v>75</v>
      </c>
      <c r="AY1249" s="197" t="s">
        <v>257</v>
      </c>
    </row>
    <row r="1250" s="14" customFormat="1">
      <c r="A1250" s="14"/>
      <c r="B1250" s="203"/>
      <c r="C1250" s="14"/>
      <c r="D1250" s="196" t="s">
        <v>265</v>
      </c>
      <c r="E1250" s="204" t="s">
        <v>1</v>
      </c>
      <c r="F1250" s="205" t="s">
        <v>1098</v>
      </c>
      <c r="G1250" s="14"/>
      <c r="H1250" s="206">
        <v>14.98</v>
      </c>
      <c r="I1250" s="207"/>
      <c r="J1250" s="14"/>
      <c r="K1250" s="14"/>
      <c r="L1250" s="203"/>
      <c r="M1250" s="208"/>
      <c r="N1250" s="209"/>
      <c r="O1250" s="209"/>
      <c r="P1250" s="209"/>
      <c r="Q1250" s="209"/>
      <c r="R1250" s="209"/>
      <c r="S1250" s="209"/>
      <c r="T1250" s="210"/>
      <c r="U1250" s="14"/>
      <c r="V1250" s="14"/>
      <c r="W1250" s="14"/>
      <c r="X1250" s="14"/>
      <c r="Y1250" s="14"/>
      <c r="Z1250" s="14"/>
      <c r="AA1250" s="14"/>
      <c r="AB1250" s="14"/>
      <c r="AC1250" s="14"/>
      <c r="AD1250" s="14"/>
      <c r="AE1250" s="14"/>
      <c r="AT1250" s="204" t="s">
        <v>265</v>
      </c>
      <c r="AU1250" s="204" t="s">
        <v>85</v>
      </c>
      <c r="AV1250" s="14" t="s">
        <v>85</v>
      </c>
      <c r="AW1250" s="14" t="s">
        <v>32</v>
      </c>
      <c r="AX1250" s="14" t="s">
        <v>75</v>
      </c>
      <c r="AY1250" s="204" t="s">
        <v>257</v>
      </c>
    </row>
    <row r="1251" s="15" customFormat="1">
      <c r="A1251" s="15"/>
      <c r="B1251" s="211"/>
      <c r="C1251" s="15"/>
      <c r="D1251" s="196" t="s">
        <v>265</v>
      </c>
      <c r="E1251" s="212" t="s">
        <v>1</v>
      </c>
      <c r="F1251" s="213" t="s">
        <v>271</v>
      </c>
      <c r="G1251" s="15"/>
      <c r="H1251" s="214">
        <v>14.98</v>
      </c>
      <c r="I1251" s="215"/>
      <c r="J1251" s="15"/>
      <c r="K1251" s="15"/>
      <c r="L1251" s="211"/>
      <c r="M1251" s="216"/>
      <c r="N1251" s="217"/>
      <c r="O1251" s="217"/>
      <c r="P1251" s="217"/>
      <c r="Q1251" s="217"/>
      <c r="R1251" s="217"/>
      <c r="S1251" s="217"/>
      <c r="T1251" s="218"/>
      <c r="U1251" s="15"/>
      <c r="V1251" s="15"/>
      <c r="W1251" s="15"/>
      <c r="X1251" s="15"/>
      <c r="Y1251" s="15"/>
      <c r="Z1251" s="15"/>
      <c r="AA1251" s="15"/>
      <c r="AB1251" s="15"/>
      <c r="AC1251" s="15"/>
      <c r="AD1251" s="15"/>
      <c r="AE1251" s="15"/>
      <c r="AT1251" s="212" t="s">
        <v>265</v>
      </c>
      <c r="AU1251" s="212" t="s">
        <v>85</v>
      </c>
      <c r="AV1251" s="15" t="s">
        <v>108</v>
      </c>
      <c r="AW1251" s="15" t="s">
        <v>32</v>
      </c>
      <c r="AX1251" s="15" t="s">
        <v>82</v>
      </c>
      <c r="AY1251" s="212" t="s">
        <v>257</v>
      </c>
    </row>
    <row r="1252" s="14" customFormat="1">
      <c r="A1252" s="14"/>
      <c r="B1252" s="203"/>
      <c r="C1252" s="14"/>
      <c r="D1252" s="196" t="s">
        <v>265</v>
      </c>
      <c r="E1252" s="14"/>
      <c r="F1252" s="205" t="s">
        <v>1344</v>
      </c>
      <c r="G1252" s="14"/>
      <c r="H1252" s="206">
        <v>16.478000000000002</v>
      </c>
      <c r="I1252" s="207"/>
      <c r="J1252" s="14"/>
      <c r="K1252" s="14"/>
      <c r="L1252" s="203"/>
      <c r="M1252" s="208"/>
      <c r="N1252" s="209"/>
      <c r="O1252" s="209"/>
      <c r="P1252" s="209"/>
      <c r="Q1252" s="209"/>
      <c r="R1252" s="209"/>
      <c r="S1252" s="209"/>
      <c r="T1252" s="210"/>
      <c r="U1252" s="14"/>
      <c r="V1252" s="14"/>
      <c r="W1252" s="14"/>
      <c r="X1252" s="14"/>
      <c r="Y1252" s="14"/>
      <c r="Z1252" s="14"/>
      <c r="AA1252" s="14"/>
      <c r="AB1252" s="14"/>
      <c r="AC1252" s="14"/>
      <c r="AD1252" s="14"/>
      <c r="AE1252" s="14"/>
      <c r="AT1252" s="204" t="s">
        <v>265</v>
      </c>
      <c r="AU1252" s="204" t="s">
        <v>85</v>
      </c>
      <c r="AV1252" s="14" t="s">
        <v>85</v>
      </c>
      <c r="AW1252" s="14" t="s">
        <v>3</v>
      </c>
      <c r="AX1252" s="14" t="s">
        <v>82</v>
      </c>
      <c r="AY1252" s="204" t="s">
        <v>257</v>
      </c>
    </row>
    <row r="1253" s="2" customFormat="1" ht="24.15" customHeight="1">
      <c r="A1253" s="38"/>
      <c r="B1253" s="181"/>
      <c r="C1253" s="227" t="s">
        <v>1345</v>
      </c>
      <c r="D1253" s="227" t="s">
        <v>315</v>
      </c>
      <c r="E1253" s="228" t="s">
        <v>1346</v>
      </c>
      <c r="F1253" s="229" t="s">
        <v>1347</v>
      </c>
      <c r="G1253" s="230" t="s">
        <v>323</v>
      </c>
      <c r="H1253" s="231">
        <v>110.81399999999999</v>
      </c>
      <c r="I1253" s="232"/>
      <c r="J1253" s="233">
        <f>ROUND(I1253*H1253,2)</f>
        <v>0</v>
      </c>
      <c r="K1253" s="229" t="s">
        <v>263</v>
      </c>
      <c r="L1253" s="234"/>
      <c r="M1253" s="235" t="s">
        <v>1</v>
      </c>
      <c r="N1253" s="236" t="s">
        <v>40</v>
      </c>
      <c r="O1253" s="77"/>
      <c r="P1253" s="191">
        <f>O1253*H1253</f>
        <v>0</v>
      </c>
      <c r="Q1253" s="191">
        <v>0.0030000000000000001</v>
      </c>
      <c r="R1253" s="191">
        <f>Q1253*H1253</f>
        <v>0.33244199999999996</v>
      </c>
      <c r="S1253" s="191">
        <v>0</v>
      </c>
      <c r="T1253" s="192">
        <f>S1253*H1253</f>
        <v>0</v>
      </c>
      <c r="U1253" s="38"/>
      <c r="V1253" s="38"/>
      <c r="W1253" s="38"/>
      <c r="X1253" s="38"/>
      <c r="Y1253" s="38"/>
      <c r="Z1253" s="38"/>
      <c r="AA1253" s="38"/>
      <c r="AB1253" s="38"/>
      <c r="AC1253" s="38"/>
      <c r="AD1253" s="38"/>
      <c r="AE1253" s="38"/>
      <c r="AR1253" s="193" t="s">
        <v>462</v>
      </c>
      <c r="AT1253" s="193" t="s">
        <v>315</v>
      </c>
      <c r="AU1253" s="193" t="s">
        <v>85</v>
      </c>
      <c r="AY1253" s="19" t="s">
        <v>257</v>
      </c>
      <c r="BE1253" s="194">
        <f>IF(N1253="základní",J1253,0)</f>
        <v>0</v>
      </c>
      <c r="BF1253" s="194">
        <f>IF(N1253="snížená",J1253,0)</f>
        <v>0</v>
      </c>
      <c r="BG1253" s="194">
        <f>IF(N1253="zákl. přenesená",J1253,0)</f>
        <v>0</v>
      </c>
      <c r="BH1253" s="194">
        <f>IF(N1253="sníž. přenesená",J1253,0)</f>
        <v>0</v>
      </c>
      <c r="BI1253" s="194">
        <f>IF(N1253="nulová",J1253,0)</f>
        <v>0</v>
      </c>
      <c r="BJ1253" s="19" t="s">
        <v>82</v>
      </c>
      <c r="BK1253" s="194">
        <f>ROUND(I1253*H1253,2)</f>
        <v>0</v>
      </c>
      <c r="BL1253" s="19" t="s">
        <v>364</v>
      </c>
      <c r="BM1253" s="193" t="s">
        <v>1348</v>
      </c>
    </row>
    <row r="1254" s="13" customFormat="1">
      <c r="A1254" s="13"/>
      <c r="B1254" s="195"/>
      <c r="C1254" s="13"/>
      <c r="D1254" s="196" t="s">
        <v>265</v>
      </c>
      <c r="E1254" s="197" t="s">
        <v>1</v>
      </c>
      <c r="F1254" s="198" t="s">
        <v>835</v>
      </c>
      <c r="G1254" s="13"/>
      <c r="H1254" s="197" t="s">
        <v>1</v>
      </c>
      <c r="I1254" s="199"/>
      <c r="J1254" s="13"/>
      <c r="K1254" s="13"/>
      <c r="L1254" s="195"/>
      <c r="M1254" s="200"/>
      <c r="N1254" s="201"/>
      <c r="O1254" s="201"/>
      <c r="P1254" s="201"/>
      <c r="Q1254" s="201"/>
      <c r="R1254" s="201"/>
      <c r="S1254" s="201"/>
      <c r="T1254" s="202"/>
      <c r="U1254" s="13"/>
      <c r="V1254" s="13"/>
      <c r="W1254" s="13"/>
      <c r="X1254" s="13"/>
      <c r="Y1254" s="13"/>
      <c r="Z1254" s="13"/>
      <c r="AA1254" s="13"/>
      <c r="AB1254" s="13"/>
      <c r="AC1254" s="13"/>
      <c r="AD1254" s="13"/>
      <c r="AE1254" s="13"/>
      <c r="AT1254" s="197" t="s">
        <v>265</v>
      </c>
      <c r="AU1254" s="197" t="s">
        <v>85</v>
      </c>
      <c r="AV1254" s="13" t="s">
        <v>82</v>
      </c>
      <c r="AW1254" s="13" t="s">
        <v>32</v>
      </c>
      <c r="AX1254" s="13" t="s">
        <v>75</v>
      </c>
      <c r="AY1254" s="197" t="s">
        <v>257</v>
      </c>
    </row>
    <row r="1255" s="13" customFormat="1">
      <c r="A1255" s="13"/>
      <c r="B1255" s="195"/>
      <c r="C1255" s="13"/>
      <c r="D1255" s="196" t="s">
        <v>265</v>
      </c>
      <c r="E1255" s="197" t="s">
        <v>1</v>
      </c>
      <c r="F1255" s="198" t="s">
        <v>1095</v>
      </c>
      <c r="G1255" s="13"/>
      <c r="H1255" s="197" t="s">
        <v>1</v>
      </c>
      <c r="I1255" s="199"/>
      <c r="J1255" s="13"/>
      <c r="K1255" s="13"/>
      <c r="L1255" s="195"/>
      <c r="M1255" s="200"/>
      <c r="N1255" s="201"/>
      <c r="O1255" s="201"/>
      <c r="P1255" s="201"/>
      <c r="Q1255" s="201"/>
      <c r="R1255" s="201"/>
      <c r="S1255" s="201"/>
      <c r="T1255" s="202"/>
      <c r="U1255" s="13"/>
      <c r="V1255" s="13"/>
      <c r="W1255" s="13"/>
      <c r="X1255" s="13"/>
      <c r="Y1255" s="13"/>
      <c r="Z1255" s="13"/>
      <c r="AA1255" s="13"/>
      <c r="AB1255" s="13"/>
      <c r="AC1255" s="13"/>
      <c r="AD1255" s="13"/>
      <c r="AE1255" s="13"/>
      <c r="AT1255" s="197" t="s">
        <v>265</v>
      </c>
      <c r="AU1255" s="197" t="s">
        <v>85</v>
      </c>
      <c r="AV1255" s="13" t="s">
        <v>82</v>
      </c>
      <c r="AW1255" s="13" t="s">
        <v>32</v>
      </c>
      <c r="AX1255" s="13" t="s">
        <v>75</v>
      </c>
      <c r="AY1255" s="197" t="s">
        <v>257</v>
      </c>
    </row>
    <row r="1256" s="14" customFormat="1">
      <c r="A1256" s="14"/>
      <c r="B1256" s="203"/>
      <c r="C1256" s="14"/>
      <c r="D1256" s="196" t="s">
        <v>265</v>
      </c>
      <c r="E1256" s="204" t="s">
        <v>1</v>
      </c>
      <c r="F1256" s="205" t="s">
        <v>1096</v>
      </c>
      <c r="G1256" s="14"/>
      <c r="H1256" s="206">
        <v>100.74</v>
      </c>
      <c r="I1256" s="207"/>
      <c r="J1256" s="14"/>
      <c r="K1256" s="14"/>
      <c r="L1256" s="203"/>
      <c r="M1256" s="208"/>
      <c r="N1256" s="209"/>
      <c r="O1256" s="209"/>
      <c r="P1256" s="209"/>
      <c r="Q1256" s="209"/>
      <c r="R1256" s="209"/>
      <c r="S1256" s="209"/>
      <c r="T1256" s="210"/>
      <c r="U1256" s="14"/>
      <c r="V1256" s="14"/>
      <c r="W1256" s="14"/>
      <c r="X1256" s="14"/>
      <c r="Y1256" s="14"/>
      <c r="Z1256" s="14"/>
      <c r="AA1256" s="14"/>
      <c r="AB1256" s="14"/>
      <c r="AC1256" s="14"/>
      <c r="AD1256" s="14"/>
      <c r="AE1256" s="14"/>
      <c r="AT1256" s="204" t="s">
        <v>265</v>
      </c>
      <c r="AU1256" s="204" t="s">
        <v>85</v>
      </c>
      <c r="AV1256" s="14" t="s">
        <v>85</v>
      </c>
      <c r="AW1256" s="14" t="s">
        <v>32</v>
      </c>
      <c r="AX1256" s="14" t="s">
        <v>75</v>
      </c>
      <c r="AY1256" s="204" t="s">
        <v>257</v>
      </c>
    </row>
    <row r="1257" s="15" customFormat="1">
      <c r="A1257" s="15"/>
      <c r="B1257" s="211"/>
      <c r="C1257" s="15"/>
      <c r="D1257" s="196" t="s">
        <v>265</v>
      </c>
      <c r="E1257" s="212" t="s">
        <v>1</v>
      </c>
      <c r="F1257" s="213" t="s">
        <v>271</v>
      </c>
      <c r="G1257" s="15"/>
      <c r="H1257" s="214">
        <v>100.74</v>
      </c>
      <c r="I1257" s="215"/>
      <c r="J1257" s="15"/>
      <c r="K1257" s="15"/>
      <c r="L1257" s="211"/>
      <c r="M1257" s="216"/>
      <c r="N1257" s="217"/>
      <c r="O1257" s="217"/>
      <c r="P1257" s="217"/>
      <c r="Q1257" s="217"/>
      <c r="R1257" s="217"/>
      <c r="S1257" s="217"/>
      <c r="T1257" s="218"/>
      <c r="U1257" s="15"/>
      <c r="V1257" s="15"/>
      <c r="W1257" s="15"/>
      <c r="X1257" s="15"/>
      <c r="Y1257" s="15"/>
      <c r="Z1257" s="15"/>
      <c r="AA1257" s="15"/>
      <c r="AB1257" s="15"/>
      <c r="AC1257" s="15"/>
      <c r="AD1257" s="15"/>
      <c r="AE1257" s="15"/>
      <c r="AT1257" s="212" t="s">
        <v>265</v>
      </c>
      <c r="AU1257" s="212" t="s">
        <v>85</v>
      </c>
      <c r="AV1257" s="15" t="s">
        <v>108</v>
      </c>
      <c r="AW1257" s="15" t="s">
        <v>32</v>
      </c>
      <c r="AX1257" s="15" t="s">
        <v>82</v>
      </c>
      <c r="AY1257" s="212" t="s">
        <v>257</v>
      </c>
    </row>
    <row r="1258" s="14" customFormat="1">
      <c r="A1258" s="14"/>
      <c r="B1258" s="203"/>
      <c r="C1258" s="14"/>
      <c r="D1258" s="196" t="s">
        <v>265</v>
      </c>
      <c r="E1258" s="14"/>
      <c r="F1258" s="205" t="s">
        <v>1349</v>
      </c>
      <c r="G1258" s="14"/>
      <c r="H1258" s="206">
        <v>110.81399999999999</v>
      </c>
      <c r="I1258" s="207"/>
      <c r="J1258" s="14"/>
      <c r="K1258" s="14"/>
      <c r="L1258" s="203"/>
      <c r="M1258" s="208"/>
      <c r="N1258" s="209"/>
      <c r="O1258" s="209"/>
      <c r="P1258" s="209"/>
      <c r="Q1258" s="209"/>
      <c r="R1258" s="209"/>
      <c r="S1258" s="209"/>
      <c r="T1258" s="210"/>
      <c r="U1258" s="14"/>
      <c r="V1258" s="14"/>
      <c r="W1258" s="14"/>
      <c r="X1258" s="14"/>
      <c r="Y1258" s="14"/>
      <c r="Z1258" s="14"/>
      <c r="AA1258" s="14"/>
      <c r="AB1258" s="14"/>
      <c r="AC1258" s="14"/>
      <c r="AD1258" s="14"/>
      <c r="AE1258" s="14"/>
      <c r="AT1258" s="204" t="s">
        <v>265</v>
      </c>
      <c r="AU1258" s="204" t="s">
        <v>85</v>
      </c>
      <c r="AV1258" s="14" t="s">
        <v>85</v>
      </c>
      <c r="AW1258" s="14" t="s">
        <v>3</v>
      </c>
      <c r="AX1258" s="14" t="s">
        <v>82</v>
      </c>
      <c r="AY1258" s="204" t="s">
        <v>257</v>
      </c>
    </row>
    <row r="1259" s="2" customFormat="1" ht="33" customHeight="1">
      <c r="A1259" s="38"/>
      <c r="B1259" s="181"/>
      <c r="C1259" s="182" t="s">
        <v>1350</v>
      </c>
      <c r="D1259" s="182" t="s">
        <v>259</v>
      </c>
      <c r="E1259" s="183" t="s">
        <v>1351</v>
      </c>
      <c r="F1259" s="184" t="s">
        <v>1352</v>
      </c>
      <c r="G1259" s="185" t="s">
        <v>323</v>
      </c>
      <c r="H1259" s="186">
        <v>724.08000000000004</v>
      </c>
      <c r="I1259" s="187"/>
      <c r="J1259" s="188">
        <f>ROUND(I1259*H1259,2)</f>
        <v>0</v>
      </c>
      <c r="K1259" s="184" t="s">
        <v>263</v>
      </c>
      <c r="L1259" s="39"/>
      <c r="M1259" s="189" t="s">
        <v>1</v>
      </c>
      <c r="N1259" s="190" t="s">
        <v>40</v>
      </c>
      <c r="O1259" s="77"/>
      <c r="P1259" s="191">
        <f>O1259*H1259</f>
        <v>0</v>
      </c>
      <c r="Q1259" s="191">
        <v>0.00116</v>
      </c>
      <c r="R1259" s="191">
        <f>Q1259*H1259</f>
        <v>0.83993280000000003</v>
      </c>
      <c r="S1259" s="191">
        <v>0</v>
      </c>
      <c r="T1259" s="192">
        <f>S1259*H1259</f>
        <v>0</v>
      </c>
      <c r="U1259" s="38"/>
      <c r="V1259" s="38"/>
      <c r="W1259" s="38"/>
      <c r="X1259" s="38"/>
      <c r="Y1259" s="38"/>
      <c r="Z1259" s="38"/>
      <c r="AA1259" s="38"/>
      <c r="AB1259" s="38"/>
      <c r="AC1259" s="38"/>
      <c r="AD1259" s="38"/>
      <c r="AE1259" s="38"/>
      <c r="AR1259" s="193" t="s">
        <v>364</v>
      </c>
      <c r="AT1259" s="193" t="s">
        <v>259</v>
      </c>
      <c r="AU1259" s="193" t="s">
        <v>85</v>
      </c>
      <c r="AY1259" s="19" t="s">
        <v>257</v>
      </c>
      <c r="BE1259" s="194">
        <f>IF(N1259="základní",J1259,0)</f>
        <v>0</v>
      </c>
      <c r="BF1259" s="194">
        <f>IF(N1259="snížená",J1259,0)</f>
        <v>0</v>
      </c>
      <c r="BG1259" s="194">
        <f>IF(N1259="zákl. přenesená",J1259,0)</f>
        <v>0</v>
      </c>
      <c r="BH1259" s="194">
        <f>IF(N1259="sníž. přenesená",J1259,0)</f>
        <v>0</v>
      </c>
      <c r="BI1259" s="194">
        <f>IF(N1259="nulová",J1259,0)</f>
        <v>0</v>
      </c>
      <c r="BJ1259" s="19" t="s">
        <v>82</v>
      </c>
      <c r="BK1259" s="194">
        <f>ROUND(I1259*H1259,2)</f>
        <v>0</v>
      </c>
      <c r="BL1259" s="19" t="s">
        <v>364</v>
      </c>
      <c r="BM1259" s="193" t="s">
        <v>1353</v>
      </c>
    </row>
    <row r="1260" s="13" customFormat="1">
      <c r="A1260" s="13"/>
      <c r="B1260" s="195"/>
      <c r="C1260" s="13"/>
      <c r="D1260" s="196" t="s">
        <v>265</v>
      </c>
      <c r="E1260" s="197" t="s">
        <v>1</v>
      </c>
      <c r="F1260" s="198" t="s">
        <v>1133</v>
      </c>
      <c r="G1260" s="13"/>
      <c r="H1260" s="197" t="s">
        <v>1</v>
      </c>
      <c r="I1260" s="199"/>
      <c r="J1260" s="13"/>
      <c r="K1260" s="13"/>
      <c r="L1260" s="195"/>
      <c r="M1260" s="200"/>
      <c r="N1260" s="201"/>
      <c r="O1260" s="201"/>
      <c r="P1260" s="201"/>
      <c r="Q1260" s="201"/>
      <c r="R1260" s="201"/>
      <c r="S1260" s="201"/>
      <c r="T1260" s="202"/>
      <c r="U1260" s="13"/>
      <c r="V1260" s="13"/>
      <c r="W1260" s="13"/>
      <c r="X1260" s="13"/>
      <c r="Y1260" s="13"/>
      <c r="Z1260" s="13"/>
      <c r="AA1260" s="13"/>
      <c r="AB1260" s="13"/>
      <c r="AC1260" s="13"/>
      <c r="AD1260" s="13"/>
      <c r="AE1260" s="13"/>
      <c r="AT1260" s="197" t="s">
        <v>265</v>
      </c>
      <c r="AU1260" s="197" t="s">
        <v>85</v>
      </c>
      <c r="AV1260" s="13" t="s">
        <v>82</v>
      </c>
      <c r="AW1260" s="13" t="s">
        <v>32</v>
      </c>
      <c r="AX1260" s="13" t="s">
        <v>75</v>
      </c>
      <c r="AY1260" s="197" t="s">
        <v>257</v>
      </c>
    </row>
    <row r="1261" s="13" customFormat="1">
      <c r="A1261" s="13"/>
      <c r="B1261" s="195"/>
      <c r="C1261" s="13"/>
      <c r="D1261" s="196" t="s">
        <v>265</v>
      </c>
      <c r="E1261" s="197" t="s">
        <v>1</v>
      </c>
      <c r="F1261" s="198" t="s">
        <v>1134</v>
      </c>
      <c r="G1261" s="13"/>
      <c r="H1261" s="197" t="s">
        <v>1</v>
      </c>
      <c r="I1261" s="199"/>
      <c r="J1261" s="13"/>
      <c r="K1261" s="13"/>
      <c r="L1261" s="195"/>
      <c r="M1261" s="200"/>
      <c r="N1261" s="201"/>
      <c r="O1261" s="201"/>
      <c r="P1261" s="201"/>
      <c r="Q1261" s="201"/>
      <c r="R1261" s="201"/>
      <c r="S1261" s="201"/>
      <c r="T1261" s="202"/>
      <c r="U1261" s="13"/>
      <c r="V1261" s="13"/>
      <c r="W1261" s="13"/>
      <c r="X1261" s="13"/>
      <c r="Y1261" s="13"/>
      <c r="Z1261" s="13"/>
      <c r="AA1261" s="13"/>
      <c r="AB1261" s="13"/>
      <c r="AC1261" s="13"/>
      <c r="AD1261" s="13"/>
      <c r="AE1261" s="13"/>
      <c r="AT1261" s="197" t="s">
        <v>265</v>
      </c>
      <c r="AU1261" s="197" t="s">
        <v>85</v>
      </c>
      <c r="AV1261" s="13" t="s">
        <v>82</v>
      </c>
      <c r="AW1261" s="13" t="s">
        <v>32</v>
      </c>
      <c r="AX1261" s="13" t="s">
        <v>75</v>
      </c>
      <c r="AY1261" s="197" t="s">
        <v>257</v>
      </c>
    </row>
    <row r="1262" s="14" customFormat="1">
      <c r="A1262" s="14"/>
      <c r="B1262" s="203"/>
      <c r="C1262" s="14"/>
      <c r="D1262" s="196" t="s">
        <v>265</v>
      </c>
      <c r="E1262" s="204" t="s">
        <v>1</v>
      </c>
      <c r="F1262" s="205" t="s">
        <v>1354</v>
      </c>
      <c r="G1262" s="14"/>
      <c r="H1262" s="206">
        <v>567.89999999999998</v>
      </c>
      <c r="I1262" s="207"/>
      <c r="J1262" s="14"/>
      <c r="K1262" s="14"/>
      <c r="L1262" s="203"/>
      <c r="M1262" s="208"/>
      <c r="N1262" s="209"/>
      <c r="O1262" s="209"/>
      <c r="P1262" s="209"/>
      <c r="Q1262" s="209"/>
      <c r="R1262" s="209"/>
      <c r="S1262" s="209"/>
      <c r="T1262" s="210"/>
      <c r="U1262" s="14"/>
      <c r="V1262" s="14"/>
      <c r="W1262" s="14"/>
      <c r="X1262" s="14"/>
      <c r="Y1262" s="14"/>
      <c r="Z1262" s="14"/>
      <c r="AA1262" s="14"/>
      <c r="AB1262" s="14"/>
      <c r="AC1262" s="14"/>
      <c r="AD1262" s="14"/>
      <c r="AE1262" s="14"/>
      <c r="AT1262" s="204" t="s">
        <v>265</v>
      </c>
      <c r="AU1262" s="204" t="s">
        <v>85</v>
      </c>
      <c r="AV1262" s="14" t="s">
        <v>85</v>
      </c>
      <c r="AW1262" s="14" t="s">
        <v>32</v>
      </c>
      <c r="AX1262" s="14" t="s">
        <v>75</v>
      </c>
      <c r="AY1262" s="204" t="s">
        <v>257</v>
      </c>
    </row>
    <row r="1263" s="13" customFormat="1">
      <c r="A1263" s="13"/>
      <c r="B1263" s="195"/>
      <c r="C1263" s="13"/>
      <c r="D1263" s="196" t="s">
        <v>265</v>
      </c>
      <c r="E1263" s="197" t="s">
        <v>1</v>
      </c>
      <c r="F1263" s="198" t="s">
        <v>1136</v>
      </c>
      <c r="G1263" s="13"/>
      <c r="H1263" s="197" t="s">
        <v>1</v>
      </c>
      <c r="I1263" s="199"/>
      <c r="J1263" s="13"/>
      <c r="K1263" s="13"/>
      <c r="L1263" s="195"/>
      <c r="M1263" s="200"/>
      <c r="N1263" s="201"/>
      <c r="O1263" s="201"/>
      <c r="P1263" s="201"/>
      <c r="Q1263" s="201"/>
      <c r="R1263" s="201"/>
      <c r="S1263" s="201"/>
      <c r="T1263" s="202"/>
      <c r="U1263" s="13"/>
      <c r="V1263" s="13"/>
      <c r="W1263" s="13"/>
      <c r="X1263" s="13"/>
      <c r="Y1263" s="13"/>
      <c r="Z1263" s="13"/>
      <c r="AA1263" s="13"/>
      <c r="AB1263" s="13"/>
      <c r="AC1263" s="13"/>
      <c r="AD1263" s="13"/>
      <c r="AE1263" s="13"/>
      <c r="AT1263" s="197" t="s">
        <v>265</v>
      </c>
      <c r="AU1263" s="197" t="s">
        <v>85</v>
      </c>
      <c r="AV1263" s="13" t="s">
        <v>82</v>
      </c>
      <c r="AW1263" s="13" t="s">
        <v>32</v>
      </c>
      <c r="AX1263" s="13" t="s">
        <v>75</v>
      </c>
      <c r="AY1263" s="197" t="s">
        <v>257</v>
      </c>
    </row>
    <row r="1264" s="14" customFormat="1">
      <c r="A1264" s="14"/>
      <c r="B1264" s="203"/>
      <c r="C1264" s="14"/>
      <c r="D1264" s="196" t="s">
        <v>265</v>
      </c>
      <c r="E1264" s="204" t="s">
        <v>1</v>
      </c>
      <c r="F1264" s="205" t="s">
        <v>1355</v>
      </c>
      <c r="G1264" s="14"/>
      <c r="H1264" s="206">
        <v>20.399999999999999</v>
      </c>
      <c r="I1264" s="207"/>
      <c r="J1264" s="14"/>
      <c r="K1264" s="14"/>
      <c r="L1264" s="203"/>
      <c r="M1264" s="208"/>
      <c r="N1264" s="209"/>
      <c r="O1264" s="209"/>
      <c r="P1264" s="209"/>
      <c r="Q1264" s="209"/>
      <c r="R1264" s="209"/>
      <c r="S1264" s="209"/>
      <c r="T1264" s="210"/>
      <c r="U1264" s="14"/>
      <c r="V1264" s="14"/>
      <c r="W1264" s="14"/>
      <c r="X1264" s="14"/>
      <c r="Y1264" s="14"/>
      <c r="Z1264" s="14"/>
      <c r="AA1264" s="14"/>
      <c r="AB1264" s="14"/>
      <c r="AC1264" s="14"/>
      <c r="AD1264" s="14"/>
      <c r="AE1264" s="14"/>
      <c r="AT1264" s="204" t="s">
        <v>265</v>
      </c>
      <c r="AU1264" s="204" t="s">
        <v>85</v>
      </c>
      <c r="AV1264" s="14" t="s">
        <v>85</v>
      </c>
      <c r="AW1264" s="14" t="s">
        <v>32</v>
      </c>
      <c r="AX1264" s="14" t="s">
        <v>75</v>
      </c>
      <c r="AY1264" s="204" t="s">
        <v>257</v>
      </c>
    </row>
    <row r="1265" s="13" customFormat="1">
      <c r="A1265" s="13"/>
      <c r="B1265" s="195"/>
      <c r="C1265" s="13"/>
      <c r="D1265" s="196" t="s">
        <v>265</v>
      </c>
      <c r="E1265" s="197" t="s">
        <v>1</v>
      </c>
      <c r="F1265" s="198" t="s">
        <v>1138</v>
      </c>
      <c r="G1265" s="13"/>
      <c r="H1265" s="197" t="s">
        <v>1</v>
      </c>
      <c r="I1265" s="199"/>
      <c r="J1265" s="13"/>
      <c r="K1265" s="13"/>
      <c r="L1265" s="195"/>
      <c r="M1265" s="200"/>
      <c r="N1265" s="201"/>
      <c r="O1265" s="201"/>
      <c r="P1265" s="201"/>
      <c r="Q1265" s="201"/>
      <c r="R1265" s="201"/>
      <c r="S1265" s="201"/>
      <c r="T1265" s="202"/>
      <c r="U1265" s="13"/>
      <c r="V1265" s="13"/>
      <c r="W1265" s="13"/>
      <c r="X1265" s="13"/>
      <c r="Y1265" s="13"/>
      <c r="Z1265" s="13"/>
      <c r="AA1265" s="13"/>
      <c r="AB1265" s="13"/>
      <c r="AC1265" s="13"/>
      <c r="AD1265" s="13"/>
      <c r="AE1265" s="13"/>
      <c r="AT1265" s="197" t="s">
        <v>265</v>
      </c>
      <c r="AU1265" s="197" t="s">
        <v>85</v>
      </c>
      <c r="AV1265" s="13" t="s">
        <v>82</v>
      </c>
      <c r="AW1265" s="13" t="s">
        <v>32</v>
      </c>
      <c r="AX1265" s="13" t="s">
        <v>75</v>
      </c>
      <c r="AY1265" s="197" t="s">
        <v>257</v>
      </c>
    </row>
    <row r="1266" s="14" customFormat="1">
      <c r="A1266" s="14"/>
      <c r="B1266" s="203"/>
      <c r="C1266" s="14"/>
      <c r="D1266" s="196" t="s">
        <v>265</v>
      </c>
      <c r="E1266" s="204" t="s">
        <v>1</v>
      </c>
      <c r="F1266" s="205" t="s">
        <v>1139</v>
      </c>
      <c r="G1266" s="14"/>
      <c r="H1266" s="206">
        <v>84.099999999999994</v>
      </c>
      <c r="I1266" s="207"/>
      <c r="J1266" s="14"/>
      <c r="K1266" s="14"/>
      <c r="L1266" s="203"/>
      <c r="M1266" s="208"/>
      <c r="N1266" s="209"/>
      <c r="O1266" s="209"/>
      <c r="P1266" s="209"/>
      <c r="Q1266" s="209"/>
      <c r="R1266" s="209"/>
      <c r="S1266" s="209"/>
      <c r="T1266" s="210"/>
      <c r="U1266" s="14"/>
      <c r="V1266" s="14"/>
      <c r="W1266" s="14"/>
      <c r="X1266" s="14"/>
      <c r="Y1266" s="14"/>
      <c r="Z1266" s="14"/>
      <c r="AA1266" s="14"/>
      <c r="AB1266" s="14"/>
      <c r="AC1266" s="14"/>
      <c r="AD1266" s="14"/>
      <c r="AE1266" s="14"/>
      <c r="AT1266" s="204" t="s">
        <v>265</v>
      </c>
      <c r="AU1266" s="204" t="s">
        <v>85</v>
      </c>
      <c r="AV1266" s="14" t="s">
        <v>85</v>
      </c>
      <c r="AW1266" s="14" t="s">
        <v>32</v>
      </c>
      <c r="AX1266" s="14" t="s">
        <v>75</v>
      </c>
      <c r="AY1266" s="204" t="s">
        <v>257</v>
      </c>
    </row>
    <row r="1267" s="16" customFormat="1">
      <c r="A1267" s="16"/>
      <c r="B1267" s="219"/>
      <c r="C1267" s="16"/>
      <c r="D1267" s="196" t="s">
        <v>265</v>
      </c>
      <c r="E1267" s="220" t="s">
        <v>1</v>
      </c>
      <c r="F1267" s="221" t="s">
        <v>296</v>
      </c>
      <c r="G1267" s="16"/>
      <c r="H1267" s="222">
        <v>672.39999999999998</v>
      </c>
      <c r="I1267" s="223"/>
      <c r="J1267" s="16"/>
      <c r="K1267" s="16"/>
      <c r="L1267" s="219"/>
      <c r="M1267" s="224"/>
      <c r="N1267" s="225"/>
      <c r="O1267" s="225"/>
      <c r="P1267" s="225"/>
      <c r="Q1267" s="225"/>
      <c r="R1267" s="225"/>
      <c r="S1267" s="225"/>
      <c r="T1267" s="226"/>
      <c r="U1267" s="16"/>
      <c r="V1267" s="16"/>
      <c r="W1267" s="16"/>
      <c r="X1267" s="16"/>
      <c r="Y1267" s="16"/>
      <c r="Z1267" s="16"/>
      <c r="AA1267" s="16"/>
      <c r="AB1267" s="16"/>
      <c r="AC1267" s="16"/>
      <c r="AD1267" s="16"/>
      <c r="AE1267" s="16"/>
      <c r="AT1267" s="220" t="s">
        <v>265</v>
      </c>
      <c r="AU1267" s="220" t="s">
        <v>85</v>
      </c>
      <c r="AV1267" s="16" t="s">
        <v>92</v>
      </c>
      <c r="AW1267" s="16" t="s">
        <v>32</v>
      </c>
      <c r="AX1267" s="16" t="s">
        <v>75</v>
      </c>
      <c r="AY1267" s="220" t="s">
        <v>257</v>
      </c>
    </row>
    <row r="1268" s="13" customFormat="1">
      <c r="A1268" s="13"/>
      <c r="B1268" s="195"/>
      <c r="C1268" s="13"/>
      <c r="D1268" s="196" t="s">
        <v>265</v>
      </c>
      <c r="E1268" s="197" t="s">
        <v>1</v>
      </c>
      <c r="F1268" s="198" t="s">
        <v>835</v>
      </c>
      <c r="G1268" s="13"/>
      <c r="H1268" s="197" t="s">
        <v>1</v>
      </c>
      <c r="I1268" s="199"/>
      <c r="J1268" s="13"/>
      <c r="K1268" s="13"/>
      <c r="L1268" s="195"/>
      <c r="M1268" s="200"/>
      <c r="N1268" s="201"/>
      <c r="O1268" s="201"/>
      <c r="P1268" s="201"/>
      <c r="Q1268" s="201"/>
      <c r="R1268" s="201"/>
      <c r="S1268" s="201"/>
      <c r="T1268" s="202"/>
      <c r="U1268" s="13"/>
      <c r="V1268" s="13"/>
      <c r="W1268" s="13"/>
      <c r="X1268" s="13"/>
      <c r="Y1268" s="13"/>
      <c r="Z1268" s="13"/>
      <c r="AA1268" s="13"/>
      <c r="AB1268" s="13"/>
      <c r="AC1268" s="13"/>
      <c r="AD1268" s="13"/>
      <c r="AE1268" s="13"/>
      <c r="AT1268" s="197" t="s">
        <v>265</v>
      </c>
      <c r="AU1268" s="197" t="s">
        <v>85</v>
      </c>
      <c r="AV1268" s="13" t="s">
        <v>82</v>
      </c>
      <c r="AW1268" s="13" t="s">
        <v>32</v>
      </c>
      <c r="AX1268" s="13" t="s">
        <v>75</v>
      </c>
      <c r="AY1268" s="197" t="s">
        <v>257</v>
      </c>
    </row>
    <row r="1269" s="13" customFormat="1">
      <c r="A1269" s="13"/>
      <c r="B1269" s="195"/>
      <c r="C1269" s="13"/>
      <c r="D1269" s="196" t="s">
        <v>265</v>
      </c>
      <c r="E1269" s="197" t="s">
        <v>1</v>
      </c>
      <c r="F1269" s="198" t="s">
        <v>1140</v>
      </c>
      <c r="G1269" s="13"/>
      <c r="H1269" s="197" t="s">
        <v>1</v>
      </c>
      <c r="I1269" s="199"/>
      <c r="J1269" s="13"/>
      <c r="K1269" s="13"/>
      <c r="L1269" s="195"/>
      <c r="M1269" s="200"/>
      <c r="N1269" s="201"/>
      <c r="O1269" s="201"/>
      <c r="P1269" s="201"/>
      <c r="Q1269" s="201"/>
      <c r="R1269" s="201"/>
      <c r="S1269" s="201"/>
      <c r="T1269" s="202"/>
      <c r="U1269" s="13"/>
      <c r="V1269" s="13"/>
      <c r="W1269" s="13"/>
      <c r="X1269" s="13"/>
      <c r="Y1269" s="13"/>
      <c r="Z1269" s="13"/>
      <c r="AA1269" s="13"/>
      <c r="AB1269" s="13"/>
      <c r="AC1269" s="13"/>
      <c r="AD1269" s="13"/>
      <c r="AE1269" s="13"/>
      <c r="AT1269" s="197" t="s">
        <v>265</v>
      </c>
      <c r="AU1269" s="197" t="s">
        <v>85</v>
      </c>
      <c r="AV1269" s="13" t="s">
        <v>82</v>
      </c>
      <c r="AW1269" s="13" t="s">
        <v>32</v>
      </c>
      <c r="AX1269" s="13" t="s">
        <v>75</v>
      </c>
      <c r="AY1269" s="197" t="s">
        <v>257</v>
      </c>
    </row>
    <row r="1270" s="14" customFormat="1">
      <c r="A1270" s="14"/>
      <c r="B1270" s="203"/>
      <c r="C1270" s="14"/>
      <c r="D1270" s="196" t="s">
        <v>265</v>
      </c>
      <c r="E1270" s="204" t="s">
        <v>1</v>
      </c>
      <c r="F1270" s="205" t="s">
        <v>1356</v>
      </c>
      <c r="G1270" s="14"/>
      <c r="H1270" s="206">
        <v>51.68</v>
      </c>
      <c r="I1270" s="207"/>
      <c r="J1270" s="14"/>
      <c r="K1270" s="14"/>
      <c r="L1270" s="203"/>
      <c r="M1270" s="208"/>
      <c r="N1270" s="209"/>
      <c r="O1270" s="209"/>
      <c r="P1270" s="209"/>
      <c r="Q1270" s="209"/>
      <c r="R1270" s="209"/>
      <c r="S1270" s="209"/>
      <c r="T1270" s="210"/>
      <c r="U1270" s="14"/>
      <c r="V1270" s="14"/>
      <c r="W1270" s="14"/>
      <c r="X1270" s="14"/>
      <c r="Y1270" s="14"/>
      <c r="Z1270" s="14"/>
      <c r="AA1270" s="14"/>
      <c r="AB1270" s="14"/>
      <c r="AC1270" s="14"/>
      <c r="AD1270" s="14"/>
      <c r="AE1270" s="14"/>
      <c r="AT1270" s="204" t="s">
        <v>265</v>
      </c>
      <c r="AU1270" s="204" t="s">
        <v>85</v>
      </c>
      <c r="AV1270" s="14" t="s">
        <v>85</v>
      </c>
      <c r="AW1270" s="14" t="s">
        <v>32</v>
      </c>
      <c r="AX1270" s="14" t="s">
        <v>75</v>
      </c>
      <c r="AY1270" s="204" t="s">
        <v>257</v>
      </c>
    </row>
    <row r="1271" s="16" customFormat="1">
      <c r="A1271" s="16"/>
      <c r="B1271" s="219"/>
      <c r="C1271" s="16"/>
      <c r="D1271" s="196" t="s">
        <v>265</v>
      </c>
      <c r="E1271" s="220" t="s">
        <v>1</v>
      </c>
      <c r="F1271" s="221" t="s">
        <v>296</v>
      </c>
      <c r="G1271" s="16"/>
      <c r="H1271" s="222">
        <v>51.68</v>
      </c>
      <c r="I1271" s="223"/>
      <c r="J1271" s="16"/>
      <c r="K1271" s="16"/>
      <c r="L1271" s="219"/>
      <c r="M1271" s="224"/>
      <c r="N1271" s="225"/>
      <c r="O1271" s="225"/>
      <c r="P1271" s="225"/>
      <c r="Q1271" s="225"/>
      <c r="R1271" s="225"/>
      <c r="S1271" s="225"/>
      <c r="T1271" s="226"/>
      <c r="U1271" s="16"/>
      <c r="V1271" s="16"/>
      <c r="W1271" s="16"/>
      <c r="X1271" s="16"/>
      <c r="Y1271" s="16"/>
      <c r="Z1271" s="16"/>
      <c r="AA1271" s="16"/>
      <c r="AB1271" s="16"/>
      <c r="AC1271" s="16"/>
      <c r="AD1271" s="16"/>
      <c r="AE1271" s="16"/>
      <c r="AT1271" s="220" t="s">
        <v>265</v>
      </c>
      <c r="AU1271" s="220" t="s">
        <v>85</v>
      </c>
      <c r="AV1271" s="16" t="s">
        <v>92</v>
      </c>
      <c r="AW1271" s="16" t="s">
        <v>32</v>
      </c>
      <c r="AX1271" s="16" t="s">
        <v>75</v>
      </c>
      <c r="AY1271" s="220" t="s">
        <v>257</v>
      </c>
    </row>
    <row r="1272" s="15" customFormat="1">
      <c r="A1272" s="15"/>
      <c r="B1272" s="211"/>
      <c r="C1272" s="15"/>
      <c r="D1272" s="196" t="s">
        <v>265</v>
      </c>
      <c r="E1272" s="212" t="s">
        <v>1</v>
      </c>
      <c r="F1272" s="213" t="s">
        <v>271</v>
      </c>
      <c r="G1272" s="15"/>
      <c r="H1272" s="214">
        <v>724.08000000000004</v>
      </c>
      <c r="I1272" s="215"/>
      <c r="J1272" s="15"/>
      <c r="K1272" s="15"/>
      <c r="L1272" s="211"/>
      <c r="M1272" s="216"/>
      <c r="N1272" s="217"/>
      <c r="O1272" s="217"/>
      <c r="P1272" s="217"/>
      <c r="Q1272" s="217"/>
      <c r="R1272" s="217"/>
      <c r="S1272" s="217"/>
      <c r="T1272" s="218"/>
      <c r="U1272" s="15"/>
      <c r="V1272" s="15"/>
      <c r="W1272" s="15"/>
      <c r="X1272" s="15"/>
      <c r="Y1272" s="15"/>
      <c r="Z1272" s="15"/>
      <c r="AA1272" s="15"/>
      <c r="AB1272" s="15"/>
      <c r="AC1272" s="15"/>
      <c r="AD1272" s="15"/>
      <c r="AE1272" s="15"/>
      <c r="AT1272" s="212" t="s">
        <v>265</v>
      </c>
      <c r="AU1272" s="212" t="s">
        <v>85</v>
      </c>
      <c r="AV1272" s="15" t="s">
        <v>108</v>
      </c>
      <c r="AW1272" s="15" t="s">
        <v>32</v>
      </c>
      <c r="AX1272" s="15" t="s">
        <v>82</v>
      </c>
      <c r="AY1272" s="212" t="s">
        <v>257</v>
      </c>
    </row>
    <row r="1273" s="2" customFormat="1" ht="24.15" customHeight="1">
      <c r="A1273" s="38"/>
      <c r="B1273" s="181"/>
      <c r="C1273" s="227" t="s">
        <v>1357</v>
      </c>
      <c r="D1273" s="227" t="s">
        <v>315</v>
      </c>
      <c r="E1273" s="228" t="s">
        <v>1358</v>
      </c>
      <c r="F1273" s="229" t="s">
        <v>1359</v>
      </c>
      <c r="G1273" s="230" t="s">
        <v>323</v>
      </c>
      <c r="H1273" s="231">
        <v>351.98899999999998</v>
      </c>
      <c r="I1273" s="232"/>
      <c r="J1273" s="233">
        <f>ROUND(I1273*H1273,2)</f>
        <v>0</v>
      </c>
      <c r="K1273" s="229" t="s">
        <v>263</v>
      </c>
      <c r="L1273" s="234"/>
      <c r="M1273" s="235" t="s">
        <v>1</v>
      </c>
      <c r="N1273" s="236" t="s">
        <v>40</v>
      </c>
      <c r="O1273" s="77"/>
      <c r="P1273" s="191">
        <f>O1273*H1273</f>
        <v>0</v>
      </c>
      <c r="Q1273" s="191">
        <v>0.0023999999999999998</v>
      </c>
      <c r="R1273" s="191">
        <f>Q1273*H1273</f>
        <v>0.8447735999999999</v>
      </c>
      <c r="S1273" s="191">
        <v>0</v>
      </c>
      <c r="T1273" s="192">
        <f>S1273*H1273</f>
        <v>0</v>
      </c>
      <c r="U1273" s="38"/>
      <c r="V1273" s="38"/>
      <c r="W1273" s="38"/>
      <c r="X1273" s="38"/>
      <c r="Y1273" s="38"/>
      <c r="Z1273" s="38"/>
      <c r="AA1273" s="38"/>
      <c r="AB1273" s="38"/>
      <c r="AC1273" s="38"/>
      <c r="AD1273" s="38"/>
      <c r="AE1273" s="38"/>
      <c r="AR1273" s="193" t="s">
        <v>462</v>
      </c>
      <c r="AT1273" s="193" t="s">
        <v>315</v>
      </c>
      <c r="AU1273" s="193" t="s">
        <v>85</v>
      </c>
      <c r="AY1273" s="19" t="s">
        <v>257</v>
      </c>
      <c r="BE1273" s="194">
        <f>IF(N1273="základní",J1273,0)</f>
        <v>0</v>
      </c>
      <c r="BF1273" s="194">
        <f>IF(N1273="snížená",J1273,0)</f>
        <v>0</v>
      </c>
      <c r="BG1273" s="194">
        <f>IF(N1273="zákl. přenesená",J1273,0)</f>
        <v>0</v>
      </c>
      <c r="BH1273" s="194">
        <f>IF(N1273="sníž. přenesená",J1273,0)</f>
        <v>0</v>
      </c>
      <c r="BI1273" s="194">
        <f>IF(N1273="nulová",J1273,0)</f>
        <v>0</v>
      </c>
      <c r="BJ1273" s="19" t="s">
        <v>82</v>
      </c>
      <c r="BK1273" s="194">
        <f>ROUND(I1273*H1273,2)</f>
        <v>0</v>
      </c>
      <c r="BL1273" s="19" t="s">
        <v>364</v>
      </c>
      <c r="BM1273" s="193" t="s">
        <v>1360</v>
      </c>
    </row>
    <row r="1274" s="13" customFormat="1">
      <c r="A1274" s="13"/>
      <c r="B1274" s="195"/>
      <c r="C1274" s="13"/>
      <c r="D1274" s="196" t="s">
        <v>265</v>
      </c>
      <c r="E1274" s="197" t="s">
        <v>1</v>
      </c>
      <c r="F1274" s="198" t="s">
        <v>1133</v>
      </c>
      <c r="G1274" s="13"/>
      <c r="H1274" s="197" t="s">
        <v>1</v>
      </c>
      <c r="I1274" s="199"/>
      <c r="J1274" s="13"/>
      <c r="K1274" s="13"/>
      <c r="L1274" s="195"/>
      <c r="M1274" s="200"/>
      <c r="N1274" s="201"/>
      <c r="O1274" s="201"/>
      <c r="P1274" s="201"/>
      <c r="Q1274" s="201"/>
      <c r="R1274" s="201"/>
      <c r="S1274" s="201"/>
      <c r="T1274" s="202"/>
      <c r="U1274" s="13"/>
      <c r="V1274" s="13"/>
      <c r="W1274" s="13"/>
      <c r="X1274" s="13"/>
      <c r="Y1274" s="13"/>
      <c r="Z1274" s="13"/>
      <c r="AA1274" s="13"/>
      <c r="AB1274" s="13"/>
      <c r="AC1274" s="13"/>
      <c r="AD1274" s="13"/>
      <c r="AE1274" s="13"/>
      <c r="AT1274" s="197" t="s">
        <v>265</v>
      </c>
      <c r="AU1274" s="197" t="s">
        <v>85</v>
      </c>
      <c r="AV1274" s="13" t="s">
        <v>82</v>
      </c>
      <c r="AW1274" s="13" t="s">
        <v>32</v>
      </c>
      <c r="AX1274" s="13" t="s">
        <v>75</v>
      </c>
      <c r="AY1274" s="197" t="s">
        <v>257</v>
      </c>
    </row>
    <row r="1275" s="13" customFormat="1">
      <c r="A1275" s="13"/>
      <c r="B1275" s="195"/>
      <c r="C1275" s="13"/>
      <c r="D1275" s="196" t="s">
        <v>265</v>
      </c>
      <c r="E1275" s="197" t="s">
        <v>1</v>
      </c>
      <c r="F1275" s="198" t="s">
        <v>1134</v>
      </c>
      <c r="G1275" s="13"/>
      <c r="H1275" s="197" t="s">
        <v>1</v>
      </c>
      <c r="I1275" s="199"/>
      <c r="J1275" s="13"/>
      <c r="K1275" s="13"/>
      <c r="L1275" s="195"/>
      <c r="M1275" s="200"/>
      <c r="N1275" s="201"/>
      <c r="O1275" s="201"/>
      <c r="P1275" s="201"/>
      <c r="Q1275" s="201"/>
      <c r="R1275" s="201"/>
      <c r="S1275" s="201"/>
      <c r="T1275" s="202"/>
      <c r="U1275" s="13"/>
      <c r="V1275" s="13"/>
      <c r="W1275" s="13"/>
      <c r="X1275" s="13"/>
      <c r="Y1275" s="13"/>
      <c r="Z1275" s="13"/>
      <c r="AA1275" s="13"/>
      <c r="AB1275" s="13"/>
      <c r="AC1275" s="13"/>
      <c r="AD1275" s="13"/>
      <c r="AE1275" s="13"/>
      <c r="AT1275" s="197" t="s">
        <v>265</v>
      </c>
      <c r="AU1275" s="197" t="s">
        <v>85</v>
      </c>
      <c r="AV1275" s="13" t="s">
        <v>82</v>
      </c>
      <c r="AW1275" s="13" t="s">
        <v>32</v>
      </c>
      <c r="AX1275" s="13" t="s">
        <v>75</v>
      </c>
      <c r="AY1275" s="197" t="s">
        <v>257</v>
      </c>
    </row>
    <row r="1276" s="14" customFormat="1">
      <c r="A1276" s="14"/>
      <c r="B1276" s="203"/>
      <c r="C1276" s="14"/>
      <c r="D1276" s="196" t="s">
        <v>265</v>
      </c>
      <c r="E1276" s="204" t="s">
        <v>1</v>
      </c>
      <c r="F1276" s="205" t="s">
        <v>1135</v>
      </c>
      <c r="G1276" s="14"/>
      <c r="H1276" s="206">
        <v>283.94999999999999</v>
      </c>
      <c r="I1276" s="207"/>
      <c r="J1276" s="14"/>
      <c r="K1276" s="14"/>
      <c r="L1276" s="203"/>
      <c r="M1276" s="208"/>
      <c r="N1276" s="209"/>
      <c r="O1276" s="209"/>
      <c r="P1276" s="209"/>
      <c r="Q1276" s="209"/>
      <c r="R1276" s="209"/>
      <c r="S1276" s="209"/>
      <c r="T1276" s="210"/>
      <c r="U1276" s="14"/>
      <c r="V1276" s="14"/>
      <c r="W1276" s="14"/>
      <c r="X1276" s="14"/>
      <c r="Y1276" s="14"/>
      <c r="Z1276" s="14"/>
      <c r="AA1276" s="14"/>
      <c r="AB1276" s="14"/>
      <c r="AC1276" s="14"/>
      <c r="AD1276" s="14"/>
      <c r="AE1276" s="14"/>
      <c r="AT1276" s="204" t="s">
        <v>265</v>
      </c>
      <c r="AU1276" s="204" t="s">
        <v>85</v>
      </c>
      <c r="AV1276" s="14" t="s">
        <v>85</v>
      </c>
      <c r="AW1276" s="14" t="s">
        <v>32</v>
      </c>
      <c r="AX1276" s="14" t="s">
        <v>75</v>
      </c>
      <c r="AY1276" s="204" t="s">
        <v>257</v>
      </c>
    </row>
    <row r="1277" s="13" customFormat="1">
      <c r="A1277" s="13"/>
      <c r="B1277" s="195"/>
      <c r="C1277" s="13"/>
      <c r="D1277" s="196" t="s">
        <v>265</v>
      </c>
      <c r="E1277" s="197" t="s">
        <v>1</v>
      </c>
      <c r="F1277" s="198" t="s">
        <v>1136</v>
      </c>
      <c r="G1277" s="13"/>
      <c r="H1277" s="197" t="s">
        <v>1</v>
      </c>
      <c r="I1277" s="199"/>
      <c r="J1277" s="13"/>
      <c r="K1277" s="13"/>
      <c r="L1277" s="195"/>
      <c r="M1277" s="200"/>
      <c r="N1277" s="201"/>
      <c r="O1277" s="201"/>
      <c r="P1277" s="201"/>
      <c r="Q1277" s="201"/>
      <c r="R1277" s="201"/>
      <c r="S1277" s="201"/>
      <c r="T1277" s="202"/>
      <c r="U1277" s="13"/>
      <c r="V1277" s="13"/>
      <c r="W1277" s="13"/>
      <c r="X1277" s="13"/>
      <c r="Y1277" s="13"/>
      <c r="Z1277" s="13"/>
      <c r="AA1277" s="13"/>
      <c r="AB1277" s="13"/>
      <c r="AC1277" s="13"/>
      <c r="AD1277" s="13"/>
      <c r="AE1277" s="13"/>
      <c r="AT1277" s="197" t="s">
        <v>265</v>
      </c>
      <c r="AU1277" s="197" t="s">
        <v>85</v>
      </c>
      <c r="AV1277" s="13" t="s">
        <v>82</v>
      </c>
      <c r="AW1277" s="13" t="s">
        <v>32</v>
      </c>
      <c r="AX1277" s="13" t="s">
        <v>75</v>
      </c>
      <c r="AY1277" s="197" t="s">
        <v>257</v>
      </c>
    </row>
    <row r="1278" s="14" customFormat="1">
      <c r="A1278" s="14"/>
      <c r="B1278" s="203"/>
      <c r="C1278" s="14"/>
      <c r="D1278" s="196" t="s">
        <v>265</v>
      </c>
      <c r="E1278" s="204" t="s">
        <v>1</v>
      </c>
      <c r="F1278" s="205" t="s">
        <v>1137</v>
      </c>
      <c r="G1278" s="14"/>
      <c r="H1278" s="206">
        <v>10.199999999999999</v>
      </c>
      <c r="I1278" s="207"/>
      <c r="J1278" s="14"/>
      <c r="K1278" s="14"/>
      <c r="L1278" s="203"/>
      <c r="M1278" s="208"/>
      <c r="N1278" s="209"/>
      <c r="O1278" s="209"/>
      <c r="P1278" s="209"/>
      <c r="Q1278" s="209"/>
      <c r="R1278" s="209"/>
      <c r="S1278" s="209"/>
      <c r="T1278" s="210"/>
      <c r="U1278" s="14"/>
      <c r="V1278" s="14"/>
      <c r="W1278" s="14"/>
      <c r="X1278" s="14"/>
      <c r="Y1278" s="14"/>
      <c r="Z1278" s="14"/>
      <c r="AA1278" s="14"/>
      <c r="AB1278" s="14"/>
      <c r="AC1278" s="14"/>
      <c r="AD1278" s="14"/>
      <c r="AE1278" s="14"/>
      <c r="AT1278" s="204" t="s">
        <v>265</v>
      </c>
      <c r="AU1278" s="204" t="s">
        <v>85</v>
      </c>
      <c r="AV1278" s="14" t="s">
        <v>85</v>
      </c>
      <c r="AW1278" s="14" t="s">
        <v>32</v>
      </c>
      <c r="AX1278" s="14" t="s">
        <v>75</v>
      </c>
      <c r="AY1278" s="204" t="s">
        <v>257</v>
      </c>
    </row>
    <row r="1279" s="16" customFormat="1">
      <c r="A1279" s="16"/>
      <c r="B1279" s="219"/>
      <c r="C1279" s="16"/>
      <c r="D1279" s="196" t="s">
        <v>265</v>
      </c>
      <c r="E1279" s="220" t="s">
        <v>1</v>
      </c>
      <c r="F1279" s="221" t="s">
        <v>296</v>
      </c>
      <c r="G1279" s="16"/>
      <c r="H1279" s="222">
        <v>294.14999999999998</v>
      </c>
      <c r="I1279" s="223"/>
      <c r="J1279" s="16"/>
      <c r="K1279" s="16"/>
      <c r="L1279" s="219"/>
      <c r="M1279" s="224"/>
      <c r="N1279" s="225"/>
      <c r="O1279" s="225"/>
      <c r="P1279" s="225"/>
      <c r="Q1279" s="225"/>
      <c r="R1279" s="225"/>
      <c r="S1279" s="225"/>
      <c r="T1279" s="226"/>
      <c r="U1279" s="16"/>
      <c r="V1279" s="16"/>
      <c r="W1279" s="16"/>
      <c r="X1279" s="16"/>
      <c r="Y1279" s="16"/>
      <c r="Z1279" s="16"/>
      <c r="AA1279" s="16"/>
      <c r="AB1279" s="16"/>
      <c r="AC1279" s="16"/>
      <c r="AD1279" s="16"/>
      <c r="AE1279" s="16"/>
      <c r="AT1279" s="220" t="s">
        <v>265</v>
      </c>
      <c r="AU1279" s="220" t="s">
        <v>85</v>
      </c>
      <c r="AV1279" s="16" t="s">
        <v>92</v>
      </c>
      <c r="AW1279" s="16" t="s">
        <v>32</v>
      </c>
      <c r="AX1279" s="16" t="s">
        <v>75</v>
      </c>
      <c r="AY1279" s="220" t="s">
        <v>257</v>
      </c>
    </row>
    <row r="1280" s="13" customFormat="1">
      <c r="A1280" s="13"/>
      <c r="B1280" s="195"/>
      <c r="C1280" s="13"/>
      <c r="D1280" s="196" t="s">
        <v>265</v>
      </c>
      <c r="E1280" s="197" t="s">
        <v>1</v>
      </c>
      <c r="F1280" s="198" t="s">
        <v>835</v>
      </c>
      <c r="G1280" s="13"/>
      <c r="H1280" s="197" t="s">
        <v>1</v>
      </c>
      <c r="I1280" s="199"/>
      <c r="J1280" s="13"/>
      <c r="K1280" s="13"/>
      <c r="L1280" s="195"/>
      <c r="M1280" s="200"/>
      <c r="N1280" s="201"/>
      <c r="O1280" s="201"/>
      <c r="P1280" s="201"/>
      <c r="Q1280" s="201"/>
      <c r="R1280" s="201"/>
      <c r="S1280" s="201"/>
      <c r="T1280" s="202"/>
      <c r="U1280" s="13"/>
      <c r="V1280" s="13"/>
      <c r="W1280" s="13"/>
      <c r="X1280" s="13"/>
      <c r="Y1280" s="13"/>
      <c r="Z1280" s="13"/>
      <c r="AA1280" s="13"/>
      <c r="AB1280" s="13"/>
      <c r="AC1280" s="13"/>
      <c r="AD1280" s="13"/>
      <c r="AE1280" s="13"/>
      <c r="AT1280" s="197" t="s">
        <v>265</v>
      </c>
      <c r="AU1280" s="197" t="s">
        <v>85</v>
      </c>
      <c r="AV1280" s="13" t="s">
        <v>82</v>
      </c>
      <c r="AW1280" s="13" t="s">
        <v>32</v>
      </c>
      <c r="AX1280" s="13" t="s">
        <v>75</v>
      </c>
      <c r="AY1280" s="197" t="s">
        <v>257</v>
      </c>
    </row>
    <row r="1281" s="13" customFormat="1">
      <c r="A1281" s="13"/>
      <c r="B1281" s="195"/>
      <c r="C1281" s="13"/>
      <c r="D1281" s="196" t="s">
        <v>265</v>
      </c>
      <c r="E1281" s="197" t="s">
        <v>1</v>
      </c>
      <c r="F1281" s="198" t="s">
        <v>1140</v>
      </c>
      <c r="G1281" s="13"/>
      <c r="H1281" s="197" t="s">
        <v>1</v>
      </c>
      <c r="I1281" s="199"/>
      <c r="J1281" s="13"/>
      <c r="K1281" s="13"/>
      <c r="L1281" s="195"/>
      <c r="M1281" s="200"/>
      <c r="N1281" s="201"/>
      <c r="O1281" s="201"/>
      <c r="P1281" s="201"/>
      <c r="Q1281" s="201"/>
      <c r="R1281" s="201"/>
      <c r="S1281" s="201"/>
      <c r="T1281" s="202"/>
      <c r="U1281" s="13"/>
      <c r="V1281" s="13"/>
      <c r="W1281" s="13"/>
      <c r="X1281" s="13"/>
      <c r="Y1281" s="13"/>
      <c r="Z1281" s="13"/>
      <c r="AA1281" s="13"/>
      <c r="AB1281" s="13"/>
      <c r="AC1281" s="13"/>
      <c r="AD1281" s="13"/>
      <c r="AE1281" s="13"/>
      <c r="AT1281" s="197" t="s">
        <v>265</v>
      </c>
      <c r="AU1281" s="197" t="s">
        <v>85</v>
      </c>
      <c r="AV1281" s="13" t="s">
        <v>82</v>
      </c>
      <c r="AW1281" s="13" t="s">
        <v>32</v>
      </c>
      <c r="AX1281" s="13" t="s">
        <v>75</v>
      </c>
      <c r="AY1281" s="197" t="s">
        <v>257</v>
      </c>
    </row>
    <row r="1282" s="14" customFormat="1">
      <c r="A1282" s="14"/>
      <c r="B1282" s="203"/>
      <c r="C1282" s="14"/>
      <c r="D1282" s="196" t="s">
        <v>265</v>
      </c>
      <c r="E1282" s="204" t="s">
        <v>1</v>
      </c>
      <c r="F1282" s="205" t="s">
        <v>1142</v>
      </c>
      <c r="G1282" s="14"/>
      <c r="H1282" s="206">
        <v>25.84</v>
      </c>
      <c r="I1282" s="207"/>
      <c r="J1282" s="14"/>
      <c r="K1282" s="14"/>
      <c r="L1282" s="203"/>
      <c r="M1282" s="208"/>
      <c r="N1282" s="209"/>
      <c r="O1282" s="209"/>
      <c r="P1282" s="209"/>
      <c r="Q1282" s="209"/>
      <c r="R1282" s="209"/>
      <c r="S1282" s="209"/>
      <c r="T1282" s="210"/>
      <c r="U1282" s="14"/>
      <c r="V1282" s="14"/>
      <c r="W1282" s="14"/>
      <c r="X1282" s="14"/>
      <c r="Y1282" s="14"/>
      <c r="Z1282" s="14"/>
      <c r="AA1282" s="14"/>
      <c r="AB1282" s="14"/>
      <c r="AC1282" s="14"/>
      <c r="AD1282" s="14"/>
      <c r="AE1282" s="14"/>
      <c r="AT1282" s="204" t="s">
        <v>265</v>
      </c>
      <c r="AU1282" s="204" t="s">
        <v>85</v>
      </c>
      <c r="AV1282" s="14" t="s">
        <v>85</v>
      </c>
      <c r="AW1282" s="14" t="s">
        <v>32</v>
      </c>
      <c r="AX1282" s="14" t="s">
        <v>75</v>
      </c>
      <c r="AY1282" s="204" t="s">
        <v>257</v>
      </c>
    </row>
    <row r="1283" s="16" customFormat="1">
      <c r="A1283" s="16"/>
      <c r="B1283" s="219"/>
      <c r="C1283" s="16"/>
      <c r="D1283" s="196" t="s">
        <v>265</v>
      </c>
      <c r="E1283" s="220" t="s">
        <v>1</v>
      </c>
      <c r="F1283" s="221" t="s">
        <v>296</v>
      </c>
      <c r="G1283" s="16"/>
      <c r="H1283" s="222">
        <v>25.84</v>
      </c>
      <c r="I1283" s="223"/>
      <c r="J1283" s="16"/>
      <c r="K1283" s="16"/>
      <c r="L1283" s="219"/>
      <c r="M1283" s="224"/>
      <c r="N1283" s="225"/>
      <c r="O1283" s="225"/>
      <c r="P1283" s="225"/>
      <c r="Q1283" s="225"/>
      <c r="R1283" s="225"/>
      <c r="S1283" s="225"/>
      <c r="T1283" s="226"/>
      <c r="U1283" s="16"/>
      <c r="V1283" s="16"/>
      <c r="W1283" s="16"/>
      <c r="X1283" s="16"/>
      <c r="Y1283" s="16"/>
      <c r="Z1283" s="16"/>
      <c r="AA1283" s="16"/>
      <c r="AB1283" s="16"/>
      <c r="AC1283" s="16"/>
      <c r="AD1283" s="16"/>
      <c r="AE1283" s="16"/>
      <c r="AT1283" s="220" t="s">
        <v>265</v>
      </c>
      <c r="AU1283" s="220" t="s">
        <v>85</v>
      </c>
      <c r="AV1283" s="16" t="s">
        <v>92</v>
      </c>
      <c r="AW1283" s="16" t="s">
        <v>32</v>
      </c>
      <c r="AX1283" s="16" t="s">
        <v>75</v>
      </c>
      <c r="AY1283" s="220" t="s">
        <v>257</v>
      </c>
    </row>
    <row r="1284" s="15" customFormat="1">
      <c r="A1284" s="15"/>
      <c r="B1284" s="211"/>
      <c r="C1284" s="15"/>
      <c r="D1284" s="196" t="s">
        <v>265</v>
      </c>
      <c r="E1284" s="212" t="s">
        <v>1</v>
      </c>
      <c r="F1284" s="213" t="s">
        <v>271</v>
      </c>
      <c r="G1284" s="15"/>
      <c r="H1284" s="214">
        <v>319.99000000000001</v>
      </c>
      <c r="I1284" s="215"/>
      <c r="J1284" s="15"/>
      <c r="K1284" s="15"/>
      <c r="L1284" s="211"/>
      <c r="M1284" s="216"/>
      <c r="N1284" s="217"/>
      <c r="O1284" s="217"/>
      <c r="P1284" s="217"/>
      <c r="Q1284" s="217"/>
      <c r="R1284" s="217"/>
      <c r="S1284" s="217"/>
      <c r="T1284" s="218"/>
      <c r="U1284" s="15"/>
      <c r="V1284" s="15"/>
      <c r="W1284" s="15"/>
      <c r="X1284" s="15"/>
      <c r="Y1284" s="15"/>
      <c r="Z1284" s="15"/>
      <c r="AA1284" s="15"/>
      <c r="AB1284" s="15"/>
      <c r="AC1284" s="15"/>
      <c r="AD1284" s="15"/>
      <c r="AE1284" s="15"/>
      <c r="AT1284" s="212" t="s">
        <v>265</v>
      </c>
      <c r="AU1284" s="212" t="s">
        <v>85</v>
      </c>
      <c r="AV1284" s="15" t="s">
        <v>108</v>
      </c>
      <c r="AW1284" s="15" t="s">
        <v>32</v>
      </c>
      <c r="AX1284" s="15" t="s">
        <v>82</v>
      </c>
      <c r="AY1284" s="212" t="s">
        <v>257</v>
      </c>
    </row>
    <row r="1285" s="14" customFormat="1">
      <c r="A1285" s="14"/>
      <c r="B1285" s="203"/>
      <c r="C1285" s="14"/>
      <c r="D1285" s="196" t="s">
        <v>265</v>
      </c>
      <c r="E1285" s="14"/>
      <c r="F1285" s="205" t="s">
        <v>1361</v>
      </c>
      <c r="G1285" s="14"/>
      <c r="H1285" s="206">
        <v>351.98899999999998</v>
      </c>
      <c r="I1285" s="207"/>
      <c r="J1285" s="14"/>
      <c r="K1285" s="14"/>
      <c r="L1285" s="203"/>
      <c r="M1285" s="208"/>
      <c r="N1285" s="209"/>
      <c r="O1285" s="209"/>
      <c r="P1285" s="209"/>
      <c r="Q1285" s="209"/>
      <c r="R1285" s="209"/>
      <c r="S1285" s="209"/>
      <c r="T1285" s="210"/>
      <c r="U1285" s="14"/>
      <c r="V1285" s="14"/>
      <c r="W1285" s="14"/>
      <c r="X1285" s="14"/>
      <c r="Y1285" s="14"/>
      <c r="Z1285" s="14"/>
      <c r="AA1285" s="14"/>
      <c r="AB1285" s="14"/>
      <c r="AC1285" s="14"/>
      <c r="AD1285" s="14"/>
      <c r="AE1285" s="14"/>
      <c r="AT1285" s="204" t="s">
        <v>265</v>
      </c>
      <c r="AU1285" s="204" t="s">
        <v>85</v>
      </c>
      <c r="AV1285" s="14" t="s">
        <v>85</v>
      </c>
      <c r="AW1285" s="14" t="s">
        <v>3</v>
      </c>
      <c r="AX1285" s="14" t="s">
        <v>82</v>
      </c>
      <c r="AY1285" s="204" t="s">
        <v>257</v>
      </c>
    </row>
    <row r="1286" s="2" customFormat="1" ht="24.15" customHeight="1">
      <c r="A1286" s="38"/>
      <c r="B1286" s="181"/>
      <c r="C1286" s="227" t="s">
        <v>1362</v>
      </c>
      <c r="D1286" s="227" t="s">
        <v>315</v>
      </c>
      <c r="E1286" s="228" t="s">
        <v>1363</v>
      </c>
      <c r="F1286" s="229" t="s">
        <v>1364</v>
      </c>
      <c r="G1286" s="230" t="s">
        <v>323</v>
      </c>
      <c r="H1286" s="231">
        <v>351.98899999999998</v>
      </c>
      <c r="I1286" s="232"/>
      <c r="J1286" s="233">
        <f>ROUND(I1286*H1286,2)</f>
        <v>0</v>
      </c>
      <c r="K1286" s="229" t="s">
        <v>263</v>
      </c>
      <c r="L1286" s="234"/>
      <c r="M1286" s="235" t="s">
        <v>1</v>
      </c>
      <c r="N1286" s="236" t="s">
        <v>40</v>
      </c>
      <c r="O1286" s="77"/>
      <c r="P1286" s="191">
        <f>O1286*H1286</f>
        <v>0</v>
      </c>
      <c r="Q1286" s="191">
        <v>0.0028999999999999998</v>
      </c>
      <c r="R1286" s="191">
        <f>Q1286*H1286</f>
        <v>1.0207681</v>
      </c>
      <c r="S1286" s="191">
        <v>0</v>
      </c>
      <c r="T1286" s="192">
        <f>S1286*H1286</f>
        <v>0</v>
      </c>
      <c r="U1286" s="38"/>
      <c r="V1286" s="38"/>
      <c r="W1286" s="38"/>
      <c r="X1286" s="38"/>
      <c r="Y1286" s="38"/>
      <c r="Z1286" s="38"/>
      <c r="AA1286" s="38"/>
      <c r="AB1286" s="38"/>
      <c r="AC1286" s="38"/>
      <c r="AD1286" s="38"/>
      <c r="AE1286" s="38"/>
      <c r="AR1286" s="193" t="s">
        <v>462</v>
      </c>
      <c r="AT1286" s="193" t="s">
        <v>315</v>
      </c>
      <c r="AU1286" s="193" t="s">
        <v>85</v>
      </c>
      <c r="AY1286" s="19" t="s">
        <v>257</v>
      </c>
      <c r="BE1286" s="194">
        <f>IF(N1286="základní",J1286,0)</f>
        <v>0</v>
      </c>
      <c r="BF1286" s="194">
        <f>IF(N1286="snížená",J1286,0)</f>
        <v>0</v>
      </c>
      <c r="BG1286" s="194">
        <f>IF(N1286="zákl. přenesená",J1286,0)</f>
        <v>0</v>
      </c>
      <c r="BH1286" s="194">
        <f>IF(N1286="sníž. přenesená",J1286,0)</f>
        <v>0</v>
      </c>
      <c r="BI1286" s="194">
        <f>IF(N1286="nulová",J1286,0)</f>
        <v>0</v>
      </c>
      <c r="BJ1286" s="19" t="s">
        <v>82</v>
      </c>
      <c r="BK1286" s="194">
        <f>ROUND(I1286*H1286,2)</f>
        <v>0</v>
      </c>
      <c r="BL1286" s="19" t="s">
        <v>364</v>
      </c>
      <c r="BM1286" s="193" t="s">
        <v>1365</v>
      </c>
    </row>
    <row r="1287" s="13" customFormat="1">
      <c r="A1287" s="13"/>
      <c r="B1287" s="195"/>
      <c r="C1287" s="13"/>
      <c r="D1287" s="196" t="s">
        <v>265</v>
      </c>
      <c r="E1287" s="197" t="s">
        <v>1</v>
      </c>
      <c r="F1287" s="198" t="s">
        <v>1133</v>
      </c>
      <c r="G1287" s="13"/>
      <c r="H1287" s="197" t="s">
        <v>1</v>
      </c>
      <c r="I1287" s="199"/>
      <c r="J1287" s="13"/>
      <c r="K1287" s="13"/>
      <c r="L1287" s="195"/>
      <c r="M1287" s="200"/>
      <c r="N1287" s="201"/>
      <c r="O1287" s="201"/>
      <c r="P1287" s="201"/>
      <c r="Q1287" s="201"/>
      <c r="R1287" s="201"/>
      <c r="S1287" s="201"/>
      <c r="T1287" s="202"/>
      <c r="U1287" s="13"/>
      <c r="V1287" s="13"/>
      <c r="W1287" s="13"/>
      <c r="X1287" s="13"/>
      <c r="Y1287" s="13"/>
      <c r="Z1287" s="13"/>
      <c r="AA1287" s="13"/>
      <c r="AB1287" s="13"/>
      <c r="AC1287" s="13"/>
      <c r="AD1287" s="13"/>
      <c r="AE1287" s="13"/>
      <c r="AT1287" s="197" t="s">
        <v>265</v>
      </c>
      <c r="AU1287" s="197" t="s">
        <v>85</v>
      </c>
      <c r="AV1287" s="13" t="s">
        <v>82</v>
      </c>
      <c r="AW1287" s="13" t="s">
        <v>32</v>
      </c>
      <c r="AX1287" s="13" t="s">
        <v>75</v>
      </c>
      <c r="AY1287" s="197" t="s">
        <v>257</v>
      </c>
    </row>
    <row r="1288" s="13" customFormat="1">
      <c r="A1288" s="13"/>
      <c r="B1288" s="195"/>
      <c r="C1288" s="13"/>
      <c r="D1288" s="196" t="s">
        <v>265</v>
      </c>
      <c r="E1288" s="197" t="s">
        <v>1</v>
      </c>
      <c r="F1288" s="198" t="s">
        <v>1134</v>
      </c>
      <c r="G1288" s="13"/>
      <c r="H1288" s="197" t="s">
        <v>1</v>
      </c>
      <c r="I1288" s="199"/>
      <c r="J1288" s="13"/>
      <c r="K1288" s="13"/>
      <c r="L1288" s="195"/>
      <c r="M1288" s="200"/>
      <c r="N1288" s="201"/>
      <c r="O1288" s="201"/>
      <c r="P1288" s="201"/>
      <c r="Q1288" s="201"/>
      <c r="R1288" s="201"/>
      <c r="S1288" s="201"/>
      <c r="T1288" s="202"/>
      <c r="U1288" s="13"/>
      <c r="V1288" s="13"/>
      <c r="W1288" s="13"/>
      <c r="X1288" s="13"/>
      <c r="Y1288" s="13"/>
      <c r="Z1288" s="13"/>
      <c r="AA1288" s="13"/>
      <c r="AB1288" s="13"/>
      <c r="AC1288" s="13"/>
      <c r="AD1288" s="13"/>
      <c r="AE1288" s="13"/>
      <c r="AT1288" s="197" t="s">
        <v>265</v>
      </c>
      <c r="AU1288" s="197" t="s">
        <v>85</v>
      </c>
      <c r="AV1288" s="13" t="s">
        <v>82</v>
      </c>
      <c r="AW1288" s="13" t="s">
        <v>32</v>
      </c>
      <c r="AX1288" s="13" t="s">
        <v>75</v>
      </c>
      <c r="AY1288" s="197" t="s">
        <v>257</v>
      </c>
    </row>
    <row r="1289" s="14" customFormat="1">
      <c r="A1289" s="14"/>
      <c r="B1289" s="203"/>
      <c r="C1289" s="14"/>
      <c r="D1289" s="196" t="s">
        <v>265</v>
      </c>
      <c r="E1289" s="204" t="s">
        <v>1</v>
      </c>
      <c r="F1289" s="205" t="s">
        <v>1135</v>
      </c>
      <c r="G1289" s="14"/>
      <c r="H1289" s="206">
        <v>283.94999999999999</v>
      </c>
      <c r="I1289" s="207"/>
      <c r="J1289" s="14"/>
      <c r="K1289" s="14"/>
      <c r="L1289" s="203"/>
      <c r="M1289" s="208"/>
      <c r="N1289" s="209"/>
      <c r="O1289" s="209"/>
      <c r="P1289" s="209"/>
      <c r="Q1289" s="209"/>
      <c r="R1289" s="209"/>
      <c r="S1289" s="209"/>
      <c r="T1289" s="210"/>
      <c r="U1289" s="14"/>
      <c r="V1289" s="14"/>
      <c r="W1289" s="14"/>
      <c r="X1289" s="14"/>
      <c r="Y1289" s="14"/>
      <c r="Z1289" s="14"/>
      <c r="AA1289" s="14"/>
      <c r="AB1289" s="14"/>
      <c r="AC1289" s="14"/>
      <c r="AD1289" s="14"/>
      <c r="AE1289" s="14"/>
      <c r="AT1289" s="204" t="s">
        <v>265</v>
      </c>
      <c r="AU1289" s="204" t="s">
        <v>85</v>
      </c>
      <c r="AV1289" s="14" t="s">
        <v>85</v>
      </c>
      <c r="AW1289" s="14" t="s">
        <v>32</v>
      </c>
      <c r="AX1289" s="14" t="s">
        <v>75</v>
      </c>
      <c r="AY1289" s="204" t="s">
        <v>257</v>
      </c>
    </row>
    <row r="1290" s="13" customFormat="1">
      <c r="A1290" s="13"/>
      <c r="B1290" s="195"/>
      <c r="C1290" s="13"/>
      <c r="D1290" s="196" t="s">
        <v>265</v>
      </c>
      <c r="E1290" s="197" t="s">
        <v>1</v>
      </c>
      <c r="F1290" s="198" t="s">
        <v>1136</v>
      </c>
      <c r="G1290" s="13"/>
      <c r="H1290" s="197" t="s">
        <v>1</v>
      </c>
      <c r="I1290" s="199"/>
      <c r="J1290" s="13"/>
      <c r="K1290" s="13"/>
      <c r="L1290" s="195"/>
      <c r="M1290" s="200"/>
      <c r="N1290" s="201"/>
      <c r="O1290" s="201"/>
      <c r="P1290" s="201"/>
      <c r="Q1290" s="201"/>
      <c r="R1290" s="201"/>
      <c r="S1290" s="201"/>
      <c r="T1290" s="202"/>
      <c r="U1290" s="13"/>
      <c r="V1290" s="13"/>
      <c r="W1290" s="13"/>
      <c r="X1290" s="13"/>
      <c r="Y1290" s="13"/>
      <c r="Z1290" s="13"/>
      <c r="AA1290" s="13"/>
      <c r="AB1290" s="13"/>
      <c r="AC1290" s="13"/>
      <c r="AD1290" s="13"/>
      <c r="AE1290" s="13"/>
      <c r="AT1290" s="197" t="s">
        <v>265</v>
      </c>
      <c r="AU1290" s="197" t="s">
        <v>85</v>
      </c>
      <c r="AV1290" s="13" t="s">
        <v>82</v>
      </c>
      <c r="AW1290" s="13" t="s">
        <v>32</v>
      </c>
      <c r="AX1290" s="13" t="s">
        <v>75</v>
      </c>
      <c r="AY1290" s="197" t="s">
        <v>257</v>
      </c>
    </row>
    <row r="1291" s="14" customFormat="1">
      <c r="A1291" s="14"/>
      <c r="B1291" s="203"/>
      <c r="C1291" s="14"/>
      <c r="D1291" s="196" t="s">
        <v>265</v>
      </c>
      <c r="E1291" s="204" t="s">
        <v>1</v>
      </c>
      <c r="F1291" s="205" t="s">
        <v>1137</v>
      </c>
      <c r="G1291" s="14"/>
      <c r="H1291" s="206">
        <v>10.199999999999999</v>
      </c>
      <c r="I1291" s="207"/>
      <c r="J1291" s="14"/>
      <c r="K1291" s="14"/>
      <c r="L1291" s="203"/>
      <c r="M1291" s="208"/>
      <c r="N1291" s="209"/>
      <c r="O1291" s="209"/>
      <c r="P1291" s="209"/>
      <c r="Q1291" s="209"/>
      <c r="R1291" s="209"/>
      <c r="S1291" s="209"/>
      <c r="T1291" s="210"/>
      <c r="U1291" s="14"/>
      <c r="V1291" s="14"/>
      <c r="W1291" s="14"/>
      <c r="X1291" s="14"/>
      <c r="Y1291" s="14"/>
      <c r="Z1291" s="14"/>
      <c r="AA1291" s="14"/>
      <c r="AB1291" s="14"/>
      <c r="AC1291" s="14"/>
      <c r="AD1291" s="14"/>
      <c r="AE1291" s="14"/>
      <c r="AT1291" s="204" t="s">
        <v>265</v>
      </c>
      <c r="AU1291" s="204" t="s">
        <v>85</v>
      </c>
      <c r="AV1291" s="14" t="s">
        <v>85</v>
      </c>
      <c r="AW1291" s="14" t="s">
        <v>32</v>
      </c>
      <c r="AX1291" s="14" t="s">
        <v>75</v>
      </c>
      <c r="AY1291" s="204" t="s">
        <v>257</v>
      </c>
    </row>
    <row r="1292" s="16" customFormat="1">
      <c r="A1292" s="16"/>
      <c r="B1292" s="219"/>
      <c r="C1292" s="16"/>
      <c r="D1292" s="196" t="s">
        <v>265</v>
      </c>
      <c r="E1292" s="220" t="s">
        <v>1</v>
      </c>
      <c r="F1292" s="221" t="s">
        <v>296</v>
      </c>
      <c r="G1292" s="16"/>
      <c r="H1292" s="222">
        <v>294.14999999999998</v>
      </c>
      <c r="I1292" s="223"/>
      <c r="J1292" s="16"/>
      <c r="K1292" s="16"/>
      <c r="L1292" s="219"/>
      <c r="M1292" s="224"/>
      <c r="N1292" s="225"/>
      <c r="O1292" s="225"/>
      <c r="P1292" s="225"/>
      <c r="Q1292" s="225"/>
      <c r="R1292" s="225"/>
      <c r="S1292" s="225"/>
      <c r="T1292" s="226"/>
      <c r="U1292" s="16"/>
      <c r="V1292" s="16"/>
      <c r="W1292" s="16"/>
      <c r="X1292" s="16"/>
      <c r="Y1292" s="16"/>
      <c r="Z1292" s="16"/>
      <c r="AA1292" s="16"/>
      <c r="AB1292" s="16"/>
      <c r="AC1292" s="16"/>
      <c r="AD1292" s="16"/>
      <c r="AE1292" s="16"/>
      <c r="AT1292" s="220" t="s">
        <v>265</v>
      </c>
      <c r="AU1292" s="220" t="s">
        <v>85</v>
      </c>
      <c r="AV1292" s="16" t="s">
        <v>92</v>
      </c>
      <c r="AW1292" s="16" t="s">
        <v>32</v>
      </c>
      <c r="AX1292" s="16" t="s">
        <v>75</v>
      </c>
      <c r="AY1292" s="220" t="s">
        <v>257</v>
      </c>
    </row>
    <row r="1293" s="13" customFormat="1">
      <c r="A1293" s="13"/>
      <c r="B1293" s="195"/>
      <c r="C1293" s="13"/>
      <c r="D1293" s="196" t="s">
        <v>265</v>
      </c>
      <c r="E1293" s="197" t="s">
        <v>1</v>
      </c>
      <c r="F1293" s="198" t="s">
        <v>835</v>
      </c>
      <c r="G1293" s="13"/>
      <c r="H1293" s="197" t="s">
        <v>1</v>
      </c>
      <c r="I1293" s="199"/>
      <c r="J1293" s="13"/>
      <c r="K1293" s="13"/>
      <c r="L1293" s="195"/>
      <c r="M1293" s="200"/>
      <c r="N1293" s="201"/>
      <c r="O1293" s="201"/>
      <c r="P1293" s="201"/>
      <c r="Q1293" s="201"/>
      <c r="R1293" s="201"/>
      <c r="S1293" s="201"/>
      <c r="T1293" s="202"/>
      <c r="U1293" s="13"/>
      <c r="V1293" s="13"/>
      <c r="W1293" s="13"/>
      <c r="X1293" s="13"/>
      <c r="Y1293" s="13"/>
      <c r="Z1293" s="13"/>
      <c r="AA1293" s="13"/>
      <c r="AB1293" s="13"/>
      <c r="AC1293" s="13"/>
      <c r="AD1293" s="13"/>
      <c r="AE1293" s="13"/>
      <c r="AT1293" s="197" t="s">
        <v>265</v>
      </c>
      <c r="AU1293" s="197" t="s">
        <v>85</v>
      </c>
      <c r="AV1293" s="13" t="s">
        <v>82</v>
      </c>
      <c r="AW1293" s="13" t="s">
        <v>32</v>
      </c>
      <c r="AX1293" s="13" t="s">
        <v>75</v>
      </c>
      <c r="AY1293" s="197" t="s">
        <v>257</v>
      </c>
    </row>
    <row r="1294" s="13" customFormat="1">
      <c r="A1294" s="13"/>
      <c r="B1294" s="195"/>
      <c r="C1294" s="13"/>
      <c r="D1294" s="196" t="s">
        <v>265</v>
      </c>
      <c r="E1294" s="197" t="s">
        <v>1</v>
      </c>
      <c r="F1294" s="198" t="s">
        <v>1140</v>
      </c>
      <c r="G1294" s="13"/>
      <c r="H1294" s="197" t="s">
        <v>1</v>
      </c>
      <c r="I1294" s="199"/>
      <c r="J1294" s="13"/>
      <c r="K1294" s="13"/>
      <c r="L1294" s="195"/>
      <c r="M1294" s="200"/>
      <c r="N1294" s="201"/>
      <c r="O1294" s="201"/>
      <c r="P1294" s="201"/>
      <c r="Q1294" s="201"/>
      <c r="R1294" s="201"/>
      <c r="S1294" s="201"/>
      <c r="T1294" s="202"/>
      <c r="U1294" s="13"/>
      <c r="V1294" s="13"/>
      <c r="W1294" s="13"/>
      <c r="X1294" s="13"/>
      <c r="Y1294" s="13"/>
      <c r="Z1294" s="13"/>
      <c r="AA1294" s="13"/>
      <c r="AB1294" s="13"/>
      <c r="AC1294" s="13"/>
      <c r="AD1294" s="13"/>
      <c r="AE1294" s="13"/>
      <c r="AT1294" s="197" t="s">
        <v>265</v>
      </c>
      <c r="AU1294" s="197" t="s">
        <v>85</v>
      </c>
      <c r="AV1294" s="13" t="s">
        <v>82</v>
      </c>
      <c r="AW1294" s="13" t="s">
        <v>32</v>
      </c>
      <c r="AX1294" s="13" t="s">
        <v>75</v>
      </c>
      <c r="AY1294" s="197" t="s">
        <v>257</v>
      </c>
    </row>
    <row r="1295" s="14" customFormat="1">
      <c r="A1295" s="14"/>
      <c r="B1295" s="203"/>
      <c r="C1295" s="14"/>
      <c r="D1295" s="196" t="s">
        <v>265</v>
      </c>
      <c r="E1295" s="204" t="s">
        <v>1</v>
      </c>
      <c r="F1295" s="205" t="s">
        <v>1142</v>
      </c>
      <c r="G1295" s="14"/>
      <c r="H1295" s="206">
        <v>25.84</v>
      </c>
      <c r="I1295" s="207"/>
      <c r="J1295" s="14"/>
      <c r="K1295" s="14"/>
      <c r="L1295" s="203"/>
      <c r="M1295" s="208"/>
      <c r="N1295" s="209"/>
      <c r="O1295" s="209"/>
      <c r="P1295" s="209"/>
      <c r="Q1295" s="209"/>
      <c r="R1295" s="209"/>
      <c r="S1295" s="209"/>
      <c r="T1295" s="210"/>
      <c r="U1295" s="14"/>
      <c r="V1295" s="14"/>
      <c r="W1295" s="14"/>
      <c r="X1295" s="14"/>
      <c r="Y1295" s="14"/>
      <c r="Z1295" s="14"/>
      <c r="AA1295" s="14"/>
      <c r="AB1295" s="14"/>
      <c r="AC1295" s="14"/>
      <c r="AD1295" s="14"/>
      <c r="AE1295" s="14"/>
      <c r="AT1295" s="204" t="s">
        <v>265</v>
      </c>
      <c r="AU1295" s="204" t="s">
        <v>85</v>
      </c>
      <c r="AV1295" s="14" t="s">
        <v>85</v>
      </c>
      <c r="AW1295" s="14" t="s">
        <v>32</v>
      </c>
      <c r="AX1295" s="14" t="s">
        <v>75</v>
      </c>
      <c r="AY1295" s="204" t="s">
        <v>257</v>
      </c>
    </row>
    <row r="1296" s="16" customFormat="1">
      <c r="A1296" s="16"/>
      <c r="B1296" s="219"/>
      <c r="C1296" s="16"/>
      <c r="D1296" s="196" t="s">
        <v>265</v>
      </c>
      <c r="E1296" s="220" t="s">
        <v>1</v>
      </c>
      <c r="F1296" s="221" t="s">
        <v>296</v>
      </c>
      <c r="G1296" s="16"/>
      <c r="H1296" s="222">
        <v>25.84</v>
      </c>
      <c r="I1296" s="223"/>
      <c r="J1296" s="16"/>
      <c r="K1296" s="16"/>
      <c r="L1296" s="219"/>
      <c r="M1296" s="224"/>
      <c r="N1296" s="225"/>
      <c r="O1296" s="225"/>
      <c r="P1296" s="225"/>
      <c r="Q1296" s="225"/>
      <c r="R1296" s="225"/>
      <c r="S1296" s="225"/>
      <c r="T1296" s="226"/>
      <c r="U1296" s="16"/>
      <c r="V1296" s="16"/>
      <c r="W1296" s="16"/>
      <c r="X1296" s="16"/>
      <c r="Y1296" s="16"/>
      <c r="Z1296" s="16"/>
      <c r="AA1296" s="16"/>
      <c r="AB1296" s="16"/>
      <c r="AC1296" s="16"/>
      <c r="AD1296" s="16"/>
      <c r="AE1296" s="16"/>
      <c r="AT1296" s="220" t="s">
        <v>265</v>
      </c>
      <c r="AU1296" s="220" t="s">
        <v>85</v>
      </c>
      <c r="AV1296" s="16" t="s">
        <v>92</v>
      </c>
      <c r="AW1296" s="16" t="s">
        <v>32</v>
      </c>
      <c r="AX1296" s="16" t="s">
        <v>75</v>
      </c>
      <c r="AY1296" s="220" t="s">
        <v>257</v>
      </c>
    </row>
    <row r="1297" s="15" customFormat="1">
      <c r="A1297" s="15"/>
      <c r="B1297" s="211"/>
      <c r="C1297" s="15"/>
      <c r="D1297" s="196" t="s">
        <v>265</v>
      </c>
      <c r="E1297" s="212" t="s">
        <v>1</v>
      </c>
      <c r="F1297" s="213" t="s">
        <v>271</v>
      </c>
      <c r="G1297" s="15"/>
      <c r="H1297" s="214">
        <v>319.99000000000001</v>
      </c>
      <c r="I1297" s="215"/>
      <c r="J1297" s="15"/>
      <c r="K1297" s="15"/>
      <c r="L1297" s="211"/>
      <c r="M1297" s="216"/>
      <c r="N1297" s="217"/>
      <c r="O1297" s="217"/>
      <c r="P1297" s="217"/>
      <c r="Q1297" s="217"/>
      <c r="R1297" s="217"/>
      <c r="S1297" s="217"/>
      <c r="T1297" s="218"/>
      <c r="U1297" s="15"/>
      <c r="V1297" s="15"/>
      <c r="W1297" s="15"/>
      <c r="X1297" s="15"/>
      <c r="Y1297" s="15"/>
      <c r="Z1297" s="15"/>
      <c r="AA1297" s="15"/>
      <c r="AB1297" s="15"/>
      <c r="AC1297" s="15"/>
      <c r="AD1297" s="15"/>
      <c r="AE1297" s="15"/>
      <c r="AT1297" s="212" t="s">
        <v>265</v>
      </c>
      <c r="AU1297" s="212" t="s">
        <v>85</v>
      </c>
      <c r="AV1297" s="15" t="s">
        <v>108</v>
      </c>
      <c r="AW1297" s="15" t="s">
        <v>32</v>
      </c>
      <c r="AX1297" s="15" t="s">
        <v>82</v>
      </c>
      <c r="AY1297" s="212" t="s">
        <v>257</v>
      </c>
    </row>
    <row r="1298" s="14" customFormat="1">
      <c r="A1298" s="14"/>
      <c r="B1298" s="203"/>
      <c r="C1298" s="14"/>
      <c r="D1298" s="196" t="s">
        <v>265</v>
      </c>
      <c r="E1298" s="14"/>
      <c r="F1298" s="205" t="s">
        <v>1361</v>
      </c>
      <c r="G1298" s="14"/>
      <c r="H1298" s="206">
        <v>351.98899999999998</v>
      </c>
      <c r="I1298" s="207"/>
      <c r="J1298" s="14"/>
      <c r="K1298" s="14"/>
      <c r="L1298" s="203"/>
      <c r="M1298" s="208"/>
      <c r="N1298" s="209"/>
      <c r="O1298" s="209"/>
      <c r="P1298" s="209"/>
      <c r="Q1298" s="209"/>
      <c r="R1298" s="209"/>
      <c r="S1298" s="209"/>
      <c r="T1298" s="210"/>
      <c r="U1298" s="14"/>
      <c r="V1298" s="14"/>
      <c r="W1298" s="14"/>
      <c r="X1298" s="14"/>
      <c r="Y1298" s="14"/>
      <c r="Z1298" s="14"/>
      <c r="AA1298" s="14"/>
      <c r="AB1298" s="14"/>
      <c r="AC1298" s="14"/>
      <c r="AD1298" s="14"/>
      <c r="AE1298" s="14"/>
      <c r="AT1298" s="204" t="s">
        <v>265</v>
      </c>
      <c r="AU1298" s="204" t="s">
        <v>85</v>
      </c>
      <c r="AV1298" s="14" t="s">
        <v>85</v>
      </c>
      <c r="AW1298" s="14" t="s">
        <v>3</v>
      </c>
      <c r="AX1298" s="14" t="s">
        <v>82</v>
      </c>
      <c r="AY1298" s="204" t="s">
        <v>257</v>
      </c>
    </row>
    <row r="1299" s="2" customFormat="1" ht="24.15" customHeight="1">
      <c r="A1299" s="38"/>
      <c r="B1299" s="181"/>
      <c r="C1299" s="227" t="s">
        <v>1366</v>
      </c>
      <c r="D1299" s="227" t="s">
        <v>315</v>
      </c>
      <c r="E1299" s="228" t="s">
        <v>1367</v>
      </c>
      <c r="F1299" s="229" t="s">
        <v>1368</v>
      </c>
      <c r="G1299" s="230" t="s">
        <v>323</v>
      </c>
      <c r="H1299" s="231">
        <v>92.510000000000005</v>
      </c>
      <c r="I1299" s="232"/>
      <c r="J1299" s="233">
        <f>ROUND(I1299*H1299,2)</f>
        <v>0</v>
      </c>
      <c r="K1299" s="229" t="s">
        <v>263</v>
      </c>
      <c r="L1299" s="234"/>
      <c r="M1299" s="235" t="s">
        <v>1</v>
      </c>
      <c r="N1299" s="236" t="s">
        <v>40</v>
      </c>
      <c r="O1299" s="77"/>
      <c r="P1299" s="191">
        <f>O1299*H1299</f>
        <v>0</v>
      </c>
      <c r="Q1299" s="191">
        <v>0.0038600000000000001</v>
      </c>
      <c r="R1299" s="191">
        <f>Q1299*H1299</f>
        <v>0.35708860000000003</v>
      </c>
      <c r="S1299" s="191">
        <v>0</v>
      </c>
      <c r="T1299" s="192">
        <f>S1299*H1299</f>
        <v>0</v>
      </c>
      <c r="U1299" s="38"/>
      <c r="V1299" s="38"/>
      <c r="W1299" s="38"/>
      <c r="X1299" s="38"/>
      <c r="Y1299" s="38"/>
      <c r="Z1299" s="38"/>
      <c r="AA1299" s="38"/>
      <c r="AB1299" s="38"/>
      <c r="AC1299" s="38"/>
      <c r="AD1299" s="38"/>
      <c r="AE1299" s="38"/>
      <c r="AR1299" s="193" t="s">
        <v>462</v>
      </c>
      <c r="AT1299" s="193" t="s">
        <v>315</v>
      </c>
      <c r="AU1299" s="193" t="s">
        <v>85</v>
      </c>
      <c r="AY1299" s="19" t="s">
        <v>257</v>
      </c>
      <c r="BE1299" s="194">
        <f>IF(N1299="základní",J1299,0)</f>
        <v>0</v>
      </c>
      <c r="BF1299" s="194">
        <f>IF(N1299="snížená",J1299,0)</f>
        <v>0</v>
      </c>
      <c r="BG1299" s="194">
        <f>IF(N1299="zákl. přenesená",J1299,0)</f>
        <v>0</v>
      </c>
      <c r="BH1299" s="194">
        <f>IF(N1299="sníž. přenesená",J1299,0)</f>
        <v>0</v>
      </c>
      <c r="BI1299" s="194">
        <f>IF(N1299="nulová",J1299,0)</f>
        <v>0</v>
      </c>
      <c r="BJ1299" s="19" t="s">
        <v>82</v>
      </c>
      <c r="BK1299" s="194">
        <f>ROUND(I1299*H1299,2)</f>
        <v>0</v>
      </c>
      <c r="BL1299" s="19" t="s">
        <v>364</v>
      </c>
      <c r="BM1299" s="193" t="s">
        <v>1369</v>
      </c>
    </row>
    <row r="1300" s="13" customFormat="1">
      <c r="A1300" s="13"/>
      <c r="B1300" s="195"/>
      <c r="C1300" s="13"/>
      <c r="D1300" s="196" t="s">
        <v>265</v>
      </c>
      <c r="E1300" s="197" t="s">
        <v>1</v>
      </c>
      <c r="F1300" s="198" t="s">
        <v>1133</v>
      </c>
      <c r="G1300" s="13"/>
      <c r="H1300" s="197" t="s">
        <v>1</v>
      </c>
      <c r="I1300" s="199"/>
      <c r="J1300" s="13"/>
      <c r="K1300" s="13"/>
      <c r="L1300" s="195"/>
      <c r="M1300" s="200"/>
      <c r="N1300" s="201"/>
      <c r="O1300" s="201"/>
      <c r="P1300" s="201"/>
      <c r="Q1300" s="201"/>
      <c r="R1300" s="201"/>
      <c r="S1300" s="201"/>
      <c r="T1300" s="202"/>
      <c r="U1300" s="13"/>
      <c r="V1300" s="13"/>
      <c r="W1300" s="13"/>
      <c r="X1300" s="13"/>
      <c r="Y1300" s="13"/>
      <c r="Z1300" s="13"/>
      <c r="AA1300" s="13"/>
      <c r="AB1300" s="13"/>
      <c r="AC1300" s="13"/>
      <c r="AD1300" s="13"/>
      <c r="AE1300" s="13"/>
      <c r="AT1300" s="197" t="s">
        <v>265</v>
      </c>
      <c r="AU1300" s="197" t="s">
        <v>85</v>
      </c>
      <c r="AV1300" s="13" t="s">
        <v>82</v>
      </c>
      <c r="AW1300" s="13" t="s">
        <v>32</v>
      </c>
      <c r="AX1300" s="13" t="s">
        <v>75</v>
      </c>
      <c r="AY1300" s="197" t="s">
        <v>257</v>
      </c>
    </row>
    <row r="1301" s="13" customFormat="1">
      <c r="A1301" s="13"/>
      <c r="B1301" s="195"/>
      <c r="C1301" s="13"/>
      <c r="D1301" s="196" t="s">
        <v>265</v>
      </c>
      <c r="E1301" s="197" t="s">
        <v>1</v>
      </c>
      <c r="F1301" s="198" t="s">
        <v>1138</v>
      </c>
      <c r="G1301" s="13"/>
      <c r="H1301" s="197" t="s">
        <v>1</v>
      </c>
      <c r="I1301" s="199"/>
      <c r="J1301" s="13"/>
      <c r="K1301" s="13"/>
      <c r="L1301" s="195"/>
      <c r="M1301" s="200"/>
      <c r="N1301" s="201"/>
      <c r="O1301" s="201"/>
      <c r="P1301" s="201"/>
      <c r="Q1301" s="201"/>
      <c r="R1301" s="201"/>
      <c r="S1301" s="201"/>
      <c r="T1301" s="202"/>
      <c r="U1301" s="13"/>
      <c r="V1301" s="13"/>
      <c r="W1301" s="13"/>
      <c r="X1301" s="13"/>
      <c r="Y1301" s="13"/>
      <c r="Z1301" s="13"/>
      <c r="AA1301" s="13"/>
      <c r="AB1301" s="13"/>
      <c r="AC1301" s="13"/>
      <c r="AD1301" s="13"/>
      <c r="AE1301" s="13"/>
      <c r="AT1301" s="197" t="s">
        <v>265</v>
      </c>
      <c r="AU1301" s="197" t="s">
        <v>85</v>
      </c>
      <c r="AV1301" s="13" t="s">
        <v>82</v>
      </c>
      <c r="AW1301" s="13" t="s">
        <v>32</v>
      </c>
      <c r="AX1301" s="13" t="s">
        <v>75</v>
      </c>
      <c r="AY1301" s="197" t="s">
        <v>257</v>
      </c>
    </row>
    <row r="1302" s="14" customFormat="1">
      <c r="A1302" s="14"/>
      <c r="B1302" s="203"/>
      <c r="C1302" s="14"/>
      <c r="D1302" s="196" t="s">
        <v>265</v>
      </c>
      <c r="E1302" s="204" t="s">
        <v>1</v>
      </c>
      <c r="F1302" s="205" t="s">
        <v>1139</v>
      </c>
      <c r="G1302" s="14"/>
      <c r="H1302" s="206">
        <v>84.099999999999994</v>
      </c>
      <c r="I1302" s="207"/>
      <c r="J1302" s="14"/>
      <c r="K1302" s="14"/>
      <c r="L1302" s="203"/>
      <c r="M1302" s="208"/>
      <c r="N1302" s="209"/>
      <c r="O1302" s="209"/>
      <c r="P1302" s="209"/>
      <c r="Q1302" s="209"/>
      <c r="R1302" s="209"/>
      <c r="S1302" s="209"/>
      <c r="T1302" s="210"/>
      <c r="U1302" s="14"/>
      <c r="V1302" s="14"/>
      <c r="W1302" s="14"/>
      <c r="X1302" s="14"/>
      <c r="Y1302" s="14"/>
      <c r="Z1302" s="14"/>
      <c r="AA1302" s="14"/>
      <c r="AB1302" s="14"/>
      <c r="AC1302" s="14"/>
      <c r="AD1302" s="14"/>
      <c r="AE1302" s="14"/>
      <c r="AT1302" s="204" t="s">
        <v>265</v>
      </c>
      <c r="AU1302" s="204" t="s">
        <v>85</v>
      </c>
      <c r="AV1302" s="14" t="s">
        <v>85</v>
      </c>
      <c r="AW1302" s="14" t="s">
        <v>32</v>
      </c>
      <c r="AX1302" s="14" t="s">
        <v>75</v>
      </c>
      <c r="AY1302" s="204" t="s">
        <v>257</v>
      </c>
    </row>
    <row r="1303" s="15" customFormat="1">
      <c r="A1303" s="15"/>
      <c r="B1303" s="211"/>
      <c r="C1303" s="15"/>
      <c r="D1303" s="196" t="s">
        <v>265</v>
      </c>
      <c r="E1303" s="212" t="s">
        <v>1</v>
      </c>
      <c r="F1303" s="213" t="s">
        <v>271</v>
      </c>
      <c r="G1303" s="15"/>
      <c r="H1303" s="214">
        <v>84.099999999999994</v>
      </c>
      <c r="I1303" s="215"/>
      <c r="J1303" s="15"/>
      <c r="K1303" s="15"/>
      <c r="L1303" s="211"/>
      <c r="M1303" s="216"/>
      <c r="N1303" s="217"/>
      <c r="O1303" s="217"/>
      <c r="P1303" s="217"/>
      <c r="Q1303" s="217"/>
      <c r="R1303" s="217"/>
      <c r="S1303" s="217"/>
      <c r="T1303" s="218"/>
      <c r="U1303" s="15"/>
      <c r="V1303" s="15"/>
      <c r="W1303" s="15"/>
      <c r="X1303" s="15"/>
      <c r="Y1303" s="15"/>
      <c r="Z1303" s="15"/>
      <c r="AA1303" s="15"/>
      <c r="AB1303" s="15"/>
      <c r="AC1303" s="15"/>
      <c r="AD1303" s="15"/>
      <c r="AE1303" s="15"/>
      <c r="AT1303" s="212" t="s">
        <v>265</v>
      </c>
      <c r="AU1303" s="212" t="s">
        <v>85</v>
      </c>
      <c r="AV1303" s="15" t="s">
        <v>108</v>
      </c>
      <c r="AW1303" s="15" t="s">
        <v>32</v>
      </c>
      <c r="AX1303" s="15" t="s">
        <v>82</v>
      </c>
      <c r="AY1303" s="212" t="s">
        <v>257</v>
      </c>
    </row>
    <row r="1304" s="14" customFormat="1">
      <c r="A1304" s="14"/>
      <c r="B1304" s="203"/>
      <c r="C1304" s="14"/>
      <c r="D1304" s="196" t="s">
        <v>265</v>
      </c>
      <c r="E1304" s="14"/>
      <c r="F1304" s="205" t="s">
        <v>1370</v>
      </c>
      <c r="G1304" s="14"/>
      <c r="H1304" s="206">
        <v>92.510000000000005</v>
      </c>
      <c r="I1304" s="207"/>
      <c r="J1304" s="14"/>
      <c r="K1304" s="14"/>
      <c r="L1304" s="203"/>
      <c r="M1304" s="208"/>
      <c r="N1304" s="209"/>
      <c r="O1304" s="209"/>
      <c r="P1304" s="209"/>
      <c r="Q1304" s="209"/>
      <c r="R1304" s="209"/>
      <c r="S1304" s="209"/>
      <c r="T1304" s="210"/>
      <c r="U1304" s="14"/>
      <c r="V1304" s="14"/>
      <c r="W1304" s="14"/>
      <c r="X1304" s="14"/>
      <c r="Y1304" s="14"/>
      <c r="Z1304" s="14"/>
      <c r="AA1304" s="14"/>
      <c r="AB1304" s="14"/>
      <c r="AC1304" s="14"/>
      <c r="AD1304" s="14"/>
      <c r="AE1304" s="14"/>
      <c r="AT1304" s="204" t="s">
        <v>265</v>
      </c>
      <c r="AU1304" s="204" t="s">
        <v>85</v>
      </c>
      <c r="AV1304" s="14" t="s">
        <v>85</v>
      </c>
      <c r="AW1304" s="14" t="s">
        <v>3</v>
      </c>
      <c r="AX1304" s="14" t="s">
        <v>82</v>
      </c>
      <c r="AY1304" s="204" t="s">
        <v>257</v>
      </c>
    </row>
    <row r="1305" s="2" customFormat="1" ht="24.15" customHeight="1">
      <c r="A1305" s="38"/>
      <c r="B1305" s="181"/>
      <c r="C1305" s="182" t="s">
        <v>1371</v>
      </c>
      <c r="D1305" s="182" t="s">
        <v>259</v>
      </c>
      <c r="E1305" s="183" t="s">
        <v>1372</v>
      </c>
      <c r="F1305" s="184" t="s">
        <v>1373</v>
      </c>
      <c r="G1305" s="185" t="s">
        <v>323</v>
      </c>
      <c r="H1305" s="186">
        <v>378.25</v>
      </c>
      <c r="I1305" s="187"/>
      <c r="J1305" s="188">
        <f>ROUND(I1305*H1305,2)</f>
        <v>0</v>
      </c>
      <c r="K1305" s="184" t="s">
        <v>263</v>
      </c>
      <c r="L1305" s="39"/>
      <c r="M1305" s="189" t="s">
        <v>1</v>
      </c>
      <c r="N1305" s="190" t="s">
        <v>40</v>
      </c>
      <c r="O1305" s="77"/>
      <c r="P1305" s="191">
        <f>O1305*H1305</f>
        <v>0</v>
      </c>
      <c r="Q1305" s="191">
        <v>0.00116</v>
      </c>
      <c r="R1305" s="191">
        <f>Q1305*H1305</f>
        <v>0.43876999999999999</v>
      </c>
      <c r="S1305" s="191">
        <v>0</v>
      </c>
      <c r="T1305" s="192">
        <f>S1305*H1305</f>
        <v>0</v>
      </c>
      <c r="U1305" s="38"/>
      <c r="V1305" s="38"/>
      <c r="W1305" s="38"/>
      <c r="X1305" s="38"/>
      <c r="Y1305" s="38"/>
      <c r="Z1305" s="38"/>
      <c r="AA1305" s="38"/>
      <c r="AB1305" s="38"/>
      <c r="AC1305" s="38"/>
      <c r="AD1305" s="38"/>
      <c r="AE1305" s="38"/>
      <c r="AR1305" s="193" t="s">
        <v>364</v>
      </c>
      <c r="AT1305" s="193" t="s">
        <v>259</v>
      </c>
      <c r="AU1305" s="193" t="s">
        <v>85</v>
      </c>
      <c r="AY1305" s="19" t="s">
        <v>257</v>
      </c>
      <c r="BE1305" s="194">
        <f>IF(N1305="základní",J1305,0)</f>
        <v>0</v>
      </c>
      <c r="BF1305" s="194">
        <f>IF(N1305="snížená",J1305,0)</f>
        <v>0</v>
      </c>
      <c r="BG1305" s="194">
        <f>IF(N1305="zákl. přenesená",J1305,0)</f>
        <v>0</v>
      </c>
      <c r="BH1305" s="194">
        <f>IF(N1305="sníž. přenesená",J1305,0)</f>
        <v>0</v>
      </c>
      <c r="BI1305" s="194">
        <f>IF(N1305="nulová",J1305,0)</f>
        <v>0</v>
      </c>
      <c r="BJ1305" s="19" t="s">
        <v>82</v>
      </c>
      <c r="BK1305" s="194">
        <f>ROUND(I1305*H1305,2)</f>
        <v>0</v>
      </c>
      <c r="BL1305" s="19" t="s">
        <v>364</v>
      </c>
      <c r="BM1305" s="193" t="s">
        <v>1374</v>
      </c>
    </row>
    <row r="1306" s="13" customFormat="1">
      <c r="A1306" s="13"/>
      <c r="B1306" s="195"/>
      <c r="C1306" s="13"/>
      <c r="D1306" s="196" t="s">
        <v>265</v>
      </c>
      <c r="E1306" s="197" t="s">
        <v>1</v>
      </c>
      <c r="F1306" s="198" t="s">
        <v>1133</v>
      </c>
      <c r="G1306" s="13"/>
      <c r="H1306" s="197" t="s">
        <v>1</v>
      </c>
      <c r="I1306" s="199"/>
      <c r="J1306" s="13"/>
      <c r="K1306" s="13"/>
      <c r="L1306" s="195"/>
      <c r="M1306" s="200"/>
      <c r="N1306" s="201"/>
      <c r="O1306" s="201"/>
      <c r="P1306" s="201"/>
      <c r="Q1306" s="201"/>
      <c r="R1306" s="201"/>
      <c r="S1306" s="201"/>
      <c r="T1306" s="202"/>
      <c r="U1306" s="13"/>
      <c r="V1306" s="13"/>
      <c r="W1306" s="13"/>
      <c r="X1306" s="13"/>
      <c r="Y1306" s="13"/>
      <c r="Z1306" s="13"/>
      <c r="AA1306" s="13"/>
      <c r="AB1306" s="13"/>
      <c r="AC1306" s="13"/>
      <c r="AD1306" s="13"/>
      <c r="AE1306" s="13"/>
      <c r="AT1306" s="197" t="s">
        <v>265</v>
      </c>
      <c r="AU1306" s="197" t="s">
        <v>85</v>
      </c>
      <c r="AV1306" s="13" t="s">
        <v>82</v>
      </c>
      <c r="AW1306" s="13" t="s">
        <v>32</v>
      </c>
      <c r="AX1306" s="13" t="s">
        <v>75</v>
      </c>
      <c r="AY1306" s="197" t="s">
        <v>257</v>
      </c>
    </row>
    <row r="1307" s="13" customFormat="1">
      <c r="A1307" s="13"/>
      <c r="B1307" s="195"/>
      <c r="C1307" s="13"/>
      <c r="D1307" s="196" t="s">
        <v>265</v>
      </c>
      <c r="E1307" s="197" t="s">
        <v>1</v>
      </c>
      <c r="F1307" s="198" t="s">
        <v>1134</v>
      </c>
      <c r="G1307" s="13"/>
      <c r="H1307" s="197" t="s">
        <v>1</v>
      </c>
      <c r="I1307" s="199"/>
      <c r="J1307" s="13"/>
      <c r="K1307" s="13"/>
      <c r="L1307" s="195"/>
      <c r="M1307" s="200"/>
      <c r="N1307" s="201"/>
      <c r="O1307" s="201"/>
      <c r="P1307" s="201"/>
      <c r="Q1307" s="201"/>
      <c r="R1307" s="201"/>
      <c r="S1307" s="201"/>
      <c r="T1307" s="202"/>
      <c r="U1307" s="13"/>
      <c r="V1307" s="13"/>
      <c r="W1307" s="13"/>
      <c r="X1307" s="13"/>
      <c r="Y1307" s="13"/>
      <c r="Z1307" s="13"/>
      <c r="AA1307" s="13"/>
      <c r="AB1307" s="13"/>
      <c r="AC1307" s="13"/>
      <c r="AD1307" s="13"/>
      <c r="AE1307" s="13"/>
      <c r="AT1307" s="197" t="s">
        <v>265</v>
      </c>
      <c r="AU1307" s="197" t="s">
        <v>85</v>
      </c>
      <c r="AV1307" s="13" t="s">
        <v>82</v>
      </c>
      <c r="AW1307" s="13" t="s">
        <v>32</v>
      </c>
      <c r="AX1307" s="13" t="s">
        <v>75</v>
      </c>
      <c r="AY1307" s="197" t="s">
        <v>257</v>
      </c>
    </row>
    <row r="1308" s="14" customFormat="1">
      <c r="A1308" s="14"/>
      <c r="B1308" s="203"/>
      <c r="C1308" s="14"/>
      <c r="D1308" s="196" t="s">
        <v>265</v>
      </c>
      <c r="E1308" s="204" t="s">
        <v>1</v>
      </c>
      <c r="F1308" s="205" t="s">
        <v>1135</v>
      </c>
      <c r="G1308" s="14"/>
      <c r="H1308" s="206">
        <v>283.94999999999999</v>
      </c>
      <c r="I1308" s="207"/>
      <c r="J1308" s="14"/>
      <c r="K1308" s="14"/>
      <c r="L1308" s="203"/>
      <c r="M1308" s="208"/>
      <c r="N1308" s="209"/>
      <c r="O1308" s="209"/>
      <c r="P1308" s="209"/>
      <c r="Q1308" s="209"/>
      <c r="R1308" s="209"/>
      <c r="S1308" s="209"/>
      <c r="T1308" s="210"/>
      <c r="U1308" s="14"/>
      <c r="V1308" s="14"/>
      <c r="W1308" s="14"/>
      <c r="X1308" s="14"/>
      <c r="Y1308" s="14"/>
      <c r="Z1308" s="14"/>
      <c r="AA1308" s="14"/>
      <c r="AB1308" s="14"/>
      <c r="AC1308" s="14"/>
      <c r="AD1308" s="14"/>
      <c r="AE1308" s="14"/>
      <c r="AT1308" s="204" t="s">
        <v>265</v>
      </c>
      <c r="AU1308" s="204" t="s">
        <v>85</v>
      </c>
      <c r="AV1308" s="14" t="s">
        <v>85</v>
      </c>
      <c r="AW1308" s="14" t="s">
        <v>32</v>
      </c>
      <c r="AX1308" s="14" t="s">
        <v>75</v>
      </c>
      <c r="AY1308" s="204" t="s">
        <v>257</v>
      </c>
    </row>
    <row r="1309" s="13" customFormat="1">
      <c r="A1309" s="13"/>
      <c r="B1309" s="195"/>
      <c r="C1309" s="13"/>
      <c r="D1309" s="196" t="s">
        <v>265</v>
      </c>
      <c r="E1309" s="197" t="s">
        <v>1</v>
      </c>
      <c r="F1309" s="198" t="s">
        <v>1136</v>
      </c>
      <c r="G1309" s="13"/>
      <c r="H1309" s="197" t="s">
        <v>1</v>
      </c>
      <c r="I1309" s="199"/>
      <c r="J1309" s="13"/>
      <c r="K1309" s="13"/>
      <c r="L1309" s="195"/>
      <c r="M1309" s="200"/>
      <c r="N1309" s="201"/>
      <c r="O1309" s="201"/>
      <c r="P1309" s="201"/>
      <c r="Q1309" s="201"/>
      <c r="R1309" s="201"/>
      <c r="S1309" s="201"/>
      <c r="T1309" s="202"/>
      <c r="U1309" s="13"/>
      <c r="V1309" s="13"/>
      <c r="W1309" s="13"/>
      <c r="X1309" s="13"/>
      <c r="Y1309" s="13"/>
      <c r="Z1309" s="13"/>
      <c r="AA1309" s="13"/>
      <c r="AB1309" s="13"/>
      <c r="AC1309" s="13"/>
      <c r="AD1309" s="13"/>
      <c r="AE1309" s="13"/>
      <c r="AT1309" s="197" t="s">
        <v>265</v>
      </c>
      <c r="AU1309" s="197" t="s">
        <v>85</v>
      </c>
      <c r="AV1309" s="13" t="s">
        <v>82</v>
      </c>
      <c r="AW1309" s="13" t="s">
        <v>32</v>
      </c>
      <c r="AX1309" s="13" t="s">
        <v>75</v>
      </c>
      <c r="AY1309" s="197" t="s">
        <v>257</v>
      </c>
    </row>
    <row r="1310" s="14" customFormat="1">
      <c r="A1310" s="14"/>
      <c r="B1310" s="203"/>
      <c r="C1310" s="14"/>
      <c r="D1310" s="196" t="s">
        <v>265</v>
      </c>
      <c r="E1310" s="204" t="s">
        <v>1</v>
      </c>
      <c r="F1310" s="205" t="s">
        <v>1137</v>
      </c>
      <c r="G1310" s="14"/>
      <c r="H1310" s="206">
        <v>10.199999999999999</v>
      </c>
      <c r="I1310" s="207"/>
      <c r="J1310" s="14"/>
      <c r="K1310" s="14"/>
      <c r="L1310" s="203"/>
      <c r="M1310" s="208"/>
      <c r="N1310" s="209"/>
      <c r="O1310" s="209"/>
      <c r="P1310" s="209"/>
      <c r="Q1310" s="209"/>
      <c r="R1310" s="209"/>
      <c r="S1310" s="209"/>
      <c r="T1310" s="210"/>
      <c r="U1310" s="14"/>
      <c r="V1310" s="14"/>
      <c r="W1310" s="14"/>
      <c r="X1310" s="14"/>
      <c r="Y1310" s="14"/>
      <c r="Z1310" s="14"/>
      <c r="AA1310" s="14"/>
      <c r="AB1310" s="14"/>
      <c r="AC1310" s="14"/>
      <c r="AD1310" s="14"/>
      <c r="AE1310" s="14"/>
      <c r="AT1310" s="204" t="s">
        <v>265</v>
      </c>
      <c r="AU1310" s="204" t="s">
        <v>85</v>
      </c>
      <c r="AV1310" s="14" t="s">
        <v>85</v>
      </c>
      <c r="AW1310" s="14" t="s">
        <v>32</v>
      </c>
      <c r="AX1310" s="14" t="s">
        <v>75</v>
      </c>
      <c r="AY1310" s="204" t="s">
        <v>257</v>
      </c>
    </row>
    <row r="1311" s="13" customFormat="1">
      <c r="A1311" s="13"/>
      <c r="B1311" s="195"/>
      <c r="C1311" s="13"/>
      <c r="D1311" s="196" t="s">
        <v>265</v>
      </c>
      <c r="E1311" s="197" t="s">
        <v>1</v>
      </c>
      <c r="F1311" s="198" t="s">
        <v>1138</v>
      </c>
      <c r="G1311" s="13"/>
      <c r="H1311" s="197" t="s">
        <v>1</v>
      </c>
      <c r="I1311" s="199"/>
      <c r="J1311" s="13"/>
      <c r="K1311" s="13"/>
      <c r="L1311" s="195"/>
      <c r="M1311" s="200"/>
      <c r="N1311" s="201"/>
      <c r="O1311" s="201"/>
      <c r="P1311" s="201"/>
      <c r="Q1311" s="201"/>
      <c r="R1311" s="201"/>
      <c r="S1311" s="201"/>
      <c r="T1311" s="202"/>
      <c r="U1311" s="13"/>
      <c r="V1311" s="13"/>
      <c r="W1311" s="13"/>
      <c r="X1311" s="13"/>
      <c r="Y1311" s="13"/>
      <c r="Z1311" s="13"/>
      <c r="AA1311" s="13"/>
      <c r="AB1311" s="13"/>
      <c r="AC1311" s="13"/>
      <c r="AD1311" s="13"/>
      <c r="AE1311" s="13"/>
      <c r="AT1311" s="197" t="s">
        <v>265</v>
      </c>
      <c r="AU1311" s="197" t="s">
        <v>85</v>
      </c>
      <c r="AV1311" s="13" t="s">
        <v>82</v>
      </c>
      <c r="AW1311" s="13" t="s">
        <v>32</v>
      </c>
      <c r="AX1311" s="13" t="s">
        <v>75</v>
      </c>
      <c r="AY1311" s="197" t="s">
        <v>257</v>
      </c>
    </row>
    <row r="1312" s="14" customFormat="1">
      <c r="A1312" s="14"/>
      <c r="B1312" s="203"/>
      <c r="C1312" s="14"/>
      <c r="D1312" s="196" t="s">
        <v>265</v>
      </c>
      <c r="E1312" s="204" t="s">
        <v>1</v>
      </c>
      <c r="F1312" s="205" t="s">
        <v>1139</v>
      </c>
      <c r="G1312" s="14"/>
      <c r="H1312" s="206">
        <v>84.099999999999994</v>
      </c>
      <c r="I1312" s="207"/>
      <c r="J1312" s="14"/>
      <c r="K1312" s="14"/>
      <c r="L1312" s="203"/>
      <c r="M1312" s="208"/>
      <c r="N1312" s="209"/>
      <c r="O1312" s="209"/>
      <c r="P1312" s="209"/>
      <c r="Q1312" s="209"/>
      <c r="R1312" s="209"/>
      <c r="S1312" s="209"/>
      <c r="T1312" s="210"/>
      <c r="U1312" s="14"/>
      <c r="V1312" s="14"/>
      <c r="W1312" s="14"/>
      <c r="X1312" s="14"/>
      <c r="Y1312" s="14"/>
      <c r="Z1312" s="14"/>
      <c r="AA1312" s="14"/>
      <c r="AB1312" s="14"/>
      <c r="AC1312" s="14"/>
      <c r="AD1312" s="14"/>
      <c r="AE1312" s="14"/>
      <c r="AT1312" s="204" t="s">
        <v>265</v>
      </c>
      <c r="AU1312" s="204" t="s">
        <v>85</v>
      </c>
      <c r="AV1312" s="14" t="s">
        <v>85</v>
      </c>
      <c r="AW1312" s="14" t="s">
        <v>32</v>
      </c>
      <c r="AX1312" s="14" t="s">
        <v>75</v>
      </c>
      <c r="AY1312" s="204" t="s">
        <v>257</v>
      </c>
    </row>
    <row r="1313" s="15" customFormat="1">
      <c r="A1313" s="15"/>
      <c r="B1313" s="211"/>
      <c r="C1313" s="15"/>
      <c r="D1313" s="196" t="s">
        <v>265</v>
      </c>
      <c r="E1313" s="212" t="s">
        <v>1</v>
      </c>
      <c r="F1313" s="213" t="s">
        <v>271</v>
      </c>
      <c r="G1313" s="15"/>
      <c r="H1313" s="214">
        <v>378.25</v>
      </c>
      <c r="I1313" s="215"/>
      <c r="J1313" s="15"/>
      <c r="K1313" s="15"/>
      <c r="L1313" s="211"/>
      <c r="M1313" s="216"/>
      <c r="N1313" s="217"/>
      <c r="O1313" s="217"/>
      <c r="P1313" s="217"/>
      <c r="Q1313" s="217"/>
      <c r="R1313" s="217"/>
      <c r="S1313" s="217"/>
      <c r="T1313" s="218"/>
      <c r="U1313" s="15"/>
      <c r="V1313" s="15"/>
      <c r="W1313" s="15"/>
      <c r="X1313" s="15"/>
      <c r="Y1313" s="15"/>
      <c r="Z1313" s="15"/>
      <c r="AA1313" s="15"/>
      <c r="AB1313" s="15"/>
      <c r="AC1313" s="15"/>
      <c r="AD1313" s="15"/>
      <c r="AE1313" s="15"/>
      <c r="AT1313" s="212" t="s">
        <v>265</v>
      </c>
      <c r="AU1313" s="212" t="s">
        <v>85</v>
      </c>
      <c r="AV1313" s="15" t="s">
        <v>108</v>
      </c>
      <c r="AW1313" s="15" t="s">
        <v>32</v>
      </c>
      <c r="AX1313" s="15" t="s">
        <v>82</v>
      </c>
      <c r="AY1313" s="212" t="s">
        <v>257</v>
      </c>
    </row>
    <row r="1314" s="2" customFormat="1" ht="16.5" customHeight="1">
      <c r="A1314" s="38"/>
      <c r="B1314" s="181"/>
      <c r="C1314" s="227" t="s">
        <v>1375</v>
      </c>
      <c r="D1314" s="227" t="s">
        <v>315</v>
      </c>
      <c r="E1314" s="228" t="s">
        <v>1376</v>
      </c>
      <c r="F1314" s="229" t="s">
        <v>1377</v>
      </c>
      <c r="G1314" s="230" t="s">
        <v>262</v>
      </c>
      <c r="H1314" s="231">
        <v>29.120999999999999</v>
      </c>
      <c r="I1314" s="232"/>
      <c r="J1314" s="233">
        <f>ROUND(I1314*H1314,2)</f>
        <v>0</v>
      </c>
      <c r="K1314" s="229" t="s">
        <v>263</v>
      </c>
      <c r="L1314" s="234"/>
      <c r="M1314" s="235" t="s">
        <v>1</v>
      </c>
      <c r="N1314" s="236" t="s">
        <v>40</v>
      </c>
      <c r="O1314" s="77"/>
      <c r="P1314" s="191">
        <f>O1314*H1314</f>
        <v>0</v>
      </c>
      <c r="Q1314" s="191">
        <v>0.025000000000000001</v>
      </c>
      <c r="R1314" s="191">
        <f>Q1314*H1314</f>
        <v>0.72802500000000003</v>
      </c>
      <c r="S1314" s="191">
        <v>0</v>
      </c>
      <c r="T1314" s="192">
        <f>S1314*H1314</f>
        <v>0</v>
      </c>
      <c r="U1314" s="38"/>
      <c r="V1314" s="38"/>
      <c r="W1314" s="38"/>
      <c r="X1314" s="38"/>
      <c r="Y1314" s="38"/>
      <c r="Z1314" s="38"/>
      <c r="AA1314" s="38"/>
      <c r="AB1314" s="38"/>
      <c r="AC1314" s="38"/>
      <c r="AD1314" s="38"/>
      <c r="AE1314" s="38"/>
      <c r="AR1314" s="193" t="s">
        <v>462</v>
      </c>
      <c r="AT1314" s="193" t="s">
        <v>315</v>
      </c>
      <c r="AU1314" s="193" t="s">
        <v>85</v>
      </c>
      <c r="AY1314" s="19" t="s">
        <v>257</v>
      </c>
      <c r="BE1314" s="194">
        <f>IF(N1314="základní",J1314,0)</f>
        <v>0</v>
      </c>
      <c r="BF1314" s="194">
        <f>IF(N1314="snížená",J1314,0)</f>
        <v>0</v>
      </c>
      <c r="BG1314" s="194">
        <f>IF(N1314="zákl. přenesená",J1314,0)</f>
        <v>0</v>
      </c>
      <c r="BH1314" s="194">
        <f>IF(N1314="sníž. přenesená",J1314,0)</f>
        <v>0</v>
      </c>
      <c r="BI1314" s="194">
        <f>IF(N1314="nulová",J1314,0)</f>
        <v>0</v>
      </c>
      <c r="BJ1314" s="19" t="s">
        <v>82</v>
      </c>
      <c r="BK1314" s="194">
        <f>ROUND(I1314*H1314,2)</f>
        <v>0</v>
      </c>
      <c r="BL1314" s="19" t="s">
        <v>364</v>
      </c>
      <c r="BM1314" s="193" t="s">
        <v>1378</v>
      </c>
    </row>
    <row r="1315" s="13" customFormat="1">
      <c r="A1315" s="13"/>
      <c r="B1315" s="195"/>
      <c r="C1315" s="13"/>
      <c r="D1315" s="196" t="s">
        <v>265</v>
      </c>
      <c r="E1315" s="197" t="s">
        <v>1</v>
      </c>
      <c r="F1315" s="198" t="s">
        <v>1133</v>
      </c>
      <c r="G1315" s="13"/>
      <c r="H1315" s="197" t="s">
        <v>1</v>
      </c>
      <c r="I1315" s="199"/>
      <c r="J1315" s="13"/>
      <c r="K1315" s="13"/>
      <c r="L1315" s="195"/>
      <c r="M1315" s="200"/>
      <c r="N1315" s="201"/>
      <c r="O1315" s="201"/>
      <c r="P1315" s="201"/>
      <c r="Q1315" s="201"/>
      <c r="R1315" s="201"/>
      <c r="S1315" s="201"/>
      <c r="T1315" s="202"/>
      <c r="U1315" s="13"/>
      <c r="V1315" s="13"/>
      <c r="W1315" s="13"/>
      <c r="X1315" s="13"/>
      <c r="Y1315" s="13"/>
      <c r="Z1315" s="13"/>
      <c r="AA1315" s="13"/>
      <c r="AB1315" s="13"/>
      <c r="AC1315" s="13"/>
      <c r="AD1315" s="13"/>
      <c r="AE1315" s="13"/>
      <c r="AT1315" s="197" t="s">
        <v>265</v>
      </c>
      <c r="AU1315" s="197" t="s">
        <v>85</v>
      </c>
      <c r="AV1315" s="13" t="s">
        <v>82</v>
      </c>
      <c r="AW1315" s="13" t="s">
        <v>32</v>
      </c>
      <c r="AX1315" s="13" t="s">
        <v>75</v>
      </c>
      <c r="AY1315" s="197" t="s">
        <v>257</v>
      </c>
    </row>
    <row r="1316" s="13" customFormat="1">
      <c r="A1316" s="13"/>
      <c r="B1316" s="195"/>
      <c r="C1316" s="13"/>
      <c r="D1316" s="196" t="s">
        <v>265</v>
      </c>
      <c r="E1316" s="197" t="s">
        <v>1</v>
      </c>
      <c r="F1316" s="198" t="s">
        <v>1134</v>
      </c>
      <c r="G1316" s="13"/>
      <c r="H1316" s="197" t="s">
        <v>1</v>
      </c>
      <c r="I1316" s="199"/>
      <c r="J1316" s="13"/>
      <c r="K1316" s="13"/>
      <c r="L1316" s="195"/>
      <c r="M1316" s="200"/>
      <c r="N1316" s="201"/>
      <c r="O1316" s="201"/>
      <c r="P1316" s="201"/>
      <c r="Q1316" s="201"/>
      <c r="R1316" s="201"/>
      <c r="S1316" s="201"/>
      <c r="T1316" s="202"/>
      <c r="U1316" s="13"/>
      <c r="V1316" s="13"/>
      <c r="W1316" s="13"/>
      <c r="X1316" s="13"/>
      <c r="Y1316" s="13"/>
      <c r="Z1316" s="13"/>
      <c r="AA1316" s="13"/>
      <c r="AB1316" s="13"/>
      <c r="AC1316" s="13"/>
      <c r="AD1316" s="13"/>
      <c r="AE1316" s="13"/>
      <c r="AT1316" s="197" t="s">
        <v>265</v>
      </c>
      <c r="AU1316" s="197" t="s">
        <v>85</v>
      </c>
      <c r="AV1316" s="13" t="s">
        <v>82</v>
      </c>
      <c r="AW1316" s="13" t="s">
        <v>32</v>
      </c>
      <c r="AX1316" s="13" t="s">
        <v>75</v>
      </c>
      <c r="AY1316" s="197" t="s">
        <v>257</v>
      </c>
    </row>
    <row r="1317" s="14" customFormat="1">
      <c r="A1317" s="14"/>
      <c r="B1317" s="203"/>
      <c r="C1317" s="14"/>
      <c r="D1317" s="196" t="s">
        <v>265</v>
      </c>
      <c r="E1317" s="204" t="s">
        <v>1</v>
      </c>
      <c r="F1317" s="205" t="s">
        <v>1379</v>
      </c>
      <c r="G1317" s="14"/>
      <c r="H1317" s="206">
        <v>25.556000000000001</v>
      </c>
      <c r="I1317" s="207"/>
      <c r="J1317" s="14"/>
      <c r="K1317" s="14"/>
      <c r="L1317" s="203"/>
      <c r="M1317" s="208"/>
      <c r="N1317" s="209"/>
      <c r="O1317" s="209"/>
      <c r="P1317" s="209"/>
      <c r="Q1317" s="209"/>
      <c r="R1317" s="209"/>
      <c r="S1317" s="209"/>
      <c r="T1317" s="210"/>
      <c r="U1317" s="14"/>
      <c r="V1317" s="14"/>
      <c r="W1317" s="14"/>
      <c r="X1317" s="14"/>
      <c r="Y1317" s="14"/>
      <c r="Z1317" s="14"/>
      <c r="AA1317" s="14"/>
      <c r="AB1317" s="14"/>
      <c r="AC1317" s="14"/>
      <c r="AD1317" s="14"/>
      <c r="AE1317" s="14"/>
      <c r="AT1317" s="204" t="s">
        <v>265</v>
      </c>
      <c r="AU1317" s="204" t="s">
        <v>85</v>
      </c>
      <c r="AV1317" s="14" t="s">
        <v>85</v>
      </c>
      <c r="AW1317" s="14" t="s">
        <v>32</v>
      </c>
      <c r="AX1317" s="14" t="s">
        <v>75</v>
      </c>
      <c r="AY1317" s="204" t="s">
        <v>257</v>
      </c>
    </row>
    <row r="1318" s="13" customFormat="1">
      <c r="A1318" s="13"/>
      <c r="B1318" s="195"/>
      <c r="C1318" s="13"/>
      <c r="D1318" s="196" t="s">
        <v>265</v>
      </c>
      <c r="E1318" s="197" t="s">
        <v>1</v>
      </c>
      <c r="F1318" s="198" t="s">
        <v>1136</v>
      </c>
      <c r="G1318" s="13"/>
      <c r="H1318" s="197" t="s">
        <v>1</v>
      </c>
      <c r="I1318" s="199"/>
      <c r="J1318" s="13"/>
      <c r="K1318" s="13"/>
      <c r="L1318" s="195"/>
      <c r="M1318" s="200"/>
      <c r="N1318" s="201"/>
      <c r="O1318" s="201"/>
      <c r="P1318" s="201"/>
      <c r="Q1318" s="201"/>
      <c r="R1318" s="201"/>
      <c r="S1318" s="201"/>
      <c r="T1318" s="202"/>
      <c r="U1318" s="13"/>
      <c r="V1318" s="13"/>
      <c r="W1318" s="13"/>
      <c r="X1318" s="13"/>
      <c r="Y1318" s="13"/>
      <c r="Z1318" s="13"/>
      <c r="AA1318" s="13"/>
      <c r="AB1318" s="13"/>
      <c r="AC1318" s="13"/>
      <c r="AD1318" s="13"/>
      <c r="AE1318" s="13"/>
      <c r="AT1318" s="197" t="s">
        <v>265</v>
      </c>
      <c r="AU1318" s="197" t="s">
        <v>85</v>
      </c>
      <c r="AV1318" s="13" t="s">
        <v>82</v>
      </c>
      <c r="AW1318" s="13" t="s">
        <v>32</v>
      </c>
      <c r="AX1318" s="13" t="s">
        <v>75</v>
      </c>
      <c r="AY1318" s="197" t="s">
        <v>257</v>
      </c>
    </row>
    <row r="1319" s="14" customFormat="1">
      <c r="A1319" s="14"/>
      <c r="B1319" s="203"/>
      <c r="C1319" s="14"/>
      <c r="D1319" s="196" t="s">
        <v>265</v>
      </c>
      <c r="E1319" s="204" t="s">
        <v>1</v>
      </c>
      <c r="F1319" s="205" t="s">
        <v>1380</v>
      </c>
      <c r="G1319" s="14"/>
      <c r="H1319" s="206">
        <v>0.91800000000000004</v>
      </c>
      <c r="I1319" s="207"/>
      <c r="J1319" s="14"/>
      <c r="K1319" s="14"/>
      <c r="L1319" s="203"/>
      <c r="M1319" s="208"/>
      <c r="N1319" s="209"/>
      <c r="O1319" s="209"/>
      <c r="P1319" s="209"/>
      <c r="Q1319" s="209"/>
      <c r="R1319" s="209"/>
      <c r="S1319" s="209"/>
      <c r="T1319" s="210"/>
      <c r="U1319" s="14"/>
      <c r="V1319" s="14"/>
      <c r="W1319" s="14"/>
      <c r="X1319" s="14"/>
      <c r="Y1319" s="14"/>
      <c r="Z1319" s="14"/>
      <c r="AA1319" s="14"/>
      <c r="AB1319" s="14"/>
      <c r="AC1319" s="14"/>
      <c r="AD1319" s="14"/>
      <c r="AE1319" s="14"/>
      <c r="AT1319" s="204" t="s">
        <v>265</v>
      </c>
      <c r="AU1319" s="204" t="s">
        <v>85</v>
      </c>
      <c r="AV1319" s="14" t="s">
        <v>85</v>
      </c>
      <c r="AW1319" s="14" t="s">
        <v>32</v>
      </c>
      <c r="AX1319" s="14" t="s">
        <v>75</v>
      </c>
      <c r="AY1319" s="204" t="s">
        <v>257</v>
      </c>
    </row>
    <row r="1320" s="13" customFormat="1">
      <c r="A1320" s="13"/>
      <c r="B1320" s="195"/>
      <c r="C1320" s="13"/>
      <c r="D1320" s="196" t="s">
        <v>265</v>
      </c>
      <c r="E1320" s="197" t="s">
        <v>1</v>
      </c>
      <c r="F1320" s="198" t="s">
        <v>1138</v>
      </c>
      <c r="G1320" s="13"/>
      <c r="H1320" s="197" t="s">
        <v>1</v>
      </c>
      <c r="I1320" s="199"/>
      <c r="J1320" s="13"/>
      <c r="K1320" s="13"/>
      <c r="L1320" s="195"/>
      <c r="M1320" s="200"/>
      <c r="N1320" s="201"/>
      <c r="O1320" s="201"/>
      <c r="P1320" s="201"/>
      <c r="Q1320" s="201"/>
      <c r="R1320" s="201"/>
      <c r="S1320" s="201"/>
      <c r="T1320" s="202"/>
      <c r="U1320" s="13"/>
      <c r="V1320" s="13"/>
      <c r="W1320" s="13"/>
      <c r="X1320" s="13"/>
      <c r="Y1320" s="13"/>
      <c r="Z1320" s="13"/>
      <c r="AA1320" s="13"/>
      <c r="AB1320" s="13"/>
      <c r="AC1320" s="13"/>
      <c r="AD1320" s="13"/>
      <c r="AE1320" s="13"/>
      <c r="AT1320" s="197" t="s">
        <v>265</v>
      </c>
      <c r="AU1320" s="197" t="s">
        <v>85</v>
      </c>
      <c r="AV1320" s="13" t="s">
        <v>82</v>
      </c>
      <c r="AW1320" s="13" t="s">
        <v>32</v>
      </c>
      <c r="AX1320" s="13" t="s">
        <v>75</v>
      </c>
      <c r="AY1320" s="197" t="s">
        <v>257</v>
      </c>
    </row>
    <row r="1321" s="13" customFormat="1">
      <c r="A1321" s="13"/>
      <c r="B1321" s="195"/>
      <c r="C1321" s="13"/>
      <c r="D1321" s="196" t="s">
        <v>265</v>
      </c>
      <c r="E1321" s="197" t="s">
        <v>1</v>
      </c>
      <c r="F1321" s="198" t="s">
        <v>1381</v>
      </c>
      <c r="G1321" s="13"/>
      <c r="H1321" s="197" t="s">
        <v>1</v>
      </c>
      <c r="I1321" s="199"/>
      <c r="J1321" s="13"/>
      <c r="K1321" s="13"/>
      <c r="L1321" s="195"/>
      <c r="M1321" s="200"/>
      <c r="N1321" s="201"/>
      <c r="O1321" s="201"/>
      <c r="P1321" s="201"/>
      <c r="Q1321" s="201"/>
      <c r="R1321" s="201"/>
      <c r="S1321" s="201"/>
      <c r="T1321" s="202"/>
      <c r="U1321" s="13"/>
      <c r="V1321" s="13"/>
      <c r="W1321" s="13"/>
      <c r="X1321" s="13"/>
      <c r="Y1321" s="13"/>
      <c r="Z1321" s="13"/>
      <c r="AA1321" s="13"/>
      <c r="AB1321" s="13"/>
      <c r="AC1321" s="13"/>
      <c r="AD1321" s="13"/>
      <c r="AE1321" s="13"/>
      <c r="AT1321" s="197" t="s">
        <v>265</v>
      </c>
      <c r="AU1321" s="197" t="s">
        <v>85</v>
      </c>
      <c r="AV1321" s="13" t="s">
        <v>82</v>
      </c>
      <c r="AW1321" s="13" t="s">
        <v>32</v>
      </c>
      <c r="AX1321" s="13" t="s">
        <v>75</v>
      </c>
      <c r="AY1321" s="197" t="s">
        <v>257</v>
      </c>
    </row>
    <row r="1322" s="15" customFormat="1">
      <c r="A1322" s="15"/>
      <c r="B1322" s="211"/>
      <c r="C1322" s="15"/>
      <c r="D1322" s="196" t="s">
        <v>265</v>
      </c>
      <c r="E1322" s="212" t="s">
        <v>1</v>
      </c>
      <c r="F1322" s="213" t="s">
        <v>271</v>
      </c>
      <c r="G1322" s="15"/>
      <c r="H1322" s="214">
        <v>26.474</v>
      </c>
      <c r="I1322" s="215"/>
      <c r="J1322" s="15"/>
      <c r="K1322" s="15"/>
      <c r="L1322" s="211"/>
      <c r="M1322" s="216"/>
      <c r="N1322" s="217"/>
      <c r="O1322" s="217"/>
      <c r="P1322" s="217"/>
      <c r="Q1322" s="217"/>
      <c r="R1322" s="217"/>
      <c r="S1322" s="217"/>
      <c r="T1322" s="218"/>
      <c r="U1322" s="15"/>
      <c r="V1322" s="15"/>
      <c r="W1322" s="15"/>
      <c r="X1322" s="15"/>
      <c r="Y1322" s="15"/>
      <c r="Z1322" s="15"/>
      <c r="AA1322" s="15"/>
      <c r="AB1322" s="15"/>
      <c r="AC1322" s="15"/>
      <c r="AD1322" s="15"/>
      <c r="AE1322" s="15"/>
      <c r="AT1322" s="212" t="s">
        <v>265</v>
      </c>
      <c r="AU1322" s="212" t="s">
        <v>85</v>
      </c>
      <c r="AV1322" s="15" t="s">
        <v>108</v>
      </c>
      <c r="AW1322" s="15" t="s">
        <v>32</v>
      </c>
      <c r="AX1322" s="15" t="s">
        <v>82</v>
      </c>
      <c r="AY1322" s="212" t="s">
        <v>257</v>
      </c>
    </row>
    <row r="1323" s="14" customFormat="1">
      <c r="A1323" s="14"/>
      <c r="B1323" s="203"/>
      <c r="C1323" s="14"/>
      <c r="D1323" s="196" t="s">
        <v>265</v>
      </c>
      <c r="E1323" s="14"/>
      <c r="F1323" s="205" t="s">
        <v>1382</v>
      </c>
      <c r="G1323" s="14"/>
      <c r="H1323" s="206">
        <v>29.120999999999999</v>
      </c>
      <c r="I1323" s="207"/>
      <c r="J1323" s="14"/>
      <c r="K1323" s="14"/>
      <c r="L1323" s="203"/>
      <c r="M1323" s="208"/>
      <c r="N1323" s="209"/>
      <c r="O1323" s="209"/>
      <c r="P1323" s="209"/>
      <c r="Q1323" s="209"/>
      <c r="R1323" s="209"/>
      <c r="S1323" s="209"/>
      <c r="T1323" s="210"/>
      <c r="U1323" s="14"/>
      <c r="V1323" s="14"/>
      <c r="W1323" s="14"/>
      <c r="X1323" s="14"/>
      <c r="Y1323" s="14"/>
      <c r="Z1323" s="14"/>
      <c r="AA1323" s="14"/>
      <c r="AB1323" s="14"/>
      <c r="AC1323" s="14"/>
      <c r="AD1323" s="14"/>
      <c r="AE1323" s="14"/>
      <c r="AT1323" s="204" t="s">
        <v>265</v>
      </c>
      <c r="AU1323" s="204" t="s">
        <v>85</v>
      </c>
      <c r="AV1323" s="14" t="s">
        <v>85</v>
      </c>
      <c r="AW1323" s="14" t="s">
        <v>3</v>
      </c>
      <c r="AX1323" s="14" t="s">
        <v>82</v>
      </c>
      <c r="AY1323" s="204" t="s">
        <v>257</v>
      </c>
    </row>
    <row r="1324" s="2" customFormat="1" ht="33" customHeight="1">
      <c r="A1324" s="38"/>
      <c r="B1324" s="181"/>
      <c r="C1324" s="182" t="s">
        <v>1383</v>
      </c>
      <c r="D1324" s="182" t="s">
        <v>259</v>
      </c>
      <c r="E1324" s="183" t="s">
        <v>1384</v>
      </c>
      <c r="F1324" s="184" t="s">
        <v>1385</v>
      </c>
      <c r="G1324" s="185" t="s">
        <v>323</v>
      </c>
      <c r="H1324" s="186">
        <v>18.109999999999999</v>
      </c>
      <c r="I1324" s="187"/>
      <c r="J1324" s="188">
        <f>ROUND(I1324*H1324,2)</f>
        <v>0</v>
      </c>
      <c r="K1324" s="184" t="s">
        <v>263</v>
      </c>
      <c r="L1324" s="39"/>
      <c r="M1324" s="189" t="s">
        <v>1</v>
      </c>
      <c r="N1324" s="190" t="s">
        <v>40</v>
      </c>
      <c r="O1324" s="77"/>
      <c r="P1324" s="191">
        <f>O1324*H1324</f>
        <v>0</v>
      </c>
      <c r="Q1324" s="191">
        <v>0.00019000000000000001</v>
      </c>
      <c r="R1324" s="191">
        <f>Q1324*H1324</f>
        <v>0.0034409000000000002</v>
      </c>
      <c r="S1324" s="191">
        <v>0</v>
      </c>
      <c r="T1324" s="192">
        <f>S1324*H1324</f>
        <v>0</v>
      </c>
      <c r="U1324" s="38"/>
      <c r="V1324" s="38"/>
      <c r="W1324" s="38"/>
      <c r="X1324" s="38"/>
      <c r="Y1324" s="38"/>
      <c r="Z1324" s="38"/>
      <c r="AA1324" s="38"/>
      <c r="AB1324" s="38"/>
      <c r="AC1324" s="38"/>
      <c r="AD1324" s="38"/>
      <c r="AE1324" s="38"/>
      <c r="AR1324" s="193" t="s">
        <v>364</v>
      </c>
      <c r="AT1324" s="193" t="s">
        <v>259</v>
      </c>
      <c r="AU1324" s="193" t="s">
        <v>85</v>
      </c>
      <c r="AY1324" s="19" t="s">
        <v>257</v>
      </c>
      <c r="BE1324" s="194">
        <f>IF(N1324="základní",J1324,0)</f>
        <v>0</v>
      </c>
      <c r="BF1324" s="194">
        <f>IF(N1324="snížená",J1324,0)</f>
        <v>0</v>
      </c>
      <c r="BG1324" s="194">
        <f>IF(N1324="zákl. přenesená",J1324,0)</f>
        <v>0</v>
      </c>
      <c r="BH1324" s="194">
        <f>IF(N1324="sníž. přenesená",J1324,0)</f>
        <v>0</v>
      </c>
      <c r="BI1324" s="194">
        <f>IF(N1324="nulová",J1324,0)</f>
        <v>0</v>
      </c>
      <c r="BJ1324" s="19" t="s">
        <v>82</v>
      </c>
      <c r="BK1324" s="194">
        <f>ROUND(I1324*H1324,2)</f>
        <v>0</v>
      </c>
      <c r="BL1324" s="19" t="s">
        <v>364</v>
      </c>
      <c r="BM1324" s="193" t="s">
        <v>1386</v>
      </c>
    </row>
    <row r="1325" s="13" customFormat="1">
      <c r="A1325" s="13"/>
      <c r="B1325" s="195"/>
      <c r="C1325" s="13"/>
      <c r="D1325" s="196" t="s">
        <v>265</v>
      </c>
      <c r="E1325" s="197" t="s">
        <v>1</v>
      </c>
      <c r="F1325" s="198" t="s">
        <v>846</v>
      </c>
      <c r="G1325" s="13"/>
      <c r="H1325" s="197" t="s">
        <v>1</v>
      </c>
      <c r="I1325" s="199"/>
      <c r="J1325" s="13"/>
      <c r="K1325" s="13"/>
      <c r="L1325" s="195"/>
      <c r="M1325" s="200"/>
      <c r="N1325" s="201"/>
      <c r="O1325" s="201"/>
      <c r="P1325" s="201"/>
      <c r="Q1325" s="201"/>
      <c r="R1325" s="201"/>
      <c r="S1325" s="201"/>
      <c r="T1325" s="202"/>
      <c r="U1325" s="13"/>
      <c r="V1325" s="13"/>
      <c r="W1325" s="13"/>
      <c r="X1325" s="13"/>
      <c r="Y1325" s="13"/>
      <c r="Z1325" s="13"/>
      <c r="AA1325" s="13"/>
      <c r="AB1325" s="13"/>
      <c r="AC1325" s="13"/>
      <c r="AD1325" s="13"/>
      <c r="AE1325" s="13"/>
      <c r="AT1325" s="197" t="s">
        <v>265</v>
      </c>
      <c r="AU1325" s="197" t="s">
        <v>85</v>
      </c>
      <c r="AV1325" s="13" t="s">
        <v>82</v>
      </c>
      <c r="AW1325" s="13" t="s">
        <v>32</v>
      </c>
      <c r="AX1325" s="13" t="s">
        <v>75</v>
      </c>
      <c r="AY1325" s="197" t="s">
        <v>257</v>
      </c>
    </row>
    <row r="1326" s="13" customFormat="1">
      <c r="A1326" s="13"/>
      <c r="B1326" s="195"/>
      <c r="C1326" s="13"/>
      <c r="D1326" s="196" t="s">
        <v>265</v>
      </c>
      <c r="E1326" s="197" t="s">
        <v>1</v>
      </c>
      <c r="F1326" s="198" t="s">
        <v>1140</v>
      </c>
      <c r="G1326" s="13"/>
      <c r="H1326" s="197" t="s">
        <v>1</v>
      </c>
      <c r="I1326" s="199"/>
      <c r="J1326" s="13"/>
      <c r="K1326" s="13"/>
      <c r="L1326" s="195"/>
      <c r="M1326" s="200"/>
      <c r="N1326" s="201"/>
      <c r="O1326" s="201"/>
      <c r="P1326" s="201"/>
      <c r="Q1326" s="201"/>
      <c r="R1326" s="201"/>
      <c r="S1326" s="201"/>
      <c r="T1326" s="202"/>
      <c r="U1326" s="13"/>
      <c r="V1326" s="13"/>
      <c r="W1326" s="13"/>
      <c r="X1326" s="13"/>
      <c r="Y1326" s="13"/>
      <c r="Z1326" s="13"/>
      <c r="AA1326" s="13"/>
      <c r="AB1326" s="13"/>
      <c r="AC1326" s="13"/>
      <c r="AD1326" s="13"/>
      <c r="AE1326" s="13"/>
      <c r="AT1326" s="197" t="s">
        <v>265</v>
      </c>
      <c r="AU1326" s="197" t="s">
        <v>85</v>
      </c>
      <c r="AV1326" s="13" t="s">
        <v>82</v>
      </c>
      <c r="AW1326" s="13" t="s">
        <v>32</v>
      </c>
      <c r="AX1326" s="13" t="s">
        <v>75</v>
      </c>
      <c r="AY1326" s="197" t="s">
        <v>257</v>
      </c>
    </row>
    <row r="1327" s="14" customFormat="1">
      <c r="A1327" s="14"/>
      <c r="B1327" s="203"/>
      <c r="C1327" s="14"/>
      <c r="D1327" s="196" t="s">
        <v>265</v>
      </c>
      <c r="E1327" s="204" t="s">
        <v>1</v>
      </c>
      <c r="F1327" s="205" t="s">
        <v>1141</v>
      </c>
      <c r="G1327" s="14"/>
      <c r="H1327" s="206">
        <v>18.109999999999999</v>
      </c>
      <c r="I1327" s="207"/>
      <c r="J1327" s="14"/>
      <c r="K1327" s="14"/>
      <c r="L1327" s="203"/>
      <c r="M1327" s="208"/>
      <c r="N1327" s="209"/>
      <c r="O1327" s="209"/>
      <c r="P1327" s="209"/>
      <c r="Q1327" s="209"/>
      <c r="R1327" s="209"/>
      <c r="S1327" s="209"/>
      <c r="T1327" s="210"/>
      <c r="U1327" s="14"/>
      <c r="V1327" s="14"/>
      <c r="W1327" s="14"/>
      <c r="X1327" s="14"/>
      <c r="Y1327" s="14"/>
      <c r="Z1327" s="14"/>
      <c r="AA1327" s="14"/>
      <c r="AB1327" s="14"/>
      <c r="AC1327" s="14"/>
      <c r="AD1327" s="14"/>
      <c r="AE1327" s="14"/>
      <c r="AT1327" s="204" t="s">
        <v>265</v>
      </c>
      <c r="AU1327" s="204" t="s">
        <v>85</v>
      </c>
      <c r="AV1327" s="14" t="s">
        <v>85</v>
      </c>
      <c r="AW1327" s="14" t="s">
        <v>32</v>
      </c>
      <c r="AX1327" s="14" t="s">
        <v>75</v>
      </c>
      <c r="AY1327" s="204" t="s">
        <v>257</v>
      </c>
    </row>
    <row r="1328" s="15" customFormat="1">
      <c r="A1328" s="15"/>
      <c r="B1328" s="211"/>
      <c r="C1328" s="15"/>
      <c r="D1328" s="196" t="s">
        <v>265</v>
      </c>
      <c r="E1328" s="212" t="s">
        <v>1</v>
      </c>
      <c r="F1328" s="213" t="s">
        <v>271</v>
      </c>
      <c r="G1328" s="15"/>
      <c r="H1328" s="214">
        <v>18.109999999999999</v>
      </c>
      <c r="I1328" s="215"/>
      <c r="J1328" s="15"/>
      <c r="K1328" s="15"/>
      <c r="L1328" s="211"/>
      <c r="M1328" s="216"/>
      <c r="N1328" s="217"/>
      <c r="O1328" s="217"/>
      <c r="P1328" s="217"/>
      <c r="Q1328" s="217"/>
      <c r="R1328" s="217"/>
      <c r="S1328" s="217"/>
      <c r="T1328" s="218"/>
      <c r="U1328" s="15"/>
      <c r="V1328" s="15"/>
      <c r="W1328" s="15"/>
      <c r="X1328" s="15"/>
      <c r="Y1328" s="15"/>
      <c r="Z1328" s="15"/>
      <c r="AA1328" s="15"/>
      <c r="AB1328" s="15"/>
      <c r="AC1328" s="15"/>
      <c r="AD1328" s="15"/>
      <c r="AE1328" s="15"/>
      <c r="AT1328" s="212" t="s">
        <v>265</v>
      </c>
      <c r="AU1328" s="212" t="s">
        <v>85</v>
      </c>
      <c r="AV1328" s="15" t="s">
        <v>108</v>
      </c>
      <c r="AW1328" s="15" t="s">
        <v>32</v>
      </c>
      <c r="AX1328" s="15" t="s">
        <v>82</v>
      </c>
      <c r="AY1328" s="212" t="s">
        <v>257</v>
      </c>
    </row>
    <row r="1329" s="2" customFormat="1" ht="24.15" customHeight="1">
      <c r="A1329" s="38"/>
      <c r="B1329" s="181"/>
      <c r="C1329" s="227" t="s">
        <v>1387</v>
      </c>
      <c r="D1329" s="227" t="s">
        <v>315</v>
      </c>
      <c r="E1329" s="228" t="s">
        <v>1388</v>
      </c>
      <c r="F1329" s="229" t="s">
        <v>1389</v>
      </c>
      <c r="G1329" s="230" t="s">
        <v>323</v>
      </c>
      <c r="H1329" s="231">
        <v>19.920999999999999</v>
      </c>
      <c r="I1329" s="232"/>
      <c r="J1329" s="233">
        <f>ROUND(I1329*H1329,2)</f>
        <v>0</v>
      </c>
      <c r="K1329" s="229" t="s">
        <v>263</v>
      </c>
      <c r="L1329" s="234"/>
      <c r="M1329" s="235" t="s">
        <v>1</v>
      </c>
      <c r="N1329" s="236" t="s">
        <v>40</v>
      </c>
      <c r="O1329" s="77"/>
      <c r="P1329" s="191">
        <f>O1329*H1329</f>
        <v>0</v>
      </c>
      <c r="Q1329" s="191">
        <v>0.0035999999999999999</v>
      </c>
      <c r="R1329" s="191">
        <f>Q1329*H1329</f>
        <v>0.07171559999999999</v>
      </c>
      <c r="S1329" s="191">
        <v>0</v>
      </c>
      <c r="T1329" s="192">
        <f>S1329*H1329</f>
        <v>0</v>
      </c>
      <c r="U1329" s="38"/>
      <c r="V1329" s="38"/>
      <c r="W1329" s="38"/>
      <c r="X1329" s="38"/>
      <c r="Y1329" s="38"/>
      <c r="Z1329" s="38"/>
      <c r="AA1329" s="38"/>
      <c r="AB1329" s="38"/>
      <c r="AC1329" s="38"/>
      <c r="AD1329" s="38"/>
      <c r="AE1329" s="38"/>
      <c r="AR1329" s="193" t="s">
        <v>462</v>
      </c>
      <c r="AT1329" s="193" t="s">
        <v>315</v>
      </c>
      <c r="AU1329" s="193" t="s">
        <v>85</v>
      </c>
      <c r="AY1329" s="19" t="s">
        <v>257</v>
      </c>
      <c r="BE1329" s="194">
        <f>IF(N1329="základní",J1329,0)</f>
        <v>0</v>
      </c>
      <c r="BF1329" s="194">
        <f>IF(N1329="snížená",J1329,0)</f>
        <v>0</v>
      </c>
      <c r="BG1329" s="194">
        <f>IF(N1329="zákl. přenesená",J1329,0)</f>
        <v>0</v>
      </c>
      <c r="BH1329" s="194">
        <f>IF(N1329="sníž. přenesená",J1329,0)</f>
        <v>0</v>
      </c>
      <c r="BI1329" s="194">
        <f>IF(N1329="nulová",J1329,0)</f>
        <v>0</v>
      </c>
      <c r="BJ1329" s="19" t="s">
        <v>82</v>
      </c>
      <c r="BK1329" s="194">
        <f>ROUND(I1329*H1329,2)</f>
        <v>0</v>
      </c>
      <c r="BL1329" s="19" t="s">
        <v>364</v>
      </c>
      <c r="BM1329" s="193" t="s">
        <v>1390</v>
      </c>
    </row>
    <row r="1330" s="13" customFormat="1">
      <c r="A1330" s="13"/>
      <c r="B1330" s="195"/>
      <c r="C1330" s="13"/>
      <c r="D1330" s="196" t="s">
        <v>265</v>
      </c>
      <c r="E1330" s="197" t="s">
        <v>1</v>
      </c>
      <c r="F1330" s="198" t="s">
        <v>846</v>
      </c>
      <c r="G1330" s="13"/>
      <c r="H1330" s="197" t="s">
        <v>1</v>
      </c>
      <c r="I1330" s="199"/>
      <c r="J1330" s="13"/>
      <c r="K1330" s="13"/>
      <c r="L1330" s="195"/>
      <c r="M1330" s="200"/>
      <c r="N1330" s="201"/>
      <c r="O1330" s="201"/>
      <c r="P1330" s="201"/>
      <c r="Q1330" s="201"/>
      <c r="R1330" s="201"/>
      <c r="S1330" s="201"/>
      <c r="T1330" s="202"/>
      <c r="U1330" s="13"/>
      <c r="V1330" s="13"/>
      <c r="W1330" s="13"/>
      <c r="X1330" s="13"/>
      <c r="Y1330" s="13"/>
      <c r="Z1330" s="13"/>
      <c r="AA1330" s="13"/>
      <c r="AB1330" s="13"/>
      <c r="AC1330" s="13"/>
      <c r="AD1330" s="13"/>
      <c r="AE1330" s="13"/>
      <c r="AT1330" s="197" t="s">
        <v>265</v>
      </c>
      <c r="AU1330" s="197" t="s">
        <v>85</v>
      </c>
      <c r="AV1330" s="13" t="s">
        <v>82</v>
      </c>
      <c r="AW1330" s="13" t="s">
        <v>32</v>
      </c>
      <c r="AX1330" s="13" t="s">
        <v>75</v>
      </c>
      <c r="AY1330" s="197" t="s">
        <v>257</v>
      </c>
    </row>
    <row r="1331" s="13" customFormat="1">
      <c r="A1331" s="13"/>
      <c r="B1331" s="195"/>
      <c r="C1331" s="13"/>
      <c r="D1331" s="196" t="s">
        <v>265</v>
      </c>
      <c r="E1331" s="197" t="s">
        <v>1</v>
      </c>
      <c r="F1331" s="198" t="s">
        <v>1140</v>
      </c>
      <c r="G1331" s="13"/>
      <c r="H1331" s="197" t="s">
        <v>1</v>
      </c>
      <c r="I1331" s="199"/>
      <c r="J1331" s="13"/>
      <c r="K1331" s="13"/>
      <c r="L1331" s="195"/>
      <c r="M1331" s="200"/>
      <c r="N1331" s="201"/>
      <c r="O1331" s="201"/>
      <c r="P1331" s="201"/>
      <c r="Q1331" s="201"/>
      <c r="R1331" s="201"/>
      <c r="S1331" s="201"/>
      <c r="T1331" s="202"/>
      <c r="U1331" s="13"/>
      <c r="V1331" s="13"/>
      <c r="W1331" s="13"/>
      <c r="X1331" s="13"/>
      <c r="Y1331" s="13"/>
      <c r="Z1331" s="13"/>
      <c r="AA1331" s="13"/>
      <c r="AB1331" s="13"/>
      <c r="AC1331" s="13"/>
      <c r="AD1331" s="13"/>
      <c r="AE1331" s="13"/>
      <c r="AT1331" s="197" t="s">
        <v>265</v>
      </c>
      <c r="AU1331" s="197" t="s">
        <v>85</v>
      </c>
      <c r="AV1331" s="13" t="s">
        <v>82</v>
      </c>
      <c r="AW1331" s="13" t="s">
        <v>32</v>
      </c>
      <c r="AX1331" s="13" t="s">
        <v>75</v>
      </c>
      <c r="AY1331" s="197" t="s">
        <v>257</v>
      </c>
    </row>
    <row r="1332" s="14" customFormat="1">
      <c r="A1332" s="14"/>
      <c r="B1332" s="203"/>
      <c r="C1332" s="14"/>
      <c r="D1332" s="196" t="s">
        <v>265</v>
      </c>
      <c r="E1332" s="204" t="s">
        <v>1</v>
      </c>
      <c r="F1332" s="205" t="s">
        <v>1141</v>
      </c>
      <c r="G1332" s="14"/>
      <c r="H1332" s="206">
        <v>18.109999999999999</v>
      </c>
      <c r="I1332" s="207"/>
      <c r="J1332" s="14"/>
      <c r="K1332" s="14"/>
      <c r="L1332" s="203"/>
      <c r="M1332" s="208"/>
      <c r="N1332" s="209"/>
      <c r="O1332" s="209"/>
      <c r="P1332" s="209"/>
      <c r="Q1332" s="209"/>
      <c r="R1332" s="209"/>
      <c r="S1332" s="209"/>
      <c r="T1332" s="210"/>
      <c r="U1332" s="14"/>
      <c r="V1332" s="14"/>
      <c r="W1332" s="14"/>
      <c r="X1332" s="14"/>
      <c r="Y1332" s="14"/>
      <c r="Z1332" s="14"/>
      <c r="AA1332" s="14"/>
      <c r="AB1332" s="14"/>
      <c r="AC1332" s="14"/>
      <c r="AD1332" s="14"/>
      <c r="AE1332" s="14"/>
      <c r="AT1332" s="204" t="s">
        <v>265</v>
      </c>
      <c r="AU1332" s="204" t="s">
        <v>85</v>
      </c>
      <c r="AV1332" s="14" t="s">
        <v>85</v>
      </c>
      <c r="AW1332" s="14" t="s">
        <v>32</v>
      </c>
      <c r="AX1332" s="14" t="s">
        <v>75</v>
      </c>
      <c r="AY1332" s="204" t="s">
        <v>257</v>
      </c>
    </row>
    <row r="1333" s="15" customFormat="1">
      <c r="A1333" s="15"/>
      <c r="B1333" s="211"/>
      <c r="C1333" s="15"/>
      <c r="D1333" s="196" t="s">
        <v>265</v>
      </c>
      <c r="E1333" s="212" t="s">
        <v>1</v>
      </c>
      <c r="F1333" s="213" t="s">
        <v>271</v>
      </c>
      <c r="G1333" s="15"/>
      <c r="H1333" s="214">
        <v>18.109999999999999</v>
      </c>
      <c r="I1333" s="215"/>
      <c r="J1333" s="15"/>
      <c r="K1333" s="15"/>
      <c r="L1333" s="211"/>
      <c r="M1333" s="216"/>
      <c r="N1333" s="217"/>
      <c r="O1333" s="217"/>
      <c r="P1333" s="217"/>
      <c r="Q1333" s="217"/>
      <c r="R1333" s="217"/>
      <c r="S1333" s="217"/>
      <c r="T1333" s="218"/>
      <c r="U1333" s="15"/>
      <c r="V1333" s="15"/>
      <c r="W1333" s="15"/>
      <c r="X1333" s="15"/>
      <c r="Y1333" s="15"/>
      <c r="Z1333" s="15"/>
      <c r="AA1333" s="15"/>
      <c r="AB1333" s="15"/>
      <c r="AC1333" s="15"/>
      <c r="AD1333" s="15"/>
      <c r="AE1333" s="15"/>
      <c r="AT1333" s="212" t="s">
        <v>265</v>
      </c>
      <c r="AU1333" s="212" t="s">
        <v>85</v>
      </c>
      <c r="AV1333" s="15" t="s">
        <v>108</v>
      </c>
      <c r="AW1333" s="15" t="s">
        <v>32</v>
      </c>
      <c r="AX1333" s="15" t="s">
        <v>82</v>
      </c>
      <c r="AY1333" s="212" t="s">
        <v>257</v>
      </c>
    </row>
    <row r="1334" s="14" customFormat="1">
      <c r="A1334" s="14"/>
      <c r="B1334" s="203"/>
      <c r="C1334" s="14"/>
      <c r="D1334" s="196" t="s">
        <v>265</v>
      </c>
      <c r="E1334" s="14"/>
      <c r="F1334" s="205" t="s">
        <v>1391</v>
      </c>
      <c r="G1334" s="14"/>
      <c r="H1334" s="206">
        <v>19.920999999999999</v>
      </c>
      <c r="I1334" s="207"/>
      <c r="J1334" s="14"/>
      <c r="K1334" s="14"/>
      <c r="L1334" s="203"/>
      <c r="M1334" s="208"/>
      <c r="N1334" s="209"/>
      <c r="O1334" s="209"/>
      <c r="P1334" s="209"/>
      <c r="Q1334" s="209"/>
      <c r="R1334" s="209"/>
      <c r="S1334" s="209"/>
      <c r="T1334" s="210"/>
      <c r="U1334" s="14"/>
      <c r="V1334" s="14"/>
      <c r="W1334" s="14"/>
      <c r="X1334" s="14"/>
      <c r="Y1334" s="14"/>
      <c r="Z1334" s="14"/>
      <c r="AA1334" s="14"/>
      <c r="AB1334" s="14"/>
      <c r="AC1334" s="14"/>
      <c r="AD1334" s="14"/>
      <c r="AE1334" s="14"/>
      <c r="AT1334" s="204" t="s">
        <v>265</v>
      </c>
      <c r="AU1334" s="204" t="s">
        <v>85</v>
      </c>
      <c r="AV1334" s="14" t="s">
        <v>85</v>
      </c>
      <c r="AW1334" s="14" t="s">
        <v>3</v>
      </c>
      <c r="AX1334" s="14" t="s">
        <v>82</v>
      </c>
      <c r="AY1334" s="204" t="s">
        <v>257</v>
      </c>
    </row>
    <row r="1335" s="2" customFormat="1" ht="24.15" customHeight="1">
      <c r="A1335" s="38"/>
      <c r="B1335" s="181"/>
      <c r="C1335" s="182" t="s">
        <v>1392</v>
      </c>
      <c r="D1335" s="182" t="s">
        <v>259</v>
      </c>
      <c r="E1335" s="183" t="s">
        <v>1393</v>
      </c>
      <c r="F1335" s="184" t="s">
        <v>1394</v>
      </c>
      <c r="G1335" s="185" t="s">
        <v>304</v>
      </c>
      <c r="H1335" s="186">
        <v>8.8870000000000005</v>
      </c>
      <c r="I1335" s="187"/>
      <c r="J1335" s="188">
        <f>ROUND(I1335*H1335,2)</f>
        <v>0</v>
      </c>
      <c r="K1335" s="184" t="s">
        <v>263</v>
      </c>
      <c r="L1335" s="39"/>
      <c r="M1335" s="189" t="s">
        <v>1</v>
      </c>
      <c r="N1335" s="190" t="s">
        <v>40</v>
      </c>
      <c r="O1335" s="77"/>
      <c r="P1335" s="191">
        <f>O1335*H1335</f>
        <v>0</v>
      </c>
      <c r="Q1335" s="191">
        <v>0</v>
      </c>
      <c r="R1335" s="191">
        <f>Q1335*H1335</f>
        <v>0</v>
      </c>
      <c r="S1335" s="191">
        <v>0</v>
      </c>
      <c r="T1335" s="192">
        <f>S1335*H1335</f>
        <v>0</v>
      </c>
      <c r="U1335" s="38"/>
      <c r="V1335" s="38"/>
      <c r="W1335" s="38"/>
      <c r="X1335" s="38"/>
      <c r="Y1335" s="38"/>
      <c r="Z1335" s="38"/>
      <c r="AA1335" s="38"/>
      <c r="AB1335" s="38"/>
      <c r="AC1335" s="38"/>
      <c r="AD1335" s="38"/>
      <c r="AE1335" s="38"/>
      <c r="AR1335" s="193" t="s">
        <v>364</v>
      </c>
      <c r="AT1335" s="193" t="s">
        <v>259</v>
      </c>
      <c r="AU1335" s="193" t="s">
        <v>85</v>
      </c>
      <c r="AY1335" s="19" t="s">
        <v>257</v>
      </c>
      <c r="BE1335" s="194">
        <f>IF(N1335="základní",J1335,0)</f>
        <v>0</v>
      </c>
      <c r="BF1335" s="194">
        <f>IF(N1335="snížená",J1335,0)</f>
        <v>0</v>
      </c>
      <c r="BG1335" s="194">
        <f>IF(N1335="zákl. přenesená",J1335,0)</f>
        <v>0</v>
      </c>
      <c r="BH1335" s="194">
        <f>IF(N1335="sníž. přenesená",J1335,0)</f>
        <v>0</v>
      </c>
      <c r="BI1335" s="194">
        <f>IF(N1335="nulová",J1335,0)</f>
        <v>0</v>
      </c>
      <c r="BJ1335" s="19" t="s">
        <v>82</v>
      </c>
      <c r="BK1335" s="194">
        <f>ROUND(I1335*H1335,2)</f>
        <v>0</v>
      </c>
      <c r="BL1335" s="19" t="s">
        <v>364</v>
      </c>
      <c r="BM1335" s="193" t="s">
        <v>1395</v>
      </c>
    </row>
    <row r="1336" s="2" customFormat="1" ht="24.15" customHeight="1">
      <c r="A1336" s="38"/>
      <c r="B1336" s="181"/>
      <c r="C1336" s="182" t="s">
        <v>1396</v>
      </c>
      <c r="D1336" s="182" t="s">
        <v>259</v>
      </c>
      <c r="E1336" s="183" t="s">
        <v>1397</v>
      </c>
      <c r="F1336" s="184" t="s">
        <v>1398</v>
      </c>
      <c r="G1336" s="185" t="s">
        <v>304</v>
      </c>
      <c r="H1336" s="186">
        <v>8.8870000000000005</v>
      </c>
      <c r="I1336" s="187"/>
      <c r="J1336" s="188">
        <f>ROUND(I1336*H1336,2)</f>
        <v>0</v>
      </c>
      <c r="K1336" s="184" t="s">
        <v>263</v>
      </c>
      <c r="L1336" s="39"/>
      <c r="M1336" s="189" t="s">
        <v>1</v>
      </c>
      <c r="N1336" s="190" t="s">
        <v>40</v>
      </c>
      <c r="O1336" s="77"/>
      <c r="P1336" s="191">
        <f>O1336*H1336</f>
        <v>0</v>
      </c>
      <c r="Q1336" s="191">
        <v>0</v>
      </c>
      <c r="R1336" s="191">
        <f>Q1336*H1336</f>
        <v>0</v>
      </c>
      <c r="S1336" s="191">
        <v>0</v>
      </c>
      <c r="T1336" s="192">
        <f>S1336*H1336</f>
        <v>0</v>
      </c>
      <c r="U1336" s="38"/>
      <c r="V1336" s="38"/>
      <c r="W1336" s="38"/>
      <c r="X1336" s="38"/>
      <c r="Y1336" s="38"/>
      <c r="Z1336" s="38"/>
      <c r="AA1336" s="38"/>
      <c r="AB1336" s="38"/>
      <c r="AC1336" s="38"/>
      <c r="AD1336" s="38"/>
      <c r="AE1336" s="38"/>
      <c r="AR1336" s="193" t="s">
        <v>364</v>
      </c>
      <c r="AT1336" s="193" t="s">
        <v>259</v>
      </c>
      <c r="AU1336" s="193" t="s">
        <v>85</v>
      </c>
      <c r="AY1336" s="19" t="s">
        <v>257</v>
      </c>
      <c r="BE1336" s="194">
        <f>IF(N1336="základní",J1336,0)</f>
        <v>0</v>
      </c>
      <c r="BF1336" s="194">
        <f>IF(N1336="snížená",J1336,0)</f>
        <v>0</v>
      </c>
      <c r="BG1336" s="194">
        <f>IF(N1336="zákl. přenesená",J1336,0)</f>
        <v>0</v>
      </c>
      <c r="BH1336" s="194">
        <f>IF(N1336="sníž. přenesená",J1336,0)</f>
        <v>0</v>
      </c>
      <c r="BI1336" s="194">
        <f>IF(N1336="nulová",J1336,0)</f>
        <v>0</v>
      </c>
      <c r="BJ1336" s="19" t="s">
        <v>82</v>
      </c>
      <c r="BK1336" s="194">
        <f>ROUND(I1336*H1336,2)</f>
        <v>0</v>
      </c>
      <c r="BL1336" s="19" t="s">
        <v>364</v>
      </c>
      <c r="BM1336" s="193" t="s">
        <v>1399</v>
      </c>
    </row>
    <row r="1337" s="12" customFormat="1" ht="22.8" customHeight="1">
      <c r="A1337" s="12"/>
      <c r="B1337" s="168"/>
      <c r="C1337" s="12"/>
      <c r="D1337" s="169" t="s">
        <v>74</v>
      </c>
      <c r="E1337" s="179" t="s">
        <v>1400</v>
      </c>
      <c r="F1337" s="179" t="s">
        <v>1401</v>
      </c>
      <c r="G1337" s="12"/>
      <c r="H1337" s="12"/>
      <c r="I1337" s="171"/>
      <c r="J1337" s="180">
        <f>BK1337</f>
        <v>0</v>
      </c>
      <c r="K1337" s="12"/>
      <c r="L1337" s="168"/>
      <c r="M1337" s="173"/>
      <c r="N1337" s="174"/>
      <c r="O1337" s="174"/>
      <c r="P1337" s="175">
        <f>SUM(P1338:P1344)</f>
        <v>0</v>
      </c>
      <c r="Q1337" s="174"/>
      <c r="R1337" s="175">
        <f>SUM(R1338:R1344)</f>
        <v>0.61266129999999996</v>
      </c>
      <c r="S1337" s="174"/>
      <c r="T1337" s="176">
        <f>SUM(T1338:T1344)</f>
        <v>0</v>
      </c>
      <c r="U1337" s="12"/>
      <c r="V1337" s="12"/>
      <c r="W1337" s="12"/>
      <c r="X1337" s="12"/>
      <c r="Y1337" s="12"/>
      <c r="Z1337" s="12"/>
      <c r="AA1337" s="12"/>
      <c r="AB1337" s="12"/>
      <c r="AC1337" s="12"/>
      <c r="AD1337" s="12"/>
      <c r="AE1337" s="12"/>
      <c r="AR1337" s="169" t="s">
        <v>85</v>
      </c>
      <c r="AT1337" s="177" t="s">
        <v>74</v>
      </c>
      <c r="AU1337" s="177" t="s">
        <v>82</v>
      </c>
      <c r="AY1337" s="169" t="s">
        <v>257</v>
      </c>
      <c r="BK1337" s="178">
        <f>SUM(BK1338:BK1344)</f>
        <v>0</v>
      </c>
    </row>
    <row r="1338" s="2" customFormat="1" ht="33" customHeight="1">
      <c r="A1338" s="38"/>
      <c r="B1338" s="181"/>
      <c r="C1338" s="182" t="s">
        <v>1402</v>
      </c>
      <c r="D1338" s="182" t="s">
        <v>259</v>
      </c>
      <c r="E1338" s="183" t="s">
        <v>1403</v>
      </c>
      <c r="F1338" s="184" t="s">
        <v>1404</v>
      </c>
      <c r="G1338" s="185" t="s">
        <v>323</v>
      </c>
      <c r="H1338" s="186">
        <v>18.109999999999999</v>
      </c>
      <c r="I1338" s="187"/>
      <c r="J1338" s="188">
        <f>ROUND(I1338*H1338,2)</f>
        <v>0</v>
      </c>
      <c r="K1338" s="184" t="s">
        <v>263</v>
      </c>
      <c r="L1338" s="39"/>
      <c r="M1338" s="189" t="s">
        <v>1</v>
      </c>
      <c r="N1338" s="190" t="s">
        <v>40</v>
      </c>
      <c r="O1338" s="77"/>
      <c r="P1338" s="191">
        <f>O1338*H1338</f>
        <v>0</v>
      </c>
      <c r="Q1338" s="191">
        <v>0.033829999999999999</v>
      </c>
      <c r="R1338" s="191">
        <f>Q1338*H1338</f>
        <v>0.61266129999999996</v>
      </c>
      <c r="S1338" s="191">
        <v>0</v>
      </c>
      <c r="T1338" s="192">
        <f>S1338*H1338</f>
        <v>0</v>
      </c>
      <c r="U1338" s="38"/>
      <c r="V1338" s="38"/>
      <c r="W1338" s="38"/>
      <c r="X1338" s="38"/>
      <c r="Y1338" s="38"/>
      <c r="Z1338" s="38"/>
      <c r="AA1338" s="38"/>
      <c r="AB1338" s="38"/>
      <c r="AC1338" s="38"/>
      <c r="AD1338" s="38"/>
      <c r="AE1338" s="38"/>
      <c r="AR1338" s="193" t="s">
        <v>364</v>
      </c>
      <c r="AT1338" s="193" t="s">
        <v>259</v>
      </c>
      <c r="AU1338" s="193" t="s">
        <v>85</v>
      </c>
      <c r="AY1338" s="19" t="s">
        <v>257</v>
      </c>
      <c r="BE1338" s="194">
        <f>IF(N1338="základní",J1338,0)</f>
        <v>0</v>
      </c>
      <c r="BF1338" s="194">
        <f>IF(N1338="snížená",J1338,0)</f>
        <v>0</v>
      </c>
      <c r="BG1338" s="194">
        <f>IF(N1338="zákl. přenesená",J1338,0)</f>
        <v>0</v>
      </c>
      <c r="BH1338" s="194">
        <f>IF(N1338="sníž. přenesená",J1338,0)</f>
        <v>0</v>
      </c>
      <c r="BI1338" s="194">
        <f>IF(N1338="nulová",J1338,0)</f>
        <v>0</v>
      </c>
      <c r="BJ1338" s="19" t="s">
        <v>82</v>
      </c>
      <c r="BK1338" s="194">
        <f>ROUND(I1338*H1338,2)</f>
        <v>0</v>
      </c>
      <c r="BL1338" s="19" t="s">
        <v>364</v>
      </c>
      <c r="BM1338" s="193" t="s">
        <v>1405</v>
      </c>
    </row>
    <row r="1339" s="13" customFormat="1">
      <c r="A1339" s="13"/>
      <c r="B1339" s="195"/>
      <c r="C1339" s="13"/>
      <c r="D1339" s="196" t="s">
        <v>265</v>
      </c>
      <c r="E1339" s="197" t="s">
        <v>1</v>
      </c>
      <c r="F1339" s="198" t="s">
        <v>846</v>
      </c>
      <c r="G1339" s="13"/>
      <c r="H1339" s="197" t="s">
        <v>1</v>
      </c>
      <c r="I1339" s="199"/>
      <c r="J1339" s="13"/>
      <c r="K1339" s="13"/>
      <c r="L1339" s="195"/>
      <c r="M1339" s="200"/>
      <c r="N1339" s="201"/>
      <c r="O1339" s="201"/>
      <c r="P1339" s="201"/>
      <c r="Q1339" s="201"/>
      <c r="R1339" s="201"/>
      <c r="S1339" s="201"/>
      <c r="T1339" s="202"/>
      <c r="U1339" s="13"/>
      <c r="V1339" s="13"/>
      <c r="W1339" s="13"/>
      <c r="X1339" s="13"/>
      <c r="Y1339" s="13"/>
      <c r="Z1339" s="13"/>
      <c r="AA1339" s="13"/>
      <c r="AB1339" s="13"/>
      <c r="AC1339" s="13"/>
      <c r="AD1339" s="13"/>
      <c r="AE1339" s="13"/>
      <c r="AT1339" s="197" t="s">
        <v>265</v>
      </c>
      <c r="AU1339" s="197" t="s">
        <v>85</v>
      </c>
      <c r="AV1339" s="13" t="s">
        <v>82</v>
      </c>
      <c r="AW1339" s="13" t="s">
        <v>32</v>
      </c>
      <c r="AX1339" s="13" t="s">
        <v>75</v>
      </c>
      <c r="AY1339" s="197" t="s">
        <v>257</v>
      </c>
    </row>
    <row r="1340" s="13" customFormat="1">
      <c r="A1340" s="13"/>
      <c r="B1340" s="195"/>
      <c r="C1340" s="13"/>
      <c r="D1340" s="196" t="s">
        <v>265</v>
      </c>
      <c r="E1340" s="197" t="s">
        <v>1</v>
      </c>
      <c r="F1340" s="198" t="s">
        <v>1140</v>
      </c>
      <c r="G1340" s="13"/>
      <c r="H1340" s="197" t="s">
        <v>1</v>
      </c>
      <c r="I1340" s="199"/>
      <c r="J1340" s="13"/>
      <c r="K1340" s="13"/>
      <c r="L1340" s="195"/>
      <c r="M1340" s="200"/>
      <c r="N1340" s="201"/>
      <c r="O1340" s="201"/>
      <c r="P1340" s="201"/>
      <c r="Q1340" s="201"/>
      <c r="R1340" s="201"/>
      <c r="S1340" s="201"/>
      <c r="T1340" s="202"/>
      <c r="U1340" s="13"/>
      <c r="V1340" s="13"/>
      <c r="W1340" s="13"/>
      <c r="X1340" s="13"/>
      <c r="Y1340" s="13"/>
      <c r="Z1340" s="13"/>
      <c r="AA1340" s="13"/>
      <c r="AB1340" s="13"/>
      <c r="AC1340" s="13"/>
      <c r="AD1340" s="13"/>
      <c r="AE1340" s="13"/>
      <c r="AT1340" s="197" t="s">
        <v>265</v>
      </c>
      <c r="AU1340" s="197" t="s">
        <v>85</v>
      </c>
      <c r="AV1340" s="13" t="s">
        <v>82</v>
      </c>
      <c r="AW1340" s="13" t="s">
        <v>32</v>
      </c>
      <c r="AX1340" s="13" t="s">
        <v>75</v>
      </c>
      <c r="AY1340" s="197" t="s">
        <v>257</v>
      </c>
    </row>
    <row r="1341" s="14" customFormat="1">
      <c r="A1341" s="14"/>
      <c r="B1341" s="203"/>
      <c r="C1341" s="14"/>
      <c r="D1341" s="196" t="s">
        <v>265</v>
      </c>
      <c r="E1341" s="204" t="s">
        <v>1</v>
      </c>
      <c r="F1341" s="205" t="s">
        <v>1141</v>
      </c>
      <c r="G1341" s="14"/>
      <c r="H1341" s="206">
        <v>18.109999999999999</v>
      </c>
      <c r="I1341" s="207"/>
      <c r="J1341" s="14"/>
      <c r="K1341" s="14"/>
      <c r="L1341" s="203"/>
      <c r="M1341" s="208"/>
      <c r="N1341" s="209"/>
      <c r="O1341" s="209"/>
      <c r="P1341" s="209"/>
      <c r="Q1341" s="209"/>
      <c r="R1341" s="209"/>
      <c r="S1341" s="209"/>
      <c r="T1341" s="210"/>
      <c r="U1341" s="14"/>
      <c r="V1341" s="14"/>
      <c r="W1341" s="14"/>
      <c r="X1341" s="14"/>
      <c r="Y1341" s="14"/>
      <c r="Z1341" s="14"/>
      <c r="AA1341" s="14"/>
      <c r="AB1341" s="14"/>
      <c r="AC1341" s="14"/>
      <c r="AD1341" s="14"/>
      <c r="AE1341" s="14"/>
      <c r="AT1341" s="204" t="s">
        <v>265</v>
      </c>
      <c r="AU1341" s="204" t="s">
        <v>85</v>
      </c>
      <c r="AV1341" s="14" t="s">
        <v>85</v>
      </c>
      <c r="AW1341" s="14" t="s">
        <v>32</v>
      </c>
      <c r="AX1341" s="14" t="s">
        <v>75</v>
      </c>
      <c r="AY1341" s="204" t="s">
        <v>257</v>
      </c>
    </row>
    <row r="1342" s="15" customFormat="1">
      <c r="A1342" s="15"/>
      <c r="B1342" s="211"/>
      <c r="C1342" s="15"/>
      <c r="D1342" s="196" t="s">
        <v>265</v>
      </c>
      <c r="E1342" s="212" t="s">
        <v>1</v>
      </c>
      <c r="F1342" s="213" t="s">
        <v>271</v>
      </c>
      <c r="G1342" s="15"/>
      <c r="H1342" s="214">
        <v>18.109999999999999</v>
      </c>
      <c r="I1342" s="215"/>
      <c r="J1342" s="15"/>
      <c r="K1342" s="15"/>
      <c r="L1342" s="211"/>
      <c r="M1342" s="216"/>
      <c r="N1342" s="217"/>
      <c r="O1342" s="217"/>
      <c r="P1342" s="217"/>
      <c r="Q1342" s="217"/>
      <c r="R1342" s="217"/>
      <c r="S1342" s="217"/>
      <c r="T1342" s="218"/>
      <c r="U1342" s="15"/>
      <c r="V1342" s="15"/>
      <c r="W1342" s="15"/>
      <c r="X1342" s="15"/>
      <c r="Y1342" s="15"/>
      <c r="Z1342" s="15"/>
      <c r="AA1342" s="15"/>
      <c r="AB1342" s="15"/>
      <c r="AC1342" s="15"/>
      <c r="AD1342" s="15"/>
      <c r="AE1342" s="15"/>
      <c r="AT1342" s="212" t="s">
        <v>265</v>
      </c>
      <c r="AU1342" s="212" t="s">
        <v>85</v>
      </c>
      <c r="AV1342" s="15" t="s">
        <v>108</v>
      </c>
      <c r="AW1342" s="15" t="s">
        <v>32</v>
      </c>
      <c r="AX1342" s="15" t="s">
        <v>82</v>
      </c>
      <c r="AY1342" s="212" t="s">
        <v>257</v>
      </c>
    </row>
    <row r="1343" s="2" customFormat="1" ht="24.15" customHeight="1">
      <c r="A1343" s="38"/>
      <c r="B1343" s="181"/>
      <c r="C1343" s="182" t="s">
        <v>1406</v>
      </c>
      <c r="D1343" s="182" t="s">
        <v>259</v>
      </c>
      <c r="E1343" s="183" t="s">
        <v>1407</v>
      </c>
      <c r="F1343" s="184" t="s">
        <v>1408</v>
      </c>
      <c r="G1343" s="185" t="s">
        <v>304</v>
      </c>
      <c r="H1343" s="186">
        <v>0.61299999999999999</v>
      </c>
      <c r="I1343" s="187"/>
      <c r="J1343" s="188">
        <f>ROUND(I1343*H1343,2)</f>
        <v>0</v>
      </c>
      <c r="K1343" s="184" t="s">
        <v>263</v>
      </c>
      <c r="L1343" s="39"/>
      <c r="M1343" s="189" t="s">
        <v>1</v>
      </c>
      <c r="N1343" s="190" t="s">
        <v>40</v>
      </c>
      <c r="O1343" s="77"/>
      <c r="P1343" s="191">
        <f>O1343*H1343</f>
        <v>0</v>
      </c>
      <c r="Q1343" s="191">
        <v>0</v>
      </c>
      <c r="R1343" s="191">
        <f>Q1343*H1343</f>
        <v>0</v>
      </c>
      <c r="S1343" s="191">
        <v>0</v>
      </c>
      <c r="T1343" s="192">
        <f>S1343*H1343</f>
        <v>0</v>
      </c>
      <c r="U1343" s="38"/>
      <c r="V1343" s="38"/>
      <c r="W1343" s="38"/>
      <c r="X1343" s="38"/>
      <c r="Y1343" s="38"/>
      <c r="Z1343" s="38"/>
      <c r="AA1343" s="38"/>
      <c r="AB1343" s="38"/>
      <c r="AC1343" s="38"/>
      <c r="AD1343" s="38"/>
      <c r="AE1343" s="38"/>
      <c r="AR1343" s="193" t="s">
        <v>364</v>
      </c>
      <c r="AT1343" s="193" t="s">
        <v>259</v>
      </c>
      <c r="AU1343" s="193" t="s">
        <v>85</v>
      </c>
      <c r="AY1343" s="19" t="s">
        <v>257</v>
      </c>
      <c r="BE1343" s="194">
        <f>IF(N1343="základní",J1343,0)</f>
        <v>0</v>
      </c>
      <c r="BF1343" s="194">
        <f>IF(N1343="snížená",J1343,0)</f>
        <v>0</v>
      </c>
      <c r="BG1343" s="194">
        <f>IF(N1343="zákl. přenesená",J1343,0)</f>
        <v>0</v>
      </c>
      <c r="BH1343" s="194">
        <f>IF(N1343="sníž. přenesená",J1343,0)</f>
        <v>0</v>
      </c>
      <c r="BI1343" s="194">
        <f>IF(N1343="nulová",J1343,0)</f>
        <v>0</v>
      </c>
      <c r="BJ1343" s="19" t="s">
        <v>82</v>
      </c>
      <c r="BK1343" s="194">
        <f>ROUND(I1343*H1343,2)</f>
        <v>0</v>
      </c>
      <c r="BL1343" s="19" t="s">
        <v>364</v>
      </c>
      <c r="BM1343" s="193" t="s">
        <v>1409</v>
      </c>
    </row>
    <row r="1344" s="2" customFormat="1" ht="24.15" customHeight="1">
      <c r="A1344" s="38"/>
      <c r="B1344" s="181"/>
      <c r="C1344" s="182" t="s">
        <v>1410</v>
      </c>
      <c r="D1344" s="182" t="s">
        <v>259</v>
      </c>
      <c r="E1344" s="183" t="s">
        <v>1411</v>
      </c>
      <c r="F1344" s="184" t="s">
        <v>1412</v>
      </c>
      <c r="G1344" s="185" t="s">
        <v>304</v>
      </c>
      <c r="H1344" s="186">
        <v>0.61299999999999999</v>
      </c>
      <c r="I1344" s="187"/>
      <c r="J1344" s="188">
        <f>ROUND(I1344*H1344,2)</f>
        <v>0</v>
      </c>
      <c r="K1344" s="184" t="s">
        <v>263</v>
      </c>
      <c r="L1344" s="39"/>
      <c r="M1344" s="189" t="s">
        <v>1</v>
      </c>
      <c r="N1344" s="190" t="s">
        <v>40</v>
      </c>
      <c r="O1344" s="77"/>
      <c r="P1344" s="191">
        <f>O1344*H1344</f>
        <v>0</v>
      </c>
      <c r="Q1344" s="191">
        <v>0</v>
      </c>
      <c r="R1344" s="191">
        <f>Q1344*H1344</f>
        <v>0</v>
      </c>
      <c r="S1344" s="191">
        <v>0</v>
      </c>
      <c r="T1344" s="192">
        <f>S1344*H1344</f>
        <v>0</v>
      </c>
      <c r="U1344" s="38"/>
      <c r="V1344" s="38"/>
      <c r="W1344" s="38"/>
      <c r="X1344" s="38"/>
      <c r="Y1344" s="38"/>
      <c r="Z1344" s="38"/>
      <c r="AA1344" s="38"/>
      <c r="AB1344" s="38"/>
      <c r="AC1344" s="38"/>
      <c r="AD1344" s="38"/>
      <c r="AE1344" s="38"/>
      <c r="AR1344" s="193" t="s">
        <v>364</v>
      </c>
      <c r="AT1344" s="193" t="s">
        <v>259</v>
      </c>
      <c r="AU1344" s="193" t="s">
        <v>85</v>
      </c>
      <c r="AY1344" s="19" t="s">
        <v>257</v>
      </c>
      <c r="BE1344" s="194">
        <f>IF(N1344="základní",J1344,0)</f>
        <v>0</v>
      </c>
      <c r="BF1344" s="194">
        <f>IF(N1344="snížená",J1344,0)</f>
        <v>0</v>
      </c>
      <c r="BG1344" s="194">
        <f>IF(N1344="zákl. přenesená",J1344,0)</f>
        <v>0</v>
      </c>
      <c r="BH1344" s="194">
        <f>IF(N1344="sníž. přenesená",J1344,0)</f>
        <v>0</v>
      </c>
      <c r="BI1344" s="194">
        <f>IF(N1344="nulová",J1344,0)</f>
        <v>0</v>
      </c>
      <c r="BJ1344" s="19" t="s">
        <v>82</v>
      </c>
      <c r="BK1344" s="194">
        <f>ROUND(I1344*H1344,2)</f>
        <v>0</v>
      </c>
      <c r="BL1344" s="19" t="s">
        <v>364</v>
      </c>
      <c r="BM1344" s="193" t="s">
        <v>1413</v>
      </c>
    </row>
    <row r="1345" s="12" customFormat="1" ht="22.8" customHeight="1">
      <c r="A1345" s="12"/>
      <c r="B1345" s="168"/>
      <c r="C1345" s="12"/>
      <c r="D1345" s="169" t="s">
        <v>74</v>
      </c>
      <c r="E1345" s="179" t="s">
        <v>1414</v>
      </c>
      <c r="F1345" s="179" t="s">
        <v>1415</v>
      </c>
      <c r="G1345" s="12"/>
      <c r="H1345" s="12"/>
      <c r="I1345" s="171"/>
      <c r="J1345" s="180">
        <f>BK1345</f>
        <v>0</v>
      </c>
      <c r="K1345" s="12"/>
      <c r="L1345" s="168"/>
      <c r="M1345" s="173"/>
      <c r="N1345" s="174"/>
      <c r="O1345" s="174"/>
      <c r="P1345" s="175">
        <f>SUM(P1346:P1503)</f>
        <v>0</v>
      </c>
      <c r="Q1345" s="174"/>
      <c r="R1345" s="175">
        <f>SUM(R1346:R1503)</f>
        <v>54.145984200000001</v>
      </c>
      <c r="S1345" s="174"/>
      <c r="T1345" s="176">
        <f>SUM(T1346:T1503)</f>
        <v>0</v>
      </c>
      <c r="U1345" s="12"/>
      <c r="V1345" s="12"/>
      <c r="W1345" s="12"/>
      <c r="X1345" s="12"/>
      <c r="Y1345" s="12"/>
      <c r="Z1345" s="12"/>
      <c r="AA1345" s="12"/>
      <c r="AB1345" s="12"/>
      <c r="AC1345" s="12"/>
      <c r="AD1345" s="12"/>
      <c r="AE1345" s="12"/>
      <c r="AR1345" s="169" t="s">
        <v>85</v>
      </c>
      <c r="AT1345" s="177" t="s">
        <v>74</v>
      </c>
      <c r="AU1345" s="177" t="s">
        <v>82</v>
      </c>
      <c r="AY1345" s="169" t="s">
        <v>257</v>
      </c>
      <c r="BK1345" s="178">
        <f>SUM(BK1346:BK1503)</f>
        <v>0</v>
      </c>
    </row>
    <row r="1346" s="2" customFormat="1" ht="24.15" customHeight="1">
      <c r="A1346" s="38"/>
      <c r="B1346" s="181"/>
      <c r="C1346" s="182" t="s">
        <v>1416</v>
      </c>
      <c r="D1346" s="182" t="s">
        <v>259</v>
      </c>
      <c r="E1346" s="183" t="s">
        <v>1417</v>
      </c>
      <c r="F1346" s="184" t="s">
        <v>1418</v>
      </c>
      <c r="G1346" s="185" t="s">
        <v>323</v>
      </c>
      <c r="H1346" s="186">
        <v>14.59</v>
      </c>
      <c r="I1346" s="187"/>
      <c r="J1346" s="188">
        <f>ROUND(I1346*H1346,2)</f>
        <v>0</v>
      </c>
      <c r="K1346" s="184" t="s">
        <v>263</v>
      </c>
      <c r="L1346" s="39"/>
      <c r="M1346" s="189" t="s">
        <v>1</v>
      </c>
      <c r="N1346" s="190" t="s">
        <v>40</v>
      </c>
      <c r="O1346" s="77"/>
      <c r="P1346" s="191">
        <f>O1346*H1346</f>
        <v>0</v>
      </c>
      <c r="Q1346" s="191">
        <v>0.050259999999999999</v>
      </c>
      <c r="R1346" s="191">
        <f>Q1346*H1346</f>
        <v>0.73329339999999998</v>
      </c>
      <c r="S1346" s="191">
        <v>0</v>
      </c>
      <c r="T1346" s="192">
        <f>S1346*H1346</f>
        <v>0</v>
      </c>
      <c r="U1346" s="38"/>
      <c r="V1346" s="38"/>
      <c r="W1346" s="38"/>
      <c r="X1346" s="38"/>
      <c r="Y1346" s="38"/>
      <c r="Z1346" s="38"/>
      <c r="AA1346" s="38"/>
      <c r="AB1346" s="38"/>
      <c r="AC1346" s="38"/>
      <c r="AD1346" s="38"/>
      <c r="AE1346" s="38"/>
      <c r="AR1346" s="193" t="s">
        <v>364</v>
      </c>
      <c r="AT1346" s="193" t="s">
        <v>259</v>
      </c>
      <c r="AU1346" s="193" t="s">
        <v>85</v>
      </c>
      <c r="AY1346" s="19" t="s">
        <v>257</v>
      </c>
      <c r="BE1346" s="194">
        <f>IF(N1346="základní",J1346,0)</f>
        <v>0</v>
      </c>
      <c r="BF1346" s="194">
        <f>IF(N1346="snížená",J1346,0)</f>
        <v>0</v>
      </c>
      <c r="BG1346" s="194">
        <f>IF(N1346="zákl. přenesená",J1346,0)</f>
        <v>0</v>
      </c>
      <c r="BH1346" s="194">
        <f>IF(N1346="sníž. přenesená",J1346,0)</f>
        <v>0</v>
      </c>
      <c r="BI1346" s="194">
        <f>IF(N1346="nulová",J1346,0)</f>
        <v>0</v>
      </c>
      <c r="BJ1346" s="19" t="s">
        <v>82</v>
      </c>
      <c r="BK1346" s="194">
        <f>ROUND(I1346*H1346,2)</f>
        <v>0</v>
      </c>
      <c r="BL1346" s="19" t="s">
        <v>364</v>
      </c>
      <c r="BM1346" s="193" t="s">
        <v>1419</v>
      </c>
    </row>
    <row r="1347" s="13" customFormat="1">
      <c r="A1347" s="13"/>
      <c r="B1347" s="195"/>
      <c r="C1347" s="13"/>
      <c r="D1347" s="196" t="s">
        <v>265</v>
      </c>
      <c r="E1347" s="197" t="s">
        <v>1</v>
      </c>
      <c r="F1347" s="198" t="s">
        <v>472</v>
      </c>
      <c r="G1347" s="13"/>
      <c r="H1347" s="197" t="s">
        <v>1</v>
      </c>
      <c r="I1347" s="199"/>
      <c r="J1347" s="13"/>
      <c r="K1347" s="13"/>
      <c r="L1347" s="195"/>
      <c r="M1347" s="200"/>
      <c r="N1347" s="201"/>
      <c r="O1347" s="201"/>
      <c r="P1347" s="201"/>
      <c r="Q1347" s="201"/>
      <c r="R1347" s="201"/>
      <c r="S1347" s="201"/>
      <c r="T1347" s="202"/>
      <c r="U1347" s="13"/>
      <c r="V1347" s="13"/>
      <c r="W1347" s="13"/>
      <c r="X1347" s="13"/>
      <c r="Y1347" s="13"/>
      <c r="Z1347" s="13"/>
      <c r="AA1347" s="13"/>
      <c r="AB1347" s="13"/>
      <c r="AC1347" s="13"/>
      <c r="AD1347" s="13"/>
      <c r="AE1347" s="13"/>
      <c r="AT1347" s="197" t="s">
        <v>265</v>
      </c>
      <c r="AU1347" s="197" t="s">
        <v>85</v>
      </c>
      <c r="AV1347" s="13" t="s">
        <v>82</v>
      </c>
      <c r="AW1347" s="13" t="s">
        <v>32</v>
      </c>
      <c r="AX1347" s="13" t="s">
        <v>75</v>
      </c>
      <c r="AY1347" s="197" t="s">
        <v>257</v>
      </c>
    </row>
    <row r="1348" s="13" customFormat="1">
      <c r="A1348" s="13"/>
      <c r="B1348" s="195"/>
      <c r="C1348" s="13"/>
      <c r="D1348" s="196" t="s">
        <v>265</v>
      </c>
      <c r="E1348" s="197" t="s">
        <v>1</v>
      </c>
      <c r="F1348" s="198" t="s">
        <v>1420</v>
      </c>
      <c r="G1348" s="13"/>
      <c r="H1348" s="197" t="s">
        <v>1</v>
      </c>
      <c r="I1348" s="199"/>
      <c r="J1348" s="13"/>
      <c r="K1348" s="13"/>
      <c r="L1348" s="195"/>
      <c r="M1348" s="200"/>
      <c r="N1348" s="201"/>
      <c r="O1348" s="201"/>
      <c r="P1348" s="201"/>
      <c r="Q1348" s="201"/>
      <c r="R1348" s="201"/>
      <c r="S1348" s="201"/>
      <c r="T1348" s="202"/>
      <c r="U1348" s="13"/>
      <c r="V1348" s="13"/>
      <c r="W1348" s="13"/>
      <c r="X1348" s="13"/>
      <c r="Y1348" s="13"/>
      <c r="Z1348" s="13"/>
      <c r="AA1348" s="13"/>
      <c r="AB1348" s="13"/>
      <c r="AC1348" s="13"/>
      <c r="AD1348" s="13"/>
      <c r="AE1348" s="13"/>
      <c r="AT1348" s="197" t="s">
        <v>265</v>
      </c>
      <c r="AU1348" s="197" t="s">
        <v>85</v>
      </c>
      <c r="AV1348" s="13" t="s">
        <v>82</v>
      </c>
      <c r="AW1348" s="13" t="s">
        <v>32</v>
      </c>
      <c r="AX1348" s="13" t="s">
        <v>75</v>
      </c>
      <c r="AY1348" s="197" t="s">
        <v>257</v>
      </c>
    </row>
    <row r="1349" s="14" customFormat="1">
      <c r="A1349" s="14"/>
      <c r="B1349" s="203"/>
      <c r="C1349" s="14"/>
      <c r="D1349" s="196" t="s">
        <v>265</v>
      </c>
      <c r="E1349" s="204" t="s">
        <v>1</v>
      </c>
      <c r="F1349" s="205" t="s">
        <v>1421</v>
      </c>
      <c r="G1349" s="14"/>
      <c r="H1349" s="206">
        <v>14.15</v>
      </c>
      <c r="I1349" s="207"/>
      <c r="J1349" s="14"/>
      <c r="K1349" s="14"/>
      <c r="L1349" s="203"/>
      <c r="M1349" s="208"/>
      <c r="N1349" s="209"/>
      <c r="O1349" s="209"/>
      <c r="P1349" s="209"/>
      <c r="Q1349" s="209"/>
      <c r="R1349" s="209"/>
      <c r="S1349" s="209"/>
      <c r="T1349" s="210"/>
      <c r="U1349" s="14"/>
      <c r="V1349" s="14"/>
      <c r="W1349" s="14"/>
      <c r="X1349" s="14"/>
      <c r="Y1349" s="14"/>
      <c r="Z1349" s="14"/>
      <c r="AA1349" s="14"/>
      <c r="AB1349" s="14"/>
      <c r="AC1349" s="14"/>
      <c r="AD1349" s="14"/>
      <c r="AE1349" s="14"/>
      <c r="AT1349" s="204" t="s">
        <v>265</v>
      </c>
      <c r="AU1349" s="204" t="s">
        <v>85</v>
      </c>
      <c r="AV1349" s="14" t="s">
        <v>85</v>
      </c>
      <c r="AW1349" s="14" t="s">
        <v>32</v>
      </c>
      <c r="AX1349" s="14" t="s">
        <v>75</v>
      </c>
      <c r="AY1349" s="204" t="s">
        <v>257</v>
      </c>
    </row>
    <row r="1350" s="14" customFormat="1">
      <c r="A1350" s="14"/>
      <c r="B1350" s="203"/>
      <c r="C1350" s="14"/>
      <c r="D1350" s="196" t="s">
        <v>265</v>
      </c>
      <c r="E1350" s="204" t="s">
        <v>1</v>
      </c>
      <c r="F1350" s="205" t="s">
        <v>1422</v>
      </c>
      <c r="G1350" s="14"/>
      <c r="H1350" s="206">
        <v>0.44</v>
      </c>
      <c r="I1350" s="207"/>
      <c r="J1350" s="14"/>
      <c r="K1350" s="14"/>
      <c r="L1350" s="203"/>
      <c r="M1350" s="208"/>
      <c r="N1350" s="209"/>
      <c r="O1350" s="209"/>
      <c r="P1350" s="209"/>
      <c r="Q1350" s="209"/>
      <c r="R1350" s="209"/>
      <c r="S1350" s="209"/>
      <c r="T1350" s="210"/>
      <c r="U1350" s="14"/>
      <c r="V1350" s="14"/>
      <c r="W1350" s="14"/>
      <c r="X1350" s="14"/>
      <c r="Y1350" s="14"/>
      <c r="Z1350" s="14"/>
      <c r="AA1350" s="14"/>
      <c r="AB1350" s="14"/>
      <c r="AC1350" s="14"/>
      <c r="AD1350" s="14"/>
      <c r="AE1350" s="14"/>
      <c r="AT1350" s="204" t="s">
        <v>265</v>
      </c>
      <c r="AU1350" s="204" t="s">
        <v>85</v>
      </c>
      <c r="AV1350" s="14" t="s">
        <v>85</v>
      </c>
      <c r="AW1350" s="14" t="s">
        <v>32</v>
      </c>
      <c r="AX1350" s="14" t="s">
        <v>75</v>
      </c>
      <c r="AY1350" s="204" t="s">
        <v>257</v>
      </c>
    </row>
    <row r="1351" s="15" customFormat="1">
      <c r="A1351" s="15"/>
      <c r="B1351" s="211"/>
      <c r="C1351" s="15"/>
      <c r="D1351" s="196" t="s">
        <v>265</v>
      </c>
      <c r="E1351" s="212" t="s">
        <v>1</v>
      </c>
      <c r="F1351" s="213" t="s">
        <v>271</v>
      </c>
      <c r="G1351" s="15"/>
      <c r="H1351" s="214">
        <v>14.59</v>
      </c>
      <c r="I1351" s="215"/>
      <c r="J1351" s="15"/>
      <c r="K1351" s="15"/>
      <c r="L1351" s="211"/>
      <c r="M1351" s="216"/>
      <c r="N1351" s="217"/>
      <c r="O1351" s="217"/>
      <c r="P1351" s="217"/>
      <c r="Q1351" s="217"/>
      <c r="R1351" s="217"/>
      <c r="S1351" s="217"/>
      <c r="T1351" s="218"/>
      <c r="U1351" s="15"/>
      <c r="V1351" s="15"/>
      <c r="W1351" s="15"/>
      <c r="X1351" s="15"/>
      <c r="Y1351" s="15"/>
      <c r="Z1351" s="15"/>
      <c r="AA1351" s="15"/>
      <c r="AB1351" s="15"/>
      <c r="AC1351" s="15"/>
      <c r="AD1351" s="15"/>
      <c r="AE1351" s="15"/>
      <c r="AT1351" s="212" t="s">
        <v>265</v>
      </c>
      <c r="AU1351" s="212" t="s">
        <v>85</v>
      </c>
      <c r="AV1351" s="15" t="s">
        <v>108</v>
      </c>
      <c r="AW1351" s="15" t="s">
        <v>32</v>
      </c>
      <c r="AX1351" s="15" t="s">
        <v>82</v>
      </c>
      <c r="AY1351" s="212" t="s">
        <v>257</v>
      </c>
    </row>
    <row r="1352" s="2" customFormat="1" ht="24.15" customHeight="1">
      <c r="A1352" s="38"/>
      <c r="B1352" s="181"/>
      <c r="C1352" s="182" t="s">
        <v>1423</v>
      </c>
      <c r="D1352" s="182" t="s">
        <v>259</v>
      </c>
      <c r="E1352" s="183" t="s">
        <v>1424</v>
      </c>
      <c r="F1352" s="184" t="s">
        <v>1425</v>
      </c>
      <c r="G1352" s="185" t="s">
        <v>323</v>
      </c>
      <c r="H1352" s="186">
        <v>65.409999999999997</v>
      </c>
      <c r="I1352" s="187"/>
      <c r="J1352" s="188">
        <f>ROUND(I1352*H1352,2)</f>
        <v>0</v>
      </c>
      <c r="K1352" s="184" t="s">
        <v>263</v>
      </c>
      <c r="L1352" s="39"/>
      <c r="M1352" s="189" t="s">
        <v>1</v>
      </c>
      <c r="N1352" s="190" t="s">
        <v>40</v>
      </c>
      <c r="O1352" s="77"/>
      <c r="P1352" s="191">
        <f>O1352*H1352</f>
        <v>0</v>
      </c>
      <c r="Q1352" s="191">
        <v>0.051330000000000001</v>
      </c>
      <c r="R1352" s="191">
        <f>Q1352*H1352</f>
        <v>3.3574953000000001</v>
      </c>
      <c r="S1352" s="191">
        <v>0</v>
      </c>
      <c r="T1352" s="192">
        <f>S1352*H1352</f>
        <v>0</v>
      </c>
      <c r="U1352" s="38"/>
      <c r="V1352" s="38"/>
      <c r="W1352" s="38"/>
      <c r="X1352" s="38"/>
      <c r="Y1352" s="38"/>
      <c r="Z1352" s="38"/>
      <c r="AA1352" s="38"/>
      <c r="AB1352" s="38"/>
      <c r="AC1352" s="38"/>
      <c r="AD1352" s="38"/>
      <c r="AE1352" s="38"/>
      <c r="AR1352" s="193" t="s">
        <v>364</v>
      </c>
      <c r="AT1352" s="193" t="s">
        <v>259</v>
      </c>
      <c r="AU1352" s="193" t="s">
        <v>85</v>
      </c>
      <c r="AY1352" s="19" t="s">
        <v>257</v>
      </c>
      <c r="BE1352" s="194">
        <f>IF(N1352="základní",J1352,0)</f>
        <v>0</v>
      </c>
      <c r="BF1352" s="194">
        <f>IF(N1352="snížená",J1352,0)</f>
        <v>0</v>
      </c>
      <c r="BG1352" s="194">
        <f>IF(N1352="zákl. přenesená",J1352,0)</f>
        <v>0</v>
      </c>
      <c r="BH1352" s="194">
        <f>IF(N1352="sníž. přenesená",J1352,0)</f>
        <v>0</v>
      </c>
      <c r="BI1352" s="194">
        <f>IF(N1352="nulová",J1352,0)</f>
        <v>0</v>
      </c>
      <c r="BJ1352" s="19" t="s">
        <v>82</v>
      </c>
      <c r="BK1352" s="194">
        <f>ROUND(I1352*H1352,2)</f>
        <v>0</v>
      </c>
      <c r="BL1352" s="19" t="s">
        <v>364</v>
      </c>
      <c r="BM1352" s="193" t="s">
        <v>1426</v>
      </c>
    </row>
    <row r="1353" s="13" customFormat="1">
      <c r="A1353" s="13"/>
      <c r="B1353" s="195"/>
      <c r="C1353" s="13"/>
      <c r="D1353" s="196" t="s">
        <v>265</v>
      </c>
      <c r="E1353" s="197" t="s">
        <v>1</v>
      </c>
      <c r="F1353" s="198" t="s">
        <v>472</v>
      </c>
      <c r="G1353" s="13"/>
      <c r="H1353" s="197" t="s">
        <v>1</v>
      </c>
      <c r="I1353" s="199"/>
      <c r="J1353" s="13"/>
      <c r="K1353" s="13"/>
      <c r="L1353" s="195"/>
      <c r="M1353" s="200"/>
      <c r="N1353" s="201"/>
      <c r="O1353" s="201"/>
      <c r="P1353" s="201"/>
      <c r="Q1353" s="201"/>
      <c r="R1353" s="201"/>
      <c r="S1353" s="201"/>
      <c r="T1353" s="202"/>
      <c r="U1353" s="13"/>
      <c r="V1353" s="13"/>
      <c r="W1353" s="13"/>
      <c r="X1353" s="13"/>
      <c r="Y1353" s="13"/>
      <c r="Z1353" s="13"/>
      <c r="AA1353" s="13"/>
      <c r="AB1353" s="13"/>
      <c r="AC1353" s="13"/>
      <c r="AD1353" s="13"/>
      <c r="AE1353" s="13"/>
      <c r="AT1353" s="197" t="s">
        <v>265</v>
      </c>
      <c r="AU1353" s="197" t="s">
        <v>85</v>
      </c>
      <c r="AV1353" s="13" t="s">
        <v>82</v>
      </c>
      <c r="AW1353" s="13" t="s">
        <v>32</v>
      </c>
      <c r="AX1353" s="13" t="s">
        <v>75</v>
      </c>
      <c r="AY1353" s="197" t="s">
        <v>257</v>
      </c>
    </row>
    <row r="1354" s="13" customFormat="1">
      <c r="A1354" s="13"/>
      <c r="B1354" s="195"/>
      <c r="C1354" s="13"/>
      <c r="D1354" s="196" t="s">
        <v>265</v>
      </c>
      <c r="E1354" s="197" t="s">
        <v>1</v>
      </c>
      <c r="F1354" s="198" t="s">
        <v>1427</v>
      </c>
      <c r="G1354" s="13"/>
      <c r="H1354" s="197" t="s">
        <v>1</v>
      </c>
      <c r="I1354" s="199"/>
      <c r="J1354" s="13"/>
      <c r="K1354" s="13"/>
      <c r="L1354" s="195"/>
      <c r="M1354" s="200"/>
      <c r="N1354" s="201"/>
      <c r="O1354" s="201"/>
      <c r="P1354" s="201"/>
      <c r="Q1354" s="201"/>
      <c r="R1354" s="201"/>
      <c r="S1354" s="201"/>
      <c r="T1354" s="202"/>
      <c r="U1354" s="13"/>
      <c r="V1354" s="13"/>
      <c r="W1354" s="13"/>
      <c r="X1354" s="13"/>
      <c r="Y1354" s="13"/>
      <c r="Z1354" s="13"/>
      <c r="AA1354" s="13"/>
      <c r="AB1354" s="13"/>
      <c r="AC1354" s="13"/>
      <c r="AD1354" s="13"/>
      <c r="AE1354" s="13"/>
      <c r="AT1354" s="197" t="s">
        <v>265</v>
      </c>
      <c r="AU1354" s="197" t="s">
        <v>85</v>
      </c>
      <c r="AV1354" s="13" t="s">
        <v>82</v>
      </c>
      <c r="AW1354" s="13" t="s">
        <v>32</v>
      </c>
      <c r="AX1354" s="13" t="s">
        <v>75</v>
      </c>
      <c r="AY1354" s="197" t="s">
        <v>257</v>
      </c>
    </row>
    <row r="1355" s="14" customFormat="1">
      <c r="A1355" s="14"/>
      <c r="B1355" s="203"/>
      <c r="C1355" s="14"/>
      <c r="D1355" s="196" t="s">
        <v>265</v>
      </c>
      <c r="E1355" s="204" t="s">
        <v>1</v>
      </c>
      <c r="F1355" s="205" t="s">
        <v>1428</v>
      </c>
      <c r="G1355" s="14"/>
      <c r="H1355" s="206">
        <v>28.640000000000001</v>
      </c>
      <c r="I1355" s="207"/>
      <c r="J1355" s="14"/>
      <c r="K1355" s="14"/>
      <c r="L1355" s="203"/>
      <c r="M1355" s="208"/>
      <c r="N1355" s="209"/>
      <c r="O1355" s="209"/>
      <c r="P1355" s="209"/>
      <c r="Q1355" s="209"/>
      <c r="R1355" s="209"/>
      <c r="S1355" s="209"/>
      <c r="T1355" s="210"/>
      <c r="U1355" s="14"/>
      <c r="V1355" s="14"/>
      <c r="W1355" s="14"/>
      <c r="X1355" s="14"/>
      <c r="Y1355" s="14"/>
      <c r="Z1355" s="14"/>
      <c r="AA1355" s="14"/>
      <c r="AB1355" s="14"/>
      <c r="AC1355" s="14"/>
      <c r="AD1355" s="14"/>
      <c r="AE1355" s="14"/>
      <c r="AT1355" s="204" t="s">
        <v>265</v>
      </c>
      <c r="AU1355" s="204" t="s">
        <v>85</v>
      </c>
      <c r="AV1355" s="14" t="s">
        <v>85</v>
      </c>
      <c r="AW1355" s="14" t="s">
        <v>32</v>
      </c>
      <c r="AX1355" s="14" t="s">
        <v>75</v>
      </c>
      <c r="AY1355" s="204" t="s">
        <v>257</v>
      </c>
    </row>
    <row r="1356" s="14" customFormat="1">
      <c r="A1356" s="14"/>
      <c r="B1356" s="203"/>
      <c r="C1356" s="14"/>
      <c r="D1356" s="196" t="s">
        <v>265</v>
      </c>
      <c r="E1356" s="204" t="s">
        <v>1</v>
      </c>
      <c r="F1356" s="205" t="s">
        <v>1429</v>
      </c>
      <c r="G1356" s="14"/>
      <c r="H1356" s="206">
        <v>36.770000000000003</v>
      </c>
      <c r="I1356" s="207"/>
      <c r="J1356" s="14"/>
      <c r="K1356" s="14"/>
      <c r="L1356" s="203"/>
      <c r="M1356" s="208"/>
      <c r="N1356" s="209"/>
      <c r="O1356" s="209"/>
      <c r="P1356" s="209"/>
      <c r="Q1356" s="209"/>
      <c r="R1356" s="209"/>
      <c r="S1356" s="209"/>
      <c r="T1356" s="210"/>
      <c r="U1356" s="14"/>
      <c r="V1356" s="14"/>
      <c r="W1356" s="14"/>
      <c r="X1356" s="14"/>
      <c r="Y1356" s="14"/>
      <c r="Z1356" s="14"/>
      <c r="AA1356" s="14"/>
      <c r="AB1356" s="14"/>
      <c r="AC1356" s="14"/>
      <c r="AD1356" s="14"/>
      <c r="AE1356" s="14"/>
      <c r="AT1356" s="204" t="s">
        <v>265</v>
      </c>
      <c r="AU1356" s="204" t="s">
        <v>85</v>
      </c>
      <c r="AV1356" s="14" t="s">
        <v>85</v>
      </c>
      <c r="AW1356" s="14" t="s">
        <v>32</v>
      </c>
      <c r="AX1356" s="14" t="s">
        <v>75</v>
      </c>
      <c r="AY1356" s="204" t="s">
        <v>257</v>
      </c>
    </row>
    <row r="1357" s="15" customFormat="1">
      <c r="A1357" s="15"/>
      <c r="B1357" s="211"/>
      <c r="C1357" s="15"/>
      <c r="D1357" s="196" t="s">
        <v>265</v>
      </c>
      <c r="E1357" s="212" t="s">
        <v>1</v>
      </c>
      <c r="F1357" s="213" t="s">
        <v>271</v>
      </c>
      <c r="G1357" s="15"/>
      <c r="H1357" s="214">
        <v>65.409999999999997</v>
      </c>
      <c r="I1357" s="215"/>
      <c r="J1357" s="15"/>
      <c r="K1357" s="15"/>
      <c r="L1357" s="211"/>
      <c r="M1357" s="216"/>
      <c r="N1357" s="217"/>
      <c r="O1357" s="217"/>
      <c r="P1357" s="217"/>
      <c r="Q1357" s="217"/>
      <c r="R1357" s="217"/>
      <c r="S1357" s="217"/>
      <c r="T1357" s="218"/>
      <c r="U1357" s="15"/>
      <c r="V1357" s="15"/>
      <c r="W1357" s="15"/>
      <c r="X1357" s="15"/>
      <c r="Y1357" s="15"/>
      <c r="Z1357" s="15"/>
      <c r="AA1357" s="15"/>
      <c r="AB1357" s="15"/>
      <c r="AC1357" s="15"/>
      <c r="AD1357" s="15"/>
      <c r="AE1357" s="15"/>
      <c r="AT1357" s="212" t="s">
        <v>265</v>
      </c>
      <c r="AU1357" s="212" t="s">
        <v>85</v>
      </c>
      <c r="AV1357" s="15" t="s">
        <v>108</v>
      </c>
      <c r="AW1357" s="15" t="s">
        <v>32</v>
      </c>
      <c r="AX1357" s="15" t="s">
        <v>82</v>
      </c>
      <c r="AY1357" s="212" t="s">
        <v>257</v>
      </c>
    </row>
    <row r="1358" s="2" customFormat="1" ht="24.15" customHeight="1">
      <c r="A1358" s="38"/>
      <c r="B1358" s="181"/>
      <c r="C1358" s="182" t="s">
        <v>1430</v>
      </c>
      <c r="D1358" s="182" t="s">
        <v>259</v>
      </c>
      <c r="E1358" s="183" t="s">
        <v>1431</v>
      </c>
      <c r="F1358" s="184" t="s">
        <v>1432</v>
      </c>
      <c r="G1358" s="185" t="s">
        <v>323</v>
      </c>
      <c r="H1358" s="186">
        <v>684.77999999999997</v>
      </c>
      <c r="I1358" s="187"/>
      <c r="J1358" s="188">
        <f>ROUND(I1358*H1358,2)</f>
        <v>0</v>
      </c>
      <c r="K1358" s="184" t="s">
        <v>263</v>
      </c>
      <c r="L1358" s="39"/>
      <c r="M1358" s="189" t="s">
        <v>1</v>
      </c>
      <c r="N1358" s="190" t="s">
        <v>40</v>
      </c>
      <c r="O1358" s="77"/>
      <c r="P1358" s="191">
        <f>O1358*H1358</f>
        <v>0</v>
      </c>
      <c r="Q1358" s="191">
        <v>0.053409999999999999</v>
      </c>
      <c r="R1358" s="191">
        <f>Q1358*H1358</f>
        <v>36.574099799999999</v>
      </c>
      <c r="S1358" s="191">
        <v>0</v>
      </c>
      <c r="T1358" s="192">
        <f>S1358*H1358</f>
        <v>0</v>
      </c>
      <c r="U1358" s="38"/>
      <c r="V1358" s="38"/>
      <c r="W1358" s="38"/>
      <c r="X1358" s="38"/>
      <c r="Y1358" s="38"/>
      <c r="Z1358" s="38"/>
      <c r="AA1358" s="38"/>
      <c r="AB1358" s="38"/>
      <c r="AC1358" s="38"/>
      <c r="AD1358" s="38"/>
      <c r="AE1358" s="38"/>
      <c r="AR1358" s="193" t="s">
        <v>364</v>
      </c>
      <c r="AT1358" s="193" t="s">
        <v>259</v>
      </c>
      <c r="AU1358" s="193" t="s">
        <v>85</v>
      </c>
      <c r="AY1358" s="19" t="s">
        <v>257</v>
      </c>
      <c r="BE1358" s="194">
        <f>IF(N1358="základní",J1358,0)</f>
        <v>0</v>
      </c>
      <c r="BF1358" s="194">
        <f>IF(N1358="snížená",J1358,0)</f>
        <v>0</v>
      </c>
      <c r="BG1358" s="194">
        <f>IF(N1358="zákl. přenesená",J1358,0)</f>
        <v>0</v>
      </c>
      <c r="BH1358" s="194">
        <f>IF(N1358="sníž. přenesená",J1358,0)</f>
        <v>0</v>
      </c>
      <c r="BI1358" s="194">
        <f>IF(N1358="nulová",J1358,0)</f>
        <v>0</v>
      </c>
      <c r="BJ1358" s="19" t="s">
        <v>82</v>
      </c>
      <c r="BK1358" s="194">
        <f>ROUND(I1358*H1358,2)</f>
        <v>0</v>
      </c>
      <c r="BL1358" s="19" t="s">
        <v>364</v>
      </c>
      <c r="BM1358" s="193" t="s">
        <v>1433</v>
      </c>
    </row>
    <row r="1359" s="13" customFormat="1">
      <c r="A1359" s="13"/>
      <c r="B1359" s="195"/>
      <c r="C1359" s="13"/>
      <c r="D1359" s="196" t="s">
        <v>265</v>
      </c>
      <c r="E1359" s="197" t="s">
        <v>1</v>
      </c>
      <c r="F1359" s="198" t="s">
        <v>472</v>
      </c>
      <c r="G1359" s="13"/>
      <c r="H1359" s="197" t="s">
        <v>1</v>
      </c>
      <c r="I1359" s="199"/>
      <c r="J1359" s="13"/>
      <c r="K1359" s="13"/>
      <c r="L1359" s="195"/>
      <c r="M1359" s="200"/>
      <c r="N1359" s="201"/>
      <c r="O1359" s="201"/>
      <c r="P1359" s="201"/>
      <c r="Q1359" s="201"/>
      <c r="R1359" s="201"/>
      <c r="S1359" s="201"/>
      <c r="T1359" s="202"/>
      <c r="U1359" s="13"/>
      <c r="V1359" s="13"/>
      <c r="W1359" s="13"/>
      <c r="X1359" s="13"/>
      <c r="Y1359" s="13"/>
      <c r="Z1359" s="13"/>
      <c r="AA1359" s="13"/>
      <c r="AB1359" s="13"/>
      <c r="AC1359" s="13"/>
      <c r="AD1359" s="13"/>
      <c r="AE1359" s="13"/>
      <c r="AT1359" s="197" t="s">
        <v>265</v>
      </c>
      <c r="AU1359" s="197" t="s">
        <v>85</v>
      </c>
      <c r="AV1359" s="13" t="s">
        <v>82</v>
      </c>
      <c r="AW1359" s="13" t="s">
        <v>32</v>
      </c>
      <c r="AX1359" s="13" t="s">
        <v>75</v>
      </c>
      <c r="AY1359" s="197" t="s">
        <v>257</v>
      </c>
    </row>
    <row r="1360" s="13" customFormat="1">
      <c r="A1360" s="13"/>
      <c r="B1360" s="195"/>
      <c r="C1360" s="13"/>
      <c r="D1360" s="196" t="s">
        <v>265</v>
      </c>
      <c r="E1360" s="197" t="s">
        <v>1</v>
      </c>
      <c r="F1360" s="198" t="s">
        <v>1434</v>
      </c>
      <c r="G1360" s="13"/>
      <c r="H1360" s="197" t="s">
        <v>1</v>
      </c>
      <c r="I1360" s="199"/>
      <c r="J1360" s="13"/>
      <c r="K1360" s="13"/>
      <c r="L1360" s="195"/>
      <c r="M1360" s="200"/>
      <c r="N1360" s="201"/>
      <c r="O1360" s="201"/>
      <c r="P1360" s="201"/>
      <c r="Q1360" s="201"/>
      <c r="R1360" s="201"/>
      <c r="S1360" s="201"/>
      <c r="T1360" s="202"/>
      <c r="U1360" s="13"/>
      <c r="V1360" s="13"/>
      <c r="W1360" s="13"/>
      <c r="X1360" s="13"/>
      <c r="Y1360" s="13"/>
      <c r="Z1360" s="13"/>
      <c r="AA1360" s="13"/>
      <c r="AB1360" s="13"/>
      <c r="AC1360" s="13"/>
      <c r="AD1360" s="13"/>
      <c r="AE1360" s="13"/>
      <c r="AT1360" s="197" t="s">
        <v>265</v>
      </c>
      <c r="AU1360" s="197" t="s">
        <v>85</v>
      </c>
      <c r="AV1360" s="13" t="s">
        <v>82</v>
      </c>
      <c r="AW1360" s="13" t="s">
        <v>32</v>
      </c>
      <c r="AX1360" s="13" t="s">
        <v>75</v>
      </c>
      <c r="AY1360" s="197" t="s">
        <v>257</v>
      </c>
    </row>
    <row r="1361" s="14" customFormat="1">
      <c r="A1361" s="14"/>
      <c r="B1361" s="203"/>
      <c r="C1361" s="14"/>
      <c r="D1361" s="196" t="s">
        <v>265</v>
      </c>
      <c r="E1361" s="204" t="s">
        <v>1</v>
      </c>
      <c r="F1361" s="205" t="s">
        <v>1435</v>
      </c>
      <c r="G1361" s="14"/>
      <c r="H1361" s="206">
        <v>357.87</v>
      </c>
      <c r="I1361" s="207"/>
      <c r="J1361" s="14"/>
      <c r="K1361" s="14"/>
      <c r="L1361" s="203"/>
      <c r="M1361" s="208"/>
      <c r="N1361" s="209"/>
      <c r="O1361" s="209"/>
      <c r="P1361" s="209"/>
      <c r="Q1361" s="209"/>
      <c r="R1361" s="209"/>
      <c r="S1361" s="209"/>
      <c r="T1361" s="210"/>
      <c r="U1361" s="14"/>
      <c r="V1361" s="14"/>
      <c r="W1361" s="14"/>
      <c r="X1361" s="14"/>
      <c r="Y1361" s="14"/>
      <c r="Z1361" s="14"/>
      <c r="AA1361" s="14"/>
      <c r="AB1361" s="14"/>
      <c r="AC1361" s="14"/>
      <c r="AD1361" s="14"/>
      <c r="AE1361" s="14"/>
      <c r="AT1361" s="204" t="s">
        <v>265</v>
      </c>
      <c r="AU1361" s="204" t="s">
        <v>85</v>
      </c>
      <c r="AV1361" s="14" t="s">
        <v>85</v>
      </c>
      <c r="AW1361" s="14" t="s">
        <v>32</v>
      </c>
      <c r="AX1361" s="14" t="s">
        <v>75</v>
      </c>
      <c r="AY1361" s="204" t="s">
        <v>257</v>
      </c>
    </row>
    <row r="1362" s="14" customFormat="1">
      <c r="A1362" s="14"/>
      <c r="B1362" s="203"/>
      <c r="C1362" s="14"/>
      <c r="D1362" s="196" t="s">
        <v>265</v>
      </c>
      <c r="E1362" s="204" t="s">
        <v>1</v>
      </c>
      <c r="F1362" s="205" t="s">
        <v>1436</v>
      </c>
      <c r="G1362" s="14"/>
      <c r="H1362" s="206">
        <v>326.91000000000003</v>
      </c>
      <c r="I1362" s="207"/>
      <c r="J1362" s="14"/>
      <c r="K1362" s="14"/>
      <c r="L1362" s="203"/>
      <c r="M1362" s="208"/>
      <c r="N1362" s="209"/>
      <c r="O1362" s="209"/>
      <c r="P1362" s="209"/>
      <c r="Q1362" s="209"/>
      <c r="R1362" s="209"/>
      <c r="S1362" s="209"/>
      <c r="T1362" s="210"/>
      <c r="U1362" s="14"/>
      <c r="V1362" s="14"/>
      <c r="W1362" s="14"/>
      <c r="X1362" s="14"/>
      <c r="Y1362" s="14"/>
      <c r="Z1362" s="14"/>
      <c r="AA1362" s="14"/>
      <c r="AB1362" s="14"/>
      <c r="AC1362" s="14"/>
      <c r="AD1362" s="14"/>
      <c r="AE1362" s="14"/>
      <c r="AT1362" s="204" t="s">
        <v>265</v>
      </c>
      <c r="AU1362" s="204" t="s">
        <v>85</v>
      </c>
      <c r="AV1362" s="14" t="s">
        <v>85</v>
      </c>
      <c r="AW1362" s="14" t="s">
        <v>32</v>
      </c>
      <c r="AX1362" s="14" t="s">
        <v>75</v>
      </c>
      <c r="AY1362" s="204" t="s">
        <v>257</v>
      </c>
    </row>
    <row r="1363" s="15" customFormat="1">
      <c r="A1363" s="15"/>
      <c r="B1363" s="211"/>
      <c r="C1363" s="15"/>
      <c r="D1363" s="196" t="s">
        <v>265</v>
      </c>
      <c r="E1363" s="212" t="s">
        <v>1</v>
      </c>
      <c r="F1363" s="213" t="s">
        <v>271</v>
      </c>
      <c r="G1363" s="15"/>
      <c r="H1363" s="214">
        <v>684.77999999999997</v>
      </c>
      <c r="I1363" s="215"/>
      <c r="J1363" s="15"/>
      <c r="K1363" s="15"/>
      <c r="L1363" s="211"/>
      <c r="M1363" s="216"/>
      <c r="N1363" s="217"/>
      <c r="O1363" s="217"/>
      <c r="P1363" s="217"/>
      <c r="Q1363" s="217"/>
      <c r="R1363" s="217"/>
      <c r="S1363" s="217"/>
      <c r="T1363" s="218"/>
      <c r="U1363" s="15"/>
      <c r="V1363" s="15"/>
      <c r="W1363" s="15"/>
      <c r="X1363" s="15"/>
      <c r="Y1363" s="15"/>
      <c r="Z1363" s="15"/>
      <c r="AA1363" s="15"/>
      <c r="AB1363" s="15"/>
      <c r="AC1363" s="15"/>
      <c r="AD1363" s="15"/>
      <c r="AE1363" s="15"/>
      <c r="AT1363" s="212" t="s">
        <v>265</v>
      </c>
      <c r="AU1363" s="212" t="s">
        <v>85</v>
      </c>
      <c r="AV1363" s="15" t="s">
        <v>108</v>
      </c>
      <c r="AW1363" s="15" t="s">
        <v>32</v>
      </c>
      <c r="AX1363" s="15" t="s">
        <v>82</v>
      </c>
      <c r="AY1363" s="212" t="s">
        <v>257</v>
      </c>
    </row>
    <row r="1364" s="2" customFormat="1" ht="37.8" customHeight="1">
      <c r="A1364" s="38"/>
      <c r="B1364" s="181"/>
      <c r="C1364" s="182" t="s">
        <v>1437</v>
      </c>
      <c r="D1364" s="182" t="s">
        <v>259</v>
      </c>
      <c r="E1364" s="183" t="s">
        <v>1438</v>
      </c>
      <c r="F1364" s="184" t="s">
        <v>1439</v>
      </c>
      <c r="G1364" s="185" t="s">
        <v>323</v>
      </c>
      <c r="H1364" s="186">
        <v>55.289999999999999</v>
      </c>
      <c r="I1364" s="187"/>
      <c r="J1364" s="188">
        <f>ROUND(I1364*H1364,2)</f>
        <v>0</v>
      </c>
      <c r="K1364" s="184" t="s">
        <v>1</v>
      </c>
      <c r="L1364" s="39"/>
      <c r="M1364" s="189" t="s">
        <v>1</v>
      </c>
      <c r="N1364" s="190" t="s">
        <v>40</v>
      </c>
      <c r="O1364" s="77"/>
      <c r="P1364" s="191">
        <f>O1364*H1364</f>
        <v>0</v>
      </c>
      <c r="Q1364" s="191">
        <v>0.084339999999999998</v>
      </c>
      <c r="R1364" s="191">
        <f>Q1364*H1364</f>
        <v>4.6631586</v>
      </c>
      <c r="S1364" s="191">
        <v>0</v>
      </c>
      <c r="T1364" s="192">
        <f>S1364*H1364</f>
        <v>0</v>
      </c>
      <c r="U1364" s="38"/>
      <c r="V1364" s="38"/>
      <c r="W1364" s="38"/>
      <c r="X1364" s="38"/>
      <c r="Y1364" s="38"/>
      <c r="Z1364" s="38"/>
      <c r="AA1364" s="38"/>
      <c r="AB1364" s="38"/>
      <c r="AC1364" s="38"/>
      <c r="AD1364" s="38"/>
      <c r="AE1364" s="38"/>
      <c r="AR1364" s="193" t="s">
        <v>364</v>
      </c>
      <c r="AT1364" s="193" t="s">
        <v>259</v>
      </c>
      <c r="AU1364" s="193" t="s">
        <v>85</v>
      </c>
      <c r="AY1364" s="19" t="s">
        <v>257</v>
      </c>
      <c r="BE1364" s="194">
        <f>IF(N1364="základní",J1364,0)</f>
        <v>0</v>
      </c>
      <c r="BF1364" s="194">
        <f>IF(N1364="snížená",J1364,0)</f>
        <v>0</v>
      </c>
      <c r="BG1364" s="194">
        <f>IF(N1364="zákl. přenesená",J1364,0)</f>
        <v>0</v>
      </c>
      <c r="BH1364" s="194">
        <f>IF(N1364="sníž. přenesená",J1364,0)</f>
        <v>0</v>
      </c>
      <c r="BI1364" s="194">
        <f>IF(N1364="nulová",J1364,0)</f>
        <v>0</v>
      </c>
      <c r="BJ1364" s="19" t="s">
        <v>82</v>
      </c>
      <c r="BK1364" s="194">
        <f>ROUND(I1364*H1364,2)</f>
        <v>0</v>
      </c>
      <c r="BL1364" s="19" t="s">
        <v>364</v>
      </c>
      <c r="BM1364" s="193" t="s">
        <v>1440</v>
      </c>
    </row>
    <row r="1365" s="13" customFormat="1">
      <c r="A1365" s="13"/>
      <c r="B1365" s="195"/>
      <c r="C1365" s="13"/>
      <c r="D1365" s="196" t="s">
        <v>265</v>
      </c>
      <c r="E1365" s="197" t="s">
        <v>1</v>
      </c>
      <c r="F1365" s="198" t="s">
        <v>472</v>
      </c>
      <c r="G1365" s="13"/>
      <c r="H1365" s="197" t="s">
        <v>1</v>
      </c>
      <c r="I1365" s="199"/>
      <c r="J1365" s="13"/>
      <c r="K1365" s="13"/>
      <c r="L1365" s="195"/>
      <c r="M1365" s="200"/>
      <c r="N1365" s="201"/>
      <c r="O1365" s="201"/>
      <c r="P1365" s="201"/>
      <c r="Q1365" s="201"/>
      <c r="R1365" s="201"/>
      <c r="S1365" s="201"/>
      <c r="T1365" s="202"/>
      <c r="U1365" s="13"/>
      <c r="V1365" s="13"/>
      <c r="W1365" s="13"/>
      <c r="X1365" s="13"/>
      <c r="Y1365" s="13"/>
      <c r="Z1365" s="13"/>
      <c r="AA1365" s="13"/>
      <c r="AB1365" s="13"/>
      <c r="AC1365" s="13"/>
      <c r="AD1365" s="13"/>
      <c r="AE1365" s="13"/>
      <c r="AT1365" s="197" t="s">
        <v>265</v>
      </c>
      <c r="AU1365" s="197" t="s">
        <v>85</v>
      </c>
      <c r="AV1365" s="13" t="s">
        <v>82</v>
      </c>
      <c r="AW1365" s="13" t="s">
        <v>32</v>
      </c>
      <c r="AX1365" s="13" t="s">
        <v>75</v>
      </c>
      <c r="AY1365" s="197" t="s">
        <v>257</v>
      </c>
    </row>
    <row r="1366" s="13" customFormat="1">
      <c r="A1366" s="13"/>
      <c r="B1366" s="195"/>
      <c r="C1366" s="13"/>
      <c r="D1366" s="196" t="s">
        <v>265</v>
      </c>
      <c r="E1366" s="197" t="s">
        <v>1</v>
      </c>
      <c r="F1366" s="198" t="s">
        <v>1441</v>
      </c>
      <c r="G1366" s="13"/>
      <c r="H1366" s="197" t="s">
        <v>1</v>
      </c>
      <c r="I1366" s="199"/>
      <c r="J1366" s="13"/>
      <c r="K1366" s="13"/>
      <c r="L1366" s="195"/>
      <c r="M1366" s="200"/>
      <c r="N1366" s="201"/>
      <c r="O1366" s="201"/>
      <c r="P1366" s="201"/>
      <c r="Q1366" s="201"/>
      <c r="R1366" s="201"/>
      <c r="S1366" s="201"/>
      <c r="T1366" s="202"/>
      <c r="U1366" s="13"/>
      <c r="V1366" s="13"/>
      <c r="W1366" s="13"/>
      <c r="X1366" s="13"/>
      <c r="Y1366" s="13"/>
      <c r="Z1366" s="13"/>
      <c r="AA1366" s="13"/>
      <c r="AB1366" s="13"/>
      <c r="AC1366" s="13"/>
      <c r="AD1366" s="13"/>
      <c r="AE1366" s="13"/>
      <c r="AT1366" s="197" t="s">
        <v>265</v>
      </c>
      <c r="AU1366" s="197" t="s">
        <v>85</v>
      </c>
      <c r="AV1366" s="13" t="s">
        <v>82</v>
      </c>
      <c r="AW1366" s="13" t="s">
        <v>32</v>
      </c>
      <c r="AX1366" s="13" t="s">
        <v>75</v>
      </c>
      <c r="AY1366" s="197" t="s">
        <v>257</v>
      </c>
    </row>
    <row r="1367" s="14" customFormat="1">
      <c r="A1367" s="14"/>
      <c r="B1367" s="203"/>
      <c r="C1367" s="14"/>
      <c r="D1367" s="196" t="s">
        <v>265</v>
      </c>
      <c r="E1367" s="204" t="s">
        <v>1</v>
      </c>
      <c r="F1367" s="205" t="s">
        <v>1442</v>
      </c>
      <c r="G1367" s="14"/>
      <c r="H1367" s="206">
        <v>55.289999999999999</v>
      </c>
      <c r="I1367" s="207"/>
      <c r="J1367" s="14"/>
      <c r="K1367" s="14"/>
      <c r="L1367" s="203"/>
      <c r="M1367" s="208"/>
      <c r="N1367" s="209"/>
      <c r="O1367" s="209"/>
      <c r="P1367" s="209"/>
      <c r="Q1367" s="209"/>
      <c r="R1367" s="209"/>
      <c r="S1367" s="209"/>
      <c r="T1367" s="210"/>
      <c r="U1367" s="14"/>
      <c r="V1367" s="14"/>
      <c r="W1367" s="14"/>
      <c r="X1367" s="14"/>
      <c r="Y1367" s="14"/>
      <c r="Z1367" s="14"/>
      <c r="AA1367" s="14"/>
      <c r="AB1367" s="14"/>
      <c r="AC1367" s="14"/>
      <c r="AD1367" s="14"/>
      <c r="AE1367" s="14"/>
      <c r="AT1367" s="204" t="s">
        <v>265</v>
      </c>
      <c r="AU1367" s="204" t="s">
        <v>85</v>
      </c>
      <c r="AV1367" s="14" t="s">
        <v>85</v>
      </c>
      <c r="AW1367" s="14" t="s">
        <v>32</v>
      </c>
      <c r="AX1367" s="14" t="s">
        <v>75</v>
      </c>
      <c r="AY1367" s="204" t="s">
        <v>257</v>
      </c>
    </row>
    <row r="1368" s="15" customFormat="1">
      <c r="A1368" s="15"/>
      <c r="B1368" s="211"/>
      <c r="C1368" s="15"/>
      <c r="D1368" s="196" t="s">
        <v>265</v>
      </c>
      <c r="E1368" s="212" t="s">
        <v>1</v>
      </c>
      <c r="F1368" s="213" t="s">
        <v>271</v>
      </c>
      <c r="G1368" s="15"/>
      <c r="H1368" s="214">
        <v>55.289999999999999</v>
      </c>
      <c r="I1368" s="215"/>
      <c r="J1368" s="15"/>
      <c r="K1368" s="15"/>
      <c r="L1368" s="211"/>
      <c r="M1368" s="216"/>
      <c r="N1368" s="217"/>
      <c r="O1368" s="217"/>
      <c r="P1368" s="217"/>
      <c r="Q1368" s="217"/>
      <c r="R1368" s="217"/>
      <c r="S1368" s="217"/>
      <c r="T1368" s="218"/>
      <c r="U1368" s="15"/>
      <c r="V1368" s="15"/>
      <c r="W1368" s="15"/>
      <c r="X1368" s="15"/>
      <c r="Y1368" s="15"/>
      <c r="Z1368" s="15"/>
      <c r="AA1368" s="15"/>
      <c r="AB1368" s="15"/>
      <c r="AC1368" s="15"/>
      <c r="AD1368" s="15"/>
      <c r="AE1368" s="15"/>
      <c r="AT1368" s="212" t="s">
        <v>265</v>
      </c>
      <c r="AU1368" s="212" t="s">
        <v>85</v>
      </c>
      <c r="AV1368" s="15" t="s">
        <v>108</v>
      </c>
      <c r="AW1368" s="15" t="s">
        <v>32</v>
      </c>
      <c r="AX1368" s="15" t="s">
        <v>82</v>
      </c>
      <c r="AY1368" s="212" t="s">
        <v>257</v>
      </c>
    </row>
    <row r="1369" s="2" customFormat="1" ht="24.15" customHeight="1">
      <c r="A1369" s="38"/>
      <c r="B1369" s="181"/>
      <c r="C1369" s="182" t="s">
        <v>1443</v>
      </c>
      <c r="D1369" s="182" t="s">
        <v>259</v>
      </c>
      <c r="E1369" s="183" t="s">
        <v>1444</v>
      </c>
      <c r="F1369" s="184" t="s">
        <v>1445</v>
      </c>
      <c r="G1369" s="185" t="s">
        <v>323</v>
      </c>
      <c r="H1369" s="186">
        <v>18.170000000000002</v>
      </c>
      <c r="I1369" s="187"/>
      <c r="J1369" s="188">
        <f>ROUND(I1369*H1369,2)</f>
        <v>0</v>
      </c>
      <c r="K1369" s="184" t="s">
        <v>263</v>
      </c>
      <c r="L1369" s="39"/>
      <c r="M1369" s="189" t="s">
        <v>1</v>
      </c>
      <c r="N1369" s="190" t="s">
        <v>40</v>
      </c>
      <c r="O1369" s="77"/>
      <c r="P1369" s="191">
        <f>O1369*H1369</f>
        <v>0</v>
      </c>
      <c r="Q1369" s="191">
        <v>0.052760000000000001</v>
      </c>
      <c r="R1369" s="191">
        <f>Q1369*H1369</f>
        <v>0.95864920000000009</v>
      </c>
      <c r="S1369" s="191">
        <v>0</v>
      </c>
      <c r="T1369" s="192">
        <f>S1369*H1369</f>
        <v>0</v>
      </c>
      <c r="U1369" s="38"/>
      <c r="V1369" s="38"/>
      <c r="W1369" s="38"/>
      <c r="X1369" s="38"/>
      <c r="Y1369" s="38"/>
      <c r="Z1369" s="38"/>
      <c r="AA1369" s="38"/>
      <c r="AB1369" s="38"/>
      <c r="AC1369" s="38"/>
      <c r="AD1369" s="38"/>
      <c r="AE1369" s="38"/>
      <c r="AR1369" s="193" t="s">
        <v>364</v>
      </c>
      <c r="AT1369" s="193" t="s">
        <v>259</v>
      </c>
      <c r="AU1369" s="193" t="s">
        <v>85</v>
      </c>
      <c r="AY1369" s="19" t="s">
        <v>257</v>
      </c>
      <c r="BE1369" s="194">
        <f>IF(N1369="základní",J1369,0)</f>
        <v>0</v>
      </c>
      <c r="BF1369" s="194">
        <f>IF(N1369="snížená",J1369,0)</f>
        <v>0</v>
      </c>
      <c r="BG1369" s="194">
        <f>IF(N1369="zákl. přenesená",J1369,0)</f>
        <v>0</v>
      </c>
      <c r="BH1369" s="194">
        <f>IF(N1369="sníž. přenesená",J1369,0)</f>
        <v>0</v>
      </c>
      <c r="BI1369" s="194">
        <f>IF(N1369="nulová",J1369,0)</f>
        <v>0</v>
      </c>
      <c r="BJ1369" s="19" t="s">
        <v>82</v>
      </c>
      <c r="BK1369" s="194">
        <f>ROUND(I1369*H1369,2)</f>
        <v>0</v>
      </c>
      <c r="BL1369" s="19" t="s">
        <v>364</v>
      </c>
      <c r="BM1369" s="193" t="s">
        <v>1446</v>
      </c>
    </row>
    <row r="1370" s="13" customFormat="1">
      <c r="A1370" s="13"/>
      <c r="B1370" s="195"/>
      <c r="C1370" s="13"/>
      <c r="D1370" s="196" t="s">
        <v>265</v>
      </c>
      <c r="E1370" s="197" t="s">
        <v>1</v>
      </c>
      <c r="F1370" s="198" t="s">
        <v>472</v>
      </c>
      <c r="G1370" s="13"/>
      <c r="H1370" s="197" t="s">
        <v>1</v>
      </c>
      <c r="I1370" s="199"/>
      <c r="J1370" s="13"/>
      <c r="K1370" s="13"/>
      <c r="L1370" s="195"/>
      <c r="M1370" s="200"/>
      <c r="N1370" s="201"/>
      <c r="O1370" s="201"/>
      <c r="P1370" s="201"/>
      <c r="Q1370" s="201"/>
      <c r="R1370" s="201"/>
      <c r="S1370" s="201"/>
      <c r="T1370" s="202"/>
      <c r="U1370" s="13"/>
      <c r="V1370" s="13"/>
      <c r="W1370" s="13"/>
      <c r="X1370" s="13"/>
      <c r="Y1370" s="13"/>
      <c r="Z1370" s="13"/>
      <c r="AA1370" s="13"/>
      <c r="AB1370" s="13"/>
      <c r="AC1370" s="13"/>
      <c r="AD1370" s="13"/>
      <c r="AE1370" s="13"/>
      <c r="AT1370" s="197" t="s">
        <v>265</v>
      </c>
      <c r="AU1370" s="197" t="s">
        <v>85</v>
      </c>
      <c r="AV1370" s="13" t="s">
        <v>82</v>
      </c>
      <c r="AW1370" s="13" t="s">
        <v>32</v>
      </c>
      <c r="AX1370" s="13" t="s">
        <v>75</v>
      </c>
      <c r="AY1370" s="197" t="s">
        <v>257</v>
      </c>
    </row>
    <row r="1371" s="13" customFormat="1">
      <c r="A1371" s="13"/>
      <c r="B1371" s="195"/>
      <c r="C1371" s="13"/>
      <c r="D1371" s="196" t="s">
        <v>265</v>
      </c>
      <c r="E1371" s="197" t="s">
        <v>1</v>
      </c>
      <c r="F1371" s="198" t="s">
        <v>1447</v>
      </c>
      <c r="G1371" s="13"/>
      <c r="H1371" s="197" t="s">
        <v>1</v>
      </c>
      <c r="I1371" s="199"/>
      <c r="J1371" s="13"/>
      <c r="K1371" s="13"/>
      <c r="L1371" s="195"/>
      <c r="M1371" s="200"/>
      <c r="N1371" s="201"/>
      <c r="O1371" s="201"/>
      <c r="P1371" s="201"/>
      <c r="Q1371" s="201"/>
      <c r="R1371" s="201"/>
      <c r="S1371" s="201"/>
      <c r="T1371" s="202"/>
      <c r="U1371" s="13"/>
      <c r="V1371" s="13"/>
      <c r="W1371" s="13"/>
      <c r="X1371" s="13"/>
      <c r="Y1371" s="13"/>
      <c r="Z1371" s="13"/>
      <c r="AA1371" s="13"/>
      <c r="AB1371" s="13"/>
      <c r="AC1371" s="13"/>
      <c r="AD1371" s="13"/>
      <c r="AE1371" s="13"/>
      <c r="AT1371" s="197" t="s">
        <v>265</v>
      </c>
      <c r="AU1371" s="197" t="s">
        <v>85</v>
      </c>
      <c r="AV1371" s="13" t="s">
        <v>82</v>
      </c>
      <c r="AW1371" s="13" t="s">
        <v>32</v>
      </c>
      <c r="AX1371" s="13" t="s">
        <v>75</v>
      </c>
      <c r="AY1371" s="197" t="s">
        <v>257</v>
      </c>
    </row>
    <row r="1372" s="14" customFormat="1">
      <c r="A1372" s="14"/>
      <c r="B1372" s="203"/>
      <c r="C1372" s="14"/>
      <c r="D1372" s="196" t="s">
        <v>265</v>
      </c>
      <c r="E1372" s="204" t="s">
        <v>1</v>
      </c>
      <c r="F1372" s="205" t="s">
        <v>1448</v>
      </c>
      <c r="G1372" s="14"/>
      <c r="H1372" s="206">
        <v>8.4399999999999995</v>
      </c>
      <c r="I1372" s="207"/>
      <c r="J1372" s="14"/>
      <c r="K1372" s="14"/>
      <c r="L1372" s="203"/>
      <c r="M1372" s="208"/>
      <c r="N1372" s="209"/>
      <c r="O1372" s="209"/>
      <c r="P1372" s="209"/>
      <c r="Q1372" s="209"/>
      <c r="R1372" s="209"/>
      <c r="S1372" s="209"/>
      <c r="T1372" s="210"/>
      <c r="U1372" s="14"/>
      <c r="V1372" s="14"/>
      <c r="W1372" s="14"/>
      <c r="X1372" s="14"/>
      <c r="Y1372" s="14"/>
      <c r="Z1372" s="14"/>
      <c r="AA1372" s="14"/>
      <c r="AB1372" s="14"/>
      <c r="AC1372" s="14"/>
      <c r="AD1372" s="14"/>
      <c r="AE1372" s="14"/>
      <c r="AT1372" s="204" t="s">
        <v>265</v>
      </c>
      <c r="AU1372" s="204" t="s">
        <v>85</v>
      </c>
      <c r="AV1372" s="14" t="s">
        <v>85</v>
      </c>
      <c r="AW1372" s="14" t="s">
        <v>32</v>
      </c>
      <c r="AX1372" s="14" t="s">
        <v>75</v>
      </c>
      <c r="AY1372" s="204" t="s">
        <v>257</v>
      </c>
    </row>
    <row r="1373" s="14" customFormat="1">
      <c r="A1373" s="14"/>
      <c r="B1373" s="203"/>
      <c r="C1373" s="14"/>
      <c r="D1373" s="196" t="s">
        <v>265</v>
      </c>
      <c r="E1373" s="204" t="s">
        <v>1</v>
      </c>
      <c r="F1373" s="205" t="s">
        <v>1449</v>
      </c>
      <c r="G1373" s="14"/>
      <c r="H1373" s="206">
        <v>9.7300000000000004</v>
      </c>
      <c r="I1373" s="207"/>
      <c r="J1373" s="14"/>
      <c r="K1373" s="14"/>
      <c r="L1373" s="203"/>
      <c r="M1373" s="208"/>
      <c r="N1373" s="209"/>
      <c r="O1373" s="209"/>
      <c r="P1373" s="209"/>
      <c r="Q1373" s="209"/>
      <c r="R1373" s="209"/>
      <c r="S1373" s="209"/>
      <c r="T1373" s="210"/>
      <c r="U1373" s="14"/>
      <c r="V1373" s="14"/>
      <c r="W1373" s="14"/>
      <c r="X1373" s="14"/>
      <c r="Y1373" s="14"/>
      <c r="Z1373" s="14"/>
      <c r="AA1373" s="14"/>
      <c r="AB1373" s="14"/>
      <c r="AC1373" s="14"/>
      <c r="AD1373" s="14"/>
      <c r="AE1373" s="14"/>
      <c r="AT1373" s="204" t="s">
        <v>265</v>
      </c>
      <c r="AU1373" s="204" t="s">
        <v>85</v>
      </c>
      <c r="AV1373" s="14" t="s">
        <v>85</v>
      </c>
      <c r="AW1373" s="14" t="s">
        <v>32</v>
      </c>
      <c r="AX1373" s="14" t="s">
        <v>75</v>
      </c>
      <c r="AY1373" s="204" t="s">
        <v>257</v>
      </c>
    </row>
    <row r="1374" s="15" customFormat="1">
      <c r="A1374" s="15"/>
      <c r="B1374" s="211"/>
      <c r="C1374" s="15"/>
      <c r="D1374" s="196" t="s">
        <v>265</v>
      </c>
      <c r="E1374" s="212" t="s">
        <v>1</v>
      </c>
      <c r="F1374" s="213" t="s">
        <v>271</v>
      </c>
      <c r="G1374" s="15"/>
      <c r="H1374" s="214">
        <v>18.170000000000002</v>
      </c>
      <c r="I1374" s="215"/>
      <c r="J1374" s="15"/>
      <c r="K1374" s="15"/>
      <c r="L1374" s="211"/>
      <c r="M1374" s="216"/>
      <c r="N1374" s="217"/>
      <c r="O1374" s="217"/>
      <c r="P1374" s="217"/>
      <c r="Q1374" s="217"/>
      <c r="R1374" s="217"/>
      <c r="S1374" s="217"/>
      <c r="T1374" s="218"/>
      <c r="U1374" s="15"/>
      <c r="V1374" s="15"/>
      <c r="W1374" s="15"/>
      <c r="X1374" s="15"/>
      <c r="Y1374" s="15"/>
      <c r="Z1374" s="15"/>
      <c r="AA1374" s="15"/>
      <c r="AB1374" s="15"/>
      <c r="AC1374" s="15"/>
      <c r="AD1374" s="15"/>
      <c r="AE1374" s="15"/>
      <c r="AT1374" s="212" t="s">
        <v>265</v>
      </c>
      <c r="AU1374" s="212" t="s">
        <v>85</v>
      </c>
      <c r="AV1374" s="15" t="s">
        <v>108</v>
      </c>
      <c r="AW1374" s="15" t="s">
        <v>32</v>
      </c>
      <c r="AX1374" s="15" t="s">
        <v>82</v>
      </c>
      <c r="AY1374" s="212" t="s">
        <v>257</v>
      </c>
    </row>
    <row r="1375" s="2" customFormat="1" ht="24.15" customHeight="1">
      <c r="A1375" s="38"/>
      <c r="B1375" s="181"/>
      <c r="C1375" s="182" t="s">
        <v>1450</v>
      </c>
      <c r="D1375" s="182" t="s">
        <v>259</v>
      </c>
      <c r="E1375" s="183" t="s">
        <v>1451</v>
      </c>
      <c r="F1375" s="184" t="s">
        <v>1452</v>
      </c>
      <c r="G1375" s="185" t="s">
        <v>323</v>
      </c>
      <c r="H1375" s="186">
        <v>6.2000000000000002</v>
      </c>
      <c r="I1375" s="187"/>
      <c r="J1375" s="188">
        <f>ROUND(I1375*H1375,2)</f>
        <v>0</v>
      </c>
      <c r="K1375" s="184" t="s">
        <v>1</v>
      </c>
      <c r="L1375" s="39"/>
      <c r="M1375" s="189" t="s">
        <v>1</v>
      </c>
      <c r="N1375" s="190" t="s">
        <v>40</v>
      </c>
      <c r="O1375" s="77"/>
      <c r="P1375" s="191">
        <f>O1375*H1375</f>
        <v>0</v>
      </c>
      <c r="Q1375" s="191">
        <v>0</v>
      </c>
      <c r="R1375" s="191">
        <f>Q1375*H1375</f>
        <v>0</v>
      </c>
      <c r="S1375" s="191">
        <v>0</v>
      </c>
      <c r="T1375" s="192">
        <f>S1375*H1375</f>
        <v>0</v>
      </c>
      <c r="U1375" s="38"/>
      <c r="V1375" s="38"/>
      <c r="W1375" s="38"/>
      <c r="X1375" s="38"/>
      <c r="Y1375" s="38"/>
      <c r="Z1375" s="38"/>
      <c r="AA1375" s="38"/>
      <c r="AB1375" s="38"/>
      <c r="AC1375" s="38"/>
      <c r="AD1375" s="38"/>
      <c r="AE1375" s="38"/>
      <c r="AR1375" s="193" t="s">
        <v>364</v>
      </c>
      <c r="AT1375" s="193" t="s">
        <v>259</v>
      </c>
      <c r="AU1375" s="193" t="s">
        <v>85</v>
      </c>
      <c r="AY1375" s="19" t="s">
        <v>257</v>
      </c>
      <c r="BE1375" s="194">
        <f>IF(N1375="základní",J1375,0)</f>
        <v>0</v>
      </c>
      <c r="BF1375" s="194">
        <f>IF(N1375="snížená",J1375,0)</f>
        <v>0</v>
      </c>
      <c r="BG1375" s="194">
        <f>IF(N1375="zákl. přenesená",J1375,0)</f>
        <v>0</v>
      </c>
      <c r="BH1375" s="194">
        <f>IF(N1375="sníž. přenesená",J1375,0)</f>
        <v>0</v>
      </c>
      <c r="BI1375" s="194">
        <f>IF(N1375="nulová",J1375,0)</f>
        <v>0</v>
      </c>
      <c r="BJ1375" s="19" t="s">
        <v>82</v>
      </c>
      <c r="BK1375" s="194">
        <f>ROUND(I1375*H1375,2)</f>
        <v>0</v>
      </c>
      <c r="BL1375" s="19" t="s">
        <v>364</v>
      </c>
      <c r="BM1375" s="193" t="s">
        <v>1453</v>
      </c>
    </row>
    <row r="1376" s="14" customFormat="1">
      <c r="A1376" s="14"/>
      <c r="B1376" s="203"/>
      <c r="C1376" s="14"/>
      <c r="D1376" s="196" t="s">
        <v>265</v>
      </c>
      <c r="E1376" s="204" t="s">
        <v>1</v>
      </c>
      <c r="F1376" s="205" t="s">
        <v>1454</v>
      </c>
      <c r="G1376" s="14"/>
      <c r="H1376" s="206">
        <v>3.1000000000000001</v>
      </c>
      <c r="I1376" s="207"/>
      <c r="J1376" s="14"/>
      <c r="K1376" s="14"/>
      <c r="L1376" s="203"/>
      <c r="M1376" s="208"/>
      <c r="N1376" s="209"/>
      <c r="O1376" s="209"/>
      <c r="P1376" s="209"/>
      <c r="Q1376" s="209"/>
      <c r="R1376" s="209"/>
      <c r="S1376" s="209"/>
      <c r="T1376" s="210"/>
      <c r="U1376" s="14"/>
      <c r="V1376" s="14"/>
      <c r="W1376" s="14"/>
      <c r="X1376" s="14"/>
      <c r="Y1376" s="14"/>
      <c r="Z1376" s="14"/>
      <c r="AA1376" s="14"/>
      <c r="AB1376" s="14"/>
      <c r="AC1376" s="14"/>
      <c r="AD1376" s="14"/>
      <c r="AE1376" s="14"/>
      <c r="AT1376" s="204" t="s">
        <v>265</v>
      </c>
      <c r="AU1376" s="204" t="s">
        <v>85</v>
      </c>
      <c r="AV1376" s="14" t="s">
        <v>85</v>
      </c>
      <c r="AW1376" s="14" t="s">
        <v>32</v>
      </c>
      <c r="AX1376" s="14" t="s">
        <v>75</v>
      </c>
      <c r="AY1376" s="204" t="s">
        <v>257</v>
      </c>
    </row>
    <row r="1377" s="14" customFormat="1">
      <c r="A1377" s="14"/>
      <c r="B1377" s="203"/>
      <c r="C1377" s="14"/>
      <c r="D1377" s="196" t="s">
        <v>265</v>
      </c>
      <c r="E1377" s="204" t="s">
        <v>1</v>
      </c>
      <c r="F1377" s="205" t="s">
        <v>1455</v>
      </c>
      <c r="G1377" s="14"/>
      <c r="H1377" s="206">
        <v>3.1000000000000001</v>
      </c>
      <c r="I1377" s="207"/>
      <c r="J1377" s="14"/>
      <c r="K1377" s="14"/>
      <c r="L1377" s="203"/>
      <c r="M1377" s="208"/>
      <c r="N1377" s="209"/>
      <c r="O1377" s="209"/>
      <c r="P1377" s="209"/>
      <c r="Q1377" s="209"/>
      <c r="R1377" s="209"/>
      <c r="S1377" s="209"/>
      <c r="T1377" s="210"/>
      <c r="U1377" s="14"/>
      <c r="V1377" s="14"/>
      <c r="W1377" s="14"/>
      <c r="X1377" s="14"/>
      <c r="Y1377" s="14"/>
      <c r="Z1377" s="14"/>
      <c r="AA1377" s="14"/>
      <c r="AB1377" s="14"/>
      <c r="AC1377" s="14"/>
      <c r="AD1377" s="14"/>
      <c r="AE1377" s="14"/>
      <c r="AT1377" s="204" t="s">
        <v>265</v>
      </c>
      <c r="AU1377" s="204" t="s">
        <v>85</v>
      </c>
      <c r="AV1377" s="14" t="s">
        <v>85</v>
      </c>
      <c r="AW1377" s="14" t="s">
        <v>32</v>
      </c>
      <c r="AX1377" s="14" t="s">
        <v>75</v>
      </c>
      <c r="AY1377" s="204" t="s">
        <v>257</v>
      </c>
    </row>
    <row r="1378" s="15" customFormat="1">
      <c r="A1378" s="15"/>
      <c r="B1378" s="211"/>
      <c r="C1378" s="15"/>
      <c r="D1378" s="196" t="s">
        <v>265</v>
      </c>
      <c r="E1378" s="212" t="s">
        <v>1</v>
      </c>
      <c r="F1378" s="213" t="s">
        <v>271</v>
      </c>
      <c r="G1378" s="15"/>
      <c r="H1378" s="214">
        <v>6.2000000000000002</v>
      </c>
      <c r="I1378" s="215"/>
      <c r="J1378" s="15"/>
      <c r="K1378" s="15"/>
      <c r="L1378" s="211"/>
      <c r="M1378" s="216"/>
      <c r="N1378" s="217"/>
      <c r="O1378" s="217"/>
      <c r="P1378" s="217"/>
      <c r="Q1378" s="217"/>
      <c r="R1378" s="217"/>
      <c r="S1378" s="217"/>
      <c r="T1378" s="218"/>
      <c r="U1378" s="15"/>
      <c r="V1378" s="15"/>
      <c r="W1378" s="15"/>
      <c r="X1378" s="15"/>
      <c r="Y1378" s="15"/>
      <c r="Z1378" s="15"/>
      <c r="AA1378" s="15"/>
      <c r="AB1378" s="15"/>
      <c r="AC1378" s="15"/>
      <c r="AD1378" s="15"/>
      <c r="AE1378" s="15"/>
      <c r="AT1378" s="212" t="s">
        <v>265</v>
      </c>
      <c r="AU1378" s="212" t="s">
        <v>85</v>
      </c>
      <c r="AV1378" s="15" t="s">
        <v>108</v>
      </c>
      <c r="AW1378" s="15" t="s">
        <v>32</v>
      </c>
      <c r="AX1378" s="15" t="s">
        <v>82</v>
      </c>
      <c r="AY1378" s="212" t="s">
        <v>257</v>
      </c>
    </row>
    <row r="1379" s="2" customFormat="1" ht="24.15" customHeight="1">
      <c r="A1379" s="38"/>
      <c r="B1379" s="181"/>
      <c r="C1379" s="182" t="s">
        <v>1456</v>
      </c>
      <c r="D1379" s="182" t="s">
        <v>259</v>
      </c>
      <c r="E1379" s="183" t="s">
        <v>1457</v>
      </c>
      <c r="F1379" s="184" t="s">
        <v>1458</v>
      </c>
      <c r="G1379" s="185" t="s">
        <v>323</v>
      </c>
      <c r="H1379" s="186">
        <v>13.050000000000001</v>
      </c>
      <c r="I1379" s="187"/>
      <c r="J1379" s="188">
        <f>ROUND(I1379*H1379,2)</f>
        <v>0</v>
      </c>
      <c r="K1379" s="184" t="s">
        <v>263</v>
      </c>
      <c r="L1379" s="39"/>
      <c r="M1379" s="189" t="s">
        <v>1</v>
      </c>
      <c r="N1379" s="190" t="s">
        <v>40</v>
      </c>
      <c r="O1379" s="77"/>
      <c r="P1379" s="191">
        <f>O1379*H1379</f>
        <v>0</v>
      </c>
      <c r="Q1379" s="191">
        <v>0.027199999999999998</v>
      </c>
      <c r="R1379" s="191">
        <f>Q1379*H1379</f>
        <v>0.35496</v>
      </c>
      <c r="S1379" s="191">
        <v>0</v>
      </c>
      <c r="T1379" s="192">
        <f>S1379*H1379</f>
        <v>0</v>
      </c>
      <c r="U1379" s="38"/>
      <c r="V1379" s="38"/>
      <c r="W1379" s="38"/>
      <c r="X1379" s="38"/>
      <c r="Y1379" s="38"/>
      <c r="Z1379" s="38"/>
      <c r="AA1379" s="38"/>
      <c r="AB1379" s="38"/>
      <c r="AC1379" s="38"/>
      <c r="AD1379" s="38"/>
      <c r="AE1379" s="38"/>
      <c r="AR1379" s="193" t="s">
        <v>364</v>
      </c>
      <c r="AT1379" s="193" t="s">
        <v>259</v>
      </c>
      <c r="AU1379" s="193" t="s">
        <v>85</v>
      </c>
      <c r="AY1379" s="19" t="s">
        <v>257</v>
      </c>
      <c r="BE1379" s="194">
        <f>IF(N1379="základní",J1379,0)</f>
        <v>0</v>
      </c>
      <c r="BF1379" s="194">
        <f>IF(N1379="snížená",J1379,0)</f>
        <v>0</v>
      </c>
      <c r="BG1379" s="194">
        <f>IF(N1379="zákl. přenesená",J1379,0)</f>
        <v>0</v>
      </c>
      <c r="BH1379" s="194">
        <f>IF(N1379="sníž. přenesená",J1379,0)</f>
        <v>0</v>
      </c>
      <c r="BI1379" s="194">
        <f>IF(N1379="nulová",J1379,0)</f>
        <v>0</v>
      </c>
      <c r="BJ1379" s="19" t="s">
        <v>82</v>
      </c>
      <c r="BK1379" s="194">
        <f>ROUND(I1379*H1379,2)</f>
        <v>0</v>
      </c>
      <c r="BL1379" s="19" t="s">
        <v>364</v>
      </c>
      <c r="BM1379" s="193" t="s">
        <v>1459</v>
      </c>
    </row>
    <row r="1380" s="13" customFormat="1">
      <c r="A1380" s="13"/>
      <c r="B1380" s="195"/>
      <c r="C1380" s="13"/>
      <c r="D1380" s="196" t="s">
        <v>265</v>
      </c>
      <c r="E1380" s="197" t="s">
        <v>1</v>
      </c>
      <c r="F1380" s="198" t="s">
        <v>472</v>
      </c>
      <c r="G1380" s="13"/>
      <c r="H1380" s="197" t="s">
        <v>1</v>
      </c>
      <c r="I1380" s="199"/>
      <c r="J1380" s="13"/>
      <c r="K1380" s="13"/>
      <c r="L1380" s="195"/>
      <c r="M1380" s="200"/>
      <c r="N1380" s="201"/>
      <c r="O1380" s="201"/>
      <c r="P1380" s="201"/>
      <c r="Q1380" s="201"/>
      <c r="R1380" s="201"/>
      <c r="S1380" s="201"/>
      <c r="T1380" s="202"/>
      <c r="U1380" s="13"/>
      <c r="V1380" s="13"/>
      <c r="W1380" s="13"/>
      <c r="X1380" s="13"/>
      <c r="Y1380" s="13"/>
      <c r="Z1380" s="13"/>
      <c r="AA1380" s="13"/>
      <c r="AB1380" s="13"/>
      <c r="AC1380" s="13"/>
      <c r="AD1380" s="13"/>
      <c r="AE1380" s="13"/>
      <c r="AT1380" s="197" t="s">
        <v>265</v>
      </c>
      <c r="AU1380" s="197" t="s">
        <v>85</v>
      </c>
      <c r="AV1380" s="13" t="s">
        <v>82</v>
      </c>
      <c r="AW1380" s="13" t="s">
        <v>32</v>
      </c>
      <c r="AX1380" s="13" t="s">
        <v>75</v>
      </c>
      <c r="AY1380" s="197" t="s">
        <v>257</v>
      </c>
    </row>
    <row r="1381" s="13" customFormat="1">
      <c r="A1381" s="13"/>
      <c r="B1381" s="195"/>
      <c r="C1381" s="13"/>
      <c r="D1381" s="196" t="s">
        <v>265</v>
      </c>
      <c r="E1381" s="197" t="s">
        <v>1</v>
      </c>
      <c r="F1381" s="198" t="s">
        <v>1460</v>
      </c>
      <c r="G1381" s="13"/>
      <c r="H1381" s="197" t="s">
        <v>1</v>
      </c>
      <c r="I1381" s="199"/>
      <c r="J1381" s="13"/>
      <c r="K1381" s="13"/>
      <c r="L1381" s="195"/>
      <c r="M1381" s="200"/>
      <c r="N1381" s="201"/>
      <c r="O1381" s="201"/>
      <c r="P1381" s="201"/>
      <c r="Q1381" s="201"/>
      <c r="R1381" s="201"/>
      <c r="S1381" s="201"/>
      <c r="T1381" s="202"/>
      <c r="U1381" s="13"/>
      <c r="V1381" s="13"/>
      <c r="W1381" s="13"/>
      <c r="X1381" s="13"/>
      <c r="Y1381" s="13"/>
      <c r="Z1381" s="13"/>
      <c r="AA1381" s="13"/>
      <c r="AB1381" s="13"/>
      <c r="AC1381" s="13"/>
      <c r="AD1381" s="13"/>
      <c r="AE1381" s="13"/>
      <c r="AT1381" s="197" t="s">
        <v>265</v>
      </c>
      <c r="AU1381" s="197" t="s">
        <v>85</v>
      </c>
      <c r="AV1381" s="13" t="s">
        <v>82</v>
      </c>
      <c r="AW1381" s="13" t="s">
        <v>32</v>
      </c>
      <c r="AX1381" s="13" t="s">
        <v>75</v>
      </c>
      <c r="AY1381" s="197" t="s">
        <v>257</v>
      </c>
    </row>
    <row r="1382" s="14" customFormat="1">
      <c r="A1382" s="14"/>
      <c r="B1382" s="203"/>
      <c r="C1382" s="14"/>
      <c r="D1382" s="196" t="s">
        <v>265</v>
      </c>
      <c r="E1382" s="204" t="s">
        <v>1</v>
      </c>
      <c r="F1382" s="205" t="s">
        <v>1461</v>
      </c>
      <c r="G1382" s="14"/>
      <c r="H1382" s="206">
        <v>13.050000000000001</v>
      </c>
      <c r="I1382" s="207"/>
      <c r="J1382" s="14"/>
      <c r="K1382" s="14"/>
      <c r="L1382" s="203"/>
      <c r="M1382" s="208"/>
      <c r="N1382" s="209"/>
      <c r="O1382" s="209"/>
      <c r="P1382" s="209"/>
      <c r="Q1382" s="209"/>
      <c r="R1382" s="209"/>
      <c r="S1382" s="209"/>
      <c r="T1382" s="210"/>
      <c r="U1382" s="14"/>
      <c r="V1382" s="14"/>
      <c r="W1382" s="14"/>
      <c r="X1382" s="14"/>
      <c r="Y1382" s="14"/>
      <c r="Z1382" s="14"/>
      <c r="AA1382" s="14"/>
      <c r="AB1382" s="14"/>
      <c r="AC1382" s="14"/>
      <c r="AD1382" s="14"/>
      <c r="AE1382" s="14"/>
      <c r="AT1382" s="204" t="s">
        <v>265</v>
      </c>
      <c r="AU1382" s="204" t="s">
        <v>85</v>
      </c>
      <c r="AV1382" s="14" t="s">
        <v>85</v>
      </c>
      <c r="AW1382" s="14" t="s">
        <v>32</v>
      </c>
      <c r="AX1382" s="14" t="s">
        <v>75</v>
      </c>
      <c r="AY1382" s="204" t="s">
        <v>257</v>
      </c>
    </row>
    <row r="1383" s="15" customFormat="1">
      <c r="A1383" s="15"/>
      <c r="B1383" s="211"/>
      <c r="C1383" s="15"/>
      <c r="D1383" s="196" t="s">
        <v>265</v>
      </c>
      <c r="E1383" s="212" t="s">
        <v>1</v>
      </c>
      <c r="F1383" s="213" t="s">
        <v>271</v>
      </c>
      <c r="G1383" s="15"/>
      <c r="H1383" s="214">
        <v>13.050000000000001</v>
      </c>
      <c r="I1383" s="215"/>
      <c r="J1383" s="15"/>
      <c r="K1383" s="15"/>
      <c r="L1383" s="211"/>
      <c r="M1383" s="216"/>
      <c r="N1383" s="217"/>
      <c r="O1383" s="217"/>
      <c r="P1383" s="217"/>
      <c r="Q1383" s="217"/>
      <c r="R1383" s="217"/>
      <c r="S1383" s="217"/>
      <c r="T1383" s="218"/>
      <c r="U1383" s="15"/>
      <c r="V1383" s="15"/>
      <c r="W1383" s="15"/>
      <c r="X1383" s="15"/>
      <c r="Y1383" s="15"/>
      <c r="Z1383" s="15"/>
      <c r="AA1383" s="15"/>
      <c r="AB1383" s="15"/>
      <c r="AC1383" s="15"/>
      <c r="AD1383" s="15"/>
      <c r="AE1383" s="15"/>
      <c r="AT1383" s="212" t="s">
        <v>265</v>
      </c>
      <c r="AU1383" s="212" t="s">
        <v>85</v>
      </c>
      <c r="AV1383" s="15" t="s">
        <v>108</v>
      </c>
      <c r="AW1383" s="15" t="s">
        <v>32</v>
      </c>
      <c r="AX1383" s="15" t="s">
        <v>82</v>
      </c>
      <c r="AY1383" s="212" t="s">
        <v>257</v>
      </c>
    </row>
    <row r="1384" s="2" customFormat="1" ht="24.15" customHeight="1">
      <c r="A1384" s="38"/>
      <c r="B1384" s="181"/>
      <c r="C1384" s="182" t="s">
        <v>1462</v>
      </c>
      <c r="D1384" s="182" t="s">
        <v>259</v>
      </c>
      <c r="E1384" s="183" t="s">
        <v>1463</v>
      </c>
      <c r="F1384" s="184" t="s">
        <v>1464</v>
      </c>
      <c r="G1384" s="185" t="s">
        <v>323</v>
      </c>
      <c r="H1384" s="186">
        <v>0.41999999999999998</v>
      </c>
      <c r="I1384" s="187"/>
      <c r="J1384" s="188">
        <f>ROUND(I1384*H1384,2)</f>
        <v>0</v>
      </c>
      <c r="K1384" s="184" t="s">
        <v>263</v>
      </c>
      <c r="L1384" s="39"/>
      <c r="M1384" s="189" t="s">
        <v>1</v>
      </c>
      <c r="N1384" s="190" t="s">
        <v>40</v>
      </c>
      <c r="O1384" s="77"/>
      <c r="P1384" s="191">
        <f>O1384*H1384</f>
        <v>0</v>
      </c>
      <c r="Q1384" s="191">
        <v>0.027900000000000001</v>
      </c>
      <c r="R1384" s="191">
        <f>Q1384*H1384</f>
        <v>0.011717999999999999</v>
      </c>
      <c r="S1384" s="191">
        <v>0</v>
      </c>
      <c r="T1384" s="192">
        <f>S1384*H1384</f>
        <v>0</v>
      </c>
      <c r="U1384" s="38"/>
      <c r="V1384" s="38"/>
      <c r="W1384" s="38"/>
      <c r="X1384" s="38"/>
      <c r="Y1384" s="38"/>
      <c r="Z1384" s="38"/>
      <c r="AA1384" s="38"/>
      <c r="AB1384" s="38"/>
      <c r="AC1384" s="38"/>
      <c r="AD1384" s="38"/>
      <c r="AE1384" s="38"/>
      <c r="AR1384" s="193" t="s">
        <v>364</v>
      </c>
      <c r="AT1384" s="193" t="s">
        <v>259</v>
      </c>
      <c r="AU1384" s="193" t="s">
        <v>85</v>
      </c>
      <c r="AY1384" s="19" t="s">
        <v>257</v>
      </c>
      <c r="BE1384" s="194">
        <f>IF(N1384="základní",J1384,0)</f>
        <v>0</v>
      </c>
      <c r="BF1384" s="194">
        <f>IF(N1384="snížená",J1384,0)</f>
        <v>0</v>
      </c>
      <c r="BG1384" s="194">
        <f>IF(N1384="zákl. přenesená",J1384,0)</f>
        <v>0</v>
      </c>
      <c r="BH1384" s="194">
        <f>IF(N1384="sníž. přenesená",J1384,0)</f>
        <v>0</v>
      </c>
      <c r="BI1384" s="194">
        <f>IF(N1384="nulová",J1384,0)</f>
        <v>0</v>
      </c>
      <c r="BJ1384" s="19" t="s">
        <v>82</v>
      </c>
      <c r="BK1384" s="194">
        <f>ROUND(I1384*H1384,2)</f>
        <v>0</v>
      </c>
      <c r="BL1384" s="19" t="s">
        <v>364</v>
      </c>
      <c r="BM1384" s="193" t="s">
        <v>1465</v>
      </c>
    </row>
    <row r="1385" s="13" customFormat="1">
      <c r="A1385" s="13"/>
      <c r="B1385" s="195"/>
      <c r="C1385" s="13"/>
      <c r="D1385" s="196" t="s">
        <v>265</v>
      </c>
      <c r="E1385" s="197" t="s">
        <v>1</v>
      </c>
      <c r="F1385" s="198" t="s">
        <v>472</v>
      </c>
      <c r="G1385" s="13"/>
      <c r="H1385" s="197" t="s">
        <v>1</v>
      </c>
      <c r="I1385" s="199"/>
      <c r="J1385" s="13"/>
      <c r="K1385" s="13"/>
      <c r="L1385" s="195"/>
      <c r="M1385" s="200"/>
      <c r="N1385" s="201"/>
      <c r="O1385" s="201"/>
      <c r="P1385" s="201"/>
      <c r="Q1385" s="201"/>
      <c r="R1385" s="201"/>
      <c r="S1385" s="201"/>
      <c r="T1385" s="202"/>
      <c r="U1385" s="13"/>
      <c r="V1385" s="13"/>
      <c r="W1385" s="13"/>
      <c r="X1385" s="13"/>
      <c r="Y1385" s="13"/>
      <c r="Z1385" s="13"/>
      <c r="AA1385" s="13"/>
      <c r="AB1385" s="13"/>
      <c r="AC1385" s="13"/>
      <c r="AD1385" s="13"/>
      <c r="AE1385" s="13"/>
      <c r="AT1385" s="197" t="s">
        <v>265</v>
      </c>
      <c r="AU1385" s="197" t="s">
        <v>85</v>
      </c>
      <c r="AV1385" s="13" t="s">
        <v>82</v>
      </c>
      <c r="AW1385" s="13" t="s">
        <v>32</v>
      </c>
      <c r="AX1385" s="13" t="s">
        <v>75</v>
      </c>
      <c r="AY1385" s="197" t="s">
        <v>257</v>
      </c>
    </row>
    <row r="1386" s="13" customFormat="1">
      <c r="A1386" s="13"/>
      <c r="B1386" s="195"/>
      <c r="C1386" s="13"/>
      <c r="D1386" s="196" t="s">
        <v>265</v>
      </c>
      <c r="E1386" s="197" t="s">
        <v>1</v>
      </c>
      <c r="F1386" s="198" t="s">
        <v>1466</v>
      </c>
      <c r="G1386" s="13"/>
      <c r="H1386" s="197" t="s">
        <v>1</v>
      </c>
      <c r="I1386" s="199"/>
      <c r="J1386" s="13"/>
      <c r="K1386" s="13"/>
      <c r="L1386" s="195"/>
      <c r="M1386" s="200"/>
      <c r="N1386" s="201"/>
      <c r="O1386" s="201"/>
      <c r="P1386" s="201"/>
      <c r="Q1386" s="201"/>
      <c r="R1386" s="201"/>
      <c r="S1386" s="201"/>
      <c r="T1386" s="202"/>
      <c r="U1386" s="13"/>
      <c r="V1386" s="13"/>
      <c r="W1386" s="13"/>
      <c r="X1386" s="13"/>
      <c r="Y1386" s="13"/>
      <c r="Z1386" s="13"/>
      <c r="AA1386" s="13"/>
      <c r="AB1386" s="13"/>
      <c r="AC1386" s="13"/>
      <c r="AD1386" s="13"/>
      <c r="AE1386" s="13"/>
      <c r="AT1386" s="197" t="s">
        <v>265</v>
      </c>
      <c r="AU1386" s="197" t="s">
        <v>85</v>
      </c>
      <c r="AV1386" s="13" t="s">
        <v>82</v>
      </c>
      <c r="AW1386" s="13" t="s">
        <v>32</v>
      </c>
      <c r="AX1386" s="13" t="s">
        <v>75</v>
      </c>
      <c r="AY1386" s="197" t="s">
        <v>257</v>
      </c>
    </row>
    <row r="1387" s="14" customFormat="1">
      <c r="A1387" s="14"/>
      <c r="B1387" s="203"/>
      <c r="C1387" s="14"/>
      <c r="D1387" s="196" t="s">
        <v>265</v>
      </c>
      <c r="E1387" s="204" t="s">
        <v>1</v>
      </c>
      <c r="F1387" s="205" t="s">
        <v>1467</v>
      </c>
      <c r="G1387" s="14"/>
      <c r="H1387" s="206">
        <v>0.41999999999999998</v>
      </c>
      <c r="I1387" s="207"/>
      <c r="J1387" s="14"/>
      <c r="K1387" s="14"/>
      <c r="L1387" s="203"/>
      <c r="M1387" s="208"/>
      <c r="N1387" s="209"/>
      <c r="O1387" s="209"/>
      <c r="P1387" s="209"/>
      <c r="Q1387" s="209"/>
      <c r="R1387" s="209"/>
      <c r="S1387" s="209"/>
      <c r="T1387" s="210"/>
      <c r="U1387" s="14"/>
      <c r="V1387" s="14"/>
      <c r="W1387" s="14"/>
      <c r="X1387" s="14"/>
      <c r="Y1387" s="14"/>
      <c r="Z1387" s="14"/>
      <c r="AA1387" s="14"/>
      <c r="AB1387" s="14"/>
      <c r="AC1387" s="14"/>
      <c r="AD1387" s="14"/>
      <c r="AE1387" s="14"/>
      <c r="AT1387" s="204" t="s">
        <v>265</v>
      </c>
      <c r="AU1387" s="204" t="s">
        <v>85</v>
      </c>
      <c r="AV1387" s="14" t="s">
        <v>85</v>
      </c>
      <c r="AW1387" s="14" t="s">
        <v>32</v>
      </c>
      <c r="AX1387" s="14" t="s">
        <v>75</v>
      </c>
      <c r="AY1387" s="204" t="s">
        <v>257</v>
      </c>
    </row>
    <row r="1388" s="15" customFormat="1">
      <c r="A1388" s="15"/>
      <c r="B1388" s="211"/>
      <c r="C1388" s="15"/>
      <c r="D1388" s="196" t="s">
        <v>265</v>
      </c>
      <c r="E1388" s="212" t="s">
        <v>1</v>
      </c>
      <c r="F1388" s="213" t="s">
        <v>271</v>
      </c>
      <c r="G1388" s="15"/>
      <c r="H1388" s="214">
        <v>0.41999999999999998</v>
      </c>
      <c r="I1388" s="215"/>
      <c r="J1388" s="15"/>
      <c r="K1388" s="15"/>
      <c r="L1388" s="211"/>
      <c r="M1388" s="216"/>
      <c r="N1388" s="217"/>
      <c r="O1388" s="217"/>
      <c r="P1388" s="217"/>
      <c r="Q1388" s="217"/>
      <c r="R1388" s="217"/>
      <c r="S1388" s="217"/>
      <c r="T1388" s="218"/>
      <c r="U1388" s="15"/>
      <c r="V1388" s="15"/>
      <c r="W1388" s="15"/>
      <c r="X1388" s="15"/>
      <c r="Y1388" s="15"/>
      <c r="Z1388" s="15"/>
      <c r="AA1388" s="15"/>
      <c r="AB1388" s="15"/>
      <c r="AC1388" s="15"/>
      <c r="AD1388" s="15"/>
      <c r="AE1388" s="15"/>
      <c r="AT1388" s="212" t="s">
        <v>265</v>
      </c>
      <c r="AU1388" s="212" t="s">
        <v>85</v>
      </c>
      <c r="AV1388" s="15" t="s">
        <v>108</v>
      </c>
      <c r="AW1388" s="15" t="s">
        <v>32</v>
      </c>
      <c r="AX1388" s="15" t="s">
        <v>82</v>
      </c>
      <c r="AY1388" s="212" t="s">
        <v>257</v>
      </c>
    </row>
    <row r="1389" s="2" customFormat="1" ht="33" customHeight="1">
      <c r="A1389" s="38"/>
      <c r="B1389" s="181"/>
      <c r="C1389" s="182" t="s">
        <v>1468</v>
      </c>
      <c r="D1389" s="182" t="s">
        <v>259</v>
      </c>
      <c r="E1389" s="183" t="s">
        <v>1469</v>
      </c>
      <c r="F1389" s="184" t="s">
        <v>1470</v>
      </c>
      <c r="G1389" s="185" t="s">
        <v>323</v>
      </c>
      <c r="H1389" s="186">
        <v>50.18</v>
      </c>
      <c r="I1389" s="187"/>
      <c r="J1389" s="188">
        <f>ROUND(I1389*H1389,2)</f>
        <v>0</v>
      </c>
      <c r="K1389" s="184" t="s">
        <v>263</v>
      </c>
      <c r="L1389" s="39"/>
      <c r="M1389" s="189" t="s">
        <v>1</v>
      </c>
      <c r="N1389" s="190" t="s">
        <v>40</v>
      </c>
      <c r="O1389" s="77"/>
      <c r="P1389" s="191">
        <f>O1389*H1389</f>
        <v>0</v>
      </c>
      <c r="Q1389" s="191">
        <v>0.031649999999999998</v>
      </c>
      <c r="R1389" s="191">
        <f>Q1389*H1389</f>
        <v>1.5881969999999999</v>
      </c>
      <c r="S1389" s="191">
        <v>0</v>
      </c>
      <c r="T1389" s="192">
        <f>S1389*H1389</f>
        <v>0</v>
      </c>
      <c r="U1389" s="38"/>
      <c r="V1389" s="38"/>
      <c r="W1389" s="38"/>
      <c r="X1389" s="38"/>
      <c r="Y1389" s="38"/>
      <c r="Z1389" s="38"/>
      <c r="AA1389" s="38"/>
      <c r="AB1389" s="38"/>
      <c r="AC1389" s="38"/>
      <c r="AD1389" s="38"/>
      <c r="AE1389" s="38"/>
      <c r="AR1389" s="193" t="s">
        <v>364</v>
      </c>
      <c r="AT1389" s="193" t="s">
        <v>259</v>
      </c>
      <c r="AU1389" s="193" t="s">
        <v>85</v>
      </c>
      <c r="AY1389" s="19" t="s">
        <v>257</v>
      </c>
      <c r="BE1389" s="194">
        <f>IF(N1389="základní",J1389,0)</f>
        <v>0</v>
      </c>
      <c r="BF1389" s="194">
        <f>IF(N1389="snížená",J1389,0)</f>
        <v>0</v>
      </c>
      <c r="BG1389" s="194">
        <f>IF(N1389="zákl. přenesená",J1389,0)</f>
        <v>0</v>
      </c>
      <c r="BH1389" s="194">
        <f>IF(N1389="sníž. přenesená",J1389,0)</f>
        <v>0</v>
      </c>
      <c r="BI1389" s="194">
        <f>IF(N1389="nulová",J1389,0)</f>
        <v>0</v>
      </c>
      <c r="BJ1389" s="19" t="s">
        <v>82</v>
      </c>
      <c r="BK1389" s="194">
        <f>ROUND(I1389*H1389,2)</f>
        <v>0</v>
      </c>
      <c r="BL1389" s="19" t="s">
        <v>364</v>
      </c>
      <c r="BM1389" s="193" t="s">
        <v>1471</v>
      </c>
    </row>
    <row r="1390" s="13" customFormat="1">
      <c r="A1390" s="13"/>
      <c r="B1390" s="195"/>
      <c r="C1390" s="13"/>
      <c r="D1390" s="196" t="s">
        <v>265</v>
      </c>
      <c r="E1390" s="197" t="s">
        <v>1</v>
      </c>
      <c r="F1390" s="198" t="s">
        <v>472</v>
      </c>
      <c r="G1390" s="13"/>
      <c r="H1390" s="197" t="s">
        <v>1</v>
      </c>
      <c r="I1390" s="199"/>
      <c r="J1390" s="13"/>
      <c r="K1390" s="13"/>
      <c r="L1390" s="195"/>
      <c r="M1390" s="200"/>
      <c r="N1390" s="201"/>
      <c r="O1390" s="201"/>
      <c r="P1390" s="201"/>
      <c r="Q1390" s="201"/>
      <c r="R1390" s="201"/>
      <c r="S1390" s="201"/>
      <c r="T1390" s="202"/>
      <c r="U1390" s="13"/>
      <c r="V1390" s="13"/>
      <c r="W1390" s="13"/>
      <c r="X1390" s="13"/>
      <c r="Y1390" s="13"/>
      <c r="Z1390" s="13"/>
      <c r="AA1390" s="13"/>
      <c r="AB1390" s="13"/>
      <c r="AC1390" s="13"/>
      <c r="AD1390" s="13"/>
      <c r="AE1390" s="13"/>
      <c r="AT1390" s="197" t="s">
        <v>265</v>
      </c>
      <c r="AU1390" s="197" t="s">
        <v>85</v>
      </c>
      <c r="AV1390" s="13" t="s">
        <v>82</v>
      </c>
      <c r="AW1390" s="13" t="s">
        <v>32</v>
      </c>
      <c r="AX1390" s="13" t="s">
        <v>75</v>
      </c>
      <c r="AY1390" s="197" t="s">
        <v>257</v>
      </c>
    </row>
    <row r="1391" s="13" customFormat="1">
      <c r="A1391" s="13"/>
      <c r="B1391" s="195"/>
      <c r="C1391" s="13"/>
      <c r="D1391" s="196" t="s">
        <v>265</v>
      </c>
      <c r="E1391" s="197" t="s">
        <v>1</v>
      </c>
      <c r="F1391" s="198" t="s">
        <v>1472</v>
      </c>
      <c r="G1391" s="13"/>
      <c r="H1391" s="197" t="s">
        <v>1</v>
      </c>
      <c r="I1391" s="199"/>
      <c r="J1391" s="13"/>
      <c r="K1391" s="13"/>
      <c r="L1391" s="195"/>
      <c r="M1391" s="200"/>
      <c r="N1391" s="201"/>
      <c r="O1391" s="201"/>
      <c r="P1391" s="201"/>
      <c r="Q1391" s="201"/>
      <c r="R1391" s="201"/>
      <c r="S1391" s="201"/>
      <c r="T1391" s="202"/>
      <c r="U1391" s="13"/>
      <c r="V1391" s="13"/>
      <c r="W1391" s="13"/>
      <c r="X1391" s="13"/>
      <c r="Y1391" s="13"/>
      <c r="Z1391" s="13"/>
      <c r="AA1391" s="13"/>
      <c r="AB1391" s="13"/>
      <c r="AC1391" s="13"/>
      <c r="AD1391" s="13"/>
      <c r="AE1391" s="13"/>
      <c r="AT1391" s="197" t="s">
        <v>265</v>
      </c>
      <c r="AU1391" s="197" t="s">
        <v>85</v>
      </c>
      <c r="AV1391" s="13" t="s">
        <v>82</v>
      </c>
      <c r="AW1391" s="13" t="s">
        <v>32</v>
      </c>
      <c r="AX1391" s="13" t="s">
        <v>75</v>
      </c>
      <c r="AY1391" s="197" t="s">
        <v>257</v>
      </c>
    </row>
    <row r="1392" s="14" customFormat="1">
      <c r="A1392" s="14"/>
      <c r="B1392" s="203"/>
      <c r="C1392" s="14"/>
      <c r="D1392" s="196" t="s">
        <v>265</v>
      </c>
      <c r="E1392" s="204" t="s">
        <v>1</v>
      </c>
      <c r="F1392" s="205" t="s">
        <v>1473</v>
      </c>
      <c r="G1392" s="14"/>
      <c r="H1392" s="206">
        <v>31.579999999999998</v>
      </c>
      <c r="I1392" s="207"/>
      <c r="J1392" s="14"/>
      <c r="K1392" s="14"/>
      <c r="L1392" s="203"/>
      <c r="M1392" s="208"/>
      <c r="N1392" s="209"/>
      <c r="O1392" s="209"/>
      <c r="P1392" s="209"/>
      <c r="Q1392" s="209"/>
      <c r="R1392" s="209"/>
      <c r="S1392" s="209"/>
      <c r="T1392" s="210"/>
      <c r="U1392" s="14"/>
      <c r="V1392" s="14"/>
      <c r="W1392" s="14"/>
      <c r="X1392" s="14"/>
      <c r="Y1392" s="14"/>
      <c r="Z1392" s="14"/>
      <c r="AA1392" s="14"/>
      <c r="AB1392" s="14"/>
      <c r="AC1392" s="14"/>
      <c r="AD1392" s="14"/>
      <c r="AE1392" s="14"/>
      <c r="AT1392" s="204" t="s">
        <v>265</v>
      </c>
      <c r="AU1392" s="204" t="s">
        <v>85</v>
      </c>
      <c r="AV1392" s="14" t="s">
        <v>85</v>
      </c>
      <c r="AW1392" s="14" t="s">
        <v>32</v>
      </c>
      <c r="AX1392" s="14" t="s">
        <v>75</v>
      </c>
      <c r="AY1392" s="204" t="s">
        <v>257</v>
      </c>
    </row>
    <row r="1393" s="14" customFormat="1">
      <c r="A1393" s="14"/>
      <c r="B1393" s="203"/>
      <c r="C1393" s="14"/>
      <c r="D1393" s="196" t="s">
        <v>265</v>
      </c>
      <c r="E1393" s="204" t="s">
        <v>1</v>
      </c>
      <c r="F1393" s="205" t="s">
        <v>1474</v>
      </c>
      <c r="G1393" s="14"/>
      <c r="H1393" s="206">
        <v>18.600000000000001</v>
      </c>
      <c r="I1393" s="207"/>
      <c r="J1393" s="14"/>
      <c r="K1393" s="14"/>
      <c r="L1393" s="203"/>
      <c r="M1393" s="208"/>
      <c r="N1393" s="209"/>
      <c r="O1393" s="209"/>
      <c r="P1393" s="209"/>
      <c r="Q1393" s="209"/>
      <c r="R1393" s="209"/>
      <c r="S1393" s="209"/>
      <c r="T1393" s="210"/>
      <c r="U1393" s="14"/>
      <c r="V1393" s="14"/>
      <c r="W1393" s="14"/>
      <c r="X1393" s="14"/>
      <c r="Y1393" s="14"/>
      <c r="Z1393" s="14"/>
      <c r="AA1393" s="14"/>
      <c r="AB1393" s="14"/>
      <c r="AC1393" s="14"/>
      <c r="AD1393" s="14"/>
      <c r="AE1393" s="14"/>
      <c r="AT1393" s="204" t="s">
        <v>265</v>
      </c>
      <c r="AU1393" s="204" t="s">
        <v>85</v>
      </c>
      <c r="AV1393" s="14" t="s">
        <v>85</v>
      </c>
      <c r="AW1393" s="14" t="s">
        <v>32</v>
      </c>
      <c r="AX1393" s="14" t="s">
        <v>75</v>
      </c>
      <c r="AY1393" s="204" t="s">
        <v>257</v>
      </c>
    </row>
    <row r="1394" s="15" customFormat="1">
      <c r="A1394" s="15"/>
      <c r="B1394" s="211"/>
      <c r="C1394" s="15"/>
      <c r="D1394" s="196" t="s">
        <v>265</v>
      </c>
      <c r="E1394" s="212" t="s">
        <v>1</v>
      </c>
      <c r="F1394" s="213" t="s">
        <v>271</v>
      </c>
      <c r="G1394" s="15"/>
      <c r="H1394" s="214">
        <v>50.18</v>
      </c>
      <c r="I1394" s="215"/>
      <c r="J1394" s="15"/>
      <c r="K1394" s="15"/>
      <c r="L1394" s="211"/>
      <c r="M1394" s="216"/>
      <c r="N1394" s="217"/>
      <c r="O1394" s="217"/>
      <c r="P1394" s="217"/>
      <c r="Q1394" s="217"/>
      <c r="R1394" s="217"/>
      <c r="S1394" s="217"/>
      <c r="T1394" s="218"/>
      <c r="U1394" s="15"/>
      <c r="V1394" s="15"/>
      <c r="W1394" s="15"/>
      <c r="X1394" s="15"/>
      <c r="Y1394" s="15"/>
      <c r="Z1394" s="15"/>
      <c r="AA1394" s="15"/>
      <c r="AB1394" s="15"/>
      <c r="AC1394" s="15"/>
      <c r="AD1394" s="15"/>
      <c r="AE1394" s="15"/>
      <c r="AT1394" s="212" t="s">
        <v>265</v>
      </c>
      <c r="AU1394" s="212" t="s">
        <v>85</v>
      </c>
      <c r="AV1394" s="15" t="s">
        <v>108</v>
      </c>
      <c r="AW1394" s="15" t="s">
        <v>32</v>
      </c>
      <c r="AX1394" s="15" t="s">
        <v>82</v>
      </c>
      <c r="AY1394" s="212" t="s">
        <v>257</v>
      </c>
    </row>
    <row r="1395" s="2" customFormat="1" ht="33" customHeight="1">
      <c r="A1395" s="38"/>
      <c r="B1395" s="181"/>
      <c r="C1395" s="182" t="s">
        <v>1475</v>
      </c>
      <c r="D1395" s="182" t="s">
        <v>259</v>
      </c>
      <c r="E1395" s="183" t="s">
        <v>1476</v>
      </c>
      <c r="F1395" s="184" t="s">
        <v>1477</v>
      </c>
      <c r="G1395" s="185" t="s">
        <v>323</v>
      </c>
      <c r="H1395" s="186">
        <v>98.319999999999993</v>
      </c>
      <c r="I1395" s="187"/>
      <c r="J1395" s="188">
        <f>ROUND(I1395*H1395,2)</f>
        <v>0</v>
      </c>
      <c r="K1395" s="184" t="s">
        <v>263</v>
      </c>
      <c r="L1395" s="39"/>
      <c r="M1395" s="189" t="s">
        <v>1</v>
      </c>
      <c r="N1395" s="190" t="s">
        <v>40</v>
      </c>
      <c r="O1395" s="77"/>
      <c r="P1395" s="191">
        <f>O1395*H1395</f>
        <v>0</v>
      </c>
      <c r="Q1395" s="191">
        <v>0.028549999999999999</v>
      </c>
      <c r="R1395" s="191">
        <f>Q1395*H1395</f>
        <v>2.8070359999999996</v>
      </c>
      <c r="S1395" s="191">
        <v>0</v>
      </c>
      <c r="T1395" s="192">
        <f>S1395*H1395</f>
        <v>0</v>
      </c>
      <c r="U1395" s="38"/>
      <c r="V1395" s="38"/>
      <c r="W1395" s="38"/>
      <c r="X1395" s="38"/>
      <c r="Y1395" s="38"/>
      <c r="Z1395" s="38"/>
      <c r="AA1395" s="38"/>
      <c r="AB1395" s="38"/>
      <c r="AC1395" s="38"/>
      <c r="AD1395" s="38"/>
      <c r="AE1395" s="38"/>
      <c r="AR1395" s="193" t="s">
        <v>364</v>
      </c>
      <c r="AT1395" s="193" t="s">
        <v>259</v>
      </c>
      <c r="AU1395" s="193" t="s">
        <v>85</v>
      </c>
      <c r="AY1395" s="19" t="s">
        <v>257</v>
      </c>
      <c r="BE1395" s="194">
        <f>IF(N1395="základní",J1395,0)</f>
        <v>0</v>
      </c>
      <c r="BF1395" s="194">
        <f>IF(N1395="snížená",J1395,0)</f>
        <v>0</v>
      </c>
      <c r="BG1395" s="194">
        <f>IF(N1395="zákl. přenesená",J1395,0)</f>
        <v>0</v>
      </c>
      <c r="BH1395" s="194">
        <f>IF(N1395="sníž. přenesená",J1395,0)</f>
        <v>0</v>
      </c>
      <c r="BI1395" s="194">
        <f>IF(N1395="nulová",J1395,0)</f>
        <v>0</v>
      </c>
      <c r="BJ1395" s="19" t="s">
        <v>82</v>
      </c>
      <c r="BK1395" s="194">
        <f>ROUND(I1395*H1395,2)</f>
        <v>0</v>
      </c>
      <c r="BL1395" s="19" t="s">
        <v>364</v>
      </c>
      <c r="BM1395" s="193" t="s">
        <v>1478</v>
      </c>
    </row>
    <row r="1396" s="13" customFormat="1">
      <c r="A1396" s="13"/>
      <c r="B1396" s="195"/>
      <c r="C1396" s="13"/>
      <c r="D1396" s="196" t="s">
        <v>265</v>
      </c>
      <c r="E1396" s="197" t="s">
        <v>1</v>
      </c>
      <c r="F1396" s="198" t="s">
        <v>472</v>
      </c>
      <c r="G1396" s="13"/>
      <c r="H1396" s="197" t="s">
        <v>1</v>
      </c>
      <c r="I1396" s="199"/>
      <c r="J1396" s="13"/>
      <c r="K1396" s="13"/>
      <c r="L1396" s="195"/>
      <c r="M1396" s="200"/>
      <c r="N1396" s="201"/>
      <c r="O1396" s="201"/>
      <c r="P1396" s="201"/>
      <c r="Q1396" s="201"/>
      <c r="R1396" s="201"/>
      <c r="S1396" s="201"/>
      <c r="T1396" s="202"/>
      <c r="U1396" s="13"/>
      <c r="V1396" s="13"/>
      <c r="W1396" s="13"/>
      <c r="X1396" s="13"/>
      <c r="Y1396" s="13"/>
      <c r="Z1396" s="13"/>
      <c r="AA1396" s="13"/>
      <c r="AB1396" s="13"/>
      <c r="AC1396" s="13"/>
      <c r="AD1396" s="13"/>
      <c r="AE1396" s="13"/>
      <c r="AT1396" s="197" t="s">
        <v>265</v>
      </c>
      <c r="AU1396" s="197" t="s">
        <v>85</v>
      </c>
      <c r="AV1396" s="13" t="s">
        <v>82</v>
      </c>
      <c r="AW1396" s="13" t="s">
        <v>32</v>
      </c>
      <c r="AX1396" s="13" t="s">
        <v>75</v>
      </c>
      <c r="AY1396" s="197" t="s">
        <v>257</v>
      </c>
    </row>
    <row r="1397" s="13" customFormat="1">
      <c r="A1397" s="13"/>
      <c r="B1397" s="195"/>
      <c r="C1397" s="13"/>
      <c r="D1397" s="196" t="s">
        <v>265</v>
      </c>
      <c r="E1397" s="197" t="s">
        <v>1</v>
      </c>
      <c r="F1397" s="198" t="s">
        <v>1479</v>
      </c>
      <c r="G1397" s="13"/>
      <c r="H1397" s="197" t="s">
        <v>1</v>
      </c>
      <c r="I1397" s="199"/>
      <c r="J1397" s="13"/>
      <c r="K1397" s="13"/>
      <c r="L1397" s="195"/>
      <c r="M1397" s="200"/>
      <c r="N1397" s="201"/>
      <c r="O1397" s="201"/>
      <c r="P1397" s="201"/>
      <c r="Q1397" s="201"/>
      <c r="R1397" s="201"/>
      <c r="S1397" s="201"/>
      <c r="T1397" s="202"/>
      <c r="U1397" s="13"/>
      <c r="V1397" s="13"/>
      <c r="W1397" s="13"/>
      <c r="X1397" s="13"/>
      <c r="Y1397" s="13"/>
      <c r="Z1397" s="13"/>
      <c r="AA1397" s="13"/>
      <c r="AB1397" s="13"/>
      <c r="AC1397" s="13"/>
      <c r="AD1397" s="13"/>
      <c r="AE1397" s="13"/>
      <c r="AT1397" s="197" t="s">
        <v>265</v>
      </c>
      <c r="AU1397" s="197" t="s">
        <v>85</v>
      </c>
      <c r="AV1397" s="13" t="s">
        <v>82</v>
      </c>
      <c r="AW1397" s="13" t="s">
        <v>32</v>
      </c>
      <c r="AX1397" s="13" t="s">
        <v>75</v>
      </c>
      <c r="AY1397" s="197" t="s">
        <v>257</v>
      </c>
    </row>
    <row r="1398" s="14" customFormat="1">
      <c r="A1398" s="14"/>
      <c r="B1398" s="203"/>
      <c r="C1398" s="14"/>
      <c r="D1398" s="196" t="s">
        <v>265</v>
      </c>
      <c r="E1398" s="204" t="s">
        <v>1</v>
      </c>
      <c r="F1398" s="205" t="s">
        <v>1480</v>
      </c>
      <c r="G1398" s="14"/>
      <c r="H1398" s="206">
        <v>35.729999999999997</v>
      </c>
      <c r="I1398" s="207"/>
      <c r="J1398" s="14"/>
      <c r="K1398" s="14"/>
      <c r="L1398" s="203"/>
      <c r="M1398" s="208"/>
      <c r="N1398" s="209"/>
      <c r="O1398" s="209"/>
      <c r="P1398" s="209"/>
      <c r="Q1398" s="209"/>
      <c r="R1398" s="209"/>
      <c r="S1398" s="209"/>
      <c r="T1398" s="210"/>
      <c r="U1398" s="14"/>
      <c r="V1398" s="14"/>
      <c r="W1398" s="14"/>
      <c r="X1398" s="14"/>
      <c r="Y1398" s="14"/>
      <c r="Z1398" s="14"/>
      <c r="AA1398" s="14"/>
      <c r="AB1398" s="14"/>
      <c r="AC1398" s="14"/>
      <c r="AD1398" s="14"/>
      <c r="AE1398" s="14"/>
      <c r="AT1398" s="204" t="s">
        <v>265</v>
      </c>
      <c r="AU1398" s="204" t="s">
        <v>85</v>
      </c>
      <c r="AV1398" s="14" t="s">
        <v>85</v>
      </c>
      <c r="AW1398" s="14" t="s">
        <v>32</v>
      </c>
      <c r="AX1398" s="14" t="s">
        <v>75</v>
      </c>
      <c r="AY1398" s="204" t="s">
        <v>257</v>
      </c>
    </row>
    <row r="1399" s="14" customFormat="1">
      <c r="A1399" s="14"/>
      <c r="B1399" s="203"/>
      <c r="C1399" s="14"/>
      <c r="D1399" s="196" t="s">
        <v>265</v>
      </c>
      <c r="E1399" s="204" t="s">
        <v>1</v>
      </c>
      <c r="F1399" s="205" t="s">
        <v>1481</v>
      </c>
      <c r="G1399" s="14"/>
      <c r="H1399" s="206">
        <v>22.18</v>
      </c>
      <c r="I1399" s="207"/>
      <c r="J1399" s="14"/>
      <c r="K1399" s="14"/>
      <c r="L1399" s="203"/>
      <c r="M1399" s="208"/>
      <c r="N1399" s="209"/>
      <c r="O1399" s="209"/>
      <c r="P1399" s="209"/>
      <c r="Q1399" s="209"/>
      <c r="R1399" s="209"/>
      <c r="S1399" s="209"/>
      <c r="T1399" s="210"/>
      <c r="U1399" s="14"/>
      <c r="V1399" s="14"/>
      <c r="W1399" s="14"/>
      <c r="X1399" s="14"/>
      <c r="Y1399" s="14"/>
      <c r="Z1399" s="14"/>
      <c r="AA1399" s="14"/>
      <c r="AB1399" s="14"/>
      <c r="AC1399" s="14"/>
      <c r="AD1399" s="14"/>
      <c r="AE1399" s="14"/>
      <c r="AT1399" s="204" t="s">
        <v>265</v>
      </c>
      <c r="AU1399" s="204" t="s">
        <v>85</v>
      </c>
      <c r="AV1399" s="14" t="s">
        <v>85</v>
      </c>
      <c r="AW1399" s="14" t="s">
        <v>32</v>
      </c>
      <c r="AX1399" s="14" t="s">
        <v>75</v>
      </c>
      <c r="AY1399" s="204" t="s">
        <v>257</v>
      </c>
    </row>
    <row r="1400" s="16" customFormat="1">
      <c r="A1400" s="16"/>
      <c r="B1400" s="219"/>
      <c r="C1400" s="16"/>
      <c r="D1400" s="196" t="s">
        <v>265</v>
      </c>
      <c r="E1400" s="220" t="s">
        <v>1</v>
      </c>
      <c r="F1400" s="221" t="s">
        <v>296</v>
      </c>
      <c r="G1400" s="16"/>
      <c r="H1400" s="222">
        <v>57.909999999999997</v>
      </c>
      <c r="I1400" s="223"/>
      <c r="J1400" s="16"/>
      <c r="K1400" s="16"/>
      <c r="L1400" s="219"/>
      <c r="M1400" s="224"/>
      <c r="N1400" s="225"/>
      <c r="O1400" s="225"/>
      <c r="P1400" s="225"/>
      <c r="Q1400" s="225"/>
      <c r="R1400" s="225"/>
      <c r="S1400" s="225"/>
      <c r="T1400" s="226"/>
      <c r="U1400" s="16"/>
      <c r="V1400" s="16"/>
      <c r="W1400" s="16"/>
      <c r="X1400" s="16"/>
      <c r="Y1400" s="16"/>
      <c r="Z1400" s="16"/>
      <c r="AA1400" s="16"/>
      <c r="AB1400" s="16"/>
      <c r="AC1400" s="16"/>
      <c r="AD1400" s="16"/>
      <c r="AE1400" s="16"/>
      <c r="AT1400" s="220" t="s">
        <v>265</v>
      </c>
      <c r="AU1400" s="220" t="s">
        <v>85</v>
      </c>
      <c r="AV1400" s="16" t="s">
        <v>92</v>
      </c>
      <c r="AW1400" s="16" t="s">
        <v>32</v>
      </c>
      <c r="AX1400" s="16" t="s">
        <v>75</v>
      </c>
      <c r="AY1400" s="220" t="s">
        <v>257</v>
      </c>
    </row>
    <row r="1401" s="13" customFormat="1">
      <c r="A1401" s="13"/>
      <c r="B1401" s="195"/>
      <c r="C1401" s="13"/>
      <c r="D1401" s="196" t="s">
        <v>265</v>
      </c>
      <c r="E1401" s="197" t="s">
        <v>1</v>
      </c>
      <c r="F1401" s="198" t="s">
        <v>1482</v>
      </c>
      <c r="G1401" s="13"/>
      <c r="H1401" s="197" t="s">
        <v>1</v>
      </c>
      <c r="I1401" s="199"/>
      <c r="J1401" s="13"/>
      <c r="K1401" s="13"/>
      <c r="L1401" s="195"/>
      <c r="M1401" s="200"/>
      <c r="N1401" s="201"/>
      <c r="O1401" s="201"/>
      <c r="P1401" s="201"/>
      <c r="Q1401" s="201"/>
      <c r="R1401" s="201"/>
      <c r="S1401" s="201"/>
      <c r="T1401" s="202"/>
      <c r="U1401" s="13"/>
      <c r="V1401" s="13"/>
      <c r="W1401" s="13"/>
      <c r="X1401" s="13"/>
      <c r="Y1401" s="13"/>
      <c r="Z1401" s="13"/>
      <c r="AA1401" s="13"/>
      <c r="AB1401" s="13"/>
      <c r="AC1401" s="13"/>
      <c r="AD1401" s="13"/>
      <c r="AE1401" s="13"/>
      <c r="AT1401" s="197" t="s">
        <v>265</v>
      </c>
      <c r="AU1401" s="197" t="s">
        <v>85</v>
      </c>
      <c r="AV1401" s="13" t="s">
        <v>82</v>
      </c>
      <c r="AW1401" s="13" t="s">
        <v>32</v>
      </c>
      <c r="AX1401" s="13" t="s">
        <v>75</v>
      </c>
      <c r="AY1401" s="197" t="s">
        <v>257</v>
      </c>
    </row>
    <row r="1402" s="14" customFormat="1">
      <c r="A1402" s="14"/>
      <c r="B1402" s="203"/>
      <c r="C1402" s="14"/>
      <c r="D1402" s="196" t="s">
        <v>265</v>
      </c>
      <c r="E1402" s="204" t="s">
        <v>1</v>
      </c>
      <c r="F1402" s="205" t="s">
        <v>1449</v>
      </c>
      <c r="G1402" s="14"/>
      <c r="H1402" s="206">
        <v>9.7300000000000004</v>
      </c>
      <c r="I1402" s="207"/>
      <c r="J1402" s="14"/>
      <c r="K1402" s="14"/>
      <c r="L1402" s="203"/>
      <c r="M1402" s="208"/>
      <c r="N1402" s="209"/>
      <c r="O1402" s="209"/>
      <c r="P1402" s="209"/>
      <c r="Q1402" s="209"/>
      <c r="R1402" s="209"/>
      <c r="S1402" s="209"/>
      <c r="T1402" s="210"/>
      <c r="U1402" s="14"/>
      <c r="V1402" s="14"/>
      <c r="W1402" s="14"/>
      <c r="X1402" s="14"/>
      <c r="Y1402" s="14"/>
      <c r="Z1402" s="14"/>
      <c r="AA1402" s="14"/>
      <c r="AB1402" s="14"/>
      <c r="AC1402" s="14"/>
      <c r="AD1402" s="14"/>
      <c r="AE1402" s="14"/>
      <c r="AT1402" s="204" t="s">
        <v>265</v>
      </c>
      <c r="AU1402" s="204" t="s">
        <v>85</v>
      </c>
      <c r="AV1402" s="14" t="s">
        <v>85</v>
      </c>
      <c r="AW1402" s="14" t="s">
        <v>32</v>
      </c>
      <c r="AX1402" s="14" t="s">
        <v>75</v>
      </c>
      <c r="AY1402" s="204" t="s">
        <v>257</v>
      </c>
    </row>
    <row r="1403" s="13" customFormat="1">
      <c r="A1403" s="13"/>
      <c r="B1403" s="195"/>
      <c r="C1403" s="13"/>
      <c r="D1403" s="196" t="s">
        <v>265</v>
      </c>
      <c r="E1403" s="197" t="s">
        <v>1</v>
      </c>
      <c r="F1403" s="198" t="s">
        <v>1483</v>
      </c>
      <c r="G1403" s="13"/>
      <c r="H1403" s="197" t="s">
        <v>1</v>
      </c>
      <c r="I1403" s="199"/>
      <c r="J1403" s="13"/>
      <c r="K1403" s="13"/>
      <c r="L1403" s="195"/>
      <c r="M1403" s="200"/>
      <c r="N1403" s="201"/>
      <c r="O1403" s="201"/>
      <c r="P1403" s="201"/>
      <c r="Q1403" s="201"/>
      <c r="R1403" s="201"/>
      <c r="S1403" s="201"/>
      <c r="T1403" s="202"/>
      <c r="U1403" s="13"/>
      <c r="V1403" s="13"/>
      <c r="W1403" s="13"/>
      <c r="X1403" s="13"/>
      <c r="Y1403" s="13"/>
      <c r="Z1403" s="13"/>
      <c r="AA1403" s="13"/>
      <c r="AB1403" s="13"/>
      <c r="AC1403" s="13"/>
      <c r="AD1403" s="13"/>
      <c r="AE1403" s="13"/>
      <c r="AT1403" s="197" t="s">
        <v>265</v>
      </c>
      <c r="AU1403" s="197" t="s">
        <v>85</v>
      </c>
      <c r="AV1403" s="13" t="s">
        <v>82</v>
      </c>
      <c r="AW1403" s="13" t="s">
        <v>32</v>
      </c>
      <c r="AX1403" s="13" t="s">
        <v>75</v>
      </c>
      <c r="AY1403" s="197" t="s">
        <v>257</v>
      </c>
    </row>
    <row r="1404" s="14" customFormat="1">
      <c r="A1404" s="14"/>
      <c r="B1404" s="203"/>
      <c r="C1404" s="14"/>
      <c r="D1404" s="196" t="s">
        <v>265</v>
      </c>
      <c r="E1404" s="204" t="s">
        <v>1</v>
      </c>
      <c r="F1404" s="205" t="s">
        <v>1484</v>
      </c>
      <c r="G1404" s="14"/>
      <c r="H1404" s="206">
        <v>22.010000000000002</v>
      </c>
      <c r="I1404" s="207"/>
      <c r="J1404" s="14"/>
      <c r="K1404" s="14"/>
      <c r="L1404" s="203"/>
      <c r="M1404" s="208"/>
      <c r="N1404" s="209"/>
      <c r="O1404" s="209"/>
      <c r="P1404" s="209"/>
      <c r="Q1404" s="209"/>
      <c r="R1404" s="209"/>
      <c r="S1404" s="209"/>
      <c r="T1404" s="210"/>
      <c r="U1404" s="14"/>
      <c r="V1404" s="14"/>
      <c r="W1404" s="14"/>
      <c r="X1404" s="14"/>
      <c r="Y1404" s="14"/>
      <c r="Z1404" s="14"/>
      <c r="AA1404" s="14"/>
      <c r="AB1404" s="14"/>
      <c r="AC1404" s="14"/>
      <c r="AD1404" s="14"/>
      <c r="AE1404" s="14"/>
      <c r="AT1404" s="204" t="s">
        <v>265</v>
      </c>
      <c r="AU1404" s="204" t="s">
        <v>85</v>
      </c>
      <c r="AV1404" s="14" t="s">
        <v>85</v>
      </c>
      <c r="AW1404" s="14" t="s">
        <v>32</v>
      </c>
      <c r="AX1404" s="14" t="s">
        <v>75</v>
      </c>
      <c r="AY1404" s="204" t="s">
        <v>257</v>
      </c>
    </row>
    <row r="1405" s="14" customFormat="1">
      <c r="A1405" s="14"/>
      <c r="B1405" s="203"/>
      <c r="C1405" s="14"/>
      <c r="D1405" s="196" t="s">
        <v>265</v>
      </c>
      <c r="E1405" s="204" t="s">
        <v>1</v>
      </c>
      <c r="F1405" s="205" t="s">
        <v>1485</v>
      </c>
      <c r="G1405" s="14"/>
      <c r="H1405" s="206">
        <v>8.6699999999999999</v>
      </c>
      <c r="I1405" s="207"/>
      <c r="J1405" s="14"/>
      <c r="K1405" s="14"/>
      <c r="L1405" s="203"/>
      <c r="M1405" s="208"/>
      <c r="N1405" s="209"/>
      <c r="O1405" s="209"/>
      <c r="P1405" s="209"/>
      <c r="Q1405" s="209"/>
      <c r="R1405" s="209"/>
      <c r="S1405" s="209"/>
      <c r="T1405" s="210"/>
      <c r="U1405" s="14"/>
      <c r="V1405" s="14"/>
      <c r="W1405" s="14"/>
      <c r="X1405" s="14"/>
      <c r="Y1405" s="14"/>
      <c r="Z1405" s="14"/>
      <c r="AA1405" s="14"/>
      <c r="AB1405" s="14"/>
      <c r="AC1405" s="14"/>
      <c r="AD1405" s="14"/>
      <c r="AE1405" s="14"/>
      <c r="AT1405" s="204" t="s">
        <v>265</v>
      </c>
      <c r="AU1405" s="204" t="s">
        <v>85</v>
      </c>
      <c r="AV1405" s="14" t="s">
        <v>85</v>
      </c>
      <c r="AW1405" s="14" t="s">
        <v>32</v>
      </c>
      <c r="AX1405" s="14" t="s">
        <v>75</v>
      </c>
      <c r="AY1405" s="204" t="s">
        <v>257</v>
      </c>
    </row>
    <row r="1406" s="16" customFormat="1">
      <c r="A1406" s="16"/>
      <c r="B1406" s="219"/>
      <c r="C1406" s="16"/>
      <c r="D1406" s="196" t="s">
        <v>265</v>
      </c>
      <c r="E1406" s="220" t="s">
        <v>1</v>
      </c>
      <c r="F1406" s="221" t="s">
        <v>296</v>
      </c>
      <c r="G1406" s="16"/>
      <c r="H1406" s="222">
        <v>40.410000000000004</v>
      </c>
      <c r="I1406" s="223"/>
      <c r="J1406" s="16"/>
      <c r="K1406" s="16"/>
      <c r="L1406" s="219"/>
      <c r="M1406" s="224"/>
      <c r="N1406" s="225"/>
      <c r="O1406" s="225"/>
      <c r="P1406" s="225"/>
      <c r="Q1406" s="225"/>
      <c r="R1406" s="225"/>
      <c r="S1406" s="225"/>
      <c r="T1406" s="226"/>
      <c r="U1406" s="16"/>
      <c r="V1406" s="16"/>
      <c r="W1406" s="16"/>
      <c r="X1406" s="16"/>
      <c r="Y1406" s="16"/>
      <c r="Z1406" s="16"/>
      <c r="AA1406" s="16"/>
      <c r="AB1406" s="16"/>
      <c r="AC1406" s="16"/>
      <c r="AD1406" s="16"/>
      <c r="AE1406" s="16"/>
      <c r="AT1406" s="220" t="s">
        <v>265</v>
      </c>
      <c r="AU1406" s="220" t="s">
        <v>85</v>
      </c>
      <c r="AV1406" s="16" t="s">
        <v>92</v>
      </c>
      <c r="AW1406" s="16" t="s">
        <v>32</v>
      </c>
      <c r="AX1406" s="16" t="s">
        <v>75</v>
      </c>
      <c r="AY1406" s="220" t="s">
        <v>257</v>
      </c>
    </row>
    <row r="1407" s="15" customFormat="1">
      <c r="A1407" s="15"/>
      <c r="B1407" s="211"/>
      <c r="C1407" s="15"/>
      <c r="D1407" s="196" t="s">
        <v>265</v>
      </c>
      <c r="E1407" s="212" t="s">
        <v>1</v>
      </c>
      <c r="F1407" s="213" t="s">
        <v>271</v>
      </c>
      <c r="G1407" s="15"/>
      <c r="H1407" s="214">
        <v>98.320000000000007</v>
      </c>
      <c r="I1407" s="215"/>
      <c r="J1407" s="15"/>
      <c r="K1407" s="15"/>
      <c r="L1407" s="211"/>
      <c r="M1407" s="216"/>
      <c r="N1407" s="217"/>
      <c r="O1407" s="217"/>
      <c r="P1407" s="217"/>
      <c r="Q1407" s="217"/>
      <c r="R1407" s="217"/>
      <c r="S1407" s="217"/>
      <c r="T1407" s="218"/>
      <c r="U1407" s="15"/>
      <c r="V1407" s="15"/>
      <c r="W1407" s="15"/>
      <c r="X1407" s="15"/>
      <c r="Y1407" s="15"/>
      <c r="Z1407" s="15"/>
      <c r="AA1407" s="15"/>
      <c r="AB1407" s="15"/>
      <c r="AC1407" s="15"/>
      <c r="AD1407" s="15"/>
      <c r="AE1407" s="15"/>
      <c r="AT1407" s="212" t="s">
        <v>265</v>
      </c>
      <c r="AU1407" s="212" t="s">
        <v>85</v>
      </c>
      <c r="AV1407" s="15" t="s">
        <v>108</v>
      </c>
      <c r="AW1407" s="15" t="s">
        <v>32</v>
      </c>
      <c r="AX1407" s="15" t="s">
        <v>82</v>
      </c>
      <c r="AY1407" s="212" t="s">
        <v>257</v>
      </c>
    </row>
    <row r="1408" s="2" customFormat="1" ht="37.8" customHeight="1">
      <c r="A1408" s="38"/>
      <c r="B1408" s="181"/>
      <c r="C1408" s="182" t="s">
        <v>1486</v>
      </c>
      <c r="D1408" s="182" t="s">
        <v>259</v>
      </c>
      <c r="E1408" s="183" t="s">
        <v>1487</v>
      </c>
      <c r="F1408" s="184" t="s">
        <v>1488</v>
      </c>
      <c r="G1408" s="185" t="s">
        <v>323</v>
      </c>
      <c r="H1408" s="186">
        <v>5.0599999999999996</v>
      </c>
      <c r="I1408" s="187"/>
      <c r="J1408" s="188">
        <f>ROUND(I1408*H1408,2)</f>
        <v>0</v>
      </c>
      <c r="K1408" s="184" t="s">
        <v>263</v>
      </c>
      <c r="L1408" s="39"/>
      <c r="M1408" s="189" t="s">
        <v>1</v>
      </c>
      <c r="N1408" s="190" t="s">
        <v>40</v>
      </c>
      <c r="O1408" s="77"/>
      <c r="P1408" s="191">
        <f>O1408*H1408</f>
        <v>0</v>
      </c>
      <c r="Q1408" s="191">
        <v>0.049759999999999999</v>
      </c>
      <c r="R1408" s="191">
        <f>Q1408*H1408</f>
        <v>0.2517856</v>
      </c>
      <c r="S1408" s="191">
        <v>0</v>
      </c>
      <c r="T1408" s="192">
        <f>S1408*H1408</f>
        <v>0</v>
      </c>
      <c r="U1408" s="38"/>
      <c r="V1408" s="38"/>
      <c r="W1408" s="38"/>
      <c r="X1408" s="38"/>
      <c r="Y1408" s="38"/>
      <c r="Z1408" s="38"/>
      <c r="AA1408" s="38"/>
      <c r="AB1408" s="38"/>
      <c r="AC1408" s="38"/>
      <c r="AD1408" s="38"/>
      <c r="AE1408" s="38"/>
      <c r="AR1408" s="193" t="s">
        <v>364</v>
      </c>
      <c r="AT1408" s="193" t="s">
        <v>259</v>
      </c>
      <c r="AU1408" s="193" t="s">
        <v>85</v>
      </c>
      <c r="AY1408" s="19" t="s">
        <v>257</v>
      </c>
      <c r="BE1408" s="194">
        <f>IF(N1408="základní",J1408,0)</f>
        <v>0</v>
      </c>
      <c r="BF1408" s="194">
        <f>IF(N1408="snížená",J1408,0)</f>
        <v>0</v>
      </c>
      <c r="BG1408" s="194">
        <f>IF(N1408="zákl. přenesená",J1408,0)</f>
        <v>0</v>
      </c>
      <c r="BH1408" s="194">
        <f>IF(N1408="sníž. přenesená",J1408,0)</f>
        <v>0</v>
      </c>
      <c r="BI1408" s="194">
        <f>IF(N1408="nulová",J1408,0)</f>
        <v>0</v>
      </c>
      <c r="BJ1408" s="19" t="s">
        <v>82</v>
      </c>
      <c r="BK1408" s="194">
        <f>ROUND(I1408*H1408,2)</f>
        <v>0</v>
      </c>
      <c r="BL1408" s="19" t="s">
        <v>364</v>
      </c>
      <c r="BM1408" s="193" t="s">
        <v>1489</v>
      </c>
    </row>
    <row r="1409" s="13" customFormat="1">
      <c r="A1409" s="13"/>
      <c r="B1409" s="195"/>
      <c r="C1409" s="13"/>
      <c r="D1409" s="196" t="s">
        <v>265</v>
      </c>
      <c r="E1409" s="197" t="s">
        <v>1</v>
      </c>
      <c r="F1409" s="198" t="s">
        <v>472</v>
      </c>
      <c r="G1409" s="13"/>
      <c r="H1409" s="197" t="s">
        <v>1</v>
      </c>
      <c r="I1409" s="199"/>
      <c r="J1409" s="13"/>
      <c r="K1409" s="13"/>
      <c r="L1409" s="195"/>
      <c r="M1409" s="200"/>
      <c r="N1409" s="201"/>
      <c r="O1409" s="201"/>
      <c r="P1409" s="201"/>
      <c r="Q1409" s="201"/>
      <c r="R1409" s="201"/>
      <c r="S1409" s="201"/>
      <c r="T1409" s="202"/>
      <c r="U1409" s="13"/>
      <c r="V1409" s="13"/>
      <c r="W1409" s="13"/>
      <c r="X1409" s="13"/>
      <c r="Y1409" s="13"/>
      <c r="Z1409" s="13"/>
      <c r="AA1409" s="13"/>
      <c r="AB1409" s="13"/>
      <c r="AC1409" s="13"/>
      <c r="AD1409" s="13"/>
      <c r="AE1409" s="13"/>
      <c r="AT1409" s="197" t="s">
        <v>265</v>
      </c>
      <c r="AU1409" s="197" t="s">
        <v>85</v>
      </c>
      <c r="AV1409" s="13" t="s">
        <v>82</v>
      </c>
      <c r="AW1409" s="13" t="s">
        <v>32</v>
      </c>
      <c r="AX1409" s="13" t="s">
        <v>75</v>
      </c>
      <c r="AY1409" s="197" t="s">
        <v>257</v>
      </c>
    </row>
    <row r="1410" s="13" customFormat="1">
      <c r="A1410" s="13"/>
      <c r="B1410" s="195"/>
      <c r="C1410" s="13"/>
      <c r="D1410" s="196" t="s">
        <v>265</v>
      </c>
      <c r="E1410" s="197" t="s">
        <v>1</v>
      </c>
      <c r="F1410" s="198" t="s">
        <v>1490</v>
      </c>
      <c r="G1410" s="13"/>
      <c r="H1410" s="197" t="s">
        <v>1</v>
      </c>
      <c r="I1410" s="199"/>
      <c r="J1410" s="13"/>
      <c r="K1410" s="13"/>
      <c r="L1410" s="195"/>
      <c r="M1410" s="200"/>
      <c r="N1410" s="201"/>
      <c r="O1410" s="201"/>
      <c r="P1410" s="201"/>
      <c r="Q1410" s="201"/>
      <c r="R1410" s="201"/>
      <c r="S1410" s="201"/>
      <c r="T1410" s="202"/>
      <c r="U1410" s="13"/>
      <c r="V1410" s="13"/>
      <c r="W1410" s="13"/>
      <c r="X1410" s="13"/>
      <c r="Y1410" s="13"/>
      <c r="Z1410" s="13"/>
      <c r="AA1410" s="13"/>
      <c r="AB1410" s="13"/>
      <c r="AC1410" s="13"/>
      <c r="AD1410" s="13"/>
      <c r="AE1410" s="13"/>
      <c r="AT1410" s="197" t="s">
        <v>265</v>
      </c>
      <c r="AU1410" s="197" t="s">
        <v>85</v>
      </c>
      <c r="AV1410" s="13" t="s">
        <v>82</v>
      </c>
      <c r="AW1410" s="13" t="s">
        <v>32</v>
      </c>
      <c r="AX1410" s="13" t="s">
        <v>75</v>
      </c>
      <c r="AY1410" s="197" t="s">
        <v>257</v>
      </c>
    </row>
    <row r="1411" s="14" customFormat="1">
      <c r="A1411" s="14"/>
      <c r="B1411" s="203"/>
      <c r="C1411" s="14"/>
      <c r="D1411" s="196" t="s">
        <v>265</v>
      </c>
      <c r="E1411" s="204" t="s">
        <v>1</v>
      </c>
      <c r="F1411" s="205" t="s">
        <v>1491</v>
      </c>
      <c r="G1411" s="14"/>
      <c r="H1411" s="206">
        <v>5.0599999999999996</v>
      </c>
      <c r="I1411" s="207"/>
      <c r="J1411" s="14"/>
      <c r="K1411" s="14"/>
      <c r="L1411" s="203"/>
      <c r="M1411" s="208"/>
      <c r="N1411" s="209"/>
      <c r="O1411" s="209"/>
      <c r="P1411" s="209"/>
      <c r="Q1411" s="209"/>
      <c r="R1411" s="209"/>
      <c r="S1411" s="209"/>
      <c r="T1411" s="210"/>
      <c r="U1411" s="14"/>
      <c r="V1411" s="14"/>
      <c r="W1411" s="14"/>
      <c r="X1411" s="14"/>
      <c r="Y1411" s="14"/>
      <c r="Z1411" s="14"/>
      <c r="AA1411" s="14"/>
      <c r="AB1411" s="14"/>
      <c r="AC1411" s="14"/>
      <c r="AD1411" s="14"/>
      <c r="AE1411" s="14"/>
      <c r="AT1411" s="204" t="s">
        <v>265</v>
      </c>
      <c r="AU1411" s="204" t="s">
        <v>85</v>
      </c>
      <c r="AV1411" s="14" t="s">
        <v>85</v>
      </c>
      <c r="AW1411" s="14" t="s">
        <v>32</v>
      </c>
      <c r="AX1411" s="14" t="s">
        <v>75</v>
      </c>
      <c r="AY1411" s="204" t="s">
        <v>257</v>
      </c>
    </row>
    <row r="1412" s="15" customFormat="1">
      <c r="A1412" s="15"/>
      <c r="B1412" s="211"/>
      <c r="C1412" s="15"/>
      <c r="D1412" s="196" t="s">
        <v>265</v>
      </c>
      <c r="E1412" s="212" t="s">
        <v>1</v>
      </c>
      <c r="F1412" s="213" t="s">
        <v>271</v>
      </c>
      <c r="G1412" s="15"/>
      <c r="H1412" s="214">
        <v>5.0599999999999996</v>
      </c>
      <c r="I1412" s="215"/>
      <c r="J1412" s="15"/>
      <c r="K1412" s="15"/>
      <c r="L1412" s="211"/>
      <c r="M1412" s="216"/>
      <c r="N1412" s="217"/>
      <c r="O1412" s="217"/>
      <c r="P1412" s="217"/>
      <c r="Q1412" s="217"/>
      <c r="R1412" s="217"/>
      <c r="S1412" s="217"/>
      <c r="T1412" s="218"/>
      <c r="U1412" s="15"/>
      <c r="V1412" s="15"/>
      <c r="W1412" s="15"/>
      <c r="X1412" s="15"/>
      <c r="Y1412" s="15"/>
      <c r="Z1412" s="15"/>
      <c r="AA1412" s="15"/>
      <c r="AB1412" s="15"/>
      <c r="AC1412" s="15"/>
      <c r="AD1412" s="15"/>
      <c r="AE1412" s="15"/>
      <c r="AT1412" s="212" t="s">
        <v>265</v>
      </c>
      <c r="AU1412" s="212" t="s">
        <v>85</v>
      </c>
      <c r="AV1412" s="15" t="s">
        <v>108</v>
      </c>
      <c r="AW1412" s="15" t="s">
        <v>32</v>
      </c>
      <c r="AX1412" s="15" t="s">
        <v>82</v>
      </c>
      <c r="AY1412" s="212" t="s">
        <v>257</v>
      </c>
    </row>
    <row r="1413" s="2" customFormat="1" ht="24.15" customHeight="1">
      <c r="A1413" s="38"/>
      <c r="B1413" s="181"/>
      <c r="C1413" s="182" t="s">
        <v>1492</v>
      </c>
      <c r="D1413" s="182" t="s">
        <v>259</v>
      </c>
      <c r="E1413" s="183" t="s">
        <v>1493</v>
      </c>
      <c r="F1413" s="184" t="s">
        <v>1494</v>
      </c>
      <c r="G1413" s="185" t="s">
        <v>323</v>
      </c>
      <c r="H1413" s="186">
        <v>156.83000000000001</v>
      </c>
      <c r="I1413" s="187"/>
      <c r="J1413" s="188">
        <f>ROUND(I1413*H1413,2)</f>
        <v>0</v>
      </c>
      <c r="K1413" s="184" t="s">
        <v>263</v>
      </c>
      <c r="L1413" s="39"/>
      <c r="M1413" s="189" t="s">
        <v>1</v>
      </c>
      <c r="N1413" s="190" t="s">
        <v>40</v>
      </c>
      <c r="O1413" s="77"/>
      <c r="P1413" s="191">
        <f>O1413*H1413</f>
        <v>0</v>
      </c>
      <c r="Q1413" s="191">
        <v>0.016910000000000001</v>
      </c>
      <c r="R1413" s="191">
        <f>Q1413*H1413</f>
        <v>2.6519953000000003</v>
      </c>
      <c r="S1413" s="191">
        <v>0</v>
      </c>
      <c r="T1413" s="192">
        <f>S1413*H1413</f>
        <v>0</v>
      </c>
      <c r="U1413" s="38"/>
      <c r="V1413" s="38"/>
      <c r="W1413" s="38"/>
      <c r="X1413" s="38"/>
      <c r="Y1413" s="38"/>
      <c r="Z1413" s="38"/>
      <c r="AA1413" s="38"/>
      <c r="AB1413" s="38"/>
      <c r="AC1413" s="38"/>
      <c r="AD1413" s="38"/>
      <c r="AE1413" s="38"/>
      <c r="AR1413" s="193" t="s">
        <v>364</v>
      </c>
      <c r="AT1413" s="193" t="s">
        <v>259</v>
      </c>
      <c r="AU1413" s="193" t="s">
        <v>85</v>
      </c>
      <c r="AY1413" s="19" t="s">
        <v>257</v>
      </c>
      <c r="BE1413" s="194">
        <f>IF(N1413="základní",J1413,0)</f>
        <v>0</v>
      </c>
      <c r="BF1413" s="194">
        <f>IF(N1413="snížená",J1413,0)</f>
        <v>0</v>
      </c>
      <c r="BG1413" s="194">
        <f>IF(N1413="zákl. přenesená",J1413,0)</f>
        <v>0</v>
      </c>
      <c r="BH1413" s="194">
        <f>IF(N1413="sníž. přenesená",J1413,0)</f>
        <v>0</v>
      </c>
      <c r="BI1413" s="194">
        <f>IF(N1413="nulová",J1413,0)</f>
        <v>0</v>
      </c>
      <c r="BJ1413" s="19" t="s">
        <v>82</v>
      </c>
      <c r="BK1413" s="194">
        <f>ROUND(I1413*H1413,2)</f>
        <v>0</v>
      </c>
      <c r="BL1413" s="19" t="s">
        <v>364</v>
      </c>
      <c r="BM1413" s="193" t="s">
        <v>1495</v>
      </c>
    </row>
    <row r="1414" s="13" customFormat="1">
      <c r="A1414" s="13"/>
      <c r="B1414" s="195"/>
      <c r="C1414" s="13"/>
      <c r="D1414" s="196" t="s">
        <v>265</v>
      </c>
      <c r="E1414" s="197" t="s">
        <v>1</v>
      </c>
      <c r="F1414" s="198" t="s">
        <v>1496</v>
      </c>
      <c r="G1414" s="13"/>
      <c r="H1414" s="197" t="s">
        <v>1</v>
      </c>
      <c r="I1414" s="199"/>
      <c r="J1414" s="13"/>
      <c r="K1414" s="13"/>
      <c r="L1414" s="195"/>
      <c r="M1414" s="200"/>
      <c r="N1414" s="201"/>
      <c r="O1414" s="201"/>
      <c r="P1414" s="201"/>
      <c r="Q1414" s="201"/>
      <c r="R1414" s="201"/>
      <c r="S1414" s="201"/>
      <c r="T1414" s="202"/>
      <c r="U1414" s="13"/>
      <c r="V1414" s="13"/>
      <c r="W1414" s="13"/>
      <c r="X1414" s="13"/>
      <c r="Y1414" s="13"/>
      <c r="Z1414" s="13"/>
      <c r="AA1414" s="13"/>
      <c r="AB1414" s="13"/>
      <c r="AC1414" s="13"/>
      <c r="AD1414" s="13"/>
      <c r="AE1414" s="13"/>
      <c r="AT1414" s="197" t="s">
        <v>265</v>
      </c>
      <c r="AU1414" s="197" t="s">
        <v>85</v>
      </c>
      <c r="AV1414" s="13" t="s">
        <v>82</v>
      </c>
      <c r="AW1414" s="13" t="s">
        <v>32</v>
      </c>
      <c r="AX1414" s="13" t="s">
        <v>75</v>
      </c>
      <c r="AY1414" s="197" t="s">
        <v>257</v>
      </c>
    </row>
    <row r="1415" s="14" customFormat="1">
      <c r="A1415" s="14"/>
      <c r="B1415" s="203"/>
      <c r="C1415" s="14"/>
      <c r="D1415" s="196" t="s">
        <v>265</v>
      </c>
      <c r="E1415" s="204" t="s">
        <v>1</v>
      </c>
      <c r="F1415" s="205" t="s">
        <v>1497</v>
      </c>
      <c r="G1415" s="14"/>
      <c r="H1415" s="206">
        <v>59.5</v>
      </c>
      <c r="I1415" s="207"/>
      <c r="J1415" s="14"/>
      <c r="K1415" s="14"/>
      <c r="L1415" s="203"/>
      <c r="M1415" s="208"/>
      <c r="N1415" s="209"/>
      <c r="O1415" s="209"/>
      <c r="P1415" s="209"/>
      <c r="Q1415" s="209"/>
      <c r="R1415" s="209"/>
      <c r="S1415" s="209"/>
      <c r="T1415" s="210"/>
      <c r="U1415" s="14"/>
      <c r="V1415" s="14"/>
      <c r="W1415" s="14"/>
      <c r="X1415" s="14"/>
      <c r="Y1415" s="14"/>
      <c r="Z1415" s="14"/>
      <c r="AA1415" s="14"/>
      <c r="AB1415" s="14"/>
      <c r="AC1415" s="14"/>
      <c r="AD1415" s="14"/>
      <c r="AE1415" s="14"/>
      <c r="AT1415" s="204" t="s">
        <v>265</v>
      </c>
      <c r="AU1415" s="204" t="s">
        <v>85</v>
      </c>
      <c r="AV1415" s="14" t="s">
        <v>85</v>
      </c>
      <c r="AW1415" s="14" t="s">
        <v>32</v>
      </c>
      <c r="AX1415" s="14" t="s">
        <v>75</v>
      </c>
      <c r="AY1415" s="204" t="s">
        <v>257</v>
      </c>
    </row>
    <row r="1416" s="14" customFormat="1">
      <c r="A1416" s="14"/>
      <c r="B1416" s="203"/>
      <c r="C1416" s="14"/>
      <c r="D1416" s="196" t="s">
        <v>265</v>
      </c>
      <c r="E1416" s="204" t="s">
        <v>1</v>
      </c>
      <c r="F1416" s="205" t="s">
        <v>1498</v>
      </c>
      <c r="G1416" s="14"/>
      <c r="H1416" s="206">
        <v>4.5599999999999996</v>
      </c>
      <c r="I1416" s="207"/>
      <c r="J1416" s="14"/>
      <c r="K1416" s="14"/>
      <c r="L1416" s="203"/>
      <c r="M1416" s="208"/>
      <c r="N1416" s="209"/>
      <c r="O1416" s="209"/>
      <c r="P1416" s="209"/>
      <c r="Q1416" s="209"/>
      <c r="R1416" s="209"/>
      <c r="S1416" s="209"/>
      <c r="T1416" s="210"/>
      <c r="U1416" s="14"/>
      <c r="V1416" s="14"/>
      <c r="W1416" s="14"/>
      <c r="X1416" s="14"/>
      <c r="Y1416" s="14"/>
      <c r="Z1416" s="14"/>
      <c r="AA1416" s="14"/>
      <c r="AB1416" s="14"/>
      <c r="AC1416" s="14"/>
      <c r="AD1416" s="14"/>
      <c r="AE1416" s="14"/>
      <c r="AT1416" s="204" t="s">
        <v>265</v>
      </c>
      <c r="AU1416" s="204" t="s">
        <v>85</v>
      </c>
      <c r="AV1416" s="14" t="s">
        <v>85</v>
      </c>
      <c r="AW1416" s="14" t="s">
        <v>32</v>
      </c>
      <c r="AX1416" s="14" t="s">
        <v>75</v>
      </c>
      <c r="AY1416" s="204" t="s">
        <v>257</v>
      </c>
    </row>
    <row r="1417" s="14" customFormat="1">
      <c r="A1417" s="14"/>
      <c r="B1417" s="203"/>
      <c r="C1417" s="14"/>
      <c r="D1417" s="196" t="s">
        <v>265</v>
      </c>
      <c r="E1417" s="204" t="s">
        <v>1</v>
      </c>
      <c r="F1417" s="205" t="s">
        <v>1499</v>
      </c>
      <c r="G1417" s="14"/>
      <c r="H1417" s="206">
        <v>5.6699999999999999</v>
      </c>
      <c r="I1417" s="207"/>
      <c r="J1417" s="14"/>
      <c r="K1417" s="14"/>
      <c r="L1417" s="203"/>
      <c r="M1417" s="208"/>
      <c r="N1417" s="209"/>
      <c r="O1417" s="209"/>
      <c r="P1417" s="209"/>
      <c r="Q1417" s="209"/>
      <c r="R1417" s="209"/>
      <c r="S1417" s="209"/>
      <c r="T1417" s="210"/>
      <c r="U1417" s="14"/>
      <c r="V1417" s="14"/>
      <c r="W1417" s="14"/>
      <c r="X1417" s="14"/>
      <c r="Y1417" s="14"/>
      <c r="Z1417" s="14"/>
      <c r="AA1417" s="14"/>
      <c r="AB1417" s="14"/>
      <c r="AC1417" s="14"/>
      <c r="AD1417" s="14"/>
      <c r="AE1417" s="14"/>
      <c r="AT1417" s="204" t="s">
        <v>265</v>
      </c>
      <c r="AU1417" s="204" t="s">
        <v>85</v>
      </c>
      <c r="AV1417" s="14" t="s">
        <v>85</v>
      </c>
      <c r="AW1417" s="14" t="s">
        <v>32</v>
      </c>
      <c r="AX1417" s="14" t="s">
        <v>75</v>
      </c>
      <c r="AY1417" s="204" t="s">
        <v>257</v>
      </c>
    </row>
    <row r="1418" s="14" customFormat="1">
      <c r="A1418" s="14"/>
      <c r="B1418" s="203"/>
      <c r="C1418" s="14"/>
      <c r="D1418" s="196" t="s">
        <v>265</v>
      </c>
      <c r="E1418" s="204" t="s">
        <v>1</v>
      </c>
      <c r="F1418" s="205" t="s">
        <v>1500</v>
      </c>
      <c r="G1418" s="14"/>
      <c r="H1418" s="206">
        <v>2.27</v>
      </c>
      <c r="I1418" s="207"/>
      <c r="J1418" s="14"/>
      <c r="K1418" s="14"/>
      <c r="L1418" s="203"/>
      <c r="M1418" s="208"/>
      <c r="N1418" s="209"/>
      <c r="O1418" s="209"/>
      <c r="P1418" s="209"/>
      <c r="Q1418" s="209"/>
      <c r="R1418" s="209"/>
      <c r="S1418" s="209"/>
      <c r="T1418" s="210"/>
      <c r="U1418" s="14"/>
      <c r="V1418" s="14"/>
      <c r="W1418" s="14"/>
      <c r="X1418" s="14"/>
      <c r="Y1418" s="14"/>
      <c r="Z1418" s="14"/>
      <c r="AA1418" s="14"/>
      <c r="AB1418" s="14"/>
      <c r="AC1418" s="14"/>
      <c r="AD1418" s="14"/>
      <c r="AE1418" s="14"/>
      <c r="AT1418" s="204" t="s">
        <v>265</v>
      </c>
      <c r="AU1418" s="204" t="s">
        <v>85</v>
      </c>
      <c r="AV1418" s="14" t="s">
        <v>85</v>
      </c>
      <c r="AW1418" s="14" t="s">
        <v>32</v>
      </c>
      <c r="AX1418" s="14" t="s">
        <v>75</v>
      </c>
      <c r="AY1418" s="204" t="s">
        <v>257</v>
      </c>
    </row>
    <row r="1419" s="14" customFormat="1">
      <c r="A1419" s="14"/>
      <c r="B1419" s="203"/>
      <c r="C1419" s="14"/>
      <c r="D1419" s="196" t="s">
        <v>265</v>
      </c>
      <c r="E1419" s="204" t="s">
        <v>1</v>
      </c>
      <c r="F1419" s="205" t="s">
        <v>1501</v>
      </c>
      <c r="G1419" s="14"/>
      <c r="H1419" s="206">
        <v>3.75</v>
      </c>
      <c r="I1419" s="207"/>
      <c r="J1419" s="14"/>
      <c r="K1419" s="14"/>
      <c r="L1419" s="203"/>
      <c r="M1419" s="208"/>
      <c r="N1419" s="209"/>
      <c r="O1419" s="209"/>
      <c r="P1419" s="209"/>
      <c r="Q1419" s="209"/>
      <c r="R1419" s="209"/>
      <c r="S1419" s="209"/>
      <c r="T1419" s="210"/>
      <c r="U1419" s="14"/>
      <c r="V1419" s="14"/>
      <c r="W1419" s="14"/>
      <c r="X1419" s="14"/>
      <c r="Y1419" s="14"/>
      <c r="Z1419" s="14"/>
      <c r="AA1419" s="14"/>
      <c r="AB1419" s="14"/>
      <c r="AC1419" s="14"/>
      <c r="AD1419" s="14"/>
      <c r="AE1419" s="14"/>
      <c r="AT1419" s="204" t="s">
        <v>265</v>
      </c>
      <c r="AU1419" s="204" t="s">
        <v>85</v>
      </c>
      <c r="AV1419" s="14" t="s">
        <v>85</v>
      </c>
      <c r="AW1419" s="14" t="s">
        <v>32</v>
      </c>
      <c r="AX1419" s="14" t="s">
        <v>75</v>
      </c>
      <c r="AY1419" s="204" t="s">
        <v>257</v>
      </c>
    </row>
    <row r="1420" s="14" customFormat="1">
      <c r="A1420" s="14"/>
      <c r="B1420" s="203"/>
      <c r="C1420" s="14"/>
      <c r="D1420" s="196" t="s">
        <v>265</v>
      </c>
      <c r="E1420" s="204" t="s">
        <v>1</v>
      </c>
      <c r="F1420" s="205" t="s">
        <v>1501</v>
      </c>
      <c r="G1420" s="14"/>
      <c r="H1420" s="206">
        <v>3.75</v>
      </c>
      <c r="I1420" s="207"/>
      <c r="J1420" s="14"/>
      <c r="K1420" s="14"/>
      <c r="L1420" s="203"/>
      <c r="M1420" s="208"/>
      <c r="N1420" s="209"/>
      <c r="O1420" s="209"/>
      <c r="P1420" s="209"/>
      <c r="Q1420" s="209"/>
      <c r="R1420" s="209"/>
      <c r="S1420" s="209"/>
      <c r="T1420" s="210"/>
      <c r="U1420" s="14"/>
      <c r="V1420" s="14"/>
      <c r="W1420" s="14"/>
      <c r="X1420" s="14"/>
      <c r="Y1420" s="14"/>
      <c r="Z1420" s="14"/>
      <c r="AA1420" s="14"/>
      <c r="AB1420" s="14"/>
      <c r="AC1420" s="14"/>
      <c r="AD1420" s="14"/>
      <c r="AE1420" s="14"/>
      <c r="AT1420" s="204" t="s">
        <v>265</v>
      </c>
      <c r="AU1420" s="204" t="s">
        <v>85</v>
      </c>
      <c r="AV1420" s="14" t="s">
        <v>85</v>
      </c>
      <c r="AW1420" s="14" t="s">
        <v>32</v>
      </c>
      <c r="AX1420" s="14" t="s">
        <v>75</v>
      </c>
      <c r="AY1420" s="204" t="s">
        <v>257</v>
      </c>
    </row>
    <row r="1421" s="14" customFormat="1">
      <c r="A1421" s="14"/>
      <c r="B1421" s="203"/>
      <c r="C1421" s="14"/>
      <c r="D1421" s="196" t="s">
        <v>265</v>
      </c>
      <c r="E1421" s="204" t="s">
        <v>1</v>
      </c>
      <c r="F1421" s="205" t="s">
        <v>1502</v>
      </c>
      <c r="G1421" s="14"/>
      <c r="H1421" s="206">
        <v>3.04</v>
      </c>
      <c r="I1421" s="207"/>
      <c r="J1421" s="14"/>
      <c r="K1421" s="14"/>
      <c r="L1421" s="203"/>
      <c r="M1421" s="208"/>
      <c r="N1421" s="209"/>
      <c r="O1421" s="209"/>
      <c r="P1421" s="209"/>
      <c r="Q1421" s="209"/>
      <c r="R1421" s="209"/>
      <c r="S1421" s="209"/>
      <c r="T1421" s="210"/>
      <c r="U1421" s="14"/>
      <c r="V1421" s="14"/>
      <c r="W1421" s="14"/>
      <c r="X1421" s="14"/>
      <c r="Y1421" s="14"/>
      <c r="Z1421" s="14"/>
      <c r="AA1421" s="14"/>
      <c r="AB1421" s="14"/>
      <c r="AC1421" s="14"/>
      <c r="AD1421" s="14"/>
      <c r="AE1421" s="14"/>
      <c r="AT1421" s="204" t="s">
        <v>265</v>
      </c>
      <c r="AU1421" s="204" t="s">
        <v>85</v>
      </c>
      <c r="AV1421" s="14" t="s">
        <v>85</v>
      </c>
      <c r="AW1421" s="14" t="s">
        <v>32</v>
      </c>
      <c r="AX1421" s="14" t="s">
        <v>75</v>
      </c>
      <c r="AY1421" s="204" t="s">
        <v>257</v>
      </c>
    </row>
    <row r="1422" s="14" customFormat="1">
      <c r="A1422" s="14"/>
      <c r="B1422" s="203"/>
      <c r="C1422" s="14"/>
      <c r="D1422" s="196" t="s">
        <v>265</v>
      </c>
      <c r="E1422" s="204" t="s">
        <v>1</v>
      </c>
      <c r="F1422" s="205" t="s">
        <v>1503</v>
      </c>
      <c r="G1422" s="14"/>
      <c r="H1422" s="206">
        <v>6.1399999999999997</v>
      </c>
      <c r="I1422" s="207"/>
      <c r="J1422" s="14"/>
      <c r="K1422" s="14"/>
      <c r="L1422" s="203"/>
      <c r="M1422" s="208"/>
      <c r="N1422" s="209"/>
      <c r="O1422" s="209"/>
      <c r="P1422" s="209"/>
      <c r="Q1422" s="209"/>
      <c r="R1422" s="209"/>
      <c r="S1422" s="209"/>
      <c r="T1422" s="210"/>
      <c r="U1422" s="14"/>
      <c r="V1422" s="14"/>
      <c r="W1422" s="14"/>
      <c r="X1422" s="14"/>
      <c r="Y1422" s="14"/>
      <c r="Z1422" s="14"/>
      <c r="AA1422" s="14"/>
      <c r="AB1422" s="14"/>
      <c r="AC1422" s="14"/>
      <c r="AD1422" s="14"/>
      <c r="AE1422" s="14"/>
      <c r="AT1422" s="204" t="s">
        <v>265</v>
      </c>
      <c r="AU1422" s="204" t="s">
        <v>85</v>
      </c>
      <c r="AV1422" s="14" t="s">
        <v>85</v>
      </c>
      <c r="AW1422" s="14" t="s">
        <v>32</v>
      </c>
      <c r="AX1422" s="14" t="s">
        <v>75</v>
      </c>
      <c r="AY1422" s="204" t="s">
        <v>257</v>
      </c>
    </row>
    <row r="1423" s="16" customFormat="1">
      <c r="A1423" s="16"/>
      <c r="B1423" s="219"/>
      <c r="C1423" s="16"/>
      <c r="D1423" s="196" t="s">
        <v>265</v>
      </c>
      <c r="E1423" s="220" t="s">
        <v>1</v>
      </c>
      <c r="F1423" s="221" t="s">
        <v>296</v>
      </c>
      <c r="G1423" s="16"/>
      <c r="H1423" s="222">
        <v>88.680000000000007</v>
      </c>
      <c r="I1423" s="223"/>
      <c r="J1423" s="16"/>
      <c r="K1423" s="16"/>
      <c r="L1423" s="219"/>
      <c r="M1423" s="224"/>
      <c r="N1423" s="225"/>
      <c r="O1423" s="225"/>
      <c r="P1423" s="225"/>
      <c r="Q1423" s="225"/>
      <c r="R1423" s="225"/>
      <c r="S1423" s="225"/>
      <c r="T1423" s="226"/>
      <c r="U1423" s="16"/>
      <c r="V1423" s="16"/>
      <c r="W1423" s="16"/>
      <c r="X1423" s="16"/>
      <c r="Y1423" s="16"/>
      <c r="Z1423" s="16"/>
      <c r="AA1423" s="16"/>
      <c r="AB1423" s="16"/>
      <c r="AC1423" s="16"/>
      <c r="AD1423" s="16"/>
      <c r="AE1423" s="16"/>
      <c r="AT1423" s="220" t="s">
        <v>265</v>
      </c>
      <c r="AU1423" s="220" t="s">
        <v>85</v>
      </c>
      <c r="AV1423" s="16" t="s">
        <v>92</v>
      </c>
      <c r="AW1423" s="16" t="s">
        <v>32</v>
      </c>
      <c r="AX1423" s="16" t="s">
        <v>75</v>
      </c>
      <c r="AY1423" s="220" t="s">
        <v>257</v>
      </c>
    </row>
    <row r="1424" s="14" customFormat="1">
      <c r="A1424" s="14"/>
      <c r="B1424" s="203"/>
      <c r="C1424" s="14"/>
      <c r="D1424" s="196" t="s">
        <v>265</v>
      </c>
      <c r="E1424" s="204" t="s">
        <v>1</v>
      </c>
      <c r="F1424" s="205" t="s">
        <v>1504</v>
      </c>
      <c r="G1424" s="14"/>
      <c r="H1424" s="206">
        <v>68.150000000000006</v>
      </c>
      <c r="I1424" s="207"/>
      <c r="J1424" s="14"/>
      <c r="K1424" s="14"/>
      <c r="L1424" s="203"/>
      <c r="M1424" s="208"/>
      <c r="N1424" s="209"/>
      <c r="O1424" s="209"/>
      <c r="P1424" s="209"/>
      <c r="Q1424" s="209"/>
      <c r="R1424" s="209"/>
      <c r="S1424" s="209"/>
      <c r="T1424" s="210"/>
      <c r="U1424" s="14"/>
      <c r="V1424" s="14"/>
      <c r="W1424" s="14"/>
      <c r="X1424" s="14"/>
      <c r="Y1424" s="14"/>
      <c r="Z1424" s="14"/>
      <c r="AA1424" s="14"/>
      <c r="AB1424" s="14"/>
      <c r="AC1424" s="14"/>
      <c r="AD1424" s="14"/>
      <c r="AE1424" s="14"/>
      <c r="AT1424" s="204" t="s">
        <v>265</v>
      </c>
      <c r="AU1424" s="204" t="s">
        <v>85</v>
      </c>
      <c r="AV1424" s="14" t="s">
        <v>85</v>
      </c>
      <c r="AW1424" s="14" t="s">
        <v>32</v>
      </c>
      <c r="AX1424" s="14" t="s">
        <v>75</v>
      </c>
      <c r="AY1424" s="204" t="s">
        <v>257</v>
      </c>
    </row>
    <row r="1425" s="16" customFormat="1">
      <c r="A1425" s="16"/>
      <c r="B1425" s="219"/>
      <c r="C1425" s="16"/>
      <c r="D1425" s="196" t="s">
        <v>265</v>
      </c>
      <c r="E1425" s="220" t="s">
        <v>1</v>
      </c>
      <c r="F1425" s="221" t="s">
        <v>296</v>
      </c>
      <c r="G1425" s="16"/>
      <c r="H1425" s="222">
        <v>68.150000000000006</v>
      </c>
      <c r="I1425" s="223"/>
      <c r="J1425" s="16"/>
      <c r="K1425" s="16"/>
      <c r="L1425" s="219"/>
      <c r="M1425" s="224"/>
      <c r="N1425" s="225"/>
      <c r="O1425" s="225"/>
      <c r="P1425" s="225"/>
      <c r="Q1425" s="225"/>
      <c r="R1425" s="225"/>
      <c r="S1425" s="225"/>
      <c r="T1425" s="226"/>
      <c r="U1425" s="16"/>
      <c r="V1425" s="16"/>
      <c r="W1425" s="16"/>
      <c r="X1425" s="16"/>
      <c r="Y1425" s="16"/>
      <c r="Z1425" s="16"/>
      <c r="AA1425" s="16"/>
      <c r="AB1425" s="16"/>
      <c r="AC1425" s="16"/>
      <c r="AD1425" s="16"/>
      <c r="AE1425" s="16"/>
      <c r="AT1425" s="220" t="s">
        <v>265</v>
      </c>
      <c r="AU1425" s="220" t="s">
        <v>85</v>
      </c>
      <c r="AV1425" s="16" t="s">
        <v>92</v>
      </c>
      <c r="AW1425" s="16" t="s">
        <v>32</v>
      </c>
      <c r="AX1425" s="16" t="s">
        <v>75</v>
      </c>
      <c r="AY1425" s="220" t="s">
        <v>257</v>
      </c>
    </row>
    <row r="1426" s="15" customFormat="1">
      <c r="A1426" s="15"/>
      <c r="B1426" s="211"/>
      <c r="C1426" s="15"/>
      <c r="D1426" s="196" t="s">
        <v>265</v>
      </c>
      <c r="E1426" s="212" t="s">
        <v>1</v>
      </c>
      <c r="F1426" s="213" t="s">
        <v>271</v>
      </c>
      <c r="G1426" s="15"/>
      <c r="H1426" s="214">
        <v>156.83000000000001</v>
      </c>
      <c r="I1426" s="215"/>
      <c r="J1426" s="15"/>
      <c r="K1426" s="15"/>
      <c r="L1426" s="211"/>
      <c r="M1426" s="216"/>
      <c r="N1426" s="217"/>
      <c r="O1426" s="217"/>
      <c r="P1426" s="217"/>
      <c r="Q1426" s="217"/>
      <c r="R1426" s="217"/>
      <c r="S1426" s="217"/>
      <c r="T1426" s="218"/>
      <c r="U1426" s="15"/>
      <c r="V1426" s="15"/>
      <c r="W1426" s="15"/>
      <c r="X1426" s="15"/>
      <c r="Y1426" s="15"/>
      <c r="Z1426" s="15"/>
      <c r="AA1426" s="15"/>
      <c r="AB1426" s="15"/>
      <c r="AC1426" s="15"/>
      <c r="AD1426" s="15"/>
      <c r="AE1426" s="15"/>
      <c r="AT1426" s="212" t="s">
        <v>265</v>
      </c>
      <c r="AU1426" s="212" t="s">
        <v>85</v>
      </c>
      <c r="AV1426" s="15" t="s">
        <v>108</v>
      </c>
      <c r="AW1426" s="15" t="s">
        <v>32</v>
      </c>
      <c r="AX1426" s="15" t="s">
        <v>82</v>
      </c>
      <c r="AY1426" s="212" t="s">
        <v>257</v>
      </c>
    </row>
    <row r="1427" s="2" customFormat="1" ht="24.15" customHeight="1">
      <c r="A1427" s="38"/>
      <c r="B1427" s="181"/>
      <c r="C1427" s="182" t="s">
        <v>1505</v>
      </c>
      <c r="D1427" s="182" t="s">
        <v>259</v>
      </c>
      <c r="E1427" s="183" t="s">
        <v>1506</v>
      </c>
      <c r="F1427" s="184" t="s">
        <v>1507</v>
      </c>
      <c r="G1427" s="185" t="s">
        <v>323</v>
      </c>
      <c r="H1427" s="186">
        <v>83.370000000000005</v>
      </c>
      <c r="I1427" s="187"/>
      <c r="J1427" s="188">
        <f>ROUND(I1427*H1427,2)</f>
        <v>0</v>
      </c>
      <c r="K1427" s="184" t="s">
        <v>263</v>
      </c>
      <c r="L1427" s="39"/>
      <c r="M1427" s="189" t="s">
        <v>1</v>
      </c>
      <c r="N1427" s="190" t="s">
        <v>40</v>
      </c>
      <c r="O1427" s="77"/>
      <c r="P1427" s="191">
        <f>O1427*H1427</f>
        <v>0</v>
      </c>
      <c r="Q1427" s="191">
        <v>0.00010000000000000001</v>
      </c>
      <c r="R1427" s="191">
        <f>Q1427*H1427</f>
        <v>0.0083370000000000007</v>
      </c>
      <c r="S1427" s="191">
        <v>0</v>
      </c>
      <c r="T1427" s="192">
        <f>S1427*H1427</f>
        <v>0</v>
      </c>
      <c r="U1427" s="38"/>
      <c r="V1427" s="38"/>
      <c r="W1427" s="38"/>
      <c r="X1427" s="38"/>
      <c r="Y1427" s="38"/>
      <c r="Z1427" s="38"/>
      <c r="AA1427" s="38"/>
      <c r="AB1427" s="38"/>
      <c r="AC1427" s="38"/>
      <c r="AD1427" s="38"/>
      <c r="AE1427" s="38"/>
      <c r="AR1427" s="193" t="s">
        <v>364</v>
      </c>
      <c r="AT1427" s="193" t="s">
        <v>259</v>
      </c>
      <c r="AU1427" s="193" t="s">
        <v>85</v>
      </c>
      <c r="AY1427" s="19" t="s">
        <v>257</v>
      </c>
      <c r="BE1427" s="194">
        <f>IF(N1427="základní",J1427,0)</f>
        <v>0</v>
      </c>
      <c r="BF1427" s="194">
        <f>IF(N1427="snížená",J1427,0)</f>
        <v>0</v>
      </c>
      <c r="BG1427" s="194">
        <f>IF(N1427="zákl. přenesená",J1427,0)</f>
        <v>0</v>
      </c>
      <c r="BH1427" s="194">
        <f>IF(N1427="sníž. přenesená",J1427,0)</f>
        <v>0</v>
      </c>
      <c r="BI1427" s="194">
        <f>IF(N1427="nulová",J1427,0)</f>
        <v>0</v>
      </c>
      <c r="BJ1427" s="19" t="s">
        <v>82</v>
      </c>
      <c r="BK1427" s="194">
        <f>ROUND(I1427*H1427,2)</f>
        <v>0</v>
      </c>
      <c r="BL1427" s="19" t="s">
        <v>364</v>
      </c>
      <c r="BM1427" s="193" t="s">
        <v>1508</v>
      </c>
    </row>
    <row r="1428" s="14" customFormat="1">
      <c r="A1428" s="14"/>
      <c r="B1428" s="203"/>
      <c r="C1428" s="14"/>
      <c r="D1428" s="196" t="s">
        <v>265</v>
      </c>
      <c r="E1428" s="204" t="s">
        <v>1</v>
      </c>
      <c r="F1428" s="205" t="s">
        <v>1509</v>
      </c>
      <c r="G1428" s="14"/>
      <c r="H1428" s="206">
        <v>59.5</v>
      </c>
      <c r="I1428" s="207"/>
      <c r="J1428" s="14"/>
      <c r="K1428" s="14"/>
      <c r="L1428" s="203"/>
      <c r="M1428" s="208"/>
      <c r="N1428" s="209"/>
      <c r="O1428" s="209"/>
      <c r="P1428" s="209"/>
      <c r="Q1428" s="209"/>
      <c r="R1428" s="209"/>
      <c r="S1428" s="209"/>
      <c r="T1428" s="210"/>
      <c r="U1428" s="14"/>
      <c r="V1428" s="14"/>
      <c r="W1428" s="14"/>
      <c r="X1428" s="14"/>
      <c r="Y1428" s="14"/>
      <c r="Z1428" s="14"/>
      <c r="AA1428" s="14"/>
      <c r="AB1428" s="14"/>
      <c r="AC1428" s="14"/>
      <c r="AD1428" s="14"/>
      <c r="AE1428" s="14"/>
      <c r="AT1428" s="204" t="s">
        <v>265</v>
      </c>
      <c r="AU1428" s="204" t="s">
        <v>85</v>
      </c>
      <c r="AV1428" s="14" t="s">
        <v>85</v>
      </c>
      <c r="AW1428" s="14" t="s">
        <v>32</v>
      </c>
      <c r="AX1428" s="14" t="s">
        <v>75</v>
      </c>
      <c r="AY1428" s="204" t="s">
        <v>257</v>
      </c>
    </row>
    <row r="1429" s="14" customFormat="1">
      <c r="A1429" s="14"/>
      <c r="B1429" s="203"/>
      <c r="C1429" s="14"/>
      <c r="D1429" s="196" t="s">
        <v>265</v>
      </c>
      <c r="E1429" s="204" t="s">
        <v>1</v>
      </c>
      <c r="F1429" s="205" t="s">
        <v>1510</v>
      </c>
      <c r="G1429" s="14"/>
      <c r="H1429" s="206">
        <v>4.5599999999999996</v>
      </c>
      <c r="I1429" s="207"/>
      <c r="J1429" s="14"/>
      <c r="K1429" s="14"/>
      <c r="L1429" s="203"/>
      <c r="M1429" s="208"/>
      <c r="N1429" s="209"/>
      <c r="O1429" s="209"/>
      <c r="P1429" s="209"/>
      <c r="Q1429" s="209"/>
      <c r="R1429" s="209"/>
      <c r="S1429" s="209"/>
      <c r="T1429" s="210"/>
      <c r="U1429" s="14"/>
      <c r="V1429" s="14"/>
      <c r="W1429" s="14"/>
      <c r="X1429" s="14"/>
      <c r="Y1429" s="14"/>
      <c r="Z1429" s="14"/>
      <c r="AA1429" s="14"/>
      <c r="AB1429" s="14"/>
      <c r="AC1429" s="14"/>
      <c r="AD1429" s="14"/>
      <c r="AE1429" s="14"/>
      <c r="AT1429" s="204" t="s">
        <v>265</v>
      </c>
      <c r="AU1429" s="204" t="s">
        <v>85</v>
      </c>
      <c r="AV1429" s="14" t="s">
        <v>85</v>
      </c>
      <c r="AW1429" s="14" t="s">
        <v>32</v>
      </c>
      <c r="AX1429" s="14" t="s">
        <v>75</v>
      </c>
      <c r="AY1429" s="204" t="s">
        <v>257</v>
      </c>
    </row>
    <row r="1430" s="14" customFormat="1">
      <c r="A1430" s="14"/>
      <c r="B1430" s="203"/>
      <c r="C1430" s="14"/>
      <c r="D1430" s="196" t="s">
        <v>265</v>
      </c>
      <c r="E1430" s="204" t="s">
        <v>1</v>
      </c>
      <c r="F1430" s="205" t="s">
        <v>1511</v>
      </c>
      <c r="G1430" s="14"/>
      <c r="H1430" s="206">
        <v>5.6699999999999999</v>
      </c>
      <c r="I1430" s="207"/>
      <c r="J1430" s="14"/>
      <c r="K1430" s="14"/>
      <c r="L1430" s="203"/>
      <c r="M1430" s="208"/>
      <c r="N1430" s="209"/>
      <c r="O1430" s="209"/>
      <c r="P1430" s="209"/>
      <c r="Q1430" s="209"/>
      <c r="R1430" s="209"/>
      <c r="S1430" s="209"/>
      <c r="T1430" s="210"/>
      <c r="U1430" s="14"/>
      <c r="V1430" s="14"/>
      <c r="W1430" s="14"/>
      <c r="X1430" s="14"/>
      <c r="Y1430" s="14"/>
      <c r="Z1430" s="14"/>
      <c r="AA1430" s="14"/>
      <c r="AB1430" s="14"/>
      <c r="AC1430" s="14"/>
      <c r="AD1430" s="14"/>
      <c r="AE1430" s="14"/>
      <c r="AT1430" s="204" t="s">
        <v>265</v>
      </c>
      <c r="AU1430" s="204" t="s">
        <v>85</v>
      </c>
      <c r="AV1430" s="14" t="s">
        <v>85</v>
      </c>
      <c r="AW1430" s="14" t="s">
        <v>32</v>
      </c>
      <c r="AX1430" s="14" t="s">
        <v>75</v>
      </c>
      <c r="AY1430" s="204" t="s">
        <v>257</v>
      </c>
    </row>
    <row r="1431" s="14" customFormat="1">
      <c r="A1431" s="14"/>
      <c r="B1431" s="203"/>
      <c r="C1431" s="14"/>
      <c r="D1431" s="196" t="s">
        <v>265</v>
      </c>
      <c r="E1431" s="204" t="s">
        <v>1</v>
      </c>
      <c r="F1431" s="205" t="s">
        <v>1512</v>
      </c>
      <c r="G1431" s="14"/>
      <c r="H1431" s="206">
        <v>3.75</v>
      </c>
      <c r="I1431" s="207"/>
      <c r="J1431" s="14"/>
      <c r="K1431" s="14"/>
      <c r="L1431" s="203"/>
      <c r="M1431" s="208"/>
      <c r="N1431" s="209"/>
      <c r="O1431" s="209"/>
      <c r="P1431" s="209"/>
      <c r="Q1431" s="209"/>
      <c r="R1431" s="209"/>
      <c r="S1431" s="209"/>
      <c r="T1431" s="210"/>
      <c r="U1431" s="14"/>
      <c r="V1431" s="14"/>
      <c r="W1431" s="14"/>
      <c r="X1431" s="14"/>
      <c r="Y1431" s="14"/>
      <c r="Z1431" s="14"/>
      <c r="AA1431" s="14"/>
      <c r="AB1431" s="14"/>
      <c r="AC1431" s="14"/>
      <c r="AD1431" s="14"/>
      <c r="AE1431" s="14"/>
      <c r="AT1431" s="204" t="s">
        <v>265</v>
      </c>
      <c r="AU1431" s="204" t="s">
        <v>85</v>
      </c>
      <c r="AV1431" s="14" t="s">
        <v>85</v>
      </c>
      <c r="AW1431" s="14" t="s">
        <v>32</v>
      </c>
      <c r="AX1431" s="14" t="s">
        <v>75</v>
      </c>
      <c r="AY1431" s="204" t="s">
        <v>257</v>
      </c>
    </row>
    <row r="1432" s="14" customFormat="1">
      <c r="A1432" s="14"/>
      <c r="B1432" s="203"/>
      <c r="C1432" s="14"/>
      <c r="D1432" s="196" t="s">
        <v>265</v>
      </c>
      <c r="E1432" s="204" t="s">
        <v>1</v>
      </c>
      <c r="F1432" s="205" t="s">
        <v>1512</v>
      </c>
      <c r="G1432" s="14"/>
      <c r="H1432" s="206">
        <v>3.75</v>
      </c>
      <c r="I1432" s="207"/>
      <c r="J1432" s="14"/>
      <c r="K1432" s="14"/>
      <c r="L1432" s="203"/>
      <c r="M1432" s="208"/>
      <c r="N1432" s="209"/>
      <c r="O1432" s="209"/>
      <c r="P1432" s="209"/>
      <c r="Q1432" s="209"/>
      <c r="R1432" s="209"/>
      <c r="S1432" s="209"/>
      <c r="T1432" s="210"/>
      <c r="U1432" s="14"/>
      <c r="V1432" s="14"/>
      <c r="W1432" s="14"/>
      <c r="X1432" s="14"/>
      <c r="Y1432" s="14"/>
      <c r="Z1432" s="14"/>
      <c r="AA1432" s="14"/>
      <c r="AB1432" s="14"/>
      <c r="AC1432" s="14"/>
      <c r="AD1432" s="14"/>
      <c r="AE1432" s="14"/>
      <c r="AT1432" s="204" t="s">
        <v>265</v>
      </c>
      <c r="AU1432" s="204" t="s">
        <v>85</v>
      </c>
      <c r="AV1432" s="14" t="s">
        <v>85</v>
      </c>
      <c r="AW1432" s="14" t="s">
        <v>32</v>
      </c>
      <c r="AX1432" s="14" t="s">
        <v>75</v>
      </c>
      <c r="AY1432" s="204" t="s">
        <v>257</v>
      </c>
    </row>
    <row r="1433" s="14" customFormat="1">
      <c r="A1433" s="14"/>
      <c r="B1433" s="203"/>
      <c r="C1433" s="14"/>
      <c r="D1433" s="196" t="s">
        <v>265</v>
      </c>
      <c r="E1433" s="204" t="s">
        <v>1</v>
      </c>
      <c r="F1433" s="205" t="s">
        <v>1513</v>
      </c>
      <c r="G1433" s="14"/>
      <c r="H1433" s="206">
        <v>6.1399999999999997</v>
      </c>
      <c r="I1433" s="207"/>
      <c r="J1433" s="14"/>
      <c r="K1433" s="14"/>
      <c r="L1433" s="203"/>
      <c r="M1433" s="208"/>
      <c r="N1433" s="209"/>
      <c r="O1433" s="209"/>
      <c r="P1433" s="209"/>
      <c r="Q1433" s="209"/>
      <c r="R1433" s="209"/>
      <c r="S1433" s="209"/>
      <c r="T1433" s="210"/>
      <c r="U1433" s="14"/>
      <c r="V1433" s="14"/>
      <c r="W1433" s="14"/>
      <c r="X1433" s="14"/>
      <c r="Y1433" s="14"/>
      <c r="Z1433" s="14"/>
      <c r="AA1433" s="14"/>
      <c r="AB1433" s="14"/>
      <c r="AC1433" s="14"/>
      <c r="AD1433" s="14"/>
      <c r="AE1433" s="14"/>
      <c r="AT1433" s="204" t="s">
        <v>265</v>
      </c>
      <c r="AU1433" s="204" t="s">
        <v>85</v>
      </c>
      <c r="AV1433" s="14" t="s">
        <v>85</v>
      </c>
      <c r="AW1433" s="14" t="s">
        <v>32</v>
      </c>
      <c r="AX1433" s="14" t="s">
        <v>75</v>
      </c>
      <c r="AY1433" s="204" t="s">
        <v>257</v>
      </c>
    </row>
    <row r="1434" s="15" customFormat="1">
      <c r="A1434" s="15"/>
      <c r="B1434" s="211"/>
      <c r="C1434" s="15"/>
      <c r="D1434" s="196" t="s">
        <v>265</v>
      </c>
      <c r="E1434" s="212" t="s">
        <v>1</v>
      </c>
      <c r="F1434" s="213" t="s">
        <v>271</v>
      </c>
      <c r="G1434" s="15"/>
      <c r="H1434" s="214">
        <v>83.370000000000005</v>
      </c>
      <c r="I1434" s="215"/>
      <c r="J1434" s="15"/>
      <c r="K1434" s="15"/>
      <c r="L1434" s="211"/>
      <c r="M1434" s="216"/>
      <c r="N1434" s="217"/>
      <c r="O1434" s="217"/>
      <c r="P1434" s="217"/>
      <c r="Q1434" s="217"/>
      <c r="R1434" s="217"/>
      <c r="S1434" s="217"/>
      <c r="T1434" s="218"/>
      <c r="U1434" s="15"/>
      <c r="V1434" s="15"/>
      <c r="W1434" s="15"/>
      <c r="X1434" s="15"/>
      <c r="Y1434" s="15"/>
      <c r="Z1434" s="15"/>
      <c r="AA1434" s="15"/>
      <c r="AB1434" s="15"/>
      <c r="AC1434" s="15"/>
      <c r="AD1434" s="15"/>
      <c r="AE1434" s="15"/>
      <c r="AT1434" s="212" t="s">
        <v>265</v>
      </c>
      <c r="AU1434" s="212" t="s">
        <v>85</v>
      </c>
      <c r="AV1434" s="15" t="s">
        <v>108</v>
      </c>
      <c r="AW1434" s="15" t="s">
        <v>32</v>
      </c>
      <c r="AX1434" s="15" t="s">
        <v>82</v>
      </c>
      <c r="AY1434" s="212" t="s">
        <v>257</v>
      </c>
    </row>
    <row r="1435" s="2" customFormat="1" ht="24.15" customHeight="1">
      <c r="A1435" s="38"/>
      <c r="B1435" s="181"/>
      <c r="C1435" s="182" t="s">
        <v>1514</v>
      </c>
      <c r="D1435" s="182" t="s">
        <v>259</v>
      </c>
      <c r="E1435" s="183" t="s">
        <v>1515</v>
      </c>
      <c r="F1435" s="184" t="s">
        <v>1516</v>
      </c>
      <c r="G1435" s="185" t="s">
        <v>323</v>
      </c>
      <c r="H1435" s="186">
        <v>73.459999999999994</v>
      </c>
      <c r="I1435" s="187"/>
      <c r="J1435" s="188">
        <f>ROUND(I1435*H1435,2)</f>
        <v>0</v>
      </c>
      <c r="K1435" s="184" t="s">
        <v>263</v>
      </c>
      <c r="L1435" s="39"/>
      <c r="M1435" s="189" t="s">
        <v>1</v>
      </c>
      <c r="N1435" s="190" t="s">
        <v>40</v>
      </c>
      <c r="O1435" s="77"/>
      <c r="P1435" s="191">
        <f>O1435*H1435</f>
        <v>0</v>
      </c>
      <c r="Q1435" s="191">
        <v>0.00014999999999999999</v>
      </c>
      <c r="R1435" s="191">
        <f>Q1435*H1435</f>
        <v>0.011018999999999998</v>
      </c>
      <c r="S1435" s="191">
        <v>0</v>
      </c>
      <c r="T1435" s="192">
        <f>S1435*H1435</f>
        <v>0</v>
      </c>
      <c r="U1435" s="38"/>
      <c r="V1435" s="38"/>
      <c r="W1435" s="38"/>
      <c r="X1435" s="38"/>
      <c r="Y1435" s="38"/>
      <c r="Z1435" s="38"/>
      <c r="AA1435" s="38"/>
      <c r="AB1435" s="38"/>
      <c r="AC1435" s="38"/>
      <c r="AD1435" s="38"/>
      <c r="AE1435" s="38"/>
      <c r="AR1435" s="193" t="s">
        <v>364</v>
      </c>
      <c r="AT1435" s="193" t="s">
        <v>259</v>
      </c>
      <c r="AU1435" s="193" t="s">
        <v>85</v>
      </c>
      <c r="AY1435" s="19" t="s">
        <v>257</v>
      </c>
      <c r="BE1435" s="194">
        <f>IF(N1435="základní",J1435,0)</f>
        <v>0</v>
      </c>
      <c r="BF1435" s="194">
        <f>IF(N1435="snížená",J1435,0)</f>
        <v>0</v>
      </c>
      <c r="BG1435" s="194">
        <f>IF(N1435="zákl. přenesená",J1435,0)</f>
        <v>0</v>
      </c>
      <c r="BH1435" s="194">
        <f>IF(N1435="sníž. přenesená",J1435,0)</f>
        <v>0</v>
      </c>
      <c r="BI1435" s="194">
        <f>IF(N1435="nulová",J1435,0)</f>
        <v>0</v>
      </c>
      <c r="BJ1435" s="19" t="s">
        <v>82</v>
      </c>
      <c r="BK1435" s="194">
        <f>ROUND(I1435*H1435,2)</f>
        <v>0</v>
      </c>
      <c r="BL1435" s="19" t="s">
        <v>364</v>
      </c>
      <c r="BM1435" s="193" t="s">
        <v>1517</v>
      </c>
    </row>
    <row r="1436" s="14" customFormat="1">
      <c r="A1436" s="14"/>
      <c r="B1436" s="203"/>
      <c r="C1436" s="14"/>
      <c r="D1436" s="196" t="s">
        <v>265</v>
      </c>
      <c r="E1436" s="204" t="s">
        <v>1</v>
      </c>
      <c r="F1436" s="205" t="s">
        <v>1518</v>
      </c>
      <c r="G1436" s="14"/>
      <c r="H1436" s="206">
        <v>2.27</v>
      </c>
      <c r="I1436" s="207"/>
      <c r="J1436" s="14"/>
      <c r="K1436" s="14"/>
      <c r="L1436" s="203"/>
      <c r="M1436" s="208"/>
      <c r="N1436" s="209"/>
      <c r="O1436" s="209"/>
      <c r="P1436" s="209"/>
      <c r="Q1436" s="209"/>
      <c r="R1436" s="209"/>
      <c r="S1436" s="209"/>
      <c r="T1436" s="210"/>
      <c r="U1436" s="14"/>
      <c r="V1436" s="14"/>
      <c r="W1436" s="14"/>
      <c r="X1436" s="14"/>
      <c r="Y1436" s="14"/>
      <c r="Z1436" s="14"/>
      <c r="AA1436" s="14"/>
      <c r="AB1436" s="14"/>
      <c r="AC1436" s="14"/>
      <c r="AD1436" s="14"/>
      <c r="AE1436" s="14"/>
      <c r="AT1436" s="204" t="s">
        <v>265</v>
      </c>
      <c r="AU1436" s="204" t="s">
        <v>85</v>
      </c>
      <c r="AV1436" s="14" t="s">
        <v>85</v>
      </c>
      <c r="AW1436" s="14" t="s">
        <v>32</v>
      </c>
      <c r="AX1436" s="14" t="s">
        <v>75</v>
      </c>
      <c r="AY1436" s="204" t="s">
        <v>257</v>
      </c>
    </row>
    <row r="1437" s="14" customFormat="1">
      <c r="A1437" s="14"/>
      <c r="B1437" s="203"/>
      <c r="C1437" s="14"/>
      <c r="D1437" s="196" t="s">
        <v>265</v>
      </c>
      <c r="E1437" s="204" t="s">
        <v>1</v>
      </c>
      <c r="F1437" s="205" t="s">
        <v>1519</v>
      </c>
      <c r="G1437" s="14"/>
      <c r="H1437" s="206">
        <v>3.04</v>
      </c>
      <c r="I1437" s="207"/>
      <c r="J1437" s="14"/>
      <c r="K1437" s="14"/>
      <c r="L1437" s="203"/>
      <c r="M1437" s="208"/>
      <c r="N1437" s="209"/>
      <c r="O1437" s="209"/>
      <c r="P1437" s="209"/>
      <c r="Q1437" s="209"/>
      <c r="R1437" s="209"/>
      <c r="S1437" s="209"/>
      <c r="T1437" s="210"/>
      <c r="U1437" s="14"/>
      <c r="V1437" s="14"/>
      <c r="W1437" s="14"/>
      <c r="X1437" s="14"/>
      <c r="Y1437" s="14"/>
      <c r="Z1437" s="14"/>
      <c r="AA1437" s="14"/>
      <c r="AB1437" s="14"/>
      <c r="AC1437" s="14"/>
      <c r="AD1437" s="14"/>
      <c r="AE1437" s="14"/>
      <c r="AT1437" s="204" t="s">
        <v>265</v>
      </c>
      <c r="AU1437" s="204" t="s">
        <v>85</v>
      </c>
      <c r="AV1437" s="14" t="s">
        <v>85</v>
      </c>
      <c r="AW1437" s="14" t="s">
        <v>32</v>
      </c>
      <c r="AX1437" s="14" t="s">
        <v>75</v>
      </c>
      <c r="AY1437" s="204" t="s">
        <v>257</v>
      </c>
    </row>
    <row r="1438" s="14" customFormat="1">
      <c r="A1438" s="14"/>
      <c r="B1438" s="203"/>
      <c r="C1438" s="14"/>
      <c r="D1438" s="196" t="s">
        <v>265</v>
      </c>
      <c r="E1438" s="204" t="s">
        <v>1</v>
      </c>
      <c r="F1438" s="205" t="s">
        <v>1520</v>
      </c>
      <c r="G1438" s="14"/>
      <c r="H1438" s="206">
        <v>68.150000000000006</v>
      </c>
      <c r="I1438" s="207"/>
      <c r="J1438" s="14"/>
      <c r="K1438" s="14"/>
      <c r="L1438" s="203"/>
      <c r="M1438" s="208"/>
      <c r="N1438" s="209"/>
      <c r="O1438" s="209"/>
      <c r="P1438" s="209"/>
      <c r="Q1438" s="209"/>
      <c r="R1438" s="209"/>
      <c r="S1438" s="209"/>
      <c r="T1438" s="210"/>
      <c r="U1438" s="14"/>
      <c r="V1438" s="14"/>
      <c r="W1438" s="14"/>
      <c r="X1438" s="14"/>
      <c r="Y1438" s="14"/>
      <c r="Z1438" s="14"/>
      <c r="AA1438" s="14"/>
      <c r="AB1438" s="14"/>
      <c r="AC1438" s="14"/>
      <c r="AD1438" s="14"/>
      <c r="AE1438" s="14"/>
      <c r="AT1438" s="204" t="s">
        <v>265</v>
      </c>
      <c r="AU1438" s="204" t="s">
        <v>85</v>
      </c>
      <c r="AV1438" s="14" t="s">
        <v>85</v>
      </c>
      <c r="AW1438" s="14" t="s">
        <v>32</v>
      </c>
      <c r="AX1438" s="14" t="s">
        <v>75</v>
      </c>
      <c r="AY1438" s="204" t="s">
        <v>257</v>
      </c>
    </row>
    <row r="1439" s="15" customFormat="1">
      <c r="A1439" s="15"/>
      <c r="B1439" s="211"/>
      <c r="C1439" s="15"/>
      <c r="D1439" s="196" t="s">
        <v>265</v>
      </c>
      <c r="E1439" s="212" t="s">
        <v>1</v>
      </c>
      <c r="F1439" s="213" t="s">
        <v>271</v>
      </c>
      <c r="G1439" s="15"/>
      <c r="H1439" s="214">
        <v>73.460000000000008</v>
      </c>
      <c r="I1439" s="215"/>
      <c r="J1439" s="15"/>
      <c r="K1439" s="15"/>
      <c r="L1439" s="211"/>
      <c r="M1439" s="216"/>
      <c r="N1439" s="217"/>
      <c r="O1439" s="217"/>
      <c r="P1439" s="217"/>
      <c r="Q1439" s="217"/>
      <c r="R1439" s="217"/>
      <c r="S1439" s="217"/>
      <c r="T1439" s="218"/>
      <c r="U1439" s="15"/>
      <c r="V1439" s="15"/>
      <c r="W1439" s="15"/>
      <c r="X1439" s="15"/>
      <c r="Y1439" s="15"/>
      <c r="Z1439" s="15"/>
      <c r="AA1439" s="15"/>
      <c r="AB1439" s="15"/>
      <c r="AC1439" s="15"/>
      <c r="AD1439" s="15"/>
      <c r="AE1439" s="15"/>
      <c r="AT1439" s="212" t="s">
        <v>265</v>
      </c>
      <c r="AU1439" s="212" t="s">
        <v>85</v>
      </c>
      <c r="AV1439" s="15" t="s">
        <v>108</v>
      </c>
      <c r="AW1439" s="15" t="s">
        <v>32</v>
      </c>
      <c r="AX1439" s="15" t="s">
        <v>82</v>
      </c>
      <c r="AY1439" s="212" t="s">
        <v>257</v>
      </c>
    </row>
    <row r="1440" s="2" customFormat="1" ht="24.15" customHeight="1">
      <c r="A1440" s="38"/>
      <c r="B1440" s="181"/>
      <c r="C1440" s="182" t="s">
        <v>1521</v>
      </c>
      <c r="D1440" s="182" t="s">
        <v>259</v>
      </c>
      <c r="E1440" s="183" t="s">
        <v>1522</v>
      </c>
      <c r="F1440" s="184" t="s">
        <v>1523</v>
      </c>
      <c r="G1440" s="185" t="s">
        <v>493</v>
      </c>
      <c r="H1440" s="186">
        <v>33</v>
      </c>
      <c r="I1440" s="187"/>
      <c r="J1440" s="188">
        <f>ROUND(I1440*H1440,2)</f>
        <v>0</v>
      </c>
      <c r="K1440" s="184" t="s">
        <v>263</v>
      </c>
      <c r="L1440" s="39"/>
      <c r="M1440" s="189" t="s">
        <v>1</v>
      </c>
      <c r="N1440" s="190" t="s">
        <v>40</v>
      </c>
      <c r="O1440" s="77"/>
      <c r="P1440" s="191">
        <f>O1440*H1440</f>
        <v>0</v>
      </c>
      <c r="Q1440" s="191">
        <v>0.00528</v>
      </c>
      <c r="R1440" s="191">
        <f>Q1440*H1440</f>
        <v>0.17424000000000001</v>
      </c>
      <c r="S1440" s="191">
        <v>0</v>
      </c>
      <c r="T1440" s="192">
        <f>S1440*H1440</f>
        <v>0</v>
      </c>
      <c r="U1440" s="38"/>
      <c r="V1440" s="38"/>
      <c r="W1440" s="38"/>
      <c r="X1440" s="38"/>
      <c r="Y1440" s="38"/>
      <c r="Z1440" s="38"/>
      <c r="AA1440" s="38"/>
      <c r="AB1440" s="38"/>
      <c r="AC1440" s="38"/>
      <c r="AD1440" s="38"/>
      <c r="AE1440" s="38"/>
      <c r="AR1440" s="193" t="s">
        <v>364</v>
      </c>
      <c r="AT1440" s="193" t="s">
        <v>259</v>
      </c>
      <c r="AU1440" s="193" t="s">
        <v>85</v>
      </c>
      <c r="AY1440" s="19" t="s">
        <v>257</v>
      </c>
      <c r="BE1440" s="194">
        <f>IF(N1440="základní",J1440,0)</f>
        <v>0</v>
      </c>
      <c r="BF1440" s="194">
        <f>IF(N1440="snížená",J1440,0)</f>
        <v>0</v>
      </c>
      <c r="BG1440" s="194">
        <f>IF(N1440="zákl. přenesená",J1440,0)</f>
        <v>0</v>
      </c>
      <c r="BH1440" s="194">
        <f>IF(N1440="sníž. přenesená",J1440,0)</f>
        <v>0</v>
      </c>
      <c r="BI1440" s="194">
        <f>IF(N1440="nulová",J1440,0)</f>
        <v>0</v>
      </c>
      <c r="BJ1440" s="19" t="s">
        <v>82</v>
      </c>
      <c r="BK1440" s="194">
        <f>ROUND(I1440*H1440,2)</f>
        <v>0</v>
      </c>
      <c r="BL1440" s="19" t="s">
        <v>364</v>
      </c>
      <c r="BM1440" s="193" t="s">
        <v>1524</v>
      </c>
    </row>
    <row r="1441" s="2" customFormat="1" ht="24.15" customHeight="1">
      <c r="A1441" s="38"/>
      <c r="B1441" s="181"/>
      <c r="C1441" s="182" t="s">
        <v>1525</v>
      </c>
      <c r="D1441" s="182" t="s">
        <v>259</v>
      </c>
      <c r="E1441" s="183" t="s">
        <v>1526</v>
      </c>
      <c r="F1441" s="184" t="s">
        <v>1527</v>
      </c>
      <c r="G1441" s="185" t="s">
        <v>422</v>
      </c>
      <c r="H1441" s="186">
        <v>72</v>
      </c>
      <c r="I1441" s="187"/>
      <c r="J1441" s="188">
        <f>ROUND(I1441*H1441,2)</f>
        <v>0</v>
      </c>
      <c r="K1441" s="184" t="s">
        <v>1</v>
      </c>
      <c r="L1441" s="39"/>
      <c r="M1441" s="189" t="s">
        <v>1</v>
      </c>
      <c r="N1441" s="190" t="s">
        <v>40</v>
      </c>
      <c r="O1441" s="77"/>
      <c r="P1441" s="191">
        <f>O1441*H1441</f>
        <v>0</v>
      </c>
      <c r="Q1441" s="191">
        <v>0</v>
      </c>
      <c r="R1441" s="191">
        <f>Q1441*H1441</f>
        <v>0</v>
      </c>
      <c r="S1441" s="191">
        <v>0</v>
      </c>
      <c r="T1441" s="192">
        <f>S1441*H1441</f>
        <v>0</v>
      </c>
      <c r="U1441" s="38"/>
      <c r="V1441" s="38"/>
      <c r="W1441" s="38"/>
      <c r="X1441" s="38"/>
      <c r="Y1441" s="38"/>
      <c r="Z1441" s="38"/>
      <c r="AA1441" s="38"/>
      <c r="AB1441" s="38"/>
      <c r="AC1441" s="38"/>
      <c r="AD1441" s="38"/>
      <c r="AE1441" s="38"/>
      <c r="AR1441" s="193" t="s">
        <v>364</v>
      </c>
      <c r="AT1441" s="193" t="s">
        <v>259</v>
      </c>
      <c r="AU1441" s="193" t="s">
        <v>85</v>
      </c>
      <c r="AY1441" s="19" t="s">
        <v>257</v>
      </c>
      <c r="BE1441" s="194">
        <f>IF(N1441="základní",J1441,0)</f>
        <v>0</v>
      </c>
      <c r="BF1441" s="194">
        <f>IF(N1441="snížená",J1441,0)</f>
        <v>0</v>
      </c>
      <c r="BG1441" s="194">
        <f>IF(N1441="zákl. přenesená",J1441,0)</f>
        <v>0</v>
      </c>
      <c r="BH1441" s="194">
        <f>IF(N1441="sníž. přenesená",J1441,0)</f>
        <v>0</v>
      </c>
      <c r="BI1441" s="194">
        <f>IF(N1441="nulová",J1441,0)</f>
        <v>0</v>
      </c>
      <c r="BJ1441" s="19" t="s">
        <v>82</v>
      </c>
      <c r="BK1441" s="194">
        <f>ROUND(I1441*H1441,2)</f>
        <v>0</v>
      </c>
      <c r="BL1441" s="19" t="s">
        <v>364</v>
      </c>
      <c r="BM1441" s="193" t="s">
        <v>1528</v>
      </c>
    </row>
    <row r="1442" s="2" customFormat="1" ht="37.8" customHeight="1">
      <c r="A1442" s="38"/>
      <c r="B1442" s="181"/>
      <c r="C1442" s="182" t="s">
        <v>1529</v>
      </c>
      <c r="D1442" s="182" t="s">
        <v>259</v>
      </c>
      <c r="E1442" s="183" t="s">
        <v>1530</v>
      </c>
      <c r="F1442" s="184" t="s">
        <v>1531</v>
      </c>
      <c r="G1442" s="185" t="s">
        <v>422</v>
      </c>
      <c r="H1442" s="186">
        <v>85.200000000000003</v>
      </c>
      <c r="I1442" s="187"/>
      <c r="J1442" s="188">
        <f>ROUND(I1442*H1442,2)</f>
        <v>0</v>
      </c>
      <c r="K1442" s="184" t="s">
        <v>1</v>
      </c>
      <c r="L1442" s="39"/>
      <c r="M1442" s="189" t="s">
        <v>1</v>
      </c>
      <c r="N1442" s="190" t="s">
        <v>40</v>
      </c>
      <c r="O1442" s="77"/>
      <c r="P1442" s="191">
        <f>O1442*H1442</f>
        <v>0</v>
      </c>
      <c r="Q1442" s="191">
        <v>0</v>
      </c>
      <c r="R1442" s="191">
        <f>Q1442*H1442</f>
        <v>0</v>
      </c>
      <c r="S1442" s="191">
        <v>0</v>
      </c>
      <c r="T1442" s="192">
        <f>S1442*H1442</f>
        <v>0</v>
      </c>
      <c r="U1442" s="38"/>
      <c r="V1442" s="38"/>
      <c r="W1442" s="38"/>
      <c r="X1442" s="38"/>
      <c r="Y1442" s="38"/>
      <c r="Z1442" s="38"/>
      <c r="AA1442" s="38"/>
      <c r="AB1442" s="38"/>
      <c r="AC1442" s="38"/>
      <c r="AD1442" s="38"/>
      <c r="AE1442" s="38"/>
      <c r="AR1442" s="193" t="s">
        <v>364</v>
      </c>
      <c r="AT1442" s="193" t="s">
        <v>259</v>
      </c>
      <c r="AU1442" s="193" t="s">
        <v>85</v>
      </c>
      <c r="AY1442" s="19" t="s">
        <v>257</v>
      </c>
      <c r="BE1442" s="194">
        <f>IF(N1442="základní",J1442,0)</f>
        <v>0</v>
      </c>
      <c r="BF1442" s="194">
        <f>IF(N1442="snížená",J1442,0)</f>
        <v>0</v>
      </c>
      <c r="BG1442" s="194">
        <f>IF(N1442="zákl. přenesená",J1442,0)</f>
        <v>0</v>
      </c>
      <c r="BH1442" s="194">
        <f>IF(N1442="sníž. přenesená",J1442,0)</f>
        <v>0</v>
      </c>
      <c r="BI1442" s="194">
        <f>IF(N1442="nulová",J1442,0)</f>
        <v>0</v>
      </c>
      <c r="BJ1442" s="19" t="s">
        <v>82</v>
      </c>
      <c r="BK1442" s="194">
        <f>ROUND(I1442*H1442,2)</f>
        <v>0</v>
      </c>
      <c r="BL1442" s="19" t="s">
        <v>364</v>
      </c>
      <c r="BM1442" s="193" t="s">
        <v>1532</v>
      </c>
    </row>
    <row r="1443" s="2" customFormat="1" ht="66.75" customHeight="1">
      <c r="A1443" s="38"/>
      <c r="B1443" s="181"/>
      <c r="C1443" s="182" t="s">
        <v>1533</v>
      </c>
      <c r="D1443" s="182" t="s">
        <v>259</v>
      </c>
      <c r="E1443" s="183" t="s">
        <v>1534</v>
      </c>
      <c r="F1443" s="184" t="s">
        <v>1535</v>
      </c>
      <c r="G1443" s="185" t="s">
        <v>323</v>
      </c>
      <c r="H1443" s="186">
        <v>9.0299999999999994</v>
      </c>
      <c r="I1443" s="187"/>
      <c r="J1443" s="188">
        <f>ROUND(I1443*H1443,2)</f>
        <v>0</v>
      </c>
      <c r="K1443" s="184" t="s">
        <v>1</v>
      </c>
      <c r="L1443" s="39"/>
      <c r="M1443" s="189" t="s">
        <v>1</v>
      </c>
      <c r="N1443" s="190" t="s">
        <v>40</v>
      </c>
      <c r="O1443" s="77"/>
      <c r="P1443" s="191">
        <f>O1443*H1443</f>
        <v>0</v>
      </c>
      <c r="Q1443" s="191">
        <v>0</v>
      </c>
      <c r="R1443" s="191">
        <f>Q1443*H1443</f>
        <v>0</v>
      </c>
      <c r="S1443" s="191">
        <v>0</v>
      </c>
      <c r="T1443" s="192">
        <f>S1443*H1443</f>
        <v>0</v>
      </c>
      <c r="U1443" s="38"/>
      <c r="V1443" s="38"/>
      <c r="W1443" s="38"/>
      <c r="X1443" s="38"/>
      <c r="Y1443" s="38"/>
      <c r="Z1443" s="38"/>
      <c r="AA1443" s="38"/>
      <c r="AB1443" s="38"/>
      <c r="AC1443" s="38"/>
      <c r="AD1443" s="38"/>
      <c r="AE1443" s="38"/>
      <c r="AR1443" s="193" t="s">
        <v>364</v>
      </c>
      <c r="AT1443" s="193" t="s">
        <v>259</v>
      </c>
      <c r="AU1443" s="193" t="s">
        <v>85</v>
      </c>
      <c r="AY1443" s="19" t="s">
        <v>257</v>
      </c>
      <c r="BE1443" s="194">
        <f>IF(N1443="základní",J1443,0)</f>
        <v>0</v>
      </c>
      <c r="BF1443" s="194">
        <f>IF(N1443="snížená",J1443,0)</f>
        <v>0</v>
      </c>
      <c r="BG1443" s="194">
        <f>IF(N1443="zákl. přenesená",J1443,0)</f>
        <v>0</v>
      </c>
      <c r="BH1443" s="194">
        <f>IF(N1443="sníž. přenesená",J1443,0)</f>
        <v>0</v>
      </c>
      <c r="BI1443" s="194">
        <f>IF(N1443="nulová",J1443,0)</f>
        <v>0</v>
      </c>
      <c r="BJ1443" s="19" t="s">
        <v>82</v>
      </c>
      <c r="BK1443" s="194">
        <f>ROUND(I1443*H1443,2)</f>
        <v>0</v>
      </c>
      <c r="BL1443" s="19" t="s">
        <v>364</v>
      </c>
      <c r="BM1443" s="193" t="s">
        <v>1536</v>
      </c>
    </row>
    <row r="1444" s="13" customFormat="1">
      <c r="A1444" s="13"/>
      <c r="B1444" s="195"/>
      <c r="C1444" s="13"/>
      <c r="D1444" s="196" t="s">
        <v>265</v>
      </c>
      <c r="E1444" s="197" t="s">
        <v>1</v>
      </c>
      <c r="F1444" s="198" t="s">
        <v>1537</v>
      </c>
      <c r="G1444" s="13"/>
      <c r="H1444" s="197" t="s">
        <v>1</v>
      </c>
      <c r="I1444" s="199"/>
      <c r="J1444" s="13"/>
      <c r="K1444" s="13"/>
      <c r="L1444" s="195"/>
      <c r="M1444" s="200"/>
      <c r="N1444" s="201"/>
      <c r="O1444" s="201"/>
      <c r="P1444" s="201"/>
      <c r="Q1444" s="201"/>
      <c r="R1444" s="201"/>
      <c r="S1444" s="201"/>
      <c r="T1444" s="202"/>
      <c r="U1444" s="13"/>
      <c r="V1444" s="13"/>
      <c r="W1444" s="13"/>
      <c r="X1444" s="13"/>
      <c r="Y1444" s="13"/>
      <c r="Z1444" s="13"/>
      <c r="AA1444" s="13"/>
      <c r="AB1444" s="13"/>
      <c r="AC1444" s="13"/>
      <c r="AD1444" s="13"/>
      <c r="AE1444" s="13"/>
      <c r="AT1444" s="197" t="s">
        <v>265</v>
      </c>
      <c r="AU1444" s="197" t="s">
        <v>85</v>
      </c>
      <c r="AV1444" s="13" t="s">
        <v>82</v>
      </c>
      <c r="AW1444" s="13" t="s">
        <v>32</v>
      </c>
      <c r="AX1444" s="13" t="s">
        <v>75</v>
      </c>
      <c r="AY1444" s="197" t="s">
        <v>257</v>
      </c>
    </row>
    <row r="1445" s="14" customFormat="1">
      <c r="A1445" s="14"/>
      <c r="B1445" s="203"/>
      <c r="C1445" s="14"/>
      <c r="D1445" s="196" t="s">
        <v>265</v>
      </c>
      <c r="E1445" s="204" t="s">
        <v>1</v>
      </c>
      <c r="F1445" s="205" t="s">
        <v>1538</v>
      </c>
      <c r="G1445" s="14"/>
      <c r="H1445" s="206">
        <v>9.0299999999999994</v>
      </c>
      <c r="I1445" s="207"/>
      <c r="J1445" s="14"/>
      <c r="K1445" s="14"/>
      <c r="L1445" s="203"/>
      <c r="M1445" s="208"/>
      <c r="N1445" s="209"/>
      <c r="O1445" s="209"/>
      <c r="P1445" s="209"/>
      <c r="Q1445" s="209"/>
      <c r="R1445" s="209"/>
      <c r="S1445" s="209"/>
      <c r="T1445" s="210"/>
      <c r="U1445" s="14"/>
      <c r="V1445" s="14"/>
      <c r="W1445" s="14"/>
      <c r="X1445" s="14"/>
      <c r="Y1445" s="14"/>
      <c r="Z1445" s="14"/>
      <c r="AA1445" s="14"/>
      <c r="AB1445" s="14"/>
      <c r="AC1445" s="14"/>
      <c r="AD1445" s="14"/>
      <c r="AE1445" s="14"/>
      <c r="AT1445" s="204" t="s">
        <v>265</v>
      </c>
      <c r="AU1445" s="204" t="s">
        <v>85</v>
      </c>
      <c r="AV1445" s="14" t="s">
        <v>85</v>
      </c>
      <c r="AW1445" s="14" t="s">
        <v>32</v>
      </c>
      <c r="AX1445" s="14" t="s">
        <v>75</v>
      </c>
      <c r="AY1445" s="204" t="s">
        <v>257</v>
      </c>
    </row>
    <row r="1446" s="15" customFormat="1">
      <c r="A1446" s="15"/>
      <c r="B1446" s="211"/>
      <c r="C1446" s="15"/>
      <c r="D1446" s="196" t="s">
        <v>265</v>
      </c>
      <c r="E1446" s="212" t="s">
        <v>1</v>
      </c>
      <c r="F1446" s="213" t="s">
        <v>271</v>
      </c>
      <c r="G1446" s="15"/>
      <c r="H1446" s="214">
        <v>9.0299999999999994</v>
      </c>
      <c r="I1446" s="215"/>
      <c r="J1446" s="15"/>
      <c r="K1446" s="15"/>
      <c r="L1446" s="211"/>
      <c r="M1446" s="216"/>
      <c r="N1446" s="217"/>
      <c r="O1446" s="217"/>
      <c r="P1446" s="217"/>
      <c r="Q1446" s="217"/>
      <c r="R1446" s="217"/>
      <c r="S1446" s="217"/>
      <c r="T1446" s="218"/>
      <c r="U1446" s="15"/>
      <c r="V1446" s="15"/>
      <c r="W1446" s="15"/>
      <c r="X1446" s="15"/>
      <c r="Y1446" s="15"/>
      <c r="Z1446" s="15"/>
      <c r="AA1446" s="15"/>
      <c r="AB1446" s="15"/>
      <c r="AC1446" s="15"/>
      <c r="AD1446" s="15"/>
      <c r="AE1446" s="15"/>
      <c r="AT1446" s="212" t="s">
        <v>265</v>
      </c>
      <c r="AU1446" s="212" t="s">
        <v>85</v>
      </c>
      <c r="AV1446" s="15" t="s">
        <v>108</v>
      </c>
      <c r="AW1446" s="15" t="s">
        <v>32</v>
      </c>
      <c r="AX1446" s="15" t="s">
        <v>82</v>
      </c>
      <c r="AY1446" s="212" t="s">
        <v>257</v>
      </c>
    </row>
    <row r="1447" s="2" customFormat="1" ht="66.75" customHeight="1">
      <c r="A1447" s="38"/>
      <c r="B1447" s="181"/>
      <c r="C1447" s="182" t="s">
        <v>1539</v>
      </c>
      <c r="D1447" s="182" t="s">
        <v>259</v>
      </c>
      <c r="E1447" s="183" t="s">
        <v>1540</v>
      </c>
      <c r="F1447" s="184" t="s">
        <v>1541</v>
      </c>
      <c r="G1447" s="185" t="s">
        <v>323</v>
      </c>
      <c r="H1447" s="186">
        <v>175</v>
      </c>
      <c r="I1447" s="187"/>
      <c r="J1447" s="188">
        <f>ROUND(I1447*H1447,2)</f>
        <v>0</v>
      </c>
      <c r="K1447" s="184" t="s">
        <v>1</v>
      </c>
      <c r="L1447" s="39"/>
      <c r="M1447" s="189" t="s">
        <v>1</v>
      </c>
      <c r="N1447" s="190" t="s">
        <v>40</v>
      </c>
      <c r="O1447" s="77"/>
      <c r="P1447" s="191">
        <f>O1447*H1447</f>
        <v>0</v>
      </c>
      <c r="Q1447" s="191">
        <v>0</v>
      </c>
      <c r="R1447" s="191">
        <f>Q1447*H1447</f>
        <v>0</v>
      </c>
      <c r="S1447" s="191">
        <v>0</v>
      </c>
      <c r="T1447" s="192">
        <f>S1447*H1447</f>
        <v>0</v>
      </c>
      <c r="U1447" s="38"/>
      <c r="V1447" s="38"/>
      <c r="W1447" s="38"/>
      <c r="X1447" s="38"/>
      <c r="Y1447" s="38"/>
      <c r="Z1447" s="38"/>
      <c r="AA1447" s="38"/>
      <c r="AB1447" s="38"/>
      <c r="AC1447" s="38"/>
      <c r="AD1447" s="38"/>
      <c r="AE1447" s="38"/>
      <c r="AR1447" s="193" t="s">
        <v>364</v>
      </c>
      <c r="AT1447" s="193" t="s">
        <v>259</v>
      </c>
      <c r="AU1447" s="193" t="s">
        <v>85</v>
      </c>
      <c r="AY1447" s="19" t="s">
        <v>257</v>
      </c>
      <c r="BE1447" s="194">
        <f>IF(N1447="základní",J1447,0)</f>
        <v>0</v>
      </c>
      <c r="BF1447" s="194">
        <f>IF(N1447="snížená",J1447,0)</f>
        <v>0</v>
      </c>
      <c r="BG1447" s="194">
        <f>IF(N1447="zákl. přenesená",J1447,0)</f>
        <v>0</v>
      </c>
      <c r="BH1447" s="194">
        <f>IF(N1447="sníž. přenesená",J1447,0)</f>
        <v>0</v>
      </c>
      <c r="BI1447" s="194">
        <f>IF(N1447="nulová",J1447,0)</f>
        <v>0</v>
      </c>
      <c r="BJ1447" s="19" t="s">
        <v>82</v>
      </c>
      <c r="BK1447" s="194">
        <f>ROUND(I1447*H1447,2)</f>
        <v>0</v>
      </c>
      <c r="BL1447" s="19" t="s">
        <v>364</v>
      </c>
      <c r="BM1447" s="193" t="s">
        <v>1542</v>
      </c>
    </row>
    <row r="1448" s="13" customFormat="1">
      <c r="A1448" s="13"/>
      <c r="B1448" s="195"/>
      <c r="C1448" s="13"/>
      <c r="D1448" s="196" t="s">
        <v>265</v>
      </c>
      <c r="E1448" s="197" t="s">
        <v>1</v>
      </c>
      <c r="F1448" s="198" t="s">
        <v>1543</v>
      </c>
      <c r="G1448" s="13"/>
      <c r="H1448" s="197" t="s">
        <v>1</v>
      </c>
      <c r="I1448" s="199"/>
      <c r="J1448" s="13"/>
      <c r="K1448" s="13"/>
      <c r="L1448" s="195"/>
      <c r="M1448" s="200"/>
      <c r="N1448" s="201"/>
      <c r="O1448" s="201"/>
      <c r="P1448" s="201"/>
      <c r="Q1448" s="201"/>
      <c r="R1448" s="201"/>
      <c r="S1448" s="201"/>
      <c r="T1448" s="202"/>
      <c r="U1448" s="13"/>
      <c r="V1448" s="13"/>
      <c r="W1448" s="13"/>
      <c r="X1448" s="13"/>
      <c r="Y1448" s="13"/>
      <c r="Z1448" s="13"/>
      <c r="AA1448" s="13"/>
      <c r="AB1448" s="13"/>
      <c r="AC1448" s="13"/>
      <c r="AD1448" s="13"/>
      <c r="AE1448" s="13"/>
      <c r="AT1448" s="197" t="s">
        <v>265</v>
      </c>
      <c r="AU1448" s="197" t="s">
        <v>85</v>
      </c>
      <c r="AV1448" s="13" t="s">
        <v>82</v>
      </c>
      <c r="AW1448" s="13" t="s">
        <v>32</v>
      </c>
      <c r="AX1448" s="13" t="s">
        <v>75</v>
      </c>
      <c r="AY1448" s="197" t="s">
        <v>257</v>
      </c>
    </row>
    <row r="1449" s="14" customFormat="1">
      <c r="A1449" s="14"/>
      <c r="B1449" s="203"/>
      <c r="C1449" s="14"/>
      <c r="D1449" s="196" t="s">
        <v>265</v>
      </c>
      <c r="E1449" s="204" t="s">
        <v>1</v>
      </c>
      <c r="F1449" s="205" t="s">
        <v>1544</v>
      </c>
      <c r="G1449" s="14"/>
      <c r="H1449" s="206">
        <v>84.370000000000005</v>
      </c>
      <c r="I1449" s="207"/>
      <c r="J1449" s="14"/>
      <c r="K1449" s="14"/>
      <c r="L1449" s="203"/>
      <c r="M1449" s="208"/>
      <c r="N1449" s="209"/>
      <c r="O1449" s="209"/>
      <c r="P1449" s="209"/>
      <c r="Q1449" s="209"/>
      <c r="R1449" s="209"/>
      <c r="S1449" s="209"/>
      <c r="T1449" s="210"/>
      <c r="U1449" s="14"/>
      <c r="V1449" s="14"/>
      <c r="W1449" s="14"/>
      <c r="X1449" s="14"/>
      <c r="Y1449" s="14"/>
      <c r="Z1449" s="14"/>
      <c r="AA1449" s="14"/>
      <c r="AB1449" s="14"/>
      <c r="AC1449" s="14"/>
      <c r="AD1449" s="14"/>
      <c r="AE1449" s="14"/>
      <c r="AT1449" s="204" t="s">
        <v>265</v>
      </c>
      <c r="AU1449" s="204" t="s">
        <v>85</v>
      </c>
      <c r="AV1449" s="14" t="s">
        <v>85</v>
      </c>
      <c r="AW1449" s="14" t="s">
        <v>32</v>
      </c>
      <c r="AX1449" s="14" t="s">
        <v>75</v>
      </c>
      <c r="AY1449" s="204" t="s">
        <v>257</v>
      </c>
    </row>
    <row r="1450" s="14" customFormat="1">
      <c r="A1450" s="14"/>
      <c r="B1450" s="203"/>
      <c r="C1450" s="14"/>
      <c r="D1450" s="196" t="s">
        <v>265</v>
      </c>
      <c r="E1450" s="204" t="s">
        <v>1</v>
      </c>
      <c r="F1450" s="205" t="s">
        <v>1545</v>
      </c>
      <c r="G1450" s="14"/>
      <c r="H1450" s="206">
        <v>4.3700000000000001</v>
      </c>
      <c r="I1450" s="207"/>
      <c r="J1450" s="14"/>
      <c r="K1450" s="14"/>
      <c r="L1450" s="203"/>
      <c r="M1450" s="208"/>
      <c r="N1450" s="209"/>
      <c r="O1450" s="209"/>
      <c r="P1450" s="209"/>
      <c r="Q1450" s="209"/>
      <c r="R1450" s="209"/>
      <c r="S1450" s="209"/>
      <c r="T1450" s="210"/>
      <c r="U1450" s="14"/>
      <c r="V1450" s="14"/>
      <c r="W1450" s="14"/>
      <c r="X1450" s="14"/>
      <c r="Y1450" s="14"/>
      <c r="Z1450" s="14"/>
      <c r="AA1450" s="14"/>
      <c r="AB1450" s="14"/>
      <c r="AC1450" s="14"/>
      <c r="AD1450" s="14"/>
      <c r="AE1450" s="14"/>
      <c r="AT1450" s="204" t="s">
        <v>265</v>
      </c>
      <c r="AU1450" s="204" t="s">
        <v>85</v>
      </c>
      <c r="AV1450" s="14" t="s">
        <v>85</v>
      </c>
      <c r="AW1450" s="14" t="s">
        <v>32</v>
      </c>
      <c r="AX1450" s="14" t="s">
        <v>75</v>
      </c>
      <c r="AY1450" s="204" t="s">
        <v>257</v>
      </c>
    </row>
    <row r="1451" s="14" customFormat="1">
      <c r="A1451" s="14"/>
      <c r="B1451" s="203"/>
      <c r="C1451" s="14"/>
      <c r="D1451" s="196" t="s">
        <v>265</v>
      </c>
      <c r="E1451" s="204" t="s">
        <v>1</v>
      </c>
      <c r="F1451" s="205" t="s">
        <v>1546</v>
      </c>
      <c r="G1451" s="14"/>
      <c r="H1451" s="206">
        <v>86.260000000000005</v>
      </c>
      <c r="I1451" s="207"/>
      <c r="J1451" s="14"/>
      <c r="K1451" s="14"/>
      <c r="L1451" s="203"/>
      <c r="M1451" s="208"/>
      <c r="N1451" s="209"/>
      <c r="O1451" s="209"/>
      <c r="P1451" s="209"/>
      <c r="Q1451" s="209"/>
      <c r="R1451" s="209"/>
      <c r="S1451" s="209"/>
      <c r="T1451" s="210"/>
      <c r="U1451" s="14"/>
      <c r="V1451" s="14"/>
      <c r="W1451" s="14"/>
      <c r="X1451" s="14"/>
      <c r="Y1451" s="14"/>
      <c r="Z1451" s="14"/>
      <c r="AA1451" s="14"/>
      <c r="AB1451" s="14"/>
      <c r="AC1451" s="14"/>
      <c r="AD1451" s="14"/>
      <c r="AE1451" s="14"/>
      <c r="AT1451" s="204" t="s">
        <v>265</v>
      </c>
      <c r="AU1451" s="204" t="s">
        <v>85</v>
      </c>
      <c r="AV1451" s="14" t="s">
        <v>85</v>
      </c>
      <c r="AW1451" s="14" t="s">
        <v>32</v>
      </c>
      <c r="AX1451" s="14" t="s">
        <v>75</v>
      </c>
      <c r="AY1451" s="204" t="s">
        <v>257</v>
      </c>
    </row>
    <row r="1452" s="15" customFormat="1">
      <c r="A1452" s="15"/>
      <c r="B1452" s="211"/>
      <c r="C1452" s="15"/>
      <c r="D1452" s="196" t="s">
        <v>265</v>
      </c>
      <c r="E1452" s="212" t="s">
        <v>1</v>
      </c>
      <c r="F1452" s="213" t="s">
        <v>271</v>
      </c>
      <c r="G1452" s="15"/>
      <c r="H1452" s="214">
        <v>175</v>
      </c>
      <c r="I1452" s="215"/>
      <c r="J1452" s="15"/>
      <c r="K1452" s="15"/>
      <c r="L1452" s="211"/>
      <c r="M1452" s="216"/>
      <c r="N1452" s="217"/>
      <c r="O1452" s="217"/>
      <c r="P1452" s="217"/>
      <c r="Q1452" s="217"/>
      <c r="R1452" s="217"/>
      <c r="S1452" s="217"/>
      <c r="T1452" s="218"/>
      <c r="U1452" s="15"/>
      <c r="V1452" s="15"/>
      <c r="W1452" s="15"/>
      <c r="X1452" s="15"/>
      <c r="Y1452" s="15"/>
      <c r="Z1452" s="15"/>
      <c r="AA1452" s="15"/>
      <c r="AB1452" s="15"/>
      <c r="AC1452" s="15"/>
      <c r="AD1452" s="15"/>
      <c r="AE1452" s="15"/>
      <c r="AT1452" s="212" t="s">
        <v>265</v>
      </c>
      <c r="AU1452" s="212" t="s">
        <v>85</v>
      </c>
      <c r="AV1452" s="15" t="s">
        <v>108</v>
      </c>
      <c r="AW1452" s="15" t="s">
        <v>32</v>
      </c>
      <c r="AX1452" s="15" t="s">
        <v>82</v>
      </c>
      <c r="AY1452" s="212" t="s">
        <v>257</v>
      </c>
    </row>
    <row r="1453" s="2" customFormat="1" ht="76.35" customHeight="1">
      <c r="A1453" s="38"/>
      <c r="B1453" s="181"/>
      <c r="C1453" s="182" t="s">
        <v>1547</v>
      </c>
      <c r="D1453" s="182" t="s">
        <v>259</v>
      </c>
      <c r="E1453" s="183" t="s">
        <v>1548</v>
      </c>
      <c r="F1453" s="184" t="s">
        <v>1549</v>
      </c>
      <c r="G1453" s="185" t="s">
        <v>323</v>
      </c>
      <c r="H1453" s="186">
        <v>3.2400000000000002</v>
      </c>
      <c r="I1453" s="187"/>
      <c r="J1453" s="188">
        <f>ROUND(I1453*H1453,2)</f>
        <v>0</v>
      </c>
      <c r="K1453" s="184" t="s">
        <v>1</v>
      </c>
      <c r="L1453" s="39"/>
      <c r="M1453" s="189" t="s">
        <v>1</v>
      </c>
      <c r="N1453" s="190" t="s">
        <v>40</v>
      </c>
      <c r="O1453" s="77"/>
      <c r="P1453" s="191">
        <f>O1453*H1453</f>
        <v>0</v>
      </c>
      <c r="Q1453" s="191">
        <v>0</v>
      </c>
      <c r="R1453" s="191">
        <f>Q1453*H1453</f>
        <v>0</v>
      </c>
      <c r="S1453" s="191">
        <v>0</v>
      </c>
      <c r="T1453" s="192">
        <f>S1453*H1453</f>
        <v>0</v>
      </c>
      <c r="U1453" s="38"/>
      <c r="V1453" s="38"/>
      <c r="W1453" s="38"/>
      <c r="X1453" s="38"/>
      <c r="Y1453" s="38"/>
      <c r="Z1453" s="38"/>
      <c r="AA1453" s="38"/>
      <c r="AB1453" s="38"/>
      <c r="AC1453" s="38"/>
      <c r="AD1453" s="38"/>
      <c r="AE1453" s="38"/>
      <c r="AR1453" s="193" t="s">
        <v>364</v>
      </c>
      <c r="AT1453" s="193" t="s">
        <v>259</v>
      </c>
      <c r="AU1453" s="193" t="s">
        <v>85</v>
      </c>
      <c r="AY1453" s="19" t="s">
        <v>257</v>
      </c>
      <c r="BE1453" s="194">
        <f>IF(N1453="základní",J1453,0)</f>
        <v>0</v>
      </c>
      <c r="BF1453" s="194">
        <f>IF(N1453="snížená",J1453,0)</f>
        <v>0</v>
      </c>
      <c r="BG1453" s="194">
        <f>IF(N1453="zákl. přenesená",J1453,0)</f>
        <v>0</v>
      </c>
      <c r="BH1453" s="194">
        <f>IF(N1453="sníž. přenesená",J1453,0)</f>
        <v>0</v>
      </c>
      <c r="BI1453" s="194">
        <f>IF(N1453="nulová",J1453,0)</f>
        <v>0</v>
      </c>
      <c r="BJ1453" s="19" t="s">
        <v>82</v>
      </c>
      <c r="BK1453" s="194">
        <f>ROUND(I1453*H1453,2)</f>
        <v>0</v>
      </c>
      <c r="BL1453" s="19" t="s">
        <v>364</v>
      </c>
      <c r="BM1453" s="193" t="s">
        <v>1550</v>
      </c>
    </row>
    <row r="1454" s="13" customFormat="1">
      <c r="A1454" s="13"/>
      <c r="B1454" s="195"/>
      <c r="C1454" s="13"/>
      <c r="D1454" s="196" t="s">
        <v>265</v>
      </c>
      <c r="E1454" s="197" t="s">
        <v>1</v>
      </c>
      <c r="F1454" s="198" t="s">
        <v>1537</v>
      </c>
      <c r="G1454" s="13"/>
      <c r="H1454" s="197" t="s">
        <v>1</v>
      </c>
      <c r="I1454" s="199"/>
      <c r="J1454" s="13"/>
      <c r="K1454" s="13"/>
      <c r="L1454" s="195"/>
      <c r="M1454" s="200"/>
      <c r="N1454" s="201"/>
      <c r="O1454" s="201"/>
      <c r="P1454" s="201"/>
      <c r="Q1454" s="201"/>
      <c r="R1454" s="201"/>
      <c r="S1454" s="201"/>
      <c r="T1454" s="202"/>
      <c r="U1454" s="13"/>
      <c r="V1454" s="13"/>
      <c r="W1454" s="13"/>
      <c r="X1454" s="13"/>
      <c r="Y1454" s="13"/>
      <c r="Z1454" s="13"/>
      <c r="AA1454" s="13"/>
      <c r="AB1454" s="13"/>
      <c r="AC1454" s="13"/>
      <c r="AD1454" s="13"/>
      <c r="AE1454" s="13"/>
      <c r="AT1454" s="197" t="s">
        <v>265</v>
      </c>
      <c r="AU1454" s="197" t="s">
        <v>85</v>
      </c>
      <c r="AV1454" s="13" t="s">
        <v>82</v>
      </c>
      <c r="AW1454" s="13" t="s">
        <v>32</v>
      </c>
      <c r="AX1454" s="13" t="s">
        <v>75</v>
      </c>
      <c r="AY1454" s="197" t="s">
        <v>257</v>
      </c>
    </row>
    <row r="1455" s="14" customFormat="1">
      <c r="A1455" s="14"/>
      <c r="B1455" s="203"/>
      <c r="C1455" s="14"/>
      <c r="D1455" s="196" t="s">
        <v>265</v>
      </c>
      <c r="E1455" s="204" t="s">
        <v>1</v>
      </c>
      <c r="F1455" s="205" t="s">
        <v>1551</v>
      </c>
      <c r="G1455" s="14"/>
      <c r="H1455" s="206">
        <v>3.2400000000000002</v>
      </c>
      <c r="I1455" s="207"/>
      <c r="J1455" s="14"/>
      <c r="K1455" s="14"/>
      <c r="L1455" s="203"/>
      <c r="M1455" s="208"/>
      <c r="N1455" s="209"/>
      <c r="O1455" s="209"/>
      <c r="P1455" s="209"/>
      <c r="Q1455" s="209"/>
      <c r="R1455" s="209"/>
      <c r="S1455" s="209"/>
      <c r="T1455" s="210"/>
      <c r="U1455" s="14"/>
      <c r="V1455" s="14"/>
      <c r="W1455" s="14"/>
      <c r="X1455" s="14"/>
      <c r="Y1455" s="14"/>
      <c r="Z1455" s="14"/>
      <c r="AA1455" s="14"/>
      <c r="AB1455" s="14"/>
      <c r="AC1455" s="14"/>
      <c r="AD1455" s="14"/>
      <c r="AE1455" s="14"/>
      <c r="AT1455" s="204" t="s">
        <v>265</v>
      </c>
      <c r="AU1455" s="204" t="s">
        <v>85</v>
      </c>
      <c r="AV1455" s="14" t="s">
        <v>85</v>
      </c>
      <c r="AW1455" s="14" t="s">
        <v>32</v>
      </c>
      <c r="AX1455" s="14" t="s">
        <v>75</v>
      </c>
      <c r="AY1455" s="204" t="s">
        <v>257</v>
      </c>
    </row>
    <row r="1456" s="15" customFormat="1">
      <c r="A1456" s="15"/>
      <c r="B1456" s="211"/>
      <c r="C1456" s="15"/>
      <c r="D1456" s="196" t="s">
        <v>265</v>
      </c>
      <c r="E1456" s="212" t="s">
        <v>1</v>
      </c>
      <c r="F1456" s="213" t="s">
        <v>271</v>
      </c>
      <c r="G1456" s="15"/>
      <c r="H1456" s="214">
        <v>3.2400000000000002</v>
      </c>
      <c r="I1456" s="215"/>
      <c r="J1456" s="15"/>
      <c r="K1456" s="15"/>
      <c r="L1456" s="211"/>
      <c r="M1456" s="216"/>
      <c r="N1456" s="217"/>
      <c r="O1456" s="217"/>
      <c r="P1456" s="217"/>
      <c r="Q1456" s="217"/>
      <c r="R1456" s="217"/>
      <c r="S1456" s="217"/>
      <c r="T1456" s="218"/>
      <c r="U1456" s="15"/>
      <c r="V1456" s="15"/>
      <c r="W1456" s="15"/>
      <c r="X1456" s="15"/>
      <c r="Y1456" s="15"/>
      <c r="Z1456" s="15"/>
      <c r="AA1456" s="15"/>
      <c r="AB1456" s="15"/>
      <c r="AC1456" s="15"/>
      <c r="AD1456" s="15"/>
      <c r="AE1456" s="15"/>
      <c r="AT1456" s="212" t="s">
        <v>265</v>
      </c>
      <c r="AU1456" s="212" t="s">
        <v>85</v>
      </c>
      <c r="AV1456" s="15" t="s">
        <v>108</v>
      </c>
      <c r="AW1456" s="15" t="s">
        <v>32</v>
      </c>
      <c r="AX1456" s="15" t="s">
        <v>82</v>
      </c>
      <c r="AY1456" s="212" t="s">
        <v>257</v>
      </c>
    </row>
    <row r="1457" s="2" customFormat="1" ht="66.75" customHeight="1">
      <c r="A1457" s="38"/>
      <c r="B1457" s="181"/>
      <c r="C1457" s="182" t="s">
        <v>912</v>
      </c>
      <c r="D1457" s="182" t="s">
        <v>259</v>
      </c>
      <c r="E1457" s="183" t="s">
        <v>1552</v>
      </c>
      <c r="F1457" s="184" t="s">
        <v>1553</v>
      </c>
      <c r="G1457" s="185" t="s">
        <v>323</v>
      </c>
      <c r="H1457" s="186">
        <v>174.56999999999999</v>
      </c>
      <c r="I1457" s="187"/>
      <c r="J1457" s="188">
        <f>ROUND(I1457*H1457,2)</f>
        <v>0</v>
      </c>
      <c r="K1457" s="184" t="s">
        <v>1</v>
      </c>
      <c r="L1457" s="39"/>
      <c r="M1457" s="189" t="s">
        <v>1</v>
      </c>
      <c r="N1457" s="190" t="s">
        <v>40</v>
      </c>
      <c r="O1457" s="77"/>
      <c r="P1457" s="191">
        <f>O1457*H1457</f>
        <v>0</v>
      </c>
      <c r="Q1457" s="191">
        <v>0</v>
      </c>
      <c r="R1457" s="191">
        <f>Q1457*H1457</f>
        <v>0</v>
      </c>
      <c r="S1457" s="191">
        <v>0</v>
      </c>
      <c r="T1457" s="192">
        <f>S1457*H1457</f>
        <v>0</v>
      </c>
      <c r="U1457" s="38"/>
      <c r="V1457" s="38"/>
      <c r="W1457" s="38"/>
      <c r="X1457" s="38"/>
      <c r="Y1457" s="38"/>
      <c r="Z1457" s="38"/>
      <c r="AA1457" s="38"/>
      <c r="AB1457" s="38"/>
      <c r="AC1457" s="38"/>
      <c r="AD1457" s="38"/>
      <c r="AE1457" s="38"/>
      <c r="AR1457" s="193" t="s">
        <v>364</v>
      </c>
      <c r="AT1457" s="193" t="s">
        <v>259</v>
      </c>
      <c r="AU1457" s="193" t="s">
        <v>85</v>
      </c>
      <c r="AY1457" s="19" t="s">
        <v>257</v>
      </c>
      <c r="BE1457" s="194">
        <f>IF(N1457="základní",J1457,0)</f>
        <v>0</v>
      </c>
      <c r="BF1457" s="194">
        <f>IF(N1457="snížená",J1457,0)</f>
        <v>0</v>
      </c>
      <c r="BG1457" s="194">
        <f>IF(N1457="zákl. přenesená",J1457,0)</f>
        <v>0</v>
      </c>
      <c r="BH1457" s="194">
        <f>IF(N1457="sníž. přenesená",J1457,0)</f>
        <v>0</v>
      </c>
      <c r="BI1457" s="194">
        <f>IF(N1457="nulová",J1457,0)</f>
        <v>0</v>
      </c>
      <c r="BJ1457" s="19" t="s">
        <v>82</v>
      </c>
      <c r="BK1457" s="194">
        <f>ROUND(I1457*H1457,2)</f>
        <v>0</v>
      </c>
      <c r="BL1457" s="19" t="s">
        <v>364</v>
      </c>
      <c r="BM1457" s="193" t="s">
        <v>1554</v>
      </c>
    </row>
    <row r="1458" s="13" customFormat="1">
      <c r="A1458" s="13"/>
      <c r="B1458" s="195"/>
      <c r="C1458" s="13"/>
      <c r="D1458" s="196" t="s">
        <v>265</v>
      </c>
      <c r="E1458" s="197" t="s">
        <v>1</v>
      </c>
      <c r="F1458" s="198" t="s">
        <v>1496</v>
      </c>
      <c r="G1458" s="13"/>
      <c r="H1458" s="197" t="s">
        <v>1</v>
      </c>
      <c r="I1458" s="199"/>
      <c r="J1458" s="13"/>
      <c r="K1458" s="13"/>
      <c r="L1458" s="195"/>
      <c r="M1458" s="200"/>
      <c r="N1458" s="201"/>
      <c r="O1458" s="201"/>
      <c r="P1458" s="201"/>
      <c r="Q1458" s="201"/>
      <c r="R1458" s="201"/>
      <c r="S1458" s="201"/>
      <c r="T1458" s="202"/>
      <c r="U1458" s="13"/>
      <c r="V1458" s="13"/>
      <c r="W1458" s="13"/>
      <c r="X1458" s="13"/>
      <c r="Y1458" s="13"/>
      <c r="Z1458" s="13"/>
      <c r="AA1458" s="13"/>
      <c r="AB1458" s="13"/>
      <c r="AC1458" s="13"/>
      <c r="AD1458" s="13"/>
      <c r="AE1458" s="13"/>
      <c r="AT1458" s="197" t="s">
        <v>265</v>
      </c>
      <c r="AU1458" s="197" t="s">
        <v>85</v>
      </c>
      <c r="AV1458" s="13" t="s">
        <v>82</v>
      </c>
      <c r="AW1458" s="13" t="s">
        <v>32</v>
      </c>
      <c r="AX1458" s="13" t="s">
        <v>75</v>
      </c>
      <c r="AY1458" s="197" t="s">
        <v>257</v>
      </c>
    </row>
    <row r="1459" s="14" customFormat="1">
      <c r="A1459" s="14"/>
      <c r="B1459" s="203"/>
      <c r="C1459" s="14"/>
      <c r="D1459" s="196" t="s">
        <v>265</v>
      </c>
      <c r="E1459" s="204" t="s">
        <v>1</v>
      </c>
      <c r="F1459" s="205" t="s">
        <v>1555</v>
      </c>
      <c r="G1459" s="14"/>
      <c r="H1459" s="206">
        <v>47.520000000000003</v>
      </c>
      <c r="I1459" s="207"/>
      <c r="J1459" s="14"/>
      <c r="K1459" s="14"/>
      <c r="L1459" s="203"/>
      <c r="M1459" s="208"/>
      <c r="N1459" s="209"/>
      <c r="O1459" s="209"/>
      <c r="P1459" s="209"/>
      <c r="Q1459" s="209"/>
      <c r="R1459" s="209"/>
      <c r="S1459" s="209"/>
      <c r="T1459" s="210"/>
      <c r="U1459" s="14"/>
      <c r="V1459" s="14"/>
      <c r="W1459" s="14"/>
      <c r="X1459" s="14"/>
      <c r="Y1459" s="14"/>
      <c r="Z1459" s="14"/>
      <c r="AA1459" s="14"/>
      <c r="AB1459" s="14"/>
      <c r="AC1459" s="14"/>
      <c r="AD1459" s="14"/>
      <c r="AE1459" s="14"/>
      <c r="AT1459" s="204" t="s">
        <v>265</v>
      </c>
      <c r="AU1459" s="204" t="s">
        <v>85</v>
      </c>
      <c r="AV1459" s="14" t="s">
        <v>85</v>
      </c>
      <c r="AW1459" s="14" t="s">
        <v>32</v>
      </c>
      <c r="AX1459" s="14" t="s">
        <v>75</v>
      </c>
      <c r="AY1459" s="204" t="s">
        <v>257</v>
      </c>
    </row>
    <row r="1460" s="14" customFormat="1">
      <c r="A1460" s="14"/>
      <c r="B1460" s="203"/>
      <c r="C1460" s="14"/>
      <c r="D1460" s="196" t="s">
        <v>265</v>
      </c>
      <c r="E1460" s="204" t="s">
        <v>1</v>
      </c>
      <c r="F1460" s="205" t="s">
        <v>1556</v>
      </c>
      <c r="G1460" s="14"/>
      <c r="H1460" s="206">
        <v>34.289999999999999</v>
      </c>
      <c r="I1460" s="207"/>
      <c r="J1460" s="14"/>
      <c r="K1460" s="14"/>
      <c r="L1460" s="203"/>
      <c r="M1460" s="208"/>
      <c r="N1460" s="209"/>
      <c r="O1460" s="209"/>
      <c r="P1460" s="209"/>
      <c r="Q1460" s="209"/>
      <c r="R1460" s="209"/>
      <c r="S1460" s="209"/>
      <c r="T1460" s="210"/>
      <c r="U1460" s="14"/>
      <c r="V1460" s="14"/>
      <c r="W1460" s="14"/>
      <c r="X1460" s="14"/>
      <c r="Y1460" s="14"/>
      <c r="Z1460" s="14"/>
      <c r="AA1460" s="14"/>
      <c r="AB1460" s="14"/>
      <c r="AC1460" s="14"/>
      <c r="AD1460" s="14"/>
      <c r="AE1460" s="14"/>
      <c r="AT1460" s="204" t="s">
        <v>265</v>
      </c>
      <c r="AU1460" s="204" t="s">
        <v>85</v>
      </c>
      <c r="AV1460" s="14" t="s">
        <v>85</v>
      </c>
      <c r="AW1460" s="14" t="s">
        <v>32</v>
      </c>
      <c r="AX1460" s="14" t="s">
        <v>75</v>
      </c>
      <c r="AY1460" s="204" t="s">
        <v>257</v>
      </c>
    </row>
    <row r="1461" s="14" customFormat="1">
      <c r="A1461" s="14"/>
      <c r="B1461" s="203"/>
      <c r="C1461" s="14"/>
      <c r="D1461" s="196" t="s">
        <v>265</v>
      </c>
      <c r="E1461" s="204" t="s">
        <v>1</v>
      </c>
      <c r="F1461" s="205" t="s">
        <v>1557</v>
      </c>
      <c r="G1461" s="14"/>
      <c r="H1461" s="206">
        <v>5.7599999999999998</v>
      </c>
      <c r="I1461" s="207"/>
      <c r="J1461" s="14"/>
      <c r="K1461" s="14"/>
      <c r="L1461" s="203"/>
      <c r="M1461" s="208"/>
      <c r="N1461" s="209"/>
      <c r="O1461" s="209"/>
      <c r="P1461" s="209"/>
      <c r="Q1461" s="209"/>
      <c r="R1461" s="209"/>
      <c r="S1461" s="209"/>
      <c r="T1461" s="210"/>
      <c r="U1461" s="14"/>
      <c r="V1461" s="14"/>
      <c r="W1461" s="14"/>
      <c r="X1461" s="14"/>
      <c r="Y1461" s="14"/>
      <c r="Z1461" s="14"/>
      <c r="AA1461" s="14"/>
      <c r="AB1461" s="14"/>
      <c r="AC1461" s="14"/>
      <c r="AD1461" s="14"/>
      <c r="AE1461" s="14"/>
      <c r="AT1461" s="204" t="s">
        <v>265</v>
      </c>
      <c r="AU1461" s="204" t="s">
        <v>85</v>
      </c>
      <c r="AV1461" s="14" t="s">
        <v>85</v>
      </c>
      <c r="AW1461" s="14" t="s">
        <v>32</v>
      </c>
      <c r="AX1461" s="14" t="s">
        <v>75</v>
      </c>
      <c r="AY1461" s="204" t="s">
        <v>257</v>
      </c>
    </row>
    <row r="1462" s="14" customFormat="1">
      <c r="A1462" s="14"/>
      <c r="B1462" s="203"/>
      <c r="C1462" s="14"/>
      <c r="D1462" s="196" t="s">
        <v>265</v>
      </c>
      <c r="E1462" s="204" t="s">
        <v>1</v>
      </c>
      <c r="F1462" s="205" t="s">
        <v>1557</v>
      </c>
      <c r="G1462" s="14"/>
      <c r="H1462" s="206">
        <v>5.7599999999999998</v>
      </c>
      <c r="I1462" s="207"/>
      <c r="J1462" s="14"/>
      <c r="K1462" s="14"/>
      <c r="L1462" s="203"/>
      <c r="M1462" s="208"/>
      <c r="N1462" s="209"/>
      <c r="O1462" s="209"/>
      <c r="P1462" s="209"/>
      <c r="Q1462" s="209"/>
      <c r="R1462" s="209"/>
      <c r="S1462" s="209"/>
      <c r="T1462" s="210"/>
      <c r="U1462" s="14"/>
      <c r="V1462" s="14"/>
      <c r="W1462" s="14"/>
      <c r="X1462" s="14"/>
      <c r="Y1462" s="14"/>
      <c r="Z1462" s="14"/>
      <c r="AA1462" s="14"/>
      <c r="AB1462" s="14"/>
      <c r="AC1462" s="14"/>
      <c r="AD1462" s="14"/>
      <c r="AE1462" s="14"/>
      <c r="AT1462" s="204" t="s">
        <v>265</v>
      </c>
      <c r="AU1462" s="204" t="s">
        <v>85</v>
      </c>
      <c r="AV1462" s="14" t="s">
        <v>85</v>
      </c>
      <c r="AW1462" s="14" t="s">
        <v>32</v>
      </c>
      <c r="AX1462" s="14" t="s">
        <v>75</v>
      </c>
      <c r="AY1462" s="204" t="s">
        <v>257</v>
      </c>
    </row>
    <row r="1463" s="16" customFormat="1">
      <c r="A1463" s="16"/>
      <c r="B1463" s="219"/>
      <c r="C1463" s="16"/>
      <c r="D1463" s="196" t="s">
        <v>265</v>
      </c>
      <c r="E1463" s="220" t="s">
        <v>1</v>
      </c>
      <c r="F1463" s="221" t="s">
        <v>296</v>
      </c>
      <c r="G1463" s="16"/>
      <c r="H1463" s="222">
        <v>93.330000000000013</v>
      </c>
      <c r="I1463" s="223"/>
      <c r="J1463" s="16"/>
      <c r="K1463" s="16"/>
      <c r="L1463" s="219"/>
      <c r="M1463" s="224"/>
      <c r="N1463" s="225"/>
      <c r="O1463" s="225"/>
      <c r="P1463" s="225"/>
      <c r="Q1463" s="225"/>
      <c r="R1463" s="225"/>
      <c r="S1463" s="225"/>
      <c r="T1463" s="226"/>
      <c r="U1463" s="16"/>
      <c r="V1463" s="16"/>
      <c r="W1463" s="16"/>
      <c r="X1463" s="16"/>
      <c r="Y1463" s="16"/>
      <c r="Z1463" s="16"/>
      <c r="AA1463" s="16"/>
      <c r="AB1463" s="16"/>
      <c r="AC1463" s="16"/>
      <c r="AD1463" s="16"/>
      <c r="AE1463" s="16"/>
      <c r="AT1463" s="220" t="s">
        <v>265</v>
      </c>
      <c r="AU1463" s="220" t="s">
        <v>85</v>
      </c>
      <c r="AV1463" s="16" t="s">
        <v>92</v>
      </c>
      <c r="AW1463" s="16" t="s">
        <v>32</v>
      </c>
      <c r="AX1463" s="16" t="s">
        <v>75</v>
      </c>
      <c r="AY1463" s="220" t="s">
        <v>257</v>
      </c>
    </row>
    <row r="1464" s="14" customFormat="1">
      <c r="A1464" s="14"/>
      <c r="B1464" s="203"/>
      <c r="C1464" s="14"/>
      <c r="D1464" s="196" t="s">
        <v>265</v>
      </c>
      <c r="E1464" s="204" t="s">
        <v>1</v>
      </c>
      <c r="F1464" s="205" t="s">
        <v>1558</v>
      </c>
      <c r="G1464" s="14"/>
      <c r="H1464" s="206">
        <v>47.520000000000003</v>
      </c>
      <c r="I1464" s="207"/>
      <c r="J1464" s="14"/>
      <c r="K1464" s="14"/>
      <c r="L1464" s="203"/>
      <c r="M1464" s="208"/>
      <c r="N1464" s="209"/>
      <c r="O1464" s="209"/>
      <c r="P1464" s="209"/>
      <c r="Q1464" s="209"/>
      <c r="R1464" s="209"/>
      <c r="S1464" s="209"/>
      <c r="T1464" s="210"/>
      <c r="U1464" s="14"/>
      <c r="V1464" s="14"/>
      <c r="W1464" s="14"/>
      <c r="X1464" s="14"/>
      <c r="Y1464" s="14"/>
      <c r="Z1464" s="14"/>
      <c r="AA1464" s="14"/>
      <c r="AB1464" s="14"/>
      <c r="AC1464" s="14"/>
      <c r="AD1464" s="14"/>
      <c r="AE1464" s="14"/>
      <c r="AT1464" s="204" t="s">
        <v>265</v>
      </c>
      <c r="AU1464" s="204" t="s">
        <v>85</v>
      </c>
      <c r="AV1464" s="14" t="s">
        <v>85</v>
      </c>
      <c r="AW1464" s="14" t="s">
        <v>32</v>
      </c>
      <c r="AX1464" s="14" t="s">
        <v>75</v>
      </c>
      <c r="AY1464" s="204" t="s">
        <v>257</v>
      </c>
    </row>
    <row r="1465" s="14" customFormat="1">
      <c r="A1465" s="14"/>
      <c r="B1465" s="203"/>
      <c r="C1465" s="14"/>
      <c r="D1465" s="196" t="s">
        <v>265</v>
      </c>
      <c r="E1465" s="204" t="s">
        <v>1</v>
      </c>
      <c r="F1465" s="205" t="s">
        <v>1559</v>
      </c>
      <c r="G1465" s="14"/>
      <c r="H1465" s="206">
        <v>33.719999999999999</v>
      </c>
      <c r="I1465" s="207"/>
      <c r="J1465" s="14"/>
      <c r="K1465" s="14"/>
      <c r="L1465" s="203"/>
      <c r="M1465" s="208"/>
      <c r="N1465" s="209"/>
      <c r="O1465" s="209"/>
      <c r="P1465" s="209"/>
      <c r="Q1465" s="209"/>
      <c r="R1465" s="209"/>
      <c r="S1465" s="209"/>
      <c r="T1465" s="210"/>
      <c r="U1465" s="14"/>
      <c r="V1465" s="14"/>
      <c r="W1465" s="14"/>
      <c r="X1465" s="14"/>
      <c r="Y1465" s="14"/>
      <c r="Z1465" s="14"/>
      <c r="AA1465" s="14"/>
      <c r="AB1465" s="14"/>
      <c r="AC1465" s="14"/>
      <c r="AD1465" s="14"/>
      <c r="AE1465" s="14"/>
      <c r="AT1465" s="204" t="s">
        <v>265</v>
      </c>
      <c r="AU1465" s="204" t="s">
        <v>85</v>
      </c>
      <c r="AV1465" s="14" t="s">
        <v>85</v>
      </c>
      <c r="AW1465" s="14" t="s">
        <v>32</v>
      </c>
      <c r="AX1465" s="14" t="s">
        <v>75</v>
      </c>
      <c r="AY1465" s="204" t="s">
        <v>257</v>
      </c>
    </row>
    <row r="1466" s="16" customFormat="1">
      <c r="A1466" s="16"/>
      <c r="B1466" s="219"/>
      <c r="C1466" s="16"/>
      <c r="D1466" s="196" t="s">
        <v>265</v>
      </c>
      <c r="E1466" s="220" t="s">
        <v>1</v>
      </c>
      <c r="F1466" s="221" t="s">
        <v>296</v>
      </c>
      <c r="G1466" s="16"/>
      <c r="H1466" s="222">
        <v>81.240000000000009</v>
      </c>
      <c r="I1466" s="223"/>
      <c r="J1466" s="16"/>
      <c r="K1466" s="16"/>
      <c r="L1466" s="219"/>
      <c r="M1466" s="224"/>
      <c r="N1466" s="225"/>
      <c r="O1466" s="225"/>
      <c r="P1466" s="225"/>
      <c r="Q1466" s="225"/>
      <c r="R1466" s="225"/>
      <c r="S1466" s="225"/>
      <c r="T1466" s="226"/>
      <c r="U1466" s="16"/>
      <c r="V1466" s="16"/>
      <c r="W1466" s="16"/>
      <c r="X1466" s="16"/>
      <c r="Y1466" s="16"/>
      <c r="Z1466" s="16"/>
      <c r="AA1466" s="16"/>
      <c r="AB1466" s="16"/>
      <c r="AC1466" s="16"/>
      <c r="AD1466" s="16"/>
      <c r="AE1466" s="16"/>
      <c r="AT1466" s="220" t="s">
        <v>265</v>
      </c>
      <c r="AU1466" s="220" t="s">
        <v>85</v>
      </c>
      <c r="AV1466" s="16" t="s">
        <v>92</v>
      </c>
      <c r="AW1466" s="16" t="s">
        <v>32</v>
      </c>
      <c r="AX1466" s="16" t="s">
        <v>75</v>
      </c>
      <c r="AY1466" s="220" t="s">
        <v>257</v>
      </c>
    </row>
    <row r="1467" s="15" customFormat="1">
      <c r="A1467" s="15"/>
      <c r="B1467" s="211"/>
      <c r="C1467" s="15"/>
      <c r="D1467" s="196" t="s">
        <v>265</v>
      </c>
      <c r="E1467" s="212" t="s">
        <v>1</v>
      </c>
      <c r="F1467" s="213" t="s">
        <v>271</v>
      </c>
      <c r="G1467" s="15"/>
      <c r="H1467" s="214">
        <v>174.57000000000002</v>
      </c>
      <c r="I1467" s="215"/>
      <c r="J1467" s="15"/>
      <c r="K1467" s="15"/>
      <c r="L1467" s="211"/>
      <c r="M1467" s="216"/>
      <c r="N1467" s="217"/>
      <c r="O1467" s="217"/>
      <c r="P1467" s="217"/>
      <c r="Q1467" s="217"/>
      <c r="R1467" s="217"/>
      <c r="S1467" s="217"/>
      <c r="T1467" s="218"/>
      <c r="U1467" s="15"/>
      <c r="V1467" s="15"/>
      <c r="W1467" s="15"/>
      <c r="X1467" s="15"/>
      <c r="Y1467" s="15"/>
      <c r="Z1467" s="15"/>
      <c r="AA1467" s="15"/>
      <c r="AB1467" s="15"/>
      <c r="AC1467" s="15"/>
      <c r="AD1467" s="15"/>
      <c r="AE1467" s="15"/>
      <c r="AT1467" s="212" t="s">
        <v>265</v>
      </c>
      <c r="AU1467" s="212" t="s">
        <v>85</v>
      </c>
      <c r="AV1467" s="15" t="s">
        <v>108</v>
      </c>
      <c r="AW1467" s="15" t="s">
        <v>32</v>
      </c>
      <c r="AX1467" s="15" t="s">
        <v>82</v>
      </c>
      <c r="AY1467" s="212" t="s">
        <v>257</v>
      </c>
    </row>
    <row r="1468" s="2" customFormat="1" ht="66.75" customHeight="1">
      <c r="A1468" s="38"/>
      <c r="B1468" s="181"/>
      <c r="C1468" s="182" t="s">
        <v>1560</v>
      </c>
      <c r="D1468" s="182" t="s">
        <v>259</v>
      </c>
      <c r="E1468" s="183" t="s">
        <v>1561</v>
      </c>
      <c r="F1468" s="184" t="s">
        <v>1562</v>
      </c>
      <c r="G1468" s="185" t="s">
        <v>323</v>
      </c>
      <c r="H1468" s="186">
        <v>340.04000000000002</v>
      </c>
      <c r="I1468" s="187"/>
      <c r="J1468" s="188">
        <f>ROUND(I1468*H1468,2)</f>
        <v>0</v>
      </c>
      <c r="K1468" s="184" t="s">
        <v>1</v>
      </c>
      <c r="L1468" s="39"/>
      <c r="M1468" s="189" t="s">
        <v>1</v>
      </c>
      <c r="N1468" s="190" t="s">
        <v>40</v>
      </c>
      <c r="O1468" s="77"/>
      <c r="P1468" s="191">
        <f>O1468*H1468</f>
        <v>0</v>
      </c>
      <c r="Q1468" s="191">
        <v>0</v>
      </c>
      <c r="R1468" s="191">
        <f>Q1468*H1468</f>
        <v>0</v>
      </c>
      <c r="S1468" s="191">
        <v>0</v>
      </c>
      <c r="T1468" s="192">
        <f>S1468*H1468</f>
        <v>0</v>
      </c>
      <c r="U1468" s="38"/>
      <c r="V1468" s="38"/>
      <c r="W1468" s="38"/>
      <c r="X1468" s="38"/>
      <c r="Y1468" s="38"/>
      <c r="Z1468" s="38"/>
      <c r="AA1468" s="38"/>
      <c r="AB1468" s="38"/>
      <c r="AC1468" s="38"/>
      <c r="AD1468" s="38"/>
      <c r="AE1468" s="38"/>
      <c r="AR1468" s="193" t="s">
        <v>364</v>
      </c>
      <c r="AT1468" s="193" t="s">
        <v>259</v>
      </c>
      <c r="AU1468" s="193" t="s">
        <v>85</v>
      </c>
      <c r="AY1468" s="19" t="s">
        <v>257</v>
      </c>
      <c r="BE1468" s="194">
        <f>IF(N1468="základní",J1468,0)</f>
        <v>0</v>
      </c>
      <c r="BF1468" s="194">
        <f>IF(N1468="snížená",J1468,0)</f>
        <v>0</v>
      </c>
      <c r="BG1468" s="194">
        <f>IF(N1468="zákl. přenesená",J1468,0)</f>
        <v>0</v>
      </c>
      <c r="BH1468" s="194">
        <f>IF(N1468="sníž. přenesená",J1468,0)</f>
        <v>0</v>
      </c>
      <c r="BI1468" s="194">
        <f>IF(N1468="nulová",J1468,0)</f>
        <v>0</v>
      </c>
      <c r="BJ1468" s="19" t="s">
        <v>82</v>
      </c>
      <c r="BK1468" s="194">
        <f>ROUND(I1468*H1468,2)</f>
        <v>0</v>
      </c>
      <c r="BL1468" s="19" t="s">
        <v>364</v>
      </c>
      <c r="BM1468" s="193" t="s">
        <v>1563</v>
      </c>
    </row>
    <row r="1469" s="13" customFormat="1">
      <c r="A1469" s="13"/>
      <c r="B1469" s="195"/>
      <c r="C1469" s="13"/>
      <c r="D1469" s="196" t="s">
        <v>265</v>
      </c>
      <c r="E1469" s="197" t="s">
        <v>1</v>
      </c>
      <c r="F1469" s="198" t="s">
        <v>1496</v>
      </c>
      <c r="G1469" s="13"/>
      <c r="H1469" s="197" t="s">
        <v>1</v>
      </c>
      <c r="I1469" s="199"/>
      <c r="J1469" s="13"/>
      <c r="K1469" s="13"/>
      <c r="L1469" s="195"/>
      <c r="M1469" s="200"/>
      <c r="N1469" s="201"/>
      <c r="O1469" s="201"/>
      <c r="P1469" s="201"/>
      <c r="Q1469" s="201"/>
      <c r="R1469" s="201"/>
      <c r="S1469" s="201"/>
      <c r="T1469" s="202"/>
      <c r="U1469" s="13"/>
      <c r="V1469" s="13"/>
      <c r="W1469" s="13"/>
      <c r="X1469" s="13"/>
      <c r="Y1469" s="13"/>
      <c r="Z1469" s="13"/>
      <c r="AA1469" s="13"/>
      <c r="AB1469" s="13"/>
      <c r="AC1469" s="13"/>
      <c r="AD1469" s="13"/>
      <c r="AE1469" s="13"/>
      <c r="AT1469" s="197" t="s">
        <v>265</v>
      </c>
      <c r="AU1469" s="197" t="s">
        <v>85</v>
      </c>
      <c r="AV1469" s="13" t="s">
        <v>82</v>
      </c>
      <c r="AW1469" s="13" t="s">
        <v>32</v>
      </c>
      <c r="AX1469" s="13" t="s">
        <v>75</v>
      </c>
      <c r="AY1469" s="197" t="s">
        <v>257</v>
      </c>
    </row>
    <row r="1470" s="14" customFormat="1">
      <c r="A1470" s="14"/>
      <c r="B1470" s="203"/>
      <c r="C1470" s="14"/>
      <c r="D1470" s="196" t="s">
        <v>265</v>
      </c>
      <c r="E1470" s="204" t="s">
        <v>1</v>
      </c>
      <c r="F1470" s="205" t="s">
        <v>1564</v>
      </c>
      <c r="G1470" s="14"/>
      <c r="H1470" s="206">
        <v>13.18</v>
      </c>
      <c r="I1470" s="207"/>
      <c r="J1470" s="14"/>
      <c r="K1470" s="14"/>
      <c r="L1470" s="203"/>
      <c r="M1470" s="208"/>
      <c r="N1470" s="209"/>
      <c r="O1470" s="209"/>
      <c r="P1470" s="209"/>
      <c r="Q1470" s="209"/>
      <c r="R1470" s="209"/>
      <c r="S1470" s="209"/>
      <c r="T1470" s="210"/>
      <c r="U1470" s="14"/>
      <c r="V1470" s="14"/>
      <c r="W1470" s="14"/>
      <c r="X1470" s="14"/>
      <c r="Y1470" s="14"/>
      <c r="Z1470" s="14"/>
      <c r="AA1470" s="14"/>
      <c r="AB1470" s="14"/>
      <c r="AC1470" s="14"/>
      <c r="AD1470" s="14"/>
      <c r="AE1470" s="14"/>
      <c r="AT1470" s="204" t="s">
        <v>265</v>
      </c>
      <c r="AU1470" s="204" t="s">
        <v>85</v>
      </c>
      <c r="AV1470" s="14" t="s">
        <v>85</v>
      </c>
      <c r="AW1470" s="14" t="s">
        <v>32</v>
      </c>
      <c r="AX1470" s="14" t="s">
        <v>75</v>
      </c>
      <c r="AY1470" s="204" t="s">
        <v>257</v>
      </c>
    </row>
    <row r="1471" s="14" customFormat="1">
      <c r="A1471" s="14"/>
      <c r="B1471" s="203"/>
      <c r="C1471" s="14"/>
      <c r="D1471" s="196" t="s">
        <v>265</v>
      </c>
      <c r="E1471" s="204" t="s">
        <v>1</v>
      </c>
      <c r="F1471" s="205" t="s">
        <v>1565</v>
      </c>
      <c r="G1471" s="14"/>
      <c r="H1471" s="206">
        <v>5.1299999999999999</v>
      </c>
      <c r="I1471" s="207"/>
      <c r="J1471" s="14"/>
      <c r="K1471" s="14"/>
      <c r="L1471" s="203"/>
      <c r="M1471" s="208"/>
      <c r="N1471" s="209"/>
      <c r="O1471" s="209"/>
      <c r="P1471" s="209"/>
      <c r="Q1471" s="209"/>
      <c r="R1471" s="209"/>
      <c r="S1471" s="209"/>
      <c r="T1471" s="210"/>
      <c r="U1471" s="14"/>
      <c r="V1471" s="14"/>
      <c r="W1471" s="14"/>
      <c r="X1471" s="14"/>
      <c r="Y1471" s="14"/>
      <c r="Z1471" s="14"/>
      <c r="AA1471" s="14"/>
      <c r="AB1471" s="14"/>
      <c r="AC1471" s="14"/>
      <c r="AD1471" s="14"/>
      <c r="AE1471" s="14"/>
      <c r="AT1471" s="204" t="s">
        <v>265</v>
      </c>
      <c r="AU1471" s="204" t="s">
        <v>85</v>
      </c>
      <c r="AV1471" s="14" t="s">
        <v>85</v>
      </c>
      <c r="AW1471" s="14" t="s">
        <v>32</v>
      </c>
      <c r="AX1471" s="14" t="s">
        <v>75</v>
      </c>
      <c r="AY1471" s="204" t="s">
        <v>257</v>
      </c>
    </row>
    <row r="1472" s="14" customFormat="1">
      <c r="A1472" s="14"/>
      <c r="B1472" s="203"/>
      <c r="C1472" s="14"/>
      <c r="D1472" s="196" t="s">
        <v>265</v>
      </c>
      <c r="E1472" s="204" t="s">
        <v>1</v>
      </c>
      <c r="F1472" s="205" t="s">
        <v>1566</v>
      </c>
      <c r="G1472" s="14"/>
      <c r="H1472" s="206">
        <v>15.68</v>
      </c>
      <c r="I1472" s="207"/>
      <c r="J1472" s="14"/>
      <c r="K1472" s="14"/>
      <c r="L1472" s="203"/>
      <c r="M1472" s="208"/>
      <c r="N1472" s="209"/>
      <c r="O1472" s="209"/>
      <c r="P1472" s="209"/>
      <c r="Q1472" s="209"/>
      <c r="R1472" s="209"/>
      <c r="S1472" s="209"/>
      <c r="T1472" s="210"/>
      <c r="U1472" s="14"/>
      <c r="V1472" s="14"/>
      <c r="W1472" s="14"/>
      <c r="X1472" s="14"/>
      <c r="Y1472" s="14"/>
      <c r="Z1472" s="14"/>
      <c r="AA1472" s="14"/>
      <c r="AB1472" s="14"/>
      <c r="AC1472" s="14"/>
      <c r="AD1472" s="14"/>
      <c r="AE1472" s="14"/>
      <c r="AT1472" s="204" t="s">
        <v>265</v>
      </c>
      <c r="AU1472" s="204" t="s">
        <v>85</v>
      </c>
      <c r="AV1472" s="14" t="s">
        <v>85</v>
      </c>
      <c r="AW1472" s="14" t="s">
        <v>32</v>
      </c>
      <c r="AX1472" s="14" t="s">
        <v>75</v>
      </c>
      <c r="AY1472" s="204" t="s">
        <v>257</v>
      </c>
    </row>
    <row r="1473" s="14" customFormat="1">
      <c r="A1473" s="14"/>
      <c r="B1473" s="203"/>
      <c r="C1473" s="14"/>
      <c r="D1473" s="196" t="s">
        <v>265</v>
      </c>
      <c r="E1473" s="204" t="s">
        <v>1</v>
      </c>
      <c r="F1473" s="205" t="s">
        <v>1567</v>
      </c>
      <c r="G1473" s="14"/>
      <c r="H1473" s="206">
        <v>6.71</v>
      </c>
      <c r="I1473" s="207"/>
      <c r="J1473" s="14"/>
      <c r="K1473" s="14"/>
      <c r="L1473" s="203"/>
      <c r="M1473" s="208"/>
      <c r="N1473" s="209"/>
      <c r="O1473" s="209"/>
      <c r="P1473" s="209"/>
      <c r="Q1473" s="209"/>
      <c r="R1473" s="209"/>
      <c r="S1473" s="209"/>
      <c r="T1473" s="210"/>
      <c r="U1473" s="14"/>
      <c r="V1473" s="14"/>
      <c r="W1473" s="14"/>
      <c r="X1473" s="14"/>
      <c r="Y1473" s="14"/>
      <c r="Z1473" s="14"/>
      <c r="AA1473" s="14"/>
      <c r="AB1473" s="14"/>
      <c r="AC1473" s="14"/>
      <c r="AD1473" s="14"/>
      <c r="AE1473" s="14"/>
      <c r="AT1473" s="204" t="s">
        <v>265</v>
      </c>
      <c r="AU1473" s="204" t="s">
        <v>85</v>
      </c>
      <c r="AV1473" s="14" t="s">
        <v>85</v>
      </c>
      <c r="AW1473" s="14" t="s">
        <v>32</v>
      </c>
      <c r="AX1473" s="14" t="s">
        <v>75</v>
      </c>
      <c r="AY1473" s="204" t="s">
        <v>257</v>
      </c>
    </row>
    <row r="1474" s="14" customFormat="1">
      <c r="A1474" s="14"/>
      <c r="B1474" s="203"/>
      <c r="C1474" s="14"/>
      <c r="D1474" s="196" t="s">
        <v>265</v>
      </c>
      <c r="E1474" s="204" t="s">
        <v>1</v>
      </c>
      <c r="F1474" s="205" t="s">
        <v>1568</v>
      </c>
      <c r="G1474" s="14"/>
      <c r="H1474" s="206">
        <v>4.7800000000000002</v>
      </c>
      <c r="I1474" s="207"/>
      <c r="J1474" s="14"/>
      <c r="K1474" s="14"/>
      <c r="L1474" s="203"/>
      <c r="M1474" s="208"/>
      <c r="N1474" s="209"/>
      <c r="O1474" s="209"/>
      <c r="P1474" s="209"/>
      <c r="Q1474" s="209"/>
      <c r="R1474" s="209"/>
      <c r="S1474" s="209"/>
      <c r="T1474" s="210"/>
      <c r="U1474" s="14"/>
      <c r="V1474" s="14"/>
      <c r="W1474" s="14"/>
      <c r="X1474" s="14"/>
      <c r="Y1474" s="14"/>
      <c r="Z1474" s="14"/>
      <c r="AA1474" s="14"/>
      <c r="AB1474" s="14"/>
      <c r="AC1474" s="14"/>
      <c r="AD1474" s="14"/>
      <c r="AE1474" s="14"/>
      <c r="AT1474" s="204" t="s">
        <v>265</v>
      </c>
      <c r="AU1474" s="204" t="s">
        <v>85</v>
      </c>
      <c r="AV1474" s="14" t="s">
        <v>85</v>
      </c>
      <c r="AW1474" s="14" t="s">
        <v>32</v>
      </c>
      <c r="AX1474" s="14" t="s">
        <v>75</v>
      </c>
      <c r="AY1474" s="204" t="s">
        <v>257</v>
      </c>
    </row>
    <row r="1475" s="14" customFormat="1">
      <c r="A1475" s="14"/>
      <c r="B1475" s="203"/>
      <c r="C1475" s="14"/>
      <c r="D1475" s="196" t="s">
        <v>265</v>
      </c>
      <c r="E1475" s="204" t="s">
        <v>1</v>
      </c>
      <c r="F1475" s="205" t="s">
        <v>1569</v>
      </c>
      <c r="G1475" s="14"/>
      <c r="H1475" s="206">
        <v>1.8200000000000001</v>
      </c>
      <c r="I1475" s="207"/>
      <c r="J1475" s="14"/>
      <c r="K1475" s="14"/>
      <c r="L1475" s="203"/>
      <c r="M1475" s="208"/>
      <c r="N1475" s="209"/>
      <c r="O1475" s="209"/>
      <c r="P1475" s="209"/>
      <c r="Q1475" s="209"/>
      <c r="R1475" s="209"/>
      <c r="S1475" s="209"/>
      <c r="T1475" s="210"/>
      <c r="U1475" s="14"/>
      <c r="V1475" s="14"/>
      <c r="W1475" s="14"/>
      <c r="X1475" s="14"/>
      <c r="Y1475" s="14"/>
      <c r="Z1475" s="14"/>
      <c r="AA1475" s="14"/>
      <c r="AB1475" s="14"/>
      <c r="AC1475" s="14"/>
      <c r="AD1475" s="14"/>
      <c r="AE1475" s="14"/>
      <c r="AT1475" s="204" t="s">
        <v>265</v>
      </c>
      <c r="AU1475" s="204" t="s">
        <v>85</v>
      </c>
      <c r="AV1475" s="14" t="s">
        <v>85</v>
      </c>
      <c r="AW1475" s="14" t="s">
        <v>32</v>
      </c>
      <c r="AX1475" s="14" t="s">
        <v>75</v>
      </c>
      <c r="AY1475" s="204" t="s">
        <v>257</v>
      </c>
    </row>
    <row r="1476" s="14" customFormat="1">
      <c r="A1476" s="14"/>
      <c r="B1476" s="203"/>
      <c r="C1476" s="14"/>
      <c r="D1476" s="196" t="s">
        <v>265</v>
      </c>
      <c r="E1476" s="204" t="s">
        <v>1</v>
      </c>
      <c r="F1476" s="205" t="s">
        <v>1570</v>
      </c>
      <c r="G1476" s="14"/>
      <c r="H1476" s="206">
        <v>1.8700000000000001</v>
      </c>
      <c r="I1476" s="207"/>
      <c r="J1476" s="14"/>
      <c r="K1476" s="14"/>
      <c r="L1476" s="203"/>
      <c r="M1476" s="208"/>
      <c r="N1476" s="209"/>
      <c r="O1476" s="209"/>
      <c r="P1476" s="209"/>
      <c r="Q1476" s="209"/>
      <c r="R1476" s="209"/>
      <c r="S1476" s="209"/>
      <c r="T1476" s="210"/>
      <c r="U1476" s="14"/>
      <c r="V1476" s="14"/>
      <c r="W1476" s="14"/>
      <c r="X1476" s="14"/>
      <c r="Y1476" s="14"/>
      <c r="Z1476" s="14"/>
      <c r="AA1476" s="14"/>
      <c r="AB1476" s="14"/>
      <c r="AC1476" s="14"/>
      <c r="AD1476" s="14"/>
      <c r="AE1476" s="14"/>
      <c r="AT1476" s="204" t="s">
        <v>265</v>
      </c>
      <c r="AU1476" s="204" t="s">
        <v>85</v>
      </c>
      <c r="AV1476" s="14" t="s">
        <v>85</v>
      </c>
      <c r="AW1476" s="14" t="s">
        <v>32</v>
      </c>
      <c r="AX1476" s="14" t="s">
        <v>75</v>
      </c>
      <c r="AY1476" s="204" t="s">
        <v>257</v>
      </c>
    </row>
    <row r="1477" s="14" customFormat="1">
      <c r="A1477" s="14"/>
      <c r="B1477" s="203"/>
      <c r="C1477" s="14"/>
      <c r="D1477" s="196" t="s">
        <v>265</v>
      </c>
      <c r="E1477" s="204" t="s">
        <v>1</v>
      </c>
      <c r="F1477" s="205" t="s">
        <v>1498</v>
      </c>
      <c r="G1477" s="14"/>
      <c r="H1477" s="206">
        <v>4.5599999999999996</v>
      </c>
      <c r="I1477" s="207"/>
      <c r="J1477" s="14"/>
      <c r="K1477" s="14"/>
      <c r="L1477" s="203"/>
      <c r="M1477" s="208"/>
      <c r="N1477" s="209"/>
      <c r="O1477" s="209"/>
      <c r="P1477" s="209"/>
      <c r="Q1477" s="209"/>
      <c r="R1477" s="209"/>
      <c r="S1477" s="209"/>
      <c r="T1477" s="210"/>
      <c r="U1477" s="14"/>
      <c r="V1477" s="14"/>
      <c r="W1477" s="14"/>
      <c r="X1477" s="14"/>
      <c r="Y1477" s="14"/>
      <c r="Z1477" s="14"/>
      <c r="AA1477" s="14"/>
      <c r="AB1477" s="14"/>
      <c r="AC1477" s="14"/>
      <c r="AD1477" s="14"/>
      <c r="AE1477" s="14"/>
      <c r="AT1477" s="204" t="s">
        <v>265</v>
      </c>
      <c r="AU1477" s="204" t="s">
        <v>85</v>
      </c>
      <c r="AV1477" s="14" t="s">
        <v>85</v>
      </c>
      <c r="AW1477" s="14" t="s">
        <v>32</v>
      </c>
      <c r="AX1477" s="14" t="s">
        <v>75</v>
      </c>
      <c r="AY1477" s="204" t="s">
        <v>257</v>
      </c>
    </row>
    <row r="1478" s="14" customFormat="1">
      <c r="A1478" s="14"/>
      <c r="B1478" s="203"/>
      <c r="C1478" s="14"/>
      <c r="D1478" s="196" t="s">
        <v>265</v>
      </c>
      <c r="E1478" s="204" t="s">
        <v>1</v>
      </c>
      <c r="F1478" s="205" t="s">
        <v>1571</v>
      </c>
      <c r="G1478" s="14"/>
      <c r="H1478" s="206">
        <v>34.200000000000003</v>
      </c>
      <c r="I1478" s="207"/>
      <c r="J1478" s="14"/>
      <c r="K1478" s="14"/>
      <c r="L1478" s="203"/>
      <c r="M1478" s="208"/>
      <c r="N1478" s="209"/>
      <c r="O1478" s="209"/>
      <c r="P1478" s="209"/>
      <c r="Q1478" s="209"/>
      <c r="R1478" s="209"/>
      <c r="S1478" s="209"/>
      <c r="T1478" s="210"/>
      <c r="U1478" s="14"/>
      <c r="V1478" s="14"/>
      <c r="W1478" s="14"/>
      <c r="X1478" s="14"/>
      <c r="Y1478" s="14"/>
      <c r="Z1478" s="14"/>
      <c r="AA1478" s="14"/>
      <c r="AB1478" s="14"/>
      <c r="AC1478" s="14"/>
      <c r="AD1478" s="14"/>
      <c r="AE1478" s="14"/>
      <c r="AT1478" s="204" t="s">
        <v>265</v>
      </c>
      <c r="AU1478" s="204" t="s">
        <v>85</v>
      </c>
      <c r="AV1478" s="14" t="s">
        <v>85</v>
      </c>
      <c r="AW1478" s="14" t="s">
        <v>32</v>
      </c>
      <c r="AX1478" s="14" t="s">
        <v>75</v>
      </c>
      <c r="AY1478" s="204" t="s">
        <v>257</v>
      </c>
    </row>
    <row r="1479" s="14" customFormat="1">
      <c r="A1479" s="14"/>
      <c r="B1479" s="203"/>
      <c r="C1479" s="14"/>
      <c r="D1479" s="196" t="s">
        <v>265</v>
      </c>
      <c r="E1479" s="204" t="s">
        <v>1</v>
      </c>
      <c r="F1479" s="205" t="s">
        <v>1572</v>
      </c>
      <c r="G1479" s="14"/>
      <c r="H1479" s="206">
        <v>5.4900000000000002</v>
      </c>
      <c r="I1479" s="207"/>
      <c r="J1479" s="14"/>
      <c r="K1479" s="14"/>
      <c r="L1479" s="203"/>
      <c r="M1479" s="208"/>
      <c r="N1479" s="209"/>
      <c r="O1479" s="209"/>
      <c r="P1479" s="209"/>
      <c r="Q1479" s="209"/>
      <c r="R1479" s="209"/>
      <c r="S1479" s="209"/>
      <c r="T1479" s="210"/>
      <c r="U1479" s="14"/>
      <c r="V1479" s="14"/>
      <c r="W1479" s="14"/>
      <c r="X1479" s="14"/>
      <c r="Y1479" s="14"/>
      <c r="Z1479" s="14"/>
      <c r="AA1479" s="14"/>
      <c r="AB1479" s="14"/>
      <c r="AC1479" s="14"/>
      <c r="AD1479" s="14"/>
      <c r="AE1479" s="14"/>
      <c r="AT1479" s="204" t="s">
        <v>265</v>
      </c>
      <c r="AU1479" s="204" t="s">
        <v>85</v>
      </c>
      <c r="AV1479" s="14" t="s">
        <v>85</v>
      </c>
      <c r="AW1479" s="14" t="s">
        <v>32</v>
      </c>
      <c r="AX1479" s="14" t="s">
        <v>75</v>
      </c>
      <c r="AY1479" s="204" t="s">
        <v>257</v>
      </c>
    </row>
    <row r="1480" s="14" customFormat="1">
      <c r="A1480" s="14"/>
      <c r="B1480" s="203"/>
      <c r="C1480" s="14"/>
      <c r="D1480" s="196" t="s">
        <v>265</v>
      </c>
      <c r="E1480" s="204" t="s">
        <v>1</v>
      </c>
      <c r="F1480" s="205" t="s">
        <v>1573</v>
      </c>
      <c r="G1480" s="14"/>
      <c r="H1480" s="206">
        <v>30.039999999999999</v>
      </c>
      <c r="I1480" s="207"/>
      <c r="J1480" s="14"/>
      <c r="K1480" s="14"/>
      <c r="L1480" s="203"/>
      <c r="M1480" s="208"/>
      <c r="N1480" s="209"/>
      <c r="O1480" s="209"/>
      <c r="P1480" s="209"/>
      <c r="Q1480" s="209"/>
      <c r="R1480" s="209"/>
      <c r="S1480" s="209"/>
      <c r="T1480" s="210"/>
      <c r="U1480" s="14"/>
      <c r="V1480" s="14"/>
      <c r="W1480" s="14"/>
      <c r="X1480" s="14"/>
      <c r="Y1480" s="14"/>
      <c r="Z1480" s="14"/>
      <c r="AA1480" s="14"/>
      <c r="AB1480" s="14"/>
      <c r="AC1480" s="14"/>
      <c r="AD1480" s="14"/>
      <c r="AE1480" s="14"/>
      <c r="AT1480" s="204" t="s">
        <v>265</v>
      </c>
      <c r="AU1480" s="204" t="s">
        <v>85</v>
      </c>
      <c r="AV1480" s="14" t="s">
        <v>85</v>
      </c>
      <c r="AW1480" s="14" t="s">
        <v>32</v>
      </c>
      <c r="AX1480" s="14" t="s">
        <v>75</v>
      </c>
      <c r="AY1480" s="204" t="s">
        <v>257</v>
      </c>
    </row>
    <row r="1481" s="14" customFormat="1">
      <c r="A1481" s="14"/>
      <c r="B1481" s="203"/>
      <c r="C1481" s="14"/>
      <c r="D1481" s="196" t="s">
        <v>265</v>
      </c>
      <c r="E1481" s="204" t="s">
        <v>1</v>
      </c>
      <c r="F1481" s="205" t="s">
        <v>1574</v>
      </c>
      <c r="G1481" s="14"/>
      <c r="H1481" s="206">
        <v>16.109999999999999</v>
      </c>
      <c r="I1481" s="207"/>
      <c r="J1481" s="14"/>
      <c r="K1481" s="14"/>
      <c r="L1481" s="203"/>
      <c r="M1481" s="208"/>
      <c r="N1481" s="209"/>
      <c r="O1481" s="209"/>
      <c r="P1481" s="209"/>
      <c r="Q1481" s="209"/>
      <c r="R1481" s="209"/>
      <c r="S1481" s="209"/>
      <c r="T1481" s="210"/>
      <c r="U1481" s="14"/>
      <c r="V1481" s="14"/>
      <c r="W1481" s="14"/>
      <c r="X1481" s="14"/>
      <c r="Y1481" s="14"/>
      <c r="Z1481" s="14"/>
      <c r="AA1481" s="14"/>
      <c r="AB1481" s="14"/>
      <c r="AC1481" s="14"/>
      <c r="AD1481" s="14"/>
      <c r="AE1481" s="14"/>
      <c r="AT1481" s="204" t="s">
        <v>265</v>
      </c>
      <c r="AU1481" s="204" t="s">
        <v>85</v>
      </c>
      <c r="AV1481" s="14" t="s">
        <v>85</v>
      </c>
      <c r="AW1481" s="14" t="s">
        <v>32</v>
      </c>
      <c r="AX1481" s="14" t="s">
        <v>75</v>
      </c>
      <c r="AY1481" s="204" t="s">
        <v>257</v>
      </c>
    </row>
    <row r="1482" s="16" customFormat="1">
      <c r="A1482" s="16"/>
      <c r="B1482" s="219"/>
      <c r="C1482" s="16"/>
      <c r="D1482" s="196" t="s">
        <v>265</v>
      </c>
      <c r="E1482" s="220" t="s">
        <v>1</v>
      </c>
      <c r="F1482" s="221" t="s">
        <v>296</v>
      </c>
      <c r="G1482" s="16"/>
      <c r="H1482" s="222">
        <v>139.56999999999999</v>
      </c>
      <c r="I1482" s="223"/>
      <c r="J1482" s="16"/>
      <c r="K1482" s="16"/>
      <c r="L1482" s="219"/>
      <c r="M1482" s="224"/>
      <c r="N1482" s="225"/>
      <c r="O1482" s="225"/>
      <c r="P1482" s="225"/>
      <c r="Q1482" s="225"/>
      <c r="R1482" s="225"/>
      <c r="S1482" s="225"/>
      <c r="T1482" s="226"/>
      <c r="U1482" s="16"/>
      <c r="V1482" s="16"/>
      <c r="W1482" s="16"/>
      <c r="X1482" s="16"/>
      <c r="Y1482" s="16"/>
      <c r="Z1482" s="16"/>
      <c r="AA1482" s="16"/>
      <c r="AB1482" s="16"/>
      <c r="AC1482" s="16"/>
      <c r="AD1482" s="16"/>
      <c r="AE1482" s="16"/>
      <c r="AT1482" s="220" t="s">
        <v>265</v>
      </c>
      <c r="AU1482" s="220" t="s">
        <v>85</v>
      </c>
      <c r="AV1482" s="16" t="s">
        <v>92</v>
      </c>
      <c r="AW1482" s="16" t="s">
        <v>32</v>
      </c>
      <c r="AX1482" s="16" t="s">
        <v>75</v>
      </c>
      <c r="AY1482" s="220" t="s">
        <v>257</v>
      </c>
    </row>
    <row r="1483" s="14" customFormat="1">
      <c r="A1483" s="14"/>
      <c r="B1483" s="203"/>
      <c r="C1483" s="14"/>
      <c r="D1483" s="196" t="s">
        <v>265</v>
      </c>
      <c r="E1483" s="204" t="s">
        <v>1</v>
      </c>
      <c r="F1483" s="205" t="s">
        <v>1575</v>
      </c>
      <c r="G1483" s="14"/>
      <c r="H1483" s="206">
        <v>16.489999999999998</v>
      </c>
      <c r="I1483" s="207"/>
      <c r="J1483" s="14"/>
      <c r="K1483" s="14"/>
      <c r="L1483" s="203"/>
      <c r="M1483" s="208"/>
      <c r="N1483" s="209"/>
      <c r="O1483" s="209"/>
      <c r="P1483" s="209"/>
      <c r="Q1483" s="209"/>
      <c r="R1483" s="209"/>
      <c r="S1483" s="209"/>
      <c r="T1483" s="210"/>
      <c r="U1483" s="14"/>
      <c r="V1483" s="14"/>
      <c r="W1483" s="14"/>
      <c r="X1483" s="14"/>
      <c r="Y1483" s="14"/>
      <c r="Z1483" s="14"/>
      <c r="AA1483" s="14"/>
      <c r="AB1483" s="14"/>
      <c r="AC1483" s="14"/>
      <c r="AD1483" s="14"/>
      <c r="AE1483" s="14"/>
      <c r="AT1483" s="204" t="s">
        <v>265</v>
      </c>
      <c r="AU1483" s="204" t="s">
        <v>85</v>
      </c>
      <c r="AV1483" s="14" t="s">
        <v>85</v>
      </c>
      <c r="AW1483" s="14" t="s">
        <v>32</v>
      </c>
      <c r="AX1483" s="14" t="s">
        <v>75</v>
      </c>
      <c r="AY1483" s="204" t="s">
        <v>257</v>
      </c>
    </row>
    <row r="1484" s="14" customFormat="1">
      <c r="A1484" s="14"/>
      <c r="B1484" s="203"/>
      <c r="C1484" s="14"/>
      <c r="D1484" s="196" t="s">
        <v>265</v>
      </c>
      <c r="E1484" s="204" t="s">
        <v>1</v>
      </c>
      <c r="F1484" s="205" t="s">
        <v>1576</v>
      </c>
      <c r="G1484" s="14"/>
      <c r="H1484" s="206">
        <v>36.240000000000002</v>
      </c>
      <c r="I1484" s="207"/>
      <c r="J1484" s="14"/>
      <c r="K1484" s="14"/>
      <c r="L1484" s="203"/>
      <c r="M1484" s="208"/>
      <c r="N1484" s="209"/>
      <c r="O1484" s="209"/>
      <c r="P1484" s="209"/>
      <c r="Q1484" s="209"/>
      <c r="R1484" s="209"/>
      <c r="S1484" s="209"/>
      <c r="T1484" s="210"/>
      <c r="U1484" s="14"/>
      <c r="V1484" s="14"/>
      <c r="W1484" s="14"/>
      <c r="X1484" s="14"/>
      <c r="Y1484" s="14"/>
      <c r="Z1484" s="14"/>
      <c r="AA1484" s="14"/>
      <c r="AB1484" s="14"/>
      <c r="AC1484" s="14"/>
      <c r="AD1484" s="14"/>
      <c r="AE1484" s="14"/>
      <c r="AT1484" s="204" t="s">
        <v>265</v>
      </c>
      <c r="AU1484" s="204" t="s">
        <v>85</v>
      </c>
      <c r="AV1484" s="14" t="s">
        <v>85</v>
      </c>
      <c r="AW1484" s="14" t="s">
        <v>32</v>
      </c>
      <c r="AX1484" s="14" t="s">
        <v>75</v>
      </c>
      <c r="AY1484" s="204" t="s">
        <v>257</v>
      </c>
    </row>
    <row r="1485" s="14" customFormat="1">
      <c r="A1485" s="14"/>
      <c r="B1485" s="203"/>
      <c r="C1485" s="14"/>
      <c r="D1485" s="196" t="s">
        <v>265</v>
      </c>
      <c r="E1485" s="204" t="s">
        <v>1</v>
      </c>
      <c r="F1485" s="205" t="s">
        <v>1577</v>
      </c>
      <c r="G1485" s="14"/>
      <c r="H1485" s="206">
        <v>7.2000000000000002</v>
      </c>
      <c r="I1485" s="207"/>
      <c r="J1485" s="14"/>
      <c r="K1485" s="14"/>
      <c r="L1485" s="203"/>
      <c r="M1485" s="208"/>
      <c r="N1485" s="209"/>
      <c r="O1485" s="209"/>
      <c r="P1485" s="209"/>
      <c r="Q1485" s="209"/>
      <c r="R1485" s="209"/>
      <c r="S1485" s="209"/>
      <c r="T1485" s="210"/>
      <c r="U1485" s="14"/>
      <c r="V1485" s="14"/>
      <c r="W1485" s="14"/>
      <c r="X1485" s="14"/>
      <c r="Y1485" s="14"/>
      <c r="Z1485" s="14"/>
      <c r="AA1485" s="14"/>
      <c r="AB1485" s="14"/>
      <c r="AC1485" s="14"/>
      <c r="AD1485" s="14"/>
      <c r="AE1485" s="14"/>
      <c r="AT1485" s="204" t="s">
        <v>265</v>
      </c>
      <c r="AU1485" s="204" t="s">
        <v>85</v>
      </c>
      <c r="AV1485" s="14" t="s">
        <v>85</v>
      </c>
      <c r="AW1485" s="14" t="s">
        <v>32</v>
      </c>
      <c r="AX1485" s="14" t="s">
        <v>75</v>
      </c>
      <c r="AY1485" s="204" t="s">
        <v>257</v>
      </c>
    </row>
    <row r="1486" s="14" customFormat="1">
      <c r="A1486" s="14"/>
      <c r="B1486" s="203"/>
      <c r="C1486" s="14"/>
      <c r="D1486" s="196" t="s">
        <v>265</v>
      </c>
      <c r="E1486" s="204" t="s">
        <v>1</v>
      </c>
      <c r="F1486" s="205" t="s">
        <v>1578</v>
      </c>
      <c r="G1486" s="14"/>
      <c r="H1486" s="206">
        <v>20.420000000000002</v>
      </c>
      <c r="I1486" s="207"/>
      <c r="J1486" s="14"/>
      <c r="K1486" s="14"/>
      <c r="L1486" s="203"/>
      <c r="M1486" s="208"/>
      <c r="N1486" s="209"/>
      <c r="O1486" s="209"/>
      <c r="P1486" s="209"/>
      <c r="Q1486" s="209"/>
      <c r="R1486" s="209"/>
      <c r="S1486" s="209"/>
      <c r="T1486" s="210"/>
      <c r="U1486" s="14"/>
      <c r="V1486" s="14"/>
      <c r="W1486" s="14"/>
      <c r="X1486" s="14"/>
      <c r="Y1486" s="14"/>
      <c r="Z1486" s="14"/>
      <c r="AA1486" s="14"/>
      <c r="AB1486" s="14"/>
      <c r="AC1486" s="14"/>
      <c r="AD1486" s="14"/>
      <c r="AE1486" s="14"/>
      <c r="AT1486" s="204" t="s">
        <v>265</v>
      </c>
      <c r="AU1486" s="204" t="s">
        <v>85</v>
      </c>
      <c r="AV1486" s="14" t="s">
        <v>85</v>
      </c>
      <c r="AW1486" s="14" t="s">
        <v>32</v>
      </c>
      <c r="AX1486" s="14" t="s">
        <v>75</v>
      </c>
      <c r="AY1486" s="204" t="s">
        <v>257</v>
      </c>
    </row>
    <row r="1487" s="14" customFormat="1">
      <c r="A1487" s="14"/>
      <c r="B1487" s="203"/>
      <c r="C1487" s="14"/>
      <c r="D1487" s="196" t="s">
        <v>265</v>
      </c>
      <c r="E1487" s="204" t="s">
        <v>1</v>
      </c>
      <c r="F1487" s="205" t="s">
        <v>1579</v>
      </c>
      <c r="G1487" s="14"/>
      <c r="H1487" s="206">
        <v>22.27</v>
      </c>
      <c r="I1487" s="207"/>
      <c r="J1487" s="14"/>
      <c r="K1487" s="14"/>
      <c r="L1487" s="203"/>
      <c r="M1487" s="208"/>
      <c r="N1487" s="209"/>
      <c r="O1487" s="209"/>
      <c r="P1487" s="209"/>
      <c r="Q1487" s="209"/>
      <c r="R1487" s="209"/>
      <c r="S1487" s="209"/>
      <c r="T1487" s="210"/>
      <c r="U1487" s="14"/>
      <c r="V1487" s="14"/>
      <c r="W1487" s="14"/>
      <c r="X1487" s="14"/>
      <c r="Y1487" s="14"/>
      <c r="Z1487" s="14"/>
      <c r="AA1487" s="14"/>
      <c r="AB1487" s="14"/>
      <c r="AC1487" s="14"/>
      <c r="AD1487" s="14"/>
      <c r="AE1487" s="14"/>
      <c r="AT1487" s="204" t="s">
        <v>265</v>
      </c>
      <c r="AU1487" s="204" t="s">
        <v>85</v>
      </c>
      <c r="AV1487" s="14" t="s">
        <v>85</v>
      </c>
      <c r="AW1487" s="14" t="s">
        <v>32</v>
      </c>
      <c r="AX1487" s="14" t="s">
        <v>75</v>
      </c>
      <c r="AY1487" s="204" t="s">
        <v>257</v>
      </c>
    </row>
    <row r="1488" s="14" customFormat="1">
      <c r="A1488" s="14"/>
      <c r="B1488" s="203"/>
      <c r="C1488" s="14"/>
      <c r="D1488" s="196" t="s">
        <v>265</v>
      </c>
      <c r="E1488" s="204" t="s">
        <v>1</v>
      </c>
      <c r="F1488" s="205" t="s">
        <v>1580</v>
      </c>
      <c r="G1488" s="14"/>
      <c r="H1488" s="206">
        <v>5.8600000000000003</v>
      </c>
      <c r="I1488" s="207"/>
      <c r="J1488" s="14"/>
      <c r="K1488" s="14"/>
      <c r="L1488" s="203"/>
      <c r="M1488" s="208"/>
      <c r="N1488" s="209"/>
      <c r="O1488" s="209"/>
      <c r="P1488" s="209"/>
      <c r="Q1488" s="209"/>
      <c r="R1488" s="209"/>
      <c r="S1488" s="209"/>
      <c r="T1488" s="210"/>
      <c r="U1488" s="14"/>
      <c r="V1488" s="14"/>
      <c r="W1488" s="14"/>
      <c r="X1488" s="14"/>
      <c r="Y1488" s="14"/>
      <c r="Z1488" s="14"/>
      <c r="AA1488" s="14"/>
      <c r="AB1488" s="14"/>
      <c r="AC1488" s="14"/>
      <c r="AD1488" s="14"/>
      <c r="AE1488" s="14"/>
      <c r="AT1488" s="204" t="s">
        <v>265</v>
      </c>
      <c r="AU1488" s="204" t="s">
        <v>85</v>
      </c>
      <c r="AV1488" s="14" t="s">
        <v>85</v>
      </c>
      <c r="AW1488" s="14" t="s">
        <v>32</v>
      </c>
      <c r="AX1488" s="14" t="s">
        <v>75</v>
      </c>
      <c r="AY1488" s="204" t="s">
        <v>257</v>
      </c>
    </row>
    <row r="1489" s="14" customFormat="1">
      <c r="A1489" s="14"/>
      <c r="B1489" s="203"/>
      <c r="C1489" s="14"/>
      <c r="D1489" s="196" t="s">
        <v>265</v>
      </c>
      <c r="E1489" s="204" t="s">
        <v>1</v>
      </c>
      <c r="F1489" s="205" t="s">
        <v>1581</v>
      </c>
      <c r="G1489" s="14"/>
      <c r="H1489" s="206">
        <v>24.539999999999999</v>
      </c>
      <c r="I1489" s="207"/>
      <c r="J1489" s="14"/>
      <c r="K1489" s="14"/>
      <c r="L1489" s="203"/>
      <c r="M1489" s="208"/>
      <c r="N1489" s="209"/>
      <c r="O1489" s="209"/>
      <c r="P1489" s="209"/>
      <c r="Q1489" s="209"/>
      <c r="R1489" s="209"/>
      <c r="S1489" s="209"/>
      <c r="T1489" s="210"/>
      <c r="U1489" s="14"/>
      <c r="V1489" s="14"/>
      <c r="W1489" s="14"/>
      <c r="X1489" s="14"/>
      <c r="Y1489" s="14"/>
      <c r="Z1489" s="14"/>
      <c r="AA1489" s="14"/>
      <c r="AB1489" s="14"/>
      <c r="AC1489" s="14"/>
      <c r="AD1489" s="14"/>
      <c r="AE1489" s="14"/>
      <c r="AT1489" s="204" t="s">
        <v>265</v>
      </c>
      <c r="AU1489" s="204" t="s">
        <v>85</v>
      </c>
      <c r="AV1489" s="14" t="s">
        <v>85</v>
      </c>
      <c r="AW1489" s="14" t="s">
        <v>32</v>
      </c>
      <c r="AX1489" s="14" t="s">
        <v>75</v>
      </c>
      <c r="AY1489" s="204" t="s">
        <v>257</v>
      </c>
    </row>
    <row r="1490" s="14" customFormat="1">
      <c r="A1490" s="14"/>
      <c r="B1490" s="203"/>
      <c r="C1490" s="14"/>
      <c r="D1490" s="196" t="s">
        <v>265</v>
      </c>
      <c r="E1490" s="204" t="s">
        <v>1</v>
      </c>
      <c r="F1490" s="205" t="s">
        <v>1582</v>
      </c>
      <c r="G1490" s="14"/>
      <c r="H1490" s="206">
        <v>6.04</v>
      </c>
      <c r="I1490" s="207"/>
      <c r="J1490" s="14"/>
      <c r="K1490" s="14"/>
      <c r="L1490" s="203"/>
      <c r="M1490" s="208"/>
      <c r="N1490" s="209"/>
      <c r="O1490" s="209"/>
      <c r="P1490" s="209"/>
      <c r="Q1490" s="209"/>
      <c r="R1490" s="209"/>
      <c r="S1490" s="209"/>
      <c r="T1490" s="210"/>
      <c r="U1490" s="14"/>
      <c r="V1490" s="14"/>
      <c r="W1490" s="14"/>
      <c r="X1490" s="14"/>
      <c r="Y1490" s="14"/>
      <c r="Z1490" s="14"/>
      <c r="AA1490" s="14"/>
      <c r="AB1490" s="14"/>
      <c r="AC1490" s="14"/>
      <c r="AD1490" s="14"/>
      <c r="AE1490" s="14"/>
      <c r="AT1490" s="204" t="s">
        <v>265</v>
      </c>
      <c r="AU1490" s="204" t="s">
        <v>85</v>
      </c>
      <c r="AV1490" s="14" t="s">
        <v>85</v>
      </c>
      <c r="AW1490" s="14" t="s">
        <v>32</v>
      </c>
      <c r="AX1490" s="14" t="s">
        <v>75</v>
      </c>
      <c r="AY1490" s="204" t="s">
        <v>257</v>
      </c>
    </row>
    <row r="1491" s="14" customFormat="1">
      <c r="A1491" s="14"/>
      <c r="B1491" s="203"/>
      <c r="C1491" s="14"/>
      <c r="D1491" s="196" t="s">
        <v>265</v>
      </c>
      <c r="E1491" s="204" t="s">
        <v>1</v>
      </c>
      <c r="F1491" s="205" t="s">
        <v>1583</v>
      </c>
      <c r="G1491" s="14"/>
      <c r="H1491" s="206">
        <v>38.159999999999997</v>
      </c>
      <c r="I1491" s="207"/>
      <c r="J1491" s="14"/>
      <c r="K1491" s="14"/>
      <c r="L1491" s="203"/>
      <c r="M1491" s="208"/>
      <c r="N1491" s="209"/>
      <c r="O1491" s="209"/>
      <c r="P1491" s="209"/>
      <c r="Q1491" s="209"/>
      <c r="R1491" s="209"/>
      <c r="S1491" s="209"/>
      <c r="T1491" s="210"/>
      <c r="U1491" s="14"/>
      <c r="V1491" s="14"/>
      <c r="W1491" s="14"/>
      <c r="X1491" s="14"/>
      <c r="Y1491" s="14"/>
      <c r="Z1491" s="14"/>
      <c r="AA1491" s="14"/>
      <c r="AB1491" s="14"/>
      <c r="AC1491" s="14"/>
      <c r="AD1491" s="14"/>
      <c r="AE1491" s="14"/>
      <c r="AT1491" s="204" t="s">
        <v>265</v>
      </c>
      <c r="AU1491" s="204" t="s">
        <v>85</v>
      </c>
      <c r="AV1491" s="14" t="s">
        <v>85</v>
      </c>
      <c r="AW1491" s="14" t="s">
        <v>32</v>
      </c>
      <c r="AX1491" s="14" t="s">
        <v>75</v>
      </c>
      <c r="AY1491" s="204" t="s">
        <v>257</v>
      </c>
    </row>
    <row r="1492" s="14" customFormat="1">
      <c r="A1492" s="14"/>
      <c r="B1492" s="203"/>
      <c r="C1492" s="14"/>
      <c r="D1492" s="196" t="s">
        <v>265</v>
      </c>
      <c r="E1492" s="204" t="s">
        <v>1</v>
      </c>
      <c r="F1492" s="205" t="s">
        <v>1584</v>
      </c>
      <c r="G1492" s="14"/>
      <c r="H1492" s="206">
        <v>23.25</v>
      </c>
      <c r="I1492" s="207"/>
      <c r="J1492" s="14"/>
      <c r="K1492" s="14"/>
      <c r="L1492" s="203"/>
      <c r="M1492" s="208"/>
      <c r="N1492" s="209"/>
      <c r="O1492" s="209"/>
      <c r="P1492" s="209"/>
      <c r="Q1492" s="209"/>
      <c r="R1492" s="209"/>
      <c r="S1492" s="209"/>
      <c r="T1492" s="210"/>
      <c r="U1492" s="14"/>
      <c r="V1492" s="14"/>
      <c r="W1492" s="14"/>
      <c r="X1492" s="14"/>
      <c r="Y1492" s="14"/>
      <c r="Z1492" s="14"/>
      <c r="AA1492" s="14"/>
      <c r="AB1492" s="14"/>
      <c r="AC1492" s="14"/>
      <c r="AD1492" s="14"/>
      <c r="AE1492" s="14"/>
      <c r="AT1492" s="204" t="s">
        <v>265</v>
      </c>
      <c r="AU1492" s="204" t="s">
        <v>85</v>
      </c>
      <c r="AV1492" s="14" t="s">
        <v>85</v>
      </c>
      <c r="AW1492" s="14" t="s">
        <v>32</v>
      </c>
      <c r="AX1492" s="14" t="s">
        <v>75</v>
      </c>
      <c r="AY1492" s="204" t="s">
        <v>257</v>
      </c>
    </row>
    <row r="1493" s="16" customFormat="1">
      <c r="A1493" s="16"/>
      <c r="B1493" s="219"/>
      <c r="C1493" s="16"/>
      <c r="D1493" s="196" t="s">
        <v>265</v>
      </c>
      <c r="E1493" s="220" t="s">
        <v>1</v>
      </c>
      <c r="F1493" s="221" t="s">
        <v>296</v>
      </c>
      <c r="G1493" s="16"/>
      <c r="H1493" s="222">
        <v>200.47</v>
      </c>
      <c r="I1493" s="223"/>
      <c r="J1493" s="16"/>
      <c r="K1493" s="16"/>
      <c r="L1493" s="219"/>
      <c r="M1493" s="224"/>
      <c r="N1493" s="225"/>
      <c r="O1493" s="225"/>
      <c r="P1493" s="225"/>
      <c r="Q1493" s="225"/>
      <c r="R1493" s="225"/>
      <c r="S1493" s="225"/>
      <c r="T1493" s="226"/>
      <c r="U1493" s="16"/>
      <c r="V1493" s="16"/>
      <c r="W1493" s="16"/>
      <c r="X1493" s="16"/>
      <c r="Y1493" s="16"/>
      <c r="Z1493" s="16"/>
      <c r="AA1493" s="16"/>
      <c r="AB1493" s="16"/>
      <c r="AC1493" s="16"/>
      <c r="AD1493" s="16"/>
      <c r="AE1493" s="16"/>
      <c r="AT1493" s="220" t="s">
        <v>265</v>
      </c>
      <c r="AU1493" s="220" t="s">
        <v>85</v>
      </c>
      <c r="AV1493" s="16" t="s">
        <v>92</v>
      </c>
      <c r="AW1493" s="16" t="s">
        <v>32</v>
      </c>
      <c r="AX1493" s="16" t="s">
        <v>75</v>
      </c>
      <c r="AY1493" s="220" t="s">
        <v>257</v>
      </c>
    </row>
    <row r="1494" s="15" customFormat="1">
      <c r="A1494" s="15"/>
      <c r="B1494" s="211"/>
      <c r="C1494" s="15"/>
      <c r="D1494" s="196" t="s">
        <v>265</v>
      </c>
      <c r="E1494" s="212" t="s">
        <v>1</v>
      </c>
      <c r="F1494" s="213" t="s">
        <v>271</v>
      </c>
      <c r="G1494" s="15"/>
      <c r="H1494" s="214">
        <v>340.04000000000008</v>
      </c>
      <c r="I1494" s="215"/>
      <c r="J1494" s="15"/>
      <c r="K1494" s="15"/>
      <c r="L1494" s="211"/>
      <c r="M1494" s="216"/>
      <c r="N1494" s="217"/>
      <c r="O1494" s="217"/>
      <c r="P1494" s="217"/>
      <c r="Q1494" s="217"/>
      <c r="R1494" s="217"/>
      <c r="S1494" s="217"/>
      <c r="T1494" s="218"/>
      <c r="U1494" s="15"/>
      <c r="V1494" s="15"/>
      <c r="W1494" s="15"/>
      <c r="X1494" s="15"/>
      <c r="Y1494" s="15"/>
      <c r="Z1494" s="15"/>
      <c r="AA1494" s="15"/>
      <c r="AB1494" s="15"/>
      <c r="AC1494" s="15"/>
      <c r="AD1494" s="15"/>
      <c r="AE1494" s="15"/>
      <c r="AT1494" s="212" t="s">
        <v>265</v>
      </c>
      <c r="AU1494" s="212" t="s">
        <v>85</v>
      </c>
      <c r="AV1494" s="15" t="s">
        <v>108</v>
      </c>
      <c r="AW1494" s="15" t="s">
        <v>32</v>
      </c>
      <c r="AX1494" s="15" t="s">
        <v>82</v>
      </c>
      <c r="AY1494" s="212" t="s">
        <v>257</v>
      </c>
    </row>
    <row r="1495" s="2" customFormat="1" ht="24.15" customHeight="1">
      <c r="A1495" s="38"/>
      <c r="B1495" s="181"/>
      <c r="C1495" s="182" t="s">
        <v>1585</v>
      </c>
      <c r="D1495" s="182" t="s">
        <v>259</v>
      </c>
      <c r="E1495" s="183" t="s">
        <v>1586</v>
      </c>
      <c r="F1495" s="184" t="s">
        <v>1587</v>
      </c>
      <c r="G1495" s="185" t="s">
        <v>323</v>
      </c>
      <c r="H1495" s="186">
        <v>44.840000000000003</v>
      </c>
      <c r="I1495" s="187"/>
      <c r="J1495" s="188">
        <f>ROUND(I1495*H1495,2)</f>
        <v>0</v>
      </c>
      <c r="K1495" s="184" t="s">
        <v>1</v>
      </c>
      <c r="L1495" s="39"/>
      <c r="M1495" s="189" t="s">
        <v>1</v>
      </c>
      <c r="N1495" s="190" t="s">
        <v>40</v>
      </c>
      <c r="O1495" s="77"/>
      <c r="P1495" s="191">
        <f>O1495*H1495</f>
        <v>0</v>
      </c>
      <c r="Q1495" s="191">
        <v>0</v>
      </c>
      <c r="R1495" s="191">
        <f>Q1495*H1495</f>
        <v>0</v>
      </c>
      <c r="S1495" s="191">
        <v>0</v>
      </c>
      <c r="T1495" s="192">
        <f>S1495*H1495</f>
        <v>0</v>
      </c>
      <c r="U1495" s="38"/>
      <c r="V1495" s="38"/>
      <c r="W1495" s="38"/>
      <c r="X1495" s="38"/>
      <c r="Y1495" s="38"/>
      <c r="Z1495" s="38"/>
      <c r="AA1495" s="38"/>
      <c r="AB1495" s="38"/>
      <c r="AC1495" s="38"/>
      <c r="AD1495" s="38"/>
      <c r="AE1495" s="38"/>
      <c r="AR1495" s="193" t="s">
        <v>364</v>
      </c>
      <c r="AT1495" s="193" t="s">
        <v>259</v>
      </c>
      <c r="AU1495" s="193" t="s">
        <v>85</v>
      </c>
      <c r="AY1495" s="19" t="s">
        <v>257</v>
      </c>
      <c r="BE1495" s="194">
        <f>IF(N1495="základní",J1495,0)</f>
        <v>0</v>
      </c>
      <c r="BF1495" s="194">
        <f>IF(N1495="snížená",J1495,0)</f>
        <v>0</v>
      </c>
      <c r="BG1495" s="194">
        <f>IF(N1495="zákl. přenesená",J1495,0)</f>
        <v>0</v>
      </c>
      <c r="BH1495" s="194">
        <f>IF(N1495="sníž. přenesená",J1495,0)</f>
        <v>0</v>
      </c>
      <c r="BI1495" s="194">
        <f>IF(N1495="nulová",J1495,0)</f>
        <v>0</v>
      </c>
      <c r="BJ1495" s="19" t="s">
        <v>82</v>
      </c>
      <c r="BK1495" s="194">
        <f>ROUND(I1495*H1495,2)</f>
        <v>0</v>
      </c>
      <c r="BL1495" s="19" t="s">
        <v>364</v>
      </c>
      <c r="BM1495" s="193" t="s">
        <v>1588</v>
      </c>
    </row>
    <row r="1496" s="13" customFormat="1">
      <c r="A1496" s="13"/>
      <c r="B1496" s="195"/>
      <c r="C1496" s="13"/>
      <c r="D1496" s="196" t="s">
        <v>265</v>
      </c>
      <c r="E1496" s="197" t="s">
        <v>1</v>
      </c>
      <c r="F1496" s="198" t="s">
        <v>890</v>
      </c>
      <c r="G1496" s="13"/>
      <c r="H1496" s="197" t="s">
        <v>1</v>
      </c>
      <c r="I1496" s="199"/>
      <c r="J1496" s="13"/>
      <c r="K1496" s="13"/>
      <c r="L1496" s="195"/>
      <c r="M1496" s="200"/>
      <c r="N1496" s="201"/>
      <c r="O1496" s="201"/>
      <c r="P1496" s="201"/>
      <c r="Q1496" s="201"/>
      <c r="R1496" s="201"/>
      <c r="S1496" s="201"/>
      <c r="T1496" s="202"/>
      <c r="U1496" s="13"/>
      <c r="V1496" s="13"/>
      <c r="W1496" s="13"/>
      <c r="X1496" s="13"/>
      <c r="Y1496" s="13"/>
      <c r="Z1496" s="13"/>
      <c r="AA1496" s="13"/>
      <c r="AB1496" s="13"/>
      <c r="AC1496" s="13"/>
      <c r="AD1496" s="13"/>
      <c r="AE1496" s="13"/>
      <c r="AT1496" s="197" t="s">
        <v>265</v>
      </c>
      <c r="AU1496" s="197" t="s">
        <v>85</v>
      </c>
      <c r="AV1496" s="13" t="s">
        <v>82</v>
      </c>
      <c r="AW1496" s="13" t="s">
        <v>32</v>
      </c>
      <c r="AX1496" s="13" t="s">
        <v>75</v>
      </c>
      <c r="AY1496" s="197" t="s">
        <v>257</v>
      </c>
    </row>
    <row r="1497" s="14" customFormat="1">
      <c r="A1497" s="14"/>
      <c r="B1497" s="203"/>
      <c r="C1497" s="14"/>
      <c r="D1497" s="196" t="s">
        <v>265</v>
      </c>
      <c r="E1497" s="204" t="s">
        <v>1</v>
      </c>
      <c r="F1497" s="205" t="s">
        <v>1589</v>
      </c>
      <c r="G1497" s="14"/>
      <c r="H1497" s="206">
        <v>16.5</v>
      </c>
      <c r="I1497" s="207"/>
      <c r="J1497" s="14"/>
      <c r="K1497" s="14"/>
      <c r="L1497" s="203"/>
      <c r="M1497" s="208"/>
      <c r="N1497" s="209"/>
      <c r="O1497" s="209"/>
      <c r="P1497" s="209"/>
      <c r="Q1497" s="209"/>
      <c r="R1497" s="209"/>
      <c r="S1497" s="209"/>
      <c r="T1497" s="210"/>
      <c r="U1497" s="14"/>
      <c r="V1497" s="14"/>
      <c r="W1497" s="14"/>
      <c r="X1497" s="14"/>
      <c r="Y1497" s="14"/>
      <c r="Z1497" s="14"/>
      <c r="AA1497" s="14"/>
      <c r="AB1497" s="14"/>
      <c r="AC1497" s="14"/>
      <c r="AD1497" s="14"/>
      <c r="AE1497" s="14"/>
      <c r="AT1497" s="204" t="s">
        <v>265</v>
      </c>
      <c r="AU1497" s="204" t="s">
        <v>85</v>
      </c>
      <c r="AV1497" s="14" t="s">
        <v>85</v>
      </c>
      <c r="AW1497" s="14" t="s">
        <v>32</v>
      </c>
      <c r="AX1497" s="14" t="s">
        <v>75</v>
      </c>
      <c r="AY1497" s="204" t="s">
        <v>257</v>
      </c>
    </row>
    <row r="1498" s="14" customFormat="1">
      <c r="A1498" s="14"/>
      <c r="B1498" s="203"/>
      <c r="C1498" s="14"/>
      <c r="D1498" s="196" t="s">
        <v>265</v>
      </c>
      <c r="E1498" s="204" t="s">
        <v>1</v>
      </c>
      <c r="F1498" s="205" t="s">
        <v>1590</v>
      </c>
      <c r="G1498" s="14"/>
      <c r="H1498" s="206">
        <v>14.93</v>
      </c>
      <c r="I1498" s="207"/>
      <c r="J1498" s="14"/>
      <c r="K1498" s="14"/>
      <c r="L1498" s="203"/>
      <c r="M1498" s="208"/>
      <c r="N1498" s="209"/>
      <c r="O1498" s="209"/>
      <c r="P1498" s="209"/>
      <c r="Q1498" s="209"/>
      <c r="R1498" s="209"/>
      <c r="S1498" s="209"/>
      <c r="T1498" s="210"/>
      <c r="U1498" s="14"/>
      <c r="V1498" s="14"/>
      <c r="W1498" s="14"/>
      <c r="X1498" s="14"/>
      <c r="Y1498" s="14"/>
      <c r="Z1498" s="14"/>
      <c r="AA1498" s="14"/>
      <c r="AB1498" s="14"/>
      <c r="AC1498" s="14"/>
      <c r="AD1498" s="14"/>
      <c r="AE1498" s="14"/>
      <c r="AT1498" s="204" t="s">
        <v>265</v>
      </c>
      <c r="AU1498" s="204" t="s">
        <v>85</v>
      </c>
      <c r="AV1498" s="14" t="s">
        <v>85</v>
      </c>
      <c r="AW1498" s="14" t="s">
        <v>32</v>
      </c>
      <c r="AX1498" s="14" t="s">
        <v>75</v>
      </c>
      <c r="AY1498" s="204" t="s">
        <v>257</v>
      </c>
    </row>
    <row r="1499" s="14" customFormat="1">
      <c r="A1499" s="14"/>
      <c r="B1499" s="203"/>
      <c r="C1499" s="14"/>
      <c r="D1499" s="196" t="s">
        <v>265</v>
      </c>
      <c r="E1499" s="204" t="s">
        <v>1</v>
      </c>
      <c r="F1499" s="205" t="s">
        <v>1591</v>
      </c>
      <c r="G1499" s="14"/>
      <c r="H1499" s="206">
        <v>9.2699999999999996</v>
      </c>
      <c r="I1499" s="207"/>
      <c r="J1499" s="14"/>
      <c r="K1499" s="14"/>
      <c r="L1499" s="203"/>
      <c r="M1499" s="208"/>
      <c r="N1499" s="209"/>
      <c r="O1499" s="209"/>
      <c r="P1499" s="209"/>
      <c r="Q1499" s="209"/>
      <c r="R1499" s="209"/>
      <c r="S1499" s="209"/>
      <c r="T1499" s="210"/>
      <c r="U1499" s="14"/>
      <c r="V1499" s="14"/>
      <c r="W1499" s="14"/>
      <c r="X1499" s="14"/>
      <c r="Y1499" s="14"/>
      <c r="Z1499" s="14"/>
      <c r="AA1499" s="14"/>
      <c r="AB1499" s="14"/>
      <c r="AC1499" s="14"/>
      <c r="AD1499" s="14"/>
      <c r="AE1499" s="14"/>
      <c r="AT1499" s="204" t="s">
        <v>265</v>
      </c>
      <c r="AU1499" s="204" t="s">
        <v>85</v>
      </c>
      <c r="AV1499" s="14" t="s">
        <v>85</v>
      </c>
      <c r="AW1499" s="14" t="s">
        <v>32</v>
      </c>
      <c r="AX1499" s="14" t="s">
        <v>75</v>
      </c>
      <c r="AY1499" s="204" t="s">
        <v>257</v>
      </c>
    </row>
    <row r="1500" s="14" customFormat="1">
      <c r="A1500" s="14"/>
      <c r="B1500" s="203"/>
      <c r="C1500" s="14"/>
      <c r="D1500" s="196" t="s">
        <v>265</v>
      </c>
      <c r="E1500" s="204" t="s">
        <v>1</v>
      </c>
      <c r="F1500" s="205" t="s">
        <v>1592</v>
      </c>
      <c r="G1500" s="14"/>
      <c r="H1500" s="206">
        <v>4.1399999999999997</v>
      </c>
      <c r="I1500" s="207"/>
      <c r="J1500" s="14"/>
      <c r="K1500" s="14"/>
      <c r="L1500" s="203"/>
      <c r="M1500" s="208"/>
      <c r="N1500" s="209"/>
      <c r="O1500" s="209"/>
      <c r="P1500" s="209"/>
      <c r="Q1500" s="209"/>
      <c r="R1500" s="209"/>
      <c r="S1500" s="209"/>
      <c r="T1500" s="210"/>
      <c r="U1500" s="14"/>
      <c r="V1500" s="14"/>
      <c r="W1500" s="14"/>
      <c r="X1500" s="14"/>
      <c r="Y1500" s="14"/>
      <c r="Z1500" s="14"/>
      <c r="AA1500" s="14"/>
      <c r="AB1500" s="14"/>
      <c r="AC1500" s="14"/>
      <c r="AD1500" s="14"/>
      <c r="AE1500" s="14"/>
      <c r="AT1500" s="204" t="s">
        <v>265</v>
      </c>
      <c r="AU1500" s="204" t="s">
        <v>85</v>
      </c>
      <c r="AV1500" s="14" t="s">
        <v>85</v>
      </c>
      <c r="AW1500" s="14" t="s">
        <v>32</v>
      </c>
      <c r="AX1500" s="14" t="s">
        <v>75</v>
      </c>
      <c r="AY1500" s="204" t="s">
        <v>257</v>
      </c>
    </row>
    <row r="1501" s="15" customFormat="1">
      <c r="A1501" s="15"/>
      <c r="B1501" s="211"/>
      <c r="C1501" s="15"/>
      <c r="D1501" s="196" t="s">
        <v>265</v>
      </c>
      <c r="E1501" s="212" t="s">
        <v>1</v>
      </c>
      <c r="F1501" s="213" t="s">
        <v>271</v>
      </c>
      <c r="G1501" s="15"/>
      <c r="H1501" s="214">
        <v>44.840000000000003</v>
      </c>
      <c r="I1501" s="215"/>
      <c r="J1501" s="15"/>
      <c r="K1501" s="15"/>
      <c r="L1501" s="211"/>
      <c r="M1501" s="216"/>
      <c r="N1501" s="217"/>
      <c r="O1501" s="217"/>
      <c r="P1501" s="217"/>
      <c r="Q1501" s="217"/>
      <c r="R1501" s="217"/>
      <c r="S1501" s="217"/>
      <c r="T1501" s="218"/>
      <c r="U1501" s="15"/>
      <c r="V1501" s="15"/>
      <c r="W1501" s="15"/>
      <c r="X1501" s="15"/>
      <c r="Y1501" s="15"/>
      <c r="Z1501" s="15"/>
      <c r="AA1501" s="15"/>
      <c r="AB1501" s="15"/>
      <c r="AC1501" s="15"/>
      <c r="AD1501" s="15"/>
      <c r="AE1501" s="15"/>
      <c r="AT1501" s="212" t="s">
        <v>265</v>
      </c>
      <c r="AU1501" s="212" t="s">
        <v>85</v>
      </c>
      <c r="AV1501" s="15" t="s">
        <v>108</v>
      </c>
      <c r="AW1501" s="15" t="s">
        <v>32</v>
      </c>
      <c r="AX1501" s="15" t="s">
        <v>82</v>
      </c>
      <c r="AY1501" s="212" t="s">
        <v>257</v>
      </c>
    </row>
    <row r="1502" s="2" customFormat="1" ht="24.15" customHeight="1">
      <c r="A1502" s="38"/>
      <c r="B1502" s="181"/>
      <c r="C1502" s="182" t="s">
        <v>1593</v>
      </c>
      <c r="D1502" s="182" t="s">
        <v>259</v>
      </c>
      <c r="E1502" s="183" t="s">
        <v>1594</v>
      </c>
      <c r="F1502" s="184" t="s">
        <v>1595</v>
      </c>
      <c r="G1502" s="185" t="s">
        <v>304</v>
      </c>
      <c r="H1502" s="186">
        <v>54.146000000000001</v>
      </c>
      <c r="I1502" s="187"/>
      <c r="J1502" s="188">
        <f>ROUND(I1502*H1502,2)</f>
        <v>0</v>
      </c>
      <c r="K1502" s="184" t="s">
        <v>263</v>
      </c>
      <c r="L1502" s="39"/>
      <c r="M1502" s="189" t="s">
        <v>1</v>
      </c>
      <c r="N1502" s="190" t="s">
        <v>40</v>
      </c>
      <c r="O1502" s="77"/>
      <c r="P1502" s="191">
        <f>O1502*H1502</f>
        <v>0</v>
      </c>
      <c r="Q1502" s="191">
        <v>0</v>
      </c>
      <c r="R1502" s="191">
        <f>Q1502*H1502</f>
        <v>0</v>
      </c>
      <c r="S1502" s="191">
        <v>0</v>
      </c>
      <c r="T1502" s="192">
        <f>S1502*H1502</f>
        <v>0</v>
      </c>
      <c r="U1502" s="38"/>
      <c r="V1502" s="38"/>
      <c r="W1502" s="38"/>
      <c r="X1502" s="38"/>
      <c r="Y1502" s="38"/>
      <c r="Z1502" s="38"/>
      <c r="AA1502" s="38"/>
      <c r="AB1502" s="38"/>
      <c r="AC1502" s="38"/>
      <c r="AD1502" s="38"/>
      <c r="AE1502" s="38"/>
      <c r="AR1502" s="193" t="s">
        <v>364</v>
      </c>
      <c r="AT1502" s="193" t="s">
        <v>259</v>
      </c>
      <c r="AU1502" s="193" t="s">
        <v>85</v>
      </c>
      <c r="AY1502" s="19" t="s">
        <v>257</v>
      </c>
      <c r="BE1502" s="194">
        <f>IF(N1502="základní",J1502,0)</f>
        <v>0</v>
      </c>
      <c r="BF1502" s="194">
        <f>IF(N1502="snížená",J1502,0)</f>
        <v>0</v>
      </c>
      <c r="BG1502" s="194">
        <f>IF(N1502="zákl. přenesená",J1502,0)</f>
        <v>0</v>
      </c>
      <c r="BH1502" s="194">
        <f>IF(N1502="sníž. přenesená",J1502,0)</f>
        <v>0</v>
      </c>
      <c r="BI1502" s="194">
        <f>IF(N1502="nulová",J1502,0)</f>
        <v>0</v>
      </c>
      <c r="BJ1502" s="19" t="s">
        <v>82</v>
      </c>
      <c r="BK1502" s="194">
        <f>ROUND(I1502*H1502,2)</f>
        <v>0</v>
      </c>
      <c r="BL1502" s="19" t="s">
        <v>364</v>
      </c>
      <c r="BM1502" s="193" t="s">
        <v>1596</v>
      </c>
    </row>
    <row r="1503" s="2" customFormat="1" ht="24.15" customHeight="1">
      <c r="A1503" s="38"/>
      <c r="B1503" s="181"/>
      <c r="C1503" s="182" t="s">
        <v>1597</v>
      </c>
      <c r="D1503" s="182" t="s">
        <v>259</v>
      </c>
      <c r="E1503" s="183" t="s">
        <v>1598</v>
      </c>
      <c r="F1503" s="184" t="s">
        <v>1599</v>
      </c>
      <c r="G1503" s="185" t="s">
        <v>304</v>
      </c>
      <c r="H1503" s="186">
        <v>54.146000000000001</v>
      </c>
      <c r="I1503" s="187"/>
      <c r="J1503" s="188">
        <f>ROUND(I1503*H1503,2)</f>
        <v>0</v>
      </c>
      <c r="K1503" s="184" t="s">
        <v>263</v>
      </c>
      <c r="L1503" s="39"/>
      <c r="M1503" s="189" t="s">
        <v>1</v>
      </c>
      <c r="N1503" s="190" t="s">
        <v>40</v>
      </c>
      <c r="O1503" s="77"/>
      <c r="P1503" s="191">
        <f>O1503*H1503</f>
        <v>0</v>
      </c>
      <c r="Q1503" s="191">
        <v>0</v>
      </c>
      <c r="R1503" s="191">
        <f>Q1503*H1503</f>
        <v>0</v>
      </c>
      <c r="S1503" s="191">
        <v>0</v>
      </c>
      <c r="T1503" s="192">
        <f>S1503*H1503</f>
        <v>0</v>
      </c>
      <c r="U1503" s="38"/>
      <c r="V1503" s="38"/>
      <c r="W1503" s="38"/>
      <c r="X1503" s="38"/>
      <c r="Y1503" s="38"/>
      <c r="Z1503" s="38"/>
      <c r="AA1503" s="38"/>
      <c r="AB1503" s="38"/>
      <c r="AC1503" s="38"/>
      <c r="AD1503" s="38"/>
      <c r="AE1503" s="38"/>
      <c r="AR1503" s="193" t="s">
        <v>364</v>
      </c>
      <c r="AT1503" s="193" t="s">
        <v>259</v>
      </c>
      <c r="AU1503" s="193" t="s">
        <v>85</v>
      </c>
      <c r="AY1503" s="19" t="s">
        <v>257</v>
      </c>
      <c r="BE1503" s="194">
        <f>IF(N1503="základní",J1503,0)</f>
        <v>0</v>
      </c>
      <c r="BF1503" s="194">
        <f>IF(N1503="snížená",J1503,0)</f>
        <v>0</v>
      </c>
      <c r="BG1503" s="194">
        <f>IF(N1503="zákl. přenesená",J1503,0)</f>
        <v>0</v>
      </c>
      <c r="BH1503" s="194">
        <f>IF(N1503="sníž. přenesená",J1503,0)</f>
        <v>0</v>
      </c>
      <c r="BI1503" s="194">
        <f>IF(N1503="nulová",J1503,0)</f>
        <v>0</v>
      </c>
      <c r="BJ1503" s="19" t="s">
        <v>82</v>
      </c>
      <c r="BK1503" s="194">
        <f>ROUND(I1503*H1503,2)</f>
        <v>0</v>
      </c>
      <c r="BL1503" s="19" t="s">
        <v>364</v>
      </c>
      <c r="BM1503" s="193" t="s">
        <v>1600</v>
      </c>
    </row>
    <row r="1504" s="12" customFormat="1" ht="22.8" customHeight="1">
      <c r="A1504" s="12"/>
      <c r="B1504" s="168"/>
      <c r="C1504" s="12"/>
      <c r="D1504" s="169" t="s">
        <v>74</v>
      </c>
      <c r="E1504" s="179" t="s">
        <v>1601</v>
      </c>
      <c r="F1504" s="179" t="s">
        <v>1602</v>
      </c>
      <c r="G1504" s="12"/>
      <c r="H1504" s="12"/>
      <c r="I1504" s="171"/>
      <c r="J1504" s="180">
        <f>BK1504</f>
        <v>0</v>
      </c>
      <c r="K1504" s="12"/>
      <c r="L1504" s="168"/>
      <c r="M1504" s="173"/>
      <c r="N1504" s="174"/>
      <c r="O1504" s="174"/>
      <c r="P1504" s="175">
        <f>SUM(P1505:P1508)</f>
        <v>0</v>
      </c>
      <c r="Q1504" s="174"/>
      <c r="R1504" s="175">
        <f>SUM(R1505:R1508)</f>
        <v>0</v>
      </c>
      <c r="S1504" s="174"/>
      <c r="T1504" s="176">
        <f>SUM(T1505:T1508)</f>
        <v>0</v>
      </c>
      <c r="U1504" s="12"/>
      <c r="V1504" s="12"/>
      <c r="W1504" s="12"/>
      <c r="X1504" s="12"/>
      <c r="Y1504" s="12"/>
      <c r="Z1504" s="12"/>
      <c r="AA1504" s="12"/>
      <c r="AB1504" s="12"/>
      <c r="AC1504" s="12"/>
      <c r="AD1504" s="12"/>
      <c r="AE1504" s="12"/>
      <c r="AR1504" s="169" t="s">
        <v>85</v>
      </c>
      <c r="AT1504" s="177" t="s">
        <v>74</v>
      </c>
      <c r="AU1504" s="177" t="s">
        <v>82</v>
      </c>
      <c r="AY1504" s="169" t="s">
        <v>257</v>
      </c>
      <c r="BK1504" s="178">
        <f>SUM(BK1505:BK1508)</f>
        <v>0</v>
      </c>
    </row>
    <row r="1505" s="2" customFormat="1" ht="44.25" customHeight="1">
      <c r="A1505" s="38"/>
      <c r="B1505" s="181"/>
      <c r="C1505" s="182" t="s">
        <v>1603</v>
      </c>
      <c r="D1505" s="182" t="s">
        <v>259</v>
      </c>
      <c r="E1505" s="183" t="s">
        <v>1604</v>
      </c>
      <c r="F1505" s="184" t="s">
        <v>1605</v>
      </c>
      <c r="G1505" s="185" t="s">
        <v>1606</v>
      </c>
      <c r="H1505" s="186">
        <v>32</v>
      </c>
      <c r="I1505" s="187"/>
      <c r="J1505" s="188">
        <f>ROUND(I1505*H1505,2)</f>
        <v>0</v>
      </c>
      <c r="K1505" s="184" t="s">
        <v>1</v>
      </c>
      <c r="L1505" s="39"/>
      <c r="M1505" s="189" t="s">
        <v>1</v>
      </c>
      <c r="N1505" s="190" t="s">
        <v>40</v>
      </c>
      <c r="O1505" s="77"/>
      <c r="P1505" s="191">
        <f>O1505*H1505</f>
        <v>0</v>
      </c>
      <c r="Q1505" s="191">
        <v>0</v>
      </c>
      <c r="R1505" s="191">
        <f>Q1505*H1505</f>
        <v>0</v>
      </c>
      <c r="S1505" s="191">
        <v>0</v>
      </c>
      <c r="T1505" s="192">
        <f>S1505*H1505</f>
        <v>0</v>
      </c>
      <c r="U1505" s="38"/>
      <c r="V1505" s="38"/>
      <c r="W1505" s="38"/>
      <c r="X1505" s="38"/>
      <c r="Y1505" s="38"/>
      <c r="Z1505" s="38"/>
      <c r="AA1505" s="38"/>
      <c r="AB1505" s="38"/>
      <c r="AC1505" s="38"/>
      <c r="AD1505" s="38"/>
      <c r="AE1505" s="38"/>
      <c r="AR1505" s="193" t="s">
        <v>364</v>
      </c>
      <c r="AT1505" s="193" t="s">
        <v>259</v>
      </c>
      <c r="AU1505" s="193" t="s">
        <v>85</v>
      </c>
      <c r="AY1505" s="19" t="s">
        <v>257</v>
      </c>
      <c r="BE1505" s="194">
        <f>IF(N1505="základní",J1505,0)</f>
        <v>0</v>
      </c>
      <c r="BF1505" s="194">
        <f>IF(N1505="snížená",J1505,0)</f>
        <v>0</v>
      </c>
      <c r="BG1505" s="194">
        <f>IF(N1505="zákl. přenesená",J1505,0)</f>
        <v>0</v>
      </c>
      <c r="BH1505" s="194">
        <f>IF(N1505="sníž. přenesená",J1505,0)</f>
        <v>0</v>
      </c>
      <c r="BI1505" s="194">
        <f>IF(N1505="nulová",J1505,0)</f>
        <v>0</v>
      </c>
      <c r="BJ1505" s="19" t="s">
        <v>82</v>
      </c>
      <c r="BK1505" s="194">
        <f>ROUND(I1505*H1505,2)</f>
        <v>0</v>
      </c>
      <c r="BL1505" s="19" t="s">
        <v>364</v>
      </c>
      <c r="BM1505" s="193" t="s">
        <v>1607</v>
      </c>
    </row>
    <row r="1506" s="2" customFormat="1" ht="44.25" customHeight="1">
      <c r="A1506" s="38"/>
      <c r="B1506" s="181"/>
      <c r="C1506" s="182" t="s">
        <v>1608</v>
      </c>
      <c r="D1506" s="182" t="s">
        <v>259</v>
      </c>
      <c r="E1506" s="183" t="s">
        <v>1609</v>
      </c>
      <c r="F1506" s="184" t="s">
        <v>1610</v>
      </c>
      <c r="G1506" s="185" t="s">
        <v>1606</v>
      </c>
      <c r="H1506" s="186">
        <v>32</v>
      </c>
      <c r="I1506" s="187"/>
      <c r="J1506" s="188">
        <f>ROUND(I1506*H1506,2)</f>
        <v>0</v>
      </c>
      <c r="K1506" s="184" t="s">
        <v>1</v>
      </c>
      <c r="L1506" s="39"/>
      <c r="M1506" s="189" t="s">
        <v>1</v>
      </c>
      <c r="N1506" s="190" t="s">
        <v>40</v>
      </c>
      <c r="O1506" s="77"/>
      <c r="P1506" s="191">
        <f>O1506*H1506</f>
        <v>0</v>
      </c>
      <c r="Q1506" s="191">
        <v>0</v>
      </c>
      <c r="R1506" s="191">
        <f>Q1506*H1506</f>
        <v>0</v>
      </c>
      <c r="S1506" s="191">
        <v>0</v>
      </c>
      <c r="T1506" s="192">
        <f>S1506*H1506</f>
        <v>0</v>
      </c>
      <c r="U1506" s="38"/>
      <c r="V1506" s="38"/>
      <c r="W1506" s="38"/>
      <c r="X1506" s="38"/>
      <c r="Y1506" s="38"/>
      <c r="Z1506" s="38"/>
      <c r="AA1506" s="38"/>
      <c r="AB1506" s="38"/>
      <c r="AC1506" s="38"/>
      <c r="AD1506" s="38"/>
      <c r="AE1506" s="38"/>
      <c r="AR1506" s="193" t="s">
        <v>364</v>
      </c>
      <c r="AT1506" s="193" t="s">
        <v>259</v>
      </c>
      <c r="AU1506" s="193" t="s">
        <v>85</v>
      </c>
      <c r="AY1506" s="19" t="s">
        <v>257</v>
      </c>
      <c r="BE1506" s="194">
        <f>IF(N1506="základní",J1506,0)</f>
        <v>0</v>
      </c>
      <c r="BF1506" s="194">
        <f>IF(N1506="snížená",J1506,0)</f>
        <v>0</v>
      </c>
      <c r="BG1506" s="194">
        <f>IF(N1506="zákl. přenesená",J1506,0)</f>
        <v>0</v>
      </c>
      <c r="BH1506" s="194">
        <f>IF(N1506="sníž. přenesená",J1506,0)</f>
        <v>0</v>
      </c>
      <c r="BI1506" s="194">
        <f>IF(N1506="nulová",J1506,0)</f>
        <v>0</v>
      </c>
      <c r="BJ1506" s="19" t="s">
        <v>82</v>
      </c>
      <c r="BK1506" s="194">
        <f>ROUND(I1506*H1506,2)</f>
        <v>0</v>
      </c>
      <c r="BL1506" s="19" t="s">
        <v>364</v>
      </c>
      <c r="BM1506" s="193" t="s">
        <v>1611</v>
      </c>
    </row>
    <row r="1507" s="2" customFormat="1" ht="49.05" customHeight="1">
      <c r="A1507" s="38"/>
      <c r="B1507" s="181"/>
      <c r="C1507" s="182" t="s">
        <v>1612</v>
      </c>
      <c r="D1507" s="182" t="s">
        <v>259</v>
      </c>
      <c r="E1507" s="183" t="s">
        <v>1613</v>
      </c>
      <c r="F1507" s="184" t="s">
        <v>1614</v>
      </c>
      <c r="G1507" s="185" t="s">
        <v>1606</v>
      </c>
      <c r="H1507" s="186">
        <v>32</v>
      </c>
      <c r="I1507" s="187"/>
      <c r="J1507" s="188">
        <f>ROUND(I1507*H1507,2)</f>
        <v>0</v>
      </c>
      <c r="K1507" s="184" t="s">
        <v>1</v>
      </c>
      <c r="L1507" s="39"/>
      <c r="M1507" s="189" t="s">
        <v>1</v>
      </c>
      <c r="N1507" s="190" t="s">
        <v>40</v>
      </c>
      <c r="O1507" s="77"/>
      <c r="P1507" s="191">
        <f>O1507*H1507</f>
        <v>0</v>
      </c>
      <c r="Q1507" s="191">
        <v>0</v>
      </c>
      <c r="R1507" s="191">
        <f>Q1507*H1507</f>
        <v>0</v>
      </c>
      <c r="S1507" s="191">
        <v>0</v>
      </c>
      <c r="T1507" s="192">
        <f>S1507*H1507</f>
        <v>0</v>
      </c>
      <c r="U1507" s="38"/>
      <c r="V1507" s="38"/>
      <c r="W1507" s="38"/>
      <c r="X1507" s="38"/>
      <c r="Y1507" s="38"/>
      <c r="Z1507" s="38"/>
      <c r="AA1507" s="38"/>
      <c r="AB1507" s="38"/>
      <c r="AC1507" s="38"/>
      <c r="AD1507" s="38"/>
      <c r="AE1507" s="38"/>
      <c r="AR1507" s="193" t="s">
        <v>364</v>
      </c>
      <c r="AT1507" s="193" t="s">
        <v>259</v>
      </c>
      <c r="AU1507" s="193" t="s">
        <v>85</v>
      </c>
      <c r="AY1507" s="19" t="s">
        <v>257</v>
      </c>
      <c r="BE1507" s="194">
        <f>IF(N1507="základní",J1507,0)</f>
        <v>0</v>
      </c>
      <c r="BF1507" s="194">
        <f>IF(N1507="snížená",J1507,0)</f>
        <v>0</v>
      </c>
      <c r="BG1507" s="194">
        <f>IF(N1507="zákl. přenesená",J1507,0)</f>
        <v>0</v>
      </c>
      <c r="BH1507" s="194">
        <f>IF(N1507="sníž. přenesená",J1507,0)</f>
        <v>0</v>
      </c>
      <c r="BI1507" s="194">
        <f>IF(N1507="nulová",J1507,0)</f>
        <v>0</v>
      </c>
      <c r="BJ1507" s="19" t="s">
        <v>82</v>
      </c>
      <c r="BK1507" s="194">
        <f>ROUND(I1507*H1507,2)</f>
        <v>0</v>
      </c>
      <c r="BL1507" s="19" t="s">
        <v>364</v>
      </c>
      <c r="BM1507" s="193" t="s">
        <v>1615</v>
      </c>
    </row>
    <row r="1508" s="2" customFormat="1" ht="44.25" customHeight="1">
      <c r="A1508" s="38"/>
      <c r="B1508" s="181"/>
      <c r="C1508" s="182" t="s">
        <v>1616</v>
      </c>
      <c r="D1508" s="182" t="s">
        <v>259</v>
      </c>
      <c r="E1508" s="183" t="s">
        <v>1617</v>
      </c>
      <c r="F1508" s="184" t="s">
        <v>1618</v>
      </c>
      <c r="G1508" s="185" t="s">
        <v>1606</v>
      </c>
      <c r="H1508" s="186">
        <v>32</v>
      </c>
      <c r="I1508" s="187"/>
      <c r="J1508" s="188">
        <f>ROUND(I1508*H1508,2)</f>
        <v>0</v>
      </c>
      <c r="K1508" s="184" t="s">
        <v>1</v>
      </c>
      <c r="L1508" s="39"/>
      <c r="M1508" s="189" t="s">
        <v>1</v>
      </c>
      <c r="N1508" s="190" t="s">
        <v>40</v>
      </c>
      <c r="O1508" s="77"/>
      <c r="P1508" s="191">
        <f>O1508*H1508</f>
        <v>0</v>
      </c>
      <c r="Q1508" s="191">
        <v>0</v>
      </c>
      <c r="R1508" s="191">
        <f>Q1508*H1508</f>
        <v>0</v>
      </c>
      <c r="S1508" s="191">
        <v>0</v>
      </c>
      <c r="T1508" s="192">
        <f>S1508*H1508</f>
        <v>0</v>
      </c>
      <c r="U1508" s="38"/>
      <c r="V1508" s="38"/>
      <c r="W1508" s="38"/>
      <c r="X1508" s="38"/>
      <c r="Y1508" s="38"/>
      <c r="Z1508" s="38"/>
      <c r="AA1508" s="38"/>
      <c r="AB1508" s="38"/>
      <c r="AC1508" s="38"/>
      <c r="AD1508" s="38"/>
      <c r="AE1508" s="38"/>
      <c r="AR1508" s="193" t="s">
        <v>364</v>
      </c>
      <c r="AT1508" s="193" t="s">
        <v>259</v>
      </c>
      <c r="AU1508" s="193" t="s">
        <v>85</v>
      </c>
      <c r="AY1508" s="19" t="s">
        <v>257</v>
      </c>
      <c r="BE1508" s="194">
        <f>IF(N1508="základní",J1508,0)</f>
        <v>0</v>
      </c>
      <c r="BF1508" s="194">
        <f>IF(N1508="snížená",J1508,0)</f>
        <v>0</v>
      </c>
      <c r="BG1508" s="194">
        <f>IF(N1508="zákl. přenesená",J1508,0)</f>
        <v>0</v>
      </c>
      <c r="BH1508" s="194">
        <f>IF(N1508="sníž. přenesená",J1508,0)</f>
        <v>0</v>
      </c>
      <c r="BI1508" s="194">
        <f>IF(N1508="nulová",J1508,0)</f>
        <v>0</v>
      </c>
      <c r="BJ1508" s="19" t="s">
        <v>82</v>
      </c>
      <c r="BK1508" s="194">
        <f>ROUND(I1508*H1508,2)</f>
        <v>0</v>
      </c>
      <c r="BL1508" s="19" t="s">
        <v>364</v>
      </c>
      <c r="BM1508" s="193" t="s">
        <v>1619</v>
      </c>
    </row>
    <row r="1509" s="12" customFormat="1" ht="22.8" customHeight="1">
      <c r="A1509" s="12"/>
      <c r="B1509" s="168"/>
      <c r="C1509" s="12"/>
      <c r="D1509" s="169" t="s">
        <v>74</v>
      </c>
      <c r="E1509" s="179" t="s">
        <v>1620</v>
      </c>
      <c r="F1509" s="179" t="s">
        <v>1621</v>
      </c>
      <c r="G1509" s="12"/>
      <c r="H1509" s="12"/>
      <c r="I1509" s="171"/>
      <c r="J1509" s="180">
        <f>BK1509</f>
        <v>0</v>
      </c>
      <c r="K1509" s="12"/>
      <c r="L1509" s="168"/>
      <c r="M1509" s="173"/>
      <c r="N1509" s="174"/>
      <c r="O1509" s="174"/>
      <c r="P1509" s="175">
        <f>SUM(P1510:P1547)</f>
        <v>0</v>
      </c>
      <c r="Q1509" s="174"/>
      <c r="R1509" s="175">
        <f>SUM(R1510:R1547)</f>
        <v>0</v>
      </c>
      <c r="S1509" s="174"/>
      <c r="T1509" s="176">
        <f>SUM(T1510:T1547)</f>
        <v>0</v>
      </c>
      <c r="U1509" s="12"/>
      <c r="V1509" s="12"/>
      <c r="W1509" s="12"/>
      <c r="X1509" s="12"/>
      <c r="Y1509" s="12"/>
      <c r="Z1509" s="12"/>
      <c r="AA1509" s="12"/>
      <c r="AB1509" s="12"/>
      <c r="AC1509" s="12"/>
      <c r="AD1509" s="12"/>
      <c r="AE1509" s="12"/>
      <c r="AR1509" s="169" t="s">
        <v>85</v>
      </c>
      <c r="AT1509" s="177" t="s">
        <v>74</v>
      </c>
      <c r="AU1509" s="177" t="s">
        <v>82</v>
      </c>
      <c r="AY1509" s="169" t="s">
        <v>257</v>
      </c>
      <c r="BK1509" s="178">
        <f>SUM(BK1510:BK1547)</f>
        <v>0</v>
      </c>
    </row>
    <row r="1510" s="2" customFormat="1" ht="37.8" customHeight="1">
      <c r="A1510" s="38"/>
      <c r="B1510" s="181"/>
      <c r="C1510" s="182" t="s">
        <v>1622</v>
      </c>
      <c r="D1510" s="182" t="s">
        <v>259</v>
      </c>
      <c r="E1510" s="183" t="s">
        <v>1623</v>
      </c>
      <c r="F1510" s="184" t="s">
        <v>1624</v>
      </c>
      <c r="G1510" s="185" t="s">
        <v>774</v>
      </c>
      <c r="H1510" s="186">
        <v>1</v>
      </c>
      <c r="I1510" s="187"/>
      <c r="J1510" s="188">
        <f>ROUND(I1510*H1510,2)</f>
        <v>0</v>
      </c>
      <c r="K1510" s="184" t="s">
        <v>1</v>
      </c>
      <c r="L1510" s="39"/>
      <c r="M1510" s="189" t="s">
        <v>1</v>
      </c>
      <c r="N1510" s="190" t="s">
        <v>40</v>
      </c>
      <c r="O1510" s="77"/>
      <c r="P1510" s="191">
        <f>O1510*H1510</f>
        <v>0</v>
      </c>
      <c r="Q1510" s="191">
        <v>0</v>
      </c>
      <c r="R1510" s="191">
        <f>Q1510*H1510</f>
        <v>0</v>
      </c>
      <c r="S1510" s="191">
        <v>0</v>
      </c>
      <c r="T1510" s="192">
        <f>S1510*H1510</f>
        <v>0</v>
      </c>
      <c r="U1510" s="38"/>
      <c r="V1510" s="38"/>
      <c r="W1510" s="38"/>
      <c r="X1510" s="38"/>
      <c r="Y1510" s="38"/>
      <c r="Z1510" s="38"/>
      <c r="AA1510" s="38"/>
      <c r="AB1510" s="38"/>
      <c r="AC1510" s="38"/>
      <c r="AD1510" s="38"/>
      <c r="AE1510" s="38"/>
      <c r="AR1510" s="193" t="s">
        <v>364</v>
      </c>
      <c r="AT1510" s="193" t="s">
        <v>259</v>
      </c>
      <c r="AU1510" s="193" t="s">
        <v>85</v>
      </c>
      <c r="AY1510" s="19" t="s">
        <v>257</v>
      </c>
      <c r="BE1510" s="194">
        <f>IF(N1510="základní",J1510,0)</f>
        <v>0</v>
      </c>
      <c r="BF1510" s="194">
        <f>IF(N1510="snížená",J1510,0)</f>
        <v>0</v>
      </c>
      <c r="BG1510" s="194">
        <f>IF(N1510="zákl. přenesená",J1510,0)</f>
        <v>0</v>
      </c>
      <c r="BH1510" s="194">
        <f>IF(N1510="sníž. přenesená",J1510,0)</f>
        <v>0</v>
      </c>
      <c r="BI1510" s="194">
        <f>IF(N1510="nulová",J1510,0)</f>
        <v>0</v>
      </c>
      <c r="BJ1510" s="19" t="s">
        <v>82</v>
      </c>
      <c r="BK1510" s="194">
        <f>ROUND(I1510*H1510,2)</f>
        <v>0</v>
      </c>
      <c r="BL1510" s="19" t="s">
        <v>364</v>
      </c>
      <c r="BM1510" s="193" t="s">
        <v>1625</v>
      </c>
    </row>
    <row r="1511" s="2" customFormat="1" ht="37.8" customHeight="1">
      <c r="A1511" s="38"/>
      <c r="B1511" s="181"/>
      <c r="C1511" s="182" t="s">
        <v>1626</v>
      </c>
      <c r="D1511" s="182" t="s">
        <v>259</v>
      </c>
      <c r="E1511" s="183" t="s">
        <v>1627</v>
      </c>
      <c r="F1511" s="184" t="s">
        <v>1628</v>
      </c>
      <c r="G1511" s="185" t="s">
        <v>774</v>
      </c>
      <c r="H1511" s="186">
        <v>2</v>
      </c>
      <c r="I1511" s="187"/>
      <c r="J1511" s="188">
        <f>ROUND(I1511*H1511,2)</f>
        <v>0</v>
      </c>
      <c r="K1511" s="184" t="s">
        <v>1</v>
      </c>
      <c r="L1511" s="39"/>
      <c r="M1511" s="189" t="s">
        <v>1</v>
      </c>
      <c r="N1511" s="190" t="s">
        <v>40</v>
      </c>
      <c r="O1511" s="77"/>
      <c r="P1511" s="191">
        <f>O1511*H1511</f>
        <v>0</v>
      </c>
      <c r="Q1511" s="191">
        <v>0</v>
      </c>
      <c r="R1511" s="191">
        <f>Q1511*H1511</f>
        <v>0</v>
      </c>
      <c r="S1511" s="191">
        <v>0</v>
      </c>
      <c r="T1511" s="192">
        <f>S1511*H1511</f>
        <v>0</v>
      </c>
      <c r="U1511" s="38"/>
      <c r="V1511" s="38"/>
      <c r="W1511" s="38"/>
      <c r="X1511" s="38"/>
      <c r="Y1511" s="38"/>
      <c r="Z1511" s="38"/>
      <c r="AA1511" s="38"/>
      <c r="AB1511" s="38"/>
      <c r="AC1511" s="38"/>
      <c r="AD1511" s="38"/>
      <c r="AE1511" s="38"/>
      <c r="AR1511" s="193" t="s">
        <v>364</v>
      </c>
      <c r="AT1511" s="193" t="s">
        <v>259</v>
      </c>
      <c r="AU1511" s="193" t="s">
        <v>85</v>
      </c>
      <c r="AY1511" s="19" t="s">
        <v>257</v>
      </c>
      <c r="BE1511" s="194">
        <f>IF(N1511="základní",J1511,0)</f>
        <v>0</v>
      </c>
      <c r="BF1511" s="194">
        <f>IF(N1511="snížená",J1511,0)</f>
        <v>0</v>
      </c>
      <c r="BG1511" s="194">
        <f>IF(N1511="zákl. přenesená",J1511,0)</f>
        <v>0</v>
      </c>
      <c r="BH1511" s="194">
        <f>IF(N1511="sníž. přenesená",J1511,0)</f>
        <v>0</v>
      </c>
      <c r="BI1511" s="194">
        <f>IF(N1511="nulová",J1511,0)</f>
        <v>0</v>
      </c>
      <c r="BJ1511" s="19" t="s">
        <v>82</v>
      </c>
      <c r="BK1511" s="194">
        <f>ROUND(I1511*H1511,2)</f>
        <v>0</v>
      </c>
      <c r="BL1511" s="19" t="s">
        <v>364</v>
      </c>
      <c r="BM1511" s="193" t="s">
        <v>1629</v>
      </c>
    </row>
    <row r="1512" s="2" customFormat="1" ht="37.8" customHeight="1">
      <c r="A1512" s="38"/>
      <c r="B1512" s="181"/>
      <c r="C1512" s="182" t="s">
        <v>1630</v>
      </c>
      <c r="D1512" s="182" t="s">
        <v>259</v>
      </c>
      <c r="E1512" s="183" t="s">
        <v>1631</v>
      </c>
      <c r="F1512" s="184" t="s">
        <v>1632</v>
      </c>
      <c r="G1512" s="185" t="s">
        <v>774</v>
      </c>
      <c r="H1512" s="186">
        <v>3</v>
      </c>
      <c r="I1512" s="187"/>
      <c r="J1512" s="188">
        <f>ROUND(I1512*H1512,2)</f>
        <v>0</v>
      </c>
      <c r="K1512" s="184" t="s">
        <v>1</v>
      </c>
      <c r="L1512" s="39"/>
      <c r="M1512" s="189" t="s">
        <v>1</v>
      </c>
      <c r="N1512" s="190" t="s">
        <v>40</v>
      </c>
      <c r="O1512" s="77"/>
      <c r="P1512" s="191">
        <f>O1512*H1512</f>
        <v>0</v>
      </c>
      <c r="Q1512" s="191">
        <v>0</v>
      </c>
      <c r="R1512" s="191">
        <f>Q1512*H1512</f>
        <v>0</v>
      </c>
      <c r="S1512" s="191">
        <v>0</v>
      </c>
      <c r="T1512" s="192">
        <f>S1512*H1512</f>
        <v>0</v>
      </c>
      <c r="U1512" s="38"/>
      <c r="V1512" s="38"/>
      <c r="W1512" s="38"/>
      <c r="X1512" s="38"/>
      <c r="Y1512" s="38"/>
      <c r="Z1512" s="38"/>
      <c r="AA1512" s="38"/>
      <c r="AB1512" s="38"/>
      <c r="AC1512" s="38"/>
      <c r="AD1512" s="38"/>
      <c r="AE1512" s="38"/>
      <c r="AR1512" s="193" t="s">
        <v>364</v>
      </c>
      <c r="AT1512" s="193" t="s">
        <v>259</v>
      </c>
      <c r="AU1512" s="193" t="s">
        <v>85</v>
      </c>
      <c r="AY1512" s="19" t="s">
        <v>257</v>
      </c>
      <c r="BE1512" s="194">
        <f>IF(N1512="základní",J1512,0)</f>
        <v>0</v>
      </c>
      <c r="BF1512" s="194">
        <f>IF(N1512="snížená",J1512,0)</f>
        <v>0</v>
      </c>
      <c r="BG1512" s="194">
        <f>IF(N1512="zákl. přenesená",J1512,0)</f>
        <v>0</v>
      </c>
      <c r="BH1512" s="194">
        <f>IF(N1512="sníž. přenesená",J1512,0)</f>
        <v>0</v>
      </c>
      <c r="BI1512" s="194">
        <f>IF(N1512="nulová",J1512,0)</f>
        <v>0</v>
      </c>
      <c r="BJ1512" s="19" t="s">
        <v>82</v>
      </c>
      <c r="BK1512" s="194">
        <f>ROUND(I1512*H1512,2)</f>
        <v>0</v>
      </c>
      <c r="BL1512" s="19" t="s">
        <v>364</v>
      </c>
      <c r="BM1512" s="193" t="s">
        <v>1633</v>
      </c>
    </row>
    <row r="1513" s="2" customFormat="1" ht="37.8" customHeight="1">
      <c r="A1513" s="38"/>
      <c r="B1513" s="181"/>
      <c r="C1513" s="182" t="s">
        <v>1634</v>
      </c>
      <c r="D1513" s="182" t="s">
        <v>259</v>
      </c>
      <c r="E1513" s="183" t="s">
        <v>1635</v>
      </c>
      <c r="F1513" s="184" t="s">
        <v>1636</v>
      </c>
      <c r="G1513" s="185" t="s">
        <v>774</v>
      </c>
      <c r="H1513" s="186">
        <v>1</v>
      </c>
      <c r="I1513" s="187"/>
      <c r="J1513" s="188">
        <f>ROUND(I1513*H1513,2)</f>
        <v>0</v>
      </c>
      <c r="K1513" s="184" t="s">
        <v>1</v>
      </c>
      <c r="L1513" s="39"/>
      <c r="M1513" s="189" t="s">
        <v>1</v>
      </c>
      <c r="N1513" s="190" t="s">
        <v>40</v>
      </c>
      <c r="O1513" s="77"/>
      <c r="P1513" s="191">
        <f>O1513*H1513</f>
        <v>0</v>
      </c>
      <c r="Q1513" s="191">
        <v>0</v>
      </c>
      <c r="R1513" s="191">
        <f>Q1513*H1513</f>
        <v>0</v>
      </c>
      <c r="S1513" s="191">
        <v>0</v>
      </c>
      <c r="T1513" s="192">
        <f>S1513*H1513</f>
        <v>0</v>
      </c>
      <c r="U1513" s="38"/>
      <c r="V1513" s="38"/>
      <c r="W1513" s="38"/>
      <c r="X1513" s="38"/>
      <c r="Y1513" s="38"/>
      <c r="Z1513" s="38"/>
      <c r="AA1513" s="38"/>
      <c r="AB1513" s="38"/>
      <c r="AC1513" s="38"/>
      <c r="AD1513" s="38"/>
      <c r="AE1513" s="38"/>
      <c r="AR1513" s="193" t="s">
        <v>364</v>
      </c>
      <c r="AT1513" s="193" t="s">
        <v>259</v>
      </c>
      <c r="AU1513" s="193" t="s">
        <v>85</v>
      </c>
      <c r="AY1513" s="19" t="s">
        <v>257</v>
      </c>
      <c r="BE1513" s="194">
        <f>IF(N1513="základní",J1513,0)</f>
        <v>0</v>
      </c>
      <c r="BF1513" s="194">
        <f>IF(N1513="snížená",J1513,0)</f>
        <v>0</v>
      </c>
      <c r="BG1513" s="194">
        <f>IF(N1513="zákl. přenesená",J1513,0)</f>
        <v>0</v>
      </c>
      <c r="BH1513" s="194">
        <f>IF(N1513="sníž. přenesená",J1513,0)</f>
        <v>0</v>
      </c>
      <c r="BI1513" s="194">
        <f>IF(N1513="nulová",J1513,0)</f>
        <v>0</v>
      </c>
      <c r="BJ1513" s="19" t="s">
        <v>82</v>
      </c>
      <c r="BK1513" s="194">
        <f>ROUND(I1513*H1513,2)</f>
        <v>0</v>
      </c>
      <c r="BL1513" s="19" t="s">
        <v>364</v>
      </c>
      <c r="BM1513" s="193" t="s">
        <v>1637</v>
      </c>
    </row>
    <row r="1514" s="2" customFormat="1" ht="37.8" customHeight="1">
      <c r="A1514" s="38"/>
      <c r="B1514" s="181"/>
      <c r="C1514" s="182" t="s">
        <v>1638</v>
      </c>
      <c r="D1514" s="182" t="s">
        <v>259</v>
      </c>
      <c r="E1514" s="183" t="s">
        <v>1639</v>
      </c>
      <c r="F1514" s="184" t="s">
        <v>1640</v>
      </c>
      <c r="G1514" s="185" t="s">
        <v>774</v>
      </c>
      <c r="H1514" s="186">
        <v>1</v>
      </c>
      <c r="I1514" s="187"/>
      <c r="J1514" s="188">
        <f>ROUND(I1514*H1514,2)</f>
        <v>0</v>
      </c>
      <c r="K1514" s="184" t="s">
        <v>1</v>
      </c>
      <c r="L1514" s="39"/>
      <c r="M1514" s="189" t="s">
        <v>1</v>
      </c>
      <c r="N1514" s="190" t="s">
        <v>40</v>
      </c>
      <c r="O1514" s="77"/>
      <c r="P1514" s="191">
        <f>O1514*H1514</f>
        <v>0</v>
      </c>
      <c r="Q1514" s="191">
        <v>0</v>
      </c>
      <c r="R1514" s="191">
        <f>Q1514*H1514</f>
        <v>0</v>
      </c>
      <c r="S1514" s="191">
        <v>0</v>
      </c>
      <c r="T1514" s="192">
        <f>S1514*H1514</f>
        <v>0</v>
      </c>
      <c r="U1514" s="38"/>
      <c r="V1514" s="38"/>
      <c r="W1514" s="38"/>
      <c r="X1514" s="38"/>
      <c r="Y1514" s="38"/>
      <c r="Z1514" s="38"/>
      <c r="AA1514" s="38"/>
      <c r="AB1514" s="38"/>
      <c r="AC1514" s="38"/>
      <c r="AD1514" s="38"/>
      <c r="AE1514" s="38"/>
      <c r="AR1514" s="193" t="s">
        <v>364</v>
      </c>
      <c r="AT1514" s="193" t="s">
        <v>259</v>
      </c>
      <c r="AU1514" s="193" t="s">
        <v>85</v>
      </c>
      <c r="AY1514" s="19" t="s">
        <v>257</v>
      </c>
      <c r="BE1514" s="194">
        <f>IF(N1514="základní",J1514,0)</f>
        <v>0</v>
      </c>
      <c r="BF1514" s="194">
        <f>IF(N1514="snížená",J1514,0)</f>
        <v>0</v>
      </c>
      <c r="BG1514" s="194">
        <f>IF(N1514="zákl. přenesená",J1514,0)</f>
        <v>0</v>
      </c>
      <c r="BH1514" s="194">
        <f>IF(N1514="sníž. přenesená",J1514,0)</f>
        <v>0</v>
      </c>
      <c r="BI1514" s="194">
        <f>IF(N1514="nulová",J1514,0)</f>
        <v>0</v>
      </c>
      <c r="BJ1514" s="19" t="s">
        <v>82</v>
      </c>
      <c r="BK1514" s="194">
        <f>ROUND(I1514*H1514,2)</f>
        <v>0</v>
      </c>
      <c r="BL1514" s="19" t="s">
        <v>364</v>
      </c>
      <c r="BM1514" s="193" t="s">
        <v>1641</v>
      </c>
    </row>
    <row r="1515" s="2" customFormat="1" ht="37.8" customHeight="1">
      <c r="A1515" s="38"/>
      <c r="B1515" s="181"/>
      <c r="C1515" s="182" t="s">
        <v>1642</v>
      </c>
      <c r="D1515" s="182" t="s">
        <v>259</v>
      </c>
      <c r="E1515" s="183" t="s">
        <v>1643</v>
      </c>
      <c r="F1515" s="184" t="s">
        <v>1644</v>
      </c>
      <c r="G1515" s="185" t="s">
        <v>774</v>
      </c>
      <c r="H1515" s="186">
        <v>1</v>
      </c>
      <c r="I1515" s="187"/>
      <c r="J1515" s="188">
        <f>ROUND(I1515*H1515,2)</f>
        <v>0</v>
      </c>
      <c r="K1515" s="184" t="s">
        <v>1</v>
      </c>
      <c r="L1515" s="39"/>
      <c r="M1515" s="189" t="s">
        <v>1</v>
      </c>
      <c r="N1515" s="190" t="s">
        <v>40</v>
      </c>
      <c r="O1515" s="77"/>
      <c r="P1515" s="191">
        <f>O1515*H1515</f>
        <v>0</v>
      </c>
      <c r="Q1515" s="191">
        <v>0</v>
      </c>
      <c r="R1515" s="191">
        <f>Q1515*H1515</f>
        <v>0</v>
      </c>
      <c r="S1515" s="191">
        <v>0</v>
      </c>
      <c r="T1515" s="192">
        <f>S1515*H1515</f>
        <v>0</v>
      </c>
      <c r="U1515" s="38"/>
      <c r="V1515" s="38"/>
      <c r="W1515" s="38"/>
      <c r="X1515" s="38"/>
      <c r="Y1515" s="38"/>
      <c r="Z1515" s="38"/>
      <c r="AA1515" s="38"/>
      <c r="AB1515" s="38"/>
      <c r="AC1515" s="38"/>
      <c r="AD1515" s="38"/>
      <c r="AE1515" s="38"/>
      <c r="AR1515" s="193" t="s">
        <v>364</v>
      </c>
      <c r="AT1515" s="193" t="s">
        <v>259</v>
      </c>
      <c r="AU1515" s="193" t="s">
        <v>85</v>
      </c>
      <c r="AY1515" s="19" t="s">
        <v>257</v>
      </c>
      <c r="BE1515" s="194">
        <f>IF(N1515="základní",J1515,0)</f>
        <v>0</v>
      </c>
      <c r="BF1515" s="194">
        <f>IF(N1515="snížená",J1515,0)</f>
        <v>0</v>
      </c>
      <c r="BG1515" s="194">
        <f>IF(N1515="zákl. přenesená",J1515,0)</f>
        <v>0</v>
      </c>
      <c r="BH1515" s="194">
        <f>IF(N1515="sníž. přenesená",J1515,0)</f>
        <v>0</v>
      </c>
      <c r="BI1515" s="194">
        <f>IF(N1515="nulová",J1515,0)</f>
        <v>0</v>
      </c>
      <c r="BJ1515" s="19" t="s">
        <v>82</v>
      </c>
      <c r="BK1515" s="194">
        <f>ROUND(I1515*H1515,2)</f>
        <v>0</v>
      </c>
      <c r="BL1515" s="19" t="s">
        <v>364</v>
      </c>
      <c r="BM1515" s="193" t="s">
        <v>1645</v>
      </c>
    </row>
    <row r="1516" s="2" customFormat="1" ht="37.8" customHeight="1">
      <c r="A1516" s="38"/>
      <c r="B1516" s="181"/>
      <c r="C1516" s="182" t="s">
        <v>1646</v>
      </c>
      <c r="D1516" s="182" t="s">
        <v>259</v>
      </c>
      <c r="E1516" s="183" t="s">
        <v>1647</v>
      </c>
      <c r="F1516" s="184" t="s">
        <v>1648</v>
      </c>
      <c r="G1516" s="185" t="s">
        <v>774</v>
      </c>
      <c r="H1516" s="186">
        <v>1</v>
      </c>
      <c r="I1516" s="187"/>
      <c r="J1516" s="188">
        <f>ROUND(I1516*H1516,2)</f>
        <v>0</v>
      </c>
      <c r="K1516" s="184" t="s">
        <v>1</v>
      </c>
      <c r="L1516" s="39"/>
      <c r="M1516" s="189" t="s">
        <v>1</v>
      </c>
      <c r="N1516" s="190" t="s">
        <v>40</v>
      </c>
      <c r="O1516" s="77"/>
      <c r="P1516" s="191">
        <f>O1516*H1516</f>
        <v>0</v>
      </c>
      <c r="Q1516" s="191">
        <v>0</v>
      </c>
      <c r="R1516" s="191">
        <f>Q1516*H1516</f>
        <v>0</v>
      </c>
      <c r="S1516" s="191">
        <v>0</v>
      </c>
      <c r="T1516" s="192">
        <f>S1516*H1516</f>
        <v>0</v>
      </c>
      <c r="U1516" s="38"/>
      <c r="V1516" s="38"/>
      <c r="W1516" s="38"/>
      <c r="X1516" s="38"/>
      <c r="Y1516" s="38"/>
      <c r="Z1516" s="38"/>
      <c r="AA1516" s="38"/>
      <c r="AB1516" s="38"/>
      <c r="AC1516" s="38"/>
      <c r="AD1516" s="38"/>
      <c r="AE1516" s="38"/>
      <c r="AR1516" s="193" t="s">
        <v>364</v>
      </c>
      <c r="AT1516" s="193" t="s">
        <v>259</v>
      </c>
      <c r="AU1516" s="193" t="s">
        <v>85</v>
      </c>
      <c r="AY1516" s="19" t="s">
        <v>257</v>
      </c>
      <c r="BE1516" s="194">
        <f>IF(N1516="základní",J1516,0)</f>
        <v>0</v>
      </c>
      <c r="BF1516" s="194">
        <f>IF(N1516="snížená",J1516,0)</f>
        <v>0</v>
      </c>
      <c r="BG1516" s="194">
        <f>IF(N1516="zákl. přenesená",J1516,0)</f>
        <v>0</v>
      </c>
      <c r="BH1516" s="194">
        <f>IF(N1516="sníž. přenesená",J1516,0)</f>
        <v>0</v>
      </c>
      <c r="BI1516" s="194">
        <f>IF(N1516="nulová",J1516,0)</f>
        <v>0</v>
      </c>
      <c r="BJ1516" s="19" t="s">
        <v>82</v>
      </c>
      <c r="BK1516" s="194">
        <f>ROUND(I1516*H1516,2)</f>
        <v>0</v>
      </c>
      <c r="BL1516" s="19" t="s">
        <v>364</v>
      </c>
      <c r="BM1516" s="193" t="s">
        <v>1649</v>
      </c>
    </row>
    <row r="1517" s="2" customFormat="1" ht="37.8" customHeight="1">
      <c r="A1517" s="38"/>
      <c r="B1517" s="181"/>
      <c r="C1517" s="182" t="s">
        <v>1650</v>
      </c>
      <c r="D1517" s="182" t="s">
        <v>259</v>
      </c>
      <c r="E1517" s="183" t="s">
        <v>1651</v>
      </c>
      <c r="F1517" s="184" t="s">
        <v>1652</v>
      </c>
      <c r="G1517" s="185" t="s">
        <v>774</v>
      </c>
      <c r="H1517" s="186">
        <v>3</v>
      </c>
      <c r="I1517" s="187"/>
      <c r="J1517" s="188">
        <f>ROUND(I1517*H1517,2)</f>
        <v>0</v>
      </c>
      <c r="K1517" s="184" t="s">
        <v>1</v>
      </c>
      <c r="L1517" s="39"/>
      <c r="M1517" s="189" t="s">
        <v>1</v>
      </c>
      <c r="N1517" s="190" t="s">
        <v>40</v>
      </c>
      <c r="O1517" s="77"/>
      <c r="P1517" s="191">
        <f>O1517*H1517</f>
        <v>0</v>
      </c>
      <c r="Q1517" s="191">
        <v>0</v>
      </c>
      <c r="R1517" s="191">
        <f>Q1517*H1517</f>
        <v>0</v>
      </c>
      <c r="S1517" s="191">
        <v>0</v>
      </c>
      <c r="T1517" s="192">
        <f>S1517*H1517</f>
        <v>0</v>
      </c>
      <c r="U1517" s="38"/>
      <c r="V1517" s="38"/>
      <c r="W1517" s="38"/>
      <c r="X1517" s="38"/>
      <c r="Y1517" s="38"/>
      <c r="Z1517" s="38"/>
      <c r="AA1517" s="38"/>
      <c r="AB1517" s="38"/>
      <c r="AC1517" s="38"/>
      <c r="AD1517" s="38"/>
      <c r="AE1517" s="38"/>
      <c r="AR1517" s="193" t="s">
        <v>364</v>
      </c>
      <c r="AT1517" s="193" t="s">
        <v>259</v>
      </c>
      <c r="AU1517" s="193" t="s">
        <v>85</v>
      </c>
      <c r="AY1517" s="19" t="s">
        <v>257</v>
      </c>
      <c r="BE1517" s="194">
        <f>IF(N1517="základní",J1517,0)</f>
        <v>0</v>
      </c>
      <c r="BF1517" s="194">
        <f>IF(N1517="snížená",J1517,0)</f>
        <v>0</v>
      </c>
      <c r="BG1517" s="194">
        <f>IF(N1517="zákl. přenesená",J1517,0)</f>
        <v>0</v>
      </c>
      <c r="BH1517" s="194">
        <f>IF(N1517="sníž. přenesená",J1517,0)</f>
        <v>0</v>
      </c>
      <c r="BI1517" s="194">
        <f>IF(N1517="nulová",J1517,0)</f>
        <v>0</v>
      </c>
      <c r="BJ1517" s="19" t="s">
        <v>82</v>
      </c>
      <c r="BK1517" s="194">
        <f>ROUND(I1517*H1517,2)</f>
        <v>0</v>
      </c>
      <c r="BL1517" s="19" t="s">
        <v>364</v>
      </c>
      <c r="BM1517" s="193" t="s">
        <v>1653</v>
      </c>
    </row>
    <row r="1518" s="2" customFormat="1" ht="37.8" customHeight="1">
      <c r="A1518" s="38"/>
      <c r="B1518" s="181"/>
      <c r="C1518" s="182" t="s">
        <v>1654</v>
      </c>
      <c r="D1518" s="182" t="s">
        <v>259</v>
      </c>
      <c r="E1518" s="183" t="s">
        <v>1655</v>
      </c>
      <c r="F1518" s="184" t="s">
        <v>1656</v>
      </c>
      <c r="G1518" s="185" t="s">
        <v>774</v>
      </c>
      <c r="H1518" s="186">
        <v>1</v>
      </c>
      <c r="I1518" s="187"/>
      <c r="J1518" s="188">
        <f>ROUND(I1518*H1518,2)</f>
        <v>0</v>
      </c>
      <c r="K1518" s="184" t="s">
        <v>1</v>
      </c>
      <c r="L1518" s="39"/>
      <c r="M1518" s="189" t="s">
        <v>1</v>
      </c>
      <c r="N1518" s="190" t="s">
        <v>40</v>
      </c>
      <c r="O1518" s="77"/>
      <c r="P1518" s="191">
        <f>O1518*H1518</f>
        <v>0</v>
      </c>
      <c r="Q1518" s="191">
        <v>0</v>
      </c>
      <c r="R1518" s="191">
        <f>Q1518*H1518</f>
        <v>0</v>
      </c>
      <c r="S1518" s="191">
        <v>0</v>
      </c>
      <c r="T1518" s="192">
        <f>S1518*H1518</f>
        <v>0</v>
      </c>
      <c r="U1518" s="38"/>
      <c r="V1518" s="38"/>
      <c r="W1518" s="38"/>
      <c r="X1518" s="38"/>
      <c r="Y1518" s="38"/>
      <c r="Z1518" s="38"/>
      <c r="AA1518" s="38"/>
      <c r="AB1518" s="38"/>
      <c r="AC1518" s="38"/>
      <c r="AD1518" s="38"/>
      <c r="AE1518" s="38"/>
      <c r="AR1518" s="193" t="s">
        <v>364</v>
      </c>
      <c r="AT1518" s="193" t="s">
        <v>259</v>
      </c>
      <c r="AU1518" s="193" t="s">
        <v>85</v>
      </c>
      <c r="AY1518" s="19" t="s">
        <v>257</v>
      </c>
      <c r="BE1518" s="194">
        <f>IF(N1518="základní",J1518,0)</f>
        <v>0</v>
      </c>
      <c r="BF1518" s="194">
        <f>IF(N1518="snížená",J1518,0)</f>
        <v>0</v>
      </c>
      <c r="BG1518" s="194">
        <f>IF(N1518="zákl. přenesená",J1518,0)</f>
        <v>0</v>
      </c>
      <c r="BH1518" s="194">
        <f>IF(N1518="sníž. přenesená",J1518,0)</f>
        <v>0</v>
      </c>
      <c r="BI1518" s="194">
        <f>IF(N1518="nulová",J1518,0)</f>
        <v>0</v>
      </c>
      <c r="BJ1518" s="19" t="s">
        <v>82</v>
      </c>
      <c r="BK1518" s="194">
        <f>ROUND(I1518*H1518,2)</f>
        <v>0</v>
      </c>
      <c r="BL1518" s="19" t="s">
        <v>364</v>
      </c>
      <c r="BM1518" s="193" t="s">
        <v>1657</v>
      </c>
    </row>
    <row r="1519" s="2" customFormat="1" ht="37.8" customHeight="1">
      <c r="A1519" s="38"/>
      <c r="B1519" s="181"/>
      <c r="C1519" s="182" t="s">
        <v>1658</v>
      </c>
      <c r="D1519" s="182" t="s">
        <v>259</v>
      </c>
      <c r="E1519" s="183" t="s">
        <v>1659</v>
      </c>
      <c r="F1519" s="184" t="s">
        <v>1660</v>
      </c>
      <c r="G1519" s="185" t="s">
        <v>774</v>
      </c>
      <c r="H1519" s="186">
        <v>1</v>
      </c>
      <c r="I1519" s="187"/>
      <c r="J1519" s="188">
        <f>ROUND(I1519*H1519,2)</f>
        <v>0</v>
      </c>
      <c r="K1519" s="184" t="s">
        <v>1</v>
      </c>
      <c r="L1519" s="39"/>
      <c r="M1519" s="189" t="s">
        <v>1</v>
      </c>
      <c r="N1519" s="190" t="s">
        <v>40</v>
      </c>
      <c r="O1519" s="77"/>
      <c r="P1519" s="191">
        <f>O1519*H1519</f>
        <v>0</v>
      </c>
      <c r="Q1519" s="191">
        <v>0</v>
      </c>
      <c r="R1519" s="191">
        <f>Q1519*H1519</f>
        <v>0</v>
      </c>
      <c r="S1519" s="191">
        <v>0</v>
      </c>
      <c r="T1519" s="192">
        <f>S1519*H1519</f>
        <v>0</v>
      </c>
      <c r="U1519" s="38"/>
      <c r="V1519" s="38"/>
      <c r="W1519" s="38"/>
      <c r="X1519" s="38"/>
      <c r="Y1519" s="38"/>
      <c r="Z1519" s="38"/>
      <c r="AA1519" s="38"/>
      <c r="AB1519" s="38"/>
      <c r="AC1519" s="38"/>
      <c r="AD1519" s="38"/>
      <c r="AE1519" s="38"/>
      <c r="AR1519" s="193" t="s">
        <v>364</v>
      </c>
      <c r="AT1519" s="193" t="s">
        <v>259</v>
      </c>
      <c r="AU1519" s="193" t="s">
        <v>85</v>
      </c>
      <c r="AY1519" s="19" t="s">
        <v>257</v>
      </c>
      <c r="BE1519" s="194">
        <f>IF(N1519="základní",J1519,0)</f>
        <v>0</v>
      </c>
      <c r="BF1519" s="194">
        <f>IF(N1519="snížená",J1519,0)</f>
        <v>0</v>
      </c>
      <c r="BG1519" s="194">
        <f>IF(N1519="zákl. přenesená",J1519,0)</f>
        <v>0</v>
      </c>
      <c r="BH1519" s="194">
        <f>IF(N1519="sníž. přenesená",J1519,0)</f>
        <v>0</v>
      </c>
      <c r="BI1519" s="194">
        <f>IF(N1519="nulová",J1519,0)</f>
        <v>0</v>
      </c>
      <c r="BJ1519" s="19" t="s">
        <v>82</v>
      </c>
      <c r="BK1519" s="194">
        <f>ROUND(I1519*H1519,2)</f>
        <v>0</v>
      </c>
      <c r="BL1519" s="19" t="s">
        <v>364</v>
      </c>
      <c r="BM1519" s="193" t="s">
        <v>1661</v>
      </c>
    </row>
    <row r="1520" s="2" customFormat="1" ht="44.25" customHeight="1">
      <c r="A1520" s="38"/>
      <c r="B1520" s="181"/>
      <c r="C1520" s="182" t="s">
        <v>1662</v>
      </c>
      <c r="D1520" s="182" t="s">
        <v>259</v>
      </c>
      <c r="E1520" s="183" t="s">
        <v>1663</v>
      </c>
      <c r="F1520" s="184" t="s">
        <v>1664</v>
      </c>
      <c r="G1520" s="185" t="s">
        <v>774</v>
      </c>
      <c r="H1520" s="186">
        <v>2</v>
      </c>
      <c r="I1520" s="187"/>
      <c r="J1520" s="188">
        <f>ROUND(I1520*H1520,2)</f>
        <v>0</v>
      </c>
      <c r="K1520" s="184" t="s">
        <v>1</v>
      </c>
      <c r="L1520" s="39"/>
      <c r="M1520" s="189" t="s">
        <v>1</v>
      </c>
      <c r="N1520" s="190" t="s">
        <v>40</v>
      </c>
      <c r="O1520" s="77"/>
      <c r="P1520" s="191">
        <f>O1520*H1520</f>
        <v>0</v>
      </c>
      <c r="Q1520" s="191">
        <v>0</v>
      </c>
      <c r="R1520" s="191">
        <f>Q1520*H1520</f>
        <v>0</v>
      </c>
      <c r="S1520" s="191">
        <v>0</v>
      </c>
      <c r="T1520" s="192">
        <f>S1520*H1520</f>
        <v>0</v>
      </c>
      <c r="U1520" s="38"/>
      <c r="V1520" s="38"/>
      <c r="W1520" s="38"/>
      <c r="X1520" s="38"/>
      <c r="Y1520" s="38"/>
      <c r="Z1520" s="38"/>
      <c r="AA1520" s="38"/>
      <c r="AB1520" s="38"/>
      <c r="AC1520" s="38"/>
      <c r="AD1520" s="38"/>
      <c r="AE1520" s="38"/>
      <c r="AR1520" s="193" t="s">
        <v>364</v>
      </c>
      <c r="AT1520" s="193" t="s">
        <v>259</v>
      </c>
      <c r="AU1520" s="193" t="s">
        <v>85</v>
      </c>
      <c r="AY1520" s="19" t="s">
        <v>257</v>
      </c>
      <c r="BE1520" s="194">
        <f>IF(N1520="základní",J1520,0)</f>
        <v>0</v>
      </c>
      <c r="BF1520" s="194">
        <f>IF(N1520="snížená",J1520,0)</f>
        <v>0</v>
      </c>
      <c r="BG1520" s="194">
        <f>IF(N1520="zákl. přenesená",J1520,0)</f>
        <v>0</v>
      </c>
      <c r="BH1520" s="194">
        <f>IF(N1520="sníž. přenesená",J1520,0)</f>
        <v>0</v>
      </c>
      <c r="BI1520" s="194">
        <f>IF(N1520="nulová",J1520,0)</f>
        <v>0</v>
      </c>
      <c r="BJ1520" s="19" t="s">
        <v>82</v>
      </c>
      <c r="BK1520" s="194">
        <f>ROUND(I1520*H1520,2)</f>
        <v>0</v>
      </c>
      <c r="BL1520" s="19" t="s">
        <v>364</v>
      </c>
      <c r="BM1520" s="193" t="s">
        <v>1665</v>
      </c>
    </row>
    <row r="1521" s="2" customFormat="1" ht="37.8" customHeight="1">
      <c r="A1521" s="38"/>
      <c r="B1521" s="181"/>
      <c r="C1521" s="182" t="s">
        <v>1666</v>
      </c>
      <c r="D1521" s="182" t="s">
        <v>259</v>
      </c>
      <c r="E1521" s="183" t="s">
        <v>1667</v>
      </c>
      <c r="F1521" s="184" t="s">
        <v>1668</v>
      </c>
      <c r="G1521" s="185" t="s">
        <v>774</v>
      </c>
      <c r="H1521" s="186">
        <v>1</v>
      </c>
      <c r="I1521" s="187"/>
      <c r="J1521" s="188">
        <f>ROUND(I1521*H1521,2)</f>
        <v>0</v>
      </c>
      <c r="K1521" s="184" t="s">
        <v>1</v>
      </c>
      <c r="L1521" s="39"/>
      <c r="M1521" s="189" t="s">
        <v>1</v>
      </c>
      <c r="N1521" s="190" t="s">
        <v>40</v>
      </c>
      <c r="O1521" s="77"/>
      <c r="P1521" s="191">
        <f>O1521*H1521</f>
        <v>0</v>
      </c>
      <c r="Q1521" s="191">
        <v>0</v>
      </c>
      <c r="R1521" s="191">
        <f>Q1521*H1521</f>
        <v>0</v>
      </c>
      <c r="S1521" s="191">
        <v>0</v>
      </c>
      <c r="T1521" s="192">
        <f>S1521*H1521</f>
        <v>0</v>
      </c>
      <c r="U1521" s="38"/>
      <c r="V1521" s="38"/>
      <c r="W1521" s="38"/>
      <c r="X1521" s="38"/>
      <c r="Y1521" s="38"/>
      <c r="Z1521" s="38"/>
      <c r="AA1521" s="38"/>
      <c r="AB1521" s="38"/>
      <c r="AC1521" s="38"/>
      <c r="AD1521" s="38"/>
      <c r="AE1521" s="38"/>
      <c r="AR1521" s="193" t="s">
        <v>364</v>
      </c>
      <c r="AT1521" s="193" t="s">
        <v>259</v>
      </c>
      <c r="AU1521" s="193" t="s">
        <v>85</v>
      </c>
      <c r="AY1521" s="19" t="s">
        <v>257</v>
      </c>
      <c r="BE1521" s="194">
        <f>IF(N1521="základní",J1521,0)</f>
        <v>0</v>
      </c>
      <c r="BF1521" s="194">
        <f>IF(N1521="snížená",J1521,0)</f>
        <v>0</v>
      </c>
      <c r="BG1521" s="194">
        <f>IF(N1521="zákl. přenesená",J1521,0)</f>
        <v>0</v>
      </c>
      <c r="BH1521" s="194">
        <f>IF(N1521="sníž. přenesená",J1521,0)</f>
        <v>0</v>
      </c>
      <c r="BI1521" s="194">
        <f>IF(N1521="nulová",J1521,0)</f>
        <v>0</v>
      </c>
      <c r="BJ1521" s="19" t="s">
        <v>82</v>
      </c>
      <c r="BK1521" s="194">
        <f>ROUND(I1521*H1521,2)</f>
        <v>0</v>
      </c>
      <c r="BL1521" s="19" t="s">
        <v>364</v>
      </c>
      <c r="BM1521" s="193" t="s">
        <v>1669</v>
      </c>
    </row>
    <row r="1522" s="2" customFormat="1" ht="37.8" customHeight="1">
      <c r="A1522" s="38"/>
      <c r="B1522" s="181"/>
      <c r="C1522" s="182" t="s">
        <v>1670</v>
      </c>
      <c r="D1522" s="182" t="s">
        <v>259</v>
      </c>
      <c r="E1522" s="183" t="s">
        <v>1671</v>
      </c>
      <c r="F1522" s="184" t="s">
        <v>1672</v>
      </c>
      <c r="G1522" s="185" t="s">
        <v>774</v>
      </c>
      <c r="H1522" s="186">
        <v>2</v>
      </c>
      <c r="I1522" s="187"/>
      <c r="J1522" s="188">
        <f>ROUND(I1522*H1522,2)</f>
        <v>0</v>
      </c>
      <c r="K1522" s="184" t="s">
        <v>1</v>
      </c>
      <c r="L1522" s="39"/>
      <c r="M1522" s="189" t="s">
        <v>1</v>
      </c>
      <c r="N1522" s="190" t="s">
        <v>40</v>
      </c>
      <c r="O1522" s="77"/>
      <c r="P1522" s="191">
        <f>O1522*H1522</f>
        <v>0</v>
      </c>
      <c r="Q1522" s="191">
        <v>0</v>
      </c>
      <c r="R1522" s="191">
        <f>Q1522*H1522</f>
        <v>0</v>
      </c>
      <c r="S1522" s="191">
        <v>0</v>
      </c>
      <c r="T1522" s="192">
        <f>S1522*H1522</f>
        <v>0</v>
      </c>
      <c r="U1522" s="38"/>
      <c r="V1522" s="38"/>
      <c r="W1522" s="38"/>
      <c r="X1522" s="38"/>
      <c r="Y1522" s="38"/>
      <c r="Z1522" s="38"/>
      <c r="AA1522" s="38"/>
      <c r="AB1522" s="38"/>
      <c r="AC1522" s="38"/>
      <c r="AD1522" s="38"/>
      <c r="AE1522" s="38"/>
      <c r="AR1522" s="193" t="s">
        <v>364</v>
      </c>
      <c r="AT1522" s="193" t="s">
        <v>259</v>
      </c>
      <c r="AU1522" s="193" t="s">
        <v>85</v>
      </c>
      <c r="AY1522" s="19" t="s">
        <v>257</v>
      </c>
      <c r="BE1522" s="194">
        <f>IF(N1522="základní",J1522,0)</f>
        <v>0</v>
      </c>
      <c r="BF1522" s="194">
        <f>IF(N1522="snížená",J1522,0)</f>
        <v>0</v>
      </c>
      <c r="BG1522" s="194">
        <f>IF(N1522="zákl. přenesená",J1522,0)</f>
        <v>0</v>
      </c>
      <c r="BH1522" s="194">
        <f>IF(N1522="sníž. přenesená",J1522,0)</f>
        <v>0</v>
      </c>
      <c r="BI1522" s="194">
        <f>IF(N1522="nulová",J1522,0)</f>
        <v>0</v>
      </c>
      <c r="BJ1522" s="19" t="s">
        <v>82</v>
      </c>
      <c r="BK1522" s="194">
        <f>ROUND(I1522*H1522,2)</f>
        <v>0</v>
      </c>
      <c r="BL1522" s="19" t="s">
        <v>364</v>
      </c>
      <c r="BM1522" s="193" t="s">
        <v>1673</v>
      </c>
    </row>
    <row r="1523" s="2" customFormat="1" ht="44.25" customHeight="1">
      <c r="A1523" s="38"/>
      <c r="B1523" s="181"/>
      <c r="C1523" s="182" t="s">
        <v>1674</v>
      </c>
      <c r="D1523" s="182" t="s">
        <v>259</v>
      </c>
      <c r="E1523" s="183" t="s">
        <v>1675</v>
      </c>
      <c r="F1523" s="184" t="s">
        <v>1676</v>
      </c>
      <c r="G1523" s="185" t="s">
        <v>774</v>
      </c>
      <c r="H1523" s="186">
        <v>1</v>
      </c>
      <c r="I1523" s="187"/>
      <c r="J1523" s="188">
        <f>ROUND(I1523*H1523,2)</f>
        <v>0</v>
      </c>
      <c r="K1523" s="184" t="s">
        <v>1</v>
      </c>
      <c r="L1523" s="39"/>
      <c r="M1523" s="189" t="s">
        <v>1</v>
      </c>
      <c r="N1523" s="190" t="s">
        <v>40</v>
      </c>
      <c r="O1523" s="77"/>
      <c r="P1523" s="191">
        <f>O1523*H1523</f>
        <v>0</v>
      </c>
      <c r="Q1523" s="191">
        <v>0</v>
      </c>
      <c r="R1523" s="191">
        <f>Q1523*H1523</f>
        <v>0</v>
      </c>
      <c r="S1523" s="191">
        <v>0</v>
      </c>
      <c r="T1523" s="192">
        <f>S1523*H1523</f>
        <v>0</v>
      </c>
      <c r="U1523" s="38"/>
      <c r="V1523" s="38"/>
      <c r="W1523" s="38"/>
      <c r="X1523" s="38"/>
      <c r="Y1523" s="38"/>
      <c r="Z1523" s="38"/>
      <c r="AA1523" s="38"/>
      <c r="AB1523" s="38"/>
      <c r="AC1523" s="38"/>
      <c r="AD1523" s="38"/>
      <c r="AE1523" s="38"/>
      <c r="AR1523" s="193" t="s">
        <v>364</v>
      </c>
      <c r="AT1523" s="193" t="s">
        <v>259</v>
      </c>
      <c r="AU1523" s="193" t="s">
        <v>85</v>
      </c>
      <c r="AY1523" s="19" t="s">
        <v>257</v>
      </c>
      <c r="BE1523" s="194">
        <f>IF(N1523="základní",J1523,0)</f>
        <v>0</v>
      </c>
      <c r="BF1523" s="194">
        <f>IF(N1523="snížená",J1523,0)</f>
        <v>0</v>
      </c>
      <c r="BG1523" s="194">
        <f>IF(N1523="zákl. přenesená",J1523,0)</f>
        <v>0</v>
      </c>
      <c r="BH1523" s="194">
        <f>IF(N1523="sníž. přenesená",J1523,0)</f>
        <v>0</v>
      </c>
      <c r="BI1523" s="194">
        <f>IF(N1523="nulová",J1523,0)</f>
        <v>0</v>
      </c>
      <c r="BJ1523" s="19" t="s">
        <v>82</v>
      </c>
      <c r="BK1523" s="194">
        <f>ROUND(I1523*H1523,2)</f>
        <v>0</v>
      </c>
      <c r="BL1523" s="19" t="s">
        <v>364</v>
      </c>
      <c r="BM1523" s="193" t="s">
        <v>1677</v>
      </c>
    </row>
    <row r="1524" s="2" customFormat="1" ht="44.25" customHeight="1">
      <c r="A1524" s="38"/>
      <c r="B1524" s="181"/>
      <c r="C1524" s="182" t="s">
        <v>1678</v>
      </c>
      <c r="D1524" s="182" t="s">
        <v>259</v>
      </c>
      <c r="E1524" s="183" t="s">
        <v>1679</v>
      </c>
      <c r="F1524" s="184" t="s">
        <v>1680</v>
      </c>
      <c r="G1524" s="185" t="s">
        <v>774</v>
      </c>
      <c r="H1524" s="186">
        <v>1</v>
      </c>
      <c r="I1524" s="187"/>
      <c r="J1524" s="188">
        <f>ROUND(I1524*H1524,2)</f>
        <v>0</v>
      </c>
      <c r="K1524" s="184" t="s">
        <v>1</v>
      </c>
      <c r="L1524" s="39"/>
      <c r="M1524" s="189" t="s">
        <v>1</v>
      </c>
      <c r="N1524" s="190" t="s">
        <v>40</v>
      </c>
      <c r="O1524" s="77"/>
      <c r="P1524" s="191">
        <f>O1524*H1524</f>
        <v>0</v>
      </c>
      <c r="Q1524" s="191">
        <v>0</v>
      </c>
      <c r="R1524" s="191">
        <f>Q1524*H1524</f>
        <v>0</v>
      </c>
      <c r="S1524" s="191">
        <v>0</v>
      </c>
      <c r="T1524" s="192">
        <f>S1524*H1524</f>
        <v>0</v>
      </c>
      <c r="U1524" s="38"/>
      <c r="V1524" s="38"/>
      <c r="W1524" s="38"/>
      <c r="X1524" s="38"/>
      <c r="Y1524" s="38"/>
      <c r="Z1524" s="38"/>
      <c r="AA1524" s="38"/>
      <c r="AB1524" s="38"/>
      <c r="AC1524" s="38"/>
      <c r="AD1524" s="38"/>
      <c r="AE1524" s="38"/>
      <c r="AR1524" s="193" t="s">
        <v>364</v>
      </c>
      <c r="AT1524" s="193" t="s">
        <v>259</v>
      </c>
      <c r="AU1524" s="193" t="s">
        <v>85</v>
      </c>
      <c r="AY1524" s="19" t="s">
        <v>257</v>
      </c>
      <c r="BE1524" s="194">
        <f>IF(N1524="základní",J1524,0)</f>
        <v>0</v>
      </c>
      <c r="BF1524" s="194">
        <f>IF(N1524="snížená",J1524,0)</f>
        <v>0</v>
      </c>
      <c r="BG1524" s="194">
        <f>IF(N1524="zákl. přenesená",J1524,0)</f>
        <v>0</v>
      </c>
      <c r="BH1524" s="194">
        <f>IF(N1524="sníž. přenesená",J1524,0)</f>
        <v>0</v>
      </c>
      <c r="BI1524" s="194">
        <f>IF(N1524="nulová",J1524,0)</f>
        <v>0</v>
      </c>
      <c r="BJ1524" s="19" t="s">
        <v>82</v>
      </c>
      <c r="BK1524" s="194">
        <f>ROUND(I1524*H1524,2)</f>
        <v>0</v>
      </c>
      <c r="BL1524" s="19" t="s">
        <v>364</v>
      </c>
      <c r="BM1524" s="193" t="s">
        <v>1681</v>
      </c>
    </row>
    <row r="1525" s="2" customFormat="1" ht="37.8" customHeight="1">
      <c r="A1525" s="38"/>
      <c r="B1525" s="181"/>
      <c r="C1525" s="182" t="s">
        <v>1682</v>
      </c>
      <c r="D1525" s="182" t="s">
        <v>259</v>
      </c>
      <c r="E1525" s="183" t="s">
        <v>1683</v>
      </c>
      <c r="F1525" s="184" t="s">
        <v>1684</v>
      </c>
      <c r="G1525" s="185" t="s">
        <v>774</v>
      </c>
      <c r="H1525" s="186">
        <v>1</v>
      </c>
      <c r="I1525" s="187"/>
      <c r="J1525" s="188">
        <f>ROUND(I1525*H1525,2)</f>
        <v>0</v>
      </c>
      <c r="K1525" s="184" t="s">
        <v>1</v>
      </c>
      <c r="L1525" s="39"/>
      <c r="M1525" s="189" t="s">
        <v>1</v>
      </c>
      <c r="N1525" s="190" t="s">
        <v>40</v>
      </c>
      <c r="O1525" s="77"/>
      <c r="P1525" s="191">
        <f>O1525*H1525</f>
        <v>0</v>
      </c>
      <c r="Q1525" s="191">
        <v>0</v>
      </c>
      <c r="R1525" s="191">
        <f>Q1525*H1525</f>
        <v>0</v>
      </c>
      <c r="S1525" s="191">
        <v>0</v>
      </c>
      <c r="T1525" s="192">
        <f>S1525*H1525</f>
        <v>0</v>
      </c>
      <c r="U1525" s="38"/>
      <c r="V1525" s="38"/>
      <c r="W1525" s="38"/>
      <c r="X1525" s="38"/>
      <c r="Y1525" s="38"/>
      <c r="Z1525" s="38"/>
      <c r="AA1525" s="38"/>
      <c r="AB1525" s="38"/>
      <c r="AC1525" s="38"/>
      <c r="AD1525" s="38"/>
      <c r="AE1525" s="38"/>
      <c r="AR1525" s="193" t="s">
        <v>364</v>
      </c>
      <c r="AT1525" s="193" t="s">
        <v>259</v>
      </c>
      <c r="AU1525" s="193" t="s">
        <v>85</v>
      </c>
      <c r="AY1525" s="19" t="s">
        <v>257</v>
      </c>
      <c r="BE1525" s="194">
        <f>IF(N1525="základní",J1525,0)</f>
        <v>0</v>
      </c>
      <c r="BF1525" s="194">
        <f>IF(N1525="snížená",J1525,0)</f>
        <v>0</v>
      </c>
      <c r="BG1525" s="194">
        <f>IF(N1525="zákl. přenesená",J1525,0)</f>
        <v>0</v>
      </c>
      <c r="BH1525" s="194">
        <f>IF(N1525="sníž. přenesená",J1525,0)</f>
        <v>0</v>
      </c>
      <c r="BI1525" s="194">
        <f>IF(N1525="nulová",J1525,0)</f>
        <v>0</v>
      </c>
      <c r="BJ1525" s="19" t="s">
        <v>82</v>
      </c>
      <c r="BK1525" s="194">
        <f>ROUND(I1525*H1525,2)</f>
        <v>0</v>
      </c>
      <c r="BL1525" s="19" t="s">
        <v>364</v>
      </c>
      <c r="BM1525" s="193" t="s">
        <v>1685</v>
      </c>
    </row>
    <row r="1526" s="2" customFormat="1" ht="44.25" customHeight="1">
      <c r="A1526" s="38"/>
      <c r="B1526" s="181"/>
      <c r="C1526" s="182" t="s">
        <v>1686</v>
      </c>
      <c r="D1526" s="182" t="s">
        <v>259</v>
      </c>
      <c r="E1526" s="183" t="s">
        <v>1687</v>
      </c>
      <c r="F1526" s="184" t="s">
        <v>1688</v>
      </c>
      <c r="G1526" s="185" t="s">
        <v>774</v>
      </c>
      <c r="H1526" s="186">
        <v>1</v>
      </c>
      <c r="I1526" s="187"/>
      <c r="J1526" s="188">
        <f>ROUND(I1526*H1526,2)</f>
        <v>0</v>
      </c>
      <c r="K1526" s="184" t="s">
        <v>1</v>
      </c>
      <c r="L1526" s="39"/>
      <c r="M1526" s="189" t="s">
        <v>1</v>
      </c>
      <c r="N1526" s="190" t="s">
        <v>40</v>
      </c>
      <c r="O1526" s="77"/>
      <c r="P1526" s="191">
        <f>O1526*H1526</f>
        <v>0</v>
      </c>
      <c r="Q1526" s="191">
        <v>0</v>
      </c>
      <c r="R1526" s="191">
        <f>Q1526*H1526</f>
        <v>0</v>
      </c>
      <c r="S1526" s="191">
        <v>0</v>
      </c>
      <c r="T1526" s="192">
        <f>S1526*H1526</f>
        <v>0</v>
      </c>
      <c r="U1526" s="38"/>
      <c r="V1526" s="38"/>
      <c r="W1526" s="38"/>
      <c r="X1526" s="38"/>
      <c r="Y1526" s="38"/>
      <c r="Z1526" s="38"/>
      <c r="AA1526" s="38"/>
      <c r="AB1526" s="38"/>
      <c r="AC1526" s="38"/>
      <c r="AD1526" s="38"/>
      <c r="AE1526" s="38"/>
      <c r="AR1526" s="193" t="s">
        <v>364</v>
      </c>
      <c r="AT1526" s="193" t="s">
        <v>259</v>
      </c>
      <c r="AU1526" s="193" t="s">
        <v>85</v>
      </c>
      <c r="AY1526" s="19" t="s">
        <v>257</v>
      </c>
      <c r="BE1526" s="194">
        <f>IF(N1526="základní",J1526,0)</f>
        <v>0</v>
      </c>
      <c r="BF1526" s="194">
        <f>IF(N1526="snížená",J1526,0)</f>
        <v>0</v>
      </c>
      <c r="BG1526" s="194">
        <f>IF(N1526="zákl. přenesená",J1526,0)</f>
        <v>0</v>
      </c>
      <c r="BH1526" s="194">
        <f>IF(N1526="sníž. přenesená",J1526,0)</f>
        <v>0</v>
      </c>
      <c r="BI1526" s="194">
        <f>IF(N1526="nulová",J1526,0)</f>
        <v>0</v>
      </c>
      <c r="BJ1526" s="19" t="s">
        <v>82</v>
      </c>
      <c r="BK1526" s="194">
        <f>ROUND(I1526*H1526,2)</f>
        <v>0</v>
      </c>
      <c r="BL1526" s="19" t="s">
        <v>364</v>
      </c>
      <c r="BM1526" s="193" t="s">
        <v>1689</v>
      </c>
    </row>
    <row r="1527" s="2" customFormat="1" ht="37.8" customHeight="1">
      <c r="A1527" s="38"/>
      <c r="B1527" s="181"/>
      <c r="C1527" s="182" t="s">
        <v>1690</v>
      </c>
      <c r="D1527" s="182" t="s">
        <v>259</v>
      </c>
      <c r="E1527" s="183" t="s">
        <v>1691</v>
      </c>
      <c r="F1527" s="184" t="s">
        <v>1692</v>
      </c>
      <c r="G1527" s="185" t="s">
        <v>774</v>
      </c>
      <c r="H1527" s="186">
        <v>1</v>
      </c>
      <c r="I1527" s="187"/>
      <c r="J1527" s="188">
        <f>ROUND(I1527*H1527,2)</f>
        <v>0</v>
      </c>
      <c r="K1527" s="184" t="s">
        <v>1</v>
      </c>
      <c r="L1527" s="39"/>
      <c r="M1527" s="189" t="s">
        <v>1</v>
      </c>
      <c r="N1527" s="190" t="s">
        <v>40</v>
      </c>
      <c r="O1527" s="77"/>
      <c r="P1527" s="191">
        <f>O1527*H1527</f>
        <v>0</v>
      </c>
      <c r="Q1527" s="191">
        <v>0</v>
      </c>
      <c r="R1527" s="191">
        <f>Q1527*H1527</f>
        <v>0</v>
      </c>
      <c r="S1527" s="191">
        <v>0</v>
      </c>
      <c r="T1527" s="192">
        <f>S1527*H1527</f>
        <v>0</v>
      </c>
      <c r="U1527" s="38"/>
      <c r="V1527" s="38"/>
      <c r="W1527" s="38"/>
      <c r="X1527" s="38"/>
      <c r="Y1527" s="38"/>
      <c r="Z1527" s="38"/>
      <c r="AA1527" s="38"/>
      <c r="AB1527" s="38"/>
      <c r="AC1527" s="38"/>
      <c r="AD1527" s="38"/>
      <c r="AE1527" s="38"/>
      <c r="AR1527" s="193" t="s">
        <v>364</v>
      </c>
      <c r="AT1527" s="193" t="s">
        <v>259</v>
      </c>
      <c r="AU1527" s="193" t="s">
        <v>85</v>
      </c>
      <c r="AY1527" s="19" t="s">
        <v>257</v>
      </c>
      <c r="BE1527" s="194">
        <f>IF(N1527="základní",J1527,0)</f>
        <v>0</v>
      </c>
      <c r="BF1527" s="194">
        <f>IF(N1527="snížená",J1527,0)</f>
        <v>0</v>
      </c>
      <c r="BG1527" s="194">
        <f>IF(N1527="zákl. přenesená",J1527,0)</f>
        <v>0</v>
      </c>
      <c r="BH1527" s="194">
        <f>IF(N1527="sníž. přenesená",J1527,0)</f>
        <v>0</v>
      </c>
      <c r="BI1527" s="194">
        <f>IF(N1527="nulová",J1527,0)</f>
        <v>0</v>
      </c>
      <c r="BJ1527" s="19" t="s">
        <v>82</v>
      </c>
      <c r="BK1527" s="194">
        <f>ROUND(I1527*H1527,2)</f>
        <v>0</v>
      </c>
      <c r="BL1527" s="19" t="s">
        <v>364</v>
      </c>
      <c r="BM1527" s="193" t="s">
        <v>1693</v>
      </c>
    </row>
    <row r="1528" s="2" customFormat="1" ht="37.8" customHeight="1">
      <c r="A1528" s="38"/>
      <c r="B1528" s="181"/>
      <c r="C1528" s="182" t="s">
        <v>1694</v>
      </c>
      <c r="D1528" s="182" t="s">
        <v>259</v>
      </c>
      <c r="E1528" s="183" t="s">
        <v>1695</v>
      </c>
      <c r="F1528" s="184" t="s">
        <v>1696</v>
      </c>
      <c r="G1528" s="185" t="s">
        <v>774</v>
      </c>
      <c r="H1528" s="186">
        <v>1</v>
      </c>
      <c r="I1528" s="187"/>
      <c r="J1528" s="188">
        <f>ROUND(I1528*H1528,2)</f>
        <v>0</v>
      </c>
      <c r="K1528" s="184" t="s">
        <v>1</v>
      </c>
      <c r="L1528" s="39"/>
      <c r="M1528" s="189" t="s">
        <v>1</v>
      </c>
      <c r="N1528" s="190" t="s">
        <v>40</v>
      </c>
      <c r="O1528" s="77"/>
      <c r="P1528" s="191">
        <f>O1528*H1528</f>
        <v>0</v>
      </c>
      <c r="Q1528" s="191">
        <v>0</v>
      </c>
      <c r="R1528" s="191">
        <f>Q1528*H1528</f>
        <v>0</v>
      </c>
      <c r="S1528" s="191">
        <v>0</v>
      </c>
      <c r="T1528" s="192">
        <f>S1528*H1528</f>
        <v>0</v>
      </c>
      <c r="U1528" s="38"/>
      <c r="V1528" s="38"/>
      <c r="W1528" s="38"/>
      <c r="X1528" s="38"/>
      <c r="Y1528" s="38"/>
      <c r="Z1528" s="38"/>
      <c r="AA1528" s="38"/>
      <c r="AB1528" s="38"/>
      <c r="AC1528" s="38"/>
      <c r="AD1528" s="38"/>
      <c r="AE1528" s="38"/>
      <c r="AR1528" s="193" t="s">
        <v>364</v>
      </c>
      <c r="AT1528" s="193" t="s">
        <v>259</v>
      </c>
      <c r="AU1528" s="193" t="s">
        <v>85</v>
      </c>
      <c r="AY1528" s="19" t="s">
        <v>257</v>
      </c>
      <c r="BE1528" s="194">
        <f>IF(N1528="základní",J1528,0)</f>
        <v>0</v>
      </c>
      <c r="BF1528" s="194">
        <f>IF(N1528="snížená",J1528,0)</f>
        <v>0</v>
      </c>
      <c r="BG1528" s="194">
        <f>IF(N1528="zákl. přenesená",J1528,0)</f>
        <v>0</v>
      </c>
      <c r="BH1528" s="194">
        <f>IF(N1528="sníž. přenesená",J1528,0)</f>
        <v>0</v>
      </c>
      <c r="BI1528" s="194">
        <f>IF(N1528="nulová",J1528,0)</f>
        <v>0</v>
      </c>
      <c r="BJ1528" s="19" t="s">
        <v>82</v>
      </c>
      <c r="BK1528" s="194">
        <f>ROUND(I1528*H1528,2)</f>
        <v>0</v>
      </c>
      <c r="BL1528" s="19" t="s">
        <v>364</v>
      </c>
      <c r="BM1528" s="193" t="s">
        <v>1697</v>
      </c>
    </row>
    <row r="1529" s="2" customFormat="1" ht="37.8" customHeight="1">
      <c r="A1529" s="38"/>
      <c r="B1529" s="181"/>
      <c r="C1529" s="182" t="s">
        <v>1698</v>
      </c>
      <c r="D1529" s="182" t="s">
        <v>259</v>
      </c>
      <c r="E1529" s="183" t="s">
        <v>1699</v>
      </c>
      <c r="F1529" s="184" t="s">
        <v>1700</v>
      </c>
      <c r="G1529" s="185" t="s">
        <v>774</v>
      </c>
      <c r="H1529" s="186">
        <v>1</v>
      </c>
      <c r="I1529" s="187"/>
      <c r="J1529" s="188">
        <f>ROUND(I1529*H1529,2)</f>
        <v>0</v>
      </c>
      <c r="K1529" s="184" t="s">
        <v>1</v>
      </c>
      <c r="L1529" s="39"/>
      <c r="M1529" s="189" t="s">
        <v>1</v>
      </c>
      <c r="N1529" s="190" t="s">
        <v>40</v>
      </c>
      <c r="O1529" s="77"/>
      <c r="P1529" s="191">
        <f>O1529*H1529</f>
        <v>0</v>
      </c>
      <c r="Q1529" s="191">
        <v>0</v>
      </c>
      <c r="R1529" s="191">
        <f>Q1529*H1529</f>
        <v>0</v>
      </c>
      <c r="S1529" s="191">
        <v>0</v>
      </c>
      <c r="T1529" s="192">
        <f>S1529*H1529</f>
        <v>0</v>
      </c>
      <c r="U1529" s="38"/>
      <c r="V1529" s="38"/>
      <c r="W1529" s="38"/>
      <c r="X1529" s="38"/>
      <c r="Y1529" s="38"/>
      <c r="Z1529" s="38"/>
      <c r="AA1529" s="38"/>
      <c r="AB1529" s="38"/>
      <c r="AC1529" s="38"/>
      <c r="AD1529" s="38"/>
      <c r="AE1529" s="38"/>
      <c r="AR1529" s="193" t="s">
        <v>364</v>
      </c>
      <c r="AT1529" s="193" t="s">
        <v>259</v>
      </c>
      <c r="AU1529" s="193" t="s">
        <v>85</v>
      </c>
      <c r="AY1529" s="19" t="s">
        <v>257</v>
      </c>
      <c r="BE1529" s="194">
        <f>IF(N1529="základní",J1529,0)</f>
        <v>0</v>
      </c>
      <c r="BF1529" s="194">
        <f>IF(N1529="snížená",J1529,0)</f>
        <v>0</v>
      </c>
      <c r="BG1529" s="194">
        <f>IF(N1529="zákl. přenesená",J1529,0)</f>
        <v>0</v>
      </c>
      <c r="BH1529" s="194">
        <f>IF(N1529="sníž. přenesená",J1529,0)</f>
        <v>0</v>
      </c>
      <c r="BI1529" s="194">
        <f>IF(N1529="nulová",J1529,0)</f>
        <v>0</v>
      </c>
      <c r="BJ1529" s="19" t="s">
        <v>82</v>
      </c>
      <c r="BK1529" s="194">
        <f>ROUND(I1529*H1529,2)</f>
        <v>0</v>
      </c>
      <c r="BL1529" s="19" t="s">
        <v>364</v>
      </c>
      <c r="BM1529" s="193" t="s">
        <v>1701</v>
      </c>
    </row>
    <row r="1530" s="2" customFormat="1" ht="37.8" customHeight="1">
      <c r="A1530" s="38"/>
      <c r="B1530" s="181"/>
      <c r="C1530" s="182" t="s">
        <v>1702</v>
      </c>
      <c r="D1530" s="182" t="s">
        <v>259</v>
      </c>
      <c r="E1530" s="183" t="s">
        <v>1703</v>
      </c>
      <c r="F1530" s="184" t="s">
        <v>1704</v>
      </c>
      <c r="G1530" s="185" t="s">
        <v>774</v>
      </c>
      <c r="H1530" s="186">
        <v>1</v>
      </c>
      <c r="I1530" s="187"/>
      <c r="J1530" s="188">
        <f>ROUND(I1530*H1530,2)</f>
        <v>0</v>
      </c>
      <c r="K1530" s="184" t="s">
        <v>1</v>
      </c>
      <c r="L1530" s="39"/>
      <c r="M1530" s="189" t="s">
        <v>1</v>
      </c>
      <c r="N1530" s="190" t="s">
        <v>40</v>
      </c>
      <c r="O1530" s="77"/>
      <c r="P1530" s="191">
        <f>O1530*H1530</f>
        <v>0</v>
      </c>
      <c r="Q1530" s="191">
        <v>0</v>
      </c>
      <c r="R1530" s="191">
        <f>Q1530*H1530</f>
        <v>0</v>
      </c>
      <c r="S1530" s="191">
        <v>0</v>
      </c>
      <c r="T1530" s="192">
        <f>S1530*H1530</f>
        <v>0</v>
      </c>
      <c r="U1530" s="38"/>
      <c r="V1530" s="38"/>
      <c r="W1530" s="38"/>
      <c r="X1530" s="38"/>
      <c r="Y1530" s="38"/>
      <c r="Z1530" s="38"/>
      <c r="AA1530" s="38"/>
      <c r="AB1530" s="38"/>
      <c r="AC1530" s="38"/>
      <c r="AD1530" s="38"/>
      <c r="AE1530" s="38"/>
      <c r="AR1530" s="193" t="s">
        <v>364</v>
      </c>
      <c r="AT1530" s="193" t="s">
        <v>259</v>
      </c>
      <c r="AU1530" s="193" t="s">
        <v>85</v>
      </c>
      <c r="AY1530" s="19" t="s">
        <v>257</v>
      </c>
      <c r="BE1530" s="194">
        <f>IF(N1530="základní",J1530,0)</f>
        <v>0</v>
      </c>
      <c r="BF1530" s="194">
        <f>IF(N1530="snížená",J1530,0)</f>
        <v>0</v>
      </c>
      <c r="BG1530" s="194">
        <f>IF(N1530="zákl. přenesená",J1530,0)</f>
        <v>0</v>
      </c>
      <c r="BH1530" s="194">
        <f>IF(N1530="sníž. přenesená",J1530,0)</f>
        <v>0</v>
      </c>
      <c r="BI1530" s="194">
        <f>IF(N1530="nulová",J1530,0)</f>
        <v>0</v>
      </c>
      <c r="BJ1530" s="19" t="s">
        <v>82</v>
      </c>
      <c r="BK1530" s="194">
        <f>ROUND(I1530*H1530,2)</f>
        <v>0</v>
      </c>
      <c r="BL1530" s="19" t="s">
        <v>364</v>
      </c>
      <c r="BM1530" s="193" t="s">
        <v>1705</v>
      </c>
    </row>
    <row r="1531" s="2" customFormat="1" ht="37.8" customHeight="1">
      <c r="A1531" s="38"/>
      <c r="B1531" s="181"/>
      <c r="C1531" s="182" t="s">
        <v>1706</v>
      </c>
      <c r="D1531" s="182" t="s">
        <v>259</v>
      </c>
      <c r="E1531" s="183" t="s">
        <v>1707</v>
      </c>
      <c r="F1531" s="184" t="s">
        <v>1708</v>
      </c>
      <c r="G1531" s="185" t="s">
        <v>774</v>
      </c>
      <c r="H1531" s="186">
        <v>1</v>
      </c>
      <c r="I1531" s="187"/>
      <c r="J1531" s="188">
        <f>ROUND(I1531*H1531,2)</f>
        <v>0</v>
      </c>
      <c r="K1531" s="184" t="s">
        <v>1</v>
      </c>
      <c r="L1531" s="39"/>
      <c r="M1531" s="189" t="s">
        <v>1</v>
      </c>
      <c r="N1531" s="190" t="s">
        <v>40</v>
      </c>
      <c r="O1531" s="77"/>
      <c r="P1531" s="191">
        <f>O1531*H1531</f>
        <v>0</v>
      </c>
      <c r="Q1531" s="191">
        <v>0</v>
      </c>
      <c r="R1531" s="191">
        <f>Q1531*H1531</f>
        <v>0</v>
      </c>
      <c r="S1531" s="191">
        <v>0</v>
      </c>
      <c r="T1531" s="192">
        <f>S1531*H1531</f>
        <v>0</v>
      </c>
      <c r="U1531" s="38"/>
      <c r="V1531" s="38"/>
      <c r="W1531" s="38"/>
      <c r="X1531" s="38"/>
      <c r="Y1531" s="38"/>
      <c r="Z1531" s="38"/>
      <c r="AA1531" s="38"/>
      <c r="AB1531" s="38"/>
      <c r="AC1531" s="38"/>
      <c r="AD1531" s="38"/>
      <c r="AE1531" s="38"/>
      <c r="AR1531" s="193" t="s">
        <v>364</v>
      </c>
      <c r="AT1531" s="193" t="s">
        <v>259</v>
      </c>
      <c r="AU1531" s="193" t="s">
        <v>85</v>
      </c>
      <c r="AY1531" s="19" t="s">
        <v>257</v>
      </c>
      <c r="BE1531" s="194">
        <f>IF(N1531="základní",J1531,0)</f>
        <v>0</v>
      </c>
      <c r="BF1531" s="194">
        <f>IF(N1531="snížená",J1531,0)</f>
        <v>0</v>
      </c>
      <c r="BG1531" s="194">
        <f>IF(N1531="zákl. přenesená",J1531,0)</f>
        <v>0</v>
      </c>
      <c r="BH1531" s="194">
        <f>IF(N1531="sníž. přenesená",J1531,0)</f>
        <v>0</v>
      </c>
      <c r="BI1531" s="194">
        <f>IF(N1531="nulová",J1531,0)</f>
        <v>0</v>
      </c>
      <c r="BJ1531" s="19" t="s">
        <v>82</v>
      </c>
      <c r="BK1531" s="194">
        <f>ROUND(I1531*H1531,2)</f>
        <v>0</v>
      </c>
      <c r="BL1531" s="19" t="s">
        <v>364</v>
      </c>
      <c r="BM1531" s="193" t="s">
        <v>1709</v>
      </c>
    </row>
    <row r="1532" s="2" customFormat="1" ht="44.25" customHeight="1">
      <c r="A1532" s="38"/>
      <c r="B1532" s="181"/>
      <c r="C1532" s="182" t="s">
        <v>1710</v>
      </c>
      <c r="D1532" s="182" t="s">
        <v>259</v>
      </c>
      <c r="E1532" s="183" t="s">
        <v>1711</v>
      </c>
      <c r="F1532" s="184" t="s">
        <v>1712</v>
      </c>
      <c r="G1532" s="185" t="s">
        <v>774</v>
      </c>
      <c r="H1532" s="186">
        <v>1</v>
      </c>
      <c r="I1532" s="187"/>
      <c r="J1532" s="188">
        <f>ROUND(I1532*H1532,2)</f>
        <v>0</v>
      </c>
      <c r="K1532" s="184" t="s">
        <v>1</v>
      </c>
      <c r="L1532" s="39"/>
      <c r="M1532" s="189" t="s">
        <v>1</v>
      </c>
      <c r="N1532" s="190" t="s">
        <v>40</v>
      </c>
      <c r="O1532" s="77"/>
      <c r="P1532" s="191">
        <f>O1532*H1532</f>
        <v>0</v>
      </c>
      <c r="Q1532" s="191">
        <v>0</v>
      </c>
      <c r="R1532" s="191">
        <f>Q1532*H1532</f>
        <v>0</v>
      </c>
      <c r="S1532" s="191">
        <v>0</v>
      </c>
      <c r="T1532" s="192">
        <f>S1532*H1532</f>
        <v>0</v>
      </c>
      <c r="U1532" s="38"/>
      <c r="V1532" s="38"/>
      <c r="W1532" s="38"/>
      <c r="X1532" s="38"/>
      <c r="Y1532" s="38"/>
      <c r="Z1532" s="38"/>
      <c r="AA1532" s="38"/>
      <c r="AB1532" s="38"/>
      <c r="AC1532" s="38"/>
      <c r="AD1532" s="38"/>
      <c r="AE1532" s="38"/>
      <c r="AR1532" s="193" t="s">
        <v>364</v>
      </c>
      <c r="AT1532" s="193" t="s">
        <v>259</v>
      </c>
      <c r="AU1532" s="193" t="s">
        <v>85</v>
      </c>
      <c r="AY1532" s="19" t="s">
        <v>257</v>
      </c>
      <c r="BE1532" s="194">
        <f>IF(N1532="základní",J1532,0)</f>
        <v>0</v>
      </c>
      <c r="BF1532" s="194">
        <f>IF(N1532="snížená",J1532,0)</f>
        <v>0</v>
      </c>
      <c r="BG1532" s="194">
        <f>IF(N1532="zákl. přenesená",J1532,0)</f>
        <v>0</v>
      </c>
      <c r="BH1532" s="194">
        <f>IF(N1532="sníž. přenesená",J1532,0)</f>
        <v>0</v>
      </c>
      <c r="BI1532" s="194">
        <f>IF(N1532="nulová",J1532,0)</f>
        <v>0</v>
      </c>
      <c r="BJ1532" s="19" t="s">
        <v>82</v>
      </c>
      <c r="BK1532" s="194">
        <f>ROUND(I1532*H1532,2)</f>
        <v>0</v>
      </c>
      <c r="BL1532" s="19" t="s">
        <v>364</v>
      </c>
      <c r="BM1532" s="193" t="s">
        <v>1713</v>
      </c>
    </row>
    <row r="1533" s="2" customFormat="1" ht="37.8" customHeight="1">
      <c r="A1533" s="38"/>
      <c r="B1533" s="181"/>
      <c r="C1533" s="182" t="s">
        <v>1714</v>
      </c>
      <c r="D1533" s="182" t="s">
        <v>259</v>
      </c>
      <c r="E1533" s="183" t="s">
        <v>1715</v>
      </c>
      <c r="F1533" s="184" t="s">
        <v>1716</v>
      </c>
      <c r="G1533" s="185" t="s">
        <v>774</v>
      </c>
      <c r="H1533" s="186">
        <v>1</v>
      </c>
      <c r="I1533" s="187"/>
      <c r="J1533" s="188">
        <f>ROUND(I1533*H1533,2)</f>
        <v>0</v>
      </c>
      <c r="K1533" s="184" t="s">
        <v>1</v>
      </c>
      <c r="L1533" s="39"/>
      <c r="M1533" s="189" t="s">
        <v>1</v>
      </c>
      <c r="N1533" s="190" t="s">
        <v>40</v>
      </c>
      <c r="O1533" s="77"/>
      <c r="P1533" s="191">
        <f>O1533*H1533</f>
        <v>0</v>
      </c>
      <c r="Q1533" s="191">
        <v>0</v>
      </c>
      <c r="R1533" s="191">
        <f>Q1533*H1533</f>
        <v>0</v>
      </c>
      <c r="S1533" s="191">
        <v>0</v>
      </c>
      <c r="T1533" s="192">
        <f>S1533*H1533</f>
        <v>0</v>
      </c>
      <c r="U1533" s="38"/>
      <c r="V1533" s="38"/>
      <c r="W1533" s="38"/>
      <c r="X1533" s="38"/>
      <c r="Y1533" s="38"/>
      <c r="Z1533" s="38"/>
      <c r="AA1533" s="38"/>
      <c r="AB1533" s="38"/>
      <c r="AC1533" s="38"/>
      <c r="AD1533" s="38"/>
      <c r="AE1533" s="38"/>
      <c r="AR1533" s="193" t="s">
        <v>364</v>
      </c>
      <c r="AT1533" s="193" t="s">
        <v>259</v>
      </c>
      <c r="AU1533" s="193" t="s">
        <v>85</v>
      </c>
      <c r="AY1533" s="19" t="s">
        <v>257</v>
      </c>
      <c r="BE1533" s="194">
        <f>IF(N1533="základní",J1533,0)</f>
        <v>0</v>
      </c>
      <c r="BF1533" s="194">
        <f>IF(N1533="snížená",J1533,0)</f>
        <v>0</v>
      </c>
      <c r="BG1533" s="194">
        <f>IF(N1533="zákl. přenesená",J1533,0)</f>
        <v>0</v>
      </c>
      <c r="BH1533" s="194">
        <f>IF(N1533="sníž. přenesená",J1533,0)</f>
        <v>0</v>
      </c>
      <c r="BI1533" s="194">
        <f>IF(N1533="nulová",J1533,0)</f>
        <v>0</v>
      </c>
      <c r="BJ1533" s="19" t="s">
        <v>82</v>
      </c>
      <c r="BK1533" s="194">
        <f>ROUND(I1533*H1533,2)</f>
        <v>0</v>
      </c>
      <c r="BL1533" s="19" t="s">
        <v>364</v>
      </c>
      <c r="BM1533" s="193" t="s">
        <v>1717</v>
      </c>
    </row>
    <row r="1534" s="2" customFormat="1" ht="37.8" customHeight="1">
      <c r="A1534" s="38"/>
      <c r="B1534" s="181"/>
      <c r="C1534" s="182" t="s">
        <v>1718</v>
      </c>
      <c r="D1534" s="182" t="s">
        <v>259</v>
      </c>
      <c r="E1534" s="183" t="s">
        <v>1719</v>
      </c>
      <c r="F1534" s="184" t="s">
        <v>1720</v>
      </c>
      <c r="G1534" s="185" t="s">
        <v>774</v>
      </c>
      <c r="H1534" s="186">
        <v>2</v>
      </c>
      <c r="I1534" s="187"/>
      <c r="J1534" s="188">
        <f>ROUND(I1534*H1534,2)</f>
        <v>0</v>
      </c>
      <c r="K1534" s="184" t="s">
        <v>1</v>
      </c>
      <c r="L1534" s="39"/>
      <c r="M1534" s="189" t="s">
        <v>1</v>
      </c>
      <c r="N1534" s="190" t="s">
        <v>40</v>
      </c>
      <c r="O1534" s="77"/>
      <c r="P1534" s="191">
        <f>O1534*H1534</f>
        <v>0</v>
      </c>
      <c r="Q1534" s="191">
        <v>0</v>
      </c>
      <c r="R1534" s="191">
        <f>Q1534*H1534</f>
        <v>0</v>
      </c>
      <c r="S1534" s="191">
        <v>0</v>
      </c>
      <c r="T1534" s="192">
        <f>S1534*H1534</f>
        <v>0</v>
      </c>
      <c r="U1534" s="38"/>
      <c r="V1534" s="38"/>
      <c r="W1534" s="38"/>
      <c r="X1534" s="38"/>
      <c r="Y1534" s="38"/>
      <c r="Z1534" s="38"/>
      <c r="AA1534" s="38"/>
      <c r="AB1534" s="38"/>
      <c r="AC1534" s="38"/>
      <c r="AD1534" s="38"/>
      <c r="AE1534" s="38"/>
      <c r="AR1534" s="193" t="s">
        <v>364</v>
      </c>
      <c r="AT1534" s="193" t="s">
        <v>259</v>
      </c>
      <c r="AU1534" s="193" t="s">
        <v>85</v>
      </c>
      <c r="AY1534" s="19" t="s">
        <v>257</v>
      </c>
      <c r="BE1534" s="194">
        <f>IF(N1534="základní",J1534,0)</f>
        <v>0</v>
      </c>
      <c r="BF1534" s="194">
        <f>IF(N1534="snížená",J1534,0)</f>
        <v>0</v>
      </c>
      <c r="BG1534" s="194">
        <f>IF(N1534="zákl. přenesená",J1534,0)</f>
        <v>0</v>
      </c>
      <c r="BH1534" s="194">
        <f>IF(N1534="sníž. přenesená",J1534,0)</f>
        <v>0</v>
      </c>
      <c r="BI1534" s="194">
        <f>IF(N1534="nulová",J1534,0)</f>
        <v>0</v>
      </c>
      <c r="BJ1534" s="19" t="s">
        <v>82</v>
      </c>
      <c r="BK1534" s="194">
        <f>ROUND(I1534*H1534,2)</f>
        <v>0</v>
      </c>
      <c r="BL1534" s="19" t="s">
        <v>364</v>
      </c>
      <c r="BM1534" s="193" t="s">
        <v>1721</v>
      </c>
    </row>
    <row r="1535" s="2" customFormat="1" ht="37.8" customHeight="1">
      <c r="A1535" s="38"/>
      <c r="B1535" s="181"/>
      <c r="C1535" s="182" t="s">
        <v>1722</v>
      </c>
      <c r="D1535" s="182" t="s">
        <v>259</v>
      </c>
      <c r="E1535" s="183" t="s">
        <v>1723</v>
      </c>
      <c r="F1535" s="184" t="s">
        <v>1724</v>
      </c>
      <c r="G1535" s="185" t="s">
        <v>774</v>
      </c>
      <c r="H1535" s="186">
        <v>1</v>
      </c>
      <c r="I1535" s="187"/>
      <c r="J1535" s="188">
        <f>ROUND(I1535*H1535,2)</f>
        <v>0</v>
      </c>
      <c r="K1535" s="184" t="s">
        <v>1</v>
      </c>
      <c r="L1535" s="39"/>
      <c r="M1535" s="189" t="s">
        <v>1</v>
      </c>
      <c r="N1535" s="190" t="s">
        <v>40</v>
      </c>
      <c r="O1535" s="77"/>
      <c r="P1535" s="191">
        <f>O1535*H1535</f>
        <v>0</v>
      </c>
      <c r="Q1535" s="191">
        <v>0</v>
      </c>
      <c r="R1535" s="191">
        <f>Q1535*H1535</f>
        <v>0</v>
      </c>
      <c r="S1535" s="191">
        <v>0</v>
      </c>
      <c r="T1535" s="192">
        <f>S1535*H1535</f>
        <v>0</v>
      </c>
      <c r="U1535" s="38"/>
      <c r="V1535" s="38"/>
      <c r="W1535" s="38"/>
      <c r="X1535" s="38"/>
      <c r="Y1535" s="38"/>
      <c r="Z1535" s="38"/>
      <c r="AA1535" s="38"/>
      <c r="AB1535" s="38"/>
      <c r="AC1535" s="38"/>
      <c r="AD1535" s="38"/>
      <c r="AE1535" s="38"/>
      <c r="AR1535" s="193" t="s">
        <v>364</v>
      </c>
      <c r="AT1535" s="193" t="s">
        <v>259</v>
      </c>
      <c r="AU1535" s="193" t="s">
        <v>85</v>
      </c>
      <c r="AY1535" s="19" t="s">
        <v>257</v>
      </c>
      <c r="BE1535" s="194">
        <f>IF(N1535="základní",J1535,0)</f>
        <v>0</v>
      </c>
      <c r="BF1535" s="194">
        <f>IF(N1535="snížená",J1535,0)</f>
        <v>0</v>
      </c>
      <c r="BG1535" s="194">
        <f>IF(N1535="zákl. přenesená",J1535,0)</f>
        <v>0</v>
      </c>
      <c r="BH1535" s="194">
        <f>IF(N1535="sníž. přenesená",J1535,0)</f>
        <v>0</v>
      </c>
      <c r="BI1535" s="194">
        <f>IF(N1535="nulová",J1535,0)</f>
        <v>0</v>
      </c>
      <c r="BJ1535" s="19" t="s">
        <v>82</v>
      </c>
      <c r="BK1535" s="194">
        <f>ROUND(I1535*H1535,2)</f>
        <v>0</v>
      </c>
      <c r="BL1535" s="19" t="s">
        <v>364</v>
      </c>
      <c r="BM1535" s="193" t="s">
        <v>1725</v>
      </c>
    </row>
    <row r="1536" s="2" customFormat="1" ht="37.8" customHeight="1">
      <c r="A1536" s="38"/>
      <c r="B1536" s="181"/>
      <c r="C1536" s="182" t="s">
        <v>1726</v>
      </c>
      <c r="D1536" s="182" t="s">
        <v>259</v>
      </c>
      <c r="E1536" s="183" t="s">
        <v>1727</v>
      </c>
      <c r="F1536" s="184" t="s">
        <v>1728</v>
      </c>
      <c r="G1536" s="185" t="s">
        <v>774</v>
      </c>
      <c r="H1536" s="186">
        <v>1</v>
      </c>
      <c r="I1536" s="187"/>
      <c r="J1536" s="188">
        <f>ROUND(I1536*H1536,2)</f>
        <v>0</v>
      </c>
      <c r="K1536" s="184" t="s">
        <v>1</v>
      </c>
      <c r="L1536" s="39"/>
      <c r="M1536" s="189" t="s">
        <v>1</v>
      </c>
      <c r="N1536" s="190" t="s">
        <v>40</v>
      </c>
      <c r="O1536" s="77"/>
      <c r="P1536" s="191">
        <f>O1536*H1536</f>
        <v>0</v>
      </c>
      <c r="Q1536" s="191">
        <v>0</v>
      </c>
      <c r="R1536" s="191">
        <f>Q1536*H1536</f>
        <v>0</v>
      </c>
      <c r="S1536" s="191">
        <v>0</v>
      </c>
      <c r="T1536" s="192">
        <f>S1536*H1536</f>
        <v>0</v>
      </c>
      <c r="U1536" s="38"/>
      <c r="V1536" s="38"/>
      <c r="W1536" s="38"/>
      <c r="X1536" s="38"/>
      <c r="Y1536" s="38"/>
      <c r="Z1536" s="38"/>
      <c r="AA1536" s="38"/>
      <c r="AB1536" s="38"/>
      <c r="AC1536" s="38"/>
      <c r="AD1536" s="38"/>
      <c r="AE1536" s="38"/>
      <c r="AR1536" s="193" t="s">
        <v>364</v>
      </c>
      <c r="AT1536" s="193" t="s">
        <v>259</v>
      </c>
      <c r="AU1536" s="193" t="s">
        <v>85</v>
      </c>
      <c r="AY1536" s="19" t="s">
        <v>257</v>
      </c>
      <c r="BE1536" s="194">
        <f>IF(N1536="základní",J1536,0)</f>
        <v>0</v>
      </c>
      <c r="BF1536" s="194">
        <f>IF(N1536="snížená",J1536,0)</f>
        <v>0</v>
      </c>
      <c r="BG1536" s="194">
        <f>IF(N1536="zákl. přenesená",J1536,0)</f>
        <v>0</v>
      </c>
      <c r="BH1536" s="194">
        <f>IF(N1536="sníž. přenesená",J1536,0)</f>
        <v>0</v>
      </c>
      <c r="BI1536" s="194">
        <f>IF(N1536="nulová",J1536,0)</f>
        <v>0</v>
      </c>
      <c r="BJ1536" s="19" t="s">
        <v>82</v>
      </c>
      <c r="BK1536" s="194">
        <f>ROUND(I1536*H1536,2)</f>
        <v>0</v>
      </c>
      <c r="BL1536" s="19" t="s">
        <v>364</v>
      </c>
      <c r="BM1536" s="193" t="s">
        <v>1729</v>
      </c>
    </row>
    <row r="1537" s="2" customFormat="1" ht="37.8" customHeight="1">
      <c r="A1537" s="38"/>
      <c r="B1537" s="181"/>
      <c r="C1537" s="182" t="s">
        <v>1730</v>
      </c>
      <c r="D1537" s="182" t="s">
        <v>259</v>
      </c>
      <c r="E1537" s="183" t="s">
        <v>1731</v>
      </c>
      <c r="F1537" s="184" t="s">
        <v>1732</v>
      </c>
      <c r="G1537" s="185" t="s">
        <v>774</v>
      </c>
      <c r="H1537" s="186">
        <v>1</v>
      </c>
      <c r="I1537" s="187"/>
      <c r="J1537" s="188">
        <f>ROUND(I1537*H1537,2)</f>
        <v>0</v>
      </c>
      <c r="K1537" s="184" t="s">
        <v>1</v>
      </c>
      <c r="L1537" s="39"/>
      <c r="M1537" s="189" t="s">
        <v>1</v>
      </c>
      <c r="N1537" s="190" t="s">
        <v>40</v>
      </c>
      <c r="O1537" s="77"/>
      <c r="P1537" s="191">
        <f>O1537*H1537</f>
        <v>0</v>
      </c>
      <c r="Q1537" s="191">
        <v>0</v>
      </c>
      <c r="R1537" s="191">
        <f>Q1537*H1537</f>
        <v>0</v>
      </c>
      <c r="S1537" s="191">
        <v>0</v>
      </c>
      <c r="T1537" s="192">
        <f>S1537*H1537</f>
        <v>0</v>
      </c>
      <c r="U1537" s="38"/>
      <c r="V1537" s="38"/>
      <c r="W1537" s="38"/>
      <c r="X1537" s="38"/>
      <c r="Y1537" s="38"/>
      <c r="Z1537" s="38"/>
      <c r="AA1537" s="38"/>
      <c r="AB1537" s="38"/>
      <c r="AC1537" s="38"/>
      <c r="AD1537" s="38"/>
      <c r="AE1537" s="38"/>
      <c r="AR1537" s="193" t="s">
        <v>364</v>
      </c>
      <c r="AT1537" s="193" t="s">
        <v>259</v>
      </c>
      <c r="AU1537" s="193" t="s">
        <v>85</v>
      </c>
      <c r="AY1537" s="19" t="s">
        <v>257</v>
      </c>
      <c r="BE1537" s="194">
        <f>IF(N1537="základní",J1537,0)</f>
        <v>0</v>
      </c>
      <c r="BF1537" s="194">
        <f>IF(N1537="snížená",J1537,0)</f>
        <v>0</v>
      </c>
      <c r="BG1537" s="194">
        <f>IF(N1537="zákl. přenesená",J1537,0)</f>
        <v>0</v>
      </c>
      <c r="BH1537" s="194">
        <f>IF(N1537="sníž. přenesená",J1537,0)</f>
        <v>0</v>
      </c>
      <c r="BI1537" s="194">
        <f>IF(N1537="nulová",J1537,0)</f>
        <v>0</v>
      </c>
      <c r="BJ1537" s="19" t="s">
        <v>82</v>
      </c>
      <c r="BK1537" s="194">
        <f>ROUND(I1537*H1537,2)</f>
        <v>0</v>
      </c>
      <c r="BL1537" s="19" t="s">
        <v>364</v>
      </c>
      <c r="BM1537" s="193" t="s">
        <v>1733</v>
      </c>
    </row>
    <row r="1538" s="2" customFormat="1" ht="37.8" customHeight="1">
      <c r="A1538" s="38"/>
      <c r="B1538" s="181"/>
      <c r="C1538" s="182" t="s">
        <v>1734</v>
      </c>
      <c r="D1538" s="182" t="s">
        <v>259</v>
      </c>
      <c r="E1538" s="183" t="s">
        <v>1735</v>
      </c>
      <c r="F1538" s="184" t="s">
        <v>1736</v>
      </c>
      <c r="G1538" s="185" t="s">
        <v>774</v>
      </c>
      <c r="H1538" s="186">
        <v>1</v>
      </c>
      <c r="I1538" s="187"/>
      <c r="J1538" s="188">
        <f>ROUND(I1538*H1538,2)</f>
        <v>0</v>
      </c>
      <c r="K1538" s="184" t="s">
        <v>1</v>
      </c>
      <c r="L1538" s="39"/>
      <c r="M1538" s="189" t="s">
        <v>1</v>
      </c>
      <c r="N1538" s="190" t="s">
        <v>40</v>
      </c>
      <c r="O1538" s="77"/>
      <c r="P1538" s="191">
        <f>O1538*H1538</f>
        <v>0</v>
      </c>
      <c r="Q1538" s="191">
        <v>0</v>
      </c>
      <c r="R1538" s="191">
        <f>Q1538*H1538</f>
        <v>0</v>
      </c>
      <c r="S1538" s="191">
        <v>0</v>
      </c>
      <c r="T1538" s="192">
        <f>S1538*H1538</f>
        <v>0</v>
      </c>
      <c r="U1538" s="38"/>
      <c r="V1538" s="38"/>
      <c r="W1538" s="38"/>
      <c r="X1538" s="38"/>
      <c r="Y1538" s="38"/>
      <c r="Z1538" s="38"/>
      <c r="AA1538" s="38"/>
      <c r="AB1538" s="38"/>
      <c r="AC1538" s="38"/>
      <c r="AD1538" s="38"/>
      <c r="AE1538" s="38"/>
      <c r="AR1538" s="193" t="s">
        <v>364</v>
      </c>
      <c r="AT1538" s="193" t="s">
        <v>259</v>
      </c>
      <c r="AU1538" s="193" t="s">
        <v>85</v>
      </c>
      <c r="AY1538" s="19" t="s">
        <v>257</v>
      </c>
      <c r="BE1538" s="194">
        <f>IF(N1538="základní",J1538,0)</f>
        <v>0</v>
      </c>
      <c r="BF1538" s="194">
        <f>IF(N1538="snížená",J1538,0)</f>
        <v>0</v>
      </c>
      <c r="BG1538" s="194">
        <f>IF(N1538="zákl. přenesená",J1538,0)</f>
        <v>0</v>
      </c>
      <c r="BH1538" s="194">
        <f>IF(N1538="sníž. přenesená",J1538,0)</f>
        <v>0</v>
      </c>
      <c r="BI1538" s="194">
        <f>IF(N1538="nulová",J1538,0)</f>
        <v>0</v>
      </c>
      <c r="BJ1538" s="19" t="s">
        <v>82</v>
      </c>
      <c r="BK1538" s="194">
        <f>ROUND(I1538*H1538,2)</f>
        <v>0</v>
      </c>
      <c r="BL1538" s="19" t="s">
        <v>364</v>
      </c>
      <c r="BM1538" s="193" t="s">
        <v>1737</v>
      </c>
    </row>
    <row r="1539" s="2" customFormat="1" ht="37.8" customHeight="1">
      <c r="A1539" s="38"/>
      <c r="B1539" s="181"/>
      <c r="C1539" s="182" t="s">
        <v>1738</v>
      </c>
      <c r="D1539" s="182" t="s">
        <v>259</v>
      </c>
      <c r="E1539" s="183" t="s">
        <v>1739</v>
      </c>
      <c r="F1539" s="184" t="s">
        <v>1740</v>
      </c>
      <c r="G1539" s="185" t="s">
        <v>774</v>
      </c>
      <c r="H1539" s="186">
        <v>1</v>
      </c>
      <c r="I1539" s="187"/>
      <c r="J1539" s="188">
        <f>ROUND(I1539*H1539,2)</f>
        <v>0</v>
      </c>
      <c r="K1539" s="184" t="s">
        <v>1</v>
      </c>
      <c r="L1539" s="39"/>
      <c r="M1539" s="189" t="s">
        <v>1</v>
      </c>
      <c r="N1539" s="190" t="s">
        <v>40</v>
      </c>
      <c r="O1539" s="77"/>
      <c r="P1539" s="191">
        <f>O1539*H1539</f>
        <v>0</v>
      </c>
      <c r="Q1539" s="191">
        <v>0</v>
      </c>
      <c r="R1539" s="191">
        <f>Q1539*H1539</f>
        <v>0</v>
      </c>
      <c r="S1539" s="191">
        <v>0</v>
      </c>
      <c r="T1539" s="192">
        <f>S1539*H1539</f>
        <v>0</v>
      </c>
      <c r="U1539" s="38"/>
      <c r="V1539" s="38"/>
      <c r="W1539" s="38"/>
      <c r="X1539" s="38"/>
      <c r="Y1539" s="38"/>
      <c r="Z1539" s="38"/>
      <c r="AA1539" s="38"/>
      <c r="AB1539" s="38"/>
      <c r="AC1539" s="38"/>
      <c r="AD1539" s="38"/>
      <c r="AE1539" s="38"/>
      <c r="AR1539" s="193" t="s">
        <v>364</v>
      </c>
      <c r="AT1539" s="193" t="s">
        <v>259</v>
      </c>
      <c r="AU1539" s="193" t="s">
        <v>85</v>
      </c>
      <c r="AY1539" s="19" t="s">
        <v>257</v>
      </c>
      <c r="BE1539" s="194">
        <f>IF(N1539="základní",J1539,0)</f>
        <v>0</v>
      </c>
      <c r="BF1539" s="194">
        <f>IF(N1539="snížená",J1539,0)</f>
        <v>0</v>
      </c>
      <c r="BG1539" s="194">
        <f>IF(N1539="zákl. přenesená",J1539,0)</f>
        <v>0</v>
      </c>
      <c r="BH1539" s="194">
        <f>IF(N1539="sníž. přenesená",J1539,0)</f>
        <v>0</v>
      </c>
      <c r="BI1539" s="194">
        <f>IF(N1539="nulová",J1539,0)</f>
        <v>0</v>
      </c>
      <c r="BJ1539" s="19" t="s">
        <v>82</v>
      </c>
      <c r="BK1539" s="194">
        <f>ROUND(I1539*H1539,2)</f>
        <v>0</v>
      </c>
      <c r="BL1539" s="19" t="s">
        <v>364</v>
      </c>
      <c r="BM1539" s="193" t="s">
        <v>1741</v>
      </c>
    </row>
    <row r="1540" s="2" customFormat="1" ht="49.05" customHeight="1">
      <c r="A1540" s="38"/>
      <c r="B1540" s="181"/>
      <c r="C1540" s="182" t="s">
        <v>1742</v>
      </c>
      <c r="D1540" s="182" t="s">
        <v>259</v>
      </c>
      <c r="E1540" s="183" t="s">
        <v>1743</v>
      </c>
      <c r="F1540" s="184" t="s">
        <v>1744</v>
      </c>
      <c r="G1540" s="185" t="s">
        <v>774</v>
      </c>
      <c r="H1540" s="186">
        <v>3</v>
      </c>
      <c r="I1540" s="187"/>
      <c r="J1540" s="188">
        <f>ROUND(I1540*H1540,2)</f>
        <v>0</v>
      </c>
      <c r="K1540" s="184" t="s">
        <v>1</v>
      </c>
      <c r="L1540" s="39"/>
      <c r="M1540" s="189" t="s">
        <v>1</v>
      </c>
      <c r="N1540" s="190" t="s">
        <v>40</v>
      </c>
      <c r="O1540" s="77"/>
      <c r="P1540" s="191">
        <f>O1540*H1540</f>
        <v>0</v>
      </c>
      <c r="Q1540" s="191">
        <v>0</v>
      </c>
      <c r="R1540" s="191">
        <f>Q1540*H1540</f>
        <v>0</v>
      </c>
      <c r="S1540" s="191">
        <v>0</v>
      </c>
      <c r="T1540" s="192">
        <f>S1540*H1540</f>
        <v>0</v>
      </c>
      <c r="U1540" s="38"/>
      <c r="V1540" s="38"/>
      <c r="W1540" s="38"/>
      <c r="X1540" s="38"/>
      <c r="Y1540" s="38"/>
      <c r="Z1540" s="38"/>
      <c r="AA1540" s="38"/>
      <c r="AB1540" s="38"/>
      <c r="AC1540" s="38"/>
      <c r="AD1540" s="38"/>
      <c r="AE1540" s="38"/>
      <c r="AR1540" s="193" t="s">
        <v>364</v>
      </c>
      <c r="AT1540" s="193" t="s">
        <v>259</v>
      </c>
      <c r="AU1540" s="193" t="s">
        <v>85</v>
      </c>
      <c r="AY1540" s="19" t="s">
        <v>257</v>
      </c>
      <c r="BE1540" s="194">
        <f>IF(N1540="základní",J1540,0)</f>
        <v>0</v>
      </c>
      <c r="BF1540" s="194">
        <f>IF(N1540="snížená",J1540,0)</f>
        <v>0</v>
      </c>
      <c r="BG1540" s="194">
        <f>IF(N1540="zákl. přenesená",J1540,0)</f>
        <v>0</v>
      </c>
      <c r="BH1540" s="194">
        <f>IF(N1540="sníž. přenesená",J1540,0)</f>
        <v>0</v>
      </c>
      <c r="BI1540" s="194">
        <f>IF(N1540="nulová",J1540,0)</f>
        <v>0</v>
      </c>
      <c r="BJ1540" s="19" t="s">
        <v>82</v>
      </c>
      <c r="BK1540" s="194">
        <f>ROUND(I1540*H1540,2)</f>
        <v>0</v>
      </c>
      <c r="BL1540" s="19" t="s">
        <v>364</v>
      </c>
      <c r="BM1540" s="193" t="s">
        <v>1745</v>
      </c>
    </row>
    <row r="1541" s="2" customFormat="1" ht="44.25" customHeight="1">
      <c r="A1541" s="38"/>
      <c r="B1541" s="181"/>
      <c r="C1541" s="182" t="s">
        <v>1746</v>
      </c>
      <c r="D1541" s="182" t="s">
        <v>259</v>
      </c>
      <c r="E1541" s="183" t="s">
        <v>1747</v>
      </c>
      <c r="F1541" s="184" t="s">
        <v>1748</v>
      </c>
      <c r="G1541" s="185" t="s">
        <v>774</v>
      </c>
      <c r="H1541" s="186">
        <v>1</v>
      </c>
      <c r="I1541" s="187"/>
      <c r="J1541" s="188">
        <f>ROUND(I1541*H1541,2)</f>
        <v>0</v>
      </c>
      <c r="K1541" s="184" t="s">
        <v>1</v>
      </c>
      <c r="L1541" s="39"/>
      <c r="M1541" s="189" t="s">
        <v>1</v>
      </c>
      <c r="N1541" s="190" t="s">
        <v>40</v>
      </c>
      <c r="O1541" s="77"/>
      <c r="P1541" s="191">
        <f>O1541*H1541</f>
        <v>0</v>
      </c>
      <c r="Q1541" s="191">
        <v>0</v>
      </c>
      <c r="R1541" s="191">
        <f>Q1541*H1541</f>
        <v>0</v>
      </c>
      <c r="S1541" s="191">
        <v>0</v>
      </c>
      <c r="T1541" s="192">
        <f>S1541*H1541</f>
        <v>0</v>
      </c>
      <c r="U1541" s="38"/>
      <c r="V1541" s="38"/>
      <c r="W1541" s="38"/>
      <c r="X1541" s="38"/>
      <c r="Y1541" s="38"/>
      <c r="Z1541" s="38"/>
      <c r="AA1541" s="38"/>
      <c r="AB1541" s="38"/>
      <c r="AC1541" s="38"/>
      <c r="AD1541" s="38"/>
      <c r="AE1541" s="38"/>
      <c r="AR1541" s="193" t="s">
        <v>364</v>
      </c>
      <c r="AT1541" s="193" t="s">
        <v>259</v>
      </c>
      <c r="AU1541" s="193" t="s">
        <v>85</v>
      </c>
      <c r="AY1541" s="19" t="s">
        <v>257</v>
      </c>
      <c r="BE1541" s="194">
        <f>IF(N1541="základní",J1541,0)</f>
        <v>0</v>
      </c>
      <c r="BF1541" s="194">
        <f>IF(N1541="snížená",J1541,0)</f>
        <v>0</v>
      </c>
      <c r="BG1541" s="194">
        <f>IF(N1541="zákl. přenesená",J1541,0)</f>
        <v>0</v>
      </c>
      <c r="BH1541" s="194">
        <f>IF(N1541="sníž. přenesená",J1541,0)</f>
        <v>0</v>
      </c>
      <c r="BI1541" s="194">
        <f>IF(N1541="nulová",J1541,0)</f>
        <v>0</v>
      </c>
      <c r="BJ1541" s="19" t="s">
        <v>82</v>
      </c>
      <c r="BK1541" s="194">
        <f>ROUND(I1541*H1541,2)</f>
        <v>0</v>
      </c>
      <c r="BL1541" s="19" t="s">
        <v>364</v>
      </c>
      <c r="BM1541" s="193" t="s">
        <v>1749</v>
      </c>
    </row>
    <row r="1542" s="2" customFormat="1" ht="37.8" customHeight="1">
      <c r="A1542" s="38"/>
      <c r="B1542" s="181"/>
      <c r="C1542" s="182" t="s">
        <v>1750</v>
      </c>
      <c r="D1542" s="182" t="s">
        <v>259</v>
      </c>
      <c r="E1542" s="183" t="s">
        <v>1751</v>
      </c>
      <c r="F1542" s="184" t="s">
        <v>1752</v>
      </c>
      <c r="G1542" s="185" t="s">
        <v>774</v>
      </c>
      <c r="H1542" s="186">
        <v>1</v>
      </c>
      <c r="I1542" s="187"/>
      <c r="J1542" s="188">
        <f>ROUND(I1542*H1542,2)</f>
        <v>0</v>
      </c>
      <c r="K1542" s="184" t="s">
        <v>1</v>
      </c>
      <c r="L1542" s="39"/>
      <c r="M1542" s="189" t="s">
        <v>1</v>
      </c>
      <c r="N1542" s="190" t="s">
        <v>40</v>
      </c>
      <c r="O1542" s="77"/>
      <c r="P1542" s="191">
        <f>O1542*H1542</f>
        <v>0</v>
      </c>
      <c r="Q1542" s="191">
        <v>0</v>
      </c>
      <c r="R1542" s="191">
        <f>Q1542*H1542</f>
        <v>0</v>
      </c>
      <c r="S1542" s="191">
        <v>0</v>
      </c>
      <c r="T1542" s="192">
        <f>S1542*H1542</f>
        <v>0</v>
      </c>
      <c r="U1542" s="38"/>
      <c r="V1542" s="38"/>
      <c r="W1542" s="38"/>
      <c r="X1542" s="38"/>
      <c r="Y1542" s="38"/>
      <c r="Z1542" s="38"/>
      <c r="AA1542" s="38"/>
      <c r="AB1542" s="38"/>
      <c r="AC1542" s="38"/>
      <c r="AD1542" s="38"/>
      <c r="AE1542" s="38"/>
      <c r="AR1542" s="193" t="s">
        <v>364</v>
      </c>
      <c r="AT1542" s="193" t="s">
        <v>259</v>
      </c>
      <c r="AU1542" s="193" t="s">
        <v>85</v>
      </c>
      <c r="AY1542" s="19" t="s">
        <v>257</v>
      </c>
      <c r="BE1542" s="194">
        <f>IF(N1542="základní",J1542,0)</f>
        <v>0</v>
      </c>
      <c r="BF1542" s="194">
        <f>IF(N1542="snížená",J1542,0)</f>
        <v>0</v>
      </c>
      <c r="BG1542" s="194">
        <f>IF(N1542="zákl. přenesená",J1542,0)</f>
        <v>0</v>
      </c>
      <c r="BH1542" s="194">
        <f>IF(N1542="sníž. přenesená",J1542,0)</f>
        <v>0</v>
      </c>
      <c r="BI1542" s="194">
        <f>IF(N1542="nulová",J1542,0)</f>
        <v>0</v>
      </c>
      <c r="BJ1542" s="19" t="s">
        <v>82</v>
      </c>
      <c r="BK1542" s="194">
        <f>ROUND(I1542*H1542,2)</f>
        <v>0</v>
      </c>
      <c r="BL1542" s="19" t="s">
        <v>364</v>
      </c>
      <c r="BM1542" s="193" t="s">
        <v>1753</v>
      </c>
    </row>
    <row r="1543" s="2" customFormat="1" ht="37.8" customHeight="1">
      <c r="A1543" s="38"/>
      <c r="B1543" s="181"/>
      <c r="C1543" s="182" t="s">
        <v>1754</v>
      </c>
      <c r="D1543" s="182" t="s">
        <v>259</v>
      </c>
      <c r="E1543" s="183" t="s">
        <v>1755</v>
      </c>
      <c r="F1543" s="184" t="s">
        <v>1756</v>
      </c>
      <c r="G1543" s="185" t="s">
        <v>774</v>
      </c>
      <c r="H1543" s="186">
        <v>2</v>
      </c>
      <c r="I1543" s="187"/>
      <c r="J1543" s="188">
        <f>ROUND(I1543*H1543,2)</f>
        <v>0</v>
      </c>
      <c r="K1543" s="184" t="s">
        <v>1</v>
      </c>
      <c r="L1543" s="39"/>
      <c r="M1543" s="189" t="s">
        <v>1</v>
      </c>
      <c r="N1543" s="190" t="s">
        <v>40</v>
      </c>
      <c r="O1543" s="77"/>
      <c r="P1543" s="191">
        <f>O1543*H1543</f>
        <v>0</v>
      </c>
      <c r="Q1543" s="191">
        <v>0</v>
      </c>
      <c r="R1543" s="191">
        <f>Q1543*H1543</f>
        <v>0</v>
      </c>
      <c r="S1543" s="191">
        <v>0</v>
      </c>
      <c r="T1543" s="192">
        <f>S1543*H1543</f>
        <v>0</v>
      </c>
      <c r="U1543" s="38"/>
      <c r="V1543" s="38"/>
      <c r="W1543" s="38"/>
      <c r="X1543" s="38"/>
      <c r="Y1543" s="38"/>
      <c r="Z1543" s="38"/>
      <c r="AA1543" s="38"/>
      <c r="AB1543" s="38"/>
      <c r="AC1543" s="38"/>
      <c r="AD1543" s="38"/>
      <c r="AE1543" s="38"/>
      <c r="AR1543" s="193" t="s">
        <v>364</v>
      </c>
      <c r="AT1543" s="193" t="s">
        <v>259</v>
      </c>
      <c r="AU1543" s="193" t="s">
        <v>85</v>
      </c>
      <c r="AY1543" s="19" t="s">
        <v>257</v>
      </c>
      <c r="BE1543" s="194">
        <f>IF(N1543="základní",J1543,0)</f>
        <v>0</v>
      </c>
      <c r="BF1543" s="194">
        <f>IF(N1543="snížená",J1543,0)</f>
        <v>0</v>
      </c>
      <c r="BG1543" s="194">
        <f>IF(N1543="zákl. přenesená",J1543,0)</f>
        <v>0</v>
      </c>
      <c r="BH1543" s="194">
        <f>IF(N1543="sníž. přenesená",J1543,0)</f>
        <v>0</v>
      </c>
      <c r="BI1543" s="194">
        <f>IF(N1543="nulová",J1543,0)</f>
        <v>0</v>
      </c>
      <c r="BJ1543" s="19" t="s">
        <v>82</v>
      </c>
      <c r="BK1543" s="194">
        <f>ROUND(I1543*H1543,2)</f>
        <v>0</v>
      </c>
      <c r="BL1543" s="19" t="s">
        <v>364</v>
      </c>
      <c r="BM1543" s="193" t="s">
        <v>1757</v>
      </c>
    </row>
    <row r="1544" s="2" customFormat="1" ht="44.25" customHeight="1">
      <c r="A1544" s="38"/>
      <c r="B1544" s="181"/>
      <c r="C1544" s="182" t="s">
        <v>1758</v>
      </c>
      <c r="D1544" s="182" t="s">
        <v>259</v>
      </c>
      <c r="E1544" s="183" t="s">
        <v>1759</v>
      </c>
      <c r="F1544" s="184" t="s">
        <v>1760</v>
      </c>
      <c r="G1544" s="185" t="s">
        <v>774</v>
      </c>
      <c r="H1544" s="186">
        <v>1</v>
      </c>
      <c r="I1544" s="187"/>
      <c r="J1544" s="188">
        <f>ROUND(I1544*H1544,2)</f>
        <v>0</v>
      </c>
      <c r="K1544" s="184" t="s">
        <v>1</v>
      </c>
      <c r="L1544" s="39"/>
      <c r="M1544" s="189" t="s">
        <v>1</v>
      </c>
      <c r="N1544" s="190" t="s">
        <v>40</v>
      </c>
      <c r="O1544" s="77"/>
      <c r="P1544" s="191">
        <f>O1544*H1544</f>
        <v>0</v>
      </c>
      <c r="Q1544" s="191">
        <v>0</v>
      </c>
      <c r="R1544" s="191">
        <f>Q1544*H1544</f>
        <v>0</v>
      </c>
      <c r="S1544" s="191">
        <v>0</v>
      </c>
      <c r="T1544" s="192">
        <f>S1544*H1544</f>
        <v>0</v>
      </c>
      <c r="U1544" s="38"/>
      <c r="V1544" s="38"/>
      <c r="W1544" s="38"/>
      <c r="X1544" s="38"/>
      <c r="Y1544" s="38"/>
      <c r="Z1544" s="38"/>
      <c r="AA1544" s="38"/>
      <c r="AB1544" s="38"/>
      <c r="AC1544" s="38"/>
      <c r="AD1544" s="38"/>
      <c r="AE1544" s="38"/>
      <c r="AR1544" s="193" t="s">
        <v>364</v>
      </c>
      <c r="AT1544" s="193" t="s">
        <v>259</v>
      </c>
      <c r="AU1544" s="193" t="s">
        <v>85</v>
      </c>
      <c r="AY1544" s="19" t="s">
        <v>257</v>
      </c>
      <c r="BE1544" s="194">
        <f>IF(N1544="základní",J1544,0)</f>
        <v>0</v>
      </c>
      <c r="BF1544" s="194">
        <f>IF(N1544="snížená",J1544,0)</f>
        <v>0</v>
      </c>
      <c r="BG1544" s="194">
        <f>IF(N1544="zákl. přenesená",J1544,0)</f>
        <v>0</v>
      </c>
      <c r="BH1544" s="194">
        <f>IF(N1544="sníž. přenesená",J1544,0)</f>
        <v>0</v>
      </c>
      <c r="BI1544" s="194">
        <f>IF(N1544="nulová",J1544,0)</f>
        <v>0</v>
      </c>
      <c r="BJ1544" s="19" t="s">
        <v>82</v>
      </c>
      <c r="BK1544" s="194">
        <f>ROUND(I1544*H1544,2)</f>
        <v>0</v>
      </c>
      <c r="BL1544" s="19" t="s">
        <v>364</v>
      </c>
      <c r="BM1544" s="193" t="s">
        <v>1761</v>
      </c>
    </row>
    <row r="1545" s="2" customFormat="1" ht="37.8" customHeight="1">
      <c r="A1545" s="38"/>
      <c r="B1545" s="181"/>
      <c r="C1545" s="182" t="s">
        <v>1762</v>
      </c>
      <c r="D1545" s="182" t="s">
        <v>259</v>
      </c>
      <c r="E1545" s="183" t="s">
        <v>1763</v>
      </c>
      <c r="F1545" s="184" t="s">
        <v>1764</v>
      </c>
      <c r="G1545" s="185" t="s">
        <v>774</v>
      </c>
      <c r="H1545" s="186">
        <v>1</v>
      </c>
      <c r="I1545" s="187"/>
      <c r="J1545" s="188">
        <f>ROUND(I1545*H1545,2)</f>
        <v>0</v>
      </c>
      <c r="K1545" s="184" t="s">
        <v>1</v>
      </c>
      <c r="L1545" s="39"/>
      <c r="M1545" s="189" t="s">
        <v>1</v>
      </c>
      <c r="N1545" s="190" t="s">
        <v>40</v>
      </c>
      <c r="O1545" s="77"/>
      <c r="P1545" s="191">
        <f>O1545*H1545</f>
        <v>0</v>
      </c>
      <c r="Q1545" s="191">
        <v>0</v>
      </c>
      <c r="R1545" s="191">
        <f>Q1545*H1545</f>
        <v>0</v>
      </c>
      <c r="S1545" s="191">
        <v>0</v>
      </c>
      <c r="T1545" s="192">
        <f>S1545*H1545</f>
        <v>0</v>
      </c>
      <c r="U1545" s="38"/>
      <c r="V1545" s="38"/>
      <c r="W1545" s="38"/>
      <c r="X1545" s="38"/>
      <c r="Y1545" s="38"/>
      <c r="Z1545" s="38"/>
      <c r="AA1545" s="38"/>
      <c r="AB1545" s="38"/>
      <c r="AC1545" s="38"/>
      <c r="AD1545" s="38"/>
      <c r="AE1545" s="38"/>
      <c r="AR1545" s="193" t="s">
        <v>364</v>
      </c>
      <c r="AT1545" s="193" t="s">
        <v>259</v>
      </c>
      <c r="AU1545" s="193" t="s">
        <v>85</v>
      </c>
      <c r="AY1545" s="19" t="s">
        <v>257</v>
      </c>
      <c r="BE1545" s="194">
        <f>IF(N1545="základní",J1545,0)</f>
        <v>0</v>
      </c>
      <c r="BF1545" s="194">
        <f>IF(N1545="snížená",J1545,0)</f>
        <v>0</v>
      </c>
      <c r="BG1545" s="194">
        <f>IF(N1545="zákl. přenesená",J1545,0)</f>
        <v>0</v>
      </c>
      <c r="BH1545" s="194">
        <f>IF(N1545="sníž. přenesená",J1545,0)</f>
        <v>0</v>
      </c>
      <c r="BI1545" s="194">
        <f>IF(N1545="nulová",J1545,0)</f>
        <v>0</v>
      </c>
      <c r="BJ1545" s="19" t="s">
        <v>82</v>
      </c>
      <c r="BK1545" s="194">
        <f>ROUND(I1545*H1545,2)</f>
        <v>0</v>
      </c>
      <c r="BL1545" s="19" t="s">
        <v>364</v>
      </c>
      <c r="BM1545" s="193" t="s">
        <v>1765</v>
      </c>
    </row>
    <row r="1546" s="2" customFormat="1" ht="49.05" customHeight="1">
      <c r="A1546" s="38"/>
      <c r="B1546" s="181"/>
      <c r="C1546" s="182" t="s">
        <v>1766</v>
      </c>
      <c r="D1546" s="182" t="s">
        <v>259</v>
      </c>
      <c r="E1546" s="183" t="s">
        <v>1767</v>
      </c>
      <c r="F1546" s="184" t="s">
        <v>1768</v>
      </c>
      <c r="G1546" s="185" t="s">
        <v>774</v>
      </c>
      <c r="H1546" s="186">
        <v>8</v>
      </c>
      <c r="I1546" s="187"/>
      <c r="J1546" s="188">
        <f>ROUND(I1546*H1546,2)</f>
        <v>0</v>
      </c>
      <c r="K1546" s="184" t="s">
        <v>1</v>
      </c>
      <c r="L1546" s="39"/>
      <c r="M1546" s="189" t="s">
        <v>1</v>
      </c>
      <c r="N1546" s="190" t="s">
        <v>40</v>
      </c>
      <c r="O1546" s="77"/>
      <c r="P1546" s="191">
        <f>O1546*H1546</f>
        <v>0</v>
      </c>
      <c r="Q1546" s="191">
        <v>0</v>
      </c>
      <c r="R1546" s="191">
        <f>Q1546*H1546</f>
        <v>0</v>
      </c>
      <c r="S1546" s="191">
        <v>0</v>
      </c>
      <c r="T1546" s="192">
        <f>S1546*H1546</f>
        <v>0</v>
      </c>
      <c r="U1546" s="38"/>
      <c r="V1546" s="38"/>
      <c r="W1546" s="38"/>
      <c r="X1546" s="38"/>
      <c r="Y1546" s="38"/>
      <c r="Z1546" s="38"/>
      <c r="AA1546" s="38"/>
      <c r="AB1546" s="38"/>
      <c r="AC1546" s="38"/>
      <c r="AD1546" s="38"/>
      <c r="AE1546" s="38"/>
      <c r="AR1546" s="193" t="s">
        <v>364</v>
      </c>
      <c r="AT1546" s="193" t="s">
        <v>259</v>
      </c>
      <c r="AU1546" s="193" t="s">
        <v>85</v>
      </c>
      <c r="AY1546" s="19" t="s">
        <v>257</v>
      </c>
      <c r="BE1546" s="194">
        <f>IF(N1546="základní",J1546,0)</f>
        <v>0</v>
      </c>
      <c r="BF1546" s="194">
        <f>IF(N1546="snížená",J1546,0)</f>
        <v>0</v>
      </c>
      <c r="BG1546" s="194">
        <f>IF(N1546="zákl. přenesená",J1546,0)</f>
        <v>0</v>
      </c>
      <c r="BH1546" s="194">
        <f>IF(N1546="sníž. přenesená",J1546,0)</f>
        <v>0</v>
      </c>
      <c r="BI1546" s="194">
        <f>IF(N1546="nulová",J1546,0)</f>
        <v>0</v>
      </c>
      <c r="BJ1546" s="19" t="s">
        <v>82</v>
      </c>
      <c r="BK1546" s="194">
        <f>ROUND(I1546*H1546,2)</f>
        <v>0</v>
      </c>
      <c r="BL1546" s="19" t="s">
        <v>364</v>
      </c>
      <c r="BM1546" s="193" t="s">
        <v>1769</v>
      </c>
    </row>
    <row r="1547" s="2" customFormat="1" ht="49.05" customHeight="1">
      <c r="A1547" s="38"/>
      <c r="B1547" s="181"/>
      <c r="C1547" s="182" t="s">
        <v>1770</v>
      </c>
      <c r="D1547" s="182" t="s">
        <v>259</v>
      </c>
      <c r="E1547" s="183" t="s">
        <v>1771</v>
      </c>
      <c r="F1547" s="184" t="s">
        <v>1772</v>
      </c>
      <c r="G1547" s="185" t="s">
        <v>774</v>
      </c>
      <c r="H1547" s="186">
        <v>4</v>
      </c>
      <c r="I1547" s="187"/>
      <c r="J1547" s="188">
        <f>ROUND(I1547*H1547,2)</f>
        <v>0</v>
      </c>
      <c r="K1547" s="184" t="s">
        <v>1</v>
      </c>
      <c r="L1547" s="39"/>
      <c r="M1547" s="189" t="s">
        <v>1</v>
      </c>
      <c r="N1547" s="190" t="s">
        <v>40</v>
      </c>
      <c r="O1547" s="77"/>
      <c r="P1547" s="191">
        <f>O1547*H1547</f>
        <v>0</v>
      </c>
      <c r="Q1547" s="191">
        <v>0</v>
      </c>
      <c r="R1547" s="191">
        <f>Q1547*H1547</f>
        <v>0</v>
      </c>
      <c r="S1547" s="191">
        <v>0</v>
      </c>
      <c r="T1547" s="192">
        <f>S1547*H1547</f>
        <v>0</v>
      </c>
      <c r="U1547" s="38"/>
      <c r="V1547" s="38"/>
      <c r="W1547" s="38"/>
      <c r="X1547" s="38"/>
      <c r="Y1547" s="38"/>
      <c r="Z1547" s="38"/>
      <c r="AA1547" s="38"/>
      <c r="AB1547" s="38"/>
      <c r="AC1547" s="38"/>
      <c r="AD1547" s="38"/>
      <c r="AE1547" s="38"/>
      <c r="AR1547" s="193" t="s">
        <v>364</v>
      </c>
      <c r="AT1547" s="193" t="s">
        <v>259</v>
      </c>
      <c r="AU1547" s="193" t="s">
        <v>85</v>
      </c>
      <c r="AY1547" s="19" t="s">
        <v>257</v>
      </c>
      <c r="BE1547" s="194">
        <f>IF(N1547="základní",J1547,0)</f>
        <v>0</v>
      </c>
      <c r="BF1547" s="194">
        <f>IF(N1547="snížená",J1547,0)</f>
        <v>0</v>
      </c>
      <c r="BG1547" s="194">
        <f>IF(N1547="zákl. přenesená",J1547,0)</f>
        <v>0</v>
      </c>
      <c r="BH1547" s="194">
        <f>IF(N1547="sníž. přenesená",J1547,0)</f>
        <v>0</v>
      </c>
      <c r="BI1547" s="194">
        <f>IF(N1547="nulová",J1547,0)</f>
        <v>0</v>
      </c>
      <c r="BJ1547" s="19" t="s">
        <v>82</v>
      </c>
      <c r="BK1547" s="194">
        <f>ROUND(I1547*H1547,2)</f>
        <v>0</v>
      </c>
      <c r="BL1547" s="19" t="s">
        <v>364</v>
      </c>
      <c r="BM1547" s="193" t="s">
        <v>1773</v>
      </c>
    </row>
    <row r="1548" s="12" customFormat="1" ht="22.8" customHeight="1">
      <c r="A1548" s="12"/>
      <c r="B1548" s="168"/>
      <c r="C1548" s="12"/>
      <c r="D1548" s="169" t="s">
        <v>74</v>
      </c>
      <c r="E1548" s="179" t="s">
        <v>1774</v>
      </c>
      <c r="F1548" s="179" t="s">
        <v>1775</v>
      </c>
      <c r="G1548" s="12"/>
      <c r="H1548" s="12"/>
      <c r="I1548" s="171"/>
      <c r="J1548" s="180">
        <f>BK1548</f>
        <v>0</v>
      </c>
      <c r="K1548" s="12"/>
      <c r="L1548" s="168"/>
      <c r="M1548" s="173"/>
      <c r="N1548" s="174"/>
      <c r="O1548" s="174"/>
      <c r="P1548" s="175">
        <f>SUM(P1549:P1587)</f>
        <v>0</v>
      </c>
      <c r="Q1548" s="174"/>
      <c r="R1548" s="175">
        <f>SUM(R1549:R1587)</f>
        <v>0</v>
      </c>
      <c r="S1548" s="174"/>
      <c r="T1548" s="176">
        <f>SUM(T1549:T1587)</f>
        <v>0</v>
      </c>
      <c r="U1548" s="12"/>
      <c r="V1548" s="12"/>
      <c r="W1548" s="12"/>
      <c r="X1548" s="12"/>
      <c r="Y1548" s="12"/>
      <c r="Z1548" s="12"/>
      <c r="AA1548" s="12"/>
      <c r="AB1548" s="12"/>
      <c r="AC1548" s="12"/>
      <c r="AD1548" s="12"/>
      <c r="AE1548" s="12"/>
      <c r="AR1548" s="169" t="s">
        <v>85</v>
      </c>
      <c r="AT1548" s="177" t="s">
        <v>74</v>
      </c>
      <c r="AU1548" s="177" t="s">
        <v>82</v>
      </c>
      <c r="AY1548" s="169" t="s">
        <v>257</v>
      </c>
      <c r="BK1548" s="178">
        <f>SUM(BK1549:BK1587)</f>
        <v>0</v>
      </c>
    </row>
    <row r="1549" s="2" customFormat="1" ht="49.05" customHeight="1">
      <c r="A1549" s="38"/>
      <c r="B1549" s="181"/>
      <c r="C1549" s="182" t="s">
        <v>1776</v>
      </c>
      <c r="D1549" s="182" t="s">
        <v>259</v>
      </c>
      <c r="E1549" s="183" t="s">
        <v>1777</v>
      </c>
      <c r="F1549" s="184" t="s">
        <v>1778</v>
      </c>
      <c r="G1549" s="185" t="s">
        <v>323</v>
      </c>
      <c r="H1549" s="186">
        <v>148.428</v>
      </c>
      <c r="I1549" s="187"/>
      <c r="J1549" s="188">
        <f>ROUND(I1549*H1549,2)</f>
        <v>0</v>
      </c>
      <c r="K1549" s="184" t="s">
        <v>1</v>
      </c>
      <c r="L1549" s="39"/>
      <c r="M1549" s="189" t="s">
        <v>1</v>
      </c>
      <c r="N1549" s="190" t="s">
        <v>40</v>
      </c>
      <c r="O1549" s="77"/>
      <c r="P1549" s="191">
        <f>O1549*H1549</f>
        <v>0</v>
      </c>
      <c r="Q1549" s="191">
        <v>0</v>
      </c>
      <c r="R1549" s="191">
        <f>Q1549*H1549</f>
        <v>0</v>
      </c>
      <c r="S1549" s="191">
        <v>0</v>
      </c>
      <c r="T1549" s="192">
        <f>S1549*H1549</f>
        <v>0</v>
      </c>
      <c r="U1549" s="38"/>
      <c r="V1549" s="38"/>
      <c r="W1549" s="38"/>
      <c r="X1549" s="38"/>
      <c r="Y1549" s="38"/>
      <c r="Z1549" s="38"/>
      <c r="AA1549" s="38"/>
      <c r="AB1549" s="38"/>
      <c r="AC1549" s="38"/>
      <c r="AD1549" s="38"/>
      <c r="AE1549" s="38"/>
      <c r="AR1549" s="193" t="s">
        <v>364</v>
      </c>
      <c r="AT1549" s="193" t="s">
        <v>259</v>
      </c>
      <c r="AU1549" s="193" t="s">
        <v>85</v>
      </c>
      <c r="AY1549" s="19" t="s">
        <v>257</v>
      </c>
      <c r="BE1549" s="194">
        <f>IF(N1549="základní",J1549,0)</f>
        <v>0</v>
      </c>
      <c r="BF1549" s="194">
        <f>IF(N1549="snížená",J1549,0)</f>
        <v>0</v>
      </c>
      <c r="BG1549" s="194">
        <f>IF(N1549="zákl. přenesená",J1549,0)</f>
        <v>0</v>
      </c>
      <c r="BH1549" s="194">
        <f>IF(N1549="sníž. přenesená",J1549,0)</f>
        <v>0</v>
      </c>
      <c r="BI1549" s="194">
        <f>IF(N1549="nulová",J1549,0)</f>
        <v>0</v>
      </c>
      <c r="BJ1549" s="19" t="s">
        <v>82</v>
      </c>
      <c r="BK1549" s="194">
        <f>ROUND(I1549*H1549,2)</f>
        <v>0</v>
      </c>
      <c r="BL1549" s="19" t="s">
        <v>364</v>
      </c>
      <c r="BM1549" s="193" t="s">
        <v>1779</v>
      </c>
    </row>
    <row r="1550" s="2" customFormat="1" ht="49.05" customHeight="1">
      <c r="A1550" s="38"/>
      <c r="B1550" s="181"/>
      <c r="C1550" s="182" t="s">
        <v>1780</v>
      </c>
      <c r="D1550" s="182" t="s">
        <v>259</v>
      </c>
      <c r="E1550" s="183" t="s">
        <v>1781</v>
      </c>
      <c r="F1550" s="184" t="s">
        <v>1782</v>
      </c>
      <c r="G1550" s="185" t="s">
        <v>323</v>
      </c>
      <c r="H1550" s="186">
        <v>43.68</v>
      </c>
      <c r="I1550" s="187"/>
      <c r="J1550" s="188">
        <f>ROUND(I1550*H1550,2)</f>
        <v>0</v>
      </c>
      <c r="K1550" s="184" t="s">
        <v>1</v>
      </c>
      <c r="L1550" s="39"/>
      <c r="M1550" s="189" t="s">
        <v>1</v>
      </c>
      <c r="N1550" s="190" t="s">
        <v>40</v>
      </c>
      <c r="O1550" s="77"/>
      <c r="P1550" s="191">
        <f>O1550*H1550</f>
        <v>0</v>
      </c>
      <c r="Q1550" s="191">
        <v>0</v>
      </c>
      <c r="R1550" s="191">
        <f>Q1550*H1550</f>
        <v>0</v>
      </c>
      <c r="S1550" s="191">
        <v>0</v>
      </c>
      <c r="T1550" s="192">
        <f>S1550*H1550</f>
        <v>0</v>
      </c>
      <c r="U1550" s="38"/>
      <c r="V1550" s="38"/>
      <c r="W1550" s="38"/>
      <c r="X1550" s="38"/>
      <c r="Y1550" s="38"/>
      <c r="Z1550" s="38"/>
      <c r="AA1550" s="38"/>
      <c r="AB1550" s="38"/>
      <c r="AC1550" s="38"/>
      <c r="AD1550" s="38"/>
      <c r="AE1550" s="38"/>
      <c r="AR1550" s="193" t="s">
        <v>364</v>
      </c>
      <c r="AT1550" s="193" t="s">
        <v>259</v>
      </c>
      <c r="AU1550" s="193" t="s">
        <v>85</v>
      </c>
      <c r="AY1550" s="19" t="s">
        <v>257</v>
      </c>
      <c r="BE1550" s="194">
        <f>IF(N1550="základní",J1550,0)</f>
        <v>0</v>
      </c>
      <c r="BF1550" s="194">
        <f>IF(N1550="snížená",J1550,0)</f>
        <v>0</v>
      </c>
      <c r="BG1550" s="194">
        <f>IF(N1550="zákl. přenesená",J1550,0)</f>
        <v>0</v>
      </c>
      <c r="BH1550" s="194">
        <f>IF(N1550="sníž. přenesená",J1550,0)</f>
        <v>0</v>
      </c>
      <c r="BI1550" s="194">
        <f>IF(N1550="nulová",J1550,0)</f>
        <v>0</v>
      </c>
      <c r="BJ1550" s="19" t="s">
        <v>82</v>
      </c>
      <c r="BK1550" s="194">
        <f>ROUND(I1550*H1550,2)</f>
        <v>0</v>
      </c>
      <c r="BL1550" s="19" t="s">
        <v>364</v>
      </c>
      <c r="BM1550" s="193" t="s">
        <v>1783</v>
      </c>
    </row>
    <row r="1551" s="2" customFormat="1" ht="49.05" customHeight="1">
      <c r="A1551" s="38"/>
      <c r="B1551" s="181"/>
      <c r="C1551" s="182" t="s">
        <v>1784</v>
      </c>
      <c r="D1551" s="182" t="s">
        <v>259</v>
      </c>
      <c r="E1551" s="183" t="s">
        <v>1785</v>
      </c>
      <c r="F1551" s="184" t="s">
        <v>1786</v>
      </c>
      <c r="G1551" s="185" t="s">
        <v>774</v>
      </c>
      <c r="H1551" s="186">
        <v>1</v>
      </c>
      <c r="I1551" s="187"/>
      <c r="J1551" s="188">
        <f>ROUND(I1551*H1551,2)</f>
        <v>0</v>
      </c>
      <c r="K1551" s="184" t="s">
        <v>1</v>
      </c>
      <c r="L1551" s="39"/>
      <c r="M1551" s="189" t="s">
        <v>1</v>
      </c>
      <c r="N1551" s="190" t="s">
        <v>40</v>
      </c>
      <c r="O1551" s="77"/>
      <c r="P1551" s="191">
        <f>O1551*H1551</f>
        <v>0</v>
      </c>
      <c r="Q1551" s="191">
        <v>0</v>
      </c>
      <c r="R1551" s="191">
        <f>Q1551*H1551</f>
        <v>0</v>
      </c>
      <c r="S1551" s="191">
        <v>0</v>
      </c>
      <c r="T1551" s="192">
        <f>S1551*H1551</f>
        <v>0</v>
      </c>
      <c r="U1551" s="38"/>
      <c r="V1551" s="38"/>
      <c r="W1551" s="38"/>
      <c r="X1551" s="38"/>
      <c r="Y1551" s="38"/>
      <c r="Z1551" s="38"/>
      <c r="AA1551" s="38"/>
      <c r="AB1551" s="38"/>
      <c r="AC1551" s="38"/>
      <c r="AD1551" s="38"/>
      <c r="AE1551" s="38"/>
      <c r="AR1551" s="193" t="s">
        <v>364</v>
      </c>
      <c r="AT1551" s="193" t="s">
        <v>259</v>
      </c>
      <c r="AU1551" s="193" t="s">
        <v>85</v>
      </c>
      <c r="AY1551" s="19" t="s">
        <v>257</v>
      </c>
      <c r="BE1551" s="194">
        <f>IF(N1551="základní",J1551,0)</f>
        <v>0</v>
      </c>
      <c r="BF1551" s="194">
        <f>IF(N1551="snížená",J1551,0)</f>
        <v>0</v>
      </c>
      <c r="BG1551" s="194">
        <f>IF(N1551="zákl. přenesená",J1551,0)</f>
        <v>0</v>
      </c>
      <c r="BH1551" s="194">
        <f>IF(N1551="sníž. přenesená",J1551,0)</f>
        <v>0</v>
      </c>
      <c r="BI1551" s="194">
        <f>IF(N1551="nulová",J1551,0)</f>
        <v>0</v>
      </c>
      <c r="BJ1551" s="19" t="s">
        <v>82</v>
      </c>
      <c r="BK1551" s="194">
        <f>ROUND(I1551*H1551,2)</f>
        <v>0</v>
      </c>
      <c r="BL1551" s="19" t="s">
        <v>364</v>
      </c>
      <c r="BM1551" s="193" t="s">
        <v>1787</v>
      </c>
    </row>
    <row r="1552" s="2" customFormat="1" ht="49.05" customHeight="1">
      <c r="A1552" s="38"/>
      <c r="B1552" s="181"/>
      <c r="C1552" s="182" t="s">
        <v>1788</v>
      </c>
      <c r="D1552" s="182" t="s">
        <v>259</v>
      </c>
      <c r="E1552" s="183" t="s">
        <v>1789</v>
      </c>
      <c r="F1552" s="184" t="s">
        <v>1790</v>
      </c>
      <c r="G1552" s="185" t="s">
        <v>774</v>
      </c>
      <c r="H1552" s="186">
        <v>1</v>
      </c>
      <c r="I1552" s="187"/>
      <c r="J1552" s="188">
        <f>ROUND(I1552*H1552,2)</f>
        <v>0</v>
      </c>
      <c r="K1552" s="184" t="s">
        <v>1</v>
      </c>
      <c r="L1552" s="39"/>
      <c r="M1552" s="189" t="s">
        <v>1</v>
      </c>
      <c r="N1552" s="190" t="s">
        <v>40</v>
      </c>
      <c r="O1552" s="77"/>
      <c r="P1552" s="191">
        <f>O1552*H1552</f>
        <v>0</v>
      </c>
      <c r="Q1552" s="191">
        <v>0</v>
      </c>
      <c r="R1552" s="191">
        <f>Q1552*H1552</f>
        <v>0</v>
      </c>
      <c r="S1552" s="191">
        <v>0</v>
      </c>
      <c r="T1552" s="192">
        <f>S1552*H1552</f>
        <v>0</v>
      </c>
      <c r="U1552" s="38"/>
      <c r="V1552" s="38"/>
      <c r="W1552" s="38"/>
      <c r="X1552" s="38"/>
      <c r="Y1552" s="38"/>
      <c r="Z1552" s="38"/>
      <c r="AA1552" s="38"/>
      <c r="AB1552" s="38"/>
      <c r="AC1552" s="38"/>
      <c r="AD1552" s="38"/>
      <c r="AE1552" s="38"/>
      <c r="AR1552" s="193" t="s">
        <v>364</v>
      </c>
      <c r="AT1552" s="193" t="s">
        <v>259</v>
      </c>
      <c r="AU1552" s="193" t="s">
        <v>85</v>
      </c>
      <c r="AY1552" s="19" t="s">
        <v>257</v>
      </c>
      <c r="BE1552" s="194">
        <f>IF(N1552="základní",J1552,0)</f>
        <v>0</v>
      </c>
      <c r="BF1552" s="194">
        <f>IF(N1552="snížená",J1552,0)</f>
        <v>0</v>
      </c>
      <c r="BG1552" s="194">
        <f>IF(N1552="zákl. přenesená",J1552,0)</f>
        <v>0</v>
      </c>
      <c r="BH1552" s="194">
        <f>IF(N1552="sníž. přenesená",J1552,0)</f>
        <v>0</v>
      </c>
      <c r="BI1552" s="194">
        <f>IF(N1552="nulová",J1552,0)</f>
        <v>0</v>
      </c>
      <c r="BJ1552" s="19" t="s">
        <v>82</v>
      </c>
      <c r="BK1552" s="194">
        <f>ROUND(I1552*H1552,2)</f>
        <v>0</v>
      </c>
      <c r="BL1552" s="19" t="s">
        <v>364</v>
      </c>
      <c r="BM1552" s="193" t="s">
        <v>1791</v>
      </c>
    </row>
    <row r="1553" s="2" customFormat="1" ht="49.05" customHeight="1">
      <c r="A1553" s="38"/>
      <c r="B1553" s="181"/>
      <c r="C1553" s="182" t="s">
        <v>1792</v>
      </c>
      <c r="D1553" s="182" t="s">
        <v>259</v>
      </c>
      <c r="E1553" s="183" t="s">
        <v>1793</v>
      </c>
      <c r="F1553" s="184" t="s">
        <v>1794</v>
      </c>
      <c r="G1553" s="185" t="s">
        <v>774</v>
      </c>
      <c r="H1553" s="186">
        <v>2</v>
      </c>
      <c r="I1553" s="187"/>
      <c r="J1553" s="188">
        <f>ROUND(I1553*H1553,2)</f>
        <v>0</v>
      </c>
      <c r="K1553" s="184" t="s">
        <v>1</v>
      </c>
      <c r="L1553" s="39"/>
      <c r="M1553" s="189" t="s">
        <v>1</v>
      </c>
      <c r="N1553" s="190" t="s">
        <v>40</v>
      </c>
      <c r="O1553" s="77"/>
      <c r="P1553" s="191">
        <f>O1553*H1553</f>
        <v>0</v>
      </c>
      <c r="Q1553" s="191">
        <v>0</v>
      </c>
      <c r="R1553" s="191">
        <f>Q1553*H1553</f>
        <v>0</v>
      </c>
      <c r="S1553" s="191">
        <v>0</v>
      </c>
      <c r="T1553" s="192">
        <f>S1553*H1553</f>
        <v>0</v>
      </c>
      <c r="U1553" s="38"/>
      <c r="V1553" s="38"/>
      <c r="W1553" s="38"/>
      <c r="X1553" s="38"/>
      <c r="Y1553" s="38"/>
      <c r="Z1553" s="38"/>
      <c r="AA1553" s="38"/>
      <c r="AB1553" s="38"/>
      <c r="AC1553" s="38"/>
      <c r="AD1553" s="38"/>
      <c r="AE1553" s="38"/>
      <c r="AR1553" s="193" t="s">
        <v>364</v>
      </c>
      <c r="AT1553" s="193" t="s">
        <v>259</v>
      </c>
      <c r="AU1553" s="193" t="s">
        <v>85</v>
      </c>
      <c r="AY1553" s="19" t="s">
        <v>257</v>
      </c>
      <c r="BE1553" s="194">
        <f>IF(N1553="základní",J1553,0)</f>
        <v>0</v>
      </c>
      <c r="BF1553" s="194">
        <f>IF(N1553="snížená",J1553,0)</f>
        <v>0</v>
      </c>
      <c r="BG1553" s="194">
        <f>IF(N1553="zákl. přenesená",J1553,0)</f>
        <v>0</v>
      </c>
      <c r="BH1553" s="194">
        <f>IF(N1553="sníž. přenesená",J1553,0)</f>
        <v>0</v>
      </c>
      <c r="BI1553" s="194">
        <f>IF(N1553="nulová",J1553,0)</f>
        <v>0</v>
      </c>
      <c r="BJ1553" s="19" t="s">
        <v>82</v>
      </c>
      <c r="BK1553" s="194">
        <f>ROUND(I1553*H1553,2)</f>
        <v>0</v>
      </c>
      <c r="BL1553" s="19" t="s">
        <v>364</v>
      </c>
      <c r="BM1553" s="193" t="s">
        <v>1795</v>
      </c>
    </row>
    <row r="1554" s="2" customFormat="1" ht="49.05" customHeight="1">
      <c r="A1554" s="38"/>
      <c r="B1554" s="181"/>
      <c r="C1554" s="182" t="s">
        <v>1796</v>
      </c>
      <c r="D1554" s="182" t="s">
        <v>259</v>
      </c>
      <c r="E1554" s="183" t="s">
        <v>1797</v>
      </c>
      <c r="F1554" s="184" t="s">
        <v>1798</v>
      </c>
      <c r="G1554" s="185" t="s">
        <v>1799</v>
      </c>
      <c r="H1554" s="186">
        <v>400</v>
      </c>
      <c r="I1554" s="187"/>
      <c r="J1554" s="188">
        <f>ROUND(I1554*H1554,2)</f>
        <v>0</v>
      </c>
      <c r="K1554" s="184" t="s">
        <v>1</v>
      </c>
      <c r="L1554" s="39"/>
      <c r="M1554" s="189" t="s">
        <v>1</v>
      </c>
      <c r="N1554" s="190" t="s">
        <v>40</v>
      </c>
      <c r="O1554" s="77"/>
      <c r="P1554" s="191">
        <f>O1554*H1554</f>
        <v>0</v>
      </c>
      <c r="Q1554" s="191">
        <v>0</v>
      </c>
      <c r="R1554" s="191">
        <f>Q1554*H1554</f>
        <v>0</v>
      </c>
      <c r="S1554" s="191">
        <v>0</v>
      </c>
      <c r="T1554" s="192">
        <f>S1554*H1554</f>
        <v>0</v>
      </c>
      <c r="U1554" s="38"/>
      <c r="V1554" s="38"/>
      <c r="W1554" s="38"/>
      <c r="X1554" s="38"/>
      <c r="Y1554" s="38"/>
      <c r="Z1554" s="38"/>
      <c r="AA1554" s="38"/>
      <c r="AB1554" s="38"/>
      <c r="AC1554" s="38"/>
      <c r="AD1554" s="38"/>
      <c r="AE1554" s="38"/>
      <c r="AR1554" s="193" t="s">
        <v>364</v>
      </c>
      <c r="AT1554" s="193" t="s">
        <v>259</v>
      </c>
      <c r="AU1554" s="193" t="s">
        <v>85</v>
      </c>
      <c r="AY1554" s="19" t="s">
        <v>257</v>
      </c>
      <c r="BE1554" s="194">
        <f>IF(N1554="základní",J1554,0)</f>
        <v>0</v>
      </c>
      <c r="BF1554" s="194">
        <f>IF(N1554="snížená",J1554,0)</f>
        <v>0</v>
      </c>
      <c r="BG1554" s="194">
        <f>IF(N1554="zákl. přenesená",J1554,0)</f>
        <v>0</v>
      </c>
      <c r="BH1554" s="194">
        <f>IF(N1554="sníž. přenesená",J1554,0)</f>
        <v>0</v>
      </c>
      <c r="BI1554" s="194">
        <f>IF(N1554="nulová",J1554,0)</f>
        <v>0</v>
      </c>
      <c r="BJ1554" s="19" t="s">
        <v>82</v>
      </c>
      <c r="BK1554" s="194">
        <f>ROUND(I1554*H1554,2)</f>
        <v>0</v>
      </c>
      <c r="BL1554" s="19" t="s">
        <v>364</v>
      </c>
      <c r="BM1554" s="193" t="s">
        <v>1800</v>
      </c>
    </row>
    <row r="1555" s="2" customFormat="1" ht="49.05" customHeight="1">
      <c r="A1555" s="38"/>
      <c r="B1555" s="181"/>
      <c r="C1555" s="182" t="s">
        <v>1801</v>
      </c>
      <c r="D1555" s="182" t="s">
        <v>259</v>
      </c>
      <c r="E1555" s="183" t="s">
        <v>1802</v>
      </c>
      <c r="F1555" s="184" t="s">
        <v>1803</v>
      </c>
      <c r="G1555" s="185" t="s">
        <v>774</v>
      </c>
      <c r="H1555" s="186">
        <v>6</v>
      </c>
      <c r="I1555" s="187"/>
      <c r="J1555" s="188">
        <f>ROUND(I1555*H1555,2)</f>
        <v>0</v>
      </c>
      <c r="K1555" s="184" t="s">
        <v>1</v>
      </c>
      <c r="L1555" s="39"/>
      <c r="M1555" s="189" t="s">
        <v>1</v>
      </c>
      <c r="N1555" s="190" t="s">
        <v>40</v>
      </c>
      <c r="O1555" s="77"/>
      <c r="P1555" s="191">
        <f>O1555*H1555</f>
        <v>0</v>
      </c>
      <c r="Q1555" s="191">
        <v>0</v>
      </c>
      <c r="R1555" s="191">
        <f>Q1555*H1555</f>
        <v>0</v>
      </c>
      <c r="S1555" s="191">
        <v>0</v>
      </c>
      <c r="T1555" s="192">
        <f>S1555*H1555</f>
        <v>0</v>
      </c>
      <c r="U1555" s="38"/>
      <c r="V1555" s="38"/>
      <c r="W1555" s="38"/>
      <c r="X1555" s="38"/>
      <c r="Y1555" s="38"/>
      <c r="Z1555" s="38"/>
      <c r="AA1555" s="38"/>
      <c r="AB1555" s="38"/>
      <c r="AC1555" s="38"/>
      <c r="AD1555" s="38"/>
      <c r="AE1555" s="38"/>
      <c r="AR1555" s="193" t="s">
        <v>364</v>
      </c>
      <c r="AT1555" s="193" t="s">
        <v>259</v>
      </c>
      <c r="AU1555" s="193" t="s">
        <v>85</v>
      </c>
      <c r="AY1555" s="19" t="s">
        <v>257</v>
      </c>
      <c r="BE1555" s="194">
        <f>IF(N1555="základní",J1555,0)</f>
        <v>0</v>
      </c>
      <c r="BF1555" s="194">
        <f>IF(N1555="snížená",J1555,0)</f>
        <v>0</v>
      </c>
      <c r="BG1555" s="194">
        <f>IF(N1555="zákl. přenesená",J1555,0)</f>
        <v>0</v>
      </c>
      <c r="BH1555" s="194">
        <f>IF(N1555="sníž. přenesená",J1555,0)</f>
        <v>0</v>
      </c>
      <c r="BI1555" s="194">
        <f>IF(N1555="nulová",J1555,0)</f>
        <v>0</v>
      </c>
      <c r="BJ1555" s="19" t="s">
        <v>82</v>
      </c>
      <c r="BK1555" s="194">
        <f>ROUND(I1555*H1555,2)</f>
        <v>0</v>
      </c>
      <c r="BL1555" s="19" t="s">
        <v>364</v>
      </c>
      <c r="BM1555" s="193" t="s">
        <v>1804</v>
      </c>
    </row>
    <row r="1556" s="2" customFormat="1" ht="49.05" customHeight="1">
      <c r="A1556" s="38"/>
      <c r="B1556" s="181"/>
      <c r="C1556" s="182" t="s">
        <v>1805</v>
      </c>
      <c r="D1556" s="182" t="s">
        <v>259</v>
      </c>
      <c r="E1556" s="183" t="s">
        <v>1806</v>
      </c>
      <c r="F1556" s="184" t="s">
        <v>1807</v>
      </c>
      <c r="G1556" s="185" t="s">
        <v>422</v>
      </c>
      <c r="H1556" s="186">
        <v>70</v>
      </c>
      <c r="I1556" s="187"/>
      <c r="J1556" s="188">
        <f>ROUND(I1556*H1556,2)</f>
        <v>0</v>
      </c>
      <c r="K1556" s="184" t="s">
        <v>1</v>
      </c>
      <c r="L1556" s="39"/>
      <c r="M1556" s="189" t="s">
        <v>1</v>
      </c>
      <c r="N1556" s="190" t="s">
        <v>40</v>
      </c>
      <c r="O1556" s="77"/>
      <c r="P1556" s="191">
        <f>O1556*H1556</f>
        <v>0</v>
      </c>
      <c r="Q1556" s="191">
        <v>0</v>
      </c>
      <c r="R1556" s="191">
        <f>Q1556*H1556</f>
        <v>0</v>
      </c>
      <c r="S1556" s="191">
        <v>0</v>
      </c>
      <c r="T1556" s="192">
        <f>S1556*H1556</f>
        <v>0</v>
      </c>
      <c r="U1556" s="38"/>
      <c r="V1556" s="38"/>
      <c r="W1556" s="38"/>
      <c r="X1556" s="38"/>
      <c r="Y1556" s="38"/>
      <c r="Z1556" s="38"/>
      <c r="AA1556" s="38"/>
      <c r="AB1556" s="38"/>
      <c r="AC1556" s="38"/>
      <c r="AD1556" s="38"/>
      <c r="AE1556" s="38"/>
      <c r="AR1556" s="193" t="s">
        <v>364</v>
      </c>
      <c r="AT1556" s="193" t="s">
        <v>259</v>
      </c>
      <c r="AU1556" s="193" t="s">
        <v>85</v>
      </c>
      <c r="AY1556" s="19" t="s">
        <v>257</v>
      </c>
      <c r="BE1556" s="194">
        <f>IF(N1556="základní",J1556,0)</f>
        <v>0</v>
      </c>
      <c r="BF1556" s="194">
        <f>IF(N1556="snížená",J1556,0)</f>
        <v>0</v>
      </c>
      <c r="BG1556" s="194">
        <f>IF(N1556="zákl. přenesená",J1556,0)</f>
        <v>0</v>
      </c>
      <c r="BH1556" s="194">
        <f>IF(N1556="sníž. přenesená",J1556,0)</f>
        <v>0</v>
      </c>
      <c r="BI1556" s="194">
        <f>IF(N1556="nulová",J1556,0)</f>
        <v>0</v>
      </c>
      <c r="BJ1556" s="19" t="s">
        <v>82</v>
      </c>
      <c r="BK1556" s="194">
        <f>ROUND(I1556*H1556,2)</f>
        <v>0</v>
      </c>
      <c r="BL1556" s="19" t="s">
        <v>364</v>
      </c>
      <c r="BM1556" s="193" t="s">
        <v>1808</v>
      </c>
    </row>
    <row r="1557" s="2" customFormat="1" ht="49.05" customHeight="1">
      <c r="A1557" s="38"/>
      <c r="B1557" s="181"/>
      <c r="C1557" s="182" t="s">
        <v>1809</v>
      </c>
      <c r="D1557" s="182" t="s">
        <v>259</v>
      </c>
      <c r="E1557" s="183" t="s">
        <v>1810</v>
      </c>
      <c r="F1557" s="184" t="s">
        <v>1811</v>
      </c>
      <c r="G1557" s="185" t="s">
        <v>774</v>
      </c>
      <c r="H1557" s="186">
        <v>3</v>
      </c>
      <c r="I1557" s="187"/>
      <c r="J1557" s="188">
        <f>ROUND(I1557*H1557,2)</f>
        <v>0</v>
      </c>
      <c r="K1557" s="184" t="s">
        <v>1</v>
      </c>
      <c r="L1557" s="39"/>
      <c r="M1557" s="189" t="s">
        <v>1</v>
      </c>
      <c r="N1557" s="190" t="s">
        <v>40</v>
      </c>
      <c r="O1557" s="77"/>
      <c r="P1557" s="191">
        <f>O1557*H1557</f>
        <v>0</v>
      </c>
      <c r="Q1557" s="191">
        <v>0</v>
      </c>
      <c r="R1557" s="191">
        <f>Q1557*H1557</f>
        <v>0</v>
      </c>
      <c r="S1557" s="191">
        <v>0</v>
      </c>
      <c r="T1557" s="192">
        <f>S1557*H1557</f>
        <v>0</v>
      </c>
      <c r="U1557" s="38"/>
      <c r="V1557" s="38"/>
      <c r="W1557" s="38"/>
      <c r="X1557" s="38"/>
      <c r="Y1557" s="38"/>
      <c r="Z1557" s="38"/>
      <c r="AA1557" s="38"/>
      <c r="AB1557" s="38"/>
      <c r="AC1557" s="38"/>
      <c r="AD1557" s="38"/>
      <c r="AE1557" s="38"/>
      <c r="AR1557" s="193" t="s">
        <v>364</v>
      </c>
      <c r="AT1557" s="193" t="s">
        <v>259</v>
      </c>
      <c r="AU1557" s="193" t="s">
        <v>85</v>
      </c>
      <c r="AY1557" s="19" t="s">
        <v>257</v>
      </c>
      <c r="BE1557" s="194">
        <f>IF(N1557="základní",J1557,0)</f>
        <v>0</v>
      </c>
      <c r="BF1557" s="194">
        <f>IF(N1557="snížená",J1557,0)</f>
        <v>0</v>
      </c>
      <c r="BG1557" s="194">
        <f>IF(N1557="zákl. přenesená",J1557,0)</f>
        <v>0</v>
      </c>
      <c r="BH1557" s="194">
        <f>IF(N1557="sníž. přenesená",J1557,0)</f>
        <v>0</v>
      </c>
      <c r="BI1557" s="194">
        <f>IF(N1557="nulová",J1557,0)</f>
        <v>0</v>
      </c>
      <c r="BJ1557" s="19" t="s">
        <v>82</v>
      </c>
      <c r="BK1557" s="194">
        <f>ROUND(I1557*H1557,2)</f>
        <v>0</v>
      </c>
      <c r="BL1557" s="19" t="s">
        <v>364</v>
      </c>
      <c r="BM1557" s="193" t="s">
        <v>1812</v>
      </c>
    </row>
    <row r="1558" s="2" customFormat="1" ht="49.05" customHeight="1">
      <c r="A1558" s="38"/>
      <c r="B1558" s="181"/>
      <c r="C1558" s="182" t="s">
        <v>1813</v>
      </c>
      <c r="D1558" s="182" t="s">
        <v>259</v>
      </c>
      <c r="E1558" s="183" t="s">
        <v>1814</v>
      </c>
      <c r="F1558" s="184" t="s">
        <v>1815</v>
      </c>
      <c r="G1558" s="185" t="s">
        <v>774</v>
      </c>
      <c r="H1558" s="186">
        <v>6</v>
      </c>
      <c r="I1558" s="187"/>
      <c r="J1558" s="188">
        <f>ROUND(I1558*H1558,2)</f>
        <v>0</v>
      </c>
      <c r="K1558" s="184" t="s">
        <v>1</v>
      </c>
      <c r="L1558" s="39"/>
      <c r="M1558" s="189" t="s">
        <v>1</v>
      </c>
      <c r="N1558" s="190" t="s">
        <v>40</v>
      </c>
      <c r="O1558" s="77"/>
      <c r="P1558" s="191">
        <f>O1558*H1558</f>
        <v>0</v>
      </c>
      <c r="Q1558" s="191">
        <v>0</v>
      </c>
      <c r="R1558" s="191">
        <f>Q1558*H1558</f>
        <v>0</v>
      </c>
      <c r="S1558" s="191">
        <v>0</v>
      </c>
      <c r="T1558" s="192">
        <f>S1558*H1558</f>
        <v>0</v>
      </c>
      <c r="U1558" s="38"/>
      <c r="V1558" s="38"/>
      <c r="W1558" s="38"/>
      <c r="X1558" s="38"/>
      <c r="Y1558" s="38"/>
      <c r="Z1558" s="38"/>
      <c r="AA1558" s="38"/>
      <c r="AB1558" s="38"/>
      <c r="AC1558" s="38"/>
      <c r="AD1558" s="38"/>
      <c r="AE1558" s="38"/>
      <c r="AR1558" s="193" t="s">
        <v>364</v>
      </c>
      <c r="AT1558" s="193" t="s">
        <v>259</v>
      </c>
      <c r="AU1558" s="193" t="s">
        <v>85</v>
      </c>
      <c r="AY1558" s="19" t="s">
        <v>257</v>
      </c>
      <c r="BE1558" s="194">
        <f>IF(N1558="základní",J1558,0)</f>
        <v>0</v>
      </c>
      <c r="BF1558" s="194">
        <f>IF(N1558="snížená",J1558,0)</f>
        <v>0</v>
      </c>
      <c r="BG1558" s="194">
        <f>IF(N1558="zákl. přenesená",J1558,0)</f>
        <v>0</v>
      </c>
      <c r="BH1558" s="194">
        <f>IF(N1558="sníž. přenesená",J1558,0)</f>
        <v>0</v>
      </c>
      <c r="BI1558" s="194">
        <f>IF(N1558="nulová",J1558,0)</f>
        <v>0</v>
      </c>
      <c r="BJ1558" s="19" t="s">
        <v>82</v>
      </c>
      <c r="BK1558" s="194">
        <f>ROUND(I1558*H1558,2)</f>
        <v>0</v>
      </c>
      <c r="BL1558" s="19" t="s">
        <v>364</v>
      </c>
      <c r="BM1558" s="193" t="s">
        <v>1816</v>
      </c>
    </row>
    <row r="1559" s="2" customFormat="1" ht="49.05" customHeight="1">
      <c r="A1559" s="38"/>
      <c r="B1559" s="181"/>
      <c r="C1559" s="182" t="s">
        <v>1817</v>
      </c>
      <c r="D1559" s="182" t="s">
        <v>259</v>
      </c>
      <c r="E1559" s="183" t="s">
        <v>1818</v>
      </c>
      <c r="F1559" s="184" t="s">
        <v>1819</v>
      </c>
      <c r="G1559" s="185" t="s">
        <v>422</v>
      </c>
      <c r="H1559" s="186">
        <v>39</v>
      </c>
      <c r="I1559" s="187"/>
      <c r="J1559" s="188">
        <f>ROUND(I1559*H1559,2)</f>
        <v>0</v>
      </c>
      <c r="K1559" s="184" t="s">
        <v>1</v>
      </c>
      <c r="L1559" s="39"/>
      <c r="M1559" s="189" t="s">
        <v>1</v>
      </c>
      <c r="N1559" s="190" t="s">
        <v>40</v>
      </c>
      <c r="O1559" s="77"/>
      <c r="P1559" s="191">
        <f>O1559*H1559</f>
        <v>0</v>
      </c>
      <c r="Q1559" s="191">
        <v>0</v>
      </c>
      <c r="R1559" s="191">
        <f>Q1559*H1559</f>
        <v>0</v>
      </c>
      <c r="S1559" s="191">
        <v>0</v>
      </c>
      <c r="T1559" s="192">
        <f>S1559*H1559</f>
        <v>0</v>
      </c>
      <c r="U1559" s="38"/>
      <c r="V1559" s="38"/>
      <c r="W1559" s="38"/>
      <c r="X1559" s="38"/>
      <c r="Y1559" s="38"/>
      <c r="Z1559" s="38"/>
      <c r="AA1559" s="38"/>
      <c r="AB1559" s="38"/>
      <c r="AC1559" s="38"/>
      <c r="AD1559" s="38"/>
      <c r="AE1559" s="38"/>
      <c r="AR1559" s="193" t="s">
        <v>364</v>
      </c>
      <c r="AT1559" s="193" t="s">
        <v>259</v>
      </c>
      <c r="AU1559" s="193" t="s">
        <v>85</v>
      </c>
      <c r="AY1559" s="19" t="s">
        <v>257</v>
      </c>
      <c r="BE1559" s="194">
        <f>IF(N1559="základní",J1559,0)</f>
        <v>0</v>
      </c>
      <c r="BF1559" s="194">
        <f>IF(N1559="snížená",J1559,0)</f>
        <v>0</v>
      </c>
      <c r="BG1559" s="194">
        <f>IF(N1559="zákl. přenesená",J1559,0)</f>
        <v>0</v>
      </c>
      <c r="BH1559" s="194">
        <f>IF(N1559="sníž. přenesená",J1559,0)</f>
        <v>0</v>
      </c>
      <c r="BI1559" s="194">
        <f>IF(N1559="nulová",J1559,0)</f>
        <v>0</v>
      </c>
      <c r="BJ1559" s="19" t="s">
        <v>82</v>
      </c>
      <c r="BK1559" s="194">
        <f>ROUND(I1559*H1559,2)</f>
        <v>0</v>
      </c>
      <c r="BL1559" s="19" t="s">
        <v>364</v>
      </c>
      <c r="BM1559" s="193" t="s">
        <v>1820</v>
      </c>
    </row>
    <row r="1560" s="2" customFormat="1" ht="49.05" customHeight="1">
      <c r="A1560" s="38"/>
      <c r="B1560" s="181"/>
      <c r="C1560" s="182" t="s">
        <v>1821</v>
      </c>
      <c r="D1560" s="182" t="s">
        <v>259</v>
      </c>
      <c r="E1560" s="183" t="s">
        <v>1822</v>
      </c>
      <c r="F1560" s="184" t="s">
        <v>1823</v>
      </c>
      <c r="G1560" s="185" t="s">
        <v>774</v>
      </c>
      <c r="H1560" s="186">
        <v>50</v>
      </c>
      <c r="I1560" s="187"/>
      <c r="J1560" s="188">
        <f>ROUND(I1560*H1560,2)</f>
        <v>0</v>
      </c>
      <c r="K1560" s="184" t="s">
        <v>1</v>
      </c>
      <c r="L1560" s="39"/>
      <c r="M1560" s="189" t="s">
        <v>1</v>
      </c>
      <c r="N1560" s="190" t="s">
        <v>40</v>
      </c>
      <c r="O1560" s="77"/>
      <c r="P1560" s="191">
        <f>O1560*H1560</f>
        <v>0</v>
      </c>
      <c r="Q1560" s="191">
        <v>0</v>
      </c>
      <c r="R1560" s="191">
        <f>Q1560*H1560</f>
        <v>0</v>
      </c>
      <c r="S1560" s="191">
        <v>0</v>
      </c>
      <c r="T1560" s="192">
        <f>S1560*H1560</f>
        <v>0</v>
      </c>
      <c r="U1560" s="38"/>
      <c r="V1560" s="38"/>
      <c r="W1560" s="38"/>
      <c r="X1560" s="38"/>
      <c r="Y1560" s="38"/>
      <c r="Z1560" s="38"/>
      <c r="AA1560" s="38"/>
      <c r="AB1560" s="38"/>
      <c r="AC1560" s="38"/>
      <c r="AD1560" s="38"/>
      <c r="AE1560" s="38"/>
      <c r="AR1560" s="193" t="s">
        <v>364</v>
      </c>
      <c r="AT1560" s="193" t="s">
        <v>259</v>
      </c>
      <c r="AU1560" s="193" t="s">
        <v>85</v>
      </c>
      <c r="AY1560" s="19" t="s">
        <v>257</v>
      </c>
      <c r="BE1560" s="194">
        <f>IF(N1560="základní",J1560,0)</f>
        <v>0</v>
      </c>
      <c r="BF1560" s="194">
        <f>IF(N1560="snížená",J1560,0)</f>
        <v>0</v>
      </c>
      <c r="BG1560" s="194">
        <f>IF(N1560="zákl. přenesená",J1560,0)</f>
        <v>0</v>
      </c>
      <c r="BH1560" s="194">
        <f>IF(N1560="sníž. přenesená",J1560,0)</f>
        <v>0</v>
      </c>
      <c r="BI1560" s="194">
        <f>IF(N1560="nulová",J1560,0)</f>
        <v>0</v>
      </c>
      <c r="BJ1560" s="19" t="s">
        <v>82</v>
      </c>
      <c r="BK1560" s="194">
        <f>ROUND(I1560*H1560,2)</f>
        <v>0</v>
      </c>
      <c r="BL1560" s="19" t="s">
        <v>364</v>
      </c>
      <c r="BM1560" s="193" t="s">
        <v>1824</v>
      </c>
    </row>
    <row r="1561" s="2" customFormat="1" ht="49.05" customHeight="1">
      <c r="A1561" s="38"/>
      <c r="B1561" s="181"/>
      <c r="C1561" s="182" t="s">
        <v>1825</v>
      </c>
      <c r="D1561" s="182" t="s">
        <v>259</v>
      </c>
      <c r="E1561" s="183" t="s">
        <v>1826</v>
      </c>
      <c r="F1561" s="184" t="s">
        <v>1827</v>
      </c>
      <c r="G1561" s="185" t="s">
        <v>774</v>
      </c>
      <c r="H1561" s="186">
        <v>7</v>
      </c>
      <c r="I1561" s="187"/>
      <c r="J1561" s="188">
        <f>ROUND(I1561*H1561,2)</f>
        <v>0</v>
      </c>
      <c r="K1561" s="184" t="s">
        <v>1</v>
      </c>
      <c r="L1561" s="39"/>
      <c r="M1561" s="189" t="s">
        <v>1</v>
      </c>
      <c r="N1561" s="190" t="s">
        <v>40</v>
      </c>
      <c r="O1561" s="77"/>
      <c r="P1561" s="191">
        <f>O1561*H1561</f>
        <v>0</v>
      </c>
      <c r="Q1561" s="191">
        <v>0</v>
      </c>
      <c r="R1561" s="191">
        <f>Q1561*H1561</f>
        <v>0</v>
      </c>
      <c r="S1561" s="191">
        <v>0</v>
      </c>
      <c r="T1561" s="192">
        <f>S1561*H1561</f>
        <v>0</v>
      </c>
      <c r="U1561" s="38"/>
      <c r="V1561" s="38"/>
      <c r="W1561" s="38"/>
      <c r="X1561" s="38"/>
      <c r="Y1561" s="38"/>
      <c r="Z1561" s="38"/>
      <c r="AA1561" s="38"/>
      <c r="AB1561" s="38"/>
      <c r="AC1561" s="38"/>
      <c r="AD1561" s="38"/>
      <c r="AE1561" s="38"/>
      <c r="AR1561" s="193" t="s">
        <v>364</v>
      </c>
      <c r="AT1561" s="193" t="s">
        <v>259</v>
      </c>
      <c r="AU1561" s="193" t="s">
        <v>85</v>
      </c>
      <c r="AY1561" s="19" t="s">
        <v>257</v>
      </c>
      <c r="BE1561" s="194">
        <f>IF(N1561="základní",J1561,0)</f>
        <v>0</v>
      </c>
      <c r="BF1561" s="194">
        <f>IF(N1561="snížená",J1561,0)</f>
        <v>0</v>
      </c>
      <c r="BG1561" s="194">
        <f>IF(N1561="zákl. přenesená",J1561,0)</f>
        <v>0</v>
      </c>
      <c r="BH1561" s="194">
        <f>IF(N1561="sníž. přenesená",J1561,0)</f>
        <v>0</v>
      </c>
      <c r="BI1561" s="194">
        <f>IF(N1561="nulová",J1561,0)</f>
        <v>0</v>
      </c>
      <c r="BJ1561" s="19" t="s">
        <v>82</v>
      </c>
      <c r="BK1561" s="194">
        <f>ROUND(I1561*H1561,2)</f>
        <v>0</v>
      </c>
      <c r="BL1561" s="19" t="s">
        <v>364</v>
      </c>
      <c r="BM1561" s="193" t="s">
        <v>1828</v>
      </c>
    </row>
    <row r="1562" s="2" customFormat="1" ht="49.05" customHeight="1">
      <c r="A1562" s="38"/>
      <c r="B1562" s="181"/>
      <c r="C1562" s="182" t="s">
        <v>1829</v>
      </c>
      <c r="D1562" s="182" t="s">
        <v>259</v>
      </c>
      <c r="E1562" s="183" t="s">
        <v>1830</v>
      </c>
      <c r="F1562" s="184" t="s">
        <v>1831</v>
      </c>
      <c r="G1562" s="185" t="s">
        <v>1799</v>
      </c>
      <c r="H1562" s="186">
        <v>386.22000000000003</v>
      </c>
      <c r="I1562" s="187"/>
      <c r="J1562" s="188">
        <f>ROUND(I1562*H1562,2)</f>
        <v>0</v>
      </c>
      <c r="K1562" s="184" t="s">
        <v>1</v>
      </c>
      <c r="L1562" s="39"/>
      <c r="M1562" s="189" t="s">
        <v>1</v>
      </c>
      <c r="N1562" s="190" t="s">
        <v>40</v>
      </c>
      <c r="O1562" s="77"/>
      <c r="P1562" s="191">
        <f>O1562*H1562</f>
        <v>0</v>
      </c>
      <c r="Q1562" s="191">
        <v>0</v>
      </c>
      <c r="R1562" s="191">
        <f>Q1562*H1562</f>
        <v>0</v>
      </c>
      <c r="S1562" s="191">
        <v>0</v>
      </c>
      <c r="T1562" s="192">
        <f>S1562*H1562</f>
        <v>0</v>
      </c>
      <c r="U1562" s="38"/>
      <c r="V1562" s="38"/>
      <c r="W1562" s="38"/>
      <c r="X1562" s="38"/>
      <c r="Y1562" s="38"/>
      <c r="Z1562" s="38"/>
      <c r="AA1562" s="38"/>
      <c r="AB1562" s="38"/>
      <c r="AC1562" s="38"/>
      <c r="AD1562" s="38"/>
      <c r="AE1562" s="38"/>
      <c r="AR1562" s="193" t="s">
        <v>364</v>
      </c>
      <c r="AT1562" s="193" t="s">
        <v>259</v>
      </c>
      <c r="AU1562" s="193" t="s">
        <v>85</v>
      </c>
      <c r="AY1562" s="19" t="s">
        <v>257</v>
      </c>
      <c r="BE1562" s="194">
        <f>IF(N1562="základní",J1562,0)</f>
        <v>0</v>
      </c>
      <c r="BF1562" s="194">
        <f>IF(N1562="snížená",J1562,0)</f>
        <v>0</v>
      </c>
      <c r="BG1562" s="194">
        <f>IF(N1562="zákl. přenesená",J1562,0)</f>
        <v>0</v>
      </c>
      <c r="BH1562" s="194">
        <f>IF(N1562="sníž. přenesená",J1562,0)</f>
        <v>0</v>
      </c>
      <c r="BI1562" s="194">
        <f>IF(N1562="nulová",J1562,0)</f>
        <v>0</v>
      </c>
      <c r="BJ1562" s="19" t="s">
        <v>82</v>
      </c>
      <c r="BK1562" s="194">
        <f>ROUND(I1562*H1562,2)</f>
        <v>0</v>
      </c>
      <c r="BL1562" s="19" t="s">
        <v>364</v>
      </c>
      <c r="BM1562" s="193" t="s">
        <v>1832</v>
      </c>
    </row>
    <row r="1563" s="2" customFormat="1" ht="55.5" customHeight="1">
      <c r="A1563" s="38"/>
      <c r="B1563" s="181"/>
      <c r="C1563" s="182" t="s">
        <v>1833</v>
      </c>
      <c r="D1563" s="182" t="s">
        <v>259</v>
      </c>
      <c r="E1563" s="183" t="s">
        <v>1834</v>
      </c>
      <c r="F1563" s="184" t="s">
        <v>1835</v>
      </c>
      <c r="G1563" s="185" t="s">
        <v>422</v>
      </c>
      <c r="H1563" s="186">
        <v>17</v>
      </c>
      <c r="I1563" s="187"/>
      <c r="J1563" s="188">
        <f>ROUND(I1563*H1563,2)</f>
        <v>0</v>
      </c>
      <c r="K1563" s="184" t="s">
        <v>1</v>
      </c>
      <c r="L1563" s="39"/>
      <c r="M1563" s="189" t="s">
        <v>1</v>
      </c>
      <c r="N1563" s="190" t="s">
        <v>40</v>
      </c>
      <c r="O1563" s="77"/>
      <c r="P1563" s="191">
        <f>O1563*H1563</f>
        <v>0</v>
      </c>
      <c r="Q1563" s="191">
        <v>0</v>
      </c>
      <c r="R1563" s="191">
        <f>Q1563*H1563</f>
        <v>0</v>
      </c>
      <c r="S1563" s="191">
        <v>0</v>
      </c>
      <c r="T1563" s="192">
        <f>S1563*H1563</f>
        <v>0</v>
      </c>
      <c r="U1563" s="38"/>
      <c r="V1563" s="38"/>
      <c r="W1563" s="38"/>
      <c r="X1563" s="38"/>
      <c r="Y1563" s="38"/>
      <c r="Z1563" s="38"/>
      <c r="AA1563" s="38"/>
      <c r="AB1563" s="38"/>
      <c r="AC1563" s="38"/>
      <c r="AD1563" s="38"/>
      <c r="AE1563" s="38"/>
      <c r="AR1563" s="193" t="s">
        <v>364</v>
      </c>
      <c r="AT1563" s="193" t="s">
        <v>259</v>
      </c>
      <c r="AU1563" s="193" t="s">
        <v>85</v>
      </c>
      <c r="AY1563" s="19" t="s">
        <v>257</v>
      </c>
      <c r="BE1563" s="194">
        <f>IF(N1563="základní",J1563,0)</f>
        <v>0</v>
      </c>
      <c r="BF1563" s="194">
        <f>IF(N1563="snížená",J1563,0)</f>
        <v>0</v>
      </c>
      <c r="BG1563" s="194">
        <f>IF(N1563="zákl. přenesená",J1563,0)</f>
        <v>0</v>
      </c>
      <c r="BH1563" s="194">
        <f>IF(N1563="sníž. přenesená",J1563,0)</f>
        <v>0</v>
      </c>
      <c r="BI1563" s="194">
        <f>IF(N1563="nulová",J1563,0)</f>
        <v>0</v>
      </c>
      <c r="BJ1563" s="19" t="s">
        <v>82</v>
      </c>
      <c r="BK1563" s="194">
        <f>ROUND(I1563*H1563,2)</f>
        <v>0</v>
      </c>
      <c r="BL1563" s="19" t="s">
        <v>364</v>
      </c>
      <c r="BM1563" s="193" t="s">
        <v>1836</v>
      </c>
    </row>
    <row r="1564" s="2" customFormat="1" ht="49.05" customHeight="1">
      <c r="A1564" s="38"/>
      <c r="B1564" s="181"/>
      <c r="C1564" s="182" t="s">
        <v>1837</v>
      </c>
      <c r="D1564" s="182" t="s">
        <v>259</v>
      </c>
      <c r="E1564" s="183" t="s">
        <v>1838</v>
      </c>
      <c r="F1564" s="184" t="s">
        <v>1839</v>
      </c>
      <c r="G1564" s="185" t="s">
        <v>774</v>
      </c>
      <c r="H1564" s="186">
        <v>1</v>
      </c>
      <c r="I1564" s="187"/>
      <c r="J1564" s="188">
        <f>ROUND(I1564*H1564,2)</f>
        <v>0</v>
      </c>
      <c r="K1564" s="184" t="s">
        <v>1</v>
      </c>
      <c r="L1564" s="39"/>
      <c r="M1564" s="189" t="s">
        <v>1</v>
      </c>
      <c r="N1564" s="190" t="s">
        <v>40</v>
      </c>
      <c r="O1564" s="77"/>
      <c r="P1564" s="191">
        <f>O1564*H1564</f>
        <v>0</v>
      </c>
      <c r="Q1564" s="191">
        <v>0</v>
      </c>
      <c r="R1564" s="191">
        <f>Q1564*H1564</f>
        <v>0</v>
      </c>
      <c r="S1564" s="191">
        <v>0</v>
      </c>
      <c r="T1564" s="192">
        <f>S1564*H1564</f>
        <v>0</v>
      </c>
      <c r="U1564" s="38"/>
      <c r="V1564" s="38"/>
      <c r="W1564" s="38"/>
      <c r="X1564" s="38"/>
      <c r="Y1564" s="38"/>
      <c r="Z1564" s="38"/>
      <c r="AA1564" s="38"/>
      <c r="AB1564" s="38"/>
      <c r="AC1564" s="38"/>
      <c r="AD1564" s="38"/>
      <c r="AE1564" s="38"/>
      <c r="AR1564" s="193" t="s">
        <v>364</v>
      </c>
      <c r="AT1564" s="193" t="s">
        <v>259</v>
      </c>
      <c r="AU1564" s="193" t="s">
        <v>85</v>
      </c>
      <c r="AY1564" s="19" t="s">
        <v>257</v>
      </c>
      <c r="BE1564" s="194">
        <f>IF(N1564="základní",J1564,0)</f>
        <v>0</v>
      </c>
      <c r="BF1564" s="194">
        <f>IF(N1564="snížená",J1564,0)</f>
        <v>0</v>
      </c>
      <c r="BG1564" s="194">
        <f>IF(N1564="zákl. přenesená",J1564,0)</f>
        <v>0</v>
      </c>
      <c r="BH1564" s="194">
        <f>IF(N1564="sníž. přenesená",J1564,0)</f>
        <v>0</v>
      </c>
      <c r="BI1564" s="194">
        <f>IF(N1564="nulová",J1564,0)</f>
        <v>0</v>
      </c>
      <c r="BJ1564" s="19" t="s">
        <v>82</v>
      </c>
      <c r="BK1564" s="194">
        <f>ROUND(I1564*H1564,2)</f>
        <v>0</v>
      </c>
      <c r="BL1564" s="19" t="s">
        <v>364</v>
      </c>
      <c r="BM1564" s="193" t="s">
        <v>1840</v>
      </c>
    </row>
    <row r="1565" s="2" customFormat="1" ht="49.05" customHeight="1">
      <c r="A1565" s="38"/>
      <c r="B1565" s="181"/>
      <c r="C1565" s="182" t="s">
        <v>1841</v>
      </c>
      <c r="D1565" s="182" t="s">
        <v>259</v>
      </c>
      <c r="E1565" s="183" t="s">
        <v>1842</v>
      </c>
      <c r="F1565" s="184" t="s">
        <v>1843</v>
      </c>
      <c r="G1565" s="185" t="s">
        <v>1799</v>
      </c>
      <c r="H1565" s="186">
        <v>1233.8699999999999</v>
      </c>
      <c r="I1565" s="187"/>
      <c r="J1565" s="188">
        <f>ROUND(I1565*H1565,2)</f>
        <v>0</v>
      </c>
      <c r="K1565" s="184" t="s">
        <v>1</v>
      </c>
      <c r="L1565" s="39"/>
      <c r="M1565" s="189" t="s">
        <v>1</v>
      </c>
      <c r="N1565" s="190" t="s">
        <v>40</v>
      </c>
      <c r="O1565" s="77"/>
      <c r="P1565" s="191">
        <f>O1565*H1565</f>
        <v>0</v>
      </c>
      <c r="Q1565" s="191">
        <v>0</v>
      </c>
      <c r="R1565" s="191">
        <f>Q1565*H1565</f>
        <v>0</v>
      </c>
      <c r="S1565" s="191">
        <v>0</v>
      </c>
      <c r="T1565" s="192">
        <f>S1565*H1565</f>
        <v>0</v>
      </c>
      <c r="U1565" s="38"/>
      <c r="V1565" s="38"/>
      <c r="W1565" s="38"/>
      <c r="X1565" s="38"/>
      <c r="Y1565" s="38"/>
      <c r="Z1565" s="38"/>
      <c r="AA1565" s="38"/>
      <c r="AB1565" s="38"/>
      <c r="AC1565" s="38"/>
      <c r="AD1565" s="38"/>
      <c r="AE1565" s="38"/>
      <c r="AR1565" s="193" t="s">
        <v>364</v>
      </c>
      <c r="AT1565" s="193" t="s">
        <v>259</v>
      </c>
      <c r="AU1565" s="193" t="s">
        <v>85</v>
      </c>
      <c r="AY1565" s="19" t="s">
        <v>257</v>
      </c>
      <c r="BE1565" s="194">
        <f>IF(N1565="základní",J1565,0)</f>
        <v>0</v>
      </c>
      <c r="BF1565" s="194">
        <f>IF(N1565="snížená",J1565,0)</f>
        <v>0</v>
      </c>
      <c r="BG1565" s="194">
        <f>IF(N1565="zákl. přenesená",J1565,0)</f>
        <v>0</v>
      </c>
      <c r="BH1565" s="194">
        <f>IF(N1565="sníž. přenesená",J1565,0)</f>
        <v>0</v>
      </c>
      <c r="BI1565" s="194">
        <f>IF(N1565="nulová",J1565,0)</f>
        <v>0</v>
      </c>
      <c r="BJ1565" s="19" t="s">
        <v>82</v>
      </c>
      <c r="BK1565" s="194">
        <f>ROUND(I1565*H1565,2)</f>
        <v>0</v>
      </c>
      <c r="BL1565" s="19" t="s">
        <v>364</v>
      </c>
      <c r="BM1565" s="193" t="s">
        <v>1844</v>
      </c>
    </row>
    <row r="1566" s="2" customFormat="1" ht="49.05" customHeight="1">
      <c r="A1566" s="38"/>
      <c r="B1566" s="181"/>
      <c r="C1566" s="182" t="s">
        <v>1845</v>
      </c>
      <c r="D1566" s="182" t="s">
        <v>259</v>
      </c>
      <c r="E1566" s="183" t="s">
        <v>1846</v>
      </c>
      <c r="F1566" s="184" t="s">
        <v>1847</v>
      </c>
      <c r="G1566" s="185" t="s">
        <v>774</v>
      </c>
      <c r="H1566" s="186">
        <v>2</v>
      </c>
      <c r="I1566" s="187"/>
      <c r="J1566" s="188">
        <f>ROUND(I1566*H1566,2)</f>
        <v>0</v>
      </c>
      <c r="K1566" s="184" t="s">
        <v>1</v>
      </c>
      <c r="L1566" s="39"/>
      <c r="M1566" s="189" t="s">
        <v>1</v>
      </c>
      <c r="N1566" s="190" t="s">
        <v>40</v>
      </c>
      <c r="O1566" s="77"/>
      <c r="P1566" s="191">
        <f>O1566*H1566</f>
        <v>0</v>
      </c>
      <c r="Q1566" s="191">
        <v>0</v>
      </c>
      <c r="R1566" s="191">
        <f>Q1566*H1566</f>
        <v>0</v>
      </c>
      <c r="S1566" s="191">
        <v>0</v>
      </c>
      <c r="T1566" s="192">
        <f>S1566*H1566</f>
        <v>0</v>
      </c>
      <c r="U1566" s="38"/>
      <c r="V1566" s="38"/>
      <c r="W1566" s="38"/>
      <c r="X1566" s="38"/>
      <c r="Y1566" s="38"/>
      <c r="Z1566" s="38"/>
      <c r="AA1566" s="38"/>
      <c r="AB1566" s="38"/>
      <c r="AC1566" s="38"/>
      <c r="AD1566" s="38"/>
      <c r="AE1566" s="38"/>
      <c r="AR1566" s="193" t="s">
        <v>364</v>
      </c>
      <c r="AT1566" s="193" t="s">
        <v>259</v>
      </c>
      <c r="AU1566" s="193" t="s">
        <v>85</v>
      </c>
      <c r="AY1566" s="19" t="s">
        <v>257</v>
      </c>
      <c r="BE1566" s="194">
        <f>IF(N1566="základní",J1566,0)</f>
        <v>0</v>
      </c>
      <c r="BF1566" s="194">
        <f>IF(N1566="snížená",J1566,0)</f>
        <v>0</v>
      </c>
      <c r="BG1566" s="194">
        <f>IF(N1566="zákl. přenesená",J1566,0)</f>
        <v>0</v>
      </c>
      <c r="BH1566" s="194">
        <f>IF(N1566="sníž. přenesená",J1566,0)</f>
        <v>0</v>
      </c>
      <c r="BI1566" s="194">
        <f>IF(N1566="nulová",J1566,0)</f>
        <v>0</v>
      </c>
      <c r="BJ1566" s="19" t="s">
        <v>82</v>
      </c>
      <c r="BK1566" s="194">
        <f>ROUND(I1566*H1566,2)</f>
        <v>0</v>
      </c>
      <c r="BL1566" s="19" t="s">
        <v>364</v>
      </c>
      <c r="BM1566" s="193" t="s">
        <v>1848</v>
      </c>
    </row>
    <row r="1567" s="2" customFormat="1" ht="49.05" customHeight="1">
      <c r="A1567" s="38"/>
      <c r="B1567" s="181"/>
      <c r="C1567" s="182" t="s">
        <v>1849</v>
      </c>
      <c r="D1567" s="182" t="s">
        <v>259</v>
      </c>
      <c r="E1567" s="183" t="s">
        <v>1850</v>
      </c>
      <c r="F1567" s="184" t="s">
        <v>1851</v>
      </c>
      <c r="G1567" s="185" t="s">
        <v>774</v>
      </c>
      <c r="H1567" s="186">
        <v>3</v>
      </c>
      <c r="I1567" s="187"/>
      <c r="J1567" s="188">
        <f>ROUND(I1567*H1567,2)</f>
        <v>0</v>
      </c>
      <c r="K1567" s="184" t="s">
        <v>1</v>
      </c>
      <c r="L1567" s="39"/>
      <c r="M1567" s="189" t="s">
        <v>1</v>
      </c>
      <c r="N1567" s="190" t="s">
        <v>40</v>
      </c>
      <c r="O1567" s="77"/>
      <c r="P1567" s="191">
        <f>O1567*H1567</f>
        <v>0</v>
      </c>
      <c r="Q1567" s="191">
        <v>0</v>
      </c>
      <c r="R1567" s="191">
        <f>Q1567*H1567</f>
        <v>0</v>
      </c>
      <c r="S1567" s="191">
        <v>0</v>
      </c>
      <c r="T1567" s="192">
        <f>S1567*H1567</f>
        <v>0</v>
      </c>
      <c r="U1567" s="38"/>
      <c r="V1567" s="38"/>
      <c r="W1567" s="38"/>
      <c r="X1567" s="38"/>
      <c r="Y1567" s="38"/>
      <c r="Z1567" s="38"/>
      <c r="AA1567" s="38"/>
      <c r="AB1567" s="38"/>
      <c r="AC1567" s="38"/>
      <c r="AD1567" s="38"/>
      <c r="AE1567" s="38"/>
      <c r="AR1567" s="193" t="s">
        <v>364</v>
      </c>
      <c r="AT1567" s="193" t="s">
        <v>259</v>
      </c>
      <c r="AU1567" s="193" t="s">
        <v>85</v>
      </c>
      <c r="AY1567" s="19" t="s">
        <v>257</v>
      </c>
      <c r="BE1567" s="194">
        <f>IF(N1567="základní",J1567,0)</f>
        <v>0</v>
      </c>
      <c r="BF1567" s="194">
        <f>IF(N1567="snížená",J1567,0)</f>
        <v>0</v>
      </c>
      <c r="BG1567" s="194">
        <f>IF(N1567="zákl. přenesená",J1567,0)</f>
        <v>0</v>
      </c>
      <c r="BH1567" s="194">
        <f>IF(N1567="sníž. přenesená",J1567,0)</f>
        <v>0</v>
      </c>
      <c r="BI1567" s="194">
        <f>IF(N1567="nulová",J1567,0)</f>
        <v>0</v>
      </c>
      <c r="BJ1567" s="19" t="s">
        <v>82</v>
      </c>
      <c r="BK1567" s="194">
        <f>ROUND(I1567*H1567,2)</f>
        <v>0</v>
      </c>
      <c r="BL1567" s="19" t="s">
        <v>364</v>
      </c>
      <c r="BM1567" s="193" t="s">
        <v>1852</v>
      </c>
    </row>
    <row r="1568" s="2" customFormat="1" ht="49.05" customHeight="1">
      <c r="A1568" s="38"/>
      <c r="B1568" s="181"/>
      <c r="C1568" s="182" t="s">
        <v>1853</v>
      </c>
      <c r="D1568" s="182" t="s">
        <v>259</v>
      </c>
      <c r="E1568" s="183" t="s">
        <v>1854</v>
      </c>
      <c r="F1568" s="184" t="s">
        <v>1855</v>
      </c>
      <c r="G1568" s="185" t="s">
        <v>774</v>
      </c>
      <c r="H1568" s="186">
        <v>1</v>
      </c>
      <c r="I1568" s="187"/>
      <c r="J1568" s="188">
        <f>ROUND(I1568*H1568,2)</f>
        <v>0</v>
      </c>
      <c r="K1568" s="184" t="s">
        <v>1</v>
      </c>
      <c r="L1568" s="39"/>
      <c r="M1568" s="189" t="s">
        <v>1</v>
      </c>
      <c r="N1568" s="190" t="s">
        <v>40</v>
      </c>
      <c r="O1568" s="77"/>
      <c r="P1568" s="191">
        <f>O1568*H1568</f>
        <v>0</v>
      </c>
      <c r="Q1568" s="191">
        <v>0</v>
      </c>
      <c r="R1568" s="191">
        <f>Q1568*H1568</f>
        <v>0</v>
      </c>
      <c r="S1568" s="191">
        <v>0</v>
      </c>
      <c r="T1568" s="192">
        <f>S1568*H1568</f>
        <v>0</v>
      </c>
      <c r="U1568" s="38"/>
      <c r="V1568" s="38"/>
      <c r="W1568" s="38"/>
      <c r="X1568" s="38"/>
      <c r="Y1568" s="38"/>
      <c r="Z1568" s="38"/>
      <c r="AA1568" s="38"/>
      <c r="AB1568" s="38"/>
      <c r="AC1568" s="38"/>
      <c r="AD1568" s="38"/>
      <c r="AE1568" s="38"/>
      <c r="AR1568" s="193" t="s">
        <v>364</v>
      </c>
      <c r="AT1568" s="193" t="s">
        <v>259</v>
      </c>
      <c r="AU1568" s="193" t="s">
        <v>85</v>
      </c>
      <c r="AY1568" s="19" t="s">
        <v>257</v>
      </c>
      <c r="BE1568" s="194">
        <f>IF(N1568="základní",J1568,0)</f>
        <v>0</v>
      </c>
      <c r="BF1568" s="194">
        <f>IF(N1568="snížená",J1568,0)</f>
        <v>0</v>
      </c>
      <c r="BG1568" s="194">
        <f>IF(N1568="zákl. přenesená",J1568,0)</f>
        <v>0</v>
      </c>
      <c r="BH1568" s="194">
        <f>IF(N1568="sníž. přenesená",J1568,0)</f>
        <v>0</v>
      </c>
      <c r="BI1568" s="194">
        <f>IF(N1568="nulová",J1568,0)</f>
        <v>0</v>
      </c>
      <c r="BJ1568" s="19" t="s">
        <v>82</v>
      </c>
      <c r="BK1568" s="194">
        <f>ROUND(I1568*H1568,2)</f>
        <v>0</v>
      </c>
      <c r="BL1568" s="19" t="s">
        <v>364</v>
      </c>
      <c r="BM1568" s="193" t="s">
        <v>1856</v>
      </c>
    </row>
    <row r="1569" s="2" customFormat="1" ht="49.05" customHeight="1">
      <c r="A1569" s="38"/>
      <c r="B1569" s="181"/>
      <c r="C1569" s="182" t="s">
        <v>1857</v>
      </c>
      <c r="D1569" s="182" t="s">
        <v>259</v>
      </c>
      <c r="E1569" s="183" t="s">
        <v>1858</v>
      </c>
      <c r="F1569" s="184" t="s">
        <v>1859</v>
      </c>
      <c r="G1569" s="185" t="s">
        <v>774</v>
      </c>
      <c r="H1569" s="186">
        <v>1</v>
      </c>
      <c r="I1569" s="187"/>
      <c r="J1569" s="188">
        <f>ROUND(I1569*H1569,2)</f>
        <v>0</v>
      </c>
      <c r="K1569" s="184" t="s">
        <v>1</v>
      </c>
      <c r="L1569" s="39"/>
      <c r="M1569" s="189" t="s">
        <v>1</v>
      </c>
      <c r="N1569" s="190" t="s">
        <v>40</v>
      </c>
      <c r="O1569" s="77"/>
      <c r="P1569" s="191">
        <f>O1569*H1569</f>
        <v>0</v>
      </c>
      <c r="Q1569" s="191">
        <v>0</v>
      </c>
      <c r="R1569" s="191">
        <f>Q1569*H1569</f>
        <v>0</v>
      </c>
      <c r="S1569" s="191">
        <v>0</v>
      </c>
      <c r="T1569" s="192">
        <f>S1569*H1569</f>
        <v>0</v>
      </c>
      <c r="U1569" s="38"/>
      <c r="V1569" s="38"/>
      <c r="W1569" s="38"/>
      <c r="X1569" s="38"/>
      <c r="Y1569" s="38"/>
      <c r="Z1569" s="38"/>
      <c r="AA1569" s="38"/>
      <c r="AB1569" s="38"/>
      <c r="AC1569" s="38"/>
      <c r="AD1569" s="38"/>
      <c r="AE1569" s="38"/>
      <c r="AR1569" s="193" t="s">
        <v>364</v>
      </c>
      <c r="AT1569" s="193" t="s">
        <v>259</v>
      </c>
      <c r="AU1569" s="193" t="s">
        <v>85</v>
      </c>
      <c r="AY1569" s="19" t="s">
        <v>257</v>
      </c>
      <c r="BE1569" s="194">
        <f>IF(N1569="základní",J1569,0)</f>
        <v>0</v>
      </c>
      <c r="BF1569" s="194">
        <f>IF(N1569="snížená",J1569,0)</f>
        <v>0</v>
      </c>
      <c r="BG1569" s="194">
        <f>IF(N1569="zákl. přenesená",J1569,0)</f>
        <v>0</v>
      </c>
      <c r="BH1569" s="194">
        <f>IF(N1569="sníž. přenesená",J1569,0)</f>
        <v>0</v>
      </c>
      <c r="BI1569" s="194">
        <f>IF(N1569="nulová",J1569,0)</f>
        <v>0</v>
      </c>
      <c r="BJ1569" s="19" t="s">
        <v>82</v>
      </c>
      <c r="BK1569" s="194">
        <f>ROUND(I1569*H1569,2)</f>
        <v>0</v>
      </c>
      <c r="BL1569" s="19" t="s">
        <v>364</v>
      </c>
      <c r="BM1569" s="193" t="s">
        <v>1860</v>
      </c>
    </row>
    <row r="1570" s="2" customFormat="1" ht="49.05" customHeight="1">
      <c r="A1570" s="38"/>
      <c r="B1570" s="181"/>
      <c r="C1570" s="182" t="s">
        <v>1861</v>
      </c>
      <c r="D1570" s="182" t="s">
        <v>259</v>
      </c>
      <c r="E1570" s="183" t="s">
        <v>1862</v>
      </c>
      <c r="F1570" s="184" t="s">
        <v>1863</v>
      </c>
      <c r="G1570" s="185" t="s">
        <v>774</v>
      </c>
      <c r="H1570" s="186">
        <v>1</v>
      </c>
      <c r="I1570" s="187"/>
      <c r="J1570" s="188">
        <f>ROUND(I1570*H1570,2)</f>
        <v>0</v>
      </c>
      <c r="K1570" s="184" t="s">
        <v>1</v>
      </c>
      <c r="L1570" s="39"/>
      <c r="M1570" s="189" t="s">
        <v>1</v>
      </c>
      <c r="N1570" s="190" t="s">
        <v>40</v>
      </c>
      <c r="O1570" s="77"/>
      <c r="P1570" s="191">
        <f>O1570*H1570</f>
        <v>0</v>
      </c>
      <c r="Q1570" s="191">
        <v>0</v>
      </c>
      <c r="R1570" s="191">
        <f>Q1570*H1570</f>
        <v>0</v>
      </c>
      <c r="S1570" s="191">
        <v>0</v>
      </c>
      <c r="T1570" s="192">
        <f>S1570*H1570</f>
        <v>0</v>
      </c>
      <c r="U1570" s="38"/>
      <c r="V1570" s="38"/>
      <c r="W1570" s="38"/>
      <c r="X1570" s="38"/>
      <c r="Y1570" s="38"/>
      <c r="Z1570" s="38"/>
      <c r="AA1570" s="38"/>
      <c r="AB1570" s="38"/>
      <c r="AC1570" s="38"/>
      <c r="AD1570" s="38"/>
      <c r="AE1570" s="38"/>
      <c r="AR1570" s="193" t="s">
        <v>364</v>
      </c>
      <c r="AT1570" s="193" t="s">
        <v>259</v>
      </c>
      <c r="AU1570" s="193" t="s">
        <v>85</v>
      </c>
      <c r="AY1570" s="19" t="s">
        <v>257</v>
      </c>
      <c r="BE1570" s="194">
        <f>IF(N1570="základní",J1570,0)</f>
        <v>0</v>
      </c>
      <c r="BF1570" s="194">
        <f>IF(N1570="snížená",J1570,0)</f>
        <v>0</v>
      </c>
      <c r="BG1570" s="194">
        <f>IF(N1570="zákl. přenesená",J1570,0)</f>
        <v>0</v>
      </c>
      <c r="BH1570" s="194">
        <f>IF(N1570="sníž. přenesená",J1570,0)</f>
        <v>0</v>
      </c>
      <c r="BI1570" s="194">
        <f>IF(N1570="nulová",J1570,0)</f>
        <v>0</v>
      </c>
      <c r="BJ1570" s="19" t="s">
        <v>82</v>
      </c>
      <c r="BK1570" s="194">
        <f>ROUND(I1570*H1570,2)</f>
        <v>0</v>
      </c>
      <c r="BL1570" s="19" t="s">
        <v>364</v>
      </c>
      <c r="BM1570" s="193" t="s">
        <v>1864</v>
      </c>
    </row>
    <row r="1571" s="2" customFormat="1" ht="49.05" customHeight="1">
      <c r="A1571" s="38"/>
      <c r="B1571" s="181"/>
      <c r="C1571" s="182" t="s">
        <v>1865</v>
      </c>
      <c r="D1571" s="182" t="s">
        <v>259</v>
      </c>
      <c r="E1571" s="183" t="s">
        <v>1866</v>
      </c>
      <c r="F1571" s="184" t="s">
        <v>1867</v>
      </c>
      <c r="G1571" s="185" t="s">
        <v>774</v>
      </c>
      <c r="H1571" s="186">
        <v>1</v>
      </c>
      <c r="I1571" s="187"/>
      <c r="J1571" s="188">
        <f>ROUND(I1571*H1571,2)</f>
        <v>0</v>
      </c>
      <c r="K1571" s="184" t="s">
        <v>1</v>
      </c>
      <c r="L1571" s="39"/>
      <c r="M1571" s="189" t="s">
        <v>1</v>
      </c>
      <c r="N1571" s="190" t="s">
        <v>40</v>
      </c>
      <c r="O1571" s="77"/>
      <c r="P1571" s="191">
        <f>O1571*H1571</f>
        <v>0</v>
      </c>
      <c r="Q1571" s="191">
        <v>0</v>
      </c>
      <c r="R1571" s="191">
        <f>Q1571*H1571</f>
        <v>0</v>
      </c>
      <c r="S1571" s="191">
        <v>0</v>
      </c>
      <c r="T1571" s="192">
        <f>S1571*H1571</f>
        <v>0</v>
      </c>
      <c r="U1571" s="38"/>
      <c r="V1571" s="38"/>
      <c r="W1571" s="38"/>
      <c r="X1571" s="38"/>
      <c r="Y1571" s="38"/>
      <c r="Z1571" s="38"/>
      <c r="AA1571" s="38"/>
      <c r="AB1571" s="38"/>
      <c r="AC1571" s="38"/>
      <c r="AD1571" s="38"/>
      <c r="AE1571" s="38"/>
      <c r="AR1571" s="193" t="s">
        <v>364</v>
      </c>
      <c r="AT1571" s="193" t="s">
        <v>259</v>
      </c>
      <c r="AU1571" s="193" t="s">
        <v>85</v>
      </c>
      <c r="AY1571" s="19" t="s">
        <v>257</v>
      </c>
      <c r="BE1571" s="194">
        <f>IF(N1571="základní",J1571,0)</f>
        <v>0</v>
      </c>
      <c r="BF1571" s="194">
        <f>IF(N1571="snížená",J1571,0)</f>
        <v>0</v>
      </c>
      <c r="BG1571" s="194">
        <f>IF(N1571="zákl. přenesená",J1571,0)</f>
        <v>0</v>
      </c>
      <c r="BH1571" s="194">
        <f>IF(N1571="sníž. přenesená",J1571,0)</f>
        <v>0</v>
      </c>
      <c r="BI1571" s="194">
        <f>IF(N1571="nulová",J1571,0)</f>
        <v>0</v>
      </c>
      <c r="BJ1571" s="19" t="s">
        <v>82</v>
      </c>
      <c r="BK1571" s="194">
        <f>ROUND(I1571*H1571,2)</f>
        <v>0</v>
      </c>
      <c r="BL1571" s="19" t="s">
        <v>364</v>
      </c>
      <c r="BM1571" s="193" t="s">
        <v>1868</v>
      </c>
    </row>
    <row r="1572" s="2" customFormat="1" ht="49.05" customHeight="1">
      <c r="A1572" s="38"/>
      <c r="B1572" s="181"/>
      <c r="C1572" s="182" t="s">
        <v>1869</v>
      </c>
      <c r="D1572" s="182" t="s">
        <v>259</v>
      </c>
      <c r="E1572" s="183" t="s">
        <v>1870</v>
      </c>
      <c r="F1572" s="184" t="s">
        <v>1871</v>
      </c>
      <c r="G1572" s="185" t="s">
        <v>1799</v>
      </c>
      <c r="H1572" s="186">
        <v>122.98</v>
      </c>
      <c r="I1572" s="187"/>
      <c r="J1572" s="188">
        <f>ROUND(I1572*H1572,2)</f>
        <v>0</v>
      </c>
      <c r="K1572" s="184" t="s">
        <v>1</v>
      </c>
      <c r="L1572" s="39"/>
      <c r="M1572" s="189" t="s">
        <v>1</v>
      </c>
      <c r="N1572" s="190" t="s">
        <v>40</v>
      </c>
      <c r="O1572" s="77"/>
      <c r="P1572" s="191">
        <f>O1572*H1572</f>
        <v>0</v>
      </c>
      <c r="Q1572" s="191">
        <v>0</v>
      </c>
      <c r="R1572" s="191">
        <f>Q1572*H1572</f>
        <v>0</v>
      </c>
      <c r="S1572" s="191">
        <v>0</v>
      </c>
      <c r="T1572" s="192">
        <f>S1572*H1572</f>
        <v>0</v>
      </c>
      <c r="U1572" s="38"/>
      <c r="V1572" s="38"/>
      <c r="W1572" s="38"/>
      <c r="X1572" s="38"/>
      <c r="Y1572" s="38"/>
      <c r="Z1572" s="38"/>
      <c r="AA1572" s="38"/>
      <c r="AB1572" s="38"/>
      <c r="AC1572" s="38"/>
      <c r="AD1572" s="38"/>
      <c r="AE1572" s="38"/>
      <c r="AR1572" s="193" t="s">
        <v>364</v>
      </c>
      <c r="AT1572" s="193" t="s">
        <v>259</v>
      </c>
      <c r="AU1572" s="193" t="s">
        <v>85</v>
      </c>
      <c r="AY1572" s="19" t="s">
        <v>257</v>
      </c>
      <c r="BE1572" s="194">
        <f>IF(N1572="základní",J1572,0)</f>
        <v>0</v>
      </c>
      <c r="BF1572" s="194">
        <f>IF(N1572="snížená",J1572,0)</f>
        <v>0</v>
      </c>
      <c r="BG1572" s="194">
        <f>IF(N1572="zákl. přenesená",J1572,0)</f>
        <v>0</v>
      </c>
      <c r="BH1572" s="194">
        <f>IF(N1572="sníž. přenesená",J1572,0)</f>
        <v>0</v>
      </c>
      <c r="BI1572" s="194">
        <f>IF(N1572="nulová",J1572,0)</f>
        <v>0</v>
      </c>
      <c r="BJ1572" s="19" t="s">
        <v>82</v>
      </c>
      <c r="BK1572" s="194">
        <f>ROUND(I1572*H1572,2)</f>
        <v>0</v>
      </c>
      <c r="BL1572" s="19" t="s">
        <v>364</v>
      </c>
      <c r="BM1572" s="193" t="s">
        <v>1872</v>
      </c>
    </row>
    <row r="1573" s="2" customFormat="1" ht="49.05" customHeight="1">
      <c r="A1573" s="38"/>
      <c r="B1573" s="181"/>
      <c r="C1573" s="182" t="s">
        <v>1873</v>
      </c>
      <c r="D1573" s="182" t="s">
        <v>259</v>
      </c>
      <c r="E1573" s="183" t="s">
        <v>1874</v>
      </c>
      <c r="F1573" s="184" t="s">
        <v>1875</v>
      </c>
      <c r="G1573" s="185" t="s">
        <v>774</v>
      </c>
      <c r="H1573" s="186">
        <v>40</v>
      </c>
      <c r="I1573" s="187"/>
      <c r="J1573" s="188">
        <f>ROUND(I1573*H1573,2)</f>
        <v>0</v>
      </c>
      <c r="K1573" s="184" t="s">
        <v>1</v>
      </c>
      <c r="L1573" s="39"/>
      <c r="M1573" s="189" t="s">
        <v>1</v>
      </c>
      <c r="N1573" s="190" t="s">
        <v>40</v>
      </c>
      <c r="O1573" s="77"/>
      <c r="P1573" s="191">
        <f>O1573*H1573</f>
        <v>0</v>
      </c>
      <c r="Q1573" s="191">
        <v>0</v>
      </c>
      <c r="R1573" s="191">
        <f>Q1573*H1573</f>
        <v>0</v>
      </c>
      <c r="S1573" s="191">
        <v>0</v>
      </c>
      <c r="T1573" s="192">
        <f>S1573*H1573</f>
        <v>0</v>
      </c>
      <c r="U1573" s="38"/>
      <c r="V1573" s="38"/>
      <c r="W1573" s="38"/>
      <c r="X1573" s="38"/>
      <c r="Y1573" s="38"/>
      <c r="Z1573" s="38"/>
      <c r="AA1573" s="38"/>
      <c r="AB1573" s="38"/>
      <c r="AC1573" s="38"/>
      <c r="AD1573" s="38"/>
      <c r="AE1573" s="38"/>
      <c r="AR1573" s="193" t="s">
        <v>364</v>
      </c>
      <c r="AT1573" s="193" t="s">
        <v>259</v>
      </c>
      <c r="AU1573" s="193" t="s">
        <v>85</v>
      </c>
      <c r="AY1573" s="19" t="s">
        <v>257</v>
      </c>
      <c r="BE1573" s="194">
        <f>IF(N1573="základní",J1573,0)</f>
        <v>0</v>
      </c>
      <c r="BF1573" s="194">
        <f>IF(N1573="snížená",J1573,0)</f>
        <v>0</v>
      </c>
      <c r="BG1573" s="194">
        <f>IF(N1573="zákl. přenesená",J1573,0)</f>
        <v>0</v>
      </c>
      <c r="BH1573" s="194">
        <f>IF(N1573="sníž. přenesená",J1573,0)</f>
        <v>0</v>
      </c>
      <c r="BI1573" s="194">
        <f>IF(N1573="nulová",J1573,0)</f>
        <v>0</v>
      </c>
      <c r="BJ1573" s="19" t="s">
        <v>82</v>
      </c>
      <c r="BK1573" s="194">
        <f>ROUND(I1573*H1573,2)</f>
        <v>0</v>
      </c>
      <c r="BL1573" s="19" t="s">
        <v>364</v>
      </c>
      <c r="BM1573" s="193" t="s">
        <v>1876</v>
      </c>
    </row>
    <row r="1574" s="2" customFormat="1" ht="49.05" customHeight="1">
      <c r="A1574" s="38"/>
      <c r="B1574" s="181"/>
      <c r="C1574" s="182" t="s">
        <v>1877</v>
      </c>
      <c r="D1574" s="182" t="s">
        <v>259</v>
      </c>
      <c r="E1574" s="183" t="s">
        <v>1878</v>
      </c>
      <c r="F1574" s="184" t="s">
        <v>1879</v>
      </c>
      <c r="G1574" s="185" t="s">
        <v>1799</v>
      </c>
      <c r="H1574" s="186">
        <v>29.149999999999999</v>
      </c>
      <c r="I1574" s="187"/>
      <c r="J1574" s="188">
        <f>ROUND(I1574*H1574,2)</f>
        <v>0</v>
      </c>
      <c r="K1574" s="184" t="s">
        <v>1</v>
      </c>
      <c r="L1574" s="39"/>
      <c r="M1574" s="189" t="s">
        <v>1</v>
      </c>
      <c r="N1574" s="190" t="s">
        <v>40</v>
      </c>
      <c r="O1574" s="77"/>
      <c r="P1574" s="191">
        <f>O1574*H1574</f>
        <v>0</v>
      </c>
      <c r="Q1574" s="191">
        <v>0</v>
      </c>
      <c r="R1574" s="191">
        <f>Q1574*H1574</f>
        <v>0</v>
      </c>
      <c r="S1574" s="191">
        <v>0</v>
      </c>
      <c r="T1574" s="192">
        <f>S1574*H1574</f>
        <v>0</v>
      </c>
      <c r="U1574" s="38"/>
      <c r="V1574" s="38"/>
      <c r="W1574" s="38"/>
      <c r="X1574" s="38"/>
      <c r="Y1574" s="38"/>
      <c r="Z1574" s="38"/>
      <c r="AA1574" s="38"/>
      <c r="AB1574" s="38"/>
      <c r="AC1574" s="38"/>
      <c r="AD1574" s="38"/>
      <c r="AE1574" s="38"/>
      <c r="AR1574" s="193" t="s">
        <v>364</v>
      </c>
      <c r="AT1574" s="193" t="s">
        <v>259</v>
      </c>
      <c r="AU1574" s="193" t="s">
        <v>85</v>
      </c>
      <c r="AY1574" s="19" t="s">
        <v>257</v>
      </c>
      <c r="BE1574" s="194">
        <f>IF(N1574="základní",J1574,0)</f>
        <v>0</v>
      </c>
      <c r="BF1574" s="194">
        <f>IF(N1574="snížená",J1574,0)</f>
        <v>0</v>
      </c>
      <c r="BG1574" s="194">
        <f>IF(N1574="zákl. přenesená",J1574,0)</f>
        <v>0</v>
      </c>
      <c r="BH1574" s="194">
        <f>IF(N1574="sníž. přenesená",J1574,0)</f>
        <v>0</v>
      </c>
      <c r="BI1574" s="194">
        <f>IF(N1574="nulová",J1574,0)</f>
        <v>0</v>
      </c>
      <c r="BJ1574" s="19" t="s">
        <v>82</v>
      </c>
      <c r="BK1574" s="194">
        <f>ROUND(I1574*H1574,2)</f>
        <v>0</v>
      </c>
      <c r="BL1574" s="19" t="s">
        <v>364</v>
      </c>
      <c r="BM1574" s="193" t="s">
        <v>1880</v>
      </c>
    </row>
    <row r="1575" s="2" customFormat="1" ht="49.05" customHeight="1">
      <c r="A1575" s="38"/>
      <c r="B1575" s="181"/>
      <c r="C1575" s="182" t="s">
        <v>1881</v>
      </c>
      <c r="D1575" s="182" t="s">
        <v>259</v>
      </c>
      <c r="E1575" s="183" t="s">
        <v>1882</v>
      </c>
      <c r="F1575" s="184" t="s">
        <v>1883</v>
      </c>
      <c r="G1575" s="185" t="s">
        <v>1799</v>
      </c>
      <c r="H1575" s="186">
        <v>65.340000000000003</v>
      </c>
      <c r="I1575" s="187"/>
      <c r="J1575" s="188">
        <f>ROUND(I1575*H1575,2)</f>
        <v>0</v>
      </c>
      <c r="K1575" s="184" t="s">
        <v>1</v>
      </c>
      <c r="L1575" s="39"/>
      <c r="M1575" s="189" t="s">
        <v>1</v>
      </c>
      <c r="N1575" s="190" t="s">
        <v>40</v>
      </c>
      <c r="O1575" s="77"/>
      <c r="P1575" s="191">
        <f>O1575*H1575</f>
        <v>0</v>
      </c>
      <c r="Q1575" s="191">
        <v>0</v>
      </c>
      <c r="R1575" s="191">
        <f>Q1575*H1575</f>
        <v>0</v>
      </c>
      <c r="S1575" s="191">
        <v>0</v>
      </c>
      <c r="T1575" s="192">
        <f>S1575*H1575</f>
        <v>0</v>
      </c>
      <c r="U1575" s="38"/>
      <c r="V1575" s="38"/>
      <c r="W1575" s="38"/>
      <c r="X1575" s="38"/>
      <c r="Y1575" s="38"/>
      <c r="Z1575" s="38"/>
      <c r="AA1575" s="38"/>
      <c r="AB1575" s="38"/>
      <c r="AC1575" s="38"/>
      <c r="AD1575" s="38"/>
      <c r="AE1575" s="38"/>
      <c r="AR1575" s="193" t="s">
        <v>364</v>
      </c>
      <c r="AT1575" s="193" t="s">
        <v>259</v>
      </c>
      <c r="AU1575" s="193" t="s">
        <v>85</v>
      </c>
      <c r="AY1575" s="19" t="s">
        <v>257</v>
      </c>
      <c r="BE1575" s="194">
        <f>IF(N1575="základní",J1575,0)</f>
        <v>0</v>
      </c>
      <c r="BF1575" s="194">
        <f>IF(N1575="snížená",J1575,0)</f>
        <v>0</v>
      </c>
      <c r="BG1575" s="194">
        <f>IF(N1575="zákl. přenesená",J1575,0)</f>
        <v>0</v>
      </c>
      <c r="BH1575" s="194">
        <f>IF(N1575="sníž. přenesená",J1575,0)</f>
        <v>0</v>
      </c>
      <c r="BI1575" s="194">
        <f>IF(N1575="nulová",J1575,0)</f>
        <v>0</v>
      </c>
      <c r="BJ1575" s="19" t="s">
        <v>82</v>
      </c>
      <c r="BK1575" s="194">
        <f>ROUND(I1575*H1575,2)</f>
        <v>0</v>
      </c>
      <c r="BL1575" s="19" t="s">
        <v>364</v>
      </c>
      <c r="BM1575" s="193" t="s">
        <v>1884</v>
      </c>
    </row>
    <row r="1576" s="2" customFormat="1" ht="49.05" customHeight="1">
      <c r="A1576" s="38"/>
      <c r="B1576" s="181"/>
      <c r="C1576" s="182" t="s">
        <v>1885</v>
      </c>
      <c r="D1576" s="182" t="s">
        <v>259</v>
      </c>
      <c r="E1576" s="183" t="s">
        <v>1886</v>
      </c>
      <c r="F1576" s="184" t="s">
        <v>1887</v>
      </c>
      <c r="G1576" s="185" t="s">
        <v>774</v>
      </c>
      <c r="H1576" s="186">
        <v>1</v>
      </c>
      <c r="I1576" s="187"/>
      <c r="J1576" s="188">
        <f>ROUND(I1576*H1576,2)</f>
        <v>0</v>
      </c>
      <c r="K1576" s="184" t="s">
        <v>1</v>
      </c>
      <c r="L1576" s="39"/>
      <c r="M1576" s="189" t="s">
        <v>1</v>
      </c>
      <c r="N1576" s="190" t="s">
        <v>40</v>
      </c>
      <c r="O1576" s="77"/>
      <c r="P1576" s="191">
        <f>O1576*H1576</f>
        <v>0</v>
      </c>
      <c r="Q1576" s="191">
        <v>0</v>
      </c>
      <c r="R1576" s="191">
        <f>Q1576*H1576</f>
        <v>0</v>
      </c>
      <c r="S1576" s="191">
        <v>0</v>
      </c>
      <c r="T1576" s="192">
        <f>S1576*H1576</f>
        <v>0</v>
      </c>
      <c r="U1576" s="38"/>
      <c r="V1576" s="38"/>
      <c r="W1576" s="38"/>
      <c r="X1576" s="38"/>
      <c r="Y1576" s="38"/>
      <c r="Z1576" s="38"/>
      <c r="AA1576" s="38"/>
      <c r="AB1576" s="38"/>
      <c r="AC1576" s="38"/>
      <c r="AD1576" s="38"/>
      <c r="AE1576" s="38"/>
      <c r="AR1576" s="193" t="s">
        <v>364</v>
      </c>
      <c r="AT1576" s="193" t="s">
        <v>259</v>
      </c>
      <c r="AU1576" s="193" t="s">
        <v>85</v>
      </c>
      <c r="AY1576" s="19" t="s">
        <v>257</v>
      </c>
      <c r="BE1576" s="194">
        <f>IF(N1576="základní",J1576,0)</f>
        <v>0</v>
      </c>
      <c r="BF1576" s="194">
        <f>IF(N1576="snížená",J1576,0)</f>
        <v>0</v>
      </c>
      <c r="BG1576" s="194">
        <f>IF(N1576="zákl. přenesená",J1576,0)</f>
        <v>0</v>
      </c>
      <c r="BH1576" s="194">
        <f>IF(N1576="sníž. přenesená",J1576,0)</f>
        <v>0</v>
      </c>
      <c r="BI1576" s="194">
        <f>IF(N1576="nulová",J1576,0)</f>
        <v>0</v>
      </c>
      <c r="BJ1576" s="19" t="s">
        <v>82</v>
      </c>
      <c r="BK1576" s="194">
        <f>ROUND(I1576*H1576,2)</f>
        <v>0</v>
      </c>
      <c r="BL1576" s="19" t="s">
        <v>364</v>
      </c>
      <c r="BM1576" s="193" t="s">
        <v>1888</v>
      </c>
    </row>
    <row r="1577" s="2" customFormat="1" ht="55.5" customHeight="1">
      <c r="A1577" s="38"/>
      <c r="B1577" s="181"/>
      <c r="C1577" s="182" t="s">
        <v>1889</v>
      </c>
      <c r="D1577" s="182" t="s">
        <v>259</v>
      </c>
      <c r="E1577" s="183" t="s">
        <v>1890</v>
      </c>
      <c r="F1577" s="184" t="s">
        <v>1891</v>
      </c>
      <c r="G1577" s="185" t="s">
        <v>774</v>
      </c>
      <c r="H1577" s="186">
        <v>1</v>
      </c>
      <c r="I1577" s="187"/>
      <c r="J1577" s="188">
        <f>ROUND(I1577*H1577,2)</f>
        <v>0</v>
      </c>
      <c r="K1577" s="184" t="s">
        <v>1</v>
      </c>
      <c r="L1577" s="39"/>
      <c r="M1577" s="189" t="s">
        <v>1</v>
      </c>
      <c r="N1577" s="190" t="s">
        <v>40</v>
      </c>
      <c r="O1577" s="77"/>
      <c r="P1577" s="191">
        <f>O1577*H1577</f>
        <v>0</v>
      </c>
      <c r="Q1577" s="191">
        <v>0</v>
      </c>
      <c r="R1577" s="191">
        <f>Q1577*H1577</f>
        <v>0</v>
      </c>
      <c r="S1577" s="191">
        <v>0</v>
      </c>
      <c r="T1577" s="192">
        <f>S1577*H1577</f>
        <v>0</v>
      </c>
      <c r="U1577" s="38"/>
      <c r="V1577" s="38"/>
      <c r="W1577" s="38"/>
      <c r="X1577" s="38"/>
      <c r="Y1577" s="38"/>
      <c r="Z1577" s="38"/>
      <c r="AA1577" s="38"/>
      <c r="AB1577" s="38"/>
      <c r="AC1577" s="38"/>
      <c r="AD1577" s="38"/>
      <c r="AE1577" s="38"/>
      <c r="AR1577" s="193" t="s">
        <v>364</v>
      </c>
      <c r="AT1577" s="193" t="s">
        <v>259</v>
      </c>
      <c r="AU1577" s="193" t="s">
        <v>85</v>
      </c>
      <c r="AY1577" s="19" t="s">
        <v>257</v>
      </c>
      <c r="BE1577" s="194">
        <f>IF(N1577="základní",J1577,0)</f>
        <v>0</v>
      </c>
      <c r="BF1577" s="194">
        <f>IF(N1577="snížená",J1577,0)</f>
        <v>0</v>
      </c>
      <c r="BG1577" s="194">
        <f>IF(N1577="zákl. přenesená",J1577,0)</f>
        <v>0</v>
      </c>
      <c r="BH1577" s="194">
        <f>IF(N1577="sníž. přenesená",J1577,0)</f>
        <v>0</v>
      </c>
      <c r="BI1577" s="194">
        <f>IF(N1577="nulová",J1577,0)</f>
        <v>0</v>
      </c>
      <c r="BJ1577" s="19" t="s">
        <v>82</v>
      </c>
      <c r="BK1577" s="194">
        <f>ROUND(I1577*H1577,2)</f>
        <v>0</v>
      </c>
      <c r="BL1577" s="19" t="s">
        <v>364</v>
      </c>
      <c r="BM1577" s="193" t="s">
        <v>1892</v>
      </c>
    </row>
    <row r="1578" s="2" customFormat="1" ht="55.5" customHeight="1">
      <c r="A1578" s="38"/>
      <c r="B1578" s="181"/>
      <c r="C1578" s="182" t="s">
        <v>1893</v>
      </c>
      <c r="D1578" s="182" t="s">
        <v>259</v>
      </c>
      <c r="E1578" s="183" t="s">
        <v>1894</v>
      </c>
      <c r="F1578" s="184" t="s">
        <v>1895</v>
      </c>
      <c r="G1578" s="185" t="s">
        <v>774</v>
      </c>
      <c r="H1578" s="186">
        <v>1</v>
      </c>
      <c r="I1578" s="187"/>
      <c r="J1578" s="188">
        <f>ROUND(I1578*H1578,2)</f>
        <v>0</v>
      </c>
      <c r="K1578" s="184" t="s">
        <v>1</v>
      </c>
      <c r="L1578" s="39"/>
      <c r="M1578" s="189" t="s">
        <v>1</v>
      </c>
      <c r="N1578" s="190" t="s">
        <v>40</v>
      </c>
      <c r="O1578" s="77"/>
      <c r="P1578" s="191">
        <f>O1578*H1578</f>
        <v>0</v>
      </c>
      <c r="Q1578" s="191">
        <v>0</v>
      </c>
      <c r="R1578" s="191">
        <f>Q1578*H1578</f>
        <v>0</v>
      </c>
      <c r="S1578" s="191">
        <v>0</v>
      </c>
      <c r="T1578" s="192">
        <f>S1578*H1578</f>
        <v>0</v>
      </c>
      <c r="U1578" s="38"/>
      <c r="V1578" s="38"/>
      <c r="W1578" s="38"/>
      <c r="X1578" s="38"/>
      <c r="Y1578" s="38"/>
      <c r="Z1578" s="38"/>
      <c r="AA1578" s="38"/>
      <c r="AB1578" s="38"/>
      <c r="AC1578" s="38"/>
      <c r="AD1578" s="38"/>
      <c r="AE1578" s="38"/>
      <c r="AR1578" s="193" t="s">
        <v>364</v>
      </c>
      <c r="AT1578" s="193" t="s">
        <v>259</v>
      </c>
      <c r="AU1578" s="193" t="s">
        <v>85</v>
      </c>
      <c r="AY1578" s="19" t="s">
        <v>257</v>
      </c>
      <c r="BE1578" s="194">
        <f>IF(N1578="základní",J1578,0)</f>
        <v>0</v>
      </c>
      <c r="BF1578" s="194">
        <f>IF(N1578="snížená",J1578,0)</f>
        <v>0</v>
      </c>
      <c r="BG1578" s="194">
        <f>IF(N1578="zákl. přenesená",J1578,0)</f>
        <v>0</v>
      </c>
      <c r="BH1578" s="194">
        <f>IF(N1578="sníž. přenesená",J1578,0)</f>
        <v>0</v>
      </c>
      <c r="BI1578" s="194">
        <f>IF(N1578="nulová",J1578,0)</f>
        <v>0</v>
      </c>
      <c r="BJ1578" s="19" t="s">
        <v>82</v>
      </c>
      <c r="BK1578" s="194">
        <f>ROUND(I1578*H1578,2)</f>
        <v>0</v>
      </c>
      <c r="BL1578" s="19" t="s">
        <v>364</v>
      </c>
      <c r="BM1578" s="193" t="s">
        <v>1896</v>
      </c>
    </row>
    <row r="1579" s="2" customFormat="1" ht="49.05" customHeight="1">
      <c r="A1579" s="38"/>
      <c r="B1579" s="181"/>
      <c r="C1579" s="182" t="s">
        <v>1897</v>
      </c>
      <c r="D1579" s="182" t="s">
        <v>259</v>
      </c>
      <c r="E1579" s="183" t="s">
        <v>1898</v>
      </c>
      <c r="F1579" s="184" t="s">
        <v>1899</v>
      </c>
      <c r="G1579" s="185" t="s">
        <v>774</v>
      </c>
      <c r="H1579" s="186">
        <v>6</v>
      </c>
      <c r="I1579" s="187"/>
      <c r="J1579" s="188">
        <f>ROUND(I1579*H1579,2)</f>
        <v>0</v>
      </c>
      <c r="K1579" s="184" t="s">
        <v>1</v>
      </c>
      <c r="L1579" s="39"/>
      <c r="M1579" s="189" t="s">
        <v>1</v>
      </c>
      <c r="N1579" s="190" t="s">
        <v>40</v>
      </c>
      <c r="O1579" s="77"/>
      <c r="P1579" s="191">
        <f>O1579*H1579</f>
        <v>0</v>
      </c>
      <c r="Q1579" s="191">
        <v>0</v>
      </c>
      <c r="R1579" s="191">
        <f>Q1579*H1579</f>
        <v>0</v>
      </c>
      <c r="S1579" s="191">
        <v>0</v>
      </c>
      <c r="T1579" s="192">
        <f>S1579*H1579</f>
        <v>0</v>
      </c>
      <c r="U1579" s="38"/>
      <c r="V1579" s="38"/>
      <c r="W1579" s="38"/>
      <c r="X1579" s="38"/>
      <c r="Y1579" s="38"/>
      <c r="Z1579" s="38"/>
      <c r="AA1579" s="38"/>
      <c r="AB1579" s="38"/>
      <c r="AC1579" s="38"/>
      <c r="AD1579" s="38"/>
      <c r="AE1579" s="38"/>
      <c r="AR1579" s="193" t="s">
        <v>364</v>
      </c>
      <c r="AT1579" s="193" t="s">
        <v>259</v>
      </c>
      <c r="AU1579" s="193" t="s">
        <v>85</v>
      </c>
      <c r="AY1579" s="19" t="s">
        <v>257</v>
      </c>
      <c r="BE1579" s="194">
        <f>IF(N1579="základní",J1579,0)</f>
        <v>0</v>
      </c>
      <c r="BF1579" s="194">
        <f>IF(N1579="snížená",J1579,0)</f>
        <v>0</v>
      </c>
      <c r="BG1579" s="194">
        <f>IF(N1579="zákl. přenesená",J1579,0)</f>
        <v>0</v>
      </c>
      <c r="BH1579" s="194">
        <f>IF(N1579="sníž. přenesená",J1579,0)</f>
        <v>0</v>
      </c>
      <c r="BI1579" s="194">
        <f>IF(N1579="nulová",J1579,0)</f>
        <v>0</v>
      </c>
      <c r="BJ1579" s="19" t="s">
        <v>82</v>
      </c>
      <c r="BK1579" s="194">
        <f>ROUND(I1579*H1579,2)</f>
        <v>0</v>
      </c>
      <c r="BL1579" s="19" t="s">
        <v>364</v>
      </c>
      <c r="BM1579" s="193" t="s">
        <v>1900</v>
      </c>
    </row>
    <row r="1580" s="2" customFormat="1" ht="37.8" customHeight="1">
      <c r="A1580" s="38"/>
      <c r="B1580" s="181"/>
      <c r="C1580" s="182" t="s">
        <v>1901</v>
      </c>
      <c r="D1580" s="182" t="s">
        <v>259</v>
      </c>
      <c r="E1580" s="183" t="s">
        <v>1902</v>
      </c>
      <c r="F1580" s="184" t="s">
        <v>1903</v>
      </c>
      <c r="G1580" s="185" t="s">
        <v>422</v>
      </c>
      <c r="H1580" s="186">
        <v>15</v>
      </c>
      <c r="I1580" s="187"/>
      <c r="J1580" s="188">
        <f>ROUND(I1580*H1580,2)</f>
        <v>0</v>
      </c>
      <c r="K1580" s="184" t="s">
        <v>1</v>
      </c>
      <c r="L1580" s="39"/>
      <c r="M1580" s="189" t="s">
        <v>1</v>
      </c>
      <c r="N1580" s="190" t="s">
        <v>40</v>
      </c>
      <c r="O1580" s="77"/>
      <c r="P1580" s="191">
        <f>O1580*H1580</f>
        <v>0</v>
      </c>
      <c r="Q1580" s="191">
        <v>0</v>
      </c>
      <c r="R1580" s="191">
        <f>Q1580*H1580</f>
        <v>0</v>
      </c>
      <c r="S1580" s="191">
        <v>0</v>
      </c>
      <c r="T1580" s="192">
        <f>S1580*H1580</f>
        <v>0</v>
      </c>
      <c r="U1580" s="38"/>
      <c r="V1580" s="38"/>
      <c r="W1580" s="38"/>
      <c r="X1580" s="38"/>
      <c r="Y1580" s="38"/>
      <c r="Z1580" s="38"/>
      <c r="AA1580" s="38"/>
      <c r="AB1580" s="38"/>
      <c r="AC1580" s="38"/>
      <c r="AD1580" s="38"/>
      <c r="AE1580" s="38"/>
      <c r="AR1580" s="193" t="s">
        <v>364</v>
      </c>
      <c r="AT1580" s="193" t="s">
        <v>259</v>
      </c>
      <c r="AU1580" s="193" t="s">
        <v>85</v>
      </c>
      <c r="AY1580" s="19" t="s">
        <v>257</v>
      </c>
      <c r="BE1580" s="194">
        <f>IF(N1580="základní",J1580,0)</f>
        <v>0</v>
      </c>
      <c r="BF1580" s="194">
        <f>IF(N1580="snížená",J1580,0)</f>
        <v>0</v>
      </c>
      <c r="BG1580" s="194">
        <f>IF(N1580="zákl. přenesená",J1580,0)</f>
        <v>0</v>
      </c>
      <c r="BH1580" s="194">
        <f>IF(N1580="sníž. přenesená",J1580,0)</f>
        <v>0</v>
      </c>
      <c r="BI1580" s="194">
        <f>IF(N1580="nulová",J1580,0)</f>
        <v>0</v>
      </c>
      <c r="BJ1580" s="19" t="s">
        <v>82</v>
      </c>
      <c r="BK1580" s="194">
        <f>ROUND(I1580*H1580,2)</f>
        <v>0</v>
      </c>
      <c r="BL1580" s="19" t="s">
        <v>364</v>
      </c>
      <c r="BM1580" s="193" t="s">
        <v>1904</v>
      </c>
    </row>
    <row r="1581" s="2" customFormat="1" ht="49.05" customHeight="1">
      <c r="A1581" s="38"/>
      <c r="B1581" s="181"/>
      <c r="C1581" s="182" t="s">
        <v>1905</v>
      </c>
      <c r="D1581" s="182" t="s">
        <v>259</v>
      </c>
      <c r="E1581" s="183" t="s">
        <v>1906</v>
      </c>
      <c r="F1581" s="184" t="s">
        <v>1907</v>
      </c>
      <c r="G1581" s="185" t="s">
        <v>1799</v>
      </c>
      <c r="H1581" s="186">
        <v>935</v>
      </c>
      <c r="I1581" s="187"/>
      <c r="J1581" s="188">
        <f>ROUND(I1581*H1581,2)</f>
        <v>0</v>
      </c>
      <c r="K1581" s="184" t="s">
        <v>1</v>
      </c>
      <c r="L1581" s="39"/>
      <c r="M1581" s="189" t="s">
        <v>1</v>
      </c>
      <c r="N1581" s="190" t="s">
        <v>40</v>
      </c>
      <c r="O1581" s="77"/>
      <c r="P1581" s="191">
        <f>O1581*H1581</f>
        <v>0</v>
      </c>
      <c r="Q1581" s="191">
        <v>0</v>
      </c>
      <c r="R1581" s="191">
        <f>Q1581*H1581</f>
        <v>0</v>
      </c>
      <c r="S1581" s="191">
        <v>0</v>
      </c>
      <c r="T1581" s="192">
        <f>S1581*H1581</f>
        <v>0</v>
      </c>
      <c r="U1581" s="38"/>
      <c r="V1581" s="38"/>
      <c r="W1581" s="38"/>
      <c r="X1581" s="38"/>
      <c r="Y1581" s="38"/>
      <c r="Z1581" s="38"/>
      <c r="AA1581" s="38"/>
      <c r="AB1581" s="38"/>
      <c r="AC1581" s="38"/>
      <c r="AD1581" s="38"/>
      <c r="AE1581" s="38"/>
      <c r="AR1581" s="193" t="s">
        <v>364</v>
      </c>
      <c r="AT1581" s="193" t="s">
        <v>259</v>
      </c>
      <c r="AU1581" s="193" t="s">
        <v>85</v>
      </c>
      <c r="AY1581" s="19" t="s">
        <v>257</v>
      </c>
      <c r="BE1581" s="194">
        <f>IF(N1581="základní",J1581,0)</f>
        <v>0</v>
      </c>
      <c r="BF1581" s="194">
        <f>IF(N1581="snížená",J1581,0)</f>
        <v>0</v>
      </c>
      <c r="BG1581" s="194">
        <f>IF(N1581="zákl. přenesená",J1581,0)</f>
        <v>0</v>
      </c>
      <c r="BH1581" s="194">
        <f>IF(N1581="sníž. přenesená",J1581,0)</f>
        <v>0</v>
      </c>
      <c r="BI1581" s="194">
        <f>IF(N1581="nulová",J1581,0)</f>
        <v>0</v>
      </c>
      <c r="BJ1581" s="19" t="s">
        <v>82</v>
      </c>
      <c r="BK1581" s="194">
        <f>ROUND(I1581*H1581,2)</f>
        <v>0</v>
      </c>
      <c r="BL1581" s="19" t="s">
        <v>364</v>
      </c>
      <c r="BM1581" s="193" t="s">
        <v>1908</v>
      </c>
    </row>
    <row r="1582" s="2" customFormat="1" ht="49.05" customHeight="1">
      <c r="A1582" s="38"/>
      <c r="B1582" s="181"/>
      <c r="C1582" s="182" t="s">
        <v>1909</v>
      </c>
      <c r="D1582" s="182" t="s">
        <v>259</v>
      </c>
      <c r="E1582" s="183" t="s">
        <v>1910</v>
      </c>
      <c r="F1582" s="184" t="s">
        <v>1911</v>
      </c>
      <c r="G1582" s="185" t="s">
        <v>774</v>
      </c>
      <c r="H1582" s="186">
        <v>1</v>
      </c>
      <c r="I1582" s="187"/>
      <c r="J1582" s="188">
        <f>ROUND(I1582*H1582,2)</f>
        <v>0</v>
      </c>
      <c r="K1582" s="184" t="s">
        <v>1</v>
      </c>
      <c r="L1582" s="39"/>
      <c r="M1582" s="189" t="s">
        <v>1</v>
      </c>
      <c r="N1582" s="190" t="s">
        <v>40</v>
      </c>
      <c r="O1582" s="77"/>
      <c r="P1582" s="191">
        <f>O1582*H1582</f>
        <v>0</v>
      </c>
      <c r="Q1582" s="191">
        <v>0</v>
      </c>
      <c r="R1582" s="191">
        <f>Q1582*H1582</f>
        <v>0</v>
      </c>
      <c r="S1582" s="191">
        <v>0</v>
      </c>
      <c r="T1582" s="192">
        <f>S1582*H1582</f>
        <v>0</v>
      </c>
      <c r="U1582" s="38"/>
      <c r="V1582" s="38"/>
      <c r="W1582" s="38"/>
      <c r="X1582" s="38"/>
      <c r="Y1582" s="38"/>
      <c r="Z1582" s="38"/>
      <c r="AA1582" s="38"/>
      <c r="AB1582" s="38"/>
      <c r="AC1582" s="38"/>
      <c r="AD1582" s="38"/>
      <c r="AE1582" s="38"/>
      <c r="AR1582" s="193" t="s">
        <v>364</v>
      </c>
      <c r="AT1582" s="193" t="s">
        <v>259</v>
      </c>
      <c r="AU1582" s="193" t="s">
        <v>85</v>
      </c>
      <c r="AY1582" s="19" t="s">
        <v>257</v>
      </c>
      <c r="BE1582" s="194">
        <f>IF(N1582="základní",J1582,0)</f>
        <v>0</v>
      </c>
      <c r="BF1582" s="194">
        <f>IF(N1582="snížená",J1582,0)</f>
        <v>0</v>
      </c>
      <c r="BG1582" s="194">
        <f>IF(N1582="zákl. přenesená",J1582,0)</f>
        <v>0</v>
      </c>
      <c r="BH1582" s="194">
        <f>IF(N1582="sníž. přenesená",J1582,0)</f>
        <v>0</v>
      </c>
      <c r="BI1582" s="194">
        <f>IF(N1582="nulová",J1582,0)</f>
        <v>0</v>
      </c>
      <c r="BJ1582" s="19" t="s">
        <v>82</v>
      </c>
      <c r="BK1582" s="194">
        <f>ROUND(I1582*H1582,2)</f>
        <v>0</v>
      </c>
      <c r="BL1582" s="19" t="s">
        <v>364</v>
      </c>
      <c r="BM1582" s="193" t="s">
        <v>1912</v>
      </c>
    </row>
    <row r="1583" s="2" customFormat="1" ht="49.05" customHeight="1">
      <c r="A1583" s="38"/>
      <c r="B1583" s="181"/>
      <c r="C1583" s="182" t="s">
        <v>1913</v>
      </c>
      <c r="D1583" s="182" t="s">
        <v>259</v>
      </c>
      <c r="E1583" s="183" t="s">
        <v>1914</v>
      </c>
      <c r="F1583" s="184" t="s">
        <v>1915</v>
      </c>
      <c r="G1583" s="185" t="s">
        <v>422</v>
      </c>
      <c r="H1583" s="186">
        <v>55</v>
      </c>
      <c r="I1583" s="187"/>
      <c r="J1583" s="188">
        <f>ROUND(I1583*H1583,2)</f>
        <v>0</v>
      </c>
      <c r="K1583" s="184" t="s">
        <v>1</v>
      </c>
      <c r="L1583" s="39"/>
      <c r="M1583" s="189" t="s">
        <v>1</v>
      </c>
      <c r="N1583" s="190" t="s">
        <v>40</v>
      </c>
      <c r="O1583" s="77"/>
      <c r="P1583" s="191">
        <f>O1583*H1583</f>
        <v>0</v>
      </c>
      <c r="Q1583" s="191">
        <v>0</v>
      </c>
      <c r="R1583" s="191">
        <f>Q1583*H1583</f>
        <v>0</v>
      </c>
      <c r="S1583" s="191">
        <v>0</v>
      </c>
      <c r="T1583" s="192">
        <f>S1583*H1583</f>
        <v>0</v>
      </c>
      <c r="U1583" s="38"/>
      <c r="V1583" s="38"/>
      <c r="W1583" s="38"/>
      <c r="X1583" s="38"/>
      <c r="Y1583" s="38"/>
      <c r="Z1583" s="38"/>
      <c r="AA1583" s="38"/>
      <c r="AB1583" s="38"/>
      <c r="AC1583" s="38"/>
      <c r="AD1583" s="38"/>
      <c r="AE1583" s="38"/>
      <c r="AR1583" s="193" t="s">
        <v>364</v>
      </c>
      <c r="AT1583" s="193" t="s">
        <v>259</v>
      </c>
      <c r="AU1583" s="193" t="s">
        <v>85</v>
      </c>
      <c r="AY1583" s="19" t="s">
        <v>257</v>
      </c>
      <c r="BE1583" s="194">
        <f>IF(N1583="základní",J1583,0)</f>
        <v>0</v>
      </c>
      <c r="BF1583" s="194">
        <f>IF(N1583="snížená",J1583,0)</f>
        <v>0</v>
      </c>
      <c r="BG1583" s="194">
        <f>IF(N1583="zákl. přenesená",J1583,0)</f>
        <v>0</v>
      </c>
      <c r="BH1583" s="194">
        <f>IF(N1583="sníž. přenesená",J1583,0)</f>
        <v>0</v>
      </c>
      <c r="BI1583" s="194">
        <f>IF(N1583="nulová",J1583,0)</f>
        <v>0</v>
      </c>
      <c r="BJ1583" s="19" t="s">
        <v>82</v>
      </c>
      <c r="BK1583" s="194">
        <f>ROUND(I1583*H1583,2)</f>
        <v>0</v>
      </c>
      <c r="BL1583" s="19" t="s">
        <v>364</v>
      </c>
      <c r="BM1583" s="193" t="s">
        <v>1916</v>
      </c>
    </row>
    <row r="1584" s="2" customFormat="1" ht="49.05" customHeight="1">
      <c r="A1584" s="38"/>
      <c r="B1584" s="181"/>
      <c r="C1584" s="182" t="s">
        <v>1917</v>
      </c>
      <c r="D1584" s="182" t="s">
        <v>259</v>
      </c>
      <c r="E1584" s="183" t="s">
        <v>1918</v>
      </c>
      <c r="F1584" s="184" t="s">
        <v>1919</v>
      </c>
      <c r="G1584" s="185" t="s">
        <v>774</v>
      </c>
      <c r="H1584" s="186">
        <v>4</v>
      </c>
      <c r="I1584" s="187"/>
      <c r="J1584" s="188">
        <f>ROUND(I1584*H1584,2)</f>
        <v>0</v>
      </c>
      <c r="K1584" s="184" t="s">
        <v>1</v>
      </c>
      <c r="L1584" s="39"/>
      <c r="M1584" s="189" t="s">
        <v>1</v>
      </c>
      <c r="N1584" s="190" t="s">
        <v>40</v>
      </c>
      <c r="O1584" s="77"/>
      <c r="P1584" s="191">
        <f>O1584*H1584</f>
        <v>0</v>
      </c>
      <c r="Q1584" s="191">
        <v>0</v>
      </c>
      <c r="R1584" s="191">
        <f>Q1584*H1584</f>
        <v>0</v>
      </c>
      <c r="S1584" s="191">
        <v>0</v>
      </c>
      <c r="T1584" s="192">
        <f>S1584*H1584</f>
        <v>0</v>
      </c>
      <c r="U1584" s="38"/>
      <c r="V1584" s="38"/>
      <c r="W1584" s="38"/>
      <c r="X1584" s="38"/>
      <c r="Y1584" s="38"/>
      <c r="Z1584" s="38"/>
      <c r="AA1584" s="38"/>
      <c r="AB1584" s="38"/>
      <c r="AC1584" s="38"/>
      <c r="AD1584" s="38"/>
      <c r="AE1584" s="38"/>
      <c r="AR1584" s="193" t="s">
        <v>364</v>
      </c>
      <c r="AT1584" s="193" t="s">
        <v>259</v>
      </c>
      <c r="AU1584" s="193" t="s">
        <v>85</v>
      </c>
      <c r="AY1584" s="19" t="s">
        <v>257</v>
      </c>
      <c r="BE1584" s="194">
        <f>IF(N1584="základní",J1584,0)</f>
        <v>0</v>
      </c>
      <c r="BF1584" s="194">
        <f>IF(N1584="snížená",J1584,0)</f>
        <v>0</v>
      </c>
      <c r="BG1584" s="194">
        <f>IF(N1584="zákl. přenesená",J1584,0)</f>
        <v>0</v>
      </c>
      <c r="BH1584" s="194">
        <f>IF(N1584="sníž. přenesená",J1584,0)</f>
        <v>0</v>
      </c>
      <c r="BI1584" s="194">
        <f>IF(N1584="nulová",J1584,0)</f>
        <v>0</v>
      </c>
      <c r="BJ1584" s="19" t="s">
        <v>82</v>
      </c>
      <c r="BK1584" s="194">
        <f>ROUND(I1584*H1584,2)</f>
        <v>0</v>
      </c>
      <c r="BL1584" s="19" t="s">
        <v>364</v>
      </c>
      <c r="BM1584" s="193" t="s">
        <v>1920</v>
      </c>
    </row>
    <row r="1585" s="2" customFormat="1" ht="49.05" customHeight="1">
      <c r="A1585" s="38"/>
      <c r="B1585" s="181"/>
      <c r="C1585" s="182" t="s">
        <v>1921</v>
      </c>
      <c r="D1585" s="182" t="s">
        <v>259</v>
      </c>
      <c r="E1585" s="183" t="s">
        <v>1922</v>
      </c>
      <c r="F1585" s="184" t="s">
        <v>1923</v>
      </c>
      <c r="G1585" s="185" t="s">
        <v>774</v>
      </c>
      <c r="H1585" s="186">
        <v>1</v>
      </c>
      <c r="I1585" s="187"/>
      <c r="J1585" s="188">
        <f>ROUND(I1585*H1585,2)</f>
        <v>0</v>
      </c>
      <c r="K1585" s="184" t="s">
        <v>1</v>
      </c>
      <c r="L1585" s="39"/>
      <c r="M1585" s="189" t="s">
        <v>1</v>
      </c>
      <c r="N1585" s="190" t="s">
        <v>40</v>
      </c>
      <c r="O1585" s="77"/>
      <c r="P1585" s="191">
        <f>O1585*H1585</f>
        <v>0</v>
      </c>
      <c r="Q1585" s="191">
        <v>0</v>
      </c>
      <c r="R1585" s="191">
        <f>Q1585*H1585</f>
        <v>0</v>
      </c>
      <c r="S1585" s="191">
        <v>0</v>
      </c>
      <c r="T1585" s="192">
        <f>S1585*H1585</f>
        <v>0</v>
      </c>
      <c r="U1585" s="38"/>
      <c r="V1585" s="38"/>
      <c r="W1585" s="38"/>
      <c r="X1585" s="38"/>
      <c r="Y1585" s="38"/>
      <c r="Z1585" s="38"/>
      <c r="AA1585" s="38"/>
      <c r="AB1585" s="38"/>
      <c r="AC1585" s="38"/>
      <c r="AD1585" s="38"/>
      <c r="AE1585" s="38"/>
      <c r="AR1585" s="193" t="s">
        <v>364</v>
      </c>
      <c r="AT1585" s="193" t="s">
        <v>259</v>
      </c>
      <c r="AU1585" s="193" t="s">
        <v>85</v>
      </c>
      <c r="AY1585" s="19" t="s">
        <v>257</v>
      </c>
      <c r="BE1585" s="194">
        <f>IF(N1585="základní",J1585,0)</f>
        <v>0</v>
      </c>
      <c r="BF1585" s="194">
        <f>IF(N1585="snížená",J1585,0)</f>
        <v>0</v>
      </c>
      <c r="BG1585" s="194">
        <f>IF(N1585="zákl. přenesená",J1585,0)</f>
        <v>0</v>
      </c>
      <c r="BH1585" s="194">
        <f>IF(N1585="sníž. přenesená",J1585,0)</f>
        <v>0</v>
      </c>
      <c r="BI1585" s="194">
        <f>IF(N1585="nulová",J1585,0)</f>
        <v>0</v>
      </c>
      <c r="BJ1585" s="19" t="s">
        <v>82</v>
      </c>
      <c r="BK1585" s="194">
        <f>ROUND(I1585*H1585,2)</f>
        <v>0</v>
      </c>
      <c r="BL1585" s="19" t="s">
        <v>364</v>
      </c>
      <c r="BM1585" s="193" t="s">
        <v>1924</v>
      </c>
    </row>
    <row r="1586" s="2" customFormat="1" ht="49.05" customHeight="1">
      <c r="A1586" s="38"/>
      <c r="B1586" s="181"/>
      <c r="C1586" s="182" t="s">
        <v>1925</v>
      </c>
      <c r="D1586" s="182" t="s">
        <v>259</v>
      </c>
      <c r="E1586" s="183" t="s">
        <v>1926</v>
      </c>
      <c r="F1586" s="184" t="s">
        <v>1927</v>
      </c>
      <c r="G1586" s="185" t="s">
        <v>774</v>
      </c>
      <c r="H1586" s="186">
        <v>5</v>
      </c>
      <c r="I1586" s="187"/>
      <c r="J1586" s="188">
        <f>ROUND(I1586*H1586,2)</f>
        <v>0</v>
      </c>
      <c r="K1586" s="184" t="s">
        <v>1</v>
      </c>
      <c r="L1586" s="39"/>
      <c r="M1586" s="189" t="s">
        <v>1</v>
      </c>
      <c r="N1586" s="190" t="s">
        <v>40</v>
      </c>
      <c r="O1586" s="77"/>
      <c r="P1586" s="191">
        <f>O1586*H1586</f>
        <v>0</v>
      </c>
      <c r="Q1586" s="191">
        <v>0</v>
      </c>
      <c r="R1586" s="191">
        <f>Q1586*H1586</f>
        <v>0</v>
      </c>
      <c r="S1586" s="191">
        <v>0</v>
      </c>
      <c r="T1586" s="192">
        <f>S1586*H1586</f>
        <v>0</v>
      </c>
      <c r="U1586" s="38"/>
      <c r="V1586" s="38"/>
      <c r="W1586" s="38"/>
      <c r="X1586" s="38"/>
      <c r="Y1586" s="38"/>
      <c r="Z1586" s="38"/>
      <c r="AA1586" s="38"/>
      <c r="AB1586" s="38"/>
      <c r="AC1586" s="38"/>
      <c r="AD1586" s="38"/>
      <c r="AE1586" s="38"/>
      <c r="AR1586" s="193" t="s">
        <v>364</v>
      </c>
      <c r="AT1586" s="193" t="s">
        <v>259</v>
      </c>
      <c r="AU1586" s="193" t="s">
        <v>85</v>
      </c>
      <c r="AY1586" s="19" t="s">
        <v>257</v>
      </c>
      <c r="BE1586" s="194">
        <f>IF(N1586="základní",J1586,0)</f>
        <v>0</v>
      </c>
      <c r="BF1586" s="194">
        <f>IF(N1586="snížená",J1586,0)</f>
        <v>0</v>
      </c>
      <c r="BG1586" s="194">
        <f>IF(N1586="zákl. přenesená",J1586,0)</f>
        <v>0</v>
      </c>
      <c r="BH1586" s="194">
        <f>IF(N1586="sníž. přenesená",J1586,0)</f>
        <v>0</v>
      </c>
      <c r="BI1586" s="194">
        <f>IF(N1586="nulová",J1586,0)</f>
        <v>0</v>
      </c>
      <c r="BJ1586" s="19" t="s">
        <v>82</v>
      </c>
      <c r="BK1586" s="194">
        <f>ROUND(I1586*H1586,2)</f>
        <v>0</v>
      </c>
      <c r="BL1586" s="19" t="s">
        <v>364</v>
      </c>
      <c r="BM1586" s="193" t="s">
        <v>1928</v>
      </c>
    </row>
    <row r="1587" s="2" customFormat="1" ht="49.05" customHeight="1">
      <c r="A1587" s="38"/>
      <c r="B1587" s="181"/>
      <c r="C1587" s="182" t="s">
        <v>1929</v>
      </c>
      <c r="D1587" s="182" t="s">
        <v>259</v>
      </c>
      <c r="E1587" s="183" t="s">
        <v>1930</v>
      </c>
      <c r="F1587" s="184" t="s">
        <v>1931</v>
      </c>
      <c r="G1587" s="185" t="s">
        <v>1799</v>
      </c>
      <c r="H1587" s="186">
        <v>2252</v>
      </c>
      <c r="I1587" s="187"/>
      <c r="J1587" s="188">
        <f>ROUND(I1587*H1587,2)</f>
        <v>0</v>
      </c>
      <c r="K1587" s="184" t="s">
        <v>1</v>
      </c>
      <c r="L1587" s="39"/>
      <c r="M1587" s="189" t="s">
        <v>1</v>
      </c>
      <c r="N1587" s="190" t="s">
        <v>40</v>
      </c>
      <c r="O1587" s="77"/>
      <c r="P1587" s="191">
        <f>O1587*H1587</f>
        <v>0</v>
      </c>
      <c r="Q1587" s="191">
        <v>0</v>
      </c>
      <c r="R1587" s="191">
        <f>Q1587*H1587</f>
        <v>0</v>
      </c>
      <c r="S1587" s="191">
        <v>0</v>
      </c>
      <c r="T1587" s="192">
        <f>S1587*H1587</f>
        <v>0</v>
      </c>
      <c r="U1587" s="38"/>
      <c r="V1587" s="38"/>
      <c r="W1587" s="38"/>
      <c r="X1587" s="38"/>
      <c r="Y1587" s="38"/>
      <c r="Z1587" s="38"/>
      <c r="AA1587" s="38"/>
      <c r="AB1587" s="38"/>
      <c r="AC1587" s="38"/>
      <c r="AD1587" s="38"/>
      <c r="AE1587" s="38"/>
      <c r="AR1587" s="193" t="s">
        <v>364</v>
      </c>
      <c r="AT1587" s="193" t="s">
        <v>259</v>
      </c>
      <c r="AU1587" s="193" t="s">
        <v>85</v>
      </c>
      <c r="AY1587" s="19" t="s">
        <v>257</v>
      </c>
      <c r="BE1587" s="194">
        <f>IF(N1587="základní",J1587,0)</f>
        <v>0</v>
      </c>
      <c r="BF1587" s="194">
        <f>IF(N1587="snížená",J1587,0)</f>
        <v>0</v>
      </c>
      <c r="BG1587" s="194">
        <f>IF(N1587="zákl. přenesená",J1587,0)</f>
        <v>0</v>
      </c>
      <c r="BH1587" s="194">
        <f>IF(N1587="sníž. přenesená",J1587,0)</f>
        <v>0</v>
      </c>
      <c r="BI1587" s="194">
        <f>IF(N1587="nulová",J1587,0)</f>
        <v>0</v>
      </c>
      <c r="BJ1587" s="19" t="s">
        <v>82</v>
      </c>
      <c r="BK1587" s="194">
        <f>ROUND(I1587*H1587,2)</f>
        <v>0</v>
      </c>
      <c r="BL1587" s="19" t="s">
        <v>364</v>
      </c>
      <c r="BM1587" s="193" t="s">
        <v>1932</v>
      </c>
    </row>
    <row r="1588" s="12" customFormat="1" ht="22.8" customHeight="1">
      <c r="A1588" s="12"/>
      <c r="B1588" s="168"/>
      <c r="C1588" s="12"/>
      <c r="D1588" s="169" t="s">
        <v>74</v>
      </c>
      <c r="E1588" s="179" t="s">
        <v>1933</v>
      </c>
      <c r="F1588" s="179" t="s">
        <v>1934</v>
      </c>
      <c r="G1588" s="12"/>
      <c r="H1588" s="12"/>
      <c r="I1588" s="171"/>
      <c r="J1588" s="180">
        <f>BK1588</f>
        <v>0</v>
      </c>
      <c r="K1588" s="12"/>
      <c r="L1588" s="168"/>
      <c r="M1588" s="173"/>
      <c r="N1588" s="174"/>
      <c r="O1588" s="174"/>
      <c r="P1588" s="175">
        <f>SUM(P1589:P1601)</f>
        <v>0</v>
      </c>
      <c r="Q1588" s="174"/>
      <c r="R1588" s="175">
        <f>SUM(R1589:R1601)</f>
        <v>0</v>
      </c>
      <c r="S1588" s="174"/>
      <c r="T1588" s="176">
        <f>SUM(T1589:T1601)</f>
        <v>0</v>
      </c>
      <c r="U1588" s="12"/>
      <c r="V1588" s="12"/>
      <c r="W1588" s="12"/>
      <c r="X1588" s="12"/>
      <c r="Y1588" s="12"/>
      <c r="Z1588" s="12"/>
      <c r="AA1588" s="12"/>
      <c r="AB1588" s="12"/>
      <c r="AC1588" s="12"/>
      <c r="AD1588" s="12"/>
      <c r="AE1588" s="12"/>
      <c r="AR1588" s="169" t="s">
        <v>85</v>
      </c>
      <c r="AT1588" s="177" t="s">
        <v>74</v>
      </c>
      <c r="AU1588" s="177" t="s">
        <v>82</v>
      </c>
      <c r="AY1588" s="169" t="s">
        <v>257</v>
      </c>
      <c r="BK1588" s="178">
        <f>SUM(BK1589:BK1601)</f>
        <v>0</v>
      </c>
    </row>
    <row r="1589" s="2" customFormat="1" ht="37.8" customHeight="1">
      <c r="A1589" s="38"/>
      <c r="B1589" s="181"/>
      <c r="C1589" s="182" t="s">
        <v>1935</v>
      </c>
      <c r="D1589" s="182" t="s">
        <v>259</v>
      </c>
      <c r="E1589" s="183" t="s">
        <v>1936</v>
      </c>
      <c r="F1589" s="184" t="s">
        <v>1937</v>
      </c>
      <c r="G1589" s="185" t="s">
        <v>422</v>
      </c>
      <c r="H1589" s="186">
        <v>2</v>
      </c>
      <c r="I1589" s="187"/>
      <c r="J1589" s="188">
        <f>ROUND(I1589*H1589,2)</f>
        <v>0</v>
      </c>
      <c r="K1589" s="184" t="s">
        <v>1</v>
      </c>
      <c r="L1589" s="39"/>
      <c r="M1589" s="189" t="s">
        <v>1</v>
      </c>
      <c r="N1589" s="190" t="s">
        <v>40</v>
      </c>
      <c r="O1589" s="77"/>
      <c r="P1589" s="191">
        <f>O1589*H1589</f>
        <v>0</v>
      </c>
      <c r="Q1589" s="191">
        <v>0</v>
      </c>
      <c r="R1589" s="191">
        <f>Q1589*H1589</f>
        <v>0</v>
      </c>
      <c r="S1589" s="191">
        <v>0</v>
      </c>
      <c r="T1589" s="192">
        <f>S1589*H1589</f>
        <v>0</v>
      </c>
      <c r="U1589" s="38"/>
      <c r="V1589" s="38"/>
      <c r="W1589" s="38"/>
      <c r="X1589" s="38"/>
      <c r="Y1589" s="38"/>
      <c r="Z1589" s="38"/>
      <c r="AA1589" s="38"/>
      <c r="AB1589" s="38"/>
      <c r="AC1589" s="38"/>
      <c r="AD1589" s="38"/>
      <c r="AE1589" s="38"/>
      <c r="AR1589" s="193" t="s">
        <v>364</v>
      </c>
      <c r="AT1589" s="193" t="s">
        <v>259</v>
      </c>
      <c r="AU1589" s="193" t="s">
        <v>85</v>
      </c>
      <c r="AY1589" s="19" t="s">
        <v>257</v>
      </c>
      <c r="BE1589" s="194">
        <f>IF(N1589="základní",J1589,0)</f>
        <v>0</v>
      </c>
      <c r="BF1589" s="194">
        <f>IF(N1589="snížená",J1589,0)</f>
        <v>0</v>
      </c>
      <c r="BG1589" s="194">
        <f>IF(N1589="zákl. přenesená",J1589,0)</f>
        <v>0</v>
      </c>
      <c r="BH1589" s="194">
        <f>IF(N1589="sníž. přenesená",J1589,0)</f>
        <v>0</v>
      </c>
      <c r="BI1589" s="194">
        <f>IF(N1589="nulová",J1589,0)</f>
        <v>0</v>
      </c>
      <c r="BJ1589" s="19" t="s">
        <v>82</v>
      </c>
      <c r="BK1589" s="194">
        <f>ROUND(I1589*H1589,2)</f>
        <v>0</v>
      </c>
      <c r="BL1589" s="19" t="s">
        <v>364</v>
      </c>
      <c r="BM1589" s="193" t="s">
        <v>1938</v>
      </c>
    </row>
    <row r="1590" s="2" customFormat="1" ht="37.8" customHeight="1">
      <c r="A1590" s="38"/>
      <c r="B1590" s="181"/>
      <c r="C1590" s="182" t="s">
        <v>1939</v>
      </c>
      <c r="D1590" s="182" t="s">
        <v>259</v>
      </c>
      <c r="E1590" s="183" t="s">
        <v>1940</v>
      </c>
      <c r="F1590" s="184" t="s">
        <v>1941</v>
      </c>
      <c r="G1590" s="185" t="s">
        <v>422</v>
      </c>
      <c r="H1590" s="186">
        <v>13</v>
      </c>
      <c r="I1590" s="187"/>
      <c r="J1590" s="188">
        <f>ROUND(I1590*H1590,2)</f>
        <v>0</v>
      </c>
      <c r="K1590" s="184" t="s">
        <v>1</v>
      </c>
      <c r="L1590" s="39"/>
      <c r="M1590" s="189" t="s">
        <v>1</v>
      </c>
      <c r="N1590" s="190" t="s">
        <v>40</v>
      </c>
      <c r="O1590" s="77"/>
      <c r="P1590" s="191">
        <f>O1590*H1590</f>
        <v>0</v>
      </c>
      <c r="Q1590" s="191">
        <v>0</v>
      </c>
      <c r="R1590" s="191">
        <f>Q1590*H1590</f>
        <v>0</v>
      </c>
      <c r="S1590" s="191">
        <v>0</v>
      </c>
      <c r="T1590" s="192">
        <f>S1590*H1590</f>
        <v>0</v>
      </c>
      <c r="U1590" s="38"/>
      <c r="V1590" s="38"/>
      <c r="W1590" s="38"/>
      <c r="X1590" s="38"/>
      <c r="Y1590" s="38"/>
      <c r="Z1590" s="38"/>
      <c r="AA1590" s="38"/>
      <c r="AB1590" s="38"/>
      <c r="AC1590" s="38"/>
      <c r="AD1590" s="38"/>
      <c r="AE1590" s="38"/>
      <c r="AR1590" s="193" t="s">
        <v>364</v>
      </c>
      <c r="AT1590" s="193" t="s">
        <v>259</v>
      </c>
      <c r="AU1590" s="193" t="s">
        <v>85</v>
      </c>
      <c r="AY1590" s="19" t="s">
        <v>257</v>
      </c>
      <c r="BE1590" s="194">
        <f>IF(N1590="základní",J1590,0)</f>
        <v>0</v>
      </c>
      <c r="BF1590" s="194">
        <f>IF(N1590="snížená",J1590,0)</f>
        <v>0</v>
      </c>
      <c r="BG1590" s="194">
        <f>IF(N1590="zákl. přenesená",J1590,0)</f>
        <v>0</v>
      </c>
      <c r="BH1590" s="194">
        <f>IF(N1590="sníž. přenesená",J1590,0)</f>
        <v>0</v>
      </c>
      <c r="BI1590" s="194">
        <f>IF(N1590="nulová",J1590,0)</f>
        <v>0</v>
      </c>
      <c r="BJ1590" s="19" t="s">
        <v>82</v>
      </c>
      <c r="BK1590" s="194">
        <f>ROUND(I1590*H1590,2)</f>
        <v>0</v>
      </c>
      <c r="BL1590" s="19" t="s">
        <v>364</v>
      </c>
      <c r="BM1590" s="193" t="s">
        <v>1942</v>
      </c>
    </row>
    <row r="1591" s="2" customFormat="1" ht="37.8" customHeight="1">
      <c r="A1591" s="38"/>
      <c r="B1591" s="181"/>
      <c r="C1591" s="182" t="s">
        <v>1943</v>
      </c>
      <c r="D1591" s="182" t="s">
        <v>259</v>
      </c>
      <c r="E1591" s="183" t="s">
        <v>1944</v>
      </c>
      <c r="F1591" s="184" t="s">
        <v>1945</v>
      </c>
      <c r="G1591" s="185" t="s">
        <v>422</v>
      </c>
      <c r="H1591" s="186">
        <v>11.699999999999999</v>
      </c>
      <c r="I1591" s="187"/>
      <c r="J1591" s="188">
        <f>ROUND(I1591*H1591,2)</f>
        <v>0</v>
      </c>
      <c r="K1591" s="184" t="s">
        <v>1</v>
      </c>
      <c r="L1591" s="39"/>
      <c r="M1591" s="189" t="s">
        <v>1</v>
      </c>
      <c r="N1591" s="190" t="s">
        <v>40</v>
      </c>
      <c r="O1591" s="77"/>
      <c r="P1591" s="191">
        <f>O1591*H1591</f>
        <v>0</v>
      </c>
      <c r="Q1591" s="191">
        <v>0</v>
      </c>
      <c r="R1591" s="191">
        <f>Q1591*H1591</f>
        <v>0</v>
      </c>
      <c r="S1591" s="191">
        <v>0</v>
      </c>
      <c r="T1591" s="192">
        <f>S1591*H1591</f>
        <v>0</v>
      </c>
      <c r="U1591" s="38"/>
      <c r="V1591" s="38"/>
      <c r="W1591" s="38"/>
      <c r="X1591" s="38"/>
      <c r="Y1591" s="38"/>
      <c r="Z1591" s="38"/>
      <c r="AA1591" s="38"/>
      <c r="AB1591" s="38"/>
      <c r="AC1591" s="38"/>
      <c r="AD1591" s="38"/>
      <c r="AE1591" s="38"/>
      <c r="AR1591" s="193" t="s">
        <v>364</v>
      </c>
      <c r="AT1591" s="193" t="s">
        <v>259</v>
      </c>
      <c r="AU1591" s="193" t="s">
        <v>85</v>
      </c>
      <c r="AY1591" s="19" t="s">
        <v>257</v>
      </c>
      <c r="BE1591" s="194">
        <f>IF(N1591="základní",J1591,0)</f>
        <v>0</v>
      </c>
      <c r="BF1591" s="194">
        <f>IF(N1591="snížená",J1591,0)</f>
        <v>0</v>
      </c>
      <c r="BG1591" s="194">
        <f>IF(N1591="zákl. přenesená",J1591,0)</f>
        <v>0</v>
      </c>
      <c r="BH1591" s="194">
        <f>IF(N1591="sníž. přenesená",J1591,0)</f>
        <v>0</v>
      </c>
      <c r="BI1591" s="194">
        <f>IF(N1591="nulová",J1591,0)</f>
        <v>0</v>
      </c>
      <c r="BJ1591" s="19" t="s">
        <v>82</v>
      </c>
      <c r="BK1591" s="194">
        <f>ROUND(I1591*H1591,2)</f>
        <v>0</v>
      </c>
      <c r="BL1591" s="19" t="s">
        <v>364</v>
      </c>
      <c r="BM1591" s="193" t="s">
        <v>1946</v>
      </c>
    </row>
    <row r="1592" s="2" customFormat="1" ht="44.25" customHeight="1">
      <c r="A1592" s="38"/>
      <c r="B1592" s="181"/>
      <c r="C1592" s="182" t="s">
        <v>1947</v>
      </c>
      <c r="D1592" s="182" t="s">
        <v>259</v>
      </c>
      <c r="E1592" s="183" t="s">
        <v>1948</v>
      </c>
      <c r="F1592" s="184" t="s">
        <v>1949</v>
      </c>
      <c r="G1592" s="185" t="s">
        <v>422</v>
      </c>
      <c r="H1592" s="186">
        <v>15</v>
      </c>
      <c r="I1592" s="187"/>
      <c r="J1592" s="188">
        <f>ROUND(I1592*H1592,2)</f>
        <v>0</v>
      </c>
      <c r="K1592" s="184" t="s">
        <v>1</v>
      </c>
      <c r="L1592" s="39"/>
      <c r="M1592" s="189" t="s">
        <v>1</v>
      </c>
      <c r="N1592" s="190" t="s">
        <v>40</v>
      </c>
      <c r="O1592" s="77"/>
      <c r="P1592" s="191">
        <f>O1592*H1592</f>
        <v>0</v>
      </c>
      <c r="Q1592" s="191">
        <v>0</v>
      </c>
      <c r="R1592" s="191">
        <f>Q1592*H1592</f>
        <v>0</v>
      </c>
      <c r="S1592" s="191">
        <v>0</v>
      </c>
      <c r="T1592" s="192">
        <f>S1592*H1592</f>
        <v>0</v>
      </c>
      <c r="U1592" s="38"/>
      <c r="V1592" s="38"/>
      <c r="W1592" s="38"/>
      <c r="X1592" s="38"/>
      <c r="Y1592" s="38"/>
      <c r="Z1592" s="38"/>
      <c r="AA1592" s="38"/>
      <c r="AB1592" s="38"/>
      <c r="AC1592" s="38"/>
      <c r="AD1592" s="38"/>
      <c r="AE1592" s="38"/>
      <c r="AR1592" s="193" t="s">
        <v>364</v>
      </c>
      <c r="AT1592" s="193" t="s">
        <v>259</v>
      </c>
      <c r="AU1592" s="193" t="s">
        <v>85</v>
      </c>
      <c r="AY1592" s="19" t="s">
        <v>257</v>
      </c>
      <c r="BE1592" s="194">
        <f>IF(N1592="základní",J1592,0)</f>
        <v>0</v>
      </c>
      <c r="BF1592" s="194">
        <f>IF(N1592="snížená",J1592,0)</f>
        <v>0</v>
      </c>
      <c r="BG1592" s="194">
        <f>IF(N1592="zákl. přenesená",J1592,0)</f>
        <v>0</v>
      </c>
      <c r="BH1592" s="194">
        <f>IF(N1592="sníž. přenesená",J1592,0)</f>
        <v>0</v>
      </c>
      <c r="BI1592" s="194">
        <f>IF(N1592="nulová",J1592,0)</f>
        <v>0</v>
      </c>
      <c r="BJ1592" s="19" t="s">
        <v>82</v>
      </c>
      <c r="BK1592" s="194">
        <f>ROUND(I1592*H1592,2)</f>
        <v>0</v>
      </c>
      <c r="BL1592" s="19" t="s">
        <v>364</v>
      </c>
      <c r="BM1592" s="193" t="s">
        <v>1950</v>
      </c>
    </row>
    <row r="1593" s="2" customFormat="1" ht="44.25" customHeight="1">
      <c r="A1593" s="38"/>
      <c r="B1593" s="181"/>
      <c r="C1593" s="182" t="s">
        <v>1951</v>
      </c>
      <c r="D1593" s="182" t="s">
        <v>259</v>
      </c>
      <c r="E1593" s="183" t="s">
        <v>1952</v>
      </c>
      <c r="F1593" s="184" t="s">
        <v>1953</v>
      </c>
      <c r="G1593" s="185" t="s">
        <v>422</v>
      </c>
      <c r="H1593" s="186">
        <v>51</v>
      </c>
      <c r="I1593" s="187"/>
      <c r="J1593" s="188">
        <f>ROUND(I1593*H1593,2)</f>
        <v>0</v>
      </c>
      <c r="K1593" s="184" t="s">
        <v>1</v>
      </c>
      <c r="L1593" s="39"/>
      <c r="M1593" s="189" t="s">
        <v>1</v>
      </c>
      <c r="N1593" s="190" t="s">
        <v>40</v>
      </c>
      <c r="O1593" s="77"/>
      <c r="P1593" s="191">
        <f>O1593*H1593</f>
        <v>0</v>
      </c>
      <c r="Q1593" s="191">
        <v>0</v>
      </c>
      <c r="R1593" s="191">
        <f>Q1593*H1593</f>
        <v>0</v>
      </c>
      <c r="S1593" s="191">
        <v>0</v>
      </c>
      <c r="T1593" s="192">
        <f>S1593*H1593</f>
        <v>0</v>
      </c>
      <c r="U1593" s="38"/>
      <c r="V1593" s="38"/>
      <c r="W1593" s="38"/>
      <c r="X1593" s="38"/>
      <c r="Y1593" s="38"/>
      <c r="Z1593" s="38"/>
      <c r="AA1593" s="38"/>
      <c r="AB1593" s="38"/>
      <c r="AC1593" s="38"/>
      <c r="AD1593" s="38"/>
      <c r="AE1593" s="38"/>
      <c r="AR1593" s="193" t="s">
        <v>364</v>
      </c>
      <c r="AT1593" s="193" t="s">
        <v>259</v>
      </c>
      <c r="AU1593" s="193" t="s">
        <v>85</v>
      </c>
      <c r="AY1593" s="19" t="s">
        <v>257</v>
      </c>
      <c r="BE1593" s="194">
        <f>IF(N1593="základní",J1593,0)</f>
        <v>0</v>
      </c>
      <c r="BF1593" s="194">
        <f>IF(N1593="snížená",J1593,0)</f>
        <v>0</v>
      </c>
      <c r="BG1593" s="194">
        <f>IF(N1593="zákl. přenesená",J1593,0)</f>
        <v>0</v>
      </c>
      <c r="BH1593" s="194">
        <f>IF(N1593="sníž. přenesená",J1593,0)</f>
        <v>0</v>
      </c>
      <c r="BI1593" s="194">
        <f>IF(N1593="nulová",J1593,0)</f>
        <v>0</v>
      </c>
      <c r="BJ1593" s="19" t="s">
        <v>82</v>
      </c>
      <c r="BK1593" s="194">
        <f>ROUND(I1593*H1593,2)</f>
        <v>0</v>
      </c>
      <c r="BL1593" s="19" t="s">
        <v>364</v>
      </c>
      <c r="BM1593" s="193" t="s">
        <v>1954</v>
      </c>
    </row>
    <row r="1594" s="2" customFormat="1" ht="44.25" customHeight="1">
      <c r="A1594" s="38"/>
      <c r="B1594" s="181"/>
      <c r="C1594" s="182" t="s">
        <v>1955</v>
      </c>
      <c r="D1594" s="182" t="s">
        <v>259</v>
      </c>
      <c r="E1594" s="183" t="s">
        <v>1956</v>
      </c>
      <c r="F1594" s="184" t="s">
        <v>1957</v>
      </c>
      <c r="G1594" s="185" t="s">
        <v>422</v>
      </c>
      <c r="H1594" s="186">
        <v>33</v>
      </c>
      <c r="I1594" s="187"/>
      <c r="J1594" s="188">
        <f>ROUND(I1594*H1594,2)</f>
        <v>0</v>
      </c>
      <c r="K1594" s="184" t="s">
        <v>1</v>
      </c>
      <c r="L1594" s="39"/>
      <c r="M1594" s="189" t="s">
        <v>1</v>
      </c>
      <c r="N1594" s="190" t="s">
        <v>40</v>
      </c>
      <c r="O1594" s="77"/>
      <c r="P1594" s="191">
        <f>O1594*H1594</f>
        <v>0</v>
      </c>
      <c r="Q1594" s="191">
        <v>0</v>
      </c>
      <c r="R1594" s="191">
        <f>Q1594*H1594</f>
        <v>0</v>
      </c>
      <c r="S1594" s="191">
        <v>0</v>
      </c>
      <c r="T1594" s="192">
        <f>S1594*H1594</f>
        <v>0</v>
      </c>
      <c r="U1594" s="38"/>
      <c r="V1594" s="38"/>
      <c r="W1594" s="38"/>
      <c r="X1594" s="38"/>
      <c r="Y1594" s="38"/>
      <c r="Z1594" s="38"/>
      <c r="AA1594" s="38"/>
      <c r="AB1594" s="38"/>
      <c r="AC1594" s="38"/>
      <c r="AD1594" s="38"/>
      <c r="AE1594" s="38"/>
      <c r="AR1594" s="193" t="s">
        <v>364</v>
      </c>
      <c r="AT1594" s="193" t="s">
        <v>259</v>
      </c>
      <c r="AU1594" s="193" t="s">
        <v>85</v>
      </c>
      <c r="AY1594" s="19" t="s">
        <v>257</v>
      </c>
      <c r="BE1594" s="194">
        <f>IF(N1594="základní",J1594,0)</f>
        <v>0</v>
      </c>
      <c r="BF1594" s="194">
        <f>IF(N1594="snížená",J1594,0)</f>
        <v>0</v>
      </c>
      <c r="BG1594" s="194">
        <f>IF(N1594="zákl. přenesená",J1594,0)</f>
        <v>0</v>
      </c>
      <c r="BH1594" s="194">
        <f>IF(N1594="sníž. přenesená",J1594,0)</f>
        <v>0</v>
      </c>
      <c r="BI1594" s="194">
        <f>IF(N1594="nulová",J1594,0)</f>
        <v>0</v>
      </c>
      <c r="BJ1594" s="19" t="s">
        <v>82</v>
      </c>
      <c r="BK1594" s="194">
        <f>ROUND(I1594*H1594,2)</f>
        <v>0</v>
      </c>
      <c r="BL1594" s="19" t="s">
        <v>364</v>
      </c>
      <c r="BM1594" s="193" t="s">
        <v>1958</v>
      </c>
    </row>
    <row r="1595" s="2" customFormat="1" ht="44.25" customHeight="1">
      <c r="A1595" s="38"/>
      <c r="B1595" s="181"/>
      <c r="C1595" s="182" t="s">
        <v>1959</v>
      </c>
      <c r="D1595" s="182" t="s">
        <v>259</v>
      </c>
      <c r="E1595" s="183" t="s">
        <v>1960</v>
      </c>
      <c r="F1595" s="184" t="s">
        <v>1961</v>
      </c>
      <c r="G1595" s="185" t="s">
        <v>422</v>
      </c>
      <c r="H1595" s="186">
        <v>1</v>
      </c>
      <c r="I1595" s="187"/>
      <c r="J1595" s="188">
        <f>ROUND(I1595*H1595,2)</f>
        <v>0</v>
      </c>
      <c r="K1595" s="184" t="s">
        <v>1</v>
      </c>
      <c r="L1595" s="39"/>
      <c r="M1595" s="189" t="s">
        <v>1</v>
      </c>
      <c r="N1595" s="190" t="s">
        <v>40</v>
      </c>
      <c r="O1595" s="77"/>
      <c r="P1595" s="191">
        <f>O1595*H1595</f>
        <v>0</v>
      </c>
      <c r="Q1595" s="191">
        <v>0</v>
      </c>
      <c r="R1595" s="191">
        <f>Q1595*H1595</f>
        <v>0</v>
      </c>
      <c r="S1595" s="191">
        <v>0</v>
      </c>
      <c r="T1595" s="192">
        <f>S1595*H1595</f>
        <v>0</v>
      </c>
      <c r="U1595" s="38"/>
      <c r="V1595" s="38"/>
      <c r="W1595" s="38"/>
      <c r="X1595" s="38"/>
      <c r="Y1595" s="38"/>
      <c r="Z1595" s="38"/>
      <c r="AA1595" s="38"/>
      <c r="AB1595" s="38"/>
      <c r="AC1595" s="38"/>
      <c r="AD1595" s="38"/>
      <c r="AE1595" s="38"/>
      <c r="AR1595" s="193" t="s">
        <v>364</v>
      </c>
      <c r="AT1595" s="193" t="s">
        <v>259</v>
      </c>
      <c r="AU1595" s="193" t="s">
        <v>85</v>
      </c>
      <c r="AY1595" s="19" t="s">
        <v>257</v>
      </c>
      <c r="BE1595" s="194">
        <f>IF(N1595="základní",J1595,0)</f>
        <v>0</v>
      </c>
      <c r="BF1595" s="194">
        <f>IF(N1595="snížená",J1595,0)</f>
        <v>0</v>
      </c>
      <c r="BG1595" s="194">
        <f>IF(N1595="zákl. přenesená",J1595,0)</f>
        <v>0</v>
      </c>
      <c r="BH1595" s="194">
        <f>IF(N1595="sníž. přenesená",J1595,0)</f>
        <v>0</v>
      </c>
      <c r="BI1595" s="194">
        <f>IF(N1595="nulová",J1595,0)</f>
        <v>0</v>
      </c>
      <c r="BJ1595" s="19" t="s">
        <v>82</v>
      </c>
      <c r="BK1595" s="194">
        <f>ROUND(I1595*H1595,2)</f>
        <v>0</v>
      </c>
      <c r="BL1595" s="19" t="s">
        <v>364</v>
      </c>
      <c r="BM1595" s="193" t="s">
        <v>1962</v>
      </c>
    </row>
    <row r="1596" s="2" customFormat="1" ht="44.25" customHeight="1">
      <c r="A1596" s="38"/>
      <c r="B1596" s="181"/>
      <c r="C1596" s="182" t="s">
        <v>1963</v>
      </c>
      <c r="D1596" s="182" t="s">
        <v>259</v>
      </c>
      <c r="E1596" s="183" t="s">
        <v>1964</v>
      </c>
      <c r="F1596" s="184" t="s">
        <v>1965</v>
      </c>
      <c r="G1596" s="185" t="s">
        <v>422</v>
      </c>
      <c r="H1596" s="186">
        <v>4</v>
      </c>
      <c r="I1596" s="187"/>
      <c r="J1596" s="188">
        <f>ROUND(I1596*H1596,2)</f>
        <v>0</v>
      </c>
      <c r="K1596" s="184" t="s">
        <v>1</v>
      </c>
      <c r="L1596" s="39"/>
      <c r="M1596" s="189" t="s">
        <v>1</v>
      </c>
      <c r="N1596" s="190" t="s">
        <v>40</v>
      </c>
      <c r="O1596" s="77"/>
      <c r="P1596" s="191">
        <f>O1596*H1596</f>
        <v>0</v>
      </c>
      <c r="Q1596" s="191">
        <v>0</v>
      </c>
      <c r="R1596" s="191">
        <f>Q1596*H1596</f>
        <v>0</v>
      </c>
      <c r="S1596" s="191">
        <v>0</v>
      </c>
      <c r="T1596" s="192">
        <f>S1596*H1596</f>
        <v>0</v>
      </c>
      <c r="U1596" s="38"/>
      <c r="V1596" s="38"/>
      <c r="W1596" s="38"/>
      <c r="X1596" s="38"/>
      <c r="Y1596" s="38"/>
      <c r="Z1596" s="38"/>
      <c r="AA1596" s="38"/>
      <c r="AB1596" s="38"/>
      <c r="AC1596" s="38"/>
      <c r="AD1596" s="38"/>
      <c r="AE1596" s="38"/>
      <c r="AR1596" s="193" t="s">
        <v>364</v>
      </c>
      <c r="AT1596" s="193" t="s">
        <v>259</v>
      </c>
      <c r="AU1596" s="193" t="s">
        <v>85</v>
      </c>
      <c r="AY1596" s="19" t="s">
        <v>257</v>
      </c>
      <c r="BE1596" s="194">
        <f>IF(N1596="základní",J1596,0)</f>
        <v>0</v>
      </c>
      <c r="BF1596" s="194">
        <f>IF(N1596="snížená",J1596,0)</f>
        <v>0</v>
      </c>
      <c r="BG1596" s="194">
        <f>IF(N1596="zákl. přenesená",J1596,0)</f>
        <v>0</v>
      </c>
      <c r="BH1596" s="194">
        <f>IF(N1596="sníž. přenesená",J1596,0)</f>
        <v>0</v>
      </c>
      <c r="BI1596" s="194">
        <f>IF(N1596="nulová",J1596,0)</f>
        <v>0</v>
      </c>
      <c r="BJ1596" s="19" t="s">
        <v>82</v>
      </c>
      <c r="BK1596" s="194">
        <f>ROUND(I1596*H1596,2)</f>
        <v>0</v>
      </c>
      <c r="BL1596" s="19" t="s">
        <v>364</v>
      </c>
      <c r="BM1596" s="193" t="s">
        <v>1966</v>
      </c>
    </row>
    <row r="1597" s="2" customFormat="1" ht="44.25" customHeight="1">
      <c r="A1597" s="38"/>
      <c r="B1597" s="181"/>
      <c r="C1597" s="182" t="s">
        <v>1967</v>
      </c>
      <c r="D1597" s="182" t="s">
        <v>259</v>
      </c>
      <c r="E1597" s="183" t="s">
        <v>1968</v>
      </c>
      <c r="F1597" s="184" t="s">
        <v>1969</v>
      </c>
      <c r="G1597" s="185" t="s">
        <v>422</v>
      </c>
      <c r="H1597" s="186">
        <v>4</v>
      </c>
      <c r="I1597" s="187"/>
      <c r="J1597" s="188">
        <f>ROUND(I1597*H1597,2)</f>
        <v>0</v>
      </c>
      <c r="K1597" s="184" t="s">
        <v>1</v>
      </c>
      <c r="L1597" s="39"/>
      <c r="M1597" s="189" t="s">
        <v>1</v>
      </c>
      <c r="N1597" s="190" t="s">
        <v>40</v>
      </c>
      <c r="O1597" s="77"/>
      <c r="P1597" s="191">
        <f>O1597*H1597</f>
        <v>0</v>
      </c>
      <c r="Q1597" s="191">
        <v>0</v>
      </c>
      <c r="R1597" s="191">
        <f>Q1597*H1597</f>
        <v>0</v>
      </c>
      <c r="S1597" s="191">
        <v>0</v>
      </c>
      <c r="T1597" s="192">
        <f>S1597*H1597</f>
        <v>0</v>
      </c>
      <c r="U1597" s="38"/>
      <c r="V1597" s="38"/>
      <c r="W1597" s="38"/>
      <c r="X1597" s="38"/>
      <c r="Y1597" s="38"/>
      <c r="Z1597" s="38"/>
      <c r="AA1597" s="38"/>
      <c r="AB1597" s="38"/>
      <c r="AC1597" s="38"/>
      <c r="AD1597" s="38"/>
      <c r="AE1597" s="38"/>
      <c r="AR1597" s="193" t="s">
        <v>364</v>
      </c>
      <c r="AT1597" s="193" t="s">
        <v>259</v>
      </c>
      <c r="AU1597" s="193" t="s">
        <v>85</v>
      </c>
      <c r="AY1597" s="19" t="s">
        <v>257</v>
      </c>
      <c r="BE1597" s="194">
        <f>IF(N1597="základní",J1597,0)</f>
        <v>0</v>
      </c>
      <c r="BF1597" s="194">
        <f>IF(N1597="snížená",J1597,0)</f>
        <v>0</v>
      </c>
      <c r="BG1597" s="194">
        <f>IF(N1597="zákl. přenesená",J1597,0)</f>
        <v>0</v>
      </c>
      <c r="BH1597" s="194">
        <f>IF(N1597="sníž. přenesená",J1597,0)</f>
        <v>0</v>
      </c>
      <c r="BI1597" s="194">
        <f>IF(N1597="nulová",J1597,0)</f>
        <v>0</v>
      </c>
      <c r="BJ1597" s="19" t="s">
        <v>82</v>
      </c>
      <c r="BK1597" s="194">
        <f>ROUND(I1597*H1597,2)</f>
        <v>0</v>
      </c>
      <c r="BL1597" s="19" t="s">
        <v>364</v>
      </c>
      <c r="BM1597" s="193" t="s">
        <v>1970</v>
      </c>
    </row>
    <row r="1598" s="2" customFormat="1" ht="49.05" customHeight="1">
      <c r="A1598" s="38"/>
      <c r="B1598" s="181"/>
      <c r="C1598" s="182" t="s">
        <v>1971</v>
      </c>
      <c r="D1598" s="182" t="s">
        <v>259</v>
      </c>
      <c r="E1598" s="183" t="s">
        <v>1972</v>
      </c>
      <c r="F1598" s="184" t="s">
        <v>1973</v>
      </c>
      <c r="G1598" s="185" t="s">
        <v>422</v>
      </c>
      <c r="H1598" s="186">
        <v>24</v>
      </c>
      <c r="I1598" s="187"/>
      <c r="J1598" s="188">
        <f>ROUND(I1598*H1598,2)</f>
        <v>0</v>
      </c>
      <c r="K1598" s="184" t="s">
        <v>1</v>
      </c>
      <c r="L1598" s="39"/>
      <c r="M1598" s="189" t="s">
        <v>1</v>
      </c>
      <c r="N1598" s="190" t="s">
        <v>40</v>
      </c>
      <c r="O1598" s="77"/>
      <c r="P1598" s="191">
        <f>O1598*H1598</f>
        <v>0</v>
      </c>
      <c r="Q1598" s="191">
        <v>0</v>
      </c>
      <c r="R1598" s="191">
        <f>Q1598*H1598</f>
        <v>0</v>
      </c>
      <c r="S1598" s="191">
        <v>0</v>
      </c>
      <c r="T1598" s="192">
        <f>S1598*H1598</f>
        <v>0</v>
      </c>
      <c r="U1598" s="38"/>
      <c r="V1598" s="38"/>
      <c r="W1598" s="38"/>
      <c r="X1598" s="38"/>
      <c r="Y1598" s="38"/>
      <c r="Z1598" s="38"/>
      <c r="AA1598" s="38"/>
      <c r="AB1598" s="38"/>
      <c r="AC1598" s="38"/>
      <c r="AD1598" s="38"/>
      <c r="AE1598" s="38"/>
      <c r="AR1598" s="193" t="s">
        <v>364</v>
      </c>
      <c r="AT1598" s="193" t="s">
        <v>259</v>
      </c>
      <c r="AU1598" s="193" t="s">
        <v>85</v>
      </c>
      <c r="AY1598" s="19" t="s">
        <v>257</v>
      </c>
      <c r="BE1598" s="194">
        <f>IF(N1598="základní",J1598,0)</f>
        <v>0</v>
      </c>
      <c r="BF1598" s="194">
        <f>IF(N1598="snížená",J1598,0)</f>
        <v>0</v>
      </c>
      <c r="BG1598" s="194">
        <f>IF(N1598="zákl. přenesená",J1598,0)</f>
        <v>0</v>
      </c>
      <c r="BH1598" s="194">
        <f>IF(N1598="sníž. přenesená",J1598,0)</f>
        <v>0</v>
      </c>
      <c r="BI1598" s="194">
        <f>IF(N1598="nulová",J1598,0)</f>
        <v>0</v>
      </c>
      <c r="BJ1598" s="19" t="s">
        <v>82</v>
      </c>
      <c r="BK1598" s="194">
        <f>ROUND(I1598*H1598,2)</f>
        <v>0</v>
      </c>
      <c r="BL1598" s="19" t="s">
        <v>364</v>
      </c>
      <c r="BM1598" s="193" t="s">
        <v>1974</v>
      </c>
    </row>
    <row r="1599" s="2" customFormat="1" ht="44.25" customHeight="1">
      <c r="A1599" s="38"/>
      <c r="B1599" s="181"/>
      <c r="C1599" s="182" t="s">
        <v>1975</v>
      </c>
      <c r="D1599" s="182" t="s">
        <v>259</v>
      </c>
      <c r="E1599" s="183" t="s">
        <v>1976</v>
      </c>
      <c r="F1599" s="184" t="s">
        <v>1977</v>
      </c>
      <c r="G1599" s="185" t="s">
        <v>422</v>
      </c>
      <c r="H1599" s="186">
        <v>15</v>
      </c>
      <c r="I1599" s="187"/>
      <c r="J1599" s="188">
        <f>ROUND(I1599*H1599,2)</f>
        <v>0</v>
      </c>
      <c r="K1599" s="184" t="s">
        <v>1</v>
      </c>
      <c r="L1599" s="39"/>
      <c r="M1599" s="189" t="s">
        <v>1</v>
      </c>
      <c r="N1599" s="190" t="s">
        <v>40</v>
      </c>
      <c r="O1599" s="77"/>
      <c r="P1599" s="191">
        <f>O1599*H1599</f>
        <v>0</v>
      </c>
      <c r="Q1599" s="191">
        <v>0</v>
      </c>
      <c r="R1599" s="191">
        <f>Q1599*H1599</f>
        <v>0</v>
      </c>
      <c r="S1599" s="191">
        <v>0</v>
      </c>
      <c r="T1599" s="192">
        <f>S1599*H1599</f>
        <v>0</v>
      </c>
      <c r="U1599" s="38"/>
      <c r="V1599" s="38"/>
      <c r="W1599" s="38"/>
      <c r="X1599" s="38"/>
      <c r="Y1599" s="38"/>
      <c r="Z1599" s="38"/>
      <c r="AA1599" s="38"/>
      <c r="AB1599" s="38"/>
      <c r="AC1599" s="38"/>
      <c r="AD1599" s="38"/>
      <c r="AE1599" s="38"/>
      <c r="AR1599" s="193" t="s">
        <v>364</v>
      </c>
      <c r="AT1599" s="193" t="s">
        <v>259</v>
      </c>
      <c r="AU1599" s="193" t="s">
        <v>85</v>
      </c>
      <c r="AY1599" s="19" t="s">
        <v>257</v>
      </c>
      <c r="BE1599" s="194">
        <f>IF(N1599="základní",J1599,0)</f>
        <v>0</v>
      </c>
      <c r="BF1599" s="194">
        <f>IF(N1599="snížená",J1599,0)</f>
        <v>0</v>
      </c>
      <c r="BG1599" s="194">
        <f>IF(N1599="zákl. přenesená",J1599,0)</f>
        <v>0</v>
      </c>
      <c r="BH1599" s="194">
        <f>IF(N1599="sníž. přenesená",J1599,0)</f>
        <v>0</v>
      </c>
      <c r="BI1599" s="194">
        <f>IF(N1599="nulová",J1599,0)</f>
        <v>0</v>
      </c>
      <c r="BJ1599" s="19" t="s">
        <v>82</v>
      </c>
      <c r="BK1599" s="194">
        <f>ROUND(I1599*H1599,2)</f>
        <v>0</v>
      </c>
      <c r="BL1599" s="19" t="s">
        <v>364</v>
      </c>
      <c r="BM1599" s="193" t="s">
        <v>1978</v>
      </c>
    </row>
    <row r="1600" s="2" customFormat="1" ht="44.25" customHeight="1">
      <c r="A1600" s="38"/>
      <c r="B1600" s="181"/>
      <c r="C1600" s="182" t="s">
        <v>1979</v>
      </c>
      <c r="D1600" s="182" t="s">
        <v>259</v>
      </c>
      <c r="E1600" s="183" t="s">
        <v>1980</v>
      </c>
      <c r="F1600" s="184" t="s">
        <v>1981</v>
      </c>
      <c r="G1600" s="185" t="s">
        <v>422</v>
      </c>
      <c r="H1600" s="186">
        <v>15</v>
      </c>
      <c r="I1600" s="187"/>
      <c r="J1600" s="188">
        <f>ROUND(I1600*H1600,2)</f>
        <v>0</v>
      </c>
      <c r="K1600" s="184" t="s">
        <v>1</v>
      </c>
      <c r="L1600" s="39"/>
      <c r="M1600" s="189" t="s">
        <v>1</v>
      </c>
      <c r="N1600" s="190" t="s">
        <v>40</v>
      </c>
      <c r="O1600" s="77"/>
      <c r="P1600" s="191">
        <f>O1600*H1600</f>
        <v>0</v>
      </c>
      <c r="Q1600" s="191">
        <v>0</v>
      </c>
      <c r="R1600" s="191">
        <f>Q1600*H1600</f>
        <v>0</v>
      </c>
      <c r="S1600" s="191">
        <v>0</v>
      </c>
      <c r="T1600" s="192">
        <f>S1600*H1600</f>
        <v>0</v>
      </c>
      <c r="U1600" s="38"/>
      <c r="V1600" s="38"/>
      <c r="W1600" s="38"/>
      <c r="X1600" s="38"/>
      <c r="Y1600" s="38"/>
      <c r="Z1600" s="38"/>
      <c r="AA1600" s="38"/>
      <c r="AB1600" s="38"/>
      <c r="AC1600" s="38"/>
      <c r="AD1600" s="38"/>
      <c r="AE1600" s="38"/>
      <c r="AR1600" s="193" t="s">
        <v>364</v>
      </c>
      <c r="AT1600" s="193" t="s">
        <v>259</v>
      </c>
      <c r="AU1600" s="193" t="s">
        <v>85</v>
      </c>
      <c r="AY1600" s="19" t="s">
        <v>257</v>
      </c>
      <c r="BE1600" s="194">
        <f>IF(N1600="základní",J1600,0)</f>
        <v>0</v>
      </c>
      <c r="BF1600" s="194">
        <f>IF(N1600="snížená",J1600,0)</f>
        <v>0</v>
      </c>
      <c r="BG1600" s="194">
        <f>IF(N1600="zákl. přenesená",J1600,0)</f>
        <v>0</v>
      </c>
      <c r="BH1600" s="194">
        <f>IF(N1600="sníž. přenesená",J1600,0)</f>
        <v>0</v>
      </c>
      <c r="BI1600" s="194">
        <f>IF(N1600="nulová",J1600,0)</f>
        <v>0</v>
      </c>
      <c r="BJ1600" s="19" t="s">
        <v>82</v>
      </c>
      <c r="BK1600" s="194">
        <f>ROUND(I1600*H1600,2)</f>
        <v>0</v>
      </c>
      <c r="BL1600" s="19" t="s">
        <v>364</v>
      </c>
      <c r="BM1600" s="193" t="s">
        <v>1982</v>
      </c>
    </row>
    <row r="1601" s="2" customFormat="1" ht="49.05" customHeight="1">
      <c r="A1601" s="38"/>
      <c r="B1601" s="181"/>
      <c r="C1601" s="182" t="s">
        <v>1983</v>
      </c>
      <c r="D1601" s="182" t="s">
        <v>259</v>
      </c>
      <c r="E1601" s="183" t="s">
        <v>1984</v>
      </c>
      <c r="F1601" s="184" t="s">
        <v>1985</v>
      </c>
      <c r="G1601" s="185" t="s">
        <v>774</v>
      </c>
      <c r="H1601" s="186">
        <v>8</v>
      </c>
      <c r="I1601" s="187"/>
      <c r="J1601" s="188">
        <f>ROUND(I1601*H1601,2)</f>
        <v>0</v>
      </c>
      <c r="K1601" s="184" t="s">
        <v>1</v>
      </c>
      <c r="L1601" s="39"/>
      <c r="M1601" s="189" t="s">
        <v>1</v>
      </c>
      <c r="N1601" s="190" t="s">
        <v>40</v>
      </c>
      <c r="O1601" s="77"/>
      <c r="P1601" s="191">
        <f>O1601*H1601</f>
        <v>0</v>
      </c>
      <c r="Q1601" s="191">
        <v>0</v>
      </c>
      <c r="R1601" s="191">
        <f>Q1601*H1601</f>
        <v>0</v>
      </c>
      <c r="S1601" s="191">
        <v>0</v>
      </c>
      <c r="T1601" s="192">
        <f>S1601*H1601</f>
        <v>0</v>
      </c>
      <c r="U1601" s="38"/>
      <c r="V1601" s="38"/>
      <c r="W1601" s="38"/>
      <c r="X1601" s="38"/>
      <c r="Y1601" s="38"/>
      <c r="Z1601" s="38"/>
      <c r="AA1601" s="38"/>
      <c r="AB1601" s="38"/>
      <c r="AC1601" s="38"/>
      <c r="AD1601" s="38"/>
      <c r="AE1601" s="38"/>
      <c r="AR1601" s="193" t="s">
        <v>364</v>
      </c>
      <c r="AT1601" s="193" t="s">
        <v>259</v>
      </c>
      <c r="AU1601" s="193" t="s">
        <v>85</v>
      </c>
      <c r="AY1601" s="19" t="s">
        <v>257</v>
      </c>
      <c r="BE1601" s="194">
        <f>IF(N1601="základní",J1601,0)</f>
        <v>0</v>
      </c>
      <c r="BF1601" s="194">
        <f>IF(N1601="snížená",J1601,0)</f>
        <v>0</v>
      </c>
      <c r="BG1601" s="194">
        <f>IF(N1601="zákl. přenesená",J1601,0)</f>
        <v>0</v>
      </c>
      <c r="BH1601" s="194">
        <f>IF(N1601="sníž. přenesená",J1601,0)</f>
        <v>0</v>
      </c>
      <c r="BI1601" s="194">
        <f>IF(N1601="nulová",J1601,0)</f>
        <v>0</v>
      </c>
      <c r="BJ1601" s="19" t="s">
        <v>82</v>
      </c>
      <c r="BK1601" s="194">
        <f>ROUND(I1601*H1601,2)</f>
        <v>0</v>
      </c>
      <c r="BL1601" s="19" t="s">
        <v>364</v>
      </c>
      <c r="BM1601" s="193" t="s">
        <v>1986</v>
      </c>
    </row>
    <row r="1602" s="12" customFormat="1" ht="22.8" customHeight="1">
      <c r="A1602" s="12"/>
      <c r="B1602" s="168"/>
      <c r="C1602" s="12"/>
      <c r="D1602" s="169" t="s">
        <v>74</v>
      </c>
      <c r="E1602" s="179" t="s">
        <v>1987</v>
      </c>
      <c r="F1602" s="179" t="s">
        <v>1988</v>
      </c>
      <c r="G1602" s="12"/>
      <c r="H1602" s="12"/>
      <c r="I1602" s="171"/>
      <c r="J1602" s="180">
        <f>BK1602</f>
        <v>0</v>
      </c>
      <c r="K1602" s="12"/>
      <c r="L1602" s="168"/>
      <c r="M1602" s="173"/>
      <c r="N1602" s="174"/>
      <c r="O1602" s="174"/>
      <c r="P1602" s="175">
        <f>SUM(P1603:P1626)</f>
        <v>0</v>
      </c>
      <c r="Q1602" s="174"/>
      <c r="R1602" s="175">
        <f>SUM(R1603:R1626)</f>
        <v>24.488841800000003</v>
      </c>
      <c r="S1602" s="174"/>
      <c r="T1602" s="176">
        <f>SUM(T1603:T1626)</f>
        <v>0</v>
      </c>
      <c r="U1602" s="12"/>
      <c r="V1602" s="12"/>
      <c r="W1602" s="12"/>
      <c r="X1602" s="12"/>
      <c r="Y1602" s="12"/>
      <c r="Z1602" s="12"/>
      <c r="AA1602" s="12"/>
      <c r="AB1602" s="12"/>
      <c r="AC1602" s="12"/>
      <c r="AD1602" s="12"/>
      <c r="AE1602" s="12"/>
      <c r="AR1602" s="169" t="s">
        <v>85</v>
      </c>
      <c r="AT1602" s="177" t="s">
        <v>74</v>
      </c>
      <c r="AU1602" s="177" t="s">
        <v>82</v>
      </c>
      <c r="AY1602" s="169" t="s">
        <v>257</v>
      </c>
      <c r="BK1602" s="178">
        <f>SUM(BK1603:BK1626)</f>
        <v>0</v>
      </c>
    </row>
    <row r="1603" s="2" customFormat="1" ht="16.5" customHeight="1">
      <c r="A1603" s="38"/>
      <c r="B1603" s="181"/>
      <c r="C1603" s="182" t="s">
        <v>1989</v>
      </c>
      <c r="D1603" s="182" t="s">
        <v>259</v>
      </c>
      <c r="E1603" s="183" t="s">
        <v>1990</v>
      </c>
      <c r="F1603" s="184" t="s">
        <v>1991</v>
      </c>
      <c r="G1603" s="185" t="s">
        <v>323</v>
      </c>
      <c r="H1603" s="186">
        <v>295.20999999999998</v>
      </c>
      <c r="I1603" s="187"/>
      <c r="J1603" s="188">
        <f>ROUND(I1603*H1603,2)</f>
        <v>0</v>
      </c>
      <c r="K1603" s="184" t="s">
        <v>263</v>
      </c>
      <c r="L1603" s="39"/>
      <c r="M1603" s="189" t="s">
        <v>1</v>
      </c>
      <c r="N1603" s="190" t="s">
        <v>40</v>
      </c>
      <c r="O1603" s="77"/>
      <c r="P1603" s="191">
        <f>O1603*H1603</f>
        <v>0</v>
      </c>
      <c r="Q1603" s="191">
        <v>0</v>
      </c>
      <c r="R1603" s="191">
        <f>Q1603*H1603</f>
        <v>0</v>
      </c>
      <c r="S1603" s="191">
        <v>0</v>
      </c>
      <c r="T1603" s="192">
        <f>S1603*H1603</f>
        <v>0</v>
      </c>
      <c r="U1603" s="38"/>
      <c r="V1603" s="38"/>
      <c r="W1603" s="38"/>
      <c r="X1603" s="38"/>
      <c r="Y1603" s="38"/>
      <c r="Z1603" s="38"/>
      <c r="AA1603" s="38"/>
      <c r="AB1603" s="38"/>
      <c r="AC1603" s="38"/>
      <c r="AD1603" s="38"/>
      <c r="AE1603" s="38"/>
      <c r="AR1603" s="193" t="s">
        <v>364</v>
      </c>
      <c r="AT1603" s="193" t="s">
        <v>259</v>
      </c>
      <c r="AU1603" s="193" t="s">
        <v>85</v>
      </c>
      <c r="AY1603" s="19" t="s">
        <v>257</v>
      </c>
      <c r="BE1603" s="194">
        <f>IF(N1603="základní",J1603,0)</f>
        <v>0</v>
      </c>
      <c r="BF1603" s="194">
        <f>IF(N1603="snížená",J1603,0)</f>
        <v>0</v>
      </c>
      <c r="BG1603" s="194">
        <f>IF(N1603="zákl. přenesená",J1603,0)</f>
        <v>0</v>
      </c>
      <c r="BH1603" s="194">
        <f>IF(N1603="sníž. přenesená",J1603,0)</f>
        <v>0</v>
      </c>
      <c r="BI1603" s="194">
        <f>IF(N1603="nulová",J1603,0)</f>
        <v>0</v>
      </c>
      <c r="BJ1603" s="19" t="s">
        <v>82</v>
      </c>
      <c r="BK1603" s="194">
        <f>ROUND(I1603*H1603,2)</f>
        <v>0</v>
      </c>
      <c r="BL1603" s="19" t="s">
        <v>364</v>
      </c>
      <c r="BM1603" s="193" t="s">
        <v>1992</v>
      </c>
    </row>
    <row r="1604" s="13" customFormat="1">
      <c r="A1604" s="13"/>
      <c r="B1604" s="195"/>
      <c r="C1604" s="13"/>
      <c r="D1604" s="196" t="s">
        <v>265</v>
      </c>
      <c r="E1604" s="197" t="s">
        <v>1</v>
      </c>
      <c r="F1604" s="198" t="s">
        <v>890</v>
      </c>
      <c r="G1604" s="13"/>
      <c r="H1604" s="197" t="s">
        <v>1</v>
      </c>
      <c r="I1604" s="199"/>
      <c r="J1604" s="13"/>
      <c r="K1604" s="13"/>
      <c r="L1604" s="195"/>
      <c r="M1604" s="200"/>
      <c r="N1604" s="201"/>
      <c r="O1604" s="201"/>
      <c r="P1604" s="201"/>
      <c r="Q1604" s="201"/>
      <c r="R1604" s="201"/>
      <c r="S1604" s="201"/>
      <c r="T1604" s="202"/>
      <c r="U1604" s="13"/>
      <c r="V1604" s="13"/>
      <c r="W1604" s="13"/>
      <c r="X1604" s="13"/>
      <c r="Y1604" s="13"/>
      <c r="Z1604" s="13"/>
      <c r="AA1604" s="13"/>
      <c r="AB1604" s="13"/>
      <c r="AC1604" s="13"/>
      <c r="AD1604" s="13"/>
      <c r="AE1604" s="13"/>
      <c r="AT1604" s="197" t="s">
        <v>265</v>
      </c>
      <c r="AU1604" s="197" t="s">
        <v>85</v>
      </c>
      <c r="AV1604" s="13" t="s">
        <v>82</v>
      </c>
      <c r="AW1604" s="13" t="s">
        <v>32</v>
      </c>
      <c r="AX1604" s="13" t="s">
        <v>75</v>
      </c>
      <c r="AY1604" s="197" t="s">
        <v>257</v>
      </c>
    </row>
    <row r="1605" s="13" customFormat="1">
      <c r="A1605" s="13"/>
      <c r="B1605" s="195"/>
      <c r="C1605" s="13"/>
      <c r="D1605" s="196" t="s">
        <v>265</v>
      </c>
      <c r="E1605" s="197" t="s">
        <v>1</v>
      </c>
      <c r="F1605" s="198" t="s">
        <v>911</v>
      </c>
      <c r="G1605" s="13"/>
      <c r="H1605" s="197" t="s">
        <v>1</v>
      </c>
      <c r="I1605" s="199"/>
      <c r="J1605" s="13"/>
      <c r="K1605" s="13"/>
      <c r="L1605" s="195"/>
      <c r="M1605" s="200"/>
      <c r="N1605" s="201"/>
      <c r="O1605" s="201"/>
      <c r="P1605" s="201"/>
      <c r="Q1605" s="201"/>
      <c r="R1605" s="201"/>
      <c r="S1605" s="201"/>
      <c r="T1605" s="202"/>
      <c r="U1605" s="13"/>
      <c r="V1605" s="13"/>
      <c r="W1605" s="13"/>
      <c r="X1605" s="13"/>
      <c r="Y1605" s="13"/>
      <c r="Z1605" s="13"/>
      <c r="AA1605" s="13"/>
      <c r="AB1605" s="13"/>
      <c r="AC1605" s="13"/>
      <c r="AD1605" s="13"/>
      <c r="AE1605" s="13"/>
      <c r="AT1605" s="197" t="s">
        <v>265</v>
      </c>
      <c r="AU1605" s="197" t="s">
        <v>85</v>
      </c>
      <c r="AV1605" s="13" t="s">
        <v>82</v>
      </c>
      <c r="AW1605" s="13" t="s">
        <v>32</v>
      </c>
      <c r="AX1605" s="13" t="s">
        <v>75</v>
      </c>
      <c r="AY1605" s="197" t="s">
        <v>257</v>
      </c>
    </row>
    <row r="1606" s="14" customFormat="1">
      <c r="A1606" s="14"/>
      <c r="B1606" s="203"/>
      <c r="C1606" s="14"/>
      <c r="D1606" s="196" t="s">
        <v>265</v>
      </c>
      <c r="E1606" s="204" t="s">
        <v>1</v>
      </c>
      <c r="F1606" s="205" t="s">
        <v>1993</v>
      </c>
      <c r="G1606" s="14"/>
      <c r="H1606" s="206">
        <v>38.729999999999997</v>
      </c>
      <c r="I1606" s="207"/>
      <c r="J1606" s="14"/>
      <c r="K1606" s="14"/>
      <c r="L1606" s="203"/>
      <c r="M1606" s="208"/>
      <c r="N1606" s="209"/>
      <c r="O1606" s="209"/>
      <c r="P1606" s="209"/>
      <c r="Q1606" s="209"/>
      <c r="R1606" s="209"/>
      <c r="S1606" s="209"/>
      <c r="T1606" s="210"/>
      <c r="U1606" s="14"/>
      <c r="V1606" s="14"/>
      <c r="W1606" s="14"/>
      <c r="X1606" s="14"/>
      <c r="Y1606" s="14"/>
      <c r="Z1606" s="14"/>
      <c r="AA1606" s="14"/>
      <c r="AB1606" s="14"/>
      <c r="AC1606" s="14"/>
      <c r="AD1606" s="14"/>
      <c r="AE1606" s="14"/>
      <c r="AT1606" s="204" t="s">
        <v>265</v>
      </c>
      <c r="AU1606" s="204" t="s">
        <v>85</v>
      </c>
      <c r="AV1606" s="14" t="s">
        <v>85</v>
      </c>
      <c r="AW1606" s="14" t="s">
        <v>32</v>
      </c>
      <c r="AX1606" s="14" t="s">
        <v>75</v>
      </c>
      <c r="AY1606" s="204" t="s">
        <v>257</v>
      </c>
    </row>
    <row r="1607" s="14" customFormat="1">
      <c r="A1607" s="14"/>
      <c r="B1607" s="203"/>
      <c r="C1607" s="14"/>
      <c r="D1607" s="196" t="s">
        <v>265</v>
      </c>
      <c r="E1607" s="204" t="s">
        <v>1</v>
      </c>
      <c r="F1607" s="205" t="s">
        <v>1994</v>
      </c>
      <c r="G1607" s="14"/>
      <c r="H1607" s="206">
        <v>151.27000000000001</v>
      </c>
      <c r="I1607" s="207"/>
      <c r="J1607" s="14"/>
      <c r="K1607" s="14"/>
      <c r="L1607" s="203"/>
      <c r="M1607" s="208"/>
      <c r="N1607" s="209"/>
      <c r="O1607" s="209"/>
      <c r="P1607" s="209"/>
      <c r="Q1607" s="209"/>
      <c r="R1607" s="209"/>
      <c r="S1607" s="209"/>
      <c r="T1607" s="210"/>
      <c r="U1607" s="14"/>
      <c r="V1607" s="14"/>
      <c r="W1607" s="14"/>
      <c r="X1607" s="14"/>
      <c r="Y1607" s="14"/>
      <c r="Z1607" s="14"/>
      <c r="AA1607" s="14"/>
      <c r="AB1607" s="14"/>
      <c r="AC1607" s="14"/>
      <c r="AD1607" s="14"/>
      <c r="AE1607" s="14"/>
      <c r="AT1607" s="204" t="s">
        <v>265</v>
      </c>
      <c r="AU1607" s="204" t="s">
        <v>85</v>
      </c>
      <c r="AV1607" s="14" t="s">
        <v>85</v>
      </c>
      <c r="AW1607" s="14" t="s">
        <v>32</v>
      </c>
      <c r="AX1607" s="14" t="s">
        <v>75</v>
      </c>
      <c r="AY1607" s="204" t="s">
        <v>257</v>
      </c>
    </row>
    <row r="1608" s="16" customFormat="1">
      <c r="A1608" s="16"/>
      <c r="B1608" s="219"/>
      <c r="C1608" s="16"/>
      <c r="D1608" s="196" t="s">
        <v>265</v>
      </c>
      <c r="E1608" s="220" t="s">
        <v>1</v>
      </c>
      <c r="F1608" s="221" t="s">
        <v>296</v>
      </c>
      <c r="G1608" s="16"/>
      <c r="H1608" s="222">
        <v>190</v>
      </c>
      <c r="I1608" s="223"/>
      <c r="J1608" s="16"/>
      <c r="K1608" s="16"/>
      <c r="L1608" s="219"/>
      <c r="M1608" s="224"/>
      <c r="N1608" s="225"/>
      <c r="O1608" s="225"/>
      <c r="P1608" s="225"/>
      <c r="Q1608" s="225"/>
      <c r="R1608" s="225"/>
      <c r="S1608" s="225"/>
      <c r="T1608" s="226"/>
      <c r="U1608" s="16"/>
      <c r="V1608" s="16"/>
      <c r="W1608" s="16"/>
      <c r="X1608" s="16"/>
      <c r="Y1608" s="16"/>
      <c r="Z1608" s="16"/>
      <c r="AA1608" s="16"/>
      <c r="AB1608" s="16"/>
      <c r="AC1608" s="16"/>
      <c r="AD1608" s="16"/>
      <c r="AE1608" s="16"/>
      <c r="AT1608" s="220" t="s">
        <v>265</v>
      </c>
      <c r="AU1608" s="220" t="s">
        <v>85</v>
      </c>
      <c r="AV1608" s="16" t="s">
        <v>92</v>
      </c>
      <c r="AW1608" s="16" t="s">
        <v>32</v>
      </c>
      <c r="AX1608" s="16" t="s">
        <v>75</v>
      </c>
      <c r="AY1608" s="220" t="s">
        <v>257</v>
      </c>
    </row>
    <row r="1609" s="14" customFormat="1">
      <c r="A1609" s="14"/>
      <c r="B1609" s="203"/>
      <c r="C1609" s="14"/>
      <c r="D1609" s="196" t="s">
        <v>265</v>
      </c>
      <c r="E1609" s="204" t="s">
        <v>1</v>
      </c>
      <c r="F1609" s="205" t="s">
        <v>1995</v>
      </c>
      <c r="G1609" s="14"/>
      <c r="H1609" s="206">
        <v>105.20999999999999</v>
      </c>
      <c r="I1609" s="207"/>
      <c r="J1609" s="14"/>
      <c r="K1609" s="14"/>
      <c r="L1609" s="203"/>
      <c r="M1609" s="208"/>
      <c r="N1609" s="209"/>
      <c r="O1609" s="209"/>
      <c r="P1609" s="209"/>
      <c r="Q1609" s="209"/>
      <c r="R1609" s="209"/>
      <c r="S1609" s="209"/>
      <c r="T1609" s="210"/>
      <c r="U1609" s="14"/>
      <c r="V1609" s="14"/>
      <c r="W1609" s="14"/>
      <c r="X1609" s="14"/>
      <c r="Y1609" s="14"/>
      <c r="Z1609" s="14"/>
      <c r="AA1609" s="14"/>
      <c r="AB1609" s="14"/>
      <c r="AC1609" s="14"/>
      <c r="AD1609" s="14"/>
      <c r="AE1609" s="14"/>
      <c r="AT1609" s="204" t="s">
        <v>265</v>
      </c>
      <c r="AU1609" s="204" t="s">
        <v>85</v>
      </c>
      <c r="AV1609" s="14" t="s">
        <v>85</v>
      </c>
      <c r="AW1609" s="14" t="s">
        <v>32</v>
      </c>
      <c r="AX1609" s="14" t="s">
        <v>75</v>
      </c>
      <c r="AY1609" s="204" t="s">
        <v>257</v>
      </c>
    </row>
    <row r="1610" s="16" customFormat="1">
      <c r="A1610" s="16"/>
      <c r="B1610" s="219"/>
      <c r="C1610" s="16"/>
      <c r="D1610" s="196" t="s">
        <v>265</v>
      </c>
      <c r="E1610" s="220" t="s">
        <v>1</v>
      </c>
      <c r="F1610" s="221" t="s">
        <v>296</v>
      </c>
      <c r="G1610" s="16"/>
      <c r="H1610" s="222">
        <v>105.20999999999999</v>
      </c>
      <c r="I1610" s="223"/>
      <c r="J1610" s="16"/>
      <c r="K1610" s="16"/>
      <c r="L1610" s="219"/>
      <c r="M1610" s="224"/>
      <c r="N1610" s="225"/>
      <c r="O1610" s="225"/>
      <c r="P1610" s="225"/>
      <c r="Q1610" s="225"/>
      <c r="R1610" s="225"/>
      <c r="S1610" s="225"/>
      <c r="T1610" s="226"/>
      <c r="U1610" s="16"/>
      <c r="V1610" s="16"/>
      <c r="W1610" s="16"/>
      <c r="X1610" s="16"/>
      <c r="Y1610" s="16"/>
      <c r="Z1610" s="16"/>
      <c r="AA1610" s="16"/>
      <c r="AB1610" s="16"/>
      <c r="AC1610" s="16"/>
      <c r="AD1610" s="16"/>
      <c r="AE1610" s="16"/>
      <c r="AT1610" s="220" t="s">
        <v>265</v>
      </c>
      <c r="AU1610" s="220" t="s">
        <v>85</v>
      </c>
      <c r="AV1610" s="16" t="s">
        <v>92</v>
      </c>
      <c r="AW1610" s="16" t="s">
        <v>32</v>
      </c>
      <c r="AX1610" s="16" t="s">
        <v>75</v>
      </c>
      <c r="AY1610" s="220" t="s">
        <v>257</v>
      </c>
    </row>
    <row r="1611" s="15" customFormat="1">
      <c r="A1611" s="15"/>
      <c r="B1611" s="211"/>
      <c r="C1611" s="15"/>
      <c r="D1611" s="196" t="s">
        <v>265</v>
      </c>
      <c r="E1611" s="212" t="s">
        <v>1</v>
      </c>
      <c r="F1611" s="213" t="s">
        <v>271</v>
      </c>
      <c r="G1611" s="15"/>
      <c r="H1611" s="214">
        <v>295.20999999999998</v>
      </c>
      <c r="I1611" s="215"/>
      <c r="J1611" s="15"/>
      <c r="K1611" s="15"/>
      <c r="L1611" s="211"/>
      <c r="M1611" s="216"/>
      <c r="N1611" s="217"/>
      <c r="O1611" s="217"/>
      <c r="P1611" s="217"/>
      <c r="Q1611" s="217"/>
      <c r="R1611" s="217"/>
      <c r="S1611" s="217"/>
      <c r="T1611" s="218"/>
      <c r="U1611" s="15"/>
      <c r="V1611" s="15"/>
      <c r="W1611" s="15"/>
      <c r="X1611" s="15"/>
      <c r="Y1611" s="15"/>
      <c r="Z1611" s="15"/>
      <c r="AA1611" s="15"/>
      <c r="AB1611" s="15"/>
      <c r="AC1611" s="15"/>
      <c r="AD1611" s="15"/>
      <c r="AE1611" s="15"/>
      <c r="AT1611" s="212" t="s">
        <v>265</v>
      </c>
      <c r="AU1611" s="212" t="s">
        <v>85</v>
      </c>
      <c r="AV1611" s="15" t="s">
        <v>108</v>
      </c>
      <c r="AW1611" s="15" t="s">
        <v>32</v>
      </c>
      <c r="AX1611" s="15" t="s">
        <v>82</v>
      </c>
      <c r="AY1611" s="212" t="s">
        <v>257</v>
      </c>
    </row>
    <row r="1612" s="2" customFormat="1" ht="16.5" customHeight="1">
      <c r="A1612" s="38"/>
      <c r="B1612" s="181"/>
      <c r="C1612" s="182" t="s">
        <v>1996</v>
      </c>
      <c r="D1612" s="182" t="s">
        <v>259</v>
      </c>
      <c r="E1612" s="183" t="s">
        <v>1997</v>
      </c>
      <c r="F1612" s="184" t="s">
        <v>1998</v>
      </c>
      <c r="G1612" s="185" t="s">
        <v>323</v>
      </c>
      <c r="H1612" s="186">
        <v>295.20999999999998</v>
      </c>
      <c r="I1612" s="187"/>
      <c r="J1612" s="188">
        <f>ROUND(I1612*H1612,2)</f>
        <v>0</v>
      </c>
      <c r="K1612" s="184" t="s">
        <v>263</v>
      </c>
      <c r="L1612" s="39"/>
      <c r="M1612" s="189" t="s">
        <v>1</v>
      </c>
      <c r="N1612" s="190" t="s">
        <v>40</v>
      </c>
      <c r="O1612" s="77"/>
      <c r="P1612" s="191">
        <f>O1612*H1612</f>
        <v>0</v>
      </c>
      <c r="Q1612" s="191">
        <v>0.00029999999999999997</v>
      </c>
      <c r="R1612" s="191">
        <f>Q1612*H1612</f>
        <v>0.088562999999999989</v>
      </c>
      <c r="S1612" s="191">
        <v>0</v>
      </c>
      <c r="T1612" s="192">
        <f>S1612*H1612</f>
        <v>0</v>
      </c>
      <c r="U1612" s="38"/>
      <c r="V1612" s="38"/>
      <c r="W1612" s="38"/>
      <c r="X1612" s="38"/>
      <c r="Y1612" s="38"/>
      <c r="Z1612" s="38"/>
      <c r="AA1612" s="38"/>
      <c r="AB1612" s="38"/>
      <c r="AC1612" s="38"/>
      <c r="AD1612" s="38"/>
      <c r="AE1612" s="38"/>
      <c r="AR1612" s="193" t="s">
        <v>364</v>
      </c>
      <c r="AT1612" s="193" t="s">
        <v>259</v>
      </c>
      <c r="AU1612" s="193" t="s">
        <v>85</v>
      </c>
      <c r="AY1612" s="19" t="s">
        <v>257</v>
      </c>
      <c r="BE1612" s="194">
        <f>IF(N1612="základní",J1612,0)</f>
        <v>0</v>
      </c>
      <c r="BF1612" s="194">
        <f>IF(N1612="snížená",J1612,0)</f>
        <v>0</v>
      </c>
      <c r="BG1612" s="194">
        <f>IF(N1612="zákl. přenesená",J1612,0)</f>
        <v>0</v>
      </c>
      <c r="BH1612" s="194">
        <f>IF(N1612="sníž. přenesená",J1612,0)</f>
        <v>0</v>
      </c>
      <c r="BI1612" s="194">
        <f>IF(N1612="nulová",J1612,0)</f>
        <v>0</v>
      </c>
      <c r="BJ1612" s="19" t="s">
        <v>82</v>
      </c>
      <c r="BK1612" s="194">
        <f>ROUND(I1612*H1612,2)</f>
        <v>0</v>
      </c>
      <c r="BL1612" s="19" t="s">
        <v>364</v>
      </c>
      <c r="BM1612" s="193" t="s">
        <v>1999</v>
      </c>
    </row>
    <row r="1613" s="2" customFormat="1" ht="24.15" customHeight="1">
      <c r="A1613" s="38"/>
      <c r="B1613" s="181"/>
      <c r="C1613" s="182" t="s">
        <v>2000</v>
      </c>
      <c r="D1613" s="182" t="s">
        <v>259</v>
      </c>
      <c r="E1613" s="183" t="s">
        <v>2001</v>
      </c>
      <c r="F1613" s="184" t="s">
        <v>2002</v>
      </c>
      <c r="G1613" s="185" t="s">
        <v>323</v>
      </c>
      <c r="H1613" s="186">
        <v>295.20999999999998</v>
      </c>
      <c r="I1613" s="187"/>
      <c r="J1613" s="188">
        <f>ROUND(I1613*H1613,2)</f>
        <v>0</v>
      </c>
      <c r="K1613" s="184" t="s">
        <v>263</v>
      </c>
      <c r="L1613" s="39"/>
      <c r="M1613" s="189" t="s">
        <v>1</v>
      </c>
      <c r="N1613" s="190" t="s">
        <v>40</v>
      </c>
      <c r="O1613" s="77"/>
      <c r="P1613" s="191">
        <f>O1613*H1613</f>
        <v>0</v>
      </c>
      <c r="Q1613" s="191">
        <v>0.0054000000000000003</v>
      </c>
      <c r="R1613" s="191">
        <f>Q1613*H1613</f>
        <v>1.5941339999999999</v>
      </c>
      <c r="S1613" s="191">
        <v>0</v>
      </c>
      <c r="T1613" s="192">
        <f>S1613*H1613</f>
        <v>0</v>
      </c>
      <c r="U1613" s="38"/>
      <c r="V1613" s="38"/>
      <c r="W1613" s="38"/>
      <c r="X1613" s="38"/>
      <c r="Y1613" s="38"/>
      <c r="Z1613" s="38"/>
      <c r="AA1613" s="38"/>
      <c r="AB1613" s="38"/>
      <c r="AC1613" s="38"/>
      <c r="AD1613" s="38"/>
      <c r="AE1613" s="38"/>
      <c r="AR1613" s="193" t="s">
        <v>364</v>
      </c>
      <c r="AT1613" s="193" t="s">
        <v>259</v>
      </c>
      <c r="AU1613" s="193" t="s">
        <v>85</v>
      </c>
      <c r="AY1613" s="19" t="s">
        <v>257</v>
      </c>
      <c r="BE1613" s="194">
        <f>IF(N1613="základní",J1613,0)</f>
        <v>0</v>
      </c>
      <c r="BF1613" s="194">
        <f>IF(N1613="snížená",J1613,0)</f>
        <v>0</v>
      </c>
      <c r="BG1613" s="194">
        <f>IF(N1613="zákl. přenesená",J1613,0)</f>
        <v>0</v>
      </c>
      <c r="BH1613" s="194">
        <f>IF(N1613="sníž. přenesená",J1613,0)</f>
        <v>0</v>
      </c>
      <c r="BI1613" s="194">
        <f>IF(N1613="nulová",J1613,0)</f>
        <v>0</v>
      </c>
      <c r="BJ1613" s="19" t="s">
        <v>82</v>
      </c>
      <c r="BK1613" s="194">
        <f>ROUND(I1613*H1613,2)</f>
        <v>0</v>
      </c>
      <c r="BL1613" s="19" t="s">
        <v>364</v>
      </c>
      <c r="BM1613" s="193" t="s">
        <v>2003</v>
      </c>
    </row>
    <row r="1614" s="13" customFormat="1">
      <c r="A1614" s="13"/>
      <c r="B1614" s="195"/>
      <c r="C1614" s="13"/>
      <c r="D1614" s="196" t="s">
        <v>265</v>
      </c>
      <c r="E1614" s="197" t="s">
        <v>1</v>
      </c>
      <c r="F1614" s="198" t="s">
        <v>890</v>
      </c>
      <c r="G1614" s="13"/>
      <c r="H1614" s="197" t="s">
        <v>1</v>
      </c>
      <c r="I1614" s="199"/>
      <c r="J1614" s="13"/>
      <c r="K1614" s="13"/>
      <c r="L1614" s="195"/>
      <c r="M1614" s="200"/>
      <c r="N1614" s="201"/>
      <c r="O1614" s="201"/>
      <c r="P1614" s="201"/>
      <c r="Q1614" s="201"/>
      <c r="R1614" s="201"/>
      <c r="S1614" s="201"/>
      <c r="T1614" s="202"/>
      <c r="U1614" s="13"/>
      <c r="V1614" s="13"/>
      <c r="W1614" s="13"/>
      <c r="X1614" s="13"/>
      <c r="Y1614" s="13"/>
      <c r="Z1614" s="13"/>
      <c r="AA1614" s="13"/>
      <c r="AB1614" s="13"/>
      <c r="AC1614" s="13"/>
      <c r="AD1614" s="13"/>
      <c r="AE1614" s="13"/>
      <c r="AT1614" s="197" t="s">
        <v>265</v>
      </c>
      <c r="AU1614" s="197" t="s">
        <v>85</v>
      </c>
      <c r="AV1614" s="13" t="s">
        <v>82</v>
      </c>
      <c r="AW1614" s="13" t="s">
        <v>32</v>
      </c>
      <c r="AX1614" s="13" t="s">
        <v>75</v>
      </c>
      <c r="AY1614" s="197" t="s">
        <v>257</v>
      </c>
    </row>
    <row r="1615" s="13" customFormat="1">
      <c r="A1615" s="13"/>
      <c r="B1615" s="195"/>
      <c r="C1615" s="13"/>
      <c r="D1615" s="196" t="s">
        <v>265</v>
      </c>
      <c r="E1615" s="197" t="s">
        <v>1</v>
      </c>
      <c r="F1615" s="198" t="s">
        <v>911</v>
      </c>
      <c r="G1615" s="13"/>
      <c r="H1615" s="197" t="s">
        <v>1</v>
      </c>
      <c r="I1615" s="199"/>
      <c r="J1615" s="13"/>
      <c r="K1615" s="13"/>
      <c r="L1615" s="195"/>
      <c r="M1615" s="200"/>
      <c r="N1615" s="201"/>
      <c r="O1615" s="201"/>
      <c r="P1615" s="201"/>
      <c r="Q1615" s="201"/>
      <c r="R1615" s="201"/>
      <c r="S1615" s="201"/>
      <c r="T1615" s="202"/>
      <c r="U1615" s="13"/>
      <c r="V1615" s="13"/>
      <c r="W1615" s="13"/>
      <c r="X1615" s="13"/>
      <c r="Y1615" s="13"/>
      <c r="Z1615" s="13"/>
      <c r="AA1615" s="13"/>
      <c r="AB1615" s="13"/>
      <c r="AC1615" s="13"/>
      <c r="AD1615" s="13"/>
      <c r="AE1615" s="13"/>
      <c r="AT1615" s="197" t="s">
        <v>265</v>
      </c>
      <c r="AU1615" s="197" t="s">
        <v>85</v>
      </c>
      <c r="AV1615" s="13" t="s">
        <v>82</v>
      </c>
      <c r="AW1615" s="13" t="s">
        <v>32</v>
      </c>
      <c r="AX1615" s="13" t="s">
        <v>75</v>
      </c>
      <c r="AY1615" s="197" t="s">
        <v>257</v>
      </c>
    </row>
    <row r="1616" s="14" customFormat="1">
      <c r="A1616" s="14"/>
      <c r="B1616" s="203"/>
      <c r="C1616" s="14"/>
      <c r="D1616" s="196" t="s">
        <v>265</v>
      </c>
      <c r="E1616" s="204" t="s">
        <v>1</v>
      </c>
      <c r="F1616" s="205" t="s">
        <v>912</v>
      </c>
      <c r="G1616" s="14"/>
      <c r="H1616" s="206">
        <v>190</v>
      </c>
      <c r="I1616" s="207"/>
      <c r="J1616" s="14"/>
      <c r="K1616" s="14"/>
      <c r="L1616" s="203"/>
      <c r="M1616" s="208"/>
      <c r="N1616" s="209"/>
      <c r="O1616" s="209"/>
      <c r="P1616" s="209"/>
      <c r="Q1616" s="209"/>
      <c r="R1616" s="209"/>
      <c r="S1616" s="209"/>
      <c r="T1616" s="210"/>
      <c r="U1616" s="14"/>
      <c r="V1616" s="14"/>
      <c r="W1616" s="14"/>
      <c r="X1616" s="14"/>
      <c r="Y1616" s="14"/>
      <c r="Z1616" s="14"/>
      <c r="AA1616" s="14"/>
      <c r="AB1616" s="14"/>
      <c r="AC1616" s="14"/>
      <c r="AD1616" s="14"/>
      <c r="AE1616" s="14"/>
      <c r="AT1616" s="204" t="s">
        <v>265</v>
      </c>
      <c r="AU1616" s="204" t="s">
        <v>85</v>
      </c>
      <c r="AV1616" s="14" t="s">
        <v>85</v>
      </c>
      <c r="AW1616" s="14" t="s">
        <v>32</v>
      </c>
      <c r="AX1616" s="14" t="s">
        <v>75</v>
      </c>
      <c r="AY1616" s="204" t="s">
        <v>257</v>
      </c>
    </row>
    <row r="1617" s="13" customFormat="1">
      <c r="A1617" s="13"/>
      <c r="B1617" s="195"/>
      <c r="C1617" s="13"/>
      <c r="D1617" s="196" t="s">
        <v>265</v>
      </c>
      <c r="E1617" s="197" t="s">
        <v>1</v>
      </c>
      <c r="F1617" s="198" t="s">
        <v>913</v>
      </c>
      <c r="G1617" s="13"/>
      <c r="H1617" s="197" t="s">
        <v>1</v>
      </c>
      <c r="I1617" s="199"/>
      <c r="J1617" s="13"/>
      <c r="K1617" s="13"/>
      <c r="L1617" s="195"/>
      <c r="M1617" s="200"/>
      <c r="N1617" s="201"/>
      <c r="O1617" s="201"/>
      <c r="P1617" s="201"/>
      <c r="Q1617" s="201"/>
      <c r="R1617" s="201"/>
      <c r="S1617" s="201"/>
      <c r="T1617" s="202"/>
      <c r="U1617" s="13"/>
      <c r="V1617" s="13"/>
      <c r="W1617" s="13"/>
      <c r="X1617" s="13"/>
      <c r="Y1617" s="13"/>
      <c r="Z1617" s="13"/>
      <c r="AA1617" s="13"/>
      <c r="AB1617" s="13"/>
      <c r="AC1617" s="13"/>
      <c r="AD1617" s="13"/>
      <c r="AE1617" s="13"/>
      <c r="AT1617" s="197" t="s">
        <v>265</v>
      </c>
      <c r="AU1617" s="197" t="s">
        <v>85</v>
      </c>
      <c r="AV1617" s="13" t="s">
        <v>82</v>
      </c>
      <c r="AW1617" s="13" t="s">
        <v>32</v>
      </c>
      <c r="AX1617" s="13" t="s">
        <v>75</v>
      </c>
      <c r="AY1617" s="197" t="s">
        <v>257</v>
      </c>
    </row>
    <row r="1618" s="14" customFormat="1">
      <c r="A1618" s="14"/>
      <c r="B1618" s="203"/>
      <c r="C1618" s="14"/>
      <c r="D1618" s="196" t="s">
        <v>265</v>
      </c>
      <c r="E1618" s="204" t="s">
        <v>1</v>
      </c>
      <c r="F1618" s="205" t="s">
        <v>914</v>
      </c>
      <c r="G1618" s="14"/>
      <c r="H1618" s="206">
        <v>105.20999999999999</v>
      </c>
      <c r="I1618" s="207"/>
      <c r="J1618" s="14"/>
      <c r="K1618" s="14"/>
      <c r="L1618" s="203"/>
      <c r="M1618" s="208"/>
      <c r="N1618" s="209"/>
      <c r="O1618" s="209"/>
      <c r="P1618" s="209"/>
      <c r="Q1618" s="209"/>
      <c r="R1618" s="209"/>
      <c r="S1618" s="209"/>
      <c r="T1618" s="210"/>
      <c r="U1618" s="14"/>
      <c r="V1618" s="14"/>
      <c r="W1618" s="14"/>
      <c r="X1618" s="14"/>
      <c r="Y1618" s="14"/>
      <c r="Z1618" s="14"/>
      <c r="AA1618" s="14"/>
      <c r="AB1618" s="14"/>
      <c r="AC1618" s="14"/>
      <c r="AD1618" s="14"/>
      <c r="AE1618" s="14"/>
      <c r="AT1618" s="204" t="s">
        <v>265</v>
      </c>
      <c r="AU1618" s="204" t="s">
        <v>85</v>
      </c>
      <c r="AV1618" s="14" t="s">
        <v>85</v>
      </c>
      <c r="AW1618" s="14" t="s">
        <v>32</v>
      </c>
      <c r="AX1618" s="14" t="s">
        <v>75</v>
      </c>
      <c r="AY1618" s="204" t="s">
        <v>257</v>
      </c>
    </row>
    <row r="1619" s="15" customFormat="1">
      <c r="A1619" s="15"/>
      <c r="B1619" s="211"/>
      <c r="C1619" s="15"/>
      <c r="D1619" s="196" t="s">
        <v>265</v>
      </c>
      <c r="E1619" s="212" t="s">
        <v>1</v>
      </c>
      <c r="F1619" s="213" t="s">
        <v>271</v>
      </c>
      <c r="G1619" s="15"/>
      <c r="H1619" s="214">
        <v>295.20999999999998</v>
      </c>
      <c r="I1619" s="215"/>
      <c r="J1619" s="15"/>
      <c r="K1619" s="15"/>
      <c r="L1619" s="211"/>
      <c r="M1619" s="216"/>
      <c r="N1619" s="217"/>
      <c r="O1619" s="217"/>
      <c r="P1619" s="217"/>
      <c r="Q1619" s="217"/>
      <c r="R1619" s="217"/>
      <c r="S1619" s="217"/>
      <c r="T1619" s="218"/>
      <c r="U1619" s="15"/>
      <c r="V1619" s="15"/>
      <c r="W1619" s="15"/>
      <c r="X1619" s="15"/>
      <c r="Y1619" s="15"/>
      <c r="Z1619" s="15"/>
      <c r="AA1619" s="15"/>
      <c r="AB1619" s="15"/>
      <c r="AC1619" s="15"/>
      <c r="AD1619" s="15"/>
      <c r="AE1619" s="15"/>
      <c r="AT1619" s="212" t="s">
        <v>265</v>
      </c>
      <c r="AU1619" s="212" t="s">
        <v>85</v>
      </c>
      <c r="AV1619" s="15" t="s">
        <v>108</v>
      </c>
      <c r="AW1619" s="15" t="s">
        <v>32</v>
      </c>
      <c r="AX1619" s="15" t="s">
        <v>82</v>
      </c>
      <c r="AY1619" s="212" t="s">
        <v>257</v>
      </c>
    </row>
    <row r="1620" s="2" customFormat="1" ht="16.5" customHeight="1">
      <c r="A1620" s="38"/>
      <c r="B1620" s="181"/>
      <c r="C1620" s="227" t="s">
        <v>2004</v>
      </c>
      <c r="D1620" s="227" t="s">
        <v>315</v>
      </c>
      <c r="E1620" s="228" t="s">
        <v>2005</v>
      </c>
      <c r="F1620" s="229" t="s">
        <v>2006</v>
      </c>
      <c r="G1620" s="230" t="s">
        <v>323</v>
      </c>
      <c r="H1620" s="231">
        <v>324.73099999999999</v>
      </c>
      <c r="I1620" s="232"/>
      <c r="J1620" s="233">
        <f>ROUND(I1620*H1620,2)</f>
        <v>0</v>
      </c>
      <c r="K1620" s="229" t="s">
        <v>1</v>
      </c>
      <c r="L1620" s="234"/>
      <c r="M1620" s="235" t="s">
        <v>1</v>
      </c>
      <c r="N1620" s="236" t="s">
        <v>40</v>
      </c>
      <c r="O1620" s="77"/>
      <c r="P1620" s="191">
        <f>O1620*H1620</f>
        <v>0</v>
      </c>
      <c r="Q1620" s="191">
        <v>0.070000000000000007</v>
      </c>
      <c r="R1620" s="191">
        <f>Q1620*H1620</f>
        <v>22.731170000000002</v>
      </c>
      <c r="S1620" s="191">
        <v>0</v>
      </c>
      <c r="T1620" s="192">
        <f>S1620*H1620</f>
        <v>0</v>
      </c>
      <c r="U1620" s="38"/>
      <c r="V1620" s="38"/>
      <c r="W1620" s="38"/>
      <c r="X1620" s="38"/>
      <c r="Y1620" s="38"/>
      <c r="Z1620" s="38"/>
      <c r="AA1620" s="38"/>
      <c r="AB1620" s="38"/>
      <c r="AC1620" s="38"/>
      <c r="AD1620" s="38"/>
      <c r="AE1620" s="38"/>
      <c r="AR1620" s="193" t="s">
        <v>462</v>
      </c>
      <c r="AT1620" s="193" t="s">
        <v>315</v>
      </c>
      <c r="AU1620" s="193" t="s">
        <v>85</v>
      </c>
      <c r="AY1620" s="19" t="s">
        <v>257</v>
      </c>
      <c r="BE1620" s="194">
        <f>IF(N1620="základní",J1620,0)</f>
        <v>0</v>
      </c>
      <c r="BF1620" s="194">
        <f>IF(N1620="snížená",J1620,0)</f>
        <v>0</v>
      </c>
      <c r="BG1620" s="194">
        <f>IF(N1620="zákl. přenesená",J1620,0)</f>
        <v>0</v>
      </c>
      <c r="BH1620" s="194">
        <f>IF(N1620="sníž. přenesená",J1620,0)</f>
        <v>0</v>
      </c>
      <c r="BI1620" s="194">
        <f>IF(N1620="nulová",J1620,0)</f>
        <v>0</v>
      </c>
      <c r="BJ1620" s="19" t="s">
        <v>82</v>
      </c>
      <c r="BK1620" s="194">
        <f>ROUND(I1620*H1620,2)</f>
        <v>0</v>
      </c>
      <c r="BL1620" s="19" t="s">
        <v>364</v>
      </c>
      <c r="BM1620" s="193" t="s">
        <v>2007</v>
      </c>
    </row>
    <row r="1621" s="14" customFormat="1">
      <c r="A1621" s="14"/>
      <c r="B1621" s="203"/>
      <c r="C1621" s="14"/>
      <c r="D1621" s="196" t="s">
        <v>265</v>
      </c>
      <c r="E1621" s="14"/>
      <c r="F1621" s="205" t="s">
        <v>2008</v>
      </c>
      <c r="G1621" s="14"/>
      <c r="H1621" s="206">
        <v>324.73099999999999</v>
      </c>
      <c r="I1621" s="207"/>
      <c r="J1621" s="14"/>
      <c r="K1621" s="14"/>
      <c r="L1621" s="203"/>
      <c r="M1621" s="208"/>
      <c r="N1621" s="209"/>
      <c r="O1621" s="209"/>
      <c r="P1621" s="209"/>
      <c r="Q1621" s="209"/>
      <c r="R1621" s="209"/>
      <c r="S1621" s="209"/>
      <c r="T1621" s="210"/>
      <c r="U1621" s="14"/>
      <c r="V1621" s="14"/>
      <c r="W1621" s="14"/>
      <c r="X1621" s="14"/>
      <c r="Y1621" s="14"/>
      <c r="Z1621" s="14"/>
      <c r="AA1621" s="14"/>
      <c r="AB1621" s="14"/>
      <c r="AC1621" s="14"/>
      <c r="AD1621" s="14"/>
      <c r="AE1621" s="14"/>
      <c r="AT1621" s="204" t="s">
        <v>265</v>
      </c>
      <c r="AU1621" s="204" t="s">
        <v>85</v>
      </c>
      <c r="AV1621" s="14" t="s">
        <v>85</v>
      </c>
      <c r="AW1621" s="14" t="s">
        <v>3</v>
      </c>
      <c r="AX1621" s="14" t="s">
        <v>82</v>
      </c>
      <c r="AY1621" s="204" t="s">
        <v>257</v>
      </c>
    </row>
    <row r="1622" s="2" customFormat="1" ht="24.15" customHeight="1">
      <c r="A1622" s="38"/>
      <c r="B1622" s="181"/>
      <c r="C1622" s="182" t="s">
        <v>2009</v>
      </c>
      <c r="D1622" s="182" t="s">
        <v>259</v>
      </c>
      <c r="E1622" s="183" t="s">
        <v>2010</v>
      </c>
      <c r="F1622" s="184" t="s">
        <v>2011</v>
      </c>
      <c r="G1622" s="185" t="s">
        <v>422</v>
      </c>
      <c r="H1622" s="186">
        <v>174.36000000000001</v>
      </c>
      <c r="I1622" s="187"/>
      <c r="J1622" s="188">
        <f>ROUND(I1622*H1622,2)</f>
        <v>0</v>
      </c>
      <c r="K1622" s="184" t="s">
        <v>1</v>
      </c>
      <c r="L1622" s="39"/>
      <c r="M1622" s="189" t="s">
        <v>1</v>
      </c>
      <c r="N1622" s="190" t="s">
        <v>40</v>
      </c>
      <c r="O1622" s="77"/>
      <c r="P1622" s="191">
        <f>O1622*H1622</f>
        <v>0</v>
      </c>
      <c r="Q1622" s="191">
        <v>0.00042999999999999999</v>
      </c>
      <c r="R1622" s="191">
        <f>Q1622*H1622</f>
        <v>0.074974800000000008</v>
      </c>
      <c r="S1622" s="191">
        <v>0</v>
      </c>
      <c r="T1622" s="192">
        <f>S1622*H1622</f>
        <v>0</v>
      </c>
      <c r="U1622" s="38"/>
      <c r="V1622" s="38"/>
      <c r="W1622" s="38"/>
      <c r="X1622" s="38"/>
      <c r="Y1622" s="38"/>
      <c r="Z1622" s="38"/>
      <c r="AA1622" s="38"/>
      <c r="AB1622" s="38"/>
      <c r="AC1622" s="38"/>
      <c r="AD1622" s="38"/>
      <c r="AE1622" s="38"/>
      <c r="AR1622" s="193" t="s">
        <v>364</v>
      </c>
      <c r="AT1622" s="193" t="s">
        <v>259</v>
      </c>
      <c r="AU1622" s="193" t="s">
        <v>85</v>
      </c>
      <c r="AY1622" s="19" t="s">
        <v>257</v>
      </c>
      <c r="BE1622" s="194">
        <f>IF(N1622="základní",J1622,0)</f>
        <v>0</v>
      </c>
      <c r="BF1622" s="194">
        <f>IF(N1622="snížená",J1622,0)</f>
        <v>0</v>
      </c>
      <c r="BG1622" s="194">
        <f>IF(N1622="zákl. přenesená",J1622,0)</f>
        <v>0</v>
      </c>
      <c r="BH1622" s="194">
        <f>IF(N1622="sníž. přenesená",J1622,0)</f>
        <v>0</v>
      </c>
      <c r="BI1622" s="194">
        <f>IF(N1622="nulová",J1622,0)</f>
        <v>0</v>
      </c>
      <c r="BJ1622" s="19" t="s">
        <v>82</v>
      </c>
      <c r="BK1622" s="194">
        <f>ROUND(I1622*H1622,2)</f>
        <v>0</v>
      </c>
      <c r="BL1622" s="19" t="s">
        <v>364</v>
      </c>
      <c r="BM1622" s="193" t="s">
        <v>2012</v>
      </c>
    </row>
    <row r="1623" s="14" customFormat="1">
      <c r="A1623" s="14"/>
      <c r="B1623" s="203"/>
      <c r="C1623" s="14"/>
      <c r="D1623" s="196" t="s">
        <v>265</v>
      </c>
      <c r="E1623" s="204" t="s">
        <v>1</v>
      </c>
      <c r="F1623" s="205" t="s">
        <v>2013</v>
      </c>
      <c r="G1623" s="14"/>
      <c r="H1623" s="206">
        <v>174.36000000000001</v>
      </c>
      <c r="I1623" s="207"/>
      <c r="J1623" s="14"/>
      <c r="K1623" s="14"/>
      <c r="L1623" s="203"/>
      <c r="M1623" s="208"/>
      <c r="N1623" s="209"/>
      <c r="O1623" s="209"/>
      <c r="P1623" s="209"/>
      <c r="Q1623" s="209"/>
      <c r="R1623" s="209"/>
      <c r="S1623" s="209"/>
      <c r="T1623" s="210"/>
      <c r="U1623" s="14"/>
      <c r="V1623" s="14"/>
      <c r="W1623" s="14"/>
      <c r="X1623" s="14"/>
      <c r="Y1623" s="14"/>
      <c r="Z1623" s="14"/>
      <c r="AA1623" s="14"/>
      <c r="AB1623" s="14"/>
      <c r="AC1623" s="14"/>
      <c r="AD1623" s="14"/>
      <c r="AE1623" s="14"/>
      <c r="AT1623" s="204" t="s">
        <v>265</v>
      </c>
      <c r="AU1623" s="204" t="s">
        <v>85</v>
      </c>
      <c r="AV1623" s="14" t="s">
        <v>85</v>
      </c>
      <c r="AW1623" s="14" t="s">
        <v>32</v>
      </c>
      <c r="AX1623" s="14" t="s">
        <v>75</v>
      </c>
      <c r="AY1623" s="204" t="s">
        <v>257</v>
      </c>
    </row>
    <row r="1624" s="15" customFormat="1">
      <c r="A1624" s="15"/>
      <c r="B1624" s="211"/>
      <c r="C1624" s="15"/>
      <c r="D1624" s="196" t="s">
        <v>265</v>
      </c>
      <c r="E1624" s="212" t="s">
        <v>1</v>
      </c>
      <c r="F1624" s="213" t="s">
        <v>271</v>
      </c>
      <c r="G1624" s="15"/>
      <c r="H1624" s="214">
        <v>174.36000000000001</v>
      </c>
      <c r="I1624" s="215"/>
      <c r="J1624" s="15"/>
      <c r="K1624" s="15"/>
      <c r="L1624" s="211"/>
      <c r="M1624" s="216"/>
      <c r="N1624" s="217"/>
      <c r="O1624" s="217"/>
      <c r="P1624" s="217"/>
      <c r="Q1624" s="217"/>
      <c r="R1624" s="217"/>
      <c r="S1624" s="217"/>
      <c r="T1624" s="218"/>
      <c r="U1624" s="15"/>
      <c r="V1624" s="15"/>
      <c r="W1624" s="15"/>
      <c r="X1624" s="15"/>
      <c r="Y1624" s="15"/>
      <c r="Z1624" s="15"/>
      <c r="AA1624" s="15"/>
      <c r="AB1624" s="15"/>
      <c r="AC1624" s="15"/>
      <c r="AD1624" s="15"/>
      <c r="AE1624" s="15"/>
      <c r="AT1624" s="212" t="s">
        <v>265</v>
      </c>
      <c r="AU1624" s="212" t="s">
        <v>85</v>
      </c>
      <c r="AV1624" s="15" t="s">
        <v>108</v>
      </c>
      <c r="AW1624" s="15" t="s">
        <v>32</v>
      </c>
      <c r="AX1624" s="15" t="s">
        <v>82</v>
      </c>
      <c r="AY1624" s="212" t="s">
        <v>257</v>
      </c>
    </row>
    <row r="1625" s="2" customFormat="1" ht="24.15" customHeight="1">
      <c r="A1625" s="38"/>
      <c r="B1625" s="181"/>
      <c r="C1625" s="182" t="s">
        <v>2014</v>
      </c>
      <c r="D1625" s="182" t="s">
        <v>259</v>
      </c>
      <c r="E1625" s="183" t="s">
        <v>2015</v>
      </c>
      <c r="F1625" s="184" t="s">
        <v>2016</v>
      </c>
      <c r="G1625" s="185" t="s">
        <v>304</v>
      </c>
      <c r="H1625" s="186">
        <v>24.489000000000001</v>
      </c>
      <c r="I1625" s="187"/>
      <c r="J1625" s="188">
        <f>ROUND(I1625*H1625,2)</f>
        <v>0</v>
      </c>
      <c r="K1625" s="184" t="s">
        <v>263</v>
      </c>
      <c r="L1625" s="39"/>
      <c r="M1625" s="189" t="s">
        <v>1</v>
      </c>
      <c r="N1625" s="190" t="s">
        <v>40</v>
      </c>
      <c r="O1625" s="77"/>
      <c r="P1625" s="191">
        <f>O1625*H1625</f>
        <v>0</v>
      </c>
      <c r="Q1625" s="191">
        <v>0</v>
      </c>
      <c r="R1625" s="191">
        <f>Q1625*H1625</f>
        <v>0</v>
      </c>
      <c r="S1625" s="191">
        <v>0</v>
      </c>
      <c r="T1625" s="192">
        <f>S1625*H1625</f>
        <v>0</v>
      </c>
      <c r="U1625" s="38"/>
      <c r="V1625" s="38"/>
      <c r="W1625" s="38"/>
      <c r="X1625" s="38"/>
      <c r="Y1625" s="38"/>
      <c r="Z1625" s="38"/>
      <c r="AA1625" s="38"/>
      <c r="AB1625" s="38"/>
      <c r="AC1625" s="38"/>
      <c r="AD1625" s="38"/>
      <c r="AE1625" s="38"/>
      <c r="AR1625" s="193" t="s">
        <v>364</v>
      </c>
      <c r="AT1625" s="193" t="s">
        <v>259</v>
      </c>
      <c r="AU1625" s="193" t="s">
        <v>85</v>
      </c>
      <c r="AY1625" s="19" t="s">
        <v>257</v>
      </c>
      <c r="BE1625" s="194">
        <f>IF(N1625="základní",J1625,0)</f>
        <v>0</v>
      </c>
      <c r="BF1625" s="194">
        <f>IF(N1625="snížená",J1625,0)</f>
        <v>0</v>
      </c>
      <c r="BG1625" s="194">
        <f>IF(N1625="zákl. přenesená",J1625,0)</f>
        <v>0</v>
      </c>
      <c r="BH1625" s="194">
        <f>IF(N1625="sníž. přenesená",J1625,0)</f>
        <v>0</v>
      </c>
      <c r="BI1625" s="194">
        <f>IF(N1625="nulová",J1625,0)</f>
        <v>0</v>
      </c>
      <c r="BJ1625" s="19" t="s">
        <v>82</v>
      </c>
      <c r="BK1625" s="194">
        <f>ROUND(I1625*H1625,2)</f>
        <v>0</v>
      </c>
      <c r="BL1625" s="19" t="s">
        <v>364</v>
      </c>
      <c r="BM1625" s="193" t="s">
        <v>2017</v>
      </c>
    </row>
    <row r="1626" s="2" customFormat="1" ht="24.15" customHeight="1">
      <c r="A1626" s="38"/>
      <c r="B1626" s="181"/>
      <c r="C1626" s="182" t="s">
        <v>2018</v>
      </c>
      <c r="D1626" s="182" t="s">
        <v>259</v>
      </c>
      <c r="E1626" s="183" t="s">
        <v>2019</v>
      </c>
      <c r="F1626" s="184" t="s">
        <v>2020</v>
      </c>
      <c r="G1626" s="185" t="s">
        <v>304</v>
      </c>
      <c r="H1626" s="186">
        <v>24.489000000000001</v>
      </c>
      <c r="I1626" s="187"/>
      <c r="J1626" s="188">
        <f>ROUND(I1626*H1626,2)</f>
        <v>0</v>
      </c>
      <c r="K1626" s="184" t="s">
        <v>263</v>
      </c>
      <c r="L1626" s="39"/>
      <c r="M1626" s="189" t="s">
        <v>1</v>
      </c>
      <c r="N1626" s="190" t="s">
        <v>40</v>
      </c>
      <c r="O1626" s="77"/>
      <c r="P1626" s="191">
        <f>O1626*H1626</f>
        <v>0</v>
      </c>
      <c r="Q1626" s="191">
        <v>0</v>
      </c>
      <c r="R1626" s="191">
        <f>Q1626*H1626</f>
        <v>0</v>
      </c>
      <c r="S1626" s="191">
        <v>0</v>
      </c>
      <c r="T1626" s="192">
        <f>S1626*H1626</f>
        <v>0</v>
      </c>
      <c r="U1626" s="38"/>
      <c r="V1626" s="38"/>
      <c r="W1626" s="38"/>
      <c r="X1626" s="38"/>
      <c r="Y1626" s="38"/>
      <c r="Z1626" s="38"/>
      <c r="AA1626" s="38"/>
      <c r="AB1626" s="38"/>
      <c r="AC1626" s="38"/>
      <c r="AD1626" s="38"/>
      <c r="AE1626" s="38"/>
      <c r="AR1626" s="193" t="s">
        <v>364</v>
      </c>
      <c r="AT1626" s="193" t="s">
        <v>259</v>
      </c>
      <c r="AU1626" s="193" t="s">
        <v>85</v>
      </c>
      <c r="AY1626" s="19" t="s">
        <v>257</v>
      </c>
      <c r="BE1626" s="194">
        <f>IF(N1626="základní",J1626,0)</f>
        <v>0</v>
      </c>
      <c r="BF1626" s="194">
        <f>IF(N1626="snížená",J1626,0)</f>
        <v>0</v>
      </c>
      <c r="BG1626" s="194">
        <f>IF(N1626="zákl. přenesená",J1626,0)</f>
        <v>0</v>
      </c>
      <c r="BH1626" s="194">
        <f>IF(N1626="sníž. přenesená",J1626,0)</f>
        <v>0</v>
      </c>
      <c r="BI1626" s="194">
        <f>IF(N1626="nulová",J1626,0)</f>
        <v>0</v>
      </c>
      <c r="BJ1626" s="19" t="s">
        <v>82</v>
      </c>
      <c r="BK1626" s="194">
        <f>ROUND(I1626*H1626,2)</f>
        <v>0</v>
      </c>
      <c r="BL1626" s="19" t="s">
        <v>364</v>
      </c>
      <c r="BM1626" s="193" t="s">
        <v>2021</v>
      </c>
    </row>
    <row r="1627" s="12" customFormat="1" ht="22.8" customHeight="1">
      <c r="A1627" s="12"/>
      <c r="B1627" s="168"/>
      <c r="C1627" s="12"/>
      <c r="D1627" s="169" t="s">
        <v>74</v>
      </c>
      <c r="E1627" s="179" t="s">
        <v>2022</v>
      </c>
      <c r="F1627" s="179" t="s">
        <v>2023</v>
      </c>
      <c r="G1627" s="12"/>
      <c r="H1627" s="12"/>
      <c r="I1627" s="171"/>
      <c r="J1627" s="180">
        <f>BK1627</f>
        <v>0</v>
      </c>
      <c r="K1627" s="12"/>
      <c r="L1627" s="168"/>
      <c r="M1627" s="173"/>
      <c r="N1627" s="174"/>
      <c r="O1627" s="174"/>
      <c r="P1627" s="175">
        <f>SUM(P1628:P1808)</f>
        <v>0</v>
      </c>
      <c r="Q1627" s="174"/>
      <c r="R1627" s="175">
        <f>SUM(R1628:R1808)</f>
        <v>4.2641741400000006</v>
      </c>
      <c r="S1627" s="174"/>
      <c r="T1627" s="176">
        <f>SUM(T1628:T1808)</f>
        <v>0</v>
      </c>
      <c r="U1627" s="12"/>
      <c r="V1627" s="12"/>
      <c r="W1627" s="12"/>
      <c r="X1627" s="12"/>
      <c r="Y1627" s="12"/>
      <c r="Z1627" s="12"/>
      <c r="AA1627" s="12"/>
      <c r="AB1627" s="12"/>
      <c r="AC1627" s="12"/>
      <c r="AD1627" s="12"/>
      <c r="AE1627" s="12"/>
      <c r="AR1627" s="169" t="s">
        <v>85</v>
      </c>
      <c r="AT1627" s="177" t="s">
        <v>74</v>
      </c>
      <c r="AU1627" s="177" t="s">
        <v>82</v>
      </c>
      <c r="AY1627" s="169" t="s">
        <v>257</v>
      </c>
      <c r="BK1627" s="178">
        <f>SUM(BK1628:BK1808)</f>
        <v>0</v>
      </c>
    </row>
    <row r="1628" s="2" customFormat="1" ht="21.75" customHeight="1">
      <c r="A1628" s="38"/>
      <c r="B1628" s="181"/>
      <c r="C1628" s="182" t="s">
        <v>2024</v>
      </c>
      <c r="D1628" s="182" t="s">
        <v>259</v>
      </c>
      <c r="E1628" s="183" t="s">
        <v>2025</v>
      </c>
      <c r="F1628" s="184" t="s">
        <v>2026</v>
      </c>
      <c r="G1628" s="185" t="s">
        <v>323</v>
      </c>
      <c r="H1628" s="186">
        <v>507.43000000000001</v>
      </c>
      <c r="I1628" s="187"/>
      <c r="J1628" s="188">
        <f>ROUND(I1628*H1628,2)</f>
        <v>0</v>
      </c>
      <c r="K1628" s="184" t="s">
        <v>263</v>
      </c>
      <c r="L1628" s="39"/>
      <c r="M1628" s="189" t="s">
        <v>1</v>
      </c>
      <c r="N1628" s="190" t="s">
        <v>40</v>
      </c>
      <c r="O1628" s="77"/>
      <c r="P1628" s="191">
        <f>O1628*H1628</f>
        <v>0</v>
      </c>
      <c r="Q1628" s="191">
        <v>0</v>
      </c>
      <c r="R1628" s="191">
        <f>Q1628*H1628</f>
        <v>0</v>
      </c>
      <c r="S1628" s="191">
        <v>0</v>
      </c>
      <c r="T1628" s="192">
        <f>S1628*H1628</f>
        <v>0</v>
      </c>
      <c r="U1628" s="38"/>
      <c r="V1628" s="38"/>
      <c r="W1628" s="38"/>
      <c r="X1628" s="38"/>
      <c r="Y1628" s="38"/>
      <c r="Z1628" s="38"/>
      <c r="AA1628" s="38"/>
      <c r="AB1628" s="38"/>
      <c r="AC1628" s="38"/>
      <c r="AD1628" s="38"/>
      <c r="AE1628" s="38"/>
      <c r="AR1628" s="193" t="s">
        <v>364</v>
      </c>
      <c r="AT1628" s="193" t="s">
        <v>259</v>
      </c>
      <c r="AU1628" s="193" t="s">
        <v>85</v>
      </c>
      <c r="AY1628" s="19" t="s">
        <v>257</v>
      </c>
      <c r="BE1628" s="194">
        <f>IF(N1628="základní",J1628,0)</f>
        <v>0</v>
      </c>
      <c r="BF1628" s="194">
        <f>IF(N1628="snížená",J1628,0)</f>
        <v>0</v>
      </c>
      <c r="BG1628" s="194">
        <f>IF(N1628="zákl. přenesená",J1628,0)</f>
        <v>0</v>
      </c>
      <c r="BH1628" s="194">
        <f>IF(N1628="sníž. přenesená",J1628,0)</f>
        <v>0</v>
      </c>
      <c r="BI1628" s="194">
        <f>IF(N1628="nulová",J1628,0)</f>
        <v>0</v>
      </c>
      <c r="BJ1628" s="19" t="s">
        <v>82</v>
      </c>
      <c r="BK1628" s="194">
        <f>ROUND(I1628*H1628,2)</f>
        <v>0</v>
      </c>
      <c r="BL1628" s="19" t="s">
        <v>364</v>
      </c>
      <c r="BM1628" s="193" t="s">
        <v>2027</v>
      </c>
    </row>
    <row r="1629" s="13" customFormat="1">
      <c r="A1629" s="13"/>
      <c r="B1629" s="195"/>
      <c r="C1629" s="13"/>
      <c r="D1629" s="196" t="s">
        <v>265</v>
      </c>
      <c r="E1629" s="197" t="s">
        <v>1</v>
      </c>
      <c r="F1629" s="198" t="s">
        <v>890</v>
      </c>
      <c r="G1629" s="13"/>
      <c r="H1629" s="197" t="s">
        <v>1</v>
      </c>
      <c r="I1629" s="199"/>
      <c r="J1629" s="13"/>
      <c r="K1629" s="13"/>
      <c r="L1629" s="195"/>
      <c r="M1629" s="200"/>
      <c r="N1629" s="201"/>
      <c r="O1629" s="201"/>
      <c r="P1629" s="201"/>
      <c r="Q1629" s="201"/>
      <c r="R1629" s="201"/>
      <c r="S1629" s="201"/>
      <c r="T1629" s="202"/>
      <c r="U1629" s="13"/>
      <c r="V1629" s="13"/>
      <c r="W1629" s="13"/>
      <c r="X1629" s="13"/>
      <c r="Y1629" s="13"/>
      <c r="Z1629" s="13"/>
      <c r="AA1629" s="13"/>
      <c r="AB1629" s="13"/>
      <c r="AC1629" s="13"/>
      <c r="AD1629" s="13"/>
      <c r="AE1629" s="13"/>
      <c r="AT1629" s="197" t="s">
        <v>265</v>
      </c>
      <c r="AU1629" s="197" t="s">
        <v>85</v>
      </c>
      <c r="AV1629" s="13" t="s">
        <v>82</v>
      </c>
      <c r="AW1629" s="13" t="s">
        <v>32</v>
      </c>
      <c r="AX1629" s="13" t="s">
        <v>75</v>
      </c>
      <c r="AY1629" s="197" t="s">
        <v>257</v>
      </c>
    </row>
    <row r="1630" s="13" customFormat="1">
      <c r="A1630" s="13"/>
      <c r="B1630" s="195"/>
      <c r="C1630" s="13"/>
      <c r="D1630" s="196" t="s">
        <v>265</v>
      </c>
      <c r="E1630" s="197" t="s">
        <v>1</v>
      </c>
      <c r="F1630" s="198" t="s">
        <v>891</v>
      </c>
      <c r="G1630" s="13"/>
      <c r="H1630" s="197" t="s">
        <v>1</v>
      </c>
      <c r="I1630" s="199"/>
      <c r="J1630" s="13"/>
      <c r="K1630" s="13"/>
      <c r="L1630" s="195"/>
      <c r="M1630" s="200"/>
      <c r="N1630" s="201"/>
      <c r="O1630" s="201"/>
      <c r="P1630" s="201"/>
      <c r="Q1630" s="201"/>
      <c r="R1630" s="201"/>
      <c r="S1630" s="201"/>
      <c r="T1630" s="202"/>
      <c r="U1630" s="13"/>
      <c r="V1630" s="13"/>
      <c r="W1630" s="13"/>
      <c r="X1630" s="13"/>
      <c r="Y1630" s="13"/>
      <c r="Z1630" s="13"/>
      <c r="AA1630" s="13"/>
      <c r="AB1630" s="13"/>
      <c r="AC1630" s="13"/>
      <c r="AD1630" s="13"/>
      <c r="AE1630" s="13"/>
      <c r="AT1630" s="197" t="s">
        <v>265</v>
      </c>
      <c r="AU1630" s="197" t="s">
        <v>85</v>
      </c>
      <c r="AV1630" s="13" t="s">
        <v>82</v>
      </c>
      <c r="AW1630" s="13" t="s">
        <v>32</v>
      </c>
      <c r="AX1630" s="13" t="s">
        <v>75</v>
      </c>
      <c r="AY1630" s="197" t="s">
        <v>257</v>
      </c>
    </row>
    <row r="1631" s="14" customFormat="1">
      <c r="A1631" s="14"/>
      <c r="B1631" s="203"/>
      <c r="C1631" s="14"/>
      <c r="D1631" s="196" t="s">
        <v>265</v>
      </c>
      <c r="E1631" s="204" t="s">
        <v>1</v>
      </c>
      <c r="F1631" s="205" t="s">
        <v>2028</v>
      </c>
      <c r="G1631" s="14"/>
      <c r="H1631" s="206">
        <v>10.44</v>
      </c>
      <c r="I1631" s="207"/>
      <c r="J1631" s="14"/>
      <c r="K1631" s="14"/>
      <c r="L1631" s="203"/>
      <c r="M1631" s="208"/>
      <c r="N1631" s="209"/>
      <c r="O1631" s="209"/>
      <c r="P1631" s="209"/>
      <c r="Q1631" s="209"/>
      <c r="R1631" s="209"/>
      <c r="S1631" s="209"/>
      <c r="T1631" s="210"/>
      <c r="U1631" s="14"/>
      <c r="V1631" s="14"/>
      <c r="W1631" s="14"/>
      <c r="X1631" s="14"/>
      <c r="Y1631" s="14"/>
      <c r="Z1631" s="14"/>
      <c r="AA1631" s="14"/>
      <c r="AB1631" s="14"/>
      <c r="AC1631" s="14"/>
      <c r="AD1631" s="14"/>
      <c r="AE1631" s="14"/>
      <c r="AT1631" s="204" t="s">
        <v>265</v>
      </c>
      <c r="AU1631" s="204" t="s">
        <v>85</v>
      </c>
      <c r="AV1631" s="14" t="s">
        <v>85</v>
      </c>
      <c r="AW1631" s="14" t="s">
        <v>32</v>
      </c>
      <c r="AX1631" s="14" t="s">
        <v>75</v>
      </c>
      <c r="AY1631" s="204" t="s">
        <v>257</v>
      </c>
    </row>
    <row r="1632" s="14" customFormat="1">
      <c r="A1632" s="14"/>
      <c r="B1632" s="203"/>
      <c r="C1632" s="14"/>
      <c r="D1632" s="196" t="s">
        <v>265</v>
      </c>
      <c r="E1632" s="204" t="s">
        <v>1</v>
      </c>
      <c r="F1632" s="205" t="s">
        <v>2029</v>
      </c>
      <c r="G1632" s="14"/>
      <c r="H1632" s="206">
        <v>11.550000000000001</v>
      </c>
      <c r="I1632" s="207"/>
      <c r="J1632" s="14"/>
      <c r="K1632" s="14"/>
      <c r="L1632" s="203"/>
      <c r="M1632" s="208"/>
      <c r="N1632" s="209"/>
      <c r="O1632" s="209"/>
      <c r="P1632" s="209"/>
      <c r="Q1632" s="209"/>
      <c r="R1632" s="209"/>
      <c r="S1632" s="209"/>
      <c r="T1632" s="210"/>
      <c r="U1632" s="14"/>
      <c r="V1632" s="14"/>
      <c r="W1632" s="14"/>
      <c r="X1632" s="14"/>
      <c r="Y1632" s="14"/>
      <c r="Z1632" s="14"/>
      <c r="AA1632" s="14"/>
      <c r="AB1632" s="14"/>
      <c r="AC1632" s="14"/>
      <c r="AD1632" s="14"/>
      <c r="AE1632" s="14"/>
      <c r="AT1632" s="204" t="s">
        <v>265</v>
      </c>
      <c r="AU1632" s="204" t="s">
        <v>85</v>
      </c>
      <c r="AV1632" s="14" t="s">
        <v>85</v>
      </c>
      <c r="AW1632" s="14" t="s">
        <v>32</v>
      </c>
      <c r="AX1632" s="14" t="s">
        <v>75</v>
      </c>
      <c r="AY1632" s="204" t="s">
        <v>257</v>
      </c>
    </row>
    <row r="1633" s="14" customFormat="1">
      <c r="A1633" s="14"/>
      <c r="B1633" s="203"/>
      <c r="C1633" s="14"/>
      <c r="D1633" s="196" t="s">
        <v>265</v>
      </c>
      <c r="E1633" s="204" t="s">
        <v>1</v>
      </c>
      <c r="F1633" s="205" t="s">
        <v>2030</v>
      </c>
      <c r="G1633" s="14"/>
      <c r="H1633" s="206">
        <v>13.310000000000001</v>
      </c>
      <c r="I1633" s="207"/>
      <c r="J1633" s="14"/>
      <c r="K1633" s="14"/>
      <c r="L1633" s="203"/>
      <c r="M1633" s="208"/>
      <c r="N1633" s="209"/>
      <c r="O1633" s="209"/>
      <c r="P1633" s="209"/>
      <c r="Q1633" s="209"/>
      <c r="R1633" s="209"/>
      <c r="S1633" s="209"/>
      <c r="T1633" s="210"/>
      <c r="U1633" s="14"/>
      <c r="V1633" s="14"/>
      <c r="W1633" s="14"/>
      <c r="X1633" s="14"/>
      <c r="Y1633" s="14"/>
      <c r="Z1633" s="14"/>
      <c r="AA1633" s="14"/>
      <c r="AB1633" s="14"/>
      <c r="AC1633" s="14"/>
      <c r="AD1633" s="14"/>
      <c r="AE1633" s="14"/>
      <c r="AT1633" s="204" t="s">
        <v>265</v>
      </c>
      <c r="AU1633" s="204" t="s">
        <v>85</v>
      </c>
      <c r="AV1633" s="14" t="s">
        <v>85</v>
      </c>
      <c r="AW1633" s="14" t="s">
        <v>32</v>
      </c>
      <c r="AX1633" s="14" t="s">
        <v>75</v>
      </c>
      <c r="AY1633" s="204" t="s">
        <v>257</v>
      </c>
    </row>
    <row r="1634" s="14" customFormat="1">
      <c r="A1634" s="14"/>
      <c r="B1634" s="203"/>
      <c r="C1634" s="14"/>
      <c r="D1634" s="196" t="s">
        <v>265</v>
      </c>
      <c r="E1634" s="204" t="s">
        <v>1</v>
      </c>
      <c r="F1634" s="205" t="s">
        <v>2031</v>
      </c>
      <c r="G1634" s="14"/>
      <c r="H1634" s="206">
        <v>4.9000000000000004</v>
      </c>
      <c r="I1634" s="207"/>
      <c r="J1634" s="14"/>
      <c r="K1634" s="14"/>
      <c r="L1634" s="203"/>
      <c r="M1634" s="208"/>
      <c r="N1634" s="209"/>
      <c r="O1634" s="209"/>
      <c r="P1634" s="209"/>
      <c r="Q1634" s="209"/>
      <c r="R1634" s="209"/>
      <c r="S1634" s="209"/>
      <c r="T1634" s="210"/>
      <c r="U1634" s="14"/>
      <c r="V1634" s="14"/>
      <c r="W1634" s="14"/>
      <c r="X1634" s="14"/>
      <c r="Y1634" s="14"/>
      <c r="Z1634" s="14"/>
      <c r="AA1634" s="14"/>
      <c r="AB1634" s="14"/>
      <c r="AC1634" s="14"/>
      <c r="AD1634" s="14"/>
      <c r="AE1634" s="14"/>
      <c r="AT1634" s="204" t="s">
        <v>265</v>
      </c>
      <c r="AU1634" s="204" t="s">
        <v>85</v>
      </c>
      <c r="AV1634" s="14" t="s">
        <v>85</v>
      </c>
      <c r="AW1634" s="14" t="s">
        <v>32</v>
      </c>
      <c r="AX1634" s="14" t="s">
        <v>75</v>
      </c>
      <c r="AY1634" s="204" t="s">
        <v>257</v>
      </c>
    </row>
    <row r="1635" s="14" customFormat="1">
      <c r="A1635" s="14"/>
      <c r="B1635" s="203"/>
      <c r="C1635" s="14"/>
      <c r="D1635" s="196" t="s">
        <v>265</v>
      </c>
      <c r="E1635" s="204" t="s">
        <v>1</v>
      </c>
      <c r="F1635" s="205" t="s">
        <v>2032</v>
      </c>
      <c r="G1635" s="14"/>
      <c r="H1635" s="206">
        <v>2.0800000000000001</v>
      </c>
      <c r="I1635" s="207"/>
      <c r="J1635" s="14"/>
      <c r="K1635" s="14"/>
      <c r="L1635" s="203"/>
      <c r="M1635" s="208"/>
      <c r="N1635" s="209"/>
      <c r="O1635" s="209"/>
      <c r="P1635" s="209"/>
      <c r="Q1635" s="209"/>
      <c r="R1635" s="209"/>
      <c r="S1635" s="209"/>
      <c r="T1635" s="210"/>
      <c r="U1635" s="14"/>
      <c r="V1635" s="14"/>
      <c r="W1635" s="14"/>
      <c r="X1635" s="14"/>
      <c r="Y1635" s="14"/>
      <c r="Z1635" s="14"/>
      <c r="AA1635" s="14"/>
      <c r="AB1635" s="14"/>
      <c r="AC1635" s="14"/>
      <c r="AD1635" s="14"/>
      <c r="AE1635" s="14"/>
      <c r="AT1635" s="204" t="s">
        <v>265</v>
      </c>
      <c r="AU1635" s="204" t="s">
        <v>85</v>
      </c>
      <c r="AV1635" s="14" t="s">
        <v>85</v>
      </c>
      <c r="AW1635" s="14" t="s">
        <v>32</v>
      </c>
      <c r="AX1635" s="14" t="s">
        <v>75</v>
      </c>
      <c r="AY1635" s="204" t="s">
        <v>257</v>
      </c>
    </row>
    <row r="1636" s="14" customFormat="1">
      <c r="A1636" s="14"/>
      <c r="B1636" s="203"/>
      <c r="C1636" s="14"/>
      <c r="D1636" s="196" t="s">
        <v>265</v>
      </c>
      <c r="E1636" s="204" t="s">
        <v>1</v>
      </c>
      <c r="F1636" s="205" t="s">
        <v>2033</v>
      </c>
      <c r="G1636" s="14"/>
      <c r="H1636" s="206">
        <v>1.8200000000000001</v>
      </c>
      <c r="I1636" s="207"/>
      <c r="J1636" s="14"/>
      <c r="K1636" s="14"/>
      <c r="L1636" s="203"/>
      <c r="M1636" s="208"/>
      <c r="N1636" s="209"/>
      <c r="O1636" s="209"/>
      <c r="P1636" s="209"/>
      <c r="Q1636" s="209"/>
      <c r="R1636" s="209"/>
      <c r="S1636" s="209"/>
      <c r="T1636" s="210"/>
      <c r="U1636" s="14"/>
      <c r="V1636" s="14"/>
      <c r="W1636" s="14"/>
      <c r="X1636" s="14"/>
      <c r="Y1636" s="14"/>
      <c r="Z1636" s="14"/>
      <c r="AA1636" s="14"/>
      <c r="AB1636" s="14"/>
      <c r="AC1636" s="14"/>
      <c r="AD1636" s="14"/>
      <c r="AE1636" s="14"/>
      <c r="AT1636" s="204" t="s">
        <v>265</v>
      </c>
      <c r="AU1636" s="204" t="s">
        <v>85</v>
      </c>
      <c r="AV1636" s="14" t="s">
        <v>85</v>
      </c>
      <c r="AW1636" s="14" t="s">
        <v>32</v>
      </c>
      <c r="AX1636" s="14" t="s">
        <v>75</v>
      </c>
      <c r="AY1636" s="204" t="s">
        <v>257</v>
      </c>
    </row>
    <row r="1637" s="14" customFormat="1">
      <c r="A1637" s="14"/>
      <c r="B1637" s="203"/>
      <c r="C1637" s="14"/>
      <c r="D1637" s="196" t="s">
        <v>265</v>
      </c>
      <c r="E1637" s="204" t="s">
        <v>1</v>
      </c>
      <c r="F1637" s="205" t="s">
        <v>2034</v>
      </c>
      <c r="G1637" s="14"/>
      <c r="H1637" s="206">
        <v>4.8099999999999996</v>
      </c>
      <c r="I1637" s="207"/>
      <c r="J1637" s="14"/>
      <c r="K1637" s="14"/>
      <c r="L1637" s="203"/>
      <c r="M1637" s="208"/>
      <c r="N1637" s="209"/>
      <c r="O1637" s="209"/>
      <c r="P1637" s="209"/>
      <c r="Q1637" s="209"/>
      <c r="R1637" s="209"/>
      <c r="S1637" s="209"/>
      <c r="T1637" s="210"/>
      <c r="U1637" s="14"/>
      <c r="V1637" s="14"/>
      <c r="W1637" s="14"/>
      <c r="X1637" s="14"/>
      <c r="Y1637" s="14"/>
      <c r="Z1637" s="14"/>
      <c r="AA1637" s="14"/>
      <c r="AB1637" s="14"/>
      <c r="AC1637" s="14"/>
      <c r="AD1637" s="14"/>
      <c r="AE1637" s="14"/>
      <c r="AT1637" s="204" t="s">
        <v>265</v>
      </c>
      <c r="AU1637" s="204" t="s">
        <v>85</v>
      </c>
      <c r="AV1637" s="14" t="s">
        <v>85</v>
      </c>
      <c r="AW1637" s="14" t="s">
        <v>32</v>
      </c>
      <c r="AX1637" s="14" t="s">
        <v>75</v>
      </c>
      <c r="AY1637" s="204" t="s">
        <v>257</v>
      </c>
    </row>
    <row r="1638" s="14" customFormat="1">
      <c r="A1638" s="14"/>
      <c r="B1638" s="203"/>
      <c r="C1638" s="14"/>
      <c r="D1638" s="196" t="s">
        <v>265</v>
      </c>
      <c r="E1638" s="204" t="s">
        <v>1</v>
      </c>
      <c r="F1638" s="205" t="s">
        <v>2035</v>
      </c>
      <c r="G1638" s="14"/>
      <c r="H1638" s="206">
        <v>15.810000000000001</v>
      </c>
      <c r="I1638" s="207"/>
      <c r="J1638" s="14"/>
      <c r="K1638" s="14"/>
      <c r="L1638" s="203"/>
      <c r="M1638" s="208"/>
      <c r="N1638" s="209"/>
      <c r="O1638" s="209"/>
      <c r="P1638" s="209"/>
      <c r="Q1638" s="209"/>
      <c r="R1638" s="209"/>
      <c r="S1638" s="209"/>
      <c r="T1638" s="210"/>
      <c r="U1638" s="14"/>
      <c r="V1638" s="14"/>
      <c r="W1638" s="14"/>
      <c r="X1638" s="14"/>
      <c r="Y1638" s="14"/>
      <c r="Z1638" s="14"/>
      <c r="AA1638" s="14"/>
      <c r="AB1638" s="14"/>
      <c r="AC1638" s="14"/>
      <c r="AD1638" s="14"/>
      <c r="AE1638" s="14"/>
      <c r="AT1638" s="204" t="s">
        <v>265</v>
      </c>
      <c r="AU1638" s="204" t="s">
        <v>85</v>
      </c>
      <c r="AV1638" s="14" t="s">
        <v>85</v>
      </c>
      <c r="AW1638" s="14" t="s">
        <v>32</v>
      </c>
      <c r="AX1638" s="14" t="s">
        <v>75</v>
      </c>
      <c r="AY1638" s="204" t="s">
        <v>257</v>
      </c>
    </row>
    <row r="1639" s="14" customFormat="1">
      <c r="A1639" s="14"/>
      <c r="B1639" s="203"/>
      <c r="C1639" s="14"/>
      <c r="D1639" s="196" t="s">
        <v>265</v>
      </c>
      <c r="E1639" s="204" t="s">
        <v>1</v>
      </c>
      <c r="F1639" s="205" t="s">
        <v>2036</v>
      </c>
      <c r="G1639" s="14"/>
      <c r="H1639" s="206">
        <v>28.289999999999999</v>
      </c>
      <c r="I1639" s="207"/>
      <c r="J1639" s="14"/>
      <c r="K1639" s="14"/>
      <c r="L1639" s="203"/>
      <c r="M1639" s="208"/>
      <c r="N1639" s="209"/>
      <c r="O1639" s="209"/>
      <c r="P1639" s="209"/>
      <c r="Q1639" s="209"/>
      <c r="R1639" s="209"/>
      <c r="S1639" s="209"/>
      <c r="T1639" s="210"/>
      <c r="U1639" s="14"/>
      <c r="V1639" s="14"/>
      <c r="W1639" s="14"/>
      <c r="X1639" s="14"/>
      <c r="Y1639" s="14"/>
      <c r="Z1639" s="14"/>
      <c r="AA1639" s="14"/>
      <c r="AB1639" s="14"/>
      <c r="AC1639" s="14"/>
      <c r="AD1639" s="14"/>
      <c r="AE1639" s="14"/>
      <c r="AT1639" s="204" t="s">
        <v>265</v>
      </c>
      <c r="AU1639" s="204" t="s">
        <v>85</v>
      </c>
      <c r="AV1639" s="14" t="s">
        <v>85</v>
      </c>
      <c r="AW1639" s="14" t="s">
        <v>32</v>
      </c>
      <c r="AX1639" s="14" t="s">
        <v>75</v>
      </c>
      <c r="AY1639" s="204" t="s">
        <v>257</v>
      </c>
    </row>
    <row r="1640" s="14" customFormat="1">
      <c r="A1640" s="14"/>
      <c r="B1640" s="203"/>
      <c r="C1640" s="14"/>
      <c r="D1640" s="196" t="s">
        <v>265</v>
      </c>
      <c r="E1640" s="204" t="s">
        <v>1</v>
      </c>
      <c r="F1640" s="205" t="s">
        <v>2037</v>
      </c>
      <c r="G1640" s="14"/>
      <c r="H1640" s="206">
        <v>7.4400000000000004</v>
      </c>
      <c r="I1640" s="207"/>
      <c r="J1640" s="14"/>
      <c r="K1640" s="14"/>
      <c r="L1640" s="203"/>
      <c r="M1640" s="208"/>
      <c r="N1640" s="209"/>
      <c r="O1640" s="209"/>
      <c r="P1640" s="209"/>
      <c r="Q1640" s="209"/>
      <c r="R1640" s="209"/>
      <c r="S1640" s="209"/>
      <c r="T1640" s="210"/>
      <c r="U1640" s="14"/>
      <c r="V1640" s="14"/>
      <c r="W1640" s="14"/>
      <c r="X1640" s="14"/>
      <c r="Y1640" s="14"/>
      <c r="Z1640" s="14"/>
      <c r="AA1640" s="14"/>
      <c r="AB1640" s="14"/>
      <c r="AC1640" s="14"/>
      <c r="AD1640" s="14"/>
      <c r="AE1640" s="14"/>
      <c r="AT1640" s="204" t="s">
        <v>265</v>
      </c>
      <c r="AU1640" s="204" t="s">
        <v>85</v>
      </c>
      <c r="AV1640" s="14" t="s">
        <v>85</v>
      </c>
      <c r="AW1640" s="14" t="s">
        <v>32</v>
      </c>
      <c r="AX1640" s="14" t="s">
        <v>75</v>
      </c>
      <c r="AY1640" s="204" t="s">
        <v>257</v>
      </c>
    </row>
    <row r="1641" s="14" customFormat="1">
      <c r="A1641" s="14"/>
      <c r="B1641" s="203"/>
      <c r="C1641" s="14"/>
      <c r="D1641" s="196" t="s">
        <v>265</v>
      </c>
      <c r="E1641" s="204" t="s">
        <v>1</v>
      </c>
      <c r="F1641" s="205" t="s">
        <v>2038</v>
      </c>
      <c r="G1641" s="14"/>
      <c r="H1641" s="206">
        <v>23.050000000000001</v>
      </c>
      <c r="I1641" s="207"/>
      <c r="J1641" s="14"/>
      <c r="K1641" s="14"/>
      <c r="L1641" s="203"/>
      <c r="M1641" s="208"/>
      <c r="N1641" s="209"/>
      <c r="O1641" s="209"/>
      <c r="P1641" s="209"/>
      <c r="Q1641" s="209"/>
      <c r="R1641" s="209"/>
      <c r="S1641" s="209"/>
      <c r="T1641" s="210"/>
      <c r="U1641" s="14"/>
      <c r="V1641" s="14"/>
      <c r="W1641" s="14"/>
      <c r="X1641" s="14"/>
      <c r="Y1641" s="14"/>
      <c r="Z1641" s="14"/>
      <c r="AA1641" s="14"/>
      <c r="AB1641" s="14"/>
      <c r="AC1641" s="14"/>
      <c r="AD1641" s="14"/>
      <c r="AE1641" s="14"/>
      <c r="AT1641" s="204" t="s">
        <v>265</v>
      </c>
      <c r="AU1641" s="204" t="s">
        <v>85</v>
      </c>
      <c r="AV1641" s="14" t="s">
        <v>85</v>
      </c>
      <c r="AW1641" s="14" t="s">
        <v>32</v>
      </c>
      <c r="AX1641" s="14" t="s">
        <v>75</v>
      </c>
      <c r="AY1641" s="204" t="s">
        <v>257</v>
      </c>
    </row>
    <row r="1642" s="14" customFormat="1">
      <c r="A1642" s="14"/>
      <c r="B1642" s="203"/>
      <c r="C1642" s="14"/>
      <c r="D1642" s="196" t="s">
        <v>265</v>
      </c>
      <c r="E1642" s="204" t="s">
        <v>1</v>
      </c>
      <c r="F1642" s="205" t="s">
        <v>2039</v>
      </c>
      <c r="G1642" s="14"/>
      <c r="H1642" s="206">
        <v>20.690000000000001</v>
      </c>
      <c r="I1642" s="207"/>
      <c r="J1642" s="14"/>
      <c r="K1642" s="14"/>
      <c r="L1642" s="203"/>
      <c r="M1642" s="208"/>
      <c r="N1642" s="209"/>
      <c r="O1642" s="209"/>
      <c r="P1642" s="209"/>
      <c r="Q1642" s="209"/>
      <c r="R1642" s="209"/>
      <c r="S1642" s="209"/>
      <c r="T1642" s="210"/>
      <c r="U1642" s="14"/>
      <c r="V1642" s="14"/>
      <c r="W1642" s="14"/>
      <c r="X1642" s="14"/>
      <c r="Y1642" s="14"/>
      <c r="Z1642" s="14"/>
      <c r="AA1642" s="14"/>
      <c r="AB1642" s="14"/>
      <c r="AC1642" s="14"/>
      <c r="AD1642" s="14"/>
      <c r="AE1642" s="14"/>
      <c r="AT1642" s="204" t="s">
        <v>265</v>
      </c>
      <c r="AU1642" s="204" t="s">
        <v>85</v>
      </c>
      <c r="AV1642" s="14" t="s">
        <v>85</v>
      </c>
      <c r="AW1642" s="14" t="s">
        <v>32</v>
      </c>
      <c r="AX1642" s="14" t="s">
        <v>75</v>
      </c>
      <c r="AY1642" s="204" t="s">
        <v>257</v>
      </c>
    </row>
    <row r="1643" s="14" customFormat="1">
      <c r="A1643" s="14"/>
      <c r="B1643" s="203"/>
      <c r="C1643" s="14"/>
      <c r="D1643" s="196" t="s">
        <v>265</v>
      </c>
      <c r="E1643" s="204" t="s">
        <v>1</v>
      </c>
      <c r="F1643" s="205" t="s">
        <v>2040</v>
      </c>
      <c r="G1643" s="14"/>
      <c r="H1643" s="206">
        <v>22.41</v>
      </c>
      <c r="I1643" s="207"/>
      <c r="J1643" s="14"/>
      <c r="K1643" s="14"/>
      <c r="L1643" s="203"/>
      <c r="M1643" s="208"/>
      <c r="N1643" s="209"/>
      <c r="O1643" s="209"/>
      <c r="P1643" s="209"/>
      <c r="Q1643" s="209"/>
      <c r="R1643" s="209"/>
      <c r="S1643" s="209"/>
      <c r="T1643" s="210"/>
      <c r="U1643" s="14"/>
      <c r="V1643" s="14"/>
      <c r="W1643" s="14"/>
      <c r="X1643" s="14"/>
      <c r="Y1643" s="14"/>
      <c r="Z1643" s="14"/>
      <c r="AA1643" s="14"/>
      <c r="AB1643" s="14"/>
      <c r="AC1643" s="14"/>
      <c r="AD1643" s="14"/>
      <c r="AE1643" s="14"/>
      <c r="AT1643" s="204" t="s">
        <v>265</v>
      </c>
      <c r="AU1643" s="204" t="s">
        <v>85</v>
      </c>
      <c r="AV1643" s="14" t="s">
        <v>85</v>
      </c>
      <c r="AW1643" s="14" t="s">
        <v>32</v>
      </c>
      <c r="AX1643" s="14" t="s">
        <v>75</v>
      </c>
      <c r="AY1643" s="204" t="s">
        <v>257</v>
      </c>
    </row>
    <row r="1644" s="14" customFormat="1">
      <c r="A1644" s="14"/>
      <c r="B1644" s="203"/>
      <c r="C1644" s="14"/>
      <c r="D1644" s="196" t="s">
        <v>265</v>
      </c>
      <c r="E1644" s="204" t="s">
        <v>1</v>
      </c>
      <c r="F1644" s="205" t="s">
        <v>2041</v>
      </c>
      <c r="G1644" s="14"/>
      <c r="H1644" s="206">
        <v>4.5099999999999998</v>
      </c>
      <c r="I1644" s="207"/>
      <c r="J1644" s="14"/>
      <c r="K1644" s="14"/>
      <c r="L1644" s="203"/>
      <c r="M1644" s="208"/>
      <c r="N1644" s="209"/>
      <c r="O1644" s="209"/>
      <c r="P1644" s="209"/>
      <c r="Q1644" s="209"/>
      <c r="R1644" s="209"/>
      <c r="S1644" s="209"/>
      <c r="T1644" s="210"/>
      <c r="U1644" s="14"/>
      <c r="V1644" s="14"/>
      <c r="W1644" s="14"/>
      <c r="X1644" s="14"/>
      <c r="Y1644" s="14"/>
      <c r="Z1644" s="14"/>
      <c r="AA1644" s="14"/>
      <c r="AB1644" s="14"/>
      <c r="AC1644" s="14"/>
      <c r="AD1644" s="14"/>
      <c r="AE1644" s="14"/>
      <c r="AT1644" s="204" t="s">
        <v>265</v>
      </c>
      <c r="AU1644" s="204" t="s">
        <v>85</v>
      </c>
      <c r="AV1644" s="14" t="s">
        <v>85</v>
      </c>
      <c r="AW1644" s="14" t="s">
        <v>32</v>
      </c>
      <c r="AX1644" s="14" t="s">
        <v>75</v>
      </c>
      <c r="AY1644" s="204" t="s">
        <v>257</v>
      </c>
    </row>
    <row r="1645" s="14" customFormat="1">
      <c r="A1645" s="14"/>
      <c r="B1645" s="203"/>
      <c r="C1645" s="14"/>
      <c r="D1645" s="196" t="s">
        <v>265</v>
      </c>
      <c r="E1645" s="204" t="s">
        <v>1</v>
      </c>
      <c r="F1645" s="205" t="s">
        <v>2042</v>
      </c>
      <c r="G1645" s="14"/>
      <c r="H1645" s="206">
        <v>6.1600000000000001</v>
      </c>
      <c r="I1645" s="207"/>
      <c r="J1645" s="14"/>
      <c r="K1645" s="14"/>
      <c r="L1645" s="203"/>
      <c r="M1645" s="208"/>
      <c r="N1645" s="209"/>
      <c r="O1645" s="209"/>
      <c r="P1645" s="209"/>
      <c r="Q1645" s="209"/>
      <c r="R1645" s="209"/>
      <c r="S1645" s="209"/>
      <c r="T1645" s="210"/>
      <c r="U1645" s="14"/>
      <c r="V1645" s="14"/>
      <c r="W1645" s="14"/>
      <c r="X1645" s="14"/>
      <c r="Y1645" s="14"/>
      <c r="Z1645" s="14"/>
      <c r="AA1645" s="14"/>
      <c r="AB1645" s="14"/>
      <c r="AC1645" s="14"/>
      <c r="AD1645" s="14"/>
      <c r="AE1645" s="14"/>
      <c r="AT1645" s="204" t="s">
        <v>265</v>
      </c>
      <c r="AU1645" s="204" t="s">
        <v>85</v>
      </c>
      <c r="AV1645" s="14" t="s">
        <v>85</v>
      </c>
      <c r="AW1645" s="14" t="s">
        <v>32</v>
      </c>
      <c r="AX1645" s="14" t="s">
        <v>75</v>
      </c>
      <c r="AY1645" s="204" t="s">
        <v>257</v>
      </c>
    </row>
    <row r="1646" s="14" customFormat="1">
      <c r="A1646" s="14"/>
      <c r="B1646" s="203"/>
      <c r="C1646" s="14"/>
      <c r="D1646" s="196" t="s">
        <v>265</v>
      </c>
      <c r="E1646" s="204" t="s">
        <v>1</v>
      </c>
      <c r="F1646" s="205" t="s">
        <v>2043</v>
      </c>
      <c r="G1646" s="14"/>
      <c r="H1646" s="206">
        <v>5.9800000000000004</v>
      </c>
      <c r="I1646" s="207"/>
      <c r="J1646" s="14"/>
      <c r="K1646" s="14"/>
      <c r="L1646" s="203"/>
      <c r="M1646" s="208"/>
      <c r="N1646" s="209"/>
      <c r="O1646" s="209"/>
      <c r="P1646" s="209"/>
      <c r="Q1646" s="209"/>
      <c r="R1646" s="209"/>
      <c r="S1646" s="209"/>
      <c r="T1646" s="210"/>
      <c r="U1646" s="14"/>
      <c r="V1646" s="14"/>
      <c r="W1646" s="14"/>
      <c r="X1646" s="14"/>
      <c r="Y1646" s="14"/>
      <c r="Z1646" s="14"/>
      <c r="AA1646" s="14"/>
      <c r="AB1646" s="14"/>
      <c r="AC1646" s="14"/>
      <c r="AD1646" s="14"/>
      <c r="AE1646" s="14"/>
      <c r="AT1646" s="204" t="s">
        <v>265</v>
      </c>
      <c r="AU1646" s="204" t="s">
        <v>85</v>
      </c>
      <c r="AV1646" s="14" t="s">
        <v>85</v>
      </c>
      <c r="AW1646" s="14" t="s">
        <v>32</v>
      </c>
      <c r="AX1646" s="14" t="s">
        <v>75</v>
      </c>
      <c r="AY1646" s="204" t="s">
        <v>257</v>
      </c>
    </row>
    <row r="1647" s="14" customFormat="1">
      <c r="A1647" s="14"/>
      <c r="B1647" s="203"/>
      <c r="C1647" s="14"/>
      <c r="D1647" s="196" t="s">
        <v>265</v>
      </c>
      <c r="E1647" s="204" t="s">
        <v>1</v>
      </c>
      <c r="F1647" s="205" t="s">
        <v>2044</v>
      </c>
      <c r="G1647" s="14"/>
      <c r="H1647" s="206">
        <v>38.450000000000003</v>
      </c>
      <c r="I1647" s="207"/>
      <c r="J1647" s="14"/>
      <c r="K1647" s="14"/>
      <c r="L1647" s="203"/>
      <c r="M1647" s="208"/>
      <c r="N1647" s="209"/>
      <c r="O1647" s="209"/>
      <c r="P1647" s="209"/>
      <c r="Q1647" s="209"/>
      <c r="R1647" s="209"/>
      <c r="S1647" s="209"/>
      <c r="T1647" s="210"/>
      <c r="U1647" s="14"/>
      <c r="V1647" s="14"/>
      <c r="W1647" s="14"/>
      <c r="X1647" s="14"/>
      <c r="Y1647" s="14"/>
      <c r="Z1647" s="14"/>
      <c r="AA1647" s="14"/>
      <c r="AB1647" s="14"/>
      <c r="AC1647" s="14"/>
      <c r="AD1647" s="14"/>
      <c r="AE1647" s="14"/>
      <c r="AT1647" s="204" t="s">
        <v>265</v>
      </c>
      <c r="AU1647" s="204" t="s">
        <v>85</v>
      </c>
      <c r="AV1647" s="14" t="s">
        <v>85</v>
      </c>
      <c r="AW1647" s="14" t="s">
        <v>32</v>
      </c>
      <c r="AX1647" s="14" t="s">
        <v>75</v>
      </c>
      <c r="AY1647" s="204" t="s">
        <v>257</v>
      </c>
    </row>
    <row r="1648" s="14" customFormat="1">
      <c r="A1648" s="14"/>
      <c r="B1648" s="203"/>
      <c r="C1648" s="14"/>
      <c r="D1648" s="196" t="s">
        <v>265</v>
      </c>
      <c r="E1648" s="204" t="s">
        <v>1</v>
      </c>
      <c r="F1648" s="205" t="s">
        <v>2045</v>
      </c>
      <c r="G1648" s="14"/>
      <c r="H1648" s="206">
        <v>45.299999999999997</v>
      </c>
      <c r="I1648" s="207"/>
      <c r="J1648" s="14"/>
      <c r="K1648" s="14"/>
      <c r="L1648" s="203"/>
      <c r="M1648" s="208"/>
      <c r="N1648" s="209"/>
      <c r="O1648" s="209"/>
      <c r="P1648" s="209"/>
      <c r="Q1648" s="209"/>
      <c r="R1648" s="209"/>
      <c r="S1648" s="209"/>
      <c r="T1648" s="210"/>
      <c r="U1648" s="14"/>
      <c r="V1648" s="14"/>
      <c r="W1648" s="14"/>
      <c r="X1648" s="14"/>
      <c r="Y1648" s="14"/>
      <c r="Z1648" s="14"/>
      <c r="AA1648" s="14"/>
      <c r="AB1648" s="14"/>
      <c r="AC1648" s="14"/>
      <c r="AD1648" s="14"/>
      <c r="AE1648" s="14"/>
      <c r="AT1648" s="204" t="s">
        <v>265</v>
      </c>
      <c r="AU1648" s="204" t="s">
        <v>85</v>
      </c>
      <c r="AV1648" s="14" t="s">
        <v>85</v>
      </c>
      <c r="AW1648" s="14" t="s">
        <v>32</v>
      </c>
      <c r="AX1648" s="14" t="s">
        <v>75</v>
      </c>
      <c r="AY1648" s="204" t="s">
        <v>257</v>
      </c>
    </row>
    <row r="1649" s="14" customFormat="1">
      <c r="A1649" s="14"/>
      <c r="B1649" s="203"/>
      <c r="C1649" s="14"/>
      <c r="D1649" s="196" t="s">
        <v>265</v>
      </c>
      <c r="E1649" s="204" t="s">
        <v>1</v>
      </c>
      <c r="F1649" s="205" t="s">
        <v>2046</v>
      </c>
      <c r="G1649" s="14"/>
      <c r="H1649" s="206">
        <v>32.549999999999997</v>
      </c>
      <c r="I1649" s="207"/>
      <c r="J1649" s="14"/>
      <c r="K1649" s="14"/>
      <c r="L1649" s="203"/>
      <c r="M1649" s="208"/>
      <c r="N1649" s="209"/>
      <c r="O1649" s="209"/>
      <c r="P1649" s="209"/>
      <c r="Q1649" s="209"/>
      <c r="R1649" s="209"/>
      <c r="S1649" s="209"/>
      <c r="T1649" s="210"/>
      <c r="U1649" s="14"/>
      <c r="V1649" s="14"/>
      <c r="W1649" s="14"/>
      <c r="X1649" s="14"/>
      <c r="Y1649" s="14"/>
      <c r="Z1649" s="14"/>
      <c r="AA1649" s="14"/>
      <c r="AB1649" s="14"/>
      <c r="AC1649" s="14"/>
      <c r="AD1649" s="14"/>
      <c r="AE1649" s="14"/>
      <c r="AT1649" s="204" t="s">
        <v>265</v>
      </c>
      <c r="AU1649" s="204" t="s">
        <v>85</v>
      </c>
      <c r="AV1649" s="14" t="s">
        <v>85</v>
      </c>
      <c r="AW1649" s="14" t="s">
        <v>32</v>
      </c>
      <c r="AX1649" s="14" t="s">
        <v>75</v>
      </c>
      <c r="AY1649" s="204" t="s">
        <v>257</v>
      </c>
    </row>
    <row r="1650" s="14" customFormat="1">
      <c r="A1650" s="14"/>
      <c r="B1650" s="203"/>
      <c r="C1650" s="14"/>
      <c r="D1650" s="196" t="s">
        <v>265</v>
      </c>
      <c r="E1650" s="204" t="s">
        <v>1</v>
      </c>
      <c r="F1650" s="205" t="s">
        <v>2047</v>
      </c>
      <c r="G1650" s="14"/>
      <c r="H1650" s="206">
        <v>12.970000000000001</v>
      </c>
      <c r="I1650" s="207"/>
      <c r="J1650" s="14"/>
      <c r="K1650" s="14"/>
      <c r="L1650" s="203"/>
      <c r="M1650" s="208"/>
      <c r="N1650" s="209"/>
      <c r="O1650" s="209"/>
      <c r="P1650" s="209"/>
      <c r="Q1650" s="209"/>
      <c r="R1650" s="209"/>
      <c r="S1650" s="209"/>
      <c r="T1650" s="210"/>
      <c r="U1650" s="14"/>
      <c r="V1650" s="14"/>
      <c r="W1650" s="14"/>
      <c r="X1650" s="14"/>
      <c r="Y1650" s="14"/>
      <c r="Z1650" s="14"/>
      <c r="AA1650" s="14"/>
      <c r="AB1650" s="14"/>
      <c r="AC1650" s="14"/>
      <c r="AD1650" s="14"/>
      <c r="AE1650" s="14"/>
      <c r="AT1650" s="204" t="s">
        <v>265</v>
      </c>
      <c r="AU1650" s="204" t="s">
        <v>85</v>
      </c>
      <c r="AV1650" s="14" t="s">
        <v>85</v>
      </c>
      <c r="AW1650" s="14" t="s">
        <v>32</v>
      </c>
      <c r="AX1650" s="14" t="s">
        <v>75</v>
      </c>
      <c r="AY1650" s="204" t="s">
        <v>257</v>
      </c>
    </row>
    <row r="1651" s="16" customFormat="1">
      <c r="A1651" s="16"/>
      <c r="B1651" s="219"/>
      <c r="C1651" s="16"/>
      <c r="D1651" s="196" t="s">
        <v>265</v>
      </c>
      <c r="E1651" s="220" t="s">
        <v>1</v>
      </c>
      <c r="F1651" s="221" t="s">
        <v>296</v>
      </c>
      <c r="G1651" s="16"/>
      <c r="H1651" s="222">
        <v>312.52000000000004</v>
      </c>
      <c r="I1651" s="223"/>
      <c r="J1651" s="16"/>
      <c r="K1651" s="16"/>
      <c r="L1651" s="219"/>
      <c r="M1651" s="224"/>
      <c r="N1651" s="225"/>
      <c r="O1651" s="225"/>
      <c r="P1651" s="225"/>
      <c r="Q1651" s="225"/>
      <c r="R1651" s="225"/>
      <c r="S1651" s="225"/>
      <c r="T1651" s="226"/>
      <c r="U1651" s="16"/>
      <c r="V1651" s="16"/>
      <c r="W1651" s="16"/>
      <c r="X1651" s="16"/>
      <c r="Y1651" s="16"/>
      <c r="Z1651" s="16"/>
      <c r="AA1651" s="16"/>
      <c r="AB1651" s="16"/>
      <c r="AC1651" s="16"/>
      <c r="AD1651" s="16"/>
      <c r="AE1651" s="16"/>
      <c r="AT1651" s="220" t="s">
        <v>265</v>
      </c>
      <c r="AU1651" s="220" t="s">
        <v>85</v>
      </c>
      <c r="AV1651" s="16" t="s">
        <v>92</v>
      </c>
      <c r="AW1651" s="16" t="s">
        <v>32</v>
      </c>
      <c r="AX1651" s="16" t="s">
        <v>75</v>
      </c>
      <c r="AY1651" s="220" t="s">
        <v>257</v>
      </c>
    </row>
    <row r="1652" s="13" customFormat="1">
      <c r="A1652" s="13"/>
      <c r="B1652" s="195"/>
      <c r="C1652" s="13"/>
      <c r="D1652" s="196" t="s">
        <v>265</v>
      </c>
      <c r="E1652" s="197" t="s">
        <v>1</v>
      </c>
      <c r="F1652" s="198" t="s">
        <v>893</v>
      </c>
      <c r="G1652" s="13"/>
      <c r="H1652" s="197" t="s">
        <v>1</v>
      </c>
      <c r="I1652" s="199"/>
      <c r="J1652" s="13"/>
      <c r="K1652" s="13"/>
      <c r="L1652" s="195"/>
      <c r="M1652" s="200"/>
      <c r="N1652" s="201"/>
      <c r="O1652" s="201"/>
      <c r="P1652" s="201"/>
      <c r="Q1652" s="201"/>
      <c r="R1652" s="201"/>
      <c r="S1652" s="201"/>
      <c r="T1652" s="202"/>
      <c r="U1652" s="13"/>
      <c r="V1652" s="13"/>
      <c r="W1652" s="13"/>
      <c r="X1652" s="13"/>
      <c r="Y1652" s="13"/>
      <c r="Z1652" s="13"/>
      <c r="AA1652" s="13"/>
      <c r="AB1652" s="13"/>
      <c r="AC1652" s="13"/>
      <c r="AD1652" s="13"/>
      <c r="AE1652" s="13"/>
      <c r="AT1652" s="197" t="s">
        <v>265</v>
      </c>
      <c r="AU1652" s="197" t="s">
        <v>85</v>
      </c>
      <c r="AV1652" s="13" t="s">
        <v>82</v>
      </c>
      <c r="AW1652" s="13" t="s">
        <v>32</v>
      </c>
      <c r="AX1652" s="13" t="s">
        <v>75</v>
      </c>
      <c r="AY1652" s="197" t="s">
        <v>257</v>
      </c>
    </row>
    <row r="1653" s="14" customFormat="1">
      <c r="A1653" s="14"/>
      <c r="B1653" s="203"/>
      <c r="C1653" s="14"/>
      <c r="D1653" s="196" t="s">
        <v>265</v>
      </c>
      <c r="E1653" s="204" t="s">
        <v>1</v>
      </c>
      <c r="F1653" s="205" t="s">
        <v>2048</v>
      </c>
      <c r="G1653" s="14"/>
      <c r="H1653" s="206">
        <v>22.140000000000001</v>
      </c>
      <c r="I1653" s="207"/>
      <c r="J1653" s="14"/>
      <c r="K1653" s="14"/>
      <c r="L1653" s="203"/>
      <c r="M1653" s="208"/>
      <c r="N1653" s="209"/>
      <c r="O1653" s="209"/>
      <c r="P1653" s="209"/>
      <c r="Q1653" s="209"/>
      <c r="R1653" s="209"/>
      <c r="S1653" s="209"/>
      <c r="T1653" s="210"/>
      <c r="U1653" s="14"/>
      <c r="V1653" s="14"/>
      <c r="W1653" s="14"/>
      <c r="X1653" s="14"/>
      <c r="Y1653" s="14"/>
      <c r="Z1653" s="14"/>
      <c r="AA1653" s="14"/>
      <c r="AB1653" s="14"/>
      <c r="AC1653" s="14"/>
      <c r="AD1653" s="14"/>
      <c r="AE1653" s="14"/>
      <c r="AT1653" s="204" t="s">
        <v>265</v>
      </c>
      <c r="AU1653" s="204" t="s">
        <v>85</v>
      </c>
      <c r="AV1653" s="14" t="s">
        <v>85</v>
      </c>
      <c r="AW1653" s="14" t="s">
        <v>32</v>
      </c>
      <c r="AX1653" s="14" t="s">
        <v>75</v>
      </c>
      <c r="AY1653" s="204" t="s">
        <v>257</v>
      </c>
    </row>
    <row r="1654" s="14" customFormat="1">
      <c r="A1654" s="14"/>
      <c r="B1654" s="203"/>
      <c r="C1654" s="14"/>
      <c r="D1654" s="196" t="s">
        <v>265</v>
      </c>
      <c r="E1654" s="204" t="s">
        <v>1</v>
      </c>
      <c r="F1654" s="205" t="s">
        <v>2049</v>
      </c>
      <c r="G1654" s="14"/>
      <c r="H1654" s="206">
        <v>6.9500000000000002</v>
      </c>
      <c r="I1654" s="207"/>
      <c r="J1654" s="14"/>
      <c r="K1654" s="14"/>
      <c r="L1654" s="203"/>
      <c r="M1654" s="208"/>
      <c r="N1654" s="209"/>
      <c r="O1654" s="209"/>
      <c r="P1654" s="209"/>
      <c r="Q1654" s="209"/>
      <c r="R1654" s="209"/>
      <c r="S1654" s="209"/>
      <c r="T1654" s="210"/>
      <c r="U1654" s="14"/>
      <c r="V1654" s="14"/>
      <c r="W1654" s="14"/>
      <c r="X1654" s="14"/>
      <c r="Y1654" s="14"/>
      <c r="Z1654" s="14"/>
      <c r="AA1654" s="14"/>
      <c r="AB1654" s="14"/>
      <c r="AC1654" s="14"/>
      <c r="AD1654" s="14"/>
      <c r="AE1654" s="14"/>
      <c r="AT1654" s="204" t="s">
        <v>265</v>
      </c>
      <c r="AU1654" s="204" t="s">
        <v>85</v>
      </c>
      <c r="AV1654" s="14" t="s">
        <v>85</v>
      </c>
      <c r="AW1654" s="14" t="s">
        <v>32</v>
      </c>
      <c r="AX1654" s="14" t="s">
        <v>75</v>
      </c>
      <c r="AY1654" s="204" t="s">
        <v>257</v>
      </c>
    </row>
    <row r="1655" s="14" customFormat="1">
      <c r="A1655" s="14"/>
      <c r="B1655" s="203"/>
      <c r="C1655" s="14"/>
      <c r="D1655" s="196" t="s">
        <v>265</v>
      </c>
      <c r="E1655" s="204" t="s">
        <v>1</v>
      </c>
      <c r="F1655" s="205" t="s">
        <v>2050</v>
      </c>
      <c r="G1655" s="14"/>
      <c r="H1655" s="206">
        <v>9.6199999999999992</v>
      </c>
      <c r="I1655" s="207"/>
      <c r="J1655" s="14"/>
      <c r="K1655" s="14"/>
      <c r="L1655" s="203"/>
      <c r="M1655" s="208"/>
      <c r="N1655" s="209"/>
      <c r="O1655" s="209"/>
      <c r="P1655" s="209"/>
      <c r="Q1655" s="209"/>
      <c r="R1655" s="209"/>
      <c r="S1655" s="209"/>
      <c r="T1655" s="210"/>
      <c r="U1655" s="14"/>
      <c r="V1655" s="14"/>
      <c r="W1655" s="14"/>
      <c r="X1655" s="14"/>
      <c r="Y1655" s="14"/>
      <c r="Z1655" s="14"/>
      <c r="AA1655" s="14"/>
      <c r="AB1655" s="14"/>
      <c r="AC1655" s="14"/>
      <c r="AD1655" s="14"/>
      <c r="AE1655" s="14"/>
      <c r="AT1655" s="204" t="s">
        <v>265</v>
      </c>
      <c r="AU1655" s="204" t="s">
        <v>85</v>
      </c>
      <c r="AV1655" s="14" t="s">
        <v>85</v>
      </c>
      <c r="AW1655" s="14" t="s">
        <v>32</v>
      </c>
      <c r="AX1655" s="14" t="s">
        <v>75</v>
      </c>
      <c r="AY1655" s="204" t="s">
        <v>257</v>
      </c>
    </row>
    <row r="1656" s="14" customFormat="1">
      <c r="A1656" s="14"/>
      <c r="B1656" s="203"/>
      <c r="C1656" s="14"/>
      <c r="D1656" s="196" t="s">
        <v>265</v>
      </c>
      <c r="E1656" s="204" t="s">
        <v>1</v>
      </c>
      <c r="F1656" s="205" t="s">
        <v>2051</v>
      </c>
      <c r="G1656" s="14"/>
      <c r="H1656" s="206">
        <v>9.3000000000000007</v>
      </c>
      <c r="I1656" s="207"/>
      <c r="J1656" s="14"/>
      <c r="K1656" s="14"/>
      <c r="L1656" s="203"/>
      <c r="M1656" s="208"/>
      <c r="N1656" s="209"/>
      <c r="O1656" s="209"/>
      <c r="P1656" s="209"/>
      <c r="Q1656" s="209"/>
      <c r="R1656" s="209"/>
      <c r="S1656" s="209"/>
      <c r="T1656" s="210"/>
      <c r="U1656" s="14"/>
      <c r="V1656" s="14"/>
      <c r="W1656" s="14"/>
      <c r="X1656" s="14"/>
      <c r="Y1656" s="14"/>
      <c r="Z1656" s="14"/>
      <c r="AA1656" s="14"/>
      <c r="AB1656" s="14"/>
      <c r="AC1656" s="14"/>
      <c r="AD1656" s="14"/>
      <c r="AE1656" s="14"/>
      <c r="AT1656" s="204" t="s">
        <v>265</v>
      </c>
      <c r="AU1656" s="204" t="s">
        <v>85</v>
      </c>
      <c r="AV1656" s="14" t="s">
        <v>85</v>
      </c>
      <c r="AW1656" s="14" t="s">
        <v>32</v>
      </c>
      <c r="AX1656" s="14" t="s">
        <v>75</v>
      </c>
      <c r="AY1656" s="204" t="s">
        <v>257</v>
      </c>
    </row>
    <row r="1657" s="14" customFormat="1">
      <c r="A1657" s="14"/>
      <c r="B1657" s="203"/>
      <c r="C1657" s="14"/>
      <c r="D1657" s="196" t="s">
        <v>265</v>
      </c>
      <c r="E1657" s="204" t="s">
        <v>1</v>
      </c>
      <c r="F1657" s="205" t="s">
        <v>2052</v>
      </c>
      <c r="G1657" s="14"/>
      <c r="H1657" s="206">
        <v>2.3900000000000001</v>
      </c>
      <c r="I1657" s="207"/>
      <c r="J1657" s="14"/>
      <c r="K1657" s="14"/>
      <c r="L1657" s="203"/>
      <c r="M1657" s="208"/>
      <c r="N1657" s="209"/>
      <c r="O1657" s="209"/>
      <c r="P1657" s="209"/>
      <c r="Q1657" s="209"/>
      <c r="R1657" s="209"/>
      <c r="S1657" s="209"/>
      <c r="T1657" s="210"/>
      <c r="U1657" s="14"/>
      <c r="V1657" s="14"/>
      <c r="W1657" s="14"/>
      <c r="X1657" s="14"/>
      <c r="Y1657" s="14"/>
      <c r="Z1657" s="14"/>
      <c r="AA1657" s="14"/>
      <c r="AB1657" s="14"/>
      <c r="AC1657" s="14"/>
      <c r="AD1657" s="14"/>
      <c r="AE1657" s="14"/>
      <c r="AT1657" s="204" t="s">
        <v>265</v>
      </c>
      <c r="AU1657" s="204" t="s">
        <v>85</v>
      </c>
      <c r="AV1657" s="14" t="s">
        <v>85</v>
      </c>
      <c r="AW1657" s="14" t="s">
        <v>32</v>
      </c>
      <c r="AX1657" s="14" t="s">
        <v>75</v>
      </c>
      <c r="AY1657" s="204" t="s">
        <v>257</v>
      </c>
    </row>
    <row r="1658" s="14" customFormat="1">
      <c r="A1658" s="14"/>
      <c r="B1658" s="203"/>
      <c r="C1658" s="14"/>
      <c r="D1658" s="196" t="s">
        <v>265</v>
      </c>
      <c r="E1658" s="204" t="s">
        <v>1</v>
      </c>
      <c r="F1658" s="205" t="s">
        <v>2053</v>
      </c>
      <c r="G1658" s="14"/>
      <c r="H1658" s="206">
        <v>5.3600000000000003</v>
      </c>
      <c r="I1658" s="207"/>
      <c r="J1658" s="14"/>
      <c r="K1658" s="14"/>
      <c r="L1658" s="203"/>
      <c r="M1658" s="208"/>
      <c r="N1658" s="209"/>
      <c r="O1658" s="209"/>
      <c r="P1658" s="209"/>
      <c r="Q1658" s="209"/>
      <c r="R1658" s="209"/>
      <c r="S1658" s="209"/>
      <c r="T1658" s="210"/>
      <c r="U1658" s="14"/>
      <c r="V1658" s="14"/>
      <c r="W1658" s="14"/>
      <c r="X1658" s="14"/>
      <c r="Y1658" s="14"/>
      <c r="Z1658" s="14"/>
      <c r="AA1658" s="14"/>
      <c r="AB1658" s="14"/>
      <c r="AC1658" s="14"/>
      <c r="AD1658" s="14"/>
      <c r="AE1658" s="14"/>
      <c r="AT1658" s="204" t="s">
        <v>265</v>
      </c>
      <c r="AU1658" s="204" t="s">
        <v>85</v>
      </c>
      <c r="AV1658" s="14" t="s">
        <v>85</v>
      </c>
      <c r="AW1658" s="14" t="s">
        <v>32</v>
      </c>
      <c r="AX1658" s="14" t="s">
        <v>75</v>
      </c>
      <c r="AY1658" s="204" t="s">
        <v>257</v>
      </c>
    </row>
    <row r="1659" s="16" customFormat="1">
      <c r="A1659" s="16"/>
      <c r="B1659" s="219"/>
      <c r="C1659" s="16"/>
      <c r="D1659" s="196" t="s">
        <v>265</v>
      </c>
      <c r="E1659" s="220" t="s">
        <v>1</v>
      </c>
      <c r="F1659" s="221" t="s">
        <v>296</v>
      </c>
      <c r="G1659" s="16"/>
      <c r="H1659" s="222">
        <v>55.760000000000005</v>
      </c>
      <c r="I1659" s="223"/>
      <c r="J1659" s="16"/>
      <c r="K1659" s="16"/>
      <c r="L1659" s="219"/>
      <c r="M1659" s="224"/>
      <c r="N1659" s="225"/>
      <c r="O1659" s="225"/>
      <c r="P1659" s="225"/>
      <c r="Q1659" s="225"/>
      <c r="R1659" s="225"/>
      <c r="S1659" s="225"/>
      <c r="T1659" s="226"/>
      <c r="U1659" s="16"/>
      <c r="V1659" s="16"/>
      <c r="W1659" s="16"/>
      <c r="X1659" s="16"/>
      <c r="Y1659" s="16"/>
      <c r="Z1659" s="16"/>
      <c r="AA1659" s="16"/>
      <c r="AB1659" s="16"/>
      <c r="AC1659" s="16"/>
      <c r="AD1659" s="16"/>
      <c r="AE1659" s="16"/>
      <c r="AT1659" s="220" t="s">
        <v>265</v>
      </c>
      <c r="AU1659" s="220" t="s">
        <v>85</v>
      </c>
      <c r="AV1659" s="16" t="s">
        <v>92</v>
      </c>
      <c r="AW1659" s="16" t="s">
        <v>32</v>
      </c>
      <c r="AX1659" s="16" t="s">
        <v>75</v>
      </c>
      <c r="AY1659" s="220" t="s">
        <v>257</v>
      </c>
    </row>
    <row r="1660" s="13" customFormat="1">
      <c r="A1660" s="13"/>
      <c r="B1660" s="195"/>
      <c r="C1660" s="13"/>
      <c r="D1660" s="196" t="s">
        <v>265</v>
      </c>
      <c r="E1660" s="197" t="s">
        <v>1</v>
      </c>
      <c r="F1660" s="198" t="s">
        <v>895</v>
      </c>
      <c r="G1660" s="13"/>
      <c r="H1660" s="197" t="s">
        <v>1</v>
      </c>
      <c r="I1660" s="199"/>
      <c r="J1660" s="13"/>
      <c r="K1660" s="13"/>
      <c r="L1660" s="195"/>
      <c r="M1660" s="200"/>
      <c r="N1660" s="201"/>
      <c r="O1660" s="201"/>
      <c r="P1660" s="201"/>
      <c r="Q1660" s="201"/>
      <c r="R1660" s="201"/>
      <c r="S1660" s="201"/>
      <c r="T1660" s="202"/>
      <c r="U1660" s="13"/>
      <c r="V1660" s="13"/>
      <c r="W1660" s="13"/>
      <c r="X1660" s="13"/>
      <c r="Y1660" s="13"/>
      <c r="Z1660" s="13"/>
      <c r="AA1660" s="13"/>
      <c r="AB1660" s="13"/>
      <c r="AC1660" s="13"/>
      <c r="AD1660" s="13"/>
      <c r="AE1660" s="13"/>
      <c r="AT1660" s="197" t="s">
        <v>265</v>
      </c>
      <c r="AU1660" s="197" t="s">
        <v>85</v>
      </c>
      <c r="AV1660" s="13" t="s">
        <v>82</v>
      </c>
      <c r="AW1660" s="13" t="s">
        <v>32</v>
      </c>
      <c r="AX1660" s="13" t="s">
        <v>75</v>
      </c>
      <c r="AY1660" s="197" t="s">
        <v>257</v>
      </c>
    </row>
    <row r="1661" s="14" customFormat="1">
      <c r="A1661" s="14"/>
      <c r="B1661" s="203"/>
      <c r="C1661" s="14"/>
      <c r="D1661" s="196" t="s">
        <v>265</v>
      </c>
      <c r="E1661" s="204" t="s">
        <v>1</v>
      </c>
      <c r="F1661" s="205" t="s">
        <v>2054</v>
      </c>
      <c r="G1661" s="14"/>
      <c r="H1661" s="206">
        <v>5.6500000000000004</v>
      </c>
      <c r="I1661" s="207"/>
      <c r="J1661" s="14"/>
      <c r="K1661" s="14"/>
      <c r="L1661" s="203"/>
      <c r="M1661" s="208"/>
      <c r="N1661" s="209"/>
      <c r="O1661" s="209"/>
      <c r="P1661" s="209"/>
      <c r="Q1661" s="209"/>
      <c r="R1661" s="209"/>
      <c r="S1661" s="209"/>
      <c r="T1661" s="210"/>
      <c r="U1661" s="14"/>
      <c r="V1661" s="14"/>
      <c r="W1661" s="14"/>
      <c r="X1661" s="14"/>
      <c r="Y1661" s="14"/>
      <c r="Z1661" s="14"/>
      <c r="AA1661" s="14"/>
      <c r="AB1661" s="14"/>
      <c r="AC1661" s="14"/>
      <c r="AD1661" s="14"/>
      <c r="AE1661" s="14"/>
      <c r="AT1661" s="204" t="s">
        <v>265</v>
      </c>
      <c r="AU1661" s="204" t="s">
        <v>85</v>
      </c>
      <c r="AV1661" s="14" t="s">
        <v>85</v>
      </c>
      <c r="AW1661" s="14" t="s">
        <v>32</v>
      </c>
      <c r="AX1661" s="14" t="s">
        <v>75</v>
      </c>
      <c r="AY1661" s="204" t="s">
        <v>257</v>
      </c>
    </row>
    <row r="1662" s="16" customFormat="1">
      <c r="A1662" s="16"/>
      <c r="B1662" s="219"/>
      <c r="C1662" s="16"/>
      <c r="D1662" s="196" t="s">
        <v>265</v>
      </c>
      <c r="E1662" s="220" t="s">
        <v>1</v>
      </c>
      <c r="F1662" s="221" t="s">
        <v>296</v>
      </c>
      <c r="G1662" s="16"/>
      <c r="H1662" s="222">
        <v>5.6500000000000004</v>
      </c>
      <c r="I1662" s="223"/>
      <c r="J1662" s="16"/>
      <c r="K1662" s="16"/>
      <c r="L1662" s="219"/>
      <c r="M1662" s="224"/>
      <c r="N1662" s="225"/>
      <c r="O1662" s="225"/>
      <c r="P1662" s="225"/>
      <c r="Q1662" s="225"/>
      <c r="R1662" s="225"/>
      <c r="S1662" s="225"/>
      <c r="T1662" s="226"/>
      <c r="U1662" s="16"/>
      <c r="V1662" s="16"/>
      <c r="W1662" s="16"/>
      <c r="X1662" s="16"/>
      <c r="Y1662" s="16"/>
      <c r="Z1662" s="16"/>
      <c r="AA1662" s="16"/>
      <c r="AB1662" s="16"/>
      <c r="AC1662" s="16"/>
      <c r="AD1662" s="16"/>
      <c r="AE1662" s="16"/>
      <c r="AT1662" s="220" t="s">
        <v>265</v>
      </c>
      <c r="AU1662" s="220" t="s">
        <v>85</v>
      </c>
      <c r="AV1662" s="16" t="s">
        <v>92</v>
      </c>
      <c r="AW1662" s="16" t="s">
        <v>32</v>
      </c>
      <c r="AX1662" s="16" t="s">
        <v>75</v>
      </c>
      <c r="AY1662" s="220" t="s">
        <v>257</v>
      </c>
    </row>
    <row r="1663" s="13" customFormat="1">
      <c r="A1663" s="13"/>
      <c r="B1663" s="195"/>
      <c r="C1663" s="13"/>
      <c r="D1663" s="196" t="s">
        <v>265</v>
      </c>
      <c r="E1663" s="197" t="s">
        <v>1</v>
      </c>
      <c r="F1663" s="198" t="s">
        <v>903</v>
      </c>
      <c r="G1663" s="13"/>
      <c r="H1663" s="197" t="s">
        <v>1</v>
      </c>
      <c r="I1663" s="199"/>
      <c r="J1663" s="13"/>
      <c r="K1663" s="13"/>
      <c r="L1663" s="195"/>
      <c r="M1663" s="200"/>
      <c r="N1663" s="201"/>
      <c r="O1663" s="201"/>
      <c r="P1663" s="201"/>
      <c r="Q1663" s="201"/>
      <c r="R1663" s="201"/>
      <c r="S1663" s="201"/>
      <c r="T1663" s="202"/>
      <c r="U1663" s="13"/>
      <c r="V1663" s="13"/>
      <c r="W1663" s="13"/>
      <c r="X1663" s="13"/>
      <c r="Y1663" s="13"/>
      <c r="Z1663" s="13"/>
      <c r="AA1663" s="13"/>
      <c r="AB1663" s="13"/>
      <c r="AC1663" s="13"/>
      <c r="AD1663" s="13"/>
      <c r="AE1663" s="13"/>
      <c r="AT1663" s="197" t="s">
        <v>265</v>
      </c>
      <c r="AU1663" s="197" t="s">
        <v>85</v>
      </c>
      <c r="AV1663" s="13" t="s">
        <v>82</v>
      </c>
      <c r="AW1663" s="13" t="s">
        <v>32</v>
      </c>
      <c r="AX1663" s="13" t="s">
        <v>75</v>
      </c>
      <c r="AY1663" s="197" t="s">
        <v>257</v>
      </c>
    </row>
    <row r="1664" s="14" customFormat="1">
      <c r="A1664" s="14"/>
      <c r="B1664" s="203"/>
      <c r="C1664" s="14"/>
      <c r="D1664" s="196" t="s">
        <v>265</v>
      </c>
      <c r="E1664" s="204" t="s">
        <v>1</v>
      </c>
      <c r="F1664" s="205" t="s">
        <v>2055</v>
      </c>
      <c r="G1664" s="14"/>
      <c r="H1664" s="206">
        <v>3.8199999999999998</v>
      </c>
      <c r="I1664" s="207"/>
      <c r="J1664" s="14"/>
      <c r="K1664" s="14"/>
      <c r="L1664" s="203"/>
      <c r="M1664" s="208"/>
      <c r="N1664" s="209"/>
      <c r="O1664" s="209"/>
      <c r="P1664" s="209"/>
      <c r="Q1664" s="209"/>
      <c r="R1664" s="209"/>
      <c r="S1664" s="209"/>
      <c r="T1664" s="210"/>
      <c r="U1664" s="14"/>
      <c r="V1664" s="14"/>
      <c r="W1664" s="14"/>
      <c r="X1664" s="14"/>
      <c r="Y1664" s="14"/>
      <c r="Z1664" s="14"/>
      <c r="AA1664" s="14"/>
      <c r="AB1664" s="14"/>
      <c r="AC1664" s="14"/>
      <c r="AD1664" s="14"/>
      <c r="AE1664" s="14"/>
      <c r="AT1664" s="204" t="s">
        <v>265</v>
      </c>
      <c r="AU1664" s="204" t="s">
        <v>85</v>
      </c>
      <c r="AV1664" s="14" t="s">
        <v>85</v>
      </c>
      <c r="AW1664" s="14" t="s">
        <v>32</v>
      </c>
      <c r="AX1664" s="14" t="s">
        <v>75</v>
      </c>
      <c r="AY1664" s="204" t="s">
        <v>257</v>
      </c>
    </row>
    <row r="1665" s="16" customFormat="1">
      <c r="A1665" s="16"/>
      <c r="B1665" s="219"/>
      <c r="C1665" s="16"/>
      <c r="D1665" s="196" t="s">
        <v>265</v>
      </c>
      <c r="E1665" s="220" t="s">
        <v>1</v>
      </c>
      <c r="F1665" s="221" t="s">
        <v>296</v>
      </c>
      <c r="G1665" s="16"/>
      <c r="H1665" s="222">
        <v>3.8199999999999998</v>
      </c>
      <c r="I1665" s="223"/>
      <c r="J1665" s="16"/>
      <c r="K1665" s="16"/>
      <c r="L1665" s="219"/>
      <c r="M1665" s="224"/>
      <c r="N1665" s="225"/>
      <c r="O1665" s="225"/>
      <c r="P1665" s="225"/>
      <c r="Q1665" s="225"/>
      <c r="R1665" s="225"/>
      <c r="S1665" s="225"/>
      <c r="T1665" s="226"/>
      <c r="U1665" s="16"/>
      <c r="V1665" s="16"/>
      <c r="W1665" s="16"/>
      <c r="X1665" s="16"/>
      <c r="Y1665" s="16"/>
      <c r="Z1665" s="16"/>
      <c r="AA1665" s="16"/>
      <c r="AB1665" s="16"/>
      <c r="AC1665" s="16"/>
      <c r="AD1665" s="16"/>
      <c r="AE1665" s="16"/>
      <c r="AT1665" s="220" t="s">
        <v>265</v>
      </c>
      <c r="AU1665" s="220" t="s">
        <v>85</v>
      </c>
      <c r="AV1665" s="16" t="s">
        <v>92</v>
      </c>
      <c r="AW1665" s="16" t="s">
        <v>32</v>
      </c>
      <c r="AX1665" s="16" t="s">
        <v>75</v>
      </c>
      <c r="AY1665" s="220" t="s">
        <v>257</v>
      </c>
    </row>
    <row r="1666" s="13" customFormat="1">
      <c r="A1666" s="13"/>
      <c r="B1666" s="195"/>
      <c r="C1666" s="13"/>
      <c r="D1666" s="196" t="s">
        <v>265</v>
      </c>
      <c r="E1666" s="197" t="s">
        <v>1</v>
      </c>
      <c r="F1666" s="198" t="s">
        <v>905</v>
      </c>
      <c r="G1666" s="13"/>
      <c r="H1666" s="197" t="s">
        <v>1</v>
      </c>
      <c r="I1666" s="199"/>
      <c r="J1666" s="13"/>
      <c r="K1666" s="13"/>
      <c r="L1666" s="195"/>
      <c r="M1666" s="200"/>
      <c r="N1666" s="201"/>
      <c r="O1666" s="201"/>
      <c r="P1666" s="201"/>
      <c r="Q1666" s="201"/>
      <c r="R1666" s="201"/>
      <c r="S1666" s="201"/>
      <c r="T1666" s="202"/>
      <c r="U1666" s="13"/>
      <c r="V1666" s="13"/>
      <c r="W1666" s="13"/>
      <c r="X1666" s="13"/>
      <c r="Y1666" s="13"/>
      <c r="Z1666" s="13"/>
      <c r="AA1666" s="13"/>
      <c r="AB1666" s="13"/>
      <c r="AC1666" s="13"/>
      <c r="AD1666" s="13"/>
      <c r="AE1666" s="13"/>
      <c r="AT1666" s="197" t="s">
        <v>265</v>
      </c>
      <c r="AU1666" s="197" t="s">
        <v>85</v>
      </c>
      <c r="AV1666" s="13" t="s">
        <v>82</v>
      </c>
      <c r="AW1666" s="13" t="s">
        <v>32</v>
      </c>
      <c r="AX1666" s="13" t="s">
        <v>75</v>
      </c>
      <c r="AY1666" s="197" t="s">
        <v>257</v>
      </c>
    </row>
    <row r="1667" s="14" customFormat="1">
      <c r="A1667" s="14"/>
      <c r="B1667" s="203"/>
      <c r="C1667" s="14"/>
      <c r="D1667" s="196" t="s">
        <v>265</v>
      </c>
      <c r="E1667" s="204" t="s">
        <v>1</v>
      </c>
      <c r="F1667" s="205" t="s">
        <v>2056</v>
      </c>
      <c r="G1667" s="14"/>
      <c r="H1667" s="206">
        <v>3.8199999999999998</v>
      </c>
      <c r="I1667" s="207"/>
      <c r="J1667" s="14"/>
      <c r="K1667" s="14"/>
      <c r="L1667" s="203"/>
      <c r="M1667" s="208"/>
      <c r="N1667" s="209"/>
      <c r="O1667" s="209"/>
      <c r="P1667" s="209"/>
      <c r="Q1667" s="209"/>
      <c r="R1667" s="209"/>
      <c r="S1667" s="209"/>
      <c r="T1667" s="210"/>
      <c r="U1667" s="14"/>
      <c r="V1667" s="14"/>
      <c r="W1667" s="14"/>
      <c r="X1667" s="14"/>
      <c r="Y1667" s="14"/>
      <c r="Z1667" s="14"/>
      <c r="AA1667" s="14"/>
      <c r="AB1667" s="14"/>
      <c r="AC1667" s="14"/>
      <c r="AD1667" s="14"/>
      <c r="AE1667" s="14"/>
      <c r="AT1667" s="204" t="s">
        <v>265</v>
      </c>
      <c r="AU1667" s="204" t="s">
        <v>85</v>
      </c>
      <c r="AV1667" s="14" t="s">
        <v>85</v>
      </c>
      <c r="AW1667" s="14" t="s">
        <v>32</v>
      </c>
      <c r="AX1667" s="14" t="s">
        <v>75</v>
      </c>
      <c r="AY1667" s="204" t="s">
        <v>257</v>
      </c>
    </row>
    <row r="1668" s="14" customFormat="1">
      <c r="A1668" s="14"/>
      <c r="B1668" s="203"/>
      <c r="C1668" s="14"/>
      <c r="D1668" s="196" t="s">
        <v>265</v>
      </c>
      <c r="E1668" s="204" t="s">
        <v>1</v>
      </c>
      <c r="F1668" s="205" t="s">
        <v>2057</v>
      </c>
      <c r="G1668" s="14"/>
      <c r="H1668" s="206">
        <v>3.1600000000000001</v>
      </c>
      <c r="I1668" s="207"/>
      <c r="J1668" s="14"/>
      <c r="K1668" s="14"/>
      <c r="L1668" s="203"/>
      <c r="M1668" s="208"/>
      <c r="N1668" s="209"/>
      <c r="O1668" s="209"/>
      <c r="P1668" s="209"/>
      <c r="Q1668" s="209"/>
      <c r="R1668" s="209"/>
      <c r="S1668" s="209"/>
      <c r="T1668" s="210"/>
      <c r="U1668" s="14"/>
      <c r="V1668" s="14"/>
      <c r="W1668" s="14"/>
      <c r="X1668" s="14"/>
      <c r="Y1668" s="14"/>
      <c r="Z1668" s="14"/>
      <c r="AA1668" s="14"/>
      <c r="AB1668" s="14"/>
      <c r="AC1668" s="14"/>
      <c r="AD1668" s="14"/>
      <c r="AE1668" s="14"/>
      <c r="AT1668" s="204" t="s">
        <v>265</v>
      </c>
      <c r="AU1668" s="204" t="s">
        <v>85</v>
      </c>
      <c r="AV1668" s="14" t="s">
        <v>85</v>
      </c>
      <c r="AW1668" s="14" t="s">
        <v>32</v>
      </c>
      <c r="AX1668" s="14" t="s">
        <v>75</v>
      </c>
      <c r="AY1668" s="204" t="s">
        <v>257</v>
      </c>
    </row>
    <row r="1669" s="16" customFormat="1">
      <c r="A1669" s="16"/>
      <c r="B1669" s="219"/>
      <c r="C1669" s="16"/>
      <c r="D1669" s="196" t="s">
        <v>265</v>
      </c>
      <c r="E1669" s="220" t="s">
        <v>1</v>
      </c>
      <c r="F1669" s="221" t="s">
        <v>296</v>
      </c>
      <c r="G1669" s="16"/>
      <c r="H1669" s="222">
        <v>6.9800000000000004</v>
      </c>
      <c r="I1669" s="223"/>
      <c r="J1669" s="16"/>
      <c r="K1669" s="16"/>
      <c r="L1669" s="219"/>
      <c r="M1669" s="224"/>
      <c r="N1669" s="225"/>
      <c r="O1669" s="225"/>
      <c r="P1669" s="225"/>
      <c r="Q1669" s="225"/>
      <c r="R1669" s="225"/>
      <c r="S1669" s="225"/>
      <c r="T1669" s="226"/>
      <c r="U1669" s="16"/>
      <c r="V1669" s="16"/>
      <c r="W1669" s="16"/>
      <c r="X1669" s="16"/>
      <c r="Y1669" s="16"/>
      <c r="Z1669" s="16"/>
      <c r="AA1669" s="16"/>
      <c r="AB1669" s="16"/>
      <c r="AC1669" s="16"/>
      <c r="AD1669" s="16"/>
      <c r="AE1669" s="16"/>
      <c r="AT1669" s="220" t="s">
        <v>265</v>
      </c>
      <c r="AU1669" s="220" t="s">
        <v>85</v>
      </c>
      <c r="AV1669" s="16" t="s">
        <v>92</v>
      </c>
      <c r="AW1669" s="16" t="s">
        <v>32</v>
      </c>
      <c r="AX1669" s="16" t="s">
        <v>75</v>
      </c>
      <c r="AY1669" s="220" t="s">
        <v>257</v>
      </c>
    </row>
    <row r="1670" s="13" customFormat="1">
      <c r="A1670" s="13"/>
      <c r="B1670" s="195"/>
      <c r="C1670" s="13"/>
      <c r="D1670" s="196" t="s">
        <v>265</v>
      </c>
      <c r="E1670" s="197" t="s">
        <v>1</v>
      </c>
      <c r="F1670" s="198" t="s">
        <v>897</v>
      </c>
      <c r="G1670" s="13"/>
      <c r="H1670" s="197" t="s">
        <v>1</v>
      </c>
      <c r="I1670" s="199"/>
      <c r="J1670" s="13"/>
      <c r="K1670" s="13"/>
      <c r="L1670" s="195"/>
      <c r="M1670" s="200"/>
      <c r="N1670" s="201"/>
      <c r="O1670" s="201"/>
      <c r="P1670" s="201"/>
      <c r="Q1670" s="201"/>
      <c r="R1670" s="201"/>
      <c r="S1670" s="201"/>
      <c r="T1670" s="202"/>
      <c r="U1670" s="13"/>
      <c r="V1670" s="13"/>
      <c r="W1670" s="13"/>
      <c r="X1670" s="13"/>
      <c r="Y1670" s="13"/>
      <c r="Z1670" s="13"/>
      <c r="AA1670" s="13"/>
      <c r="AB1670" s="13"/>
      <c r="AC1670" s="13"/>
      <c r="AD1670" s="13"/>
      <c r="AE1670" s="13"/>
      <c r="AT1670" s="197" t="s">
        <v>265</v>
      </c>
      <c r="AU1670" s="197" t="s">
        <v>85</v>
      </c>
      <c r="AV1670" s="13" t="s">
        <v>82</v>
      </c>
      <c r="AW1670" s="13" t="s">
        <v>32</v>
      </c>
      <c r="AX1670" s="13" t="s">
        <v>75</v>
      </c>
      <c r="AY1670" s="197" t="s">
        <v>257</v>
      </c>
    </row>
    <row r="1671" s="14" customFormat="1">
      <c r="A1671" s="14"/>
      <c r="B1671" s="203"/>
      <c r="C1671" s="14"/>
      <c r="D1671" s="196" t="s">
        <v>265</v>
      </c>
      <c r="E1671" s="204" t="s">
        <v>1</v>
      </c>
      <c r="F1671" s="205" t="s">
        <v>2058</v>
      </c>
      <c r="G1671" s="14"/>
      <c r="H1671" s="206">
        <v>36.460000000000001</v>
      </c>
      <c r="I1671" s="207"/>
      <c r="J1671" s="14"/>
      <c r="K1671" s="14"/>
      <c r="L1671" s="203"/>
      <c r="M1671" s="208"/>
      <c r="N1671" s="209"/>
      <c r="O1671" s="209"/>
      <c r="P1671" s="209"/>
      <c r="Q1671" s="209"/>
      <c r="R1671" s="209"/>
      <c r="S1671" s="209"/>
      <c r="T1671" s="210"/>
      <c r="U1671" s="14"/>
      <c r="V1671" s="14"/>
      <c r="W1671" s="14"/>
      <c r="X1671" s="14"/>
      <c r="Y1671" s="14"/>
      <c r="Z1671" s="14"/>
      <c r="AA1671" s="14"/>
      <c r="AB1671" s="14"/>
      <c r="AC1671" s="14"/>
      <c r="AD1671" s="14"/>
      <c r="AE1671" s="14"/>
      <c r="AT1671" s="204" t="s">
        <v>265</v>
      </c>
      <c r="AU1671" s="204" t="s">
        <v>85</v>
      </c>
      <c r="AV1671" s="14" t="s">
        <v>85</v>
      </c>
      <c r="AW1671" s="14" t="s">
        <v>32</v>
      </c>
      <c r="AX1671" s="14" t="s">
        <v>75</v>
      </c>
      <c r="AY1671" s="204" t="s">
        <v>257</v>
      </c>
    </row>
    <row r="1672" s="14" customFormat="1">
      <c r="A1672" s="14"/>
      <c r="B1672" s="203"/>
      <c r="C1672" s="14"/>
      <c r="D1672" s="196" t="s">
        <v>265</v>
      </c>
      <c r="E1672" s="204" t="s">
        <v>1</v>
      </c>
      <c r="F1672" s="205" t="s">
        <v>2059</v>
      </c>
      <c r="G1672" s="14"/>
      <c r="H1672" s="206">
        <v>16.77</v>
      </c>
      <c r="I1672" s="207"/>
      <c r="J1672" s="14"/>
      <c r="K1672" s="14"/>
      <c r="L1672" s="203"/>
      <c r="M1672" s="208"/>
      <c r="N1672" s="209"/>
      <c r="O1672" s="209"/>
      <c r="P1672" s="209"/>
      <c r="Q1672" s="209"/>
      <c r="R1672" s="209"/>
      <c r="S1672" s="209"/>
      <c r="T1672" s="210"/>
      <c r="U1672" s="14"/>
      <c r="V1672" s="14"/>
      <c r="W1672" s="14"/>
      <c r="X1672" s="14"/>
      <c r="Y1672" s="14"/>
      <c r="Z1672" s="14"/>
      <c r="AA1672" s="14"/>
      <c r="AB1672" s="14"/>
      <c r="AC1672" s="14"/>
      <c r="AD1672" s="14"/>
      <c r="AE1672" s="14"/>
      <c r="AT1672" s="204" t="s">
        <v>265</v>
      </c>
      <c r="AU1672" s="204" t="s">
        <v>85</v>
      </c>
      <c r="AV1672" s="14" t="s">
        <v>85</v>
      </c>
      <c r="AW1672" s="14" t="s">
        <v>32</v>
      </c>
      <c r="AX1672" s="14" t="s">
        <v>75</v>
      </c>
      <c r="AY1672" s="204" t="s">
        <v>257</v>
      </c>
    </row>
    <row r="1673" s="14" customFormat="1">
      <c r="A1673" s="14"/>
      <c r="B1673" s="203"/>
      <c r="C1673" s="14"/>
      <c r="D1673" s="196" t="s">
        <v>265</v>
      </c>
      <c r="E1673" s="204" t="s">
        <v>1</v>
      </c>
      <c r="F1673" s="205" t="s">
        <v>2060</v>
      </c>
      <c r="G1673" s="14"/>
      <c r="H1673" s="206">
        <v>24.77</v>
      </c>
      <c r="I1673" s="207"/>
      <c r="J1673" s="14"/>
      <c r="K1673" s="14"/>
      <c r="L1673" s="203"/>
      <c r="M1673" s="208"/>
      <c r="N1673" s="209"/>
      <c r="O1673" s="209"/>
      <c r="P1673" s="209"/>
      <c r="Q1673" s="209"/>
      <c r="R1673" s="209"/>
      <c r="S1673" s="209"/>
      <c r="T1673" s="210"/>
      <c r="U1673" s="14"/>
      <c r="V1673" s="14"/>
      <c r="W1673" s="14"/>
      <c r="X1673" s="14"/>
      <c r="Y1673" s="14"/>
      <c r="Z1673" s="14"/>
      <c r="AA1673" s="14"/>
      <c r="AB1673" s="14"/>
      <c r="AC1673" s="14"/>
      <c r="AD1673" s="14"/>
      <c r="AE1673" s="14"/>
      <c r="AT1673" s="204" t="s">
        <v>265</v>
      </c>
      <c r="AU1673" s="204" t="s">
        <v>85</v>
      </c>
      <c r="AV1673" s="14" t="s">
        <v>85</v>
      </c>
      <c r="AW1673" s="14" t="s">
        <v>32</v>
      </c>
      <c r="AX1673" s="14" t="s">
        <v>75</v>
      </c>
      <c r="AY1673" s="204" t="s">
        <v>257</v>
      </c>
    </row>
    <row r="1674" s="16" customFormat="1">
      <c r="A1674" s="16"/>
      <c r="B1674" s="219"/>
      <c r="C1674" s="16"/>
      <c r="D1674" s="196" t="s">
        <v>265</v>
      </c>
      <c r="E1674" s="220" t="s">
        <v>1</v>
      </c>
      <c r="F1674" s="221" t="s">
        <v>296</v>
      </c>
      <c r="G1674" s="16"/>
      <c r="H1674" s="222">
        <v>78</v>
      </c>
      <c r="I1674" s="223"/>
      <c r="J1674" s="16"/>
      <c r="K1674" s="16"/>
      <c r="L1674" s="219"/>
      <c r="M1674" s="224"/>
      <c r="N1674" s="225"/>
      <c r="O1674" s="225"/>
      <c r="P1674" s="225"/>
      <c r="Q1674" s="225"/>
      <c r="R1674" s="225"/>
      <c r="S1674" s="225"/>
      <c r="T1674" s="226"/>
      <c r="U1674" s="16"/>
      <c r="V1674" s="16"/>
      <c r="W1674" s="16"/>
      <c r="X1674" s="16"/>
      <c r="Y1674" s="16"/>
      <c r="Z1674" s="16"/>
      <c r="AA1674" s="16"/>
      <c r="AB1674" s="16"/>
      <c r="AC1674" s="16"/>
      <c r="AD1674" s="16"/>
      <c r="AE1674" s="16"/>
      <c r="AT1674" s="220" t="s">
        <v>265</v>
      </c>
      <c r="AU1674" s="220" t="s">
        <v>85</v>
      </c>
      <c r="AV1674" s="16" t="s">
        <v>92</v>
      </c>
      <c r="AW1674" s="16" t="s">
        <v>32</v>
      </c>
      <c r="AX1674" s="16" t="s">
        <v>75</v>
      </c>
      <c r="AY1674" s="220" t="s">
        <v>257</v>
      </c>
    </row>
    <row r="1675" s="13" customFormat="1">
      <c r="A1675" s="13"/>
      <c r="B1675" s="195"/>
      <c r="C1675" s="13"/>
      <c r="D1675" s="196" t="s">
        <v>265</v>
      </c>
      <c r="E1675" s="197" t="s">
        <v>1</v>
      </c>
      <c r="F1675" s="198" t="s">
        <v>938</v>
      </c>
      <c r="G1675" s="13"/>
      <c r="H1675" s="197" t="s">
        <v>1</v>
      </c>
      <c r="I1675" s="199"/>
      <c r="J1675" s="13"/>
      <c r="K1675" s="13"/>
      <c r="L1675" s="195"/>
      <c r="M1675" s="200"/>
      <c r="N1675" s="201"/>
      <c r="O1675" s="201"/>
      <c r="P1675" s="201"/>
      <c r="Q1675" s="201"/>
      <c r="R1675" s="201"/>
      <c r="S1675" s="201"/>
      <c r="T1675" s="202"/>
      <c r="U1675" s="13"/>
      <c r="V1675" s="13"/>
      <c r="W1675" s="13"/>
      <c r="X1675" s="13"/>
      <c r="Y1675" s="13"/>
      <c r="Z1675" s="13"/>
      <c r="AA1675" s="13"/>
      <c r="AB1675" s="13"/>
      <c r="AC1675" s="13"/>
      <c r="AD1675" s="13"/>
      <c r="AE1675" s="13"/>
      <c r="AT1675" s="197" t="s">
        <v>265</v>
      </c>
      <c r="AU1675" s="197" t="s">
        <v>85</v>
      </c>
      <c r="AV1675" s="13" t="s">
        <v>82</v>
      </c>
      <c r="AW1675" s="13" t="s">
        <v>32</v>
      </c>
      <c r="AX1675" s="13" t="s">
        <v>75</v>
      </c>
      <c r="AY1675" s="197" t="s">
        <v>257</v>
      </c>
    </row>
    <row r="1676" s="14" customFormat="1">
      <c r="A1676" s="14"/>
      <c r="B1676" s="203"/>
      <c r="C1676" s="14"/>
      <c r="D1676" s="196" t="s">
        <v>265</v>
      </c>
      <c r="E1676" s="204" t="s">
        <v>1</v>
      </c>
      <c r="F1676" s="205" t="s">
        <v>2061</v>
      </c>
      <c r="G1676" s="14"/>
      <c r="H1676" s="206">
        <v>28.710000000000001</v>
      </c>
      <c r="I1676" s="207"/>
      <c r="J1676" s="14"/>
      <c r="K1676" s="14"/>
      <c r="L1676" s="203"/>
      <c r="M1676" s="208"/>
      <c r="N1676" s="209"/>
      <c r="O1676" s="209"/>
      <c r="P1676" s="209"/>
      <c r="Q1676" s="209"/>
      <c r="R1676" s="209"/>
      <c r="S1676" s="209"/>
      <c r="T1676" s="210"/>
      <c r="U1676" s="14"/>
      <c r="V1676" s="14"/>
      <c r="W1676" s="14"/>
      <c r="X1676" s="14"/>
      <c r="Y1676" s="14"/>
      <c r="Z1676" s="14"/>
      <c r="AA1676" s="14"/>
      <c r="AB1676" s="14"/>
      <c r="AC1676" s="14"/>
      <c r="AD1676" s="14"/>
      <c r="AE1676" s="14"/>
      <c r="AT1676" s="204" t="s">
        <v>265</v>
      </c>
      <c r="AU1676" s="204" t="s">
        <v>85</v>
      </c>
      <c r="AV1676" s="14" t="s">
        <v>85</v>
      </c>
      <c r="AW1676" s="14" t="s">
        <v>32</v>
      </c>
      <c r="AX1676" s="14" t="s">
        <v>75</v>
      </c>
      <c r="AY1676" s="204" t="s">
        <v>257</v>
      </c>
    </row>
    <row r="1677" s="16" customFormat="1">
      <c r="A1677" s="16"/>
      <c r="B1677" s="219"/>
      <c r="C1677" s="16"/>
      <c r="D1677" s="196" t="s">
        <v>265</v>
      </c>
      <c r="E1677" s="220" t="s">
        <v>1</v>
      </c>
      <c r="F1677" s="221" t="s">
        <v>296</v>
      </c>
      <c r="G1677" s="16"/>
      <c r="H1677" s="222">
        <v>28.710000000000001</v>
      </c>
      <c r="I1677" s="223"/>
      <c r="J1677" s="16"/>
      <c r="K1677" s="16"/>
      <c r="L1677" s="219"/>
      <c r="M1677" s="224"/>
      <c r="N1677" s="225"/>
      <c r="O1677" s="225"/>
      <c r="P1677" s="225"/>
      <c r="Q1677" s="225"/>
      <c r="R1677" s="225"/>
      <c r="S1677" s="225"/>
      <c r="T1677" s="226"/>
      <c r="U1677" s="16"/>
      <c r="V1677" s="16"/>
      <c r="W1677" s="16"/>
      <c r="X1677" s="16"/>
      <c r="Y1677" s="16"/>
      <c r="Z1677" s="16"/>
      <c r="AA1677" s="16"/>
      <c r="AB1677" s="16"/>
      <c r="AC1677" s="16"/>
      <c r="AD1677" s="16"/>
      <c r="AE1677" s="16"/>
      <c r="AT1677" s="220" t="s">
        <v>265</v>
      </c>
      <c r="AU1677" s="220" t="s">
        <v>85</v>
      </c>
      <c r="AV1677" s="16" t="s">
        <v>92</v>
      </c>
      <c r="AW1677" s="16" t="s">
        <v>32</v>
      </c>
      <c r="AX1677" s="16" t="s">
        <v>75</v>
      </c>
      <c r="AY1677" s="220" t="s">
        <v>257</v>
      </c>
    </row>
    <row r="1678" s="13" customFormat="1">
      <c r="A1678" s="13"/>
      <c r="B1678" s="195"/>
      <c r="C1678" s="13"/>
      <c r="D1678" s="196" t="s">
        <v>265</v>
      </c>
      <c r="E1678" s="197" t="s">
        <v>1</v>
      </c>
      <c r="F1678" s="198" t="s">
        <v>926</v>
      </c>
      <c r="G1678" s="13"/>
      <c r="H1678" s="197" t="s">
        <v>1</v>
      </c>
      <c r="I1678" s="199"/>
      <c r="J1678" s="13"/>
      <c r="K1678" s="13"/>
      <c r="L1678" s="195"/>
      <c r="M1678" s="200"/>
      <c r="N1678" s="201"/>
      <c r="O1678" s="201"/>
      <c r="P1678" s="201"/>
      <c r="Q1678" s="201"/>
      <c r="R1678" s="201"/>
      <c r="S1678" s="201"/>
      <c r="T1678" s="202"/>
      <c r="U1678" s="13"/>
      <c r="V1678" s="13"/>
      <c r="W1678" s="13"/>
      <c r="X1678" s="13"/>
      <c r="Y1678" s="13"/>
      <c r="Z1678" s="13"/>
      <c r="AA1678" s="13"/>
      <c r="AB1678" s="13"/>
      <c r="AC1678" s="13"/>
      <c r="AD1678" s="13"/>
      <c r="AE1678" s="13"/>
      <c r="AT1678" s="197" t="s">
        <v>265</v>
      </c>
      <c r="AU1678" s="197" t="s">
        <v>85</v>
      </c>
      <c r="AV1678" s="13" t="s">
        <v>82</v>
      </c>
      <c r="AW1678" s="13" t="s">
        <v>32</v>
      </c>
      <c r="AX1678" s="13" t="s">
        <v>75</v>
      </c>
      <c r="AY1678" s="197" t="s">
        <v>257</v>
      </c>
    </row>
    <row r="1679" s="14" customFormat="1">
      <c r="A1679" s="14"/>
      <c r="B1679" s="203"/>
      <c r="C1679" s="14"/>
      <c r="D1679" s="196" t="s">
        <v>265</v>
      </c>
      <c r="E1679" s="204" t="s">
        <v>1</v>
      </c>
      <c r="F1679" s="205" t="s">
        <v>2062</v>
      </c>
      <c r="G1679" s="14"/>
      <c r="H1679" s="206">
        <v>14.529999999999999</v>
      </c>
      <c r="I1679" s="207"/>
      <c r="J1679" s="14"/>
      <c r="K1679" s="14"/>
      <c r="L1679" s="203"/>
      <c r="M1679" s="208"/>
      <c r="N1679" s="209"/>
      <c r="O1679" s="209"/>
      <c r="P1679" s="209"/>
      <c r="Q1679" s="209"/>
      <c r="R1679" s="209"/>
      <c r="S1679" s="209"/>
      <c r="T1679" s="210"/>
      <c r="U1679" s="14"/>
      <c r="V1679" s="14"/>
      <c r="W1679" s="14"/>
      <c r="X1679" s="14"/>
      <c r="Y1679" s="14"/>
      <c r="Z1679" s="14"/>
      <c r="AA1679" s="14"/>
      <c r="AB1679" s="14"/>
      <c r="AC1679" s="14"/>
      <c r="AD1679" s="14"/>
      <c r="AE1679" s="14"/>
      <c r="AT1679" s="204" t="s">
        <v>265</v>
      </c>
      <c r="AU1679" s="204" t="s">
        <v>85</v>
      </c>
      <c r="AV1679" s="14" t="s">
        <v>85</v>
      </c>
      <c r="AW1679" s="14" t="s">
        <v>32</v>
      </c>
      <c r="AX1679" s="14" t="s">
        <v>75</v>
      </c>
      <c r="AY1679" s="204" t="s">
        <v>257</v>
      </c>
    </row>
    <row r="1680" s="16" customFormat="1">
      <c r="A1680" s="16"/>
      <c r="B1680" s="219"/>
      <c r="C1680" s="16"/>
      <c r="D1680" s="196" t="s">
        <v>265</v>
      </c>
      <c r="E1680" s="220" t="s">
        <v>1</v>
      </c>
      <c r="F1680" s="221" t="s">
        <v>296</v>
      </c>
      <c r="G1680" s="16"/>
      <c r="H1680" s="222">
        <v>14.529999999999999</v>
      </c>
      <c r="I1680" s="223"/>
      <c r="J1680" s="16"/>
      <c r="K1680" s="16"/>
      <c r="L1680" s="219"/>
      <c r="M1680" s="224"/>
      <c r="N1680" s="225"/>
      <c r="O1680" s="225"/>
      <c r="P1680" s="225"/>
      <c r="Q1680" s="225"/>
      <c r="R1680" s="225"/>
      <c r="S1680" s="225"/>
      <c r="T1680" s="226"/>
      <c r="U1680" s="16"/>
      <c r="V1680" s="16"/>
      <c r="W1680" s="16"/>
      <c r="X1680" s="16"/>
      <c r="Y1680" s="16"/>
      <c r="Z1680" s="16"/>
      <c r="AA1680" s="16"/>
      <c r="AB1680" s="16"/>
      <c r="AC1680" s="16"/>
      <c r="AD1680" s="16"/>
      <c r="AE1680" s="16"/>
      <c r="AT1680" s="220" t="s">
        <v>265</v>
      </c>
      <c r="AU1680" s="220" t="s">
        <v>85</v>
      </c>
      <c r="AV1680" s="16" t="s">
        <v>92</v>
      </c>
      <c r="AW1680" s="16" t="s">
        <v>32</v>
      </c>
      <c r="AX1680" s="16" t="s">
        <v>75</v>
      </c>
      <c r="AY1680" s="220" t="s">
        <v>257</v>
      </c>
    </row>
    <row r="1681" s="13" customFormat="1">
      <c r="A1681" s="13"/>
      <c r="B1681" s="195"/>
      <c r="C1681" s="13"/>
      <c r="D1681" s="196" t="s">
        <v>265</v>
      </c>
      <c r="E1681" s="197" t="s">
        <v>1</v>
      </c>
      <c r="F1681" s="198" t="s">
        <v>919</v>
      </c>
      <c r="G1681" s="13"/>
      <c r="H1681" s="197" t="s">
        <v>1</v>
      </c>
      <c r="I1681" s="199"/>
      <c r="J1681" s="13"/>
      <c r="K1681" s="13"/>
      <c r="L1681" s="195"/>
      <c r="M1681" s="200"/>
      <c r="N1681" s="201"/>
      <c r="O1681" s="201"/>
      <c r="P1681" s="201"/>
      <c r="Q1681" s="201"/>
      <c r="R1681" s="201"/>
      <c r="S1681" s="201"/>
      <c r="T1681" s="202"/>
      <c r="U1681" s="13"/>
      <c r="V1681" s="13"/>
      <c r="W1681" s="13"/>
      <c r="X1681" s="13"/>
      <c r="Y1681" s="13"/>
      <c r="Z1681" s="13"/>
      <c r="AA1681" s="13"/>
      <c r="AB1681" s="13"/>
      <c r="AC1681" s="13"/>
      <c r="AD1681" s="13"/>
      <c r="AE1681" s="13"/>
      <c r="AT1681" s="197" t="s">
        <v>265</v>
      </c>
      <c r="AU1681" s="197" t="s">
        <v>85</v>
      </c>
      <c r="AV1681" s="13" t="s">
        <v>82</v>
      </c>
      <c r="AW1681" s="13" t="s">
        <v>32</v>
      </c>
      <c r="AX1681" s="13" t="s">
        <v>75</v>
      </c>
      <c r="AY1681" s="197" t="s">
        <v>257</v>
      </c>
    </row>
    <row r="1682" s="14" customFormat="1">
      <c r="A1682" s="14"/>
      <c r="B1682" s="203"/>
      <c r="C1682" s="14"/>
      <c r="D1682" s="196" t="s">
        <v>265</v>
      </c>
      <c r="E1682" s="204" t="s">
        <v>1</v>
      </c>
      <c r="F1682" s="205" t="s">
        <v>2063</v>
      </c>
      <c r="G1682" s="14"/>
      <c r="H1682" s="206">
        <v>1.44</v>
      </c>
      <c r="I1682" s="207"/>
      <c r="J1682" s="14"/>
      <c r="K1682" s="14"/>
      <c r="L1682" s="203"/>
      <c r="M1682" s="208"/>
      <c r="N1682" s="209"/>
      <c r="O1682" s="209"/>
      <c r="P1682" s="209"/>
      <c r="Q1682" s="209"/>
      <c r="R1682" s="209"/>
      <c r="S1682" s="209"/>
      <c r="T1682" s="210"/>
      <c r="U1682" s="14"/>
      <c r="V1682" s="14"/>
      <c r="W1682" s="14"/>
      <c r="X1682" s="14"/>
      <c r="Y1682" s="14"/>
      <c r="Z1682" s="14"/>
      <c r="AA1682" s="14"/>
      <c r="AB1682" s="14"/>
      <c r="AC1682" s="14"/>
      <c r="AD1682" s="14"/>
      <c r="AE1682" s="14"/>
      <c r="AT1682" s="204" t="s">
        <v>265</v>
      </c>
      <c r="AU1682" s="204" t="s">
        <v>85</v>
      </c>
      <c r="AV1682" s="14" t="s">
        <v>85</v>
      </c>
      <c r="AW1682" s="14" t="s">
        <v>32</v>
      </c>
      <c r="AX1682" s="14" t="s">
        <v>75</v>
      </c>
      <c r="AY1682" s="204" t="s">
        <v>257</v>
      </c>
    </row>
    <row r="1683" s="14" customFormat="1">
      <c r="A1683" s="14"/>
      <c r="B1683" s="203"/>
      <c r="C1683" s="14"/>
      <c r="D1683" s="196" t="s">
        <v>265</v>
      </c>
      <c r="E1683" s="204" t="s">
        <v>1</v>
      </c>
      <c r="F1683" s="205" t="s">
        <v>2064</v>
      </c>
      <c r="G1683" s="14"/>
      <c r="H1683" s="206">
        <v>0.02</v>
      </c>
      <c r="I1683" s="207"/>
      <c r="J1683" s="14"/>
      <c r="K1683" s="14"/>
      <c r="L1683" s="203"/>
      <c r="M1683" s="208"/>
      <c r="N1683" s="209"/>
      <c r="O1683" s="209"/>
      <c r="P1683" s="209"/>
      <c r="Q1683" s="209"/>
      <c r="R1683" s="209"/>
      <c r="S1683" s="209"/>
      <c r="T1683" s="210"/>
      <c r="U1683" s="14"/>
      <c r="V1683" s="14"/>
      <c r="W1683" s="14"/>
      <c r="X1683" s="14"/>
      <c r="Y1683" s="14"/>
      <c r="Z1683" s="14"/>
      <c r="AA1683" s="14"/>
      <c r="AB1683" s="14"/>
      <c r="AC1683" s="14"/>
      <c r="AD1683" s="14"/>
      <c r="AE1683" s="14"/>
      <c r="AT1683" s="204" t="s">
        <v>265</v>
      </c>
      <c r="AU1683" s="204" t="s">
        <v>85</v>
      </c>
      <c r="AV1683" s="14" t="s">
        <v>85</v>
      </c>
      <c r="AW1683" s="14" t="s">
        <v>32</v>
      </c>
      <c r="AX1683" s="14" t="s">
        <v>75</v>
      </c>
      <c r="AY1683" s="204" t="s">
        <v>257</v>
      </c>
    </row>
    <row r="1684" s="16" customFormat="1">
      <c r="A1684" s="16"/>
      <c r="B1684" s="219"/>
      <c r="C1684" s="16"/>
      <c r="D1684" s="196" t="s">
        <v>265</v>
      </c>
      <c r="E1684" s="220" t="s">
        <v>1</v>
      </c>
      <c r="F1684" s="221" t="s">
        <v>296</v>
      </c>
      <c r="G1684" s="16"/>
      <c r="H1684" s="222">
        <v>1.46</v>
      </c>
      <c r="I1684" s="223"/>
      <c r="J1684" s="16"/>
      <c r="K1684" s="16"/>
      <c r="L1684" s="219"/>
      <c r="M1684" s="224"/>
      <c r="N1684" s="225"/>
      <c r="O1684" s="225"/>
      <c r="P1684" s="225"/>
      <c r="Q1684" s="225"/>
      <c r="R1684" s="225"/>
      <c r="S1684" s="225"/>
      <c r="T1684" s="226"/>
      <c r="U1684" s="16"/>
      <c r="V1684" s="16"/>
      <c r="W1684" s="16"/>
      <c r="X1684" s="16"/>
      <c r="Y1684" s="16"/>
      <c r="Z1684" s="16"/>
      <c r="AA1684" s="16"/>
      <c r="AB1684" s="16"/>
      <c r="AC1684" s="16"/>
      <c r="AD1684" s="16"/>
      <c r="AE1684" s="16"/>
      <c r="AT1684" s="220" t="s">
        <v>265</v>
      </c>
      <c r="AU1684" s="220" t="s">
        <v>85</v>
      </c>
      <c r="AV1684" s="16" t="s">
        <v>92</v>
      </c>
      <c r="AW1684" s="16" t="s">
        <v>32</v>
      </c>
      <c r="AX1684" s="16" t="s">
        <v>75</v>
      </c>
      <c r="AY1684" s="220" t="s">
        <v>257</v>
      </c>
    </row>
    <row r="1685" s="15" customFormat="1">
      <c r="A1685" s="15"/>
      <c r="B1685" s="211"/>
      <c r="C1685" s="15"/>
      <c r="D1685" s="196" t="s">
        <v>265</v>
      </c>
      <c r="E1685" s="212" t="s">
        <v>1</v>
      </c>
      <c r="F1685" s="213" t="s">
        <v>271</v>
      </c>
      <c r="G1685" s="15"/>
      <c r="H1685" s="214">
        <v>507.42999999999989</v>
      </c>
      <c r="I1685" s="215"/>
      <c r="J1685" s="15"/>
      <c r="K1685" s="15"/>
      <c r="L1685" s="211"/>
      <c r="M1685" s="216"/>
      <c r="N1685" s="217"/>
      <c r="O1685" s="217"/>
      <c r="P1685" s="217"/>
      <c r="Q1685" s="217"/>
      <c r="R1685" s="217"/>
      <c r="S1685" s="217"/>
      <c r="T1685" s="218"/>
      <c r="U1685" s="15"/>
      <c r="V1685" s="15"/>
      <c r="W1685" s="15"/>
      <c r="X1685" s="15"/>
      <c r="Y1685" s="15"/>
      <c r="Z1685" s="15"/>
      <c r="AA1685" s="15"/>
      <c r="AB1685" s="15"/>
      <c r="AC1685" s="15"/>
      <c r="AD1685" s="15"/>
      <c r="AE1685" s="15"/>
      <c r="AT1685" s="212" t="s">
        <v>265</v>
      </c>
      <c r="AU1685" s="212" t="s">
        <v>85</v>
      </c>
      <c r="AV1685" s="15" t="s">
        <v>108</v>
      </c>
      <c r="AW1685" s="15" t="s">
        <v>32</v>
      </c>
      <c r="AX1685" s="15" t="s">
        <v>82</v>
      </c>
      <c r="AY1685" s="212" t="s">
        <v>257</v>
      </c>
    </row>
    <row r="1686" s="2" customFormat="1" ht="16.5" customHeight="1">
      <c r="A1686" s="38"/>
      <c r="B1686" s="181"/>
      <c r="C1686" s="182" t="s">
        <v>2065</v>
      </c>
      <c r="D1686" s="182" t="s">
        <v>259</v>
      </c>
      <c r="E1686" s="183" t="s">
        <v>2066</v>
      </c>
      <c r="F1686" s="184" t="s">
        <v>2067</v>
      </c>
      <c r="G1686" s="185" t="s">
        <v>323</v>
      </c>
      <c r="H1686" s="186">
        <v>507.43000000000001</v>
      </c>
      <c r="I1686" s="187"/>
      <c r="J1686" s="188">
        <f>ROUND(I1686*H1686,2)</f>
        <v>0</v>
      </c>
      <c r="K1686" s="184" t="s">
        <v>263</v>
      </c>
      <c r="L1686" s="39"/>
      <c r="M1686" s="189" t="s">
        <v>1</v>
      </c>
      <c r="N1686" s="190" t="s">
        <v>40</v>
      </c>
      <c r="O1686" s="77"/>
      <c r="P1686" s="191">
        <f>O1686*H1686</f>
        <v>0</v>
      </c>
      <c r="Q1686" s="191">
        <v>0</v>
      </c>
      <c r="R1686" s="191">
        <f>Q1686*H1686</f>
        <v>0</v>
      </c>
      <c r="S1686" s="191">
        <v>0</v>
      </c>
      <c r="T1686" s="192">
        <f>S1686*H1686</f>
        <v>0</v>
      </c>
      <c r="U1686" s="38"/>
      <c r="V1686" s="38"/>
      <c r="W1686" s="38"/>
      <c r="X1686" s="38"/>
      <c r="Y1686" s="38"/>
      <c r="Z1686" s="38"/>
      <c r="AA1686" s="38"/>
      <c r="AB1686" s="38"/>
      <c r="AC1686" s="38"/>
      <c r="AD1686" s="38"/>
      <c r="AE1686" s="38"/>
      <c r="AR1686" s="193" t="s">
        <v>364</v>
      </c>
      <c r="AT1686" s="193" t="s">
        <v>259</v>
      </c>
      <c r="AU1686" s="193" t="s">
        <v>85</v>
      </c>
      <c r="AY1686" s="19" t="s">
        <v>257</v>
      </c>
      <c r="BE1686" s="194">
        <f>IF(N1686="základní",J1686,0)</f>
        <v>0</v>
      </c>
      <c r="BF1686" s="194">
        <f>IF(N1686="snížená",J1686,0)</f>
        <v>0</v>
      </c>
      <c r="BG1686" s="194">
        <f>IF(N1686="zákl. přenesená",J1686,0)</f>
        <v>0</v>
      </c>
      <c r="BH1686" s="194">
        <f>IF(N1686="sníž. přenesená",J1686,0)</f>
        <v>0</v>
      </c>
      <c r="BI1686" s="194">
        <f>IF(N1686="nulová",J1686,0)</f>
        <v>0</v>
      </c>
      <c r="BJ1686" s="19" t="s">
        <v>82</v>
      </c>
      <c r="BK1686" s="194">
        <f>ROUND(I1686*H1686,2)</f>
        <v>0</v>
      </c>
      <c r="BL1686" s="19" t="s">
        <v>364</v>
      </c>
      <c r="BM1686" s="193" t="s">
        <v>2068</v>
      </c>
    </row>
    <row r="1687" s="2" customFormat="1" ht="24.15" customHeight="1">
      <c r="A1687" s="38"/>
      <c r="B1687" s="181"/>
      <c r="C1687" s="182" t="s">
        <v>2069</v>
      </c>
      <c r="D1687" s="182" t="s">
        <v>259</v>
      </c>
      <c r="E1687" s="183" t="s">
        <v>2070</v>
      </c>
      <c r="F1687" s="184" t="s">
        <v>2071</v>
      </c>
      <c r="G1687" s="185" t="s">
        <v>323</v>
      </c>
      <c r="H1687" s="186">
        <v>507.43000000000001</v>
      </c>
      <c r="I1687" s="187"/>
      <c r="J1687" s="188">
        <f>ROUND(I1687*H1687,2)</f>
        <v>0</v>
      </c>
      <c r="K1687" s="184" t="s">
        <v>263</v>
      </c>
      <c r="L1687" s="39"/>
      <c r="M1687" s="189" t="s">
        <v>1</v>
      </c>
      <c r="N1687" s="190" t="s">
        <v>40</v>
      </c>
      <c r="O1687" s="77"/>
      <c r="P1687" s="191">
        <f>O1687*H1687</f>
        <v>0</v>
      </c>
      <c r="Q1687" s="191">
        <v>3.0000000000000001E-05</v>
      </c>
      <c r="R1687" s="191">
        <f>Q1687*H1687</f>
        <v>0.015222900000000001</v>
      </c>
      <c r="S1687" s="191">
        <v>0</v>
      </c>
      <c r="T1687" s="192">
        <f>S1687*H1687</f>
        <v>0</v>
      </c>
      <c r="U1687" s="38"/>
      <c r="V1687" s="38"/>
      <c r="W1687" s="38"/>
      <c r="X1687" s="38"/>
      <c r="Y1687" s="38"/>
      <c r="Z1687" s="38"/>
      <c r="AA1687" s="38"/>
      <c r="AB1687" s="38"/>
      <c r="AC1687" s="38"/>
      <c r="AD1687" s="38"/>
      <c r="AE1687" s="38"/>
      <c r="AR1687" s="193" t="s">
        <v>364</v>
      </c>
      <c r="AT1687" s="193" t="s">
        <v>259</v>
      </c>
      <c r="AU1687" s="193" t="s">
        <v>85</v>
      </c>
      <c r="AY1687" s="19" t="s">
        <v>257</v>
      </c>
      <c r="BE1687" s="194">
        <f>IF(N1687="základní",J1687,0)</f>
        <v>0</v>
      </c>
      <c r="BF1687" s="194">
        <f>IF(N1687="snížená",J1687,0)</f>
        <v>0</v>
      </c>
      <c r="BG1687" s="194">
        <f>IF(N1687="zákl. přenesená",J1687,0)</f>
        <v>0</v>
      </c>
      <c r="BH1687" s="194">
        <f>IF(N1687="sníž. přenesená",J1687,0)</f>
        <v>0</v>
      </c>
      <c r="BI1687" s="194">
        <f>IF(N1687="nulová",J1687,0)</f>
        <v>0</v>
      </c>
      <c r="BJ1687" s="19" t="s">
        <v>82</v>
      </c>
      <c r="BK1687" s="194">
        <f>ROUND(I1687*H1687,2)</f>
        <v>0</v>
      </c>
      <c r="BL1687" s="19" t="s">
        <v>364</v>
      </c>
      <c r="BM1687" s="193" t="s">
        <v>2072</v>
      </c>
    </row>
    <row r="1688" s="2" customFormat="1" ht="33" customHeight="1">
      <c r="A1688" s="38"/>
      <c r="B1688" s="181"/>
      <c r="C1688" s="182" t="s">
        <v>2073</v>
      </c>
      <c r="D1688" s="182" t="s">
        <v>259</v>
      </c>
      <c r="E1688" s="183" t="s">
        <v>2074</v>
      </c>
      <c r="F1688" s="184" t="s">
        <v>2075</v>
      </c>
      <c r="G1688" s="185" t="s">
        <v>323</v>
      </c>
      <c r="H1688" s="186">
        <v>507.43000000000001</v>
      </c>
      <c r="I1688" s="187"/>
      <c r="J1688" s="188">
        <f>ROUND(I1688*H1688,2)</f>
        <v>0</v>
      </c>
      <c r="K1688" s="184" t="s">
        <v>263</v>
      </c>
      <c r="L1688" s="39"/>
      <c r="M1688" s="189" t="s">
        <v>1</v>
      </c>
      <c r="N1688" s="190" t="s">
        <v>40</v>
      </c>
      <c r="O1688" s="77"/>
      <c r="P1688" s="191">
        <f>O1688*H1688</f>
        <v>0</v>
      </c>
      <c r="Q1688" s="191">
        <v>0.0044999999999999997</v>
      </c>
      <c r="R1688" s="191">
        <f>Q1688*H1688</f>
        <v>2.2834349999999999</v>
      </c>
      <c r="S1688" s="191">
        <v>0</v>
      </c>
      <c r="T1688" s="192">
        <f>S1688*H1688</f>
        <v>0</v>
      </c>
      <c r="U1688" s="38"/>
      <c r="V1688" s="38"/>
      <c r="W1688" s="38"/>
      <c r="X1688" s="38"/>
      <c r="Y1688" s="38"/>
      <c r="Z1688" s="38"/>
      <c r="AA1688" s="38"/>
      <c r="AB1688" s="38"/>
      <c r="AC1688" s="38"/>
      <c r="AD1688" s="38"/>
      <c r="AE1688" s="38"/>
      <c r="AR1688" s="193" t="s">
        <v>364</v>
      </c>
      <c r="AT1688" s="193" t="s">
        <v>259</v>
      </c>
      <c r="AU1688" s="193" t="s">
        <v>85</v>
      </c>
      <c r="AY1688" s="19" t="s">
        <v>257</v>
      </c>
      <c r="BE1688" s="194">
        <f>IF(N1688="základní",J1688,0)</f>
        <v>0</v>
      </c>
      <c r="BF1688" s="194">
        <f>IF(N1688="snížená",J1688,0)</f>
        <v>0</v>
      </c>
      <c r="BG1688" s="194">
        <f>IF(N1688="zákl. přenesená",J1688,0)</f>
        <v>0</v>
      </c>
      <c r="BH1688" s="194">
        <f>IF(N1688="sníž. přenesená",J1688,0)</f>
        <v>0</v>
      </c>
      <c r="BI1688" s="194">
        <f>IF(N1688="nulová",J1688,0)</f>
        <v>0</v>
      </c>
      <c r="BJ1688" s="19" t="s">
        <v>82</v>
      </c>
      <c r="BK1688" s="194">
        <f>ROUND(I1688*H1688,2)</f>
        <v>0</v>
      </c>
      <c r="BL1688" s="19" t="s">
        <v>364</v>
      </c>
      <c r="BM1688" s="193" t="s">
        <v>2076</v>
      </c>
    </row>
    <row r="1689" s="13" customFormat="1">
      <c r="A1689" s="13"/>
      <c r="B1689" s="195"/>
      <c r="C1689" s="13"/>
      <c r="D1689" s="196" t="s">
        <v>265</v>
      </c>
      <c r="E1689" s="197" t="s">
        <v>1</v>
      </c>
      <c r="F1689" s="198" t="s">
        <v>890</v>
      </c>
      <c r="G1689" s="13"/>
      <c r="H1689" s="197" t="s">
        <v>1</v>
      </c>
      <c r="I1689" s="199"/>
      <c r="J1689" s="13"/>
      <c r="K1689" s="13"/>
      <c r="L1689" s="195"/>
      <c r="M1689" s="200"/>
      <c r="N1689" s="201"/>
      <c r="O1689" s="201"/>
      <c r="P1689" s="201"/>
      <c r="Q1689" s="201"/>
      <c r="R1689" s="201"/>
      <c r="S1689" s="201"/>
      <c r="T1689" s="202"/>
      <c r="U1689" s="13"/>
      <c r="V1689" s="13"/>
      <c r="W1689" s="13"/>
      <c r="X1689" s="13"/>
      <c r="Y1689" s="13"/>
      <c r="Z1689" s="13"/>
      <c r="AA1689" s="13"/>
      <c r="AB1689" s="13"/>
      <c r="AC1689" s="13"/>
      <c r="AD1689" s="13"/>
      <c r="AE1689" s="13"/>
      <c r="AT1689" s="197" t="s">
        <v>265</v>
      </c>
      <c r="AU1689" s="197" t="s">
        <v>85</v>
      </c>
      <c r="AV1689" s="13" t="s">
        <v>82</v>
      </c>
      <c r="AW1689" s="13" t="s">
        <v>32</v>
      </c>
      <c r="AX1689" s="13" t="s">
        <v>75</v>
      </c>
      <c r="AY1689" s="197" t="s">
        <v>257</v>
      </c>
    </row>
    <row r="1690" s="13" customFormat="1">
      <c r="A1690" s="13"/>
      <c r="B1690" s="195"/>
      <c r="C1690" s="13"/>
      <c r="D1690" s="196" t="s">
        <v>265</v>
      </c>
      <c r="E1690" s="197" t="s">
        <v>1</v>
      </c>
      <c r="F1690" s="198" t="s">
        <v>890</v>
      </c>
      <c r="G1690" s="13"/>
      <c r="H1690" s="197" t="s">
        <v>1</v>
      </c>
      <c r="I1690" s="199"/>
      <c r="J1690" s="13"/>
      <c r="K1690" s="13"/>
      <c r="L1690" s="195"/>
      <c r="M1690" s="200"/>
      <c r="N1690" s="201"/>
      <c r="O1690" s="201"/>
      <c r="P1690" s="201"/>
      <c r="Q1690" s="201"/>
      <c r="R1690" s="201"/>
      <c r="S1690" s="201"/>
      <c r="T1690" s="202"/>
      <c r="U1690" s="13"/>
      <c r="V1690" s="13"/>
      <c r="W1690" s="13"/>
      <c r="X1690" s="13"/>
      <c r="Y1690" s="13"/>
      <c r="Z1690" s="13"/>
      <c r="AA1690" s="13"/>
      <c r="AB1690" s="13"/>
      <c r="AC1690" s="13"/>
      <c r="AD1690" s="13"/>
      <c r="AE1690" s="13"/>
      <c r="AT1690" s="197" t="s">
        <v>265</v>
      </c>
      <c r="AU1690" s="197" t="s">
        <v>85</v>
      </c>
      <c r="AV1690" s="13" t="s">
        <v>82</v>
      </c>
      <c r="AW1690" s="13" t="s">
        <v>32</v>
      </c>
      <c r="AX1690" s="13" t="s">
        <v>75</v>
      </c>
      <c r="AY1690" s="197" t="s">
        <v>257</v>
      </c>
    </row>
    <row r="1691" s="13" customFormat="1">
      <c r="A1691" s="13"/>
      <c r="B1691" s="195"/>
      <c r="C1691" s="13"/>
      <c r="D1691" s="196" t="s">
        <v>265</v>
      </c>
      <c r="E1691" s="197" t="s">
        <v>1</v>
      </c>
      <c r="F1691" s="198" t="s">
        <v>891</v>
      </c>
      <c r="G1691" s="13"/>
      <c r="H1691" s="197" t="s">
        <v>1</v>
      </c>
      <c r="I1691" s="199"/>
      <c r="J1691" s="13"/>
      <c r="K1691" s="13"/>
      <c r="L1691" s="195"/>
      <c r="M1691" s="200"/>
      <c r="N1691" s="201"/>
      <c r="O1691" s="201"/>
      <c r="P1691" s="201"/>
      <c r="Q1691" s="201"/>
      <c r="R1691" s="201"/>
      <c r="S1691" s="201"/>
      <c r="T1691" s="202"/>
      <c r="U1691" s="13"/>
      <c r="V1691" s="13"/>
      <c r="W1691" s="13"/>
      <c r="X1691" s="13"/>
      <c r="Y1691" s="13"/>
      <c r="Z1691" s="13"/>
      <c r="AA1691" s="13"/>
      <c r="AB1691" s="13"/>
      <c r="AC1691" s="13"/>
      <c r="AD1691" s="13"/>
      <c r="AE1691" s="13"/>
      <c r="AT1691" s="197" t="s">
        <v>265</v>
      </c>
      <c r="AU1691" s="197" t="s">
        <v>85</v>
      </c>
      <c r="AV1691" s="13" t="s">
        <v>82</v>
      </c>
      <c r="AW1691" s="13" t="s">
        <v>32</v>
      </c>
      <c r="AX1691" s="13" t="s">
        <v>75</v>
      </c>
      <c r="AY1691" s="197" t="s">
        <v>257</v>
      </c>
    </row>
    <row r="1692" s="14" customFormat="1">
      <c r="A1692" s="14"/>
      <c r="B1692" s="203"/>
      <c r="C1692" s="14"/>
      <c r="D1692" s="196" t="s">
        <v>265</v>
      </c>
      <c r="E1692" s="204" t="s">
        <v>1</v>
      </c>
      <c r="F1692" s="205" t="s">
        <v>892</v>
      </c>
      <c r="G1692" s="14"/>
      <c r="H1692" s="206">
        <v>312.51999999999998</v>
      </c>
      <c r="I1692" s="207"/>
      <c r="J1692" s="14"/>
      <c r="K1692" s="14"/>
      <c r="L1692" s="203"/>
      <c r="M1692" s="208"/>
      <c r="N1692" s="209"/>
      <c r="O1692" s="209"/>
      <c r="P1692" s="209"/>
      <c r="Q1692" s="209"/>
      <c r="R1692" s="209"/>
      <c r="S1692" s="209"/>
      <c r="T1692" s="210"/>
      <c r="U1692" s="14"/>
      <c r="V1692" s="14"/>
      <c r="W1692" s="14"/>
      <c r="X1692" s="14"/>
      <c r="Y1692" s="14"/>
      <c r="Z1692" s="14"/>
      <c r="AA1692" s="14"/>
      <c r="AB1692" s="14"/>
      <c r="AC1692" s="14"/>
      <c r="AD1692" s="14"/>
      <c r="AE1692" s="14"/>
      <c r="AT1692" s="204" t="s">
        <v>265</v>
      </c>
      <c r="AU1692" s="204" t="s">
        <v>85</v>
      </c>
      <c r="AV1692" s="14" t="s">
        <v>85</v>
      </c>
      <c r="AW1692" s="14" t="s">
        <v>32</v>
      </c>
      <c r="AX1692" s="14" t="s">
        <v>75</v>
      </c>
      <c r="AY1692" s="204" t="s">
        <v>257</v>
      </c>
    </row>
    <row r="1693" s="13" customFormat="1">
      <c r="A1693" s="13"/>
      <c r="B1693" s="195"/>
      <c r="C1693" s="13"/>
      <c r="D1693" s="196" t="s">
        <v>265</v>
      </c>
      <c r="E1693" s="197" t="s">
        <v>1</v>
      </c>
      <c r="F1693" s="198" t="s">
        <v>893</v>
      </c>
      <c r="G1693" s="13"/>
      <c r="H1693" s="197" t="s">
        <v>1</v>
      </c>
      <c r="I1693" s="199"/>
      <c r="J1693" s="13"/>
      <c r="K1693" s="13"/>
      <c r="L1693" s="195"/>
      <c r="M1693" s="200"/>
      <c r="N1693" s="201"/>
      <c r="O1693" s="201"/>
      <c r="P1693" s="201"/>
      <c r="Q1693" s="201"/>
      <c r="R1693" s="201"/>
      <c r="S1693" s="201"/>
      <c r="T1693" s="202"/>
      <c r="U1693" s="13"/>
      <c r="V1693" s="13"/>
      <c r="W1693" s="13"/>
      <c r="X1693" s="13"/>
      <c r="Y1693" s="13"/>
      <c r="Z1693" s="13"/>
      <c r="AA1693" s="13"/>
      <c r="AB1693" s="13"/>
      <c r="AC1693" s="13"/>
      <c r="AD1693" s="13"/>
      <c r="AE1693" s="13"/>
      <c r="AT1693" s="197" t="s">
        <v>265</v>
      </c>
      <c r="AU1693" s="197" t="s">
        <v>85</v>
      </c>
      <c r="AV1693" s="13" t="s">
        <v>82</v>
      </c>
      <c r="AW1693" s="13" t="s">
        <v>32</v>
      </c>
      <c r="AX1693" s="13" t="s">
        <v>75</v>
      </c>
      <c r="AY1693" s="197" t="s">
        <v>257</v>
      </c>
    </row>
    <row r="1694" s="14" customFormat="1">
      <c r="A1694" s="14"/>
      <c r="B1694" s="203"/>
      <c r="C1694" s="14"/>
      <c r="D1694" s="196" t="s">
        <v>265</v>
      </c>
      <c r="E1694" s="204" t="s">
        <v>1</v>
      </c>
      <c r="F1694" s="205" t="s">
        <v>894</v>
      </c>
      <c r="G1694" s="14"/>
      <c r="H1694" s="206">
        <v>55.759999999999998</v>
      </c>
      <c r="I1694" s="207"/>
      <c r="J1694" s="14"/>
      <c r="K1694" s="14"/>
      <c r="L1694" s="203"/>
      <c r="M1694" s="208"/>
      <c r="N1694" s="209"/>
      <c r="O1694" s="209"/>
      <c r="P1694" s="209"/>
      <c r="Q1694" s="209"/>
      <c r="R1694" s="209"/>
      <c r="S1694" s="209"/>
      <c r="T1694" s="210"/>
      <c r="U1694" s="14"/>
      <c r="V1694" s="14"/>
      <c r="W1694" s="14"/>
      <c r="X1694" s="14"/>
      <c r="Y1694" s="14"/>
      <c r="Z1694" s="14"/>
      <c r="AA1694" s="14"/>
      <c r="AB1694" s="14"/>
      <c r="AC1694" s="14"/>
      <c r="AD1694" s="14"/>
      <c r="AE1694" s="14"/>
      <c r="AT1694" s="204" t="s">
        <v>265</v>
      </c>
      <c r="AU1694" s="204" t="s">
        <v>85</v>
      </c>
      <c r="AV1694" s="14" t="s">
        <v>85</v>
      </c>
      <c r="AW1694" s="14" t="s">
        <v>32</v>
      </c>
      <c r="AX1694" s="14" t="s">
        <v>75</v>
      </c>
      <c r="AY1694" s="204" t="s">
        <v>257</v>
      </c>
    </row>
    <row r="1695" s="13" customFormat="1">
      <c r="A1695" s="13"/>
      <c r="B1695" s="195"/>
      <c r="C1695" s="13"/>
      <c r="D1695" s="196" t="s">
        <v>265</v>
      </c>
      <c r="E1695" s="197" t="s">
        <v>1</v>
      </c>
      <c r="F1695" s="198" t="s">
        <v>895</v>
      </c>
      <c r="G1695" s="13"/>
      <c r="H1695" s="197" t="s">
        <v>1</v>
      </c>
      <c r="I1695" s="199"/>
      <c r="J1695" s="13"/>
      <c r="K1695" s="13"/>
      <c r="L1695" s="195"/>
      <c r="M1695" s="200"/>
      <c r="N1695" s="201"/>
      <c r="O1695" s="201"/>
      <c r="P1695" s="201"/>
      <c r="Q1695" s="201"/>
      <c r="R1695" s="201"/>
      <c r="S1695" s="201"/>
      <c r="T1695" s="202"/>
      <c r="U1695" s="13"/>
      <c r="V1695" s="13"/>
      <c r="W1695" s="13"/>
      <c r="X1695" s="13"/>
      <c r="Y1695" s="13"/>
      <c r="Z1695" s="13"/>
      <c r="AA1695" s="13"/>
      <c r="AB1695" s="13"/>
      <c r="AC1695" s="13"/>
      <c r="AD1695" s="13"/>
      <c r="AE1695" s="13"/>
      <c r="AT1695" s="197" t="s">
        <v>265</v>
      </c>
      <c r="AU1695" s="197" t="s">
        <v>85</v>
      </c>
      <c r="AV1695" s="13" t="s">
        <v>82</v>
      </c>
      <c r="AW1695" s="13" t="s">
        <v>32</v>
      </c>
      <c r="AX1695" s="13" t="s">
        <v>75</v>
      </c>
      <c r="AY1695" s="197" t="s">
        <v>257</v>
      </c>
    </row>
    <row r="1696" s="14" customFormat="1">
      <c r="A1696" s="14"/>
      <c r="B1696" s="203"/>
      <c r="C1696" s="14"/>
      <c r="D1696" s="196" t="s">
        <v>265</v>
      </c>
      <c r="E1696" s="204" t="s">
        <v>1</v>
      </c>
      <c r="F1696" s="205" t="s">
        <v>896</v>
      </c>
      <c r="G1696" s="14"/>
      <c r="H1696" s="206">
        <v>5.6500000000000004</v>
      </c>
      <c r="I1696" s="207"/>
      <c r="J1696" s="14"/>
      <c r="K1696" s="14"/>
      <c r="L1696" s="203"/>
      <c r="M1696" s="208"/>
      <c r="N1696" s="209"/>
      <c r="O1696" s="209"/>
      <c r="P1696" s="209"/>
      <c r="Q1696" s="209"/>
      <c r="R1696" s="209"/>
      <c r="S1696" s="209"/>
      <c r="T1696" s="210"/>
      <c r="U1696" s="14"/>
      <c r="V1696" s="14"/>
      <c r="W1696" s="14"/>
      <c r="X1696" s="14"/>
      <c r="Y1696" s="14"/>
      <c r="Z1696" s="14"/>
      <c r="AA1696" s="14"/>
      <c r="AB1696" s="14"/>
      <c r="AC1696" s="14"/>
      <c r="AD1696" s="14"/>
      <c r="AE1696" s="14"/>
      <c r="AT1696" s="204" t="s">
        <v>265</v>
      </c>
      <c r="AU1696" s="204" t="s">
        <v>85</v>
      </c>
      <c r="AV1696" s="14" t="s">
        <v>85</v>
      </c>
      <c r="AW1696" s="14" t="s">
        <v>32</v>
      </c>
      <c r="AX1696" s="14" t="s">
        <v>75</v>
      </c>
      <c r="AY1696" s="204" t="s">
        <v>257</v>
      </c>
    </row>
    <row r="1697" s="13" customFormat="1">
      <c r="A1697" s="13"/>
      <c r="B1697" s="195"/>
      <c r="C1697" s="13"/>
      <c r="D1697" s="196" t="s">
        <v>265</v>
      </c>
      <c r="E1697" s="197" t="s">
        <v>1</v>
      </c>
      <c r="F1697" s="198" t="s">
        <v>903</v>
      </c>
      <c r="G1697" s="13"/>
      <c r="H1697" s="197" t="s">
        <v>1</v>
      </c>
      <c r="I1697" s="199"/>
      <c r="J1697" s="13"/>
      <c r="K1697" s="13"/>
      <c r="L1697" s="195"/>
      <c r="M1697" s="200"/>
      <c r="N1697" s="201"/>
      <c r="O1697" s="201"/>
      <c r="P1697" s="201"/>
      <c r="Q1697" s="201"/>
      <c r="R1697" s="201"/>
      <c r="S1697" s="201"/>
      <c r="T1697" s="202"/>
      <c r="U1697" s="13"/>
      <c r="V1697" s="13"/>
      <c r="W1697" s="13"/>
      <c r="X1697" s="13"/>
      <c r="Y1697" s="13"/>
      <c r="Z1697" s="13"/>
      <c r="AA1697" s="13"/>
      <c r="AB1697" s="13"/>
      <c r="AC1697" s="13"/>
      <c r="AD1697" s="13"/>
      <c r="AE1697" s="13"/>
      <c r="AT1697" s="197" t="s">
        <v>265</v>
      </c>
      <c r="AU1697" s="197" t="s">
        <v>85</v>
      </c>
      <c r="AV1697" s="13" t="s">
        <v>82</v>
      </c>
      <c r="AW1697" s="13" t="s">
        <v>32</v>
      </c>
      <c r="AX1697" s="13" t="s">
        <v>75</v>
      </c>
      <c r="AY1697" s="197" t="s">
        <v>257</v>
      </c>
    </row>
    <row r="1698" s="14" customFormat="1">
      <c r="A1698" s="14"/>
      <c r="B1698" s="203"/>
      <c r="C1698" s="14"/>
      <c r="D1698" s="196" t="s">
        <v>265</v>
      </c>
      <c r="E1698" s="204" t="s">
        <v>1</v>
      </c>
      <c r="F1698" s="205" t="s">
        <v>904</v>
      </c>
      <c r="G1698" s="14"/>
      <c r="H1698" s="206">
        <v>3.8199999999999998</v>
      </c>
      <c r="I1698" s="207"/>
      <c r="J1698" s="14"/>
      <c r="K1698" s="14"/>
      <c r="L1698" s="203"/>
      <c r="M1698" s="208"/>
      <c r="N1698" s="209"/>
      <c r="O1698" s="209"/>
      <c r="P1698" s="209"/>
      <c r="Q1698" s="209"/>
      <c r="R1698" s="209"/>
      <c r="S1698" s="209"/>
      <c r="T1698" s="210"/>
      <c r="U1698" s="14"/>
      <c r="V1698" s="14"/>
      <c r="W1698" s="14"/>
      <c r="X1698" s="14"/>
      <c r="Y1698" s="14"/>
      <c r="Z1698" s="14"/>
      <c r="AA1698" s="14"/>
      <c r="AB1698" s="14"/>
      <c r="AC1698" s="14"/>
      <c r="AD1698" s="14"/>
      <c r="AE1698" s="14"/>
      <c r="AT1698" s="204" t="s">
        <v>265</v>
      </c>
      <c r="AU1698" s="204" t="s">
        <v>85</v>
      </c>
      <c r="AV1698" s="14" t="s">
        <v>85</v>
      </c>
      <c r="AW1698" s="14" t="s">
        <v>32</v>
      </c>
      <c r="AX1698" s="14" t="s">
        <v>75</v>
      </c>
      <c r="AY1698" s="204" t="s">
        <v>257</v>
      </c>
    </row>
    <row r="1699" s="13" customFormat="1">
      <c r="A1699" s="13"/>
      <c r="B1699" s="195"/>
      <c r="C1699" s="13"/>
      <c r="D1699" s="196" t="s">
        <v>265</v>
      </c>
      <c r="E1699" s="197" t="s">
        <v>1</v>
      </c>
      <c r="F1699" s="198" t="s">
        <v>905</v>
      </c>
      <c r="G1699" s="13"/>
      <c r="H1699" s="197" t="s">
        <v>1</v>
      </c>
      <c r="I1699" s="199"/>
      <c r="J1699" s="13"/>
      <c r="K1699" s="13"/>
      <c r="L1699" s="195"/>
      <c r="M1699" s="200"/>
      <c r="N1699" s="201"/>
      <c r="O1699" s="201"/>
      <c r="P1699" s="201"/>
      <c r="Q1699" s="201"/>
      <c r="R1699" s="201"/>
      <c r="S1699" s="201"/>
      <c r="T1699" s="202"/>
      <c r="U1699" s="13"/>
      <c r="V1699" s="13"/>
      <c r="W1699" s="13"/>
      <c r="X1699" s="13"/>
      <c r="Y1699" s="13"/>
      <c r="Z1699" s="13"/>
      <c r="AA1699" s="13"/>
      <c r="AB1699" s="13"/>
      <c r="AC1699" s="13"/>
      <c r="AD1699" s="13"/>
      <c r="AE1699" s="13"/>
      <c r="AT1699" s="197" t="s">
        <v>265</v>
      </c>
      <c r="AU1699" s="197" t="s">
        <v>85</v>
      </c>
      <c r="AV1699" s="13" t="s">
        <v>82</v>
      </c>
      <c r="AW1699" s="13" t="s">
        <v>32</v>
      </c>
      <c r="AX1699" s="13" t="s">
        <v>75</v>
      </c>
      <c r="AY1699" s="197" t="s">
        <v>257</v>
      </c>
    </row>
    <row r="1700" s="14" customFormat="1">
      <c r="A1700" s="14"/>
      <c r="B1700" s="203"/>
      <c r="C1700" s="14"/>
      <c r="D1700" s="196" t="s">
        <v>265</v>
      </c>
      <c r="E1700" s="204" t="s">
        <v>1</v>
      </c>
      <c r="F1700" s="205" t="s">
        <v>906</v>
      </c>
      <c r="G1700" s="14"/>
      <c r="H1700" s="206">
        <v>6.9800000000000004</v>
      </c>
      <c r="I1700" s="207"/>
      <c r="J1700" s="14"/>
      <c r="K1700" s="14"/>
      <c r="L1700" s="203"/>
      <c r="M1700" s="208"/>
      <c r="N1700" s="209"/>
      <c r="O1700" s="209"/>
      <c r="P1700" s="209"/>
      <c r="Q1700" s="209"/>
      <c r="R1700" s="209"/>
      <c r="S1700" s="209"/>
      <c r="T1700" s="210"/>
      <c r="U1700" s="14"/>
      <c r="V1700" s="14"/>
      <c r="W1700" s="14"/>
      <c r="X1700" s="14"/>
      <c r="Y1700" s="14"/>
      <c r="Z1700" s="14"/>
      <c r="AA1700" s="14"/>
      <c r="AB1700" s="14"/>
      <c r="AC1700" s="14"/>
      <c r="AD1700" s="14"/>
      <c r="AE1700" s="14"/>
      <c r="AT1700" s="204" t="s">
        <v>265</v>
      </c>
      <c r="AU1700" s="204" t="s">
        <v>85</v>
      </c>
      <c r="AV1700" s="14" t="s">
        <v>85</v>
      </c>
      <c r="AW1700" s="14" t="s">
        <v>32</v>
      </c>
      <c r="AX1700" s="14" t="s">
        <v>75</v>
      </c>
      <c r="AY1700" s="204" t="s">
        <v>257</v>
      </c>
    </row>
    <row r="1701" s="13" customFormat="1">
      <c r="A1701" s="13"/>
      <c r="B1701" s="195"/>
      <c r="C1701" s="13"/>
      <c r="D1701" s="196" t="s">
        <v>265</v>
      </c>
      <c r="E1701" s="197" t="s">
        <v>1</v>
      </c>
      <c r="F1701" s="198" t="s">
        <v>897</v>
      </c>
      <c r="G1701" s="13"/>
      <c r="H1701" s="197" t="s">
        <v>1</v>
      </c>
      <c r="I1701" s="199"/>
      <c r="J1701" s="13"/>
      <c r="K1701" s="13"/>
      <c r="L1701" s="195"/>
      <c r="M1701" s="200"/>
      <c r="N1701" s="201"/>
      <c r="O1701" s="201"/>
      <c r="P1701" s="201"/>
      <c r="Q1701" s="201"/>
      <c r="R1701" s="201"/>
      <c r="S1701" s="201"/>
      <c r="T1701" s="202"/>
      <c r="U1701" s="13"/>
      <c r="V1701" s="13"/>
      <c r="W1701" s="13"/>
      <c r="X1701" s="13"/>
      <c r="Y1701" s="13"/>
      <c r="Z1701" s="13"/>
      <c r="AA1701" s="13"/>
      <c r="AB1701" s="13"/>
      <c r="AC1701" s="13"/>
      <c r="AD1701" s="13"/>
      <c r="AE1701" s="13"/>
      <c r="AT1701" s="197" t="s">
        <v>265</v>
      </c>
      <c r="AU1701" s="197" t="s">
        <v>85</v>
      </c>
      <c r="AV1701" s="13" t="s">
        <v>82</v>
      </c>
      <c r="AW1701" s="13" t="s">
        <v>32</v>
      </c>
      <c r="AX1701" s="13" t="s">
        <v>75</v>
      </c>
      <c r="AY1701" s="197" t="s">
        <v>257</v>
      </c>
    </row>
    <row r="1702" s="14" customFormat="1">
      <c r="A1702" s="14"/>
      <c r="B1702" s="203"/>
      <c r="C1702" s="14"/>
      <c r="D1702" s="196" t="s">
        <v>265</v>
      </c>
      <c r="E1702" s="204" t="s">
        <v>1</v>
      </c>
      <c r="F1702" s="205" t="s">
        <v>822</v>
      </c>
      <c r="G1702" s="14"/>
      <c r="H1702" s="206">
        <v>78</v>
      </c>
      <c r="I1702" s="207"/>
      <c r="J1702" s="14"/>
      <c r="K1702" s="14"/>
      <c r="L1702" s="203"/>
      <c r="M1702" s="208"/>
      <c r="N1702" s="209"/>
      <c r="O1702" s="209"/>
      <c r="P1702" s="209"/>
      <c r="Q1702" s="209"/>
      <c r="R1702" s="209"/>
      <c r="S1702" s="209"/>
      <c r="T1702" s="210"/>
      <c r="U1702" s="14"/>
      <c r="V1702" s="14"/>
      <c r="W1702" s="14"/>
      <c r="X1702" s="14"/>
      <c r="Y1702" s="14"/>
      <c r="Z1702" s="14"/>
      <c r="AA1702" s="14"/>
      <c r="AB1702" s="14"/>
      <c r="AC1702" s="14"/>
      <c r="AD1702" s="14"/>
      <c r="AE1702" s="14"/>
      <c r="AT1702" s="204" t="s">
        <v>265</v>
      </c>
      <c r="AU1702" s="204" t="s">
        <v>85</v>
      </c>
      <c r="AV1702" s="14" t="s">
        <v>85</v>
      </c>
      <c r="AW1702" s="14" t="s">
        <v>32</v>
      </c>
      <c r="AX1702" s="14" t="s">
        <v>75</v>
      </c>
      <c r="AY1702" s="204" t="s">
        <v>257</v>
      </c>
    </row>
    <row r="1703" s="13" customFormat="1">
      <c r="A1703" s="13"/>
      <c r="B1703" s="195"/>
      <c r="C1703" s="13"/>
      <c r="D1703" s="196" t="s">
        <v>265</v>
      </c>
      <c r="E1703" s="197" t="s">
        <v>1</v>
      </c>
      <c r="F1703" s="198" t="s">
        <v>938</v>
      </c>
      <c r="G1703" s="13"/>
      <c r="H1703" s="197" t="s">
        <v>1</v>
      </c>
      <c r="I1703" s="199"/>
      <c r="J1703" s="13"/>
      <c r="K1703" s="13"/>
      <c r="L1703" s="195"/>
      <c r="M1703" s="200"/>
      <c r="N1703" s="201"/>
      <c r="O1703" s="201"/>
      <c r="P1703" s="201"/>
      <c r="Q1703" s="201"/>
      <c r="R1703" s="201"/>
      <c r="S1703" s="201"/>
      <c r="T1703" s="202"/>
      <c r="U1703" s="13"/>
      <c r="V1703" s="13"/>
      <c r="W1703" s="13"/>
      <c r="X1703" s="13"/>
      <c r="Y1703" s="13"/>
      <c r="Z1703" s="13"/>
      <c r="AA1703" s="13"/>
      <c r="AB1703" s="13"/>
      <c r="AC1703" s="13"/>
      <c r="AD1703" s="13"/>
      <c r="AE1703" s="13"/>
      <c r="AT1703" s="197" t="s">
        <v>265</v>
      </c>
      <c r="AU1703" s="197" t="s">
        <v>85</v>
      </c>
      <c r="AV1703" s="13" t="s">
        <v>82</v>
      </c>
      <c r="AW1703" s="13" t="s">
        <v>32</v>
      </c>
      <c r="AX1703" s="13" t="s">
        <v>75</v>
      </c>
      <c r="AY1703" s="197" t="s">
        <v>257</v>
      </c>
    </row>
    <row r="1704" s="14" customFormat="1">
      <c r="A1704" s="14"/>
      <c r="B1704" s="203"/>
      <c r="C1704" s="14"/>
      <c r="D1704" s="196" t="s">
        <v>265</v>
      </c>
      <c r="E1704" s="204" t="s">
        <v>1</v>
      </c>
      <c r="F1704" s="205" t="s">
        <v>958</v>
      </c>
      <c r="G1704" s="14"/>
      <c r="H1704" s="206">
        <v>28.710000000000001</v>
      </c>
      <c r="I1704" s="207"/>
      <c r="J1704" s="14"/>
      <c r="K1704" s="14"/>
      <c r="L1704" s="203"/>
      <c r="M1704" s="208"/>
      <c r="N1704" s="209"/>
      <c r="O1704" s="209"/>
      <c r="P1704" s="209"/>
      <c r="Q1704" s="209"/>
      <c r="R1704" s="209"/>
      <c r="S1704" s="209"/>
      <c r="T1704" s="210"/>
      <c r="U1704" s="14"/>
      <c r="V1704" s="14"/>
      <c r="W1704" s="14"/>
      <c r="X1704" s="14"/>
      <c r="Y1704" s="14"/>
      <c r="Z1704" s="14"/>
      <c r="AA1704" s="14"/>
      <c r="AB1704" s="14"/>
      <c r="AC1704" s="14"/>
      <c r="AD1704" s="14"/>
      <c r="AE1704" s="14"/>
      <c r="AT1704" s="204" t="s">
        <v>265</v>
      </c>
      <c r="AU1704" s="204" t="s">
        <v>85</v>
      </c>
      <c r="AV1704" s="14" t="s">
        <v>85</v>
      </c>
      <c r="AW1704" s="14" t="s">
        <v>32</v>
      </c>
      <c r="AX1704" s="14" t="s">
        <v>75</v>
      </c>
      <c r="AY1704" s="204" t="s">
        <v>257</v>
      </c>
    </row>
    <row r="1705" s="13" customFormat="1">
      <c r="A1705" s="13"/>
      <c r="B1705" s="195"/>
      <c r="C1705" s="13"/>
      <c r="D1705" s="196" t="s">
        <v>265</v>
      </c>
      <c r="E1705" s="197" t="s">
        <v>1</v>
      </c>
      <c r="F1705" s="198" t="s">
        <v>926</v>
      </c>
      <c r="G1705" s="13"/>
      <c r="H1705" s="197" t="s">
        <v>1</v>
      </c>
      <c r="I1705" s="199"/>
      <c r="J1705" s="13"/>
      <c r="K1705" s="13"/>
      <c r="L1705" s="195"/>
      <c r="M1705" s="200"/>
      <c r="N1705" s="201"/>
      <c r="O1705" s="201"/>
      <c r="P1705" s="201"/>
      <c r="Q1705" s="201"/>
      <c r="R1705" s="201"/>
      <c r="S1705" s="201"/>
      <c r="T1705" s="202"/>
      <c r="U1705" s="13"/>
      <c r="V1705" s="13"/>
      <c r="W1705" s="13"/>
      <c r="X1705" s="13"/>
      <c r="Y1705" s="13"/>
      <c r="Z1705" s="13"/>
      <c r="AA1705" s="13"/>
      <c r="AB1705" s="13"/>
      <c r="AC1705" s="13"/>
      <c r="AD1705" s="13"/>
      <c r="AE1705" s="13"/>
      <c r="AT1705" s="197" t="s">
        <v>265</v>
      </c>
      <c r="AU1705" s="197" t="s">
        <v>85</v>
      </c>
      <c r="AV1705" s="13" t="s">
        <v>82</v>
      </c>
      <c r="AW1705" s="13" t="s">
        <v>32</v>
      </c>
      <c r="AX1705" s="13" t="s">
        <v>75</v>
      </c>
      <c r="AY1705" s="197" t="s">
        <v>257</v>
      </c>
    </row>
    <row r="1706" s="14" customFormat="1">
      <c r="A1706" s="14"/>
      <c r="B1706" s="203"/>
      <c r="C1706" s="14"/>
      <c r="D1706" s="196" t="s">
        <v>265</v>
      </c>
      <c r="E1706" s="204" t="s">
        <v>1</v>
      </c>
      <c r="F1706" s="205" t="s">
        <v>959</v>
      </c>
      <c r="G1706" s="14"/>
      <c r="H1706" s="206">
        <v>14.529999999999999</v>
      </c>
      <c r="I1706" s="207"/>
      <c r="J1706" s="14"/>
      <c r="K1706" s="14"/>
      <c r="L1706" s="203"/>
      <c r="M1706" s="208"/>
      <c r="N1706" s="209"/>
      <c r="O1706" s="209"/>
      <c r="P1706" s="209"/>
      <c r="Q1706" s="209"/>
      <c r="R1706" s="209"/>
      <c r="S1706" s="209"/>
      <c r="T1706" s="210"/>
      <c r="U1706" s="14"/>
      <c r="V1706" s="14"/>
      <c r="W1706" s="14"/>
      <c r="X1706" s="14"/>
      <c r="Y1706" s="14"/>
      <c r="Z1706" s="14"/>
      <c r="AA1706" s="14"/>
      <c r="AB1706" s="14"/>
      <c r="AC1706" s="14"/>
      <c r="AD1706" s="14"/>
      <c r="AE1706" s="14"/>
      <c r="AT1706" s="204" t="s">
        <v>265</v>
      </c>
      <c r="AU1706" s="204" t="s">
        <v>85</v>
      </c>
      <c r="AV1706" s="14" t="s">
        <v>85</v>
      </c>
      <c r="AW1706" s="14" t="s">
        <v>32</v>
      </c>
      <c r="AX1706" s="14" t="s">
        <v>75</v>
      </c>
      <c r="AY1706" s="204" t="s">
        <v>257</v>
      </c>
    </row>
    <row r="1707" s="13" customFormat="1">
      <c r="A1707" s="13"/>
      <c r="B1707" s="195"/>
      <c r="C1707" s="13"/>
      <c r="D1707" s="196" t="s">
        <v>265</v>
      </c>
      <c r="E1707" s="197" t="s">
        <v>1</v>
      </c>
      <c r="F1707" s="198" t="s">
        <v>919</v>
      </c>
      <c r="G1707" s="13"/>
      <c r="H1707" s="197" t="s">
        <v>1</v>
      </c>
      <c r="I1707" s="199"/>
      <c r="J1707" s="13"/>
      <c r="K1707" s="13"/>
      <c r="L1707" s="195"/>
      <c r="M1707" s="200"/>
      <c r="N1707" s="201"/>
      <c r="O1707" s="201"/>
      <c r="P1707" s="201"/>
      <c r="Q1707" s="201"/>
      <c r="R1707" s="201"/>
      <c r="S1707" s="201"/>
      <c r="T1707" s="202"/>
      <c r="U1707" s="13"/>
      <c r="V1707" s="13"/>
      <c r="W1707" s="13"/>
      <c r="X1707" s="13"/>
      <c r="Y1707" s="13"/>
      <c r="Z1707" s="13"/>
      <c r="AA1707" s="13"/>
      <c r="AB1707" s="13"/>
      <c r="AC1707" s="13"/>
      <c r="AD1707" s="13"/>
      <c r="AE1707" s="13"/>
      <c r="AT1707" s="197" t="s">
        <v>265</v>
      </c>
      <c r="AU1707" s="197" t="s">
        <v>85</v>
      </c>
      <c r="AV1707" s="13" t="s">
        <v>82</v>
      </c>
      <c r="AW1707" s="13" t="s">
        <v>32</v>
      </c>
      <c r="AX1707" s="13" t="s">
        <v>75</v>
      </c>
      <c r="AY1707" s="197" t="s">
        <v>257</v>
      </c>
    </row>
    <row r="1708" s="14" customFormat="1">
      <c r="A1708" s="14"/>
      <c r="B1708" s="203"/>
      <c r="C1708" s="14"/>
      <c r="D1708" s="196" t="s">
        <v>265</v>
      </c>
      <c r="E1708" s="204" t="s">
        <v>1</v>
      </c>
      <c r="F1708" s="205" t="s">
        <v>2077</v>
      </c>
      <c r="G1708" s="14"/>
      <c r="H1708" s="206">
        <v>1.46</v>
      </c>
      <c r="I1708" s="207"/>
      <c r="J1708" s="14"/>
      <c r="K1708" s="14"/>
      <c r="L1708" s="203"/>
      <c r="M1708" s="208"/>
      <c r="N1708" s="209"/>
      <c r="O1708" s="209"/>
      <c r="P1708" s="209"/>
      <c r="Q1708" s="209"/>
      <c r="R1708" s="209"/>
      <c r="S1708" s="209"/>
      <c r="T1708" s="210"/>
      <c r="U1708" s="14"/>
      <c r="V1708" s="14"/>
      <c r="W1708" s="14"/>
      <c r="X1708" s="14"/>
      <c r="Y1708" s="14"/>
      <c r="Z1708" s="14"/>
      <c r="AA1708" s="14"/>
      <c r="AB1708" s="14"/>
      <c r="AC1708" s="14"/>
      <c r="AD1708" s="14"/>
      <c r="AE1708" s="14"/>
      <c r="AT1708" s="204" t="s">
        <v>265</v>
      </c>
      <c r="AU1708" s="204" t="s">
        <v>85</v>
      </c>
      <c r="AV1708" s="14" t="s">
        <v>85</v>
      </c>
      <c r="AW1708" s="14" t="s">
        <v>32</v>
      </c>
      <c r="AX1708" s="14" t="s">
        <v>75</v>
      </c>
      <c r="AY1708" s="204" t="s">
        <v>257</v>
      </c>
    </row>
    <row r="1709" s="15" customFormat="1">
      <c r="A1709" s="15"/>
      <c r="B1709" s="211"/>
      <c r="C1709" s="15"/>
      <c r="D1709" s="196" t="s">
        <v>265</v>
      </c>
      <c r="E1709" s="212" t="s">
        <v>1</v>
      </c>
      <c r="F1709" s="213" t="s">
        <v>271</v>
      </c>
      <c r="G1709" s="15"/>
      <c r="H1709" s="214">
        <v>507.42999999999989</v>
      </c>
      <c r="I1709" s="215"/>
      <c r="J1709" s="15"/>
      <c r="K1709" s="15"/>
      <c r="L1709" s="211"/>
      <c r="M1709" s="216"/>
      <c r="N1709" s="217"/>
      <c r="O1709" s="217"/>
      <c r="P1709" s="217"/>
      <c r="Q1709" s="217"/>
      <c r="R1709" s="217"/>
      <c r="S1709" s="217"/>
      <c r="T1709" s="218"/>
      <c r="U1709" s="15"/>
      <c r="V1709" s="15"/>
      <c r="W1709" s="15"/>
      <c r="X1709" s="15"/>
      <c r="Y1709" s="15"/>
      <c r="Z1709" s="15"/>
      <c r="AA1709" s="15"/>
      <c r="AB1709" s="15"/>
      <c r="AC1709" s="15"/>
      <c r="AD1709" s="15"/>
      <c r="AE1709" s="15"/>
      <c r="AT1709" s="212" t="s">
        <v>265</v>
      </c>
      <c r="AU1709" s="212" t="s">
        <v>85</v>
      </c>
      <c r="AV1709" s="15" t="s">
        <v>108</v>
      </c>
      <c r="AW1709" s="15" t="s">
        <v>32</v>
      </c>
      <c r="AX1709" s="15" t="s">
        <v>82</v>
      </c>
      <c r="AY1709" s="212" t="s">
        <v>257</v>
      </c>
    </row>
    <row r="1710" s="2" customFormat="1" ht="33" customHeight="1">
      <c r="A1710" s="38"/>
      <c r="B1710" s="181"/>
      <c r="C1710" s="182" t="s">
        <v>2078</v>
      </c>
      <c r="D1710" s="182" t="s">
        <v>259</v>
      </c>
      <c r="E1710" s="183" t="s">
        <v>2079</v>
      </c>
      <c r="F1710" s="184" t="s">
        <v>2080</v>
      </c>
      <c r="G1710" s="185" t="s">
        <v>323</v>
      </c>
      <c r="H1710" s="186">
        <v>384.73000000000002</v>
      </c>
      <c r="I1710" s="187"/>
      <c r="J1710" s="188">
        <f>ROUND(I1710*H1710,2)</f>
        <v>0</v>
      </c>
      <c r="K1710" s="184" t="s">
        <v>1</v>
      </c>
      <c r="L1710" s="39"/>
      <c r="M1710" s="189" t="s">
        <v>1</v>
      </c>
      <c r="N1710" s="190" t="s">
        <v>40</v>
      </c>
      <c r="O1710" s="77"/>
      <c r="P1710" s="191">
        <f>O1710*H1710</f>
        <v>0</v>
      </c>
      <c r="Q1710" s="191">
        <v>0.00029999999999999997</v>
      </c>
      <c r="R1710" s="191">
        <f>Q1710*H1710</f>
        <v>0.11541899999999999</v>
      </c>
      <c r="S1710" s="191">
        <v>0</v>
      </c>
      <c r="T1710" s="192">
        <f>S1710*H1710</f>
        <v>0</v>
      </c>
      <c r="U1710" s="38"/>
      <c r="V1710" s="38"/>
      <c r="W1710" s="38"/>
      <c r="X1710" s="38"/>
      <c r="Y1710" s="38"/>
      <c r="Z1710" s="38"/>
      <c r="AA1710" s="38"/>
      <c r="AB1710" s="38"/>
      <c r="AC1710" s="38"/>
      <c r="AD1710" s="38"/>
      <c r="AE1710" s="38"/>
      <c r="AR1710" s="193" t="s">
        <v>364</v>
      </c>
      <c r="AT1710" s="193" t="s">
        <v>259</v>
      </c>
      <c r="AU1710" s="193" t="s">
        <v>85</v>
      </c>
      <c r="AY1710" s="19" t="s">
        <v>257</v>
      </c>
      <c r="BE1710" s="194">
        <f>IF(N1710="základní",J1710,0)</f>
        <v>0</v>
      </c>
      <c r="BF1710" s="194">
        <f>IF(N1710="snížená",J1710,0)</f>
        <v>0</v>
      </c>
      <c r="BG1710" s="194">
        <f>IF(N1710="zákl. přenesená",J1710,0)</f>
        <v>0</v>
      </c>
      <c r="BH1710" s="194">
        <f>IF(N1710="sníž. přenesená",J1710,0)</f>
        <v>0</v>
      </c>
      <c r="BI1710" s="194">
        <f>IF(N1710="nulová",J1710,0)</f>
        <v>0</v>
      </c>
      <c r="BJ1710" s="19" t="s">
        <v>82</v>
      </c>
      <c r="BK1710" s="194">
        <f>ROUND(I1710*H1710,2)</f>
        <v>0</v>
      </c>
      <c r="BL1710" s="19" t="s">
        <v>364</v>
      </c>
      <c r="BM1710" s="193" t="s">
        <v>2081</v>
      </c>
    </row>
    <row r="1711" s="13" customFormat="1">
      <c r="A1711" s="13"/>
      <c r="B1711" s="195"/>
      <c r="C1711" s="13"/>
      <c r="D1711" s="196" t="s">
        <v>265</v>
      </c>
      <c r="E1711" s="197" t="s">
        <v>1</v>
      </c>
      <c r="F1711" s="198" t="s">
        <v>890</v>
      </c>
      <c r="G1711" s="13"/>
      <c r="H1711" s="197" t="s">
        <v>1</v>
      </c>
      <c r="I1711" s="199"/>
      <c r="J1711" s="13"/>
      <c r="K1711" s="13"/>
      <c r="L1711" s="195"/>
      <c r="M1711" s="200"/>
      <c r="N1711" s="201"/>
      <c r="O1711" s="201"/>
      <c r="P1711" s="201"/>
      <c r="Q1711" s="201"/>
      <c r="R1711" s="201"/>
      <c r="S1711" s="201"/>
      <c r="T1711" s="202"/>
      <c r="U1711" s="13"/>
      <c r="V1711" s="13"/>
      <c r="W1711" s="13"/>
      <c r="X1711" s="13"/>
      <c r="Y1711" s="13"/>
      <c r="Z1711" s="13"/>
      <c r="AA1711" s="13"/>
      <c r="AB1711" s="13"/>
      <c r="AC1711" s="13"/>
      <c r="AD1711" s="13"/>
      <c r="AE1711" s="13"/>
      <c r="AT1711" s="197" t="s">
        <v>265</v>
      </c>
      <c r="AU1711" s="197" t="s">
        <v>85</v>
      </c>
      <c r="AV1711" s="13" t="s">
        <v>82</v>
      </c>
      <c r="AW1711" s="13" t="s">
        <v>32</v>
      </c>
      <c r="AX1711" s="13" t="s">
        <v>75</v>
      </c>
      <c r="AY1711" s="197" t="s">
        <v>257</v>
      </c>
    </row>
    <row r="1712" s="13" customFormat="1">
      <c r="A1712" s="13"/>
      <c r="B1712" s="195"/>
      <c r="C1712" s="13"/>
      <c r="D1712" s="196" t="s">
        <v>265</v>
      </c>
      <c r="E1712" s="197" t="s">
        <v>1</v>
      </c>
      <c r="F1712" s="198" t="s">
        <v>891</v>
      </c>
      <c r="G1712" s="13"/>
      <c r="H1712" s="197" t="s">
        <v>1</v>
      </c>
      <c r="I1712" s="199"/>
      <c r="J1712" s="13"/>
      <c r="K1712" s="13"/>
      <c r="L1712" s="195"/>
      <c r="M1712" s="200"/>
      <c r="N1712" s="201"/>
      <c r="O1712" s="201"/>
      <c r="P1712" s="201"/>
      <c r="Q1712" s="201"/>
      <c r="R1712" s="201"/>
      <c r="S1712" s="201"/>
      <c r="T1712" s="202"/>
      <c r="U1712" s="13"/>
      <c r="V1712" s="13"/>
      <c r="W1712" s="13"/>
      <c r="X1712" s="13"/>
      <c r="Y1712" s="13"/>
      <c r="Z1712" s="13"/>
      <c r="AA1712" s="13"/>
      <c r="AB1712" s="13"/>
      <c r="AC1712" s="13"/>
      <c r="AD1712" s="13"/>
      <c r="AE1712" s="13"/>
      <c r="AT1712" s="197" t="s">
        <v>265</v>
      </c>
      <c r="AU1712" s="197" t="s">
        <v>85</v>
      </c>
      <c r="AV1712" s="13" t="s">
        <v>82</v>
      </c>
      <c r="AW1712" s="13" t="s">
        <v>32</v>
      </c>
      <c r="AX1712" s="13" t="s">
        <v>75</v>
      </c>
      <c r="AY1712" s="197" t="s">
        <v>257</v>
      </c>
    </row>
    <row r="1713" s="14" customFormat="1">
      <c r="A1713" s="14"/>
      <c r="B1713" s="203"/>
      <c r="C1713" s="14"/>
      <c r="D1713" s="196" t="s">
        <v>265</v>
      </c>
      <c r="E1713" s="204" t="s">
        <v>1</v>
      </c>
      <c r="F1713" s="205" t="s">
        <v>892</v>
      </c>
      <c r="G1713" s="14"/>
      <c r="H1713" s="206">
        <v>312.51999999999998</v>
      </c>
      <c r="I1713" s="207"/>
      <c r="J1713" s="14"/>
      <c r="K1713" s="14"/>
      <c r="L1713" s="203"/>
      <c r="M1713" s="208"/>
      <c r="N1713" s="209"/>
      <c r="O1713" s="209"/>
      <c r="P1713" s="209"/>
      <c r="Q1713" s="209"/>
      <c r="R1713" s="209"/>
      <c r="S1713" s="209"/>
      <c r="T1713" s="210"/>
      <c r="U1713" s="14"/>
      <c r="V1713" s="14"/>
      <c r="W1713" s="14"/>
      <c r="X1713" s="14"/>
      <c r="Y1713" s="14"/>
      <c r="Z1713" s="14"/>
      <c r="AA1713" s="14"/>
      <c r="AB1713" s="14"/>
      <c r="AC1713" s="14"/>
      <c r="AD1713" s="14"/>
      <c r="AE1713" s="14"/>
      <c r="AT1713" s="204" t="s">
        <v>265</v>
      </c>
      <c r="AU1713" s="204" t="s">
        <v>85</v>
      </c>
      <c r="AV1713" s="14" t="s">
        <v>85</v>
      </c>
      <c r="AW1713" s="14" t="s">
        <v>32</v>
      </c>
      <c r="AX1713" s="14" t="s">
        <v>75</v>
      </c>
      <c r="AY1713" s="204" t="s">
        <v>257</v>
      </c>
    </row>
    <row r="1714" s="13" customFormat="1">
      <c r="A1714" s="13"/>
      <c r="B1714" s="195"/>
      <c r="C1714" s="13"/>
      <c r="D1714" s="196" t="s">
        <v>265</v>
      </c>
      <c r="E1714" s="197" t="s">
        <v>1</v>
      </c>
      <c r="F1714" s="198" t="s">
        <v>893</v>
      </c>
      <c r="G1714" s="13"/>
      <c r="H1714" s="197" t="s">
        <v>1</v>
      </c>
      <c r="I1714" s="199"/>
      <c r="J1714" s="13"/>
      <c r="K1714" s="13"/>
      <c r="L1714" s="195"/>
      <c r="M1714" s="200"/>
      <c r="N1714" s="201"/>
      <c r="O1714" s="201"/>
      <c r="P1714" s="201"/>
      <c r="Q1714" s="201"/>
      <c r="R1714" s="201"/>
      <c r="S1714" s="201"/>
      <c r="T1714" s="202"/>
      <c r="U1714" s="13"/>
      <c r="V1714" s="13"/>
      <c r="W1714" s="13"/>
      <c r="X1714" s="13"/>
      <c r="Y1714" s="13"/>
      <c r="Z1714" s="13"/>
      <c r="AA1714" s="13"/>
      <c r="AB1714" s="13"/>
      <c r="AC1714" s="13"/>
      <c r="AD1714" s="13"/>
      <c r="AE1714" s="13"/>
      <c r="AT1714" s="197" t="s">
        <v>265</v>
      </c>
      <c r="AU1714" s="197" t="s">
        <v>85</v>
      </c>
      <c r="AV1714" s="13" t="s">
        <v>82</v>
      </c>
      <c r="AW1714" s="13" t="s">
        <v>32</v>
      </c>
      <c r="AX1714" s="13" t="s">
        <v>75</v>
      </c>
      <c r="AY1714" s="197" t="s">
        <v>257</v>
      </c>
    </row>
    <row r="1715" s="14" customFormat="1">
      <c r="A1715" s="14"/>
      <c r="B1715" s="203"/>
      <c r="C1715" s="14"/>
      <c r="D1715" s="196" t="s">
        <v>265</v>
      </c>
      <c r="E1715" s="204" t="s">
        <v>1</v>
      </c>
      <c r="F1715" s="205" t="s">
        <v>894</v>
      </c>
      <c r="G1715" s="14"/>
      <c r="H1715" s="206">
        <v>55.759999999999998</v>
      </c>
      <c r="I1715" s="207"/>
      <c r="J1715" s="14"/>
      <c r="K1715" s="14"/>
      <c r="L1715" s="203"/>
      <c r="M1715" s="208"/>
      <c r="N1715" s="209"/>
      <c r="O1715" s="209"/>
      <c r="P1715" s="209"/>
      <c r="Q1715" s="209"/>
      <c r="R1715" s="209"/>
      <c r="S1715" s="209"/>
      <c r="T1715" s="210"/>
      <c r="U1715" s="14"/>
      <c r="V1715" s="14"/>
      <c r="W1715" s="14"/>
      <c r="X1715" s="14"/>
      <c r="Y1715" s="14"/>
      <c r="Z1715" s="14"/>
      <c r="AA1715" s="14"/>
      <c r="AB1715" s="14"/>
      <c r="AC1715" s="14"/>
      <c r="AD1715" s="14"/>
      <c r="AE1715" s="14"/>
      <c r="AT1715" s="204" t="s">
        <v>265</v>
      </c>
      <c r="AU1715" s="204" t="s">
        <v>85</v>
      </c>
      <c r="AV1715" s="14" t="s">
        <v>85</v>
      </c>
      <c r="AW1715" s="14" t="s">
        <v>32</v>
      </c>
      <c r="AX1715" s="14" t="s">
        <v>75</v>
      </c>
      <c r="AY1715" s="204" t="s">
        <v>257</v>
      </c>
    </row>
    <row r="1716" s="13" customFormat="1">
      <c r="A1716" s="13"/>
      <c r="B1716" s="195"/>
      <c r="C1716" s="13"/>
      <c r="D1716" s="196" t="s">
        <v>265</v>
      </c>
      <c r="E1716" s="197" t="s">
        <v>1</v>
      </c>
      <c r="F1716" s="198" t="s">
        <v>895</v>
      </c>
      <c r="G1716" s="13"/>
      <c r="H1716" s="197" t="s">
        <v>1</v>
      </c>
      <c r="I1716" s="199"/>
      <c r="J1716" s="13"/>
      <c r="K1716" s="13"/>
      <c r="L1716" s="195"/>
      <c r="M1716" s="200"/>
      <c r="N1716" s="201"/>
      <c r="O1716" s="201"/>
      <c r="P1716" s="201"/>
      <c r="Q1716" s="201"/>
      <c r="R1716" s="201"/>
      <c r="S1716" s="201"/>
      <c r="T1716" s="202"/>
      <c r="U1716" s="13"/>
      <c r="V1716" s="13"/>
      <c r="W1716" s="13"/>
      <c r="X1716" s="13"/>
      <c r="Y1716" s="13"/>
      <c r="Z1716" s="13"/>
      <c r="AA1716" s="13"/>
      <c r="AB1716" s="13"/>
      <c r="AC1716" s="13"/>
      <c r="AD1716" s="13"/>
      <c r="AE1716" s="13"/>
      <c r="AT1716" s="197" t="s">
        <v>265</v>
      </c>
      <c r="AU1716" s="197" t="s">
        <v>85</v>
      </c>
      <c r="AV1716" s="13" t="s">
        <v>82</v>
      </c>
      <c r="AW1716" s="13" t="s">
        <v>32</v>
      </c>
      <c r="AX1716" s="13" t="s">
        <v>75</v>
      </c>
      <c r="AY1716" s="197" t="s">
        <v>257</v>
      </c>
    </row>
    <row r="1717" s="14" customFormat="1">
      <c r="A1717" s="14"/>
      <c r="B1717" s="203"/>
      <c r="C1717" s="14"/>
      <c r="D1717" s="196" t="s">
        <v>265</v>
      </c>
      <c r="E1717" s="204" t="s">
        <v>1</v>
      </c>
      <c r="F1717" s="205" t="s">
        <v>896</v>
      </c>
      <c r="G1717" s="14"/>
      <c r="H1717" s="206">
        <v>5.6500000000000004</v>
      </c>
      <c r="I1717" s="207"/>
      <c r="J1717" s="14"/>
      <c r="K1717" s="14"/>
      <c r="L1717" s="203"/>
      <c r="M1717" s="208"/>
      <c r="N1717" s="209"/>
      <c r="O1717" s="209"/>
      <c r="P1717" s="209"/>
      <c r="Q1717" s="209"/>
      <c r="R1717" s="209"/>
      <c r="S1717" s="209"/>
      <c r="T1717" s="210"/>
      <c r="U1717" s="14"/>
      <c r="V1717" s="14"/>
      <c r="W1717" s="14"/>
      <c r="X1717" s="14"/>
      <c r="Y1717" s="14"/>
      <c r="Z1717" s="14"/>
      <c r="AA1717" s="14"/>
      <c r="AB1717" s="14"/>
      <c r="AC1717" s="14"/>
      <c r="AD1717" s="14"/>
      <c r="AE1717" s="14"/>
      <c r="AT1717" s="204" t="s">
        <v>265</v>
      </c>
      <c r="AU1717" s="204" t="s">
        <v>85</v>
      </c>
      <c r="AV1717" s="14" t="s">
        <v>85</v>
      </c>
      <c r="AW1717" s="14" t="s">
        <v>32</v>
      </c>
      <c r="AX1717" s="14" t="s">
        <v>75</v>
      </c>
      <c r="AY1717" s="204" t="s">
        <v>257</v>
      </c>
    </row>
    <row r="1718" s="13" customFormat="1">
      <c r="A1718" s="13"/>
      <c r="B1718" s="195"/>
      <c r="C1718" s="13"/>
      <c r="D1718" s="196" t="s">
        <v>265</v>
      </c>
      <c r="E1718" s="197" t="s">
        <v>1</v>
      </c>
      <c r="F1718" s="198" t="s">
        <v>903</v>
      </c>
      <c r="G1718" s="13"/>
      <c r="H1718" s="197" t="s">
        <v>1</v>
      </c>
      <c r="I1718" s="199"/>
      <c r="J1718" s="13"/>
      <c r="K1718" s="13"/>
      <c r="L1718" s="195"/>
      <c r="M1718" s="200"/>
      <c r="N1718" s="201"/>
      <c r="O1718" s="201"/>
      <c r="P1718" s="201"/>
      <c r="Q1718" s="201"/>
      <c r="R1718" s="201"/>
      <c r="S1718" s="201"/>
      <c r="T1718" s="202"/>
      <c r="U1718" s="13"/>
      <c r="V1718" s="13"/>
      <c r="W1718" s="13"/>
      <c r="X1718" s="13"/>
      <c r="Y1718" s="13"/>
      <c r="Z1718" s="13"/>
      <c r="AA1718" s="13"/>
      <c r="AB1718" s="13"/>
      <c r="AC1718" s="13"/>
      <c r="AD1718" s="13"/>
      <c r="AE1718" s="13"/>
      <c r="AT1718" s="197" t="s">
        <v>265</v>
      </c>
      <c r="AU1718" s="197" t="s">
        <v>85</v>
      </c>
      <c r="AV1718" s="13" t="s">
        <v>82</v>
      </c>
      <c r="AW1718" s="13" t="s">
        <v>32</v>
      </c>
      <c r="AX1718" s="13" t="s">
        <v>75</v>
      </c>
      <c r="AY1718" s="197" t="s">
        <v>257</v>
      </c>
    </row>
    <row r="1719" s="14" customFormat="1">
      <c r="A1719" s="14"/>
      <c r="B1719" s="203"/>
      <c r="C1719" s="14"/>
      <c r="D1719" s="196" t="s">
        <v>265</v>
      </c>
      <c r="E1719" s="204" t="s">
        <v>1</v>
      </c>
      <c r="F1719" s="205" t="s">
        <v>904</v>
      </c>
      <c r="G1719" s="14"/>
      <c r="H1719" s="206">
        <v>3.8199999999999998</v>
      </c>
      <c r="I1719" s="207"/>
      <c r="J1719" s="14"/>
      <c r="K1719" s="14"/>
      <c r="L1719" s="203"/>
      <c r="M1719" s="208"/>
      <c r="N1719" s="209"/>
      <c r="O1719" s="209"/>
      <c r="P1719" s="209"/>
      <c r="Q1719" s="209"/>
      <c r="R1719" s="209"/>
      <c r="S1719" s="209"/>
      <c r="T1719" s="210"/>
      <c r="U1719" s="14"/>
      <c r="V1719" s="14"/>
      <c r="W1719" s="14"/>
      <c r="X1719" s="14"/>
      <c r="Y1719" s="14"/>
      <c r="Z1719" s="14"/>
      <c r="AA1719" s="14"/>
      <c r="AB1719" s="14"/>
      <c r="AC1719" s="14"/>
      <c r="AD1719" s="14"/>
      <c r="AE1719" s="14"/>
      <c r="AT1719" s="204" t="s">
        <v>265</v>
      </c>
      <c r="AU1719" s="204" t="s">
        <v>85</v>
      </c>
      <c r="AV1719" s="14" t="s">
        <v>85</v>
      </c>
      <c r="AW1719" s="14" t="s">
        <v>32</v>
      </c>
      <c r="AX1719" s="14" t="s">
        <v>75</v>
      </c>
      <c r="AY1719" s="204" t="s">
        <v>257</v>
      </c>
    </row>
    <row r="1720" s="13" customFormat="1">
      <c r="A1720" s="13"/>
      <c r="B1720" s="195"/>
      <c r="C1720" s="13"/>
      <c r="D1720" s="196" t="s">
        <v>265</v>
      </c>
      <c r="E1720" s="197" t="s">
        <v>1</v>
      </c>
      <c r="F1720" s="198" t="s">
        <v>905</v>
      </c>
      <c r="G1720" s="13"/>
      <c r="H1720" s="197" t="s">
        <v>1</v>
      </c>
      <c r="I1720" s="199"/>
      <c r="J1720" s="13"/>
      <c r="K1720" s="13"/>
      <c r="L1720" s="195"/>
      <c r="M1720" s="200"/>
      <c r="N1720" s="201"/>
      <c r="O1720" s="201"/>
      <c r="P1720" s="201"/>
      <c r="Q1720" s="201"/>
      <c r="R1720" s="201"/>
      <c r="S1720" s="201"/>
      <c r="T1720" s="202"/>
      <c r="U1720" s="13"/>
      <c r="V1720" s="13"/>
      <c r="W1720" s="13"/>
      <c r="X1720" s="13"/>
      <c r="Y1720" s="13"/>
      <c r="Z1720" s="13"/>
      <c r="AA1720" s="13"/>
      <c r="AB1720" s="13"/>
      <c r="AC1720" s="13"/>
      <c r="AD1720" s="13"/>
      <c r="AE1720" s="13"/>
      <c r="AT1720" s="197" t="s">
        <v>265</v>
      </c>
      <c r="AU1720" s="197" t="s">
        <v>85</v>
      </c>
      <c r="AV1720" s="13" t="s">
        <v>82</v>
      </c>
      <c r="AW1720" s="13" t="s">
        <v>32</v>
      </c>
      <c r="AX1720" s="13" t="s">
        <v>75</v>
      </c>
      <c r="AY1720" s="197" t="s">
        <v>257</v>
      </c>
    </row>
    <row r="1721" s="14" customFormat="1">
      <c r="A1721" s="14"/>
      <c r="B1721" s="203"/>
      <c r="C1721" s="14"/>
      <c r="D1721" s="196" t="s">
        <v>265</v>
      </c>
      <c r="E1721" s="204" t="s">
        <v>1</v>
      </c>
      <c r="F1721" s="205" t="s">
        <v>906</v>
      </c>
      <c r="G1721" s="14"/>
      <c r="H1721" s="206">
        <v>6.9800000000000004</v>
      </c>
      <c r="I1721" s="207"/>
      <c r="J1721" s="14"/>
      <c r="K1721" s="14"/>
      <c r="L1721" s="203"/>
      <c r="M1721" s="208"/>
      <c r="N1721" s="209"/>
      <c r="O1721" s="209"/>
      <c r="P1721" s="209"/>
      <c r="Q1721" s="209"/>
      <c r="R1721" s="209"/>
      <c r="S1721" s="209"/>
      <c r="T1721" s="210"/>
      <c r="U1721" s="14"/>
      <c r="V1721" s="14"/>
      <c r="W1721" s="14"/>
      <c r="X1721" s="14"/>
      <c r="Y1721" s="14"/>
      <c r="Z1721" s="14"/>
      <c r="AA1721" s="14"/>
      <c r="AB1721" s="14"/>
      <c r="AC1721" s="14"/>
      <c r="AD1721" s="14"/>
      <c r="AE1721" s="14"/>
      <c r="AT1721" s="204" t="s">
        <v>265</v>
      </c>
      <c r="AU1721" s="204" t="s">
        <v>85</v>
      </c>
      <c r="AV1721" s="14" t="s">
        <v>85</v>
      </c>
      <c r="AW1721" s="14" t="s">
        <v>32</v>
      </c>
      <c r="AX1721" s="14" t="s">
        <v>75</v>
      </c>
      <c r="AY1721" s="204" t="s">
        <v>257</v>
      </c>
    </row>
    <row r="1722" s="15" customFormat="1">
      <c r="A1722" s="15"/>
      <c r="B1722" s="211"/>
      <c r="C1722" s="15"/>
      <c r="D1722" s="196" t="s">
        <v>265</v>
      </c>
      <c r="E1722" s="212" t="s">
        <v>1</v>
      </c>
      <c r="F1722" s="213" t="s">
        <v>271</v>
      </c>
      <c r="G1722" s="15"/>
      <c r="H1722" s="214">
        <v>384.72999999999996</v>
      </c>
      <c r="I1722" s="215"/>
      <c r="J1722" s="15"/>
      <c r="K1722" s="15"/>
      <c r="L1722" s="211"/>
      <c r="M1722" s="216"/>
      <c r="N1722" s="217"/>
      <c r="O1722" s="217"/>
      <c r="P1722" s="217"/>
      <c r="Q1722" s="217"/>
      <c r="R1722" s="217"/>
      <c r="S1722" s="217"/>
      <c r="T1722" s="218"/>
      <c r="U1722" s="15"/>
      <c r="V1722" s="15"/>
      <c r="W1722" s="15"/>
      <c r="X1722" s="15"/>
      <c r="Y1722" s="15"/>
      <c r="Z1722" s="15"/>
      <c r="AA1722" s="15"/>
      <c r="AB1722" s="15"/>
      <c r="AC1722" s="15"/>
      <c r="AD1722" s="15"/>
      <c r="AE1722" s="15"/>
      <c r="AT1722" s="212" t="s">
        <v>265</v>
      </c>
      <c r="AU1722" s="212" t="s">
        <v>85</v>
      </c>
      <c r="AV1722" s="15" t="s">
        <v>108</v>
      </c>
      <c r="AW1722" s="15" t="s">
        <v>32</v>
      </c>
      <c r="AX1722" s="15" t="s">
        <v>82</v>
      </c>
      <c r="AY1722" s="212" t="s">
        <v>257</v>
      </c>
    </row>
    <row r="1723" s="2" customFormat="1" ht="33" customHeight="1">
      <c r="A1723" s="38"/>
      <c r="B1723" s="181"/>
      <c r="C1723" s="182" t="s">
        <v>2082</v>
      </c>
      <c r="D1723" s="182" t="s">
        <v>259</v>
      </c>
      <c r="E1723" s="183" t="s">
        <v>2083</v>
      </c>
      <c r="F1723" s="184" t="s">
        <v>2084</v>
      </c>
      <c r="G1723" s="185" t="s">
        <v>422</v>
      </c>
      <c r="H1723" s="186">
        <v>459.33999999999998</v>
      </c>
      <c r="I1723" s="187"/>
      <c r="J1723" s="188">
        <f>ROUND(I1723*H1723,2)</f>
        <v>0</v>
      </c>
      <c r="K1723" s="184" t="s">
        <v>1</v>
      </c>
      <c r="L1723" s="39"/>
      <c r="M1723" s="189" t="s">
        <v>1</v>
      </c>
      <c r="N1723" s="190" t="s">
        <v>40</v>
      </c>
      <c r="O1723" s="77"/>
      <c r="P1723" s="191">
        <f>O1723*H1723</f>
        <v>0</v>
      </c>
      <c r="Q1723" s="191">
        <v>0.00029999999999999997</v>
      </c>
      <c r="R1723" s="191">
        <f>Q1723*H1723</f>
        <v>0.13780199999999998</v>
      </c>
      <c r="S1723" s="191">
        <v>0</v>
      </c>
      <c r="T1723" s="192">
        <f>S1723*H1723</f>
        <v>0</v>
      </c>
      <c r="U1723" s="38"/>
      <c r="V1723" s="38"/>
      <c r="W1723" s="38"/>
      <c r="X1723" s="38"/>
      <c r="Y1723" s="38"/>
      <c r="Z1723" s="38"/>
      <c r="AA1723" s="38"/>
      <c r="AB1723" s="38"/>
      <c r="AC1723" s="38"/>
      <c r="AD1723" s="38"/>
      <c r="AE1723" s="38"/>
      <c r="AR1723" s="193" t="s">
        <v>364</v>
      </c>
      <c r="AT1723" s="193" t="s">
        <v>259</v>
      </c>
      <c r="AU1723" s="193" t="s">
        <v>85</v>
      </c>
      <c r="AY1723" s="19" t="s">
        <v>257</v>
      </c>
      <c r="BE1723" s="194">
        <f>IF(N1723="základní",J1723,0)</f>
        <v>0</v>
      </c>
      <c r="BF1723" s="194">
        <f>IF(N1723="snížená",J1723,0)</f>
        <v>0</v>
      </c>
      <c r="BG1723" s="194">
        <f>IF(N1723="zákl. přenesená",J1723,0)</f>
        <v>0</v>
      </c>
      <c r="BH1723" s="194">
        <f>IF(N1723="sníž. přenesená",J1723,0)</f>
        <v>0</v>
      </c>
      <c r="BI1723" s="194">
        <f>IF(N1723="nulová",J1723,0)</f>
        <v>0</v>
      </c>
      <c r="BJ1723" s="19" t="s">
        <v>82</v>
      </c>
      <c r="BK1723" s="194">
        <f>ROUND(I1723*H1723,2)</f>
        <v>0</v>
      </c>
      <c r="BL1723" s="19" t="s">
        <v>364</v>
      </c>
      <c r="BM1723" s="193" t="s">
        <v>2085</v>
      </c>
    </row>
    <row r="1724" s="13" customFormat="1">
      <c r="A1724" s="13"/>
      <c r="B1724" s="195"/>
      <c r="C1724" s="13"/>
      <c r="D1724" s="196" t="s">
        <v>265</v>
      </c>
      <c r="E1724" s="197" t="s">
        <v>1</v>
      </c>
      <c r="F1724" s="198" t="s">
        <v>890</v>
      </c>
      <c r="G1724" s="13"/>
      <c r="H1724" s="197" t="s">
        <v>1</v>
      </c>
      <c r="I1724" s="199"/>
      <c r="J1724" s="13"/>
      <c r="K1724" s="13"/>
      <c r="L1724" s="195"/>
      <c r="M1724" s="200"/>
      <c r="N1724" s="201"/>
      <c r="O1724" s="201"/>
      <c r="P1724" s="201"/>
      <c r="Q1724" s="201"/>
      <c r="R1724" s="201"/>
      <c r="S1724" s="201"/>
      <c r="T1724" s="202"/>
      <c r="U1724" s="13"/>
      <c r="V1724" s="13"/>
      <c r="W1724" s="13"/>
      <c r="X1724" s="13"/>
      <c r="Y1724" s="13"/>
      <c r="Z1724" s="13"/>
      <c r="AA1724" s="13"/>
      <c r="AB1724" s="13"/>
      <c r="AC1724" s="13"/>
      <c r="AD1724" s="13"/>
      <c r="AE1724" s="13"/>
      <c r="AT1724" s="197" t="s">
        <v>265</v>
      </c>
      <c r="AU1724" s="197" t="s">
        <v>85</v>
      </c>
      <c r="AV1724" s="13" t="s">
        <v>82</v>
      </c>
      <c r="AW1724" s="13" t="s">
        <v>32</v>
      </c>
      <c r="AX1724" s="13" t="s">
        <v>75</v>
      </c>
      <c r="AY1724" s="197" t="s">
        <v>257</v>
      </c>
    </row>
    <row r="1725" s="13" customFormat="1">
      <c r="A1725" s="13"/>
      <c r="B1725" s="195"/>
      <c r="C1725" s="13"/>
      <c r="D1725" s="196" t="s">
        <v>265</v>
      </c>
      <c r="E1725" s="197" t="s">
        <v>1</v>
      </c>
      <c r="F1725" s="198" t="s">
        <v>891</v>
      </c>
      <c r="G1725" s="13"/>
      <c r="H1725" s="197" t="s">
        <v>1</v>
      </c>
      <c r="I1725" s="199"/>
      <c r="J1725" s="13"/>
      <c r="K1725" s="13"/>
      <c r="L1725" s="195"/>
      <c r="M1725" s="200"/>
      <c r="N1725" s="201"/>
      <c r="O1725" s="201"/>
      <c r="P1725" s="201"/>
      <c r="Q1725" s="201"/>
      <c r="R1725" s="201"/>
      <c r="S1725" s="201"/>
      <c r="T1725" s="202"/>
      <c r="U1725" s="13"/>
      <c r="V1725" s="13"/>
      <c r="W1725" s="13"/>
      <c r="X1725" s="13"/>
      <c r="Y1725" s="13"/>
      <c r="Z1725" s="13"/>
      <c r="AA1725" s="13"/>
      <c r="AB1725" s="13"/>
      <c r="AC1725" s="13"/>
      <c r="AD1725" s="13"/>
      <c r="AE1725" s="13"/>
      <c r="AT1725" s="197" t="s">
        <v>265</v>
      </c>
      <c r="AU1725" s="197" t="s">
        <v>85</v>
      </c>
      <c r="AV1725" s="13" t="s">
        <v>82</v>
      </c>
      <c r="AW1725" s="13" t="s">
        <v>32</v>
      </c>
      <c r="AX1725" s="13" t="s">
        <v>75</v>
      </c>
      <c r="AY1725" s="197" t="s">
        <v>257</v>
      </c>
    </row>
    <row r="1726" s="14" customFormat="1">
      <c r="A1726" s="14"/>
      <c r="B1726" s="203"/>
      <c r="C1726" s="14"/>
      <c r="D1726" s="196" t="s">
        <v>265</v>
      </c>
      <c r="E1726" s="204" t="s">
        <v>1</v>
      </c>
      <c r="F1726" s="205" t="s">
        <v>1287</v>
      </c>
      <c r="G1726" s="14"/>
      <c r="H1726" s="206">
        <v>13.15</v>
      </c>
      <c r="I1726" s="207"/>
      <c r="J1726" s="14"/>
      <c r="K1726" s="14"/>
      <c r="L1726" s="203"/>
      <c r="M1726" s="208"/>
      <c r="N1726" s="209"/>
      <c r="O1726" s="209"/>
      <c r="P1726" s="209"/>
      <c r="Q1726" s="209"/>
      <c r="R1726" s="209"/>
      <c r="S1726" s="209"/>
      <c r="T1726" s="210"/>
      <c r="U1726" s="14"/>
      <c r="V1726" s="14"/>
      <c r="W1726" s="14"/>
      <c r="X1726" s="14"/>
      <c r="Y1726" s="14"/>
      <c r="Z1726" s="14"/>
      <c r="AA1726" s="14"/>
      <c r="AB1726" s="14"/>
      <c r="AC1726" s="14"/>
      <c r="AD1726" s="14"/>
      <c r="AE1726" s="14"/>
      <c r="AT1726" s="204" t="s">
        <v>265</v>
      </c>
      <c r="AU1726" s="204" t="s">
        <v>85</v>
      </c>
      <c r="AV1726" s="14" t="s">
        <v>85</v>
      </c>
      <c r="AW1726" s="14" t="s">
        <v>32</v>
      </c>
      <c r="AX1726" s="14" t="s">
        <v>75</v>
      </c>
      <c r="AY1726" s="204" t="s">
        <v>257</v>
      </c>
    </row>
    <row r="1727" s="14" customFormat="1">
      <c r="A1727" s="14"/>
      <c r="B1727" s="203"/>
      <c r="C1727" s="14"/>
      <c r="D1727" s="196" t="s">
        <v>265</v>
      </c>
      <c r="E1727" s="204" t="s">
        <v>1</v>
      </c>
      <c r="F1727" s="205" t="s">
        <v>1288</v>
      </c>
      <c r="G1727" s="14"/>
      <c r="H1727" s="206">
        <v>13.85</v>
      </c>
      <c r="I1727" s="207"/>
      <c r="J1727" s="14"/>
      <c r="K1727" s="14"/>
      <c r="L1727" s="203"/>
      <c r="M1727" s="208"/>
      <c r="N1727" s="209"/>
      <c r="O1727" s="209"/>
      <c r="P1727" s="209"/>
      <c r="Q1727" s="209"/>
      <c r="R1727" s="209"/>
      <c r="S1727" s="209"/>
      <c r="T1727" s="210"/>
      <c r="U1727" s="14"/>
      <c r="V1727" s="14"/>
      <c r="W1727" s="14"/>
      <c r="X1727" s="14"/>
      <c r="Y1727" s="14"/>
      <c r="Z1727" s="14"/>
      <c r="AA1727" s="14"/>
      <c r="AB1727" s="14"/>
      <c r="AC1727" s="14"/>
      <c r="AD1727" s="14"/>
      <c r="AE1727" s="14"/>
      <c r="AT1727" s="204" t="s">
        <v>265</v>
      </c>
      <c r="AU1727" s="204" t="s">
        <v>85</v>
      </c>
      <c r="AV1727" s="14" t="s">
        <v>85</v>
      </c>
      <c r="AW1727" s="14" t="s">
        <v>32</v>
      </c>
      <c r="AX1727" s="14" t="s">
        <v>75</v>
      </c>
      <c r="AY1727" s="204" t="s">
        <v>257</v>
      </c>
    </row>
    <row r="1728" s="14" customFormat="1">
      <c r="A1728" s="14"/>
      <c r="B1728" s="203"/>
      <c r="C1728" s="14"/>
      <c r="D1728" s="196" t="s">
        <v>265</v>
      </c>
      <c r="E1728" s="204" t="s">
        <v>1</v>
      </c>
      <c r="F1728" s="205" t="s">
        <v>1289</v>
      </c>
      <c r="G1728" s="14"/>
      <c r="H1728" s="206">
        <v>14.949999999999999</v>
      </c>
      <c r="I1728" s="207"/>
      <c r="J1728" s="14"/>
      <c r="K1728" s="14"/>
      <c r="L1728" s="203"/>
      <c r="M1728" s="208"/>
      <c r="N1728" s="209"/>
      <c r="O1728" s="209"/>
      <c r="P1728" s="209"/>
      <c r="Q1728" s="209"/>
      <c r="R1728" s="209"/>
      <c r="S1728" s="209"/>
      <c r="T1728" s="210"/>
      <c r="U1728" s="14"/>
      <c r="V1728" s="14"/>
      <c r="W1728" s="14"/>
      <c r="X1728" s="14"/>
      <c r="Y1728" s="14"/>
      <c r="Z1728" s="14"/>
      <c r="AA1728" s="14"/>
      <c r="AB1728" s="14"/>
      <c r="AC1728" s="14"/>
      <c r="AD1728" s="14"/>
      <c r="AE1728" s="14"/>
      <c r="AT1728" s="204" t="s">
        <v>265</v>
      </c>
      <c r="AU1728" s="204" t="s">
        <v>85</v>
      </c>
      <c r="AV1728" s="14" t="s">
        <v>85</v>
      </c>
      <c r="AW1728" s="14" t="s">
        <v>32</v>
      </c>
      <c r="AX1728" s="14" t="s">
        <v>75</v>
      </c>
      <c r="AY1728" s="204" t="s">
        <v>257</v>
      </c>
    </row>
    <row r="1729" s="14" customFormat="1">
      <c r="A1729" s="14"/>
      <c r="B1729" s="203"/>
      <c r="C1729" s="14"/>
      <c r="D1729" s="196" t="s">
        <v>265</v>
      </c>
      <c r="E1729" s="204" t="s">
        <v>1</v>
      </c>
      <c r="F1729" s="205" t="s">
        <v>1290</v>
      </c>
      <c r="G1729" s="14"/>
      <c r="H1729" s="206">
        <v>9.0500000000000007</v>
      </c>
      <c r="I1729" s="207"/>
      <c r="J1729" s="14"/>
      <c r="K1729" s="14"/>
      <c r="L1729" s="203"/>
      <c r="M1729" s="208"/>
      <c r="N1729" s="209"/>
      <c r="O1729" s="209"/>
      <c r="P1729" s="209"/>
      <c r="Q1729" s="209"/>
      <c r="R1729" s="209"/>
      <c r="S1729" s="209"/>
      <c r="T1729" s="210"/>
      <c r="U1729" s="14"/>
      <c r="V1729" s="14"/>
      <c r="W1729" s="14"/>
      <c r="X1729" s="14"/>
      <c r="Y1729" s="14"/>
      <c r="Z1729" s="14"/>
      <c r="AA1729" s="14"/>
      <c r="AB1729" s="14"/>
      <c r="AC1729" s="14"/>
      <c r="AD1729" s="14"/>
      <c r="AE1729" s="14"/>
      <c r="AT1729" s="204" t="s">
        <v>265</v>
      </c>
      <c r="AU1729" s="204" t="s">
        <v>85</v>
      </c>
      <c r="AV1729" s="14" t="s">
        <v>85</v>
      </c>
      <c r="AW1729" s="14" t="s">
        <v>32</v>
      </c>
      <c r="AX1729" s="14" t="s">
        <v>75</v>
      </c>
      <c r="AY1729" s="204" t="s">
        <v>257</v>
      </c>
    </row>
    <row r="1730" s="14" customFormat="1">
      <c r="A1730" s="14"/>
      <c r="B1730" s="203"/>
      <c r="C1730" s="14"/>
      <c r="D1730" s="196" t="s">
        <v>265</v>
      </c>
      <c r="E1730" s="204" t="s">
        <v>1</v>
      </c>
      <c r="F1730" s="205" t="s">
        <v>1291</v>
      </c>
      <c r="G1730" s="14"/>
      <c r="H1730" s="206">
        <v>6.4500000000000002</v>
      </c>
      <c r="I1730" s="207"/>
      <c r="J1730" s="14"/>
      <c r="K1730" s="14"/>
      <c r="L1730" s="203"/>
      <c r="M1730" s="208"/>
      <c r="N1730" s="209"/>
      <c r="O1730" s="209"/>
      <c r="P1730" s="209"/>
      <c r="Q1730" s="209"/>
      <c r="R1730" s="209"/>
      <c r="S1730" s="209"/>
      <c r="T1730" s="210"/>
      <c r="U1730" s="14"/>
      <c r="V1730" s="14"/>
      <c r="W1730" s="14"/>
      <c r="X1730" s="14"/>
      <c r="Y1730" s="14"/>
      <c r="Z1730" s="14"/>
      <c r="AA1730" s="14"/>
      <c r="AB1730" s="14"/>
      <c r="AC1730" s="14"/>
      <c r="AD1730" s="14"/>
      <c r="AE1730" s="14"/>
      <c r="AT1730" s="204" t="s">
        <v>265</v>
      </c>
      <c r="AU1730" s="204" t="s">
        <v>85</v>
      </c>
      <c r="AV1730" s="14" t="s">
        <v>85</v>
      </c>
      <c r="AW1730" s="14" t="s">
        <v>32</v>
      </c>
      <c r="AX1730" s="14" t="s">
        <v>75</v>
      </c>
      <c r="AY1730" s="204" t="s">
        <v>257</v>
      </c>
    </row>
    <row r="1731" s="14" customFormat="1">
      <c r="A1731" s="14"/>
      <c r="B1731" s="203"/>
      <c r="C1731" s="14"/>
      <c r="D1731" s="196" t="s">
        <v>265</v>
      </c>
      <c r="E1731" s="204" t="s">
        <v>1</v>
      </c>
      <c r="F1731" s="205" t="s">
        <v>1292</v>
      </c>
      <c r="G1731" s="14"/>
      <c r="H1731" s="206">
        <v>5.8499999999999996</v>
      </c>
      <c r="I1731" s="207"/>
      <c r="J1731" s="14"/>
      <c r="K1731" s="14"/>
      <c r="L1731" s="203"/>
      <c r="M1731" s="208"/>
      <c r="N1731" s="209"/>
      <c r="O1731" s="209"/>
      <c r="P1731" s="209"/>
      <c r="Q1731" s="209"/>
      <c r="R1731" s="209"/>
      <c r="S1731" s="209"/>
      <c r="T1731" s="210"/>
      <c r="U1731" s="14"/>
      <c r="V1731" s="14"/>
      <c r="W1731" s="14"/>
      <c r="X1731" s="14"/>
      <c r="Y1731" s="14"/>
      <c r="Z1731" s="14"/>
      <c r="AA1731" s="14"/>
      <c r="AB1731" s="14"/>
      <c r="AC1731" s="14"/>
      <c r="AD1731" s="14"/>
      <c r="AE1731" s="14"/>
      <c r="AT1731" s="204" t="s">
        <v>265</v>
      </c>
      <c r="AU1731" s="204" t="s">
        <v>85</v>
      </c>
      <c r="AV1731" s="14" t="s">
        <v>85</v>
      </c>
      <c r="AW1731" s="14" t="s">
        <v>32</v>
      </c>
      <c r="AX1731" s="14" t="s">
        <v>75</v>
      </c>
      <c r="AY1731" s="204" t="s">
        <v>257</v>
      </c>
    </row>
    <row r="1732" s="14" customFormat="1">
      <c r="A1732" s="14"/>
      <c r="B1732" s="203"/>
      <c r="C1732" s="14"/>
      <c r="D1732" s="196" t="s">
        <v>265</v>
      </c>
      <c r="E1732" s="204" t="s">
        <v>1</v>
      </c>
      <c r="F1732" s="205" t="s">
        <v>1293</v>
      </c>
      <c r="G1732" s="14"/>
      <c r="H1732" s="206">
        <v>9.1500000000000004</v>
      </c>
      <c r="I1732" s="207"/>
      <c r="J1732" s="14"/>
      <c r="K1732" s="14"/>
      <c r="L1732" s="203"/>
      <c r="M1732" s="208"/>
      <c r="N1732" s="209"/>
      <c r="O1732" s="209"/>
      <c r="P1732" s="209"/>
      <c r="Q1732" s="209"/>
      <c r="R1732" s="209"/>
      <c r="S1732" s="209"/>
      <c r="T1732" s="210"/>
      <c r="U1732" s="14"/>
      <c r="V1732" s="14"/>
      <c r="W1732" s="14"/>
      <c r="X1732" s="14"/>
      <c r="Y1732" s="14"/>
      <c r="Z1732" s="14"/>
      <c r="AA1732" s="14"/>
      <c r="AB1732" s="14"/>
      <c r="AC1732" s="14"/>
      <c r="AD1732" s="14"/>
      <c r="AE1732" s="14"/>
      <c r="AT1732" s="204" t="s">
        <v>265</v>
      </c>
      <c r="AU1732" s="204" t="s">
        <v>85</v>
      </c>
      <c r="AV1732" s="14" t="s">
        <v>85</v>
      </c>
      <c r="AW1732" s="14" t="s">
        <v>32</v>
      </c>
      <c r="AX1732" s="14" t="s">
        <v>75</v>
      </c>
      <c r="AY1732" s="204" t="s">
        <v>257</v>
      </c>
    </row>
    <row r="1733" s="14" customFormat="1">
      <c r="A1733" s="14"/>
      <c r="B1733" s="203"/>
      <c r="C1733" s="14"/>
      <c r="D1733" s="196" t="s">
        <v>265</v>
      </c>
      <c r="E1733" s="204" t="s">
        <v>1</v>
      </c>
      <c r="F1733" s="205" t="s">
        <v>1294</v>
      </c>
      <c r="G1733" s="14"/>
      <c r="H1733" s="206">
        <v>18.600000000000001</v>
      </c>
      <c r="I1733" s="207"/>
      <c r="J1733" s="14"/>
      <c r="K1733" s="14"/>
      <c r="L1733" s="203"/>
      <c r="M1733" s="208"/>
      <c r="N1733" s="209"/>
      <c r="O1733" s="209"/>
      <c r="P1733" s="209"/>
      <c r="Q1733" s="209"/>
      <c r="R1733" s="209"/>
      <c r="S1733" s="209"/>
      <c r="T1733" s="210"/>
      <c r="U1733" s="14"/>
      <c r="V1733" s="14"/>
      <c r="W1733" s="14"/>
      <c r="X1733" s="14"/>
      <c r="Y1733" s="14"/>
      <c r="Z1733" s="14"/>
      <c r="AA1733" s="14"/>
      <c r="AB1733" s="14"/>
      <c r="AC1733" s="14"/>
      <c r="AD1733" s="14"/>
      <c r="AE1733" s="14"/>
      <c r="AT1733" s="204" t="s">
        <v>265</v>
      </c>
      <c r="AU1733" s="204" t="s">
        <v>85</v>
      </c>
      <c r="AV1733" s="14" t="s">
        <v>85</v>
      </c>
      <c r="AW1733" s="14" t="s">
        <v>32</v>
      </c>
      <c r="AX1733" s="14" t="s">
        <v>75</v>
      </c>
      <c r="AY1733" s="204" t="s">
        <v>257</v>
      </c>
    </row>
    <row r="1734" s="14" customFormat="1">
      <c r="A1734" s="14"/>
      <c r="B1734" s="203"/>
      <c r="C1734" s="14"/>
      <c r="D1734" s="196" t="s">
        <v>265</v>
      </c>
      <c r="E1734" s="204" t="s">
        <v>1</v>
      </c>
      <c r="F1734" s="205" t="s">
        <v>1295</v>
      </c>
      <c r="G1734" s="14"/>
      <c r="H1734" s="206">
        <v>35.200000000000003</v>
      </c>
      <c r="I1734" s="207"/>
      <c r="J1734" s="14"/>
      <c r="K1734" s="14"/>
      <c r="L1734" s="203"/>
      <c r="M1734" s="208"/>
      <c r="N1734" s="209"/>
      <c r="O1734" s="209"/>
      <c r="P1734" s="209"/>
      <c r="Q1734" s="209"/>
      <c r="R1734" s="209"/>
      <c r="S1734" s="209"/>
      <c r="T1734" s="210"/>
      <c r="U1734" s="14"/>
      <c r="V1734" s="14"/>
      <c r="W1734" s="14"/>
      <c r="X1734" s="14"/>
      <c r="Y1734" s="14"/>
      <c r="Z1734" s="14"/>
      <c r="AA1734" s="14"/>
      <c r="AB1734" s="14"/>
      <c r="AC1734" s="14"/>
      <c r="AD1734" s="14"/>
      <c r="AE1734" s="14"/>
      <c r="AT1734" s="204" t="s">
        <v>265</v>
      </c>
      <c r="AU1734" s="204" t="s">
        <v>85</v>
      </c>
      <c r="AV1734" s="14" t="s">
        <v>85</v>
      </c>
      <c r="AW1734" s="14" t="s">
        <v>32</v>
      </c>
      <c r="AX1734" s="14" t="s">
        <v>75</v>
      </c>
      <c r="AY1734" s="204" t="s">
        <v>257</v>
      </c>
    </row>
    <row r="1735" s="14" customFormat="1">
      <c r="A1735" s="14"/>
      <c r="B1735" s="203"/>
      <c r="C1735" s="14"/>
      <c r="D1735" s="196" t="s">
        <v>265</v>
      </c>
      <c r="E1735" s="204" t="s">
        <v>1</v>
      </c>
      <c r="F1735" s="205" t="s">
        <v>1296</v>
      </c>
      <c r="G1735" s="14"/>
      <c r="H1735" s="206">
        <v>11.1</v>
      </c>
      <c r="I1735" s="207"/>
      <c r="J1735" s="14"/>
      <c r="K1735" s="14"/>
      <c r="L1735" s="203"/>
      <c r="M1735" s="208"/>
      <c r="N1735" s="209"/>
      <c r="O1735" s="209"/>
      <c r="P1735" s="209"/>
      <c r="Q1735" s="209"/>
      <c r="R1735" s="209"/>
      <c r="S1735" s="209"/>
      <c r="T1735" s="210"/>
      <c r="U1735" s="14"/>
      <c r="V1735" s="14"/>
      <c r="W1735" s="14"/>
      <c r="X1735" s="14"/>
      <c r="Y1735" s="14"/>
      <c r="Z1735" s="14"/>
      <c r="AA1735" s="14"/>
      <c r="AB1735" s="14"/>
      <c r="AC1735" s="14"/>
      <c r="AD1735" s="14"/>
      <c r="AE1735" s="14"/>
      <c r="AT1735" s="204" t="s">
        <v>265</v>
      </c>
      <c r="AU1735" s="204" t="s">
        <v>85</v>
      </c>
      <c r="AV1735" s="14" t="s">
        <v>85</v>
      </c>
      <c r="AW1735" s="14" t="s">
        <v>32</v>
      </c>
      <c r="AX1735" s="14" t="s">
        <v>75</v>
      </c>
      <c r="AY1735" s="204" t="s">
        <v>257</v>
      </c>
    </row>
    <row r="1736" s="14" customFormat="1">
      <c r="A1736" s="14"/>
      <c r="B1736" s="203"/>
      <c r="C1736" s="14"/>
      <c r="D1736" s="196" t="s">
        <v>265</v>
      </c>
      <c r="E1736" s="204" t="s">
        <v>1</v>
      </c>
      <c r="F1736" s="205" t="s">
        <v>1297</v>
      </c>
      <c r="G1736" s="14"/>
      <c r="H1736" s="206">
        <v>20.25</v>
      </c>
      <c r="I1736" s="207"/>
      <c r="J1736" s="14"/>
      <c r="K1736" s="14"/>
      <c r="L1736" s="203"/>
      <c r="M1736" s="208"/>
      <c r="N1736" s="209"/>
      <c r="O1736" s="209"/>
      <c r="P1736" s="209"/>
      <c r="Q1736" s="209"/>
      <c r="R1736" s="209"/>
      <c r="S1736" s="209"/>
      <c r="T1736" s="210"/>
      <c r="U1736" s="14"/>
      <c r="V1736" s="14"/>
      <c r="W1736" s="14"/>
      <c r="X1736" s="14"/>
      <c r="Y1736" s="14"/>
      <c r="Z1736" s="14"/>
      <c r="AA1736" s="14"/>
      <c r="AB1736" s="14"/>
      <c r="AC1736" s="14"/>
      <c r="AD1736" s="14"/>
      <c r="AE1736" s="14"/>
      <c r="AT1736" s="204" t="s">
        <v>265</v>
      </c>
      <c r="AU1736" s="204" t="s">
        <v>85</v>
      </c>
      <c r="AV1736" s="14" t="s">
        <v>85</v>
      </c>
      <c r="AW1736" s="14" t="s">
        <v>32</v>
      </c>
      <c r="AX1736" s="14" t="s">
        <v>75</v>
      </c>
      <c r="AY1736" s="204" t="s">
        <v>257</v>
      </c>
    </row>
    <row r="1737" s="14" customFormat="1">
      <c r="A1737" s="14"/>
      <c r="B1737" s="203"/>
      <c r="C1737" s="14"/>
      <c r="D1737" s="196" t="s">
        <v>265</v>
      </c>
      <c r="E1737" s="204" t="s">
        <v>1</v>
      </c>
      <c r="F1737" s="205" t="s">
        <v>1298</v>
      </c>
      <c r="G1737" s="14"/>
      <c r="H1737" s="206">
        <v>20.100000000000001</v>
      </c>
      <c r="I1737" s="207"/>
      <c r="J1737" s="14"/>
      <c r="K1737" s="14"/>
      <c r="L1737" s="203"/>
      <c r="M1737" s="208"/>
      <c r="N1737" s="209"/>
      <c r="O1737" s="209"/>
      <c r="P1737" s="209"/>
      <c r="Q1737" s="209"/>
      <c r="R1737" s="209"/>
      <c r="S1737" s="209"/>
      <c r="T1737" s="210"/>
      <c r="U1737" s="14"/>
      <c r="V1737" s="14"/>
      <c r="W1737" s="14"/>
      <c r="X1737" s="14"/>
      <c r="Y1737" s="14"/>
      <c r="Z1737" s="14"/>
      <c r="AA1737" s="14"/>
      <c r="AB1737" s="14"/>
      <c r="AC1737" s="14"/>
      <c r="AD1737" s="14"/>
      <c r="AE1737" s="14"/>
      <c r="AT1737" s="204" t="s">
        <v>265</v>
      </c>
      <c r="AU1737" s="204" t="s">
        <v>85</v>
      </c>
      <c r="AV1737" s="14" t="s">
        <v>85</v>
      </c>
      <c r="AW1737" s="14" t="s">
        <v>32</v>
      </c>
      <c r="AX1737" s="14" t="s">
        <v>75</v>
      </c>
      <c r="AY1737" s="204" t="s">
        <v>257</v>
      </c>
    </row>
    <row r="1738" s="14" customFormat="1">
      <c r="A1738" s="14"/>
      <c r="B1738" s="203"/>
      <c r="C1738" s="14"/>
      <c r="D1738" s="196" t="s">
        <v>265</v>
      </c>
      <c r="E1738" s="204" t="s">
        <v>1</v>
      </c>
      <c r="F1738" s="205" t="s">
        <v>1299</v>
      </c>
      <c r="G1738" s="14"/>
      <c r="H1738" s="206">
        <v>19.399999999999999</v>
      </c>
      <c r="I1738" s="207"/>
      <c r="J1738" s="14"/>
      <c r="K1738" s="14"/>
      <c r="L1738" s="203"/>
      <c r="M1738" s="208"/>
      <c r="N1738" s="209"/>
      <c r="O1738" s="209"/>
      <c r="P1738" s="209"/>
      <c r="Q1738" s="209"/>
      <c r="R1738" s="209"/>
      <c r="S1738" s="209"/>
      <c r="T1738" s="210"/>
      <c r="U1738" s="14"/>
      <c r="V1738" s="14"/>
      <c r="W1738" s="14"/>
      <c r="X1738" s="14"/>
      <c r="Y1738" s="14"/>
      <c r="Z1738" s="14"/>
      <c r="AA1738" s="14"/>
      <c r="AB1738" s="14"/>
      <c r="AC1738" s="14"/>
      <c r="AD1738" s="14"/>
      <c r="AE1738" s="14"/>
      <c r="AT1738" s="204" t="s">
        <v>265</v>
      </c>
      <c r="AU1738" s="204" t="s">
        <v>85</v>
      </c>
      <c r="AV1738" s="14" t="s">
        <v>85</v>
      </c>
      <c r="AW1738" s="14" t="s">
        <v>32</v>
      </c>
      <c r="AX1738" s="14" t="s">
        <v>75</v>
      </c>
      <c r="AY1738" s="204" t="s">
        <v>257</v>
      </c>
    </row>
    <row r="1739" s="14" customFormat="1">
      <c r="A1739" s="14"/>
      <c r="B1739" s="203"/>
      <c r="C1739" s="14"/>
      <c r="D1739" s="196" t="s">
        <v>265</v>
      </c>
      <c r="E1739" s="204" t="s">
        <v>1</v>
      </c>
      <c r="F1739" s="205" t="s">
        <v>1300</v>
      </c>
      <c r="G1739" s="14"/>
      <c r="H1739" s="206">
        <v>8.6999999999999993</v>
      </c>
      <c r="I1739" s="207"/>
      <c r="J1739" s="14"/>
      <c r="K1739" s="14"/>
      <c r="L1739" s="203"/>
      <c r="M1739" s="208"/>
      <c r="N1739" s="209"/>
      <c r="O1739" s="209"/>
      <c r="P1739" s="209"/>
      <c r="Q1739" s="209"/>
      <c r="R1739" s="209"/>
      <c r="S1739" s="209"/>
      <c r="T1739" s="210"/>
      <c r="U1739" s="14"/>
      <c r="V1739" s="14"/>
      <c r="W1739" s="14"/>
      <c r="X1739" s="14"/>
      <c r="Y1739" s="14"/>
      <c r="Z1739" s="14"/>
      <c r="AA1739" s="14"/>
      <c r="AB1739" s="14"/>
      <c r="AC1739" s="14"/>
      <c r="AD1739" s="14"/>
      <c r="AE1739" s="14"/>
      <c r="AT1739" s="204" t="s">
        <v>265</v>
      </c>
      <c r="AU1739" s="204" t="s">
        <v>85</v>
      </c>
      <c r="AV1739" s="14" t="s">
        <v>85</v>
      </c>
      <c r="AW1739" s="14" t="s">
        <v>32</v>
      </c>
      <c r="AX1739" s="14" t="s">
        <v>75</v>
      </c>
      <c r="AY1739" s="204" t="s">
        <v>257</v>
      </c>
    </row>
    <row r="1740" s="14" customFormat="1">
      <c r="A1740" s="14"/>
      <c r="B1740" s="203"/>
      <c r="C1740" s="14"/>
      <c r="D1740" s="196" t="s">
        <v>265</v>
      </c>
      <c r="E1740" s="204" t="s">
        <v>1</v>
      </c>
      <c r="F1740" s="205" t="s">
        <v>1301</v>
      </c>
      <c r="G1740" s="14"/>
      <c r="H1740" s="206">
        <v>10.15</v>
      </c>
      <c r="I1740" s="207"/>
      <c r="J1740" s="14"/>
      <c r="K1740" s="14"/>
      <c r="L1740" s="203"/>
      <c r="M1740" s="208"/>
      <c r="N1740" s="209"/>
      <c r="O1740" s="209"/>
      <c r="P1740" s="209"/>
      <c r="Q1740" s="209"/>
      <c r="R1740" s="209"/>
      <c r="S1740" s="209"/>
      <c r="T1740" s="210"/>
      <c r="U1740" s="14"/>
      <c r="V1740" s="14"/>
      <c r="W1740" s="14"/>
      <c r="X1740" s="14"/>
      <c r="Y1740" s="14"/>
      <c r="Z1740" s="14"/>
      <c r="AA1740" s="14"/>
      <c r="AB1740" s="14"/>
      <c r="AC1740" s="14"/>
      <c r="AD1740" s="14"/>
      <c r="AE1740" s="14"/>
      <c r="AT1740" s="204" t="s">
        <v>265</v>
      </c>
      <c r="AU1740" s="204" t="s">
        <v>85</v>
      </c>
      <c r="AV1740" s="14" t="s">
        <v>85</v>
      </c>
      <c r="AW1740" s="14" t="s">
        <v>32</v>
      </c>
      <c r="AX1740" s="14" t="s">
        <v>75</v>
      </c>
      <c r="AY1740" s="204" t="s">
        <v>257</v>
      </c>
    </row>
    <row r="1741" s="14" customFormat="1">
      <c r="A1741" s="14"/>
      <c r="B1741" s="203"/>
      <c r="C1741" s="14"/>
      <c r="D1741" s="196" t="s">
        <v>265</v>
      </c>
      <c r="E1741" s="204" t="s">
        <v>1</v>
      </c>
      <c r="F1741" s="205" t="s">
        <v>1302</v>
      </c>
      <c r="G1741" s="14"/>
      <c r="H1741" s="206">
        <v>10.25</v>
      </c>
      <c r="I1741" s="207"/>
      <c r="J1741" s="14"/>
      <c r="K1741" s="14"/>
      <c r="L1741" s="203"/>
      <c r="M1741" s="208"/>
      <c r="N1741" s="209"/>
      <c r="O1741" s="209"/>
      <c r="P1741" s="209"/>
      <c r="Q1741" s="209"/>
      <c r="R1741" s="209"/>
      <c r="S1741" s="209"/>
      <c r="T1741" s="210"/>
      <c r="U1741" s="14"/>
      <c r="V1741" s="14"/>
      <c r="W1741" s="14"/>
      <c r="X1741" s="14"/>
      <c r="Y1741" s="14"/>
      <c r="Z1741" s="14"/>
      <c r="AA1741" s="14"/>
      <c r="AB1741" s="14"/>
      <c r="AC1741" s="14"/>
      <c r="AD1741" s="14"/>
      <c r="AE1741" s="14"/>
      <c r="AT1741" s="204" t="s">
        <v>265</v>
      </c>
      <c r="AU1741" s="204" t="s">
        <v>85</v>
      </c>
      <c r="AV1741" s="14" t="s">
        <v>85</v>
      </c>
      <c r="AW1741" s="14" t="s">
        <v>32</v>
      </c>
      <c r="AX1741" s="14" t="s">
        <v>75</v>
      </c>
      <c r="AY1741" s="204" t="s">
        <v>257</v>
      </c>
    </row>
    <row r="1742" s="14" customFormat="1">
      <c r="A1742" s="14"/>
      <c r="B1742" s="203"/>
      <c r="C1742" s="14"/>
      <c r="D1742" s="196" t="s">
        <v>265</v>
      </c>
      <c r="E1742" s="204" t="s">
        <v>1</v>
      </c>
      <c r="F1742" s="205" t="s">
        <v>1303</v>
      </c>
      <c r="G1742" s="14"/>
      <c r="H1742" s="206">
        <v>34.649999999999999</v>
      </c>
      <c r="I1742" s="207"/>
      <c r="J1742" s="14"/>
      <c r="K1742" s="14"/>
      <c r="L1742" s="203"/>
      <c r="M1742" s="208"/>
      <c r="N1742" s="209"/>
      <c r="O1742" s="209"/>
      <c r="P1742" s="209"/>
      <c r="Q1742" s="209"/>
      <c r="R1742" s="209"/>
      <c r="S1742" s="209"/>
      <c r="T1742" s="210"/>
      <c r="U1742" s="14"/>
      <c r="V1742" s="14"/>
      <c r="W1742" s="14"/>
      <c r="X1742" s="14"/>
      <c r="Y1742" s="14"/>
      <c r="Z1742" s="14"/>
      <c r="AA1742" s="14"/>
      <c r="AB1742" s="14"/>
      <c r="AC1742" s="14"/>
      <c r="AD1742" s="14"/>
      <c r="AE1742" s="14"/>
      <c r="AT1742" s="204" t="s">
        <v>265</v>
      </c>
      <c r="AU1742" s="204" t="s">
        <v>85</v>
      </c>
      <c r="AV1742" s="14" t="s">
        <v>85</v>
      </c>
      <c r="AW1742" s="14" t="s">
        <v>32</v>
      </c>
      <c r="AX1742" s="14" t="s">
        <v>75</v>
      </c>
      <c r="AY1742" s="204" t="s">
        <v>257</v>
      </c>
    </row>
    <row r="1743" s="14" customFormat="1">
      <c r="A1743" s="14"/>
      <c r="B1743" s="203"/>
      <c r="C1743" s="14"/>
      <c r="D1743" s="196" t="s">
        <v>265</v>
      </c>
      <c r="E1743" s="204" t="s">
        <v>1</v>
      </c>
      <c r="F1743" s="205" t="s">
        <v>1304</v>
      </c>
      <c r="G1743" s="14"/>
      <c r="H1743" s="206">
        <v>44.979999999999997</v>
      </c>
      <c r="I1743" s="207"/>
      <c r="J1743" s="14"/>
      <c r="K1743" s="14"/>
      <c r="L1743" s="203"/>
      <c r="M1743" s="208"/>
      <c r="N1743" s="209"/>
      <c r="O1743" s="209"/>
      <c r="P1743" s="209"/>
      <c r="Q1743" s="209"/>
      <c r="R1743" s="209"/>
      <c r="S1743" s="209"/>
      <c r="T1743" s="210"/>
      <c r="U1743" s="14"/>
      <c r="V1743" s="14"/>
      <c r="W1743" s="14"/>
      <c r="X1743" s="14"/>
      <c r="Y1743" s="14"/>
      <c r="Z1743" s="14"/>
      <c r="AA1743" s="14"/>
      <c r="AB1743" s="14"/>
      <c r="AC1743" s="14"/>
      <c r="AD1743" s="14"/>
      <c r="AE1743" s="14"/>
      <c r="AT1743" s="204" t="s">
        <v>265</v>
      </c>
      <c r="AU1743" s="204" t="s">
        <v>85</v>
      </c>
      <c r="AV1743" s="14" t="s">
        <v>85</v>
      </c>
      <c r="AW1743" s="14" t="s">
        <v>32</v>
      </c>
      <c r="AX1743" s="14" t="s">
        <v>75</v>
      </c>
      <c r="AY1743" s="204" t="s">
        <v>257</v>
      </c>
    </row>
    <row r="1744" s="14" customFormat="1">
      <c r="A1744" s="14"/>
      <c r="B1744" s="203"/>
      <c r="C1744" s="14"/>
      <c r="D1744" s="196" t="s">
        <v>265</v>
      </c>
      <c r="E1744" s="204" t="s">
        <v>1</v>
      </c>
      <c r="F1744" s="205" t="s">
        <v>1305</v>
      </c>
      <c r="G1744" s="14"/>
      <c r="H1744" s="206">
        <v>22.879999999999999</v>
      </c>
      <c r="I1744" s="207"/>
      <c r="J1744" s="14"/>
      <c r="K1744" s="14"/>
      <c r="L1744" s="203"/>
      <c r="M1744" s="208"/>
      <c r="N1744" s="209"/>
      <c r="O1744" s="209"/>
      <c r="P1744" s="209"/>
      <c r="Q1744" s="209"/>
      <c r="R1744" s="209"/>
      <c r="S1744" s="209"/>
      <c r="T1744" s="210"/>
      <c r="U1744" s="14"/>
      <c r="V1744" s="14"/>
      <c r="W1744" s="14"/>
      <c r="X1744" s="14"/>
      <c r="Y1744" s="14"/>
      <c r="Z1744" s="14"/>
      <c r="AA1744" s="14"/>
      <c r="AB1744" s="14"/>
      <c r="AC1744" s="14"/>
      <c r="AD1744" s="14"/>
      <c r="AE1744" s="14"/>
      <c r="AT1744" s="204" t="s">
        <v>265</v>
      </c>
      <c r="AU1744" s="204" t="s">
        <v>85</v>
      </c>
      <c r="AV1744" s="14" t="s">
        <v>85</v>
      </c>
      <c r="AW1744" s="14" t="s">
        <v>32</v>
      </c>
      <c r="AX1744" s="14" t="s">
        <v>75</v>
      </c>
      <c r="AY1744" s="204" t="s">
        <v>257</v>
      </c>
    </row>
    <row r="1745" s="14" customFormat="1">
      <c r="A1745" s="14"/>
      <c r="B1745" s="203"/>
      <c r="C1745" s="14"/>
      <c r="D1745" s="196" t="s">
        <v>265</v>
      </c>
      <c r="E1745" s="204" t="s">
        <v>1</v>
      </c>
      <c r="F1745" s="205" t="s">
        <v>1306</v>
      </c>
      <c r="G1745" s="14"/>
      <c r="H1745" s="206">
        <v>16.280000000000001</v>
      </c>
      <c r="I1745" s="207"/>
      <c r="J1745" s="14"/>
      <c r="K1745" s="14"/>
      <c r="L1745" s="203"/>
      <c r="M1745" s="208"/>
      <c r="N1745" s="209"/>
      <c r="O1745" s="209"/>
      <c r="P1745" s="209"/>
      <c r="Q1745" s="209"/>
      <c r="R1745" s="209"/>
      <c r="S1745" s="209"/>
      <c r="T1745" s="210"/>
      <c r="U1745" s="14"/>
      <c r="V1745" s="14"/>
      <c r="W1745" s="14"/>
      <c r="X1745" s="14"/>
      <c r="Y1745" s="14"/>
      <c r="Z1745" s="14"/>
      <c r="AA1745" s="14"/>
      <c r="AB1745" s="14"/>
      <c r="AC1745" s="14"/>
      <c r="AD1745" s="14"/>
      <c r="AE1745" s="14"/>
      <c r="AT1745" s="204" t="s">
        <v>265</v>
      </c>
      <c r="AU1745" s="204" t="s">
        <v>85</v>
      </c>
      <c r="AV1745" s="14" t="s">
        <v>85</v>
      </c>
      <c r="AW1745" s="14" t="s">
        <v>32</v>
      </c>
      <c r="AX1745" s="14" t="s">
        <v>75</v>
      </c>
      <c r="AY1745" s="204" t="s">
        <v>257</v>
      </c>
    </row>
    <row r="1746" s="13" customFormat="1">
      <c r="A1746" s="13"/>
      <c r="B1746" s="195"/>
      <c r="C1746" s="13"/>
      <c r="D1746" s="196" t="s">
        <v>265</v>
      </c>
      <c r="E1746" s="197" t="s">
        <v>1</v>
      </c>
      <c r="F1746" s="198" t="s">
        <v>893</v>
      </c>
      <c r="G1746" s="13"/>
      <c r="H1746" s="197" t="s">
        <v>1</v>
      </c>
      <c r="I1746" s="199"/>
      <c r="J1746" s="13"/>
      <c r="K1746" s="13"/>
      <c r="L1746" s="195"/>
      <c r="M1746" s="200"/>
      <c r="N1746" s="201"/>
      <c r="O1746" s="201"/>
      <c r="P1746" s="201"/>
      <c r="Q1746" s="201"/>
      <c r="R1746" s="201"/>
      <c r="S1746" s="201"/>
      <c r="T1746" s="202"/>
      <c r="U1746" s="13"/>
      <c r="V1746" s="13"/>
      <c r="W1746" s="13"/>
      <c r="X1746" s="13"/>
      <c r="Y1746" s="13"/>
      <c r="Z1746" s="13"/>
      <c r="AA1746" s="13"/>
      <c r="AB1746" s="13"/>
      <c r="AC1746" s="13"/>
      <c r="AD1746" s="13"/>
      <c r="AE1746" s="13"/>
      <c r="AT1746" s="197" t="s">
        <v>265</v>
      </c>
      <c r="AU1746" s="197" t="s">
        <v>85</v>
      </c>
      <c r="AV1746" s="13" t="s">
        <v>82</v>
      </c>
      <c r="AW1746" s="13" t="s">
        <v>32</v>
      </c>
      <c r="AX1746" s="13" t="s">
        <v>75</v>
      </c>
      <c r="AY1746" s="197" t="s">
        <v>257</v>
      </c>
    </row>
    <row r="1747" s="14" customFormat="1">
      <c r="A1747" s="14"/>
      <c r="B1747" s="203"/>
      <c r="C1747" s="14"/>
      <c r="D1747" s="196" t="s">
        <v>265</v>
      </c>
      <c r="E1747" s="204" t="s">
        <v>1</v>
      </c>
      <c r="F1747" s="205" t="s">
        <v>1307</v>
      </c>
      <c r="G1747" s="14"/>
      <c r="H1747" s="206">
        <v>28.199999999999999</v>
      </c>
      <c r="I1747" s="207"/>
      <c r="J1747" s="14"/>
      <c r="K1747" s="14"/>
      <c r="L1747" s="203"/>
      <c r="M1747" s="208"/>
      <c r="N1747" s="209"/>
      <c r="O1747" s="209"/>
      <c r="P1747" s="209"/>
      <c r="Q1747" s="209"/>
      <c r="R1747" s="209"/>
      <c r="S1747" s="209"/>
      <c r="T1747" s="210"/>
      <c r="U1747" s="14"/>
      <c r="V1747" s="14"/>
      <c r="W1747" s="14"/>
      <c r="X1747" s="14"/>
      <c r="Y1747" s="14"/>
      <c r="Z1747" s="14"/>
      <c r="AA1747" s="14"/>
      <c r="AB1747" s="14"/>
      <c r="AC1747" s="14"/>
      <c r="AD1747" s="14"/>
      <c r="AE1747" s="14"/>
      <c r="AT1747" s="204" t="s">
        <v>265</v>
      </c>
      <c r="AU1747" s="204" t="s">
        <v>85</v>
      </c>
      <c r="AV1747" s="14" t="s">
        <v>85</v>
      </c>
      <c r="AW1747" s="14" t="s">
        <v>32</v>
      </c>
      <c r="AX1747" s="14" t="s">
        <v>75</v>
      </c>
      <c r="AY1747" s="204" t="s">
        <v>257</v>
      </c>
    </row>
    <row r="1748" s="14" customFormat="1">
      <c r="A1748" s="14"/>
      <c r="B1748" s="203"/>
      <c r="C1748" s="14"/>
      <c r="D1748" s="196" t="s">
        <v>265</v>
      </c>
      <c r="E1748" s="204" t="s">
        <v>1</v>
      </c>
      <c r="F1748" s="205" t="s">
        <v>1308</v>
      </c>
      <c r="G1748" s="14"/>
      <c r="H1748" s="206">
        <v>11.1</v>
      </c>
      <c r="I1748" s="207"/>
      <c r="J1748" s="14"/>
      <c r="K1748" s="14"/>
      <c r="L1748" s="203"/>
      <c r="M1748" s="208"/>
      <c r="N1748" s="209"/>
      <c r="O1748" s="209"/>
      <c r="P1748" s="209"/>
      <c r="Q1748" s="209"/>
      <c r="R1748" s="209"/>
      <c r="S1748" s="209"/>
      <c r="T1748" s="210"/>
      <c r="U1748" s="14"/>
      <c r="V1748" s="14"/>
      <c r="W1748" s="14"/>
      <c r="X1748" s="14"/>
      <c r="Y1748" s="14"/>
      <c r="Z1748" s="14"/>
      <c r="AA1748" s="14"/>
      <c r="AB1748" s="14"/>
      <c r="AC1748" s="14"/>
      <c r="AD1748" s="14"/>
      <c r="AE1748" s="14"/>
      <c r="AT1748" s="204" t="s">
        <v>265</v>
      </c>
      <c r="AU1748" s="204" t="s">
        <v>85</v>
      </c>
      <c r="AV1748" s="14" t="s">
        <v>85</v>
      </c>
      <c r="AW1748" s="14" t="s">
        <v>32</v>
      </c>
      <c r="AX1748" s="14" t="s">
        <v>75</v>
      </c>
      <c r="AY1748" s="204" t="s">
        <v>257</v>
      </c>
    </row>
    <row r="1749" s="14" customFormat="1">
      <c r="A1749" s="14"/>
      <c r="B1749" s="203"/>
      <c r="C1749" s="14"/>
      <c r="D1749" s="196" t="s">
        <v>265</v>
      </c>
      <c r="E1749" s="204" t="s">
        <v>1</v>
      </c>
      <c r="F1749" s="205" t="s">
        <v>1309</v>
      </c>
      <c r="G1749" s="14"/>
      <c r="H1749" s="206">
        <v>12.85</v>
      </c>
      <c r="I1749" s="207"/>
      <c r="J1749" s="14"/>
      <c r="K1749" s="14"/>
      <c r="L1749" s="203"/>
      <c r="M1749" s="208"/>
      <c r="N1749" s="209"/>
      <c r="O1749" s="209"/>
      <c r="P1749" s="209"/>
      <c r="Q1749" s="209"/>
      <c r="R1749" s="209"/>
      <c r="S1749" s="209"/>
      <c r="T1749" s="210"/>
      <c r="U1749" s="14"/>
      <c r="V1749" s="14"/>
      <c r="W1749" s="14"/>
      <c r="X1749" s="14"/>
      <c r="Y1749" s="14"/>
      <c r="Z1749" s="14"/>
      <c r="AA1749" s="14"/>
      <c r="AB1749" s="14"/>
      <c r="AC1749" s="14"/>
      <c r="AD1749" s="14"/>
      <c r="AE1749" s="14"/>
      <c r="AT1749" s="204" t="s">
        <v>265</v>
      </c>
      <c r="AU1749" s="204" t="s">
        <v>85</v>
      </c>
      <c r="AV1749" s="14" t="s">
        <v>85</v>
      </c>
      <c r="AW1749" s="14" t="s">
        <v>32</v>
      </c>
      <c r="AX1749" s="14" t="s">
        <v>75</v>
      </c>
      <c r="AY1749" s="204" t="s">
        <v>257</v>
      </c>
    </row>
    <row r="1750" s="14" customFormat="1">
      <c r="A1750" s="14"/>
      <c r="B1750" s="203"/>
      <c r="C1750" s="14"/>
      <c r="D1750" s="196" t="s">
        <v>265</v>
      </c>
      <c r="E1750" s="204" t="s">
        <v>1</v>
      </c>
      <c r="F1750" s="205" t="s">
        <v>1310</v>
      </c>
      <c r="G1750" s="14"/>
      <c r="H1750" s="206">
        <v>12.699999999999999</v>
      </c>
      <c r="I1750" s="207"/>
      <c r="J1750" s="14"/>
      <c r="K1750" s="14"/>
      <c r="L1750" s="203"/>
      <c r="M1750" s="208"/>
      <c r="N1750" s="209"/>
      <c r="O1750" s="209"/>
      <c r="P1750" s="209"/>
      <c r="Q1750" s="209"/>
      <c r="R1750" s="209"/>
      <c r="S1750" s="209"/>
      <c r="T1750" s="210"/>
      <c r="U1750" s="14"/>
      <c r="V1750" s="14"/>
      <c r="W1750" s="14"/>
      <c r="X1750" s="14"/>
      <c r="Y1750" s="14"/>
      <c r="Z1750" s="14"/>
      <c r="AA1750" s="14"/>
      <c r="AB1750" s="14"/>
      <c r="AC1750" s="14"/>
      <c r="AD1750" s="14"/>
      <c r="AE1750" s="14"/>
      <c r="AT1750" s="204" t="s">
        <v>265</v>
      </c>
      <c r="AU1750" s="204" t="s">
        <v>85</v>
      </c>
      <c r="AV1750" s="14" t="s">
        <v>85</v>
      </c>
      <c r="AW1750" s="14" t="s">
        <v>32</v>
      </c>
      <c r="AX1750" s="14" t="s">
        <v>75</v>
      </c>
      <c r="AY1750" s="204" t="s">
        <v>257</v>
      </c>
    </row>
    <row r="1751" s="14" customFormat="1">
      <c r="A1751" s="14"/>
      <c r="B1751" s="203"/>
      <c r="C1751" s="14"/>
      <c r="D1751" s="196" t="s">
        <v>265</v>
      </c>
      <c r="E1751" s="204" t="s">
        <v>1</v>
      </c>
      <c r="F1751" s="205" t="s">
        <v>1311</v>
      </c>
      <c r="G1751" s="14"/>
      <c r="H1751" s="206">
        <v>6.4000000000000004</v>
      </c>
      <c r="I1751" s="207"/>
      <c r="J1751" s="14"/>
      <c r="K1751" s="14"/>
      <c r="L1751" s="203"/>
      <c r="M1751" s="208"/>
      <c r="N1751" s="209"/>
      <c r="O1751" s="209"/>
      <c r="P1751" s="209"/>
      <c r="Q1751" s="209"/>
      <c r="R1751" s="209"/>
      <c r="S1751" s="209"/>
      <c r="T1751" s="210"/>
      <c r="U1751" s="14"/>
      <c r="V1751" s="14"/>
      <c r="W1751" s="14"/>
      <c r="X1751" s="14"/>
      <c r="Y1751" s="14"/>
      <c r="Z1751" s="14"/>
      <c r="AA1751" s="14"/>
      <c r="AB1751" s="14"/>
      <c r="AC1751" s="14"/>
      <c r="AD1751" s="14"/>
      <c r="AE1751" s="14"/>
      <c r="AT1751" s="204" t="s">
        <v>265</v>
      </c>
      <c r="AU1751" s="204" t="s">
        <v>85</v>
      </c>
      <c r="AV1751" s="14" t="s">
        <v>85</v>
      </c>
      <c r="AW1751" s="14" t="s">
        <v>32</v>
      </c>
      <c r="AX1751" s="14" t="s">
        <v>75</v>
      </c>
      <c r="AY1751" s="204" t="s">
        <v>257</v>
      </c>
    </row>
    <row r="1752" s="14" customFormat="1">
      <c r="A1752" s="14"/>
      <c r="B1752" s="203"/>
      <c r="C1752" s="14"/>
      <c r="D1752" s="196" t="s">
        <v>265</v>
      </c>
      <c r="E1752" s="204" t="s">
        <v>1</v>
      </c>
      <c r="F1752" s="205" t="s">
        <v>1312</v>
      </c>
      <c r="G1752" s="14"/>
      <c r="H1752" s="206">
        <v>9.9000000000000004</v>
      </c>
      <c r="I1752" s="207"/>
      <c r="J1752" s="14"/>
      <c r="K1752" s="14"/>
      <c r="L1752" s="203"/>
      <c r="M1752" s="208"/>
      <c r="N1752" s="209"/>
      <c r="O1752" s="209"/>
      <c r="P1752" s="209"/>
      <c r="Q1752" s="209"/>
      <c r="R1752" s="209"/>
      <c r="S1752" s="209"/>
      <c r="T1752" s="210"/>
      <c r="U1752" s="14"/>
      <c r="V1752" s="14"/>
      <c r="W1752" s="14"/>
      <c r="X1752" s="14"/>
      <c r="Y1752" s="14"/>
      <c r="Z1752" s="14"/>
      <c r="AA1752" s="14"/>
      <c r="AB1752" s="14"/>
      <c r="AC1752" s="14"/>
      <c r="AD1752" s="14"/>
      <c r="AE1752" s="14"/>
      <c r="AT1752" s="204" t="s">
        <v>265</v>
      </c>
      <c r="AU1752" s="204" t="s">
        <v>85</v>
      </c>
      <c r="AV1752" s="14" t="s">
        <v>85</v>
      </c>
      <c r="AW1752" s="14" t="s">
        <v>32</v>
      </c>
      <c r="AX1752" s="14" t="s">
        <v>75</v>
      </c>
      <c r="AY1752" s="204" t="s">
        <v>257</v>
      </c>
    </row>
    <row r="1753" s="13" customFormat="1">
      <c r="A1753" s="13"/>
      <c r="B1753" s="195"/>
      <c r="C1753" s="13"/>
      <c r="D1753" s="196" t="s">
        <v>265</v>
      </c>
      <c r="E1753" s="197" t="s">
        <v>1</v>
      </c>
      <c r="F1753" s="198" t="s">
        <v>895</v>
      </c>
      <c r="G1753" s="13"/>
      <c r="H1753" s="197" t="s">
        <v>1</v>
      </c>
      <c r="I1753" s="199"/>
      <c r="J1753" s="13"/>
      <c r="K1753" s="13"/>
      <c r="L1753" s="195"/>
      <c r="M1753" s="200"/>
      <c r="N1753" s="201"/>
      <c r="O1753" s="201"/>
      <c r="P1753" s="201"/>
      <c r="Q1753" s="201"/>
      <c r="R1753" s="201"/>
      <c r="S1753" s="201"/>
      <c r="T1753" s="202"/>
      <c r="U1753" s="13"/>
      <c r="V1753" s="13"/>
      <c r="W1753" s="13"/>
      <c r="X1753" s="13"/>
      <c r="Y1753" s="13"/>
      <c r="Z1753" s="13"/>
      <c r="AA1753" s="13"/>
      <c r="AB1753" s="13"/>
      <c r="AC1753" s="13"/>
      <c r="AD1753" s="13"/>
      <c r="AE1753" s="13"/>
      <c r="AT1753" s="197" t="s">
        <v>265</v>
      </c>
      <c r="AU1753" s="197" t="s">
        <v>85</v>
      </c>
      <c r="AV1753" s="13" t="s">
        <v>82</v>
      </c>
      <c r="AW1753" s="13" t="s">
        <v>32</v>
      </c>
      <c r="AX1753" s="13" t="s">
        <v>75</v>
      </c>
      <c r="AY1753" s="197" t="s">
        <v>257</v>
      </c>
    </row>
    <row r="1754" s="14" customFormat="1">
      <c r="A1754" s="14"/>
      <c r="B1754" s="203"/>
      <c r="C1754" s="14"/>
      <c r="D1754" s="196" t="s">
        <v>265</v>
      </c>
      <c r="E1754" s="204" t="s">
        <v>1</v>
      </c>
      <c r="F1754" s="205" t="s">
        <v>1313</v>
      </c>
      <c r="G1754" s="14"/>
      <c r="H1754" s="206">
        <v>10</v>
      </c>
      <c r="I1754" s="207"/>
      <c r="J1754" s="14"/>
      <c r="K1754" s="14"/>
      <c r="L1754" s="203"/>
      <c r="M1754" s="208"/>
      <c r="N1754" s="209"/>
      <c r="O1754" s="209"/>
      <c r="P1754" s="209"/>
      <c r="Q1754" s="209"/>
      <c r="R1754" s="209"/>
      <c r="S1754" s="209"/>
      <c r="T1754" s="210"/>
      <c r="U1754" s="14"/>
      <c r="V1754" s="14"/>
      <c r="W1754" s="14"/>
      <c r="X1754" s="14"/>
      <c r="Y1754" s="14"/>
      <c r="Z1754" s="14"/>
      <c r="AA1754" s="14"/>
      <c r="AB1754" s="14"/>
      <c r="AC1754" s="14"/>
      <c r="AD1754" s="14"/>
      <c r="AE1754" s="14"/>
      <c r="AT1754" s="204" t="s">
        <v>265</v>
      </c>
      <c r="AU1754" s="204" t="s">
        <v>85</v>
      </c>
      <c r="AV1754" s="14" t="s">
        <v>85</v>
      </c>
      <c r="AW1754" s="14" t="s">
        <v>32</v>
      </c>
      <c r="AX1754" s="14" t="s">
        <v>75</v>
      </c>
      <c r="AY1754" s="204" t="s">
        <v>257</v>
      </c>
    </row>
    <row r="1755" s="13" customFormat="1">
      <c r="A1755" s="13"/>
      <c r="B1755" s="195"/>
      <c r="C1755" s="13"/>
      <c r="D1755" s="196" t="s">
        <v>265</v>
      </c>
      <c r="E1755" s="197" t="s">
        <v>1</v>
      </c>
      <c r="F1755" s="198" t="s">
        <v>903</v>
      </c>
      <c r="G1755" s="13"/>
      <c r="H1755" s="197" t="s">
        <v>1</v>
      </c>
      <c r="I1755" s="199"/>
      <c r="J1755" s="13"/>
      <c r="K1755" s="13"/>
      <c r="L1755" s="195"/>
      <c r="M1755" s="200"/>
      <c r="N1755" s="201"/>
      <c r="O1755" s="201"/>
      <c r="P1755" s="201"/>
      <c r="Q1755" s="201"/>
      <c r="R1755" s="201"/>
      <c r="S1755" s="201"/>
      <c r="T1755" s="202"/>
      <c r="U1755" s="13"/>
      <c r="V1755" s="13"/>
      <c r="W1755" s="13"/>
      <c r="X1755" s="13"/>
      <c r="Y1755" s="13"/>
      <c r="Z1755" s="13"/>
      <c r="AA1755" s="13"/>
      <c r="AB1755" s="13"/>
      <c r="AC1755" s="13"/>
      <c r="AD1755" s="13"/>
      <c r="AE1755" s="13"/>
      <c r="AT1755" s="197" t="s">
        <v>265</v>
      </c>
      <c r="AU1755" s="197" t="s">
        <v>85</v>
      </c>
      <c r="AV1755" s="13" t="s">
        <v>82</v>
      </c>
      <c r="AW1755" s="13" t="s">
        <v>32</v>
      </c>
      <c r="AX1755" s="13" t="s">
        <v>75</v>
      </c>
      <c r="AY1755" s="197" t="s">
        <v>257</v>
      </c>
    </row>
    <row r="1756" s="14" customFormat="1">
      <c r="A1756" s="14"/>
      <c r="B1756" s="203"/>
      <c r="C1756" s="14"/>
      <c r="D1756" s="196" t="s">
        <v>265</v>
      </c>
      <c r="E1756" s="204" t="s">
        <v>1</v>
      </c>
      <c r="F1756" s="205" t="s">
        <v>1314</v>
      </c>
      <c r="G1756" s="14"/>
      <c r="H1756" s="206">
        <v>7.9500000000000002</v>
      </c>
      <c r="I1756" s="207"/>
      <c r="J1756" s="14"/>
      <c r="K1756" s="14"/>
      <c r="L1756" s="203"/>
      <c r="M1756" s="208"/>
      <c r="N1756" s="209"/>
      <c r="O1756" s="209"/>
      <c r="P1756" s="209"/>
      <c r="Q1756" s="209"/>
      <c r="R1756" s="209"/>
      <c r="S1756" s="209"/>
      <c r="T1756" s="210"/>
      <c r="U1756" s="14"/>
      <c r="V1756" s="14"/>
      <c r="W1756" s="14"/>
      <c r="X1756" s="14"/>
      <c r="Y1756" s="14"/>
      <c r="Z1756" s="14"/>
      <c r="AA1756" s="14"/>
      <c r="AB1756" s="14"/>
      <c r="AC1756" s="14"/>
      <c r="AD1756" s="14"/>
      <c r="AE1756" s="14"/>
      <c r="AT1756" s="204" t="s">
        <v>265</v>
      </c>
      <c r="AU1756" s="204" t="s">
        <v>85</v>
      </c>
      <c r="AV1756" s="14" t="s">
        <v>85</v>
      </c>
      <c r="AW1756" s="14" t="s">
        <v>32</v>
      </c>
      <c r="AX1756" s="14" t="s">
        <v>75</v>
      </c>
      <c r="AY1756" s="204" t="s">
        <v>257</v>
      </c>
    </row>
    <row r="1757" s="13" customFormat="1">
      <c r="A1757" s="13"/>
      <c r="B1757" s="195"/>
      <c r="C1757" s="13"/>
      <c r="D1757" s="196" t="s">
        <v>265</v>
      </c>
      <c r="E1757" s="197" t="s">
        <v>1</v>
      </c>
      <c r="F1757" s="198" t="s">
        <v>905</v>
      </c>
      <c r="G1757" s="13"/>
      <c r="H1757" s="197" t="s">
        <v>1</v>
      </c>
      <c r="I1757" s="199"/>
      <c r="J1757" s="13"/>
      <c r="K1757" s="13"/>
      <c r="L1757" s="195"/>
      <c r="M1757" s="200"/>
      <c r="N1757" s="201"/>
      <c r="O1757" s="201"/>
      <c r="P1757" s="201"/>
      <c r="Q1757" s="201"/>
      <c r="R1757" s="201"/>
      <c r="S1757" s="201"/>
      <c r="T1757" s="202"/>
      <c r="U1757" s="13"/>
      <c r="V1757" s="13"/>
      <c r="W1757" s="13"/>
      <c r="X1757" s="13"/>
      <c r="Y1757" s="13"/>
      <c r="Z1757" s="13"/>
      <c r="AA1757" s="13"/>
      <c r="AB1757" s="13"/>
      <c r="AC1757" s="13"/>
      <c r="AD1757" s="13"/>
      <c r="AE1757" s="13"/>
      <c r="AT1757" s="197" t="s">
        <v>265</v>
      </c>
      <c r="AU1757" s="197" t="s">
        <v>85</v>
      </c>
      <c r="AV1757" s="13" t="s">
        <v>82</v>
      </c>
      <c r="AW1757" s="13" t="s">
        <v>32</v>
      </c>
      <c r="AX1757" s="13" t="s">
        <v>75</v>
      </c>
      <c r="AY1757" s="197" t="s">
        <v>257</v>
      </c>
    </row>
    <row r="1758" s="14" customFormat="1">
      <c r="A1758" s="14"/>
      <c r="B1758" s="203"/>
      <c r="C1758" s="14"/>
      <c r="D1758" s="196" t="s">
        <v>265</v>
      </c>
      <c r="E1758" s="204" t="s">
        <v>1</v>
      </c>
      <c r="F1758" s="205" t="s">
        <v>1315</v>
      </c>
      <c r="G1758" s="14"/>
      <c r="H1758" s="206">
        <v>7.9500000000000002</v>
      </c>
      <c r="I1758" s="207"/>
      <c r="J1758" s="14"/>
      <c r="K1758" s="14"/>
      <c r="L1758" s="203"/>
      <c r="M1758" s="208"/>
      <c r="N1758" s="209"/>
      <c r="O1758" s="209"/>
      <c r="P1758" s="209"/>
      <c r="Q1758" s="209"/>
      <c r="R1758" s="209"/>
      <c r="S1758" s="209"/>
      <c r="T1758" s="210"/>
      <c r="U1758" s="14"/>
      <c r="V1758" s="14"/>
      <c r="W1758" s="14"/>
      <c r="X1758" s="14"/>
      <c r="Y1758" s="14"/>
      <c r="Z1758" s="14"/>
      <c r="AA1758" s="14"/>
      <c r="AB1758" s="14"/>
      <c r="AC1758" s="14"/>
      <c r="AD1758" s="14"/>
      <c r="AE1758" s="14"/>
      <c r="AT1758" s="204" t="s">
        <v>265</v>
      </c>
      <c r="AU1758" s="204" t="s">
        <v>85</v>
      </c>
      <c r="AV1758" s="14" t="s">
        <v>85</v>
      </c>
      <c r="AW1758" s="14" t="s">
        <v>32</v>
      </c>
      <c r="AX1758" s="14" t="s">
        <v>75</v>
      </c>
      <c r="AY1758" s="204" t="s">
        <v>257</v>
      </c>
    </row>
    <row r="1759" s="14" customFormat="1">
      <c r="A1759" s="14"/>
      <c r="B1759" s="203"/>
      <c r="C1759" s="14"/>
      <c r="D1759" s="196" t="s">
        <v>265</v>
      </c>
      <c r="E1759" s="204" t="s">
        <v>1</v>
      </c>
      <c r="F1759" s="205" t="s">
        <v>1316</v>
      </c>
      <c r="G1759" s="14"/>
      <c r="H1759" s="206">
        <v>7.2999999999999998</v>
      </c>
      <c r="I1759" s="207"/>
      <c r="J1759" s="14"/>
      <c r="K1759" s="14"/>
      <c r="L1759" s="203"/>
      <c r="M1759" s="208"/>
      <c r="N1759" s="209"/>
      <c r="O1759" s="209"/>
      <c r="P1759" s="209"/>
      <c r="Q1759" s="209"/>
      <c r="R1759" s="209"/>
      <c r="S1759" s="209"/>
      <c r="T1759" s="210"/>
      <c r="U1759" s="14"/>
      <c r="V1759" s="14"/>
      <c r="W1759" s="14"/>
      <c r="X1759" s="14"/>
      <c r="Y1759" s="14"/>
      <c r="Z1759" s="14"/>
      <c r="AA1759" s="14"/>
      <c r="AB1759" s="14"/>
      <c r="AC1759" s="14"/>
      <c r="AD1759" s="14"/>
      <c r="AE1759" s="14"/>
      <c r="AT1759" s="204" t="s">
        <v>265</v>
      </c>
      <c r="AU1759" s="204" t="s">
        <v>85</v>
      </c>
      <c r="AV1759" s="14" t="s">
        <v>85</v>
      </c>
      <c r="AW1759" s="14" t="s">
        <v>32</v>
      </c>
      <c r="AX1759" s="14" t="s">
        <v>75</v>
      </c>
      <c r="AY1759" s="204" t="s">
        <v>257</v>
      </c>
    </row>
    <row r="1760" s="15" customFormat="1">
      <c r="A1760" s="15"/>
      <c r="B1760" s="211"/>
      <c r="C1760" s="15"/>
      <c r="D1760" s="196" t="s">
        <v>265</v>
      </c>
      <c r="E1760" s="212" t="s">
        <v>1</v>
      </c>
      <c r="F1760" s="213" t="s">
        <v>271</v>
      </c>
      <c r="G1760" s="15"/>
      <c r="H1760" s="214">
        <v>459.33999999999998</v>
      </c>
      <c r="I1760" s="215"/>
      <c r="J1760" s="15"/>
      <c r="K1760" s="15"/>
      <c r="L1760" s="211"/>
      <c r="M1760" s="216"/>
      <c r="N1760" s="217"/>
      <c r="O1760" s="217"/>
      <c r="P1760" s="217"/>
      <c r="Q1760" s="217"/>
      <c r="R1760" s="217"/>
      <c r="S1760" s="217"/>
      <c r="T1760" s="218"/>
      <c r="U1760" s="15"/>
      <c r="V1760" s="15"/>
      <c r="W1760" s="15"/>
      <c r="X1760" s="15"/>
      <c r="Y1760" s="15"/>
      <c r="Z1760" s="15"/>
      <c r="AA1760" s="15"/>
      <c r="AB1760" s="15"/>
      <c r="AC1760" s="15"/>
      <c r="AD1760" s="15"/>
      <c r="AE1760" s="15"/>
      <c r="AT1760" s="212" t="s">
        <v>265</v>
      </c>
      <c r="AU1760" s="212" t="s">
        <v>85</v>
      </c>
      <c r="AV1760" s="15" t="s">
        <v>108</v>
      </c>
      <c r="AW1760" s="15" t="s">
        <v>32</v>
      </c>
      <c r="AX1760" s="15" t="s">
        <v>82</v>
      </c>
      <c r="AY1760" s="212" t="s">
        <v>257</v>
      </c>
    </row>
    <row r="1761" s="2" customFormat="1" ht="24.15" customHeight="1">
      <c r="A1761" s="38"/>
      <c r="B1761" s="181"/>
      <c r="C1761" s="227" t="s">
        <v>2086</v>
      </c>
      <c r="D1761" s="227" t="s">
        <v>315</v>
      </c>
      <c r="E1761" s="228" t="s">
        <v>2087</v>
      </c>
      <c r="F1761" s="229" t="s">
        <v>2088</v>
      </c>
      <c r="G1761" s="230" t="s">
        <v>323</v>
      </c>
      <c r="H1761" s="231">
        <v>459.298</v>
      </c>
      <c r="I1761" s="232"/>
      <c r="J1761" s="233">
        <f>ROUND(I1761*H1761,2)</f>
        <v>0</v>
      </c>
      <c r="K1761" s="229" t="s">
        <v>1</v>
      </c>
      <c r="L1761" s="234"/>
      <c r="M1761" s="235" t="s">
        <v>1</v>
      </c>
      <c r="N1761" s="236" t="s">
        <v>40</v>
      </c>
      <c r="O1761" s="77"/>
      <c r="P1761" s="191">
        <f>O1761*H1761</f>
        <v>0</v>
      </c>
      <c r="Q1761" s="191">
        <v>0.00264</v>
      </c>
      <c r="R1761" s="191">
        <f>Q1761*H1761</f>
        <v>1.21254672</v>
      </c>
      <c r="S1761" s="191">
        <v>0</v>
      </c>
      <c r="T1761" s="192">
        <f>S1761*H1761</f>
        <v>0</v>
      </c>
      <c r="U1761" s="38"/>
      <c r="V1761" s="38"/>
      <c r="W1761" s="38"/>
      <c r="X1761" s="38"/>
      <c r="Y1761" s="38"/>
      <c r="Z1761" s="38"/>
      <c r="AA1761" s="38"/>
      <c r="AB1761" s="38"/>
      <c r="AC1761" s="38"/>
      <c r="AD1761" s="38"/>
      <c r="AE1761" s="38"/>
      <c r="AR1761" s="193" t="s">
        <v>462</v>
      </c>
      <c r="AT1761" s="193" t="s">
        <v>315</v>
      </c>
      <c r="AU1761" s="193" t="s">
        <v>85</v>
      </c>
      <c r="AY1761" s="19" t="s">
        <v>257</v>
      </c>
      <c r="BE1761" s="194">
        <f>IF(N1761="základní",J1761,0)</f>
        <v>0</v>
      </c>
      <c r="BF1761" s="194">
        <f>IF(N1761="snížená",J1761,0)</f>
        <v>0</v>
      </c>
      <c r="BG1761" s="194">
        <f>IF(N1761="zákl. přenesená",J1761,0)</f>
        <v>0</v>
      </c>
      <c r="BH1761" s="194">
        <f>IF(N1761="sníž. přenesená",J1761,0)</f>
        <v>0</v>
      </c>
      <c r="BI1761" s="194">
        <f>IF(N1761="nulová",J1761,0)</f>
        <v>0</v>
      </c>
      <c r="BJ1761" s="19" t="s">
        <v>82</v>
      </c>
      <c r="BK1761" s="194">
        <f>ROUND(I1761*H1761,2)</f>
        <v>0</v>
      </c>
      <c r="BL1761" s="19" t="s">
        <v>364</v>
      </c>
      <c r="BM1761" s="193" t="s">
        <v>2089</v>
      </c>
    </row>
    <row r="1762" s="13" customFormat="1">
      <c r="A1762" s="13"/>
      <c r="B1762" s="195"/>
      <c r="C1762" s="13"/>
      <c r="D1762" s="196" t="s">
        <v>265</v>
      </c>
      <c r="E1762" s="197" t="s">
        <v>1</v>
      </c>
      <c r="F1762" s="198" t="s">
        <v>2090</v>
      </c>
      <c r="G1762" s="13"/>
      <c r="H1762" s="197" t="s">
        <v>1</v>
      </c>
      <c r="I1762" s="199"/>
      <c r="J1762" s="13"/>
      <c r="K1762" s="13"/>
      <c r="L1762" s="195"/>
      <c r="M1762" s="200"/>
      <c r="N1762" s="201"/>
      <c r="O1762" s="201"/>
      <c r="P1762" s="201"/>
      <c r="Q1762" s="201"/>
      <c r="R1762" s="201"/>
      <c r="S1762" s="201"/>
      <c r="T1762" s="202"/>
      <c r="U1762" s="13"/>
      <c r="V1762" s="13"/>
      <c r="W1762" s="13"/>
      <c r="X1762" s="13"/>
      <c r="Y1762" s="13"/>
      <c r="Z1762" s="13"/>
      <c r="AA1762" s="13"/>
      <c r="AB1762" s="13"/>
      <c r="AC1762" s="13"/>
      <c r="AD1762" s="13"/>
      <c r="AE1762" s="13"/>
      <c r="AT1762" s="197" t="s">
        <v>265</v>
      </c>
      <c r="AU1762" s="197" t="s">
        <v>85</v>
      </c>
      <c r="AV1762" s="13" t="s">
        <v>82</v>
      </c>
      <c r="AW1762" s="13" t="s">
        <v>32</v>
      </c>
      <c r="AX1762" s="13" t="s">
        <v>75</v>
      </c>
      <c r="AY1762" s="197" t="s">
        <v>257</v>
      </c>
    </row>
    <row r="1763" s="14" customFormat="1">
      <c r="A1763" s="14"/>
      <c r="B1763" s="203"/>
      <c r="C1763" s="14"/>
      <c r="D1763" s="196" t="s">
        <v>265</v>
      </c>
      <c r="E1763" s="204" t="s">
        <v>1</v>
      </c>
      <c r="F1763" s="205" t="s">
        <v>2091</v>
      </c>
      <c r="G1763" s="14"/>
      <c r="H1763" s="206">
        <v>411.32299999999998</v>
      </c>
      <c r="I1763" s="207"/>
      <c r="J1763" s="14"/>
      <c r="K1763" s="14"/>
      <c r="L1763" s="203"/>
      <c r="M1763" s="208"/>
      <c r="N1763" s="209"/>
      <c r="O1763" s="209"/>
      <c r="P1763" s="209"/>
      <c r="Q1763" s="209"/>
      <c r="R1763" s="209"/>
      <c r="S1763" s="209"/>
      <c r="T1763" s="210"/>
      <c r="U1763" s="14"/>
      <c r="V1763" s="14"/>
      <c r="W1763" s="14"/>
      <c r="X1763" s="14"/>
      <c r="Y1763" s="14"/>
      <c r="Z1763" s="14"/>
      <c r="AA1763" s="14"/>
      <c r="AB1763" s="14"/>
      <c r="AC1763" s="14"/>
      <c r="AD1763" s="14"/>
      <c r="AE1763" s="14"/>
      <c r="AT1763" s="204" t="s">
        <v>265</v>
      </c>
      <c r="AU1763" s="204" t="s">
        <v>85</v>
      </c>
      <c r="AV1763" s="14" t="s">
        <v>85</v>
      </c>
      <c r="AW1763" s="14" t="s">
        <v>32</v>
      </c>
      <c r="AX1763" s="14" t="s">
        <v>75</v>
      </c>
      <c r="AY1763" s="204" t="s">
        <v>257</v>
      </c>
    </row>
    <row r="1764" s="14" customFormat="1">
      <c r="A1764" s="14"/>
      <c r="B1764" s="203"/>
      <c r="C1764" s="14"/>
      <c r="D1764" s="196" t="s">
        <v>265</v>
      </c>
      <c r="E1764" s="204" t="s">
        <v>1</v>
      </c>
      <c r="F1764" s="205" t="s">
        <v>2092</v>
      </c>
      <c r="G1764" s="14"/>
      <c r="H1764" s="206">
        <v>47.975000000000001</v>
      </c>
      <c r="I1764" s="207"/>
      <c r="J1764" s="14"/>
      <c r="K1764" s="14"/>
      <c r="L1764" s="203"/>
      <c r="M1764" s="208"/>
      <c r="N1764" s="209"/>
      <c r="O1764" s="209"/>
      <c r="P1764" s="209"/>
      <c r="Q1764" s="209"/>
      <c r="R1764" s="209"/>
      <c r="S1764" s="209"/>
      <c r="T1764" s="210"/>
      <c r="U1764" s="14"/>
      <c r="V1764" s="14"/>
      <c r="W1764" s="14"/>
      <c r="X1764" s="14"/>
      <c r="Y1764" s="14"/>
      <c r="Z1764" s="14"/>
      <c r="AA1764" s="14"/>
      <c r="AB1764" s="14"/>
      <c r="AC1764" s="14"/>
      <c r="AD1764" s="14"/>
      <c r="AE1764" s="14"/>
      <c r="AT1764" s="204" t="s">
        <v>265</v>
      </c>
      <c r="AU1764" s="204" t="s">
        <v>85</v>
      </c>
      <c r="AV1764" s="14" t="s">
        <v>85</v>
      </c>
      <c r="AW1764" s="14" t="s">
        <v>32</v>
      </c>
      <c r="AX1764" s="14" t="s">
        <v>75</v>
      </c>
      <c r="AY1764" s="204" t="s">
        <v>257</v>
      </c>
    </row>
    <row r="1765" s="15" customFormat="1">
      <c r="A1765" s="15"/>
      <c r="B1765" s="211"/>
      <c r="C1765" s="15"/>
      <c r="D1765" s="196" t="s">
        <v>265</v>
      </c>
      <c r="E1765" s="212" t="s">
        <v>1</v>
      </c>
      <c r="F1765" s="213" t="s">
        <v>271</v>
      </c>
      <c r="G1765" s="15"/>
      <c r="H1765" s="214">
        <v>459.298</v>
      </c>
      <c r="I1765" s="215"/>
      <c r="J1765" s="15"/>
      <c r="K1765" s="15"/>
      <c r="L1765" s="211"/>
      <c r="M1765" s="216"/>
      <c r="N1765" s="217"/>
      <c r="O1765" s="217"/>
      <c r="P1765" s="217"/>
      <c r="Q1765" s="217"/>
      <c r="R1765" s="217"/>
      <c r="S1765" s="217"/>
      <c r="T1765" s="218"/>
      <c r="U1765" s="15"/>
      <c r="V1765" s="15"/>
      <c r="W1765" s="15"/>
      <c r="X1765" s="15"/>
      <c r="Y1765" s="15"/>
      <c r="Z1765" s="15"/>
      <c r="AA1765" s="15"/>
      <c r="AB1765" s="15"/>
      <c r="AC1765" s="15"/>
      <c r="AD1765" s="15"/>
      <c r="AE1765" s="15"/>
      <c r="AT1765" s="212" t="s">
        <v>265</v>
      </c>
      <c r="AU1765" s="212" t="s">
        <v>85</v>
      </c>
      <c r="AV1765" s="15" t="s">
        <v>108</v>
      </c>
      <c r="AW1765" s="15" t="s">
        <v>32</v>
      </c>
      <c r="AX1765" s="15" t="s">
        <v>82</v>
      </c>
      <c r="AY1765" s="212" t="s">
        <v>257</v>
      </c>
    </row>
    <row r="1766" s="2" customFormat="1" ht="37.8" customHeight="1">
      <c r="A1766" s="38"/>
      <c r="B1766" s="181"/>
      <c r="C1766" s="227" t="s">
        <v>2093</v>
      </c>
      <c r="D1766" s="227" t="s">
        <v>315</v>
      </c>
      <c r="E1766" s="228" t="s">
        <v>2094</v>
      </c>
      <c r="F1766" s="229" t="s">
        <v>2095</v>
      </c>
      <c r="G1766" s="230" t="s">
        <v>323</v>
      </c>
      <c r="H1766" s="231">
        <v>14.432</v>
      </c>
      <c r="I1766" s="232"/>
      <c r="J1766" s="233">
        <f>ROUND(I1766*H1766,2)</f>
        <v>0</v>
      </c>
      <c r="K1766" s="229" t="s">
        <v>1</v>
      </c>
      <c r="L1766" s="234"/>
      <c r="M1766" s="235" t="s">
        <v>1</v>
      </c>
      <c r="N1766" s="236" t="s">
        <v>40</v>
      </c>
      <c r="O1766" s="77"/>
      <c r="P1766" s="191">
        <f>O1766*H1766</f>
        <v>0</v>
      </c>
      <c r="Q1766" s="191">
        <v>0.00264</v>
      </c>
      <c r="R1766" s="191">
        <f>Q1766*H1766</f>
        <v>0.038100479999999999</v>
      </c>
      <c r="S1766" s="191">
        <v>0</v>
      </c>
      <c r="T1766" s="192">
        <f>S1766*H1766</f>
        <v>0</v>
      </c>
      <c r="U1766" s="38"/>
      <c r="V1766" s="38"/>
      <c r="W1766" s="38"/>
      <c r="X1766" s="38"/>
      <c r="Y1766" s="38"/>
      <c r="Z1766" s="38"/>
      <c r="AA1766" s="38"/>
      <c r="AB1766" s="38"/>
      <c r="AC1766" s="38"/>
      <c r="AD1766" s="38"/>
      <c r="AE1766" s="38"/>
      <c r="AR1766" s="193" t="s">
        <v>462</v>
      </c>
      <c r="AT1766" s="193" t="s">
        <v>315</v>
      </c>
      <c r="AU1766" s="193" t="s">
        <v>85</v>
      </c>
      <c r="AY1766" s="19" t="s">
        <v>257</v>
      </c>
      <c r="BE1766" s="194">
        <f>IF(N1766="základní",J1766,0)</f>
        <v>0</v>
      </c>
      <c r="BF1766" s="194">
        <f>IF(N1766="snížená",J1766,0)</f>
        <v>0</v>
      </c>
      <c r="BG1766" s="194">
        <f>IF(N1766="zákl. přenesená",J1766,0)</f>
        <v>0</v>
      </c>
      <c r="BH1766" s="194">
        <f>IF(N1766="sníž. přenesená",J1766,0)</f>
        <v>0</v>
      </c>
      <c r="BI1766" s="194">
        <f>IF(N1766="nulová",J1766,0)</f>
        <v>0</v>
      </c>
      <c r="BJ1766" s="19" t="s">
        <v>82</v>
      </c>
      <c r="BK1766" s="194">
        <f>ROUND(I1766*H1766,2)</f>
        <v>0</v>
      </c>
      <c r="BL1766" s="19" t="s">
        <v>364</v>
      </c>
      <c r="BM1766" s="193" t="s">
        <v>2096</v>
      </c>
    </row>
    <row r="1767" s="13" customFormat="1">
      <c r="A1767" s="13"/>
      <c r="B1767" s="195"/>
      <c r="C1767" s="13"/>
      <c r="D1767" s="196" t="s">
        <v>265</v>
      </c>
      <c r="E1767" s="197" t="s">
        <v>1</v>
      </c>
      <c r="F1767" s="198" t="s">
        <v>2097</v>
      </c>
      <c r="G1767" s="13"/>
      <c r="H1767" s="197" t="s">
        <v>1</v>
      </c>
      <c r="I1767" s="199"/>
      <c r="J1767" s="13"/>
      <c r="K1767" s="13"/>
      <c r="L1767" s="195"/>
      <c r="M1767" s="200"/>
      <c r="N1767" s="201"/>
      <c r="O1767" s="201"/>
      <c r="P1767" s="201"/>
      <c r="Q1767" s="201"/>
      <c r="R1767" s="201"/>
      <c r="S1767" s="201"/>
      <c r="T1767" s="202"/>
      <c r="U1767" s="13"/>
      <c r="V1767" s="13"/>
      <c r="W1767" s="13"/>
      <c r="X1767" s="13"/>
      <c r="Y1767" s="13"/>
      <c r="Z1767" s="13"/>
      <c r="AA1767" s="13"/>
      <c r="AB1767" s="13"/>
      <c r="AC1767" s="13"/>
      <c r="AD1767" s="13"/>
      <c r="AE1767" s="13"/>
      <c r="AT1767" s="197" t="s">
        <v>265</v>
      </c>
      <c r="AU1767" s="197" t="s">
        <v>85</v>
      </c>
      <c r="AV1767" s="13" t="s">
        <v>82</v>
      </c>
      <c r="AW1767" s="13" t="s">
        <v>32</v>
      </c>
      <c r="AX1767" s="13" t="s">
        <v>75</v>
      </c>
      <c r="AY1767" s="197" t="s">
        <v>257</v>
      </c>
    </row>
    <row r="1768" s="14" customFormat="1">
      <c r="A1768" s="14"/>
      <c r="B1768" s="203"/>
      <c r="C1768" s="14"/>
      <c r="D1768" s="196" t="s">
        <v>265</v>
      </c>
      <c r="E1768" s="204" t="s">
        <v>1</v>
      </c>
      <c r="F1768" s="205" t="s">
        <v>2098</v>
      </c>
      <c r="G1768" s="14"/>
      <c r="H1768" s="206">
        <v>11.880000000000001</v>
      </c>
      <c r="I1768" s="207"/>
      <c r="J1768" s="14"/>
      <c r="K1768" s="14"/>
      <c r="L1768" s="203"/>
      <c r="M1768" s="208"/>
      <c r="N1768" s="209"/>
      <c r="O1768" s="209"/>
      <c r="P1768" s="209"/>
      <c r="Q1768" s="209"/>
      <c r="R1768" s="209"/>
      <c r="S1768" s="209"/>
      <c r="T1768" s="210"/>
      <c r="U1768" s="14"/>
      <c r="V1768" s="14"/>
      <c r="W1768" s="14"/>
      <c r="X1768" s="14"/>
      <c r="Y1768" s="14"/>
      <c r="Z1768" s="14"/>
      <c r="AA1768" s="14"/>
      <c r="AB1768" s="14"/>
      <c r="AC1768" s="14"/>
      <c r="AD1768" s="14"/>
      <c r="AE1768" s="14"/>
      <c r="AT1768" s="204" t="s">
        <v>265</v>
      </c>
      <c r="AU1768" s="204" t="s">
        <v>85</v>
      </c>
      <c r="AV1768" s="14" t="s">
        <v>85</v>
      </c>
      <c r="AW1768" s="14" t="s">
        <v>32</v>
      </c>
      <c r="AX1768" s="14" t="s">
        <v>75</v>
      </c>
      <c r="AY1768" s="204" t="s">
        <v>257</v>
      </c>
    </row>
    <row r="1769" s="14" customFormat="1">
      <c r="A1769" s="14"/>
      <c r="B1769" s="203"/>
      <c r="C1769" s="14"/>
      <c r="D1769" s="196" t="s">
        <v>265</v>
      </c>
      <c r="E1769" s="204" t="s">
        <v>1</v>
      </c>
      <c r="F1769" s="205" t="s">
        <v>2099</v>
      </c>
      <c r="G1769" s="14"/>
      <c r="H1769" s="206">
        <v>2.552</v>
      </c>
      <c r="I1769" s="207"/>
      <c r="J1769" s="14"/>
      <c r="K1769" s="14"/>
      <c r="L1769" s="203"/>
      <c r="M1769" s="208"/>
      <c r="N1769" s="209"/>
      <c r="O1769" s="209"/>
      <c r="P1769" s="209"/>
      <c r="Q1769" s="209"/>
      <c r="R1769" s="209"/>
      <c r="S1769" s="209"/>
      <c r="T1769" s="210"/>
      <c r="U1769" s="14"/>
      <c r="V1769" s="14"/>
      <c r="W1769" s="14"/>
      <c r="X1769" s="14"/>
      <c r="Y1769" s="14"/>
      <c r="Z1769" s="14"/>
      <c r="AA1769" s="14"/>
      <c r="AB1769" s="14"/>
      <c r="AC1769" s="14"/>
      <c r="AD1769" s="14"/>
      <c r="AE1769" s="14"/>
      <c r="AT1769" s="204" t="s">
        <v>265</v>
      </c>
      <c r="AU1769" s="204" t="s">
        <v>85</v>
      </c>
      <c r="AV1769" s="14" t="s">
        <v>85</v>
      </c>
      <c r="AW1769" s="14" t="s">
        <v>32</v>
      </c>
      <c r="AX1769" s="14" t="s">
        <v>75</v>
      </c>
      <c r="AY1769" s="204" t="s">
        <v>257</v>
      </c>
    </row>
    <row r="1770" s="15" customFormat="1">
      <c r="A1770" s="15"/>
      <c r="B1770" s="211"/>
      <c r="C1770" s="15"/>
      <c r="D1770" s="196" t="s">
        <v>265</v>
      </c>
      <c r="E1770" s="212" t="s">
        <v>1</v>
      </c>
      <c r="F1770" s="213" t="s">
        <v>271</v>
      </c>
      <c r="G1770" s="15"/>
      <c r="H1770" s="214">
        <v>14.432</v>
      </c>
      <c r="I1770" s="215"/>
      <c r="J1770" s="15"/>
      <c r="K1770" s="15"/>
      <c r="L1770" s="211"/>
      <c r="M1770" s="216"/>
      <c r="N1770" s="217"/>
      <c r="O1770" s="217"/>
      <c r="P1770" s="217"/>
      <c r="Q1770" s="217"/>
      <c r="R1770" s="217"/>
      <c r="S1770" s="217"/>
      <c r="T1770" s="218"/>
      <c r="U1770" s="15"/>
      <c r="V1770" s="15"/>
      <c r="W1770" s="15"/>
      <c r="X1770" s="15"/>
      <c r="Y1770" s="15"/>
      <c r="Z1770" s="15"/>
      <c r="AA1770" s="15"/>
      <c r="AB1770" s="15"/>
      <c r="AC1770" s="15"/>
      <c r="AD1770" s="15"/>
      <c r="AE1770" s="15"/>
      <c r="AT1770" s="212" t="s">
        <v>265</v>
      </c>
      <c r="AU1770" s="212" t="s">
        <v>85</v>
      </c>
      <c r="AV1770" s="15" t="s">
        <v>108</v>
      </c>
      <c r="AW1770" s="15" t="s">
        <v>32</v>
      </c>
      <c r="AX1770" s="15" t="s">
        <v>82</v>
      </c>
      <c r="AY1770" s="212" t="s">
        <v>257</v>
      </c>
    </row>
    <row r="1771" s="2" customFormat="1" ht="44.25" customHeight="1">
      <c r="A1771" s="38"/>
      <c r="B1771" s="181"/>
      <c r="C1771" s="182" t="s">
        <v>2100</v>
      </c>
      <c r="D1771" s="182" t="s">
        <v>259</v>
      </c>
      <c r="E1771" s="183" t="s">
        <v>2101</v>
      </c>
      <c r="F1771" s="184" t="s">
        <v>2102</v>
      </c>
      <c r="G1771" s="185" t="s">
        <v>323</v>
      </c>
      <c r="H1771" s="186">
        <v>122.7</v>
      </c>
      <c r="I1771" s="187"/>
      <c r="J1771" s="188">
        <f>ROUND(I1771*H1771,2)</f>
        <v>0</v>
      </c>
      <c r="K1771" s="184" t="s">
        <v>1</v>
      </c>
      <c r="L1771" s="39"/>
      <c r="M1771" s="189" t="s">
        <v>1</v>
      </c>
      <c r="N1771" s="190" t="s">
        <v>40</v>
      </c>
      <c r="O1771" s="77"/>
      <c r="P1771" s="191">
        <f>O1771*H1771</f>
        <v>0</v>
      </c>
      <c r="Q1771" s="191">
        <v>0.00029999999999999997</v>
      </c>
      <c r="R1771" s="191">
        <f>Q1771*H1771</f>
        <v>0.036809999999999996</v>
      </c>
      <c r="S1771" s="191">
        <v>0</v>
      </c>
      <c r="T1771" s="192">
        <f>S1771*H1771</f>
        <v>0</v>
      </c>
      <c r="U1771" s="38"/>
      <c r="V1771" s="38"/>
      <c r="W1771" s="38"/>
      <c r="X1771" s="38"/>
      <c r="Y1771" s="38"/>
      <c r="Z1771" s="38"/>
      <c r="AA1771" s="38"/>
      <c r="AB1771" s="38"/>
      <c r="AC1771" s="38"/>
      <c r="AD1771" s="38"/>
      <c r="AE1771" s="38"/>
      <c r="AR1771" s="193" t="s">
        <v>364</v>
      </c>
      <c r="AT1771" s="193" t="s">
        <v>259</v>
      </c>
      <c r="AU1771" s="193" t="s">
        <v>85</v>
      </c>
      <c r="AY1771" s="19" t="s">
        <v>257</v>
      </c>
      <c r="BE1771" s="194">
        <f>IF(N1771="základní",J1771,0)</f>
        <v>0</v>
      </c>
      <c r="BF1771" s="194">
        <f>IF(N1771="snížená",J1771,0)</f>
        <v>0</v>
      </c>
      <c r="BG1771" s="194">
        <f>IF(N1771="zákl. přenesená",J1771,0)</f>
        <v>0</v>
      </c>
      <c r="BH1771" s="194">
        <f>IF(N1771="sníž. přenesená",J1771,0)</f>
        <v>0</v>
      </c>
      <c r="BI1771" s="194">
        <f>IF(N1771="nulová",J1771,0)</f>
        <v>0</v>
      </c>
      <c r="BJ1771" s="19" t="s">
        <v>82</v>
      </c>
      <c r="BK1771" s="194">
        <f>ROUND(I1771*H1771,2)</f>
        <v>0</v>
      </c>
      <c r="BL1771" s="19" t="s">
        <v>364</v>
      </c>
      <c r="BM1771" s="193" t="s">
        <v>2103</v>
      </c>
    </row>
    <row r="1772" s="13" customFormat="1">
      <c r="A1772" s="13"/>
      <c r="B1772" s="195"/>
      <c r="C1772" s="13"/>
      <c r="D1772" s="196" t="s">
        <v>265</v>
      </c>
      <c r="E1772" s="197" t="s">
        <v>1</v>
      </c>
      <c r="F1772" s="198" t="s">
        <v>890</v>
      </c>
      <c r="G1772" s="13"/>
      <c r="H1772" s="197" t="s">
        <v>1</v>
      </c>
      <c r="I1772" s="199"/>
      <c r="J1772" s="13"/>
      <c r="K1772" s="13"/>
      <c r="L1772" s="195"/>
      <c r="M1772" s="200"/>
      <c r="N1772" s="201"/>
      <c r="O1772" s="201"/>
      <c r="P1772" s="201"/>
      <c r="Q1772" s="201"/>
      <c r="R1772" s="201"/>
      <c r="S1772" s="201"/>
      <c r="T1772" s="202"/>
      <c r="U1772" s="13"/>
      <c r="V1772" s="13"/>
      <c r="W1772" s="13"/>
      <c r="X1772" s="13"/>
      <c r="Y1772" s="13"/>
      <c r="Z1772" s="13"/>
      <c r="AA1772" s="13"/>
      <c r="AB1772" s="13"/>
      <c r="AC1772" s="13"/>
      <c r="AD1772" s="13"/>
      <c r="AE1772" s="13"/>
      <c r="AT1772" s="197" t="s">
        <v>265</v>
      </c>
      <c r="AU1772" s="197" t="s">
        <v>85</v>
      </c>
      <c r="AV1772" s="13" t="s">
        <v>82</v>
      </c>
      <c r="AW1772" s="13" t="s">
        <v>32</v>
      </c>
      <c r="AX1772" s="13" t="s">
        <v>75</v>
      </c>
      <c r="AY1772" s="197" t="s">
        <v>257</v>
      </c>
    </row>
    <row r="1773" s="13" customFormat="1">
      <c r="A1773" s="13"/>
      <c r="B1773" s="195"/>
      <c r="C1773" s="13"/>
      <c r="D1773" s="196" t="s">
        <v>265</v>
      </c>
      <c r="E1773" s="197" t="s">
        <v>1</v>
      </c>
      <c r="F1773" s="198" t="s">
        <v>897</v>
      </c>
      <c r="G1773" s="13"/>
      <c r="H1773" s="197" t="s">
        <v>1</v>
      </c>
      <c r="I1773" s="199"/>
      <c r="J1773" s="13"/>
      <c r="K1773" s="13"/>
      <c r="L1773" s="195"/>
      <c r="M1773" s="200"/>
      <c r="N1773" s="201"/>
      <c r="O1773" s="201"/>
      <c r="P1773" s="201"/>
      <c r="Q1773" s="201"/>
      <c r="R1773" s="201"/>
      <c r="S1773" s="201"/>
      <c r="T1773" s="202"/>
      <c r="U1773" s="13"/>
      <c r="V1773" s="13"/>
      <c r="W1773" s="13"/>
      <c r="X1773" s="13"/>
      <c r="Y1773" s="13"/>
      <c r="Z1773" s="13"/>
      <c r="AA1773" s="13"/>
      <c r="AB1773" s="13"/>
      <c r="AC1773" s="13"/>
      <c r="AD1773" s="13"/>
      <c r="AE1773" s="13"/>
      <c r="AT1773" s="197" t="s">
        <v>265</v>
      </c>
      <c r="AU1773" s="197" t="s">
        <v>85</v>
      </c>
      <c r="AV1773" s="13" t="s">
        <v>82</v>
      </c>
      <c r="AW1773" s="13" t="s">
        <v>32</v>
      </c>
      <c r="AX1773" s="13" t="s">
        <v>75</v>
      </c>
      <c r="AY1773" s="197" t="s">
        <v>257</v>
      </c>
    </row>
    <row r="1774" s="14" customFormat="1">
      <c r="A1774" s="14"/>
      <c r="B1774" s="203"/>
      <c r="C1774" s="14"/>
      <c r="D1774" s="196" t="s">
        <v>265</v>
      </c>
      <c r="E1774" s="204" t="s">
        <v>1</v>
      </c>
      <c r="F1774" s="205" t="s">
        <v>822</v>
      </c>
      <c r="G1774" s="14"/>
      <c r="H1774" s="206">
        <v>78</v>
      </c>
      <c r="I1774" s="207"/>
      <c r="J1774" s="14"/>
      <c r="K1774" s="14"/>
      <c r="L1774" s="203"/>
      <c r="M1774" s="208"/>
      <c r="N1774" s="209"/>
      <c r="O1774" s="209"/>
      <c r="P1774" s="209"/>
      <c r="Q1774" s="209"/>
      <c r="R1774" s="209"/>
      <c r="S1774" s="209"/>
      <c r="T1774" s="210"/>
      <c r="U1774" s="14"/>
      <c r="V1774" s="14"/>
      <c r="W1774" s="14"/>
      <c r="X1774" s="14"/>
      <c r="Y1774" s="14"/>
      <c r="Z1774" s="14"/>
      <c r="AA1774" s="14"/>
      <c r="AB1774" s="14"/>
      <c r="AC1774" s="14"/>
      <c r="AD1774" s="14"/>
      <c r="AE1774" s="14"/>
      <c r="AT1774" s="204" t="s">
        <v>265</v>
      </c>
      <c r="AU1774" s="204" t="s">
        <v>85</v>
      </c>
      <c r="AV1774" s="14" t="s">
        <v>85</v>
      </c>
      <c r="AW1774" s="14" t="s">
        <v>32</v>
      </c>
      <c r="AX1774" s="14" t="s">
        <v>75</v>
      </c>
      <c r="AY1774" s="204" t="s">
        <v>257</v>
      </c>
    </row>
    <row r="1775" s="13" customFormat="1">
      <c r="A1775" s="13"/>
      <c r="B1775" s="195"/>
      <c r="C1775" s="13"/>
      <c r="D1775" s="196" t="s">
        <v>265</v>
      </c>
      <c r="E1775" s="197" t="s">
        <v>1</v>
      </c>
      <c r="F1775" s="198" t="s">
        <v>938</v>
      </c>
      <c r="G1775" s="13"/>
      <c r="H1775" s="197" t="s">
        <v>1</v>
      </c>
      <c r="I1775" s="199"/>
      <c r="J1775" s="13"/>
      <c r="K1775" s="13"/>
      <c r="L1775" s="195"/>
      <c r="M1775" s="200"/>
      <c r="N1775" s="201"/>
      <c r="O1775" s="201"/>
      <c r="P1775" s="201"/>
      <c r="Q1775" s="201"/>
      <c r="R1775" s="201"/>
      <c r="S1775" s="201"/>
      <c r="T1775" s="202"/>
      <c r="U1775" s="13"/>
      <c r="V1775" s="13"/>
      <c r="W1775" s="13"/>
      <c r="X1775" s="13"/>
      <c r="Y1775" s="13"/>
      <c r="Z1775" s="13"/>
      <c r="AA1775" s="13"/>
      <c r="AB1775" s="13"/>
      <c r="AC1775" s="13"/>
      <c r="AD1775" s="13"/>
      <c r="AE1775" s="13"/>
      <c r="AT1775" s="197" t="s">
        <v>265</v>
      </c>
      <c r="AU1775" s="197" t="s">
        <v>85</v>
      </c>
      <c r="AV1775" s="13" t="s">
        <v>82</v>
      </c>
      <c r="AW1775" s="13" t="s">
        <v>32</v>
      </c>
      <c r="AX1775" s="13" t="s">
        <v>75</v>
      </c>
      <c r="AY1775" s="197" t="s">
        <v>257</v>
      </c>
    </row>
    <row r="1776" s="14" customFormat="1">
      <c r="A1776" s="14"/>
      <c r="B1776" s="203"/>
      <c r="C1776" s="14"/>
      <c r="D1776" s="196" t="s">
        <v>265</v>
      </c>
      <c r="E1776" s="204" t="s">
        <v>1</v>
      </c>
      <c r="F1776" s="205" t="s">
        <v>958</v>
      </c>
      <c r="G1776" s="14"/>
      <c r="H1776" s="206">
        <v>28.710000000000001</v>
      </c>
      <c r="I1776" s="207"/>
      <c r="J1776" s="14"/>
      <c r="K1776" s="14"/>
      <c r="L1776" s="203"/>
      <c r="M1776" s="208"/>
      <c r="N1776" s="209"/>
      <c r="O1776" s="209"/>
      <c r="P1776" s="209"/>
      <c r="Q1776" s="209"/>
      <c r="R1776" s="209"/>
      <c r="S1776" s="209"/>
      <c r="T1776" s="210"/>
      <c r="U1776" s="14"/>
      <c r="V1776" s="14"/>
      <c r="W1776" s="14"/>
      <c r="X1776" s="14"/>
      <c r="Y1776" s="14"/>
      <c r="Z1776" s="14"/>
      <c r="AA1776" s="14"/>
      <c r="AB1776" s="14"/>
      <c r="AC1776" s="14"/>
      <c r="AD1776" s="14"/>
      <c r="AE1776" s="14"/>
      <c r="AT1776" s="204" t="s">
        <v>265</v>
      </c>
      <c r="AU1776" s="204" t="s">
        <v>85</v>
      </c>
      <c r="AV1776" s="14" t="s">
        <v>85</v>
      </c>
      <c r="AW1776" s="14" t="s">
        <v>32</v>
      </c>
      <c r="AX1776" s="14" t="s">
        <v>75</v>
      </c>
      <c r="AY1776" s="204" t="s">
        <v>257</v>
      </c>
    </row>
    <row r="1777" s="13" customFormat="1">
      <c r="A1777" s="13"/>
      <c r="B1777" s="195"/>
      <c r="C1777" s="13"/>
      <c r="D1777" s="196" t="s">
        <v>265</v>
      </c>
      <c r="E1777" s="197" t="s">
        <v>1</v>
      </c>
      <c r="F1777" s="198" t="s">
        <v>926</v>
      </c>
      <c r="G1777" s="13"/>
      <c r="H1777" s="197" t="s">
        <v>1</v>
      </c>
      <c r="I1777" s="199"/>
      <c r="J1777" s="13"/>
      <c r="K1777" s="13"/>
      <c r="L1777" s="195"/>
      <c r="M1777" s="200"/>
      <c r="N1777" s="201"/>
      <c r="O1777" s="201"/>
      <c r="P1777" s="201"/>
      <c r="Q1777" s="201"/>
      <c r="R1777" s="201"/>
      <c r="S1777" s="201"/>
      <c r="T1777" s="202"/>
      <c r="U1777" s="13"/>
      <c r="V1777" s="13"/>
      <c r="W1777" s="13"/>
      <c r="X1777" s="13"/>
      <c r="Y1777" s="13"/>
      <c r="Z1777" s="13"/>
      <c r="AA1777" s="13"/>
      <c r="AB1777" s="13"/>
      <c r="AC1777" s="13"/>
      <c r="AD1777" s="13"/>
      <c r="AE1777" s="13"/>
      <c r="AT1777" s="197" t="s">
        <v>265</v>
      </c>
      <c r="AU1777" s="197" t="s">
        <v>85</v>
      </c>
      <c r="AV1777" s="13" t="s">
        <v>82</v>
      </c>
      <c r="AW1777" s="13" t="s">
        <v>32</v>
      </c>
      <c r="AX1777" s="13" t="s">
        <v>75</v>
      </c>
      <c r="AY1777" s="197" t="s">
        <v>257</v>
      </c>
    </row>
    <row r="1778" s="14" customFormat="1">
      <c r="A1778" s="14"/>
      <c r="B1778" s="203"/>
      <c r="C1778" s="14"/>
      <c r="D1778" s="196" t="s">
        <v>265</v>
      </c>
      <c r="E1778" s="204" t="s">
        <v>1</v>
      </c>
      <c r="F1778" s="205" t="s">
        <v>959</v>
      </c>
      <c r="G1778" s="14"/>
      <c r="H1778" s="206">
        <v>14.529999999999999</v>
      </c>
      <c r="I1778" s="207"/>
      <c r="J1778" s="14"/>
      <c r="K1778" s="14"/>
      <c r="L1778" s="203"/>
      <c r="M1778" s="208"/>
      <c r="N1778" s="209"/>
      <c r="O1778" s="209"/>
      <c r="P1778" s="209"/>
      <c r="Q1778" s="209"/>
      <c r="R1778" s="209"/>
      <c r="S1778" s="209"/>
      <c r="T1778" s="210"/>
      <c r="U1778" s="14"/>
      <c r="V1778" s="14"/>
      <c r="W1778" s="14"/>
      <c r="X1778" s="14"/>
      <c r="Y1778" s="14"/>
      <c r="Z1778" s="14"/>
      <c r="AA1778" s="14"/>
      <c r="AB1778" s="14"/>
      <c r="AC1778" s="14"/>
      <c r="AD1778" s="14"/>
      <c r="AE1778" s="14"/>
      <c r="AT1778" s="204" t="s">
        <v>265</v>
      </c>
      <c r="AU1778" s="204" t="s">
        <v>85</v>
      </c>
      <c r="AV1778" s="14" t="s">
        <v>85</v>
      </c>
      <c r="AW1778" s="14" t="s">
        <v>32</v>
      </c>
      <c r="AX1778" s="14" t="s">
        <v>75</v>
      </c>
      <c r="AY1778" s="204" t="s">
        <v>257</v>
      </c>
    </row>
    <row r="1779" s="13" customFormat="1">
      <c r="A1779" s="13"/>
      <c r="B1779" s="195"/>
      <c r="C1779" s="13"/>
      <c r="D1779" s="196" t="s">
        <v>265</v>
      </c>
      <c r="E1779" s="197" t="s">
        <v>1</v>
      </c>
      <c r="F1779" s="198" t="s">
        <v>919</v>
      </c>
      <c r="G1779" s="13"/>
      <c r="H1779" s="197" t="s">
        <v>1</v>
      </c>
      <c r="I1779" s="199"/>
      <c r="J1779" s="13"/>
      <c r="K1779" s="13"/>
      <c r="L1779" s="195"/>
      <c r="M1779" s="200"/>
      <c r="N1779" s="201"/>
      <c r="O1779" s="201"/>
      <c r="P1779" s="201"/>
      <c r="Q1779" s="201"/>
      <c r="R1779" s="201"/>
      <c r="S1779" s="201"/>
      <c r="T1779" s="202"/>
      <c r="U1779" s="13"/>
      <c r="V1779" s="13"/>
      <c r="W1779" s="13"/>
      <c r="X1779" s="13"/>
      <c r="Y1779" s="13"/>
      <c r="Z1779" s="13"/>
      <c r="AA1779" s="13"/>
      <c r="AB1779" s="13"/>
      <c r="AC1779" s="13"/>
      <c r="AD1779" s="13"/>
      <c r="AE1779" s="13"/>
      <c r="AT1779" s="197" t="s">
        <v>265</v>
      </c>
      <c r="AU1779" s="197" t="s">
        <v>85</v>
      </c>
      <c r="AV1779" s="13" t="s">
        <v>82</v>
      </c>
      <c r="AW1779" s="13" t="s">
        <v>32</v>
      </c>
      <c r="AX1779" s="13" t="s">
        <v>75</v>
      </c>
      <c r="AY1779" s="197" t="s">
        <v>257</v>
      </c>
    </row>
    <row r="1780" s="14" customFormat="1">
      <c r="A1780" s="14"/>
      <c r="B1780" s="203"/>
      <c r="C1780" s="14"/>
      <c r="D1780" s="196" t="s">
        <v>265</v>
      </c>
      <c r="E1780" s="204" t="s">
        <v>1</v>
      </c>
      <c r="F1780" s="205" t="s">
        <v>2077</v>
      </c>
      <c r="G1780" s="14"/>
      <c r="H1780" s="206">
        <v>1.46</v>
      </c>
      <c r="I1780" s="207"/>
      <c r="J1780" s="14"/>
      <c r="K1780" s="14"/>
      <c r="L1780" s="203"/>
      <c r="M1780" s="208"/>
      <c r="N1780" s="209"/>
      <c r="O1780" s="209"/>
      <c r="P1780" s="209"/>
      <c r="Q1780" s="209"/>
      <c r="R1780" s="209"/>
      <c r="S1780" s="209"/>
      <c r="T1780" s="210"/>
      <c r="U1780" s="14"/>
      <c r="V1780" s="14"/>
      <c r="W1780" s="14"/>
      <c r="X1780" s="14"/>
      <c r="Y1780" s="14"/>
      <c r="Z1780" s="14"/>
      <c r="AA1780" s="14"/>
      <c r="AB1780" s="14"/>
      <c r="AC1780" s="14"/>
      <c r="AD1780" s="14"/>
      <c r="AE1780" s="14"/>
      <c r="AT1780" s="204" t="s">
        <v>265</v>
      </c>
      <c r="AU1780" s="204" t="s">
        <v>85</v>
      </c>
      <c r="AV1780" s="14" t="s">
        <v>85</v>
      </c>
      <c r="AW1780" s="14" t="s">
        <v>32</v>
      </c>
      <c r="AX1780" s="14" t="s">
        <v>75</v>
      </c>
      <c r="AY1780" s="204" t="s">
        <v>257</v>
      </c>
    </row>
    <row r="1781" s="15" customFormat="1">
      <c r="A1781" s="15"/>
      <c r="B1781" s="211"/>
      <c r="C1781" s="15"/>
      <c r="D1781" s="196" t="s">
        <v>265</v>
      </c>
      <c r="E1781" s="212" t="s">
        <v>1</v>
      </c>
      <c r="F1781" s="213" t="s">
        <v>271</v>
      </c>
      <c r="G1781" s="15"/>
      <c r="H1781" s="214">
        <v>122.7</v>
      </c>
      <c r="I1781" s="215"/>
      <c r="J1781" s="15"/>
      <c r="K1781" s="15"/>
      <c r="L1781" s="211"/>
      <c r="M1781" s="216"/>
      <c r="N1781" s="217"/>
      <c r="O1781" s="217"/>
      <c r="P1781" s="217"/>
      <c r="Q1781" s="217"/>
      <c r="R1781" s="217"/>
      <c r="S1781" s="217"/>
      <c r="T1781" s="218"/>
      <c r="U1781" s="15"/>
      <c r="V1781" s="15"/>
      <c r="W1781" s="15"/>
      <c r="X1781" s="15"/>
      <c r="Y1781" s="15"/>
      <c r="Z1781" s="15"/>
      <c r="AA1781" s="15"/>
      <c r="AB1781" s="15"/>
      <c r="AC1781" s="15"/>
      <c r="AD1781" s="15"/>
      <c r="AE1781" s="15"/>
      <c r="AT1781" s="212" t="s">
        <v>265</v>
      </c>
      <c r="AU1781" s="212" t="s">
        <v>85</v>
      </c>
      <c r="AV1781" s="15" t="s">
        <v>108</v>
      </c>
      <c r="AW1781" s="15" t="s">
        <v>32</v>
      </c>
      <c r="AX1781" s="15" t="s">
        <v>82</v>
      </c>
      <c r="AY1781" s="212" t="s">
        <v>257</v>
      </c>
    </row>
    <row r="1782" s="2" customFormat="1" ht="37.8" customHeight="1">
      <c r="A1782" s="38"/>
      <c r="B1782" s="181"/>
      <c r="C1782" s="182" t="s">
        <v>2104</v>
      </c>
      <c r="D1782" s="182" t="s">
        <v>259</v>
      </c>
      <c r="E1782" s="183" t="s">
        <v>2105</v>
      </c>
      <c r="F1782" s="184" t="s">
        <v>2106</v>
      </c>
      <c r="G1782" s="185" t="s">
        <v>422</v>
      </c>
      <c r="H1782" s="186">
        <v>116.05</v>
      </c>
      <c r="I1782" s="187"/>
      <c r="J1782" s="188">
        <f>ROUND(I1782*H1782,2)</f>
        <v>0</v>
      </c>
      <c r="K1782" s="184" t="s">
        <v>1</v>
      </c>
      <c r="L1782" s="39"/>
      <c r="M1782" s="189" t="s">
        <v>1</v>
      </c>
      <c r="N1782" s="190" t="s">
        <v>40</v>
      </c>
      <c r="O1782" s="77"/>
      <c r="P1782" s="191">
        <f>O1782*H1782</f>
        <v>0</v>
      </c>
      <c r="Q1782" s="191">
        <v>0.00029999999999999997</v>
      </c>
      <c r="R1782" s="191">
        <f>Q1782*H1782</f>
        <v>0.034814999999999999</v>
      </c>
      <c r="S1782" s="191">
        <v>0</v>
      </c>
      <c r="T1782" s="192">
        <f>S1782*H1782</f>
        <v>0</v>
      </c>
      <c r="U1782" s="38"/>
      <c r="V1782" s="38"/>
      <c r="W1782" s="38"/>
      <c r="X1782" s="38"/>
      <c r="Y1782" s="38"/>
      <c r="Z1782" s="38"/>
      <c r="AA1782" s="38"/>
      <c r="AB1782" s="38"/>
      <c r="AC1782" s="38"/>
      <c r="AD1782" s="38"/>
      <c r="AE1782" s="38"/>
      <c r="AR1782" s="193" t="s">
        <v>364</v>
      </c>
      <c r="AT1782" s="193" t="s">
        <v>259</v>
      </c>
      <c r="AU1782" s="193" t="s">
        <v>85</v>
      </c>
      <c r="AY1782" s="19" t="s">
        <v>257</v>
      </c>
      <c r="BE1782" s="194">
        <f>IF(N1782="základní",J1782,0)</f>
        <v>0</v>
      </c>
      <c r="BF1782" s="194">
        <f>IF(N1782="snížená",J1782,0)</f>
        <v>0</v>
      </c>
      <c r="BG1782" s="194">
        <f>IF(N1782="zákl. přenesená",J1782,0)</f>
        <v>0</v>
      </c>
      <c r="BH1782" s="194">
        <f>IF(N1782="sníž. přenesená",J1782,0)</f>
        <v>0</v>
      </c>
      <c r="BI1782" s="194">
        <f>IF(N1782="nulová",J1782,0)</f>
        <v>0</v>
      </c>
      <c r="BJ1782" s="19" t="s">
        <v>82</v>
      </c>
      <c r="BK1782" s="194">
        <f>ROUND(I1782*H1782,2)</f>
        <v>0</v>
      </c>
      <c r="BL1782" s="19" t="s">
        <v>364</v>
      </c>
      <c r="BM1782" s="193" t="s">
        <v>2107</v>
      </c>
    </row>
    <row r="1783" s="13" customFormat="1">
      <c r="A1783" s="13"/>
      <c r="B1783" s="195"/>
      <c r="C1783" s="13"/>
      <c r="D1783" s="196" t="s">
        <v>265</v>
      </c>
      <c r="E1783" s="197" t="s">
        <v>1</v>
      </c>
      <c r="F1783" s="198" t="s">
        <v>890</v>
      </c>
      <c r="G1783" s="13"/>
      <c r="H1783" s="197" t="s">
        <v>1</v>
      </c>
      <c r="I1783" s="199"/>
      <c r="J1783" s="13"/>
      <c r="K1783" s="13"/>
      <c r="L1783" s="195"/>
      <c r="M1783" s="200"/>
      <c r="N1783" s="201"/>
      <c r="O1783" s="201"/>
      <c r="P1783" s="201"/>
      <c r="Q1783" s="201"/>
      <c r="R1783" s="201"/>
      <c r="S1783" s="201"/>
      <c r="T1783" s="202"/>
      <c r="U1783" s="13"/>
      <c r="V1783" s="13"/>
      <c r="W1783" s="13"/>
      <c r="X1783" s="13"/>
      <c r="Y1783" s="13"/>
      <c r="Z1783" s="13"/>
      <c r="AA1783" s="13"/>
      <c r="AB1783" s="13"/>
      <c r="AC1783" s="13"/>
      <c r="AD1783" s="13"/>
      <c r="AE1783" s="13"/>
      <c r="AT1783" s="197" t="s">
        <v>265</v>
      </c>
      <c r="AU1783" s="197" t="s">
        <v>85</v>
      </c>
      <c r="AV1783" s="13" t="s">
        <v>82</v>
      </c>
      <c r="AW1783" s="13" t="s">
        <v>32</v>
      </c>
      <c r="AX1783" s="13" t="s">
        <v>75</v>
      </c>
      <c r="AY1783" s="197" t="s">
        <v>257</v>
      </c>
    </row>
    <row r="1784" s="13" customFormat="1">
      <c r="A1784" s="13"/>
      <c r="B1784" s="195"/>
      <c r="C1784" s="13"/>
      <c r="D1784" s="196" t="s">
        <v>265</v>
      </c>
      <c r="E1784" s="197" t="s">
        <v>1</v>
      </c>
      <c r="F1784" s="198" t="s">
        <v>897</v>
      </c>
      <c r="G1784" s="13"/>
      <c r="H1784" s="197" t="s">
        <v>1</v>
      </c>
      <c r="I1784" s="199"/>
      <c r="J1784" s="13"/>
      <c r="K1784" s="13"/>
      <c r="L1784" s="195"/>
      <c r="M1784" s="200"/>
      <c r="N1784" s="201"/>
      <c r="O1784" s="201"/>
      <c r="P1784" s="201"/>
      <c r="Q1784" s="201"/>
      <c r="R1784" s="201"/>
      <c r="S1784" s="201"/>
      <c r="T1784" s="202"/>
      <c r="U1784" s="13"/>
      <c r="V1784" s="13"/>
      <c r="W1784" s="13"/>
      <c r="X1784" s="13"/>
      <c r="Y1784" s="13"/>
      <c r="Z1784" s="13"/>
      <c r="AA1784" s="13"/>
      <c r="AB1784" s="13"/>
      <c r="AC1784" s="13"/>
      <c r="AD1784" s="13"/>
      <c r="AE1784" s="13"/>
      <c r="AT1784" s="197" t="s">
        <v>265</v>
      </c>
      <c r="AU1784" s="197" t="s">
        <v>85</v>
      </c>
      <c r="AV1784" s="13" t="s">
        <v>82</v>
      </c>
      <c r="AW1784" s="13" t="s">
        <v>32</v>
      </c>
      <c r="AX1784" s="13" t="s">
        <v>75</v>
      </c>
      <c r="AY1784" s="197" t="s">
        <v>257</v>
      </c>
    </row>
    <row r="1785" s="14" customFormat="1">
      <c r="A1785" s="14"/>
      <c r="B1785" s="203"/>
      <c r="C1785" s="14"/>
      <c r="D1785" s="196" t="s">
        <v>265</v>
      </c>
      <c r="E1785" s="204" t="s">
        <v>1</v>
      </c>
      <c r="F1785" s="205" t="s">
        <v>1317</v>
      </c>
      <c r="G1785" s="14"/>
      <c r="H1785" s="206">
        <v>25.5</v>
      </c>
      <c r="I1785" s="207"/>
      <c r="J1785" s="14"/>
      <c r="K1785" s="14"/>
      <c r="L1785" s="203"/>
      <c r="M1785" s="208"/>
      <c r="N1785" s="209"/>
      <c r="O1785" s="209"/>
      <c r="P1785" s="209"/>
      <c r="Q1785" s="209"/>
      <c r="R1785" s="209"/>
      <c r="S1785" s="209"/>
      <c r="T1785" s="210"/>
      <c r="U1785" s="14"/>
      <c r="V1785" s="14"/>
      <c r="W1785" s="14"/>
      <c r="X1785" s="14"/>
      <c r="Y1785" s="14"/>
      <c r="Z1785" s="14"/>
      <c r="AA1785" s="14"/>
      <c r="AB1785" s="14"/>
      <c r="AC1785" s="14"/>
      <c r="AD1785" s="14"/>
      <c r="AE1785" s="14"/>
      <c r="AT1785" s="204" t="s">
        <v>265</v>
      </c>
      <c r="AU1785" s="204" t="s">
        <v>85</v>
      </c>
      <c r="AV1785" s="14" t="s">
        <v>85</v>
      </c>
      <c r="AW1785" s="14" t="s">
        <v>32</v>
      </c>
      <c r="AX1785" s="14" t="s">
        <v>75</v>
      </c>
      <c r="AY1785" s="204" t="s">
        <v>257</v>
      </c>
    </row>
    <row r="1786" s="14" customFormat="1">
      <c r="A1786" s="14"/>
      <c r="B1786" s="203"/>
      <c r="C1786" s="14"/>
      <c r="D1786" s="196" t="s">
        <v>265</v>
      </c>
      <c r="E1786" s="204" t="s">
        <v>1</v>
      </c>
      <c r="F1786" s="205" t="s">
        <v>1318</v>
      </c>
      <c r="G1786" s="14"/>
      <c r="H1786" s="206">
        <v>19.550000000000001</v>
      </c>
      <c r="I1786" s="207"/>
      <c r="J1786" s="14"/>
      <c r="K1786" s="14"/>
      <c r="L1786" s="203"/>
      <c r="M1786" s="208"/>
      <c r="N1786" s="209"/>
      <c r="O1786" s="209"/>
      <c r="P1786" s="209"/>
      <c r="Q1786" s="209"/>
      <c r="R1786" s="209"/>
      <c r="S1786" s="209"/>
      <c r="T1786" s="210"/>
      <c r="U1786" s="14"/>
      <c r="V1786" s="14"/>
      <c r="W1786" s="14"/>
      <c r="X1786" s="14"/>
      <c r="Y1786" s="14"/>
      <c r="Z1786" s="14"/>
      <c r="AA1786" s="14"/>
      <c r="AB1786" s="14"/>
      <c r="AC1786" s="14"/>
      <c r="AD1786" s="14"/>
      <c r="AE1786" s="14"/>
      <c r="AT1786" s="204" t="s">
        <v>265</v>
      </c>
      <c r="AU1786" s="204" t="s">
        <v>85</v>
      </c>
      <c r="AV1786" s="14" t="s">
        <v>85</v>
      </c>
      <c r="AW1786" s="14" t="s">
        <v>32</v>
      </c>
      <c r="AX1786" s="14" t="s">
        <v>75</v>
      </c>
      <c r="AY1786" s="204" t="s">
        <v>257</v>
      </c>
    </row>
    <row r="1787" s="14" customFormat="1">
      <c r="A1787" s="14"/>
      <c r="B1787" s="203"/>
      <c r="C1787" s="14"/>
      <c r="D1787" s="196" t="s">
        <v>265</v>
      </c>
      <c r="E1787" s="204" t="s">
        <v>1</v>
      </c>
      <c r="F1787" s="205" t="s">
        <v>1319</v>
      </c>
      <c r="G1787" s="14"/>
      <c r="H1787" s="206">
        <v>20.5</v>
      </c>
      <c r="I1787" s="207"/>
      <c r="J1787" s="14"/>
      <c r="K1787" s="14"/>
      <c r="L1787" s="203"/>
      <c r="M1787" s="208"/>
      <c r="N1787" s="209"/>
      <c r="O1787" s="209"/>
      <c r="P1787" s="209"/>
      <c r="Q1787" s="209"/>
      <c r="R1787" s="209"/>
      <c r="S1787" s="209"/>
      <c r="T1787" s="210"/>
      <c r="U1787" s="14"/>
      <c r="V1787" s="14"/>
      <c r="W1787" s="14"/>
      <c r="X1787" s="14"/>
      <c r="Y1787" s="14"/>
      <c r="Z1787" s="14"/>
      <c r="AA1787" s="14"/>
      <c r="AB1787" s="14"/>
      <c r="AC1787" s="14"/>
      <c r="AD1787" s="14"/>
      <c r="AE1787" s="14"/>
      <c r="AT1787" s="204" t="s">
        <v>265</v>
      </c>
      <c r="AU1787" s="204" t="s">
        <v>85</v>
      </c>
      <c r="AV1787" s="14" t="s">
        <v>85</v>
      </c>
      <c r="AW1787" s="14" t="s">
        <v>32</v>
      </c>
      <c r="AX1787" s="14" t="s">
        <v>75</v>
      </c>
      <c r="AY1787" s="204" t="s">
        <v>257</v>
      </c>
    </row>
    <row r="1788" s="13" customFormat="1">
      <c r="A1788" s="13"/>
      <c r="B1788" s="195"/>
      <c r="C1788" s="13"/>
      <c r="D1788" s="196" t="s">
        <v>265</v>
      </c>
      <c r="E1788" s="197" t="s">
        <v>1</v>
      </c>
      <c r="F1788" s="198" t="s">
        <v>938</v>
      </c>
      <c r="G1788" s="13"/>
      <c r="H1788" s="197" t="s">
        <v>1</v>
      </c>
      <c r="I1788" s="199"/>
      <c r="J1788" s="13"/>
      <c r="K1788" s="13"/>
      <c r="L1788" s="195"/>
      <c r="M1788" s="200"/>
      <c r="N1788" s="201"/>
      <c r="O1788" s="201"/>
      <c r="P1788" s="201"/>
      <c r="Q1788" s="201"/>
      <c r="R1788" s="201"/>
      <c r="S1788" s="201"/>
      <c r="T1788" s="202"/>
      <c r="U1788" s="13"/>
      <c r="V1788" s="13"/>
      <c r="W1788" s="13"/>
      <c r="X1788" s="13"/>
      <c r="Y1788" s="13"/>
      <c r="Z1788" s="13"/>
      <c r="AA1788" s="13"/>
      <c r="AB1788" s="13"/>
      <c r="AC1788" s="13"/>
      <c r="AD1788" s="13"/>
      <c r="AE1788" s="13"/>
      <c r="AT1788" s="197" t="s">
        <v>265</v>
      </c>
      <c r="AU1788" s="197" t="s">
        <v>85</v>
      </c>
      <c r="AV1788" s="13" t="s">
        <v>82</v>
      </c>
      <c r="AW1788" s="13" t="s">
        <v>32</v>
      </c>
      <c r="AX1788" s="13" t="s">
        <v>75</v>
      </c>
      <c r="AY1788" s="197" t="s">
        <v>257</v>
      </c>
    </row>
    <row r="1789" s="14" customFormat="1">
      <c r="A1789" s="14"/>
      <c r="B1789" s="203"/>
      <c r="C1789" s="14"/>
      <c r="D1789" s="196" t="s">
        <v>265</v>
      </c>
      <c r="E1789" s="204" t="s">
        <v>1</v>
      </c>
      <c r="F1789" s="205" t="s">
        <v>1320</v>
      </c>
      <c r="G1789" s="14"/>
      <c r="H1789" s="206">
        <v>27.550000000000001</v>
      </c>
      <c r="I1789" s="207"/>
      <c r="J1789" s="14"/>
      <c r="K1789" s="14"/>
      <c r="L1789" s="203"/>
      <c r="M1789" s="208"/>
      <c r="N1789" s="209"/>
      <c r="O1789" s="209"/>
      <c r="P1789" s="209"/>
      <c r="Q1789" s="209"/>
      <c r="R1789" s="209"/>
      <c r="S1789" s="209"/>
      <c r="T1789" s="210"/>
      <c r="U1789" s="14"/>
      <c r="V1789" s="14"/>
      <c r="W1789" s="14"/>
      <c r="X1789" s="14"/>
      <c r="Y1789" s="14"/>
      <c r="Z1789" s="14"/>
      <c r="AA1789" s="14"/>
      <c r="AB1789" s="14"/>
      <c r="AC1789" s="14"/>
      <c r="AD1789" s="14"/>
      <c r="AE1789" s="14"/>
      <c r="AT1789" s="204" t="s">
        <v>265</v>
      </c>
      <c r="AU1789" s="204" t="s">
        <v>85</v>
      </c>
      <c r="AV1789" s="14" t="s">
        <v>85</v>
      </c>
      <c r="AW1789" s="14" t="s">
        <v>32</v>
      </c>
      <c r="AX1789" s="14" t="s">
        <v>75</v>
      </c>
      <c r="AY1789" s="204" t="s">
        <v>257</v>
      </c>
    </row>
    <row r="1790" s="13" customFormat="1">
      <c r="A1790" s="13"/>
      <c r="B1790" s="195"/>
      <c r="C1790" s="13"/>
      <c r="D1790" s="196" t="s">
        <v>265</v>
      </c>
      <c r="E1790" s="197" t="s">
        <v>1</v>
      </c>
      <c r="F1790" s="198" t="s">
        <v>926</v>
      </c>
      <c r="G1790" s="13"/>
      <c r="H1790" s="197" t="s">
        <v>1</v>
      </c>
      <c r="I1790" s="199"/>
      <c r="J1790" s="13"/>
      <c r="K1790" s="13"/>
      <c r="L1790" s="195"/>
      <c r="M1790" s="200"/>
      <c r="N1790" s="201"/>
      <c r="O1790" s="201"/>
      <c r="P1790" s="201"/>
      <c r="Q1790" s="201"/>
      <c r="R1790" s="201"/>
      <c r="S1790" s="201"/>
      <c r="T1790" s="202"/>
      <c r="U1790" s="13"/>
      <c r="V1790" s="13"/>
      <c r="W1790" s="13"/>
      <c r="X1790" s="13"/>
      <c r="Y1790" s="13"/>
      <c r="Z1790" s="13"/>
      <c r="AA1790" s="13"/>
      <c r="AB1790" s="13"/>
      <c r="AC1790" s="13"/>
      <c r="AD1790" s="13"/>
      <c r="AE1790" s="13"/>
      <c r="AT1790" s="197" t="s">
        <v>265</v>
      </c>
      <c r="AU1790" s="197" t="s">
        <v>85</v>
      </c>
      <c r="AV1790" s="13" t="s">
        <v>82</v>
      </c>
      <c r="AW1790" s="13" t="s">
        <v>32</v>
      </c>
      <c r="AX1790" s="13" t="s">
        <v>75</v>
      </c>
      <c r="AY1790" s="197" t="s">
        <v>257</v>
      </c>
    </row>
    <row r="1791" s="14" customFormat="1">
      <c r="A1791" s="14"/>
      <c r="B1791" s="203"/>
      <c r="C1791" s="14"/>
      <c r="D1791" s="196" t="s">
        <v>265</v>
      </c>
      <c r="E1791" s="204" t="s">
        <v>1</v>
      </c>
      <c r="F1791" s="205" t="s">
        <v>1321</v>
      </c>
      <c r="G1791" s="14"/>
      <c r="H1791" s="206">
        <v>16.100000000000001</v>
      </c>
      <c r="I1791" s="207"/>
      <c r="J1791" s="14"/>
      <c r="K1791" s="14"/>
      <c r="L1791" s="203"/>
      <c r="M1791" s="208"/>
      <c r="N1791" s="209"/>
      <c r="O1791" s="209"/>
      <c r="P1791" s="209"/>
      <c r="Q1791" s="209"/>
      <c r="R1791" s="209"/>
      <c r="S1791" s="209"/>
      <c r="T1791" s="210"/>
      <c r="U1791" s="14"/>
      <c r="V1791" s="14"/>
      <c r="W1791" s="14"/>
      <c r="X1791" s="14"/>
      <c r="Y1791" s="14"/>
      <c r="Z1791" s="14"/>
      <c r="AA1791" s="14"/>
      <c r="AB1791" s="14"/>
      <c r="AC1791" s="14"/>
      <c r="AD1791" s="14"/>
      <c r="AE1791" s="14"/>
      <c r="AT1791" s="204" t="s">
        <v>265</v>
      </c>
      <c r="AU1791" s="204" t="s">
        <v>85</v>
      </c>
      <c r="AV1791" s="14" t="s">
        <v>85</v>
      </c>
      <c r="AW1791" s="14" t="s">
        <v>32</v>
      </c>
      <c r="AX1791" s="14" t="s">
        <v>75</v>
      </c>
      <c r="AY1791" s="204" t="s">
        <v>257</v>
      </c>
    </row>
    <row r="1792" s="13" customFormat="1">
      <c r="A1792" s="13"/>
      <c r="B1792" s="195"/>
      <c r="C1792" s="13"/>
      <c r="D1792" s="196" t="s">
        <v>265</v>
      </c>
      <c r="E1792" s="197" t="s">
        <v>1</v>
      </c>
      <c r="F1792" s="198" t="s">
        <v>919</v>
      </c>
      <c r="G1792" s="13"/>
      <c r="H1792" s="197" t="s">
        <v>1</v>
      </c>
      <c r="I1792" s="199"/>
      <c r="J1792" s="13"/>
      <c r="K1792" s="13"/>
      <c r="L1792" s="195"/>
      <c r="M1792" s="200"/>
      <c r="N1792" s="201"/>
      <c r="O1792" s="201"/>
      <c r="P1792" s="201"/>
      <c r="Q1792" s="201"/>
      <c r="R1792" s="201"/>
      <c r="S1792" s="201"/>
      <c r="T1792" s="202"/>
      <c r="U1792" s="13"/>
      <c r="V1792" s="13"/>
      <c r="W1792" s="13"/>
      <c r="X1792" s="13"/>
      <c r="Y1792" s="13"/>
      <c r="Z1792" s="13"/>
      <c r="AA1792" s="13"/>
      <c r="AB1792" s="13"/>
      <c r="AC1792" s="13"/>
      <c r="AD1792" s="13"/>
      <c r="AE1792" s="13"/>
      <c r="AT1792" s="197" t="s">
        <v>265</v>
      </c>
      <c r="AU1792" s="197" t="s">
        <v>85</v>
      </c>
      <c r="AV1792" s="13" t="s">
        <v>82</v>
      </c>
      <c r="AW1792" s="13" t="s">
        <v>32</v>
      </c>
      <c r="AX1792" s="13" t="s">
        <v>75</v>
      </c>
      <c r="AY1792" s="197" t="s">
        <v>257</v>
      </c>
    </row>
    <row r="1793" s="14" customFormat="1">
      <c r="A1793" s="14"/>
      <c r="B1793" s="203"/>
      <c r="C1793" s="14"/>
      <c r="D1793" s="196" t="s">
        <v>265</v>
      </c>
      <c r="E1793" s="204" t="s">
        <v>1</v>
      </c>
      <c r="F1793" s="205" t="s">
        <v>1322</v>
      </c>
      <c r="G1793" s="14"/>
      <c r="H1793" s="206">
        <v>4.7999999999999998</v>
      </c>
      <c r="I1793" s="207"/>
      <c r="J1793" s="14"/>
      <c r="K1793" s="14"/>
      <c r="L1793" s="203"/>
      <c r="M1793" s="208"/>
      <c r="N1793" s="209"/>
      <c r="O1793" s="209"/>
      <c r="P1793" s="209"/>
      <c r="Q1793" s="209"/>
      <c r="R1793" s="209"/>
      <c r="S1793" s="209"/>
      <c r="T1793" s="210"/>
      <c r="U1793" s="14"/>
      <c r="V1793" s="14"/>
      <c r="W1793" s="14"/>
      <c r="X1793" s="14"/>
      <c r="Y1793" s="14"/>
      <c r="Z1793" s="14"/>
      <c r="AA1793" s="14"/>
      <c r="AB1793" s="14"/>
      <c r="AC1793" s="14"/>
      <c r="AD1793" s="14"/>
      <c r="AE1793" s="14"/>
      <c r="AT1793" s="204" t="s">
        <v>265</v>
      </c>
      <c r="AU1793" s="204" t="s">
        <v>85</v>
      </c>
      <c r="AV1793" s="14" t="s">
        <v>85</v>
      </c>
      <c r="AW1793" s="14" t="s">
        <v>32</v>
      </c>
      <c r="AX1793" s="14" t="s">
        <v>75</v>
      </c>
      <c r="AY1793" s="204" t="s">
        <v>257</v>
      </c>
    </row>
    <row r="1794" s="14" customFormat="1">
      <c r="A1794" s="14"/>
      <c r="B1794" s="203"/>
      <c r="C1794" s="14"/>
      <c r="D1794" s="196" t="s">
        <v>265</v>
      </c>
      <c r="E1794" s="204" t="s">
        <v>1</v>
      </c>
      <c r="F1794" s="205" t="s">
        <v>1323</v>
      </c>
      <c r="G1794" s="14"/>
      <c r="H1794" s="206">
        <v>2.0499999999999998</v>
      </c>
      <c r="I1794" s="207"/>
      <c r="J1794" s="14"/>
      <c r="K1794" s="14"/>
      <c r="L1794" s="203"/>
      <c r="M1794" s="208"/>
      <c r="N1794" s="209"/>
      <c r="O1794" s="209"/>
      <c r="P1794" s="209"/>
      <c r="Q1794" s="209"/>
      <c r="R1794" s="209"/>
      <c r="S1794" s="209"/>
      <c r="T1794" s="210"/>
      <c r="U1794" s="14"/>
      <c r="V1794" s="14"/>
      <c r="W1794" s="14"/>
      <c r="X1794" s="14"/>
      <c r="Y1794" s="14"/>
      <c r="Z1794" s="14"/>
      <c r="AA1794" s="14"/>
      <c r="AB1794" s="14"/>
      <c r="AC1794" s="14"/>
      <c r="AD1794" s="14"/>
      <c r="AE1794" s="14"/>
      <c r="AT1794" s="204" t="s">
        <v>265</v>
      </c>
      <c r="AU1794" s="204" t="s">
        <v>85</v>
      </c>
      <c r="AV1794" s="14" t="s">
        <v>85</v>
      </c>
      <c r="AW1794" s="14" t="s">
        <v>32</v>
      </c>
      <c r="AX1794" s="14" t="s">
        <v>75</v>
      </c>
      <c r="AY1794" s="204" t="s">
        <v>257</v>
      </c>
    </row>
    <row r="1795" s="15" customFormat="1">
      <c r="A1795" s="15"/>
      <c r="B1795" s="211"/>
      <c r="C1795" s="15"/>
      <c r="D1795" s="196" t="s">
        <v>265</v>
      </c>
      <c r="E1795" s="212" t="s">
        <v>1</v>
      </c>
      <c r="F1795" s="213" t="s">
        <v>271</v>
      </c>
      <c r="G1795" s="15"/>
      <c r="H1795" s="214">
        <v>116.04999999999998</v>
      </c>
      <c r="I1795" s="215"/>
      <c r="J1795" s="15"/>
      <c r="K1795" s="15"/>
      <c r="L1795" s="211"/>
      <c r="M1795" s="216"/>
      <c r="N1795" s="217"/>
      <c r="O1795" s="217"/>
      <c r="P1795" s="217"/>
      <c r="Q1795" s="217"/>
      <c r="R1795" s="217"/>
      <c r="S1795" s="217"/>
      <c r="T1795" s="218"/>
      <c r="U1795" s="15"/>
      <c r="V1795" s="15"/>
      <c r="W1795" s="15"/>
      <c r="X1795" s="15"/>
      <c r="Y1795" s="15"/>
      <c r="Z1795" s="15"/>
      <c r="AA1795" s="15"/>
      <c r="AB1795" s="15"/>
      <c r="AC1795" s="15"/>
      <c r="AD1795" s="15"/>
      <c r="AE1795" s="15"/>
      <c r="AT1795" s="212" t="s">
        <v>265</v>
      </c>
      <c r="AU1795" s="212" t="s">
        <v>85</v>
      </c>
      <c r="AV1795" s="15" t="s">
        <v>108</v>
      </c>
      <c r="AW1795" s="15" t="s">
        <v>32</v>
      </c>
      <c r="AX1795" s="15" t="s">
        <v>82</v>
      </c>
      <c r="AY1795" s="212" t="s">
        <v>257</v>
      </c>
    </row>
    <row r="1796" s="2" customFormat="1" ht="33" customHeight="1">
      <c r="A1796" s="38"/>
      <c r="B1796" s="181"/>
      <c r="C1796" s="227" t="s">
        <v>2108</v>
      </c>
      <c r="D1796" s="227" t="s">
        <v>315</v>
      </c>
      <c r="E1796" s="228" t="s">
        <v>2109</v>
      </c>
      <c r="F1796" s="229" t="s">
        <v>2110</v>
      </c>
      <c r="G1796" s="230" t="s">
        <v>323</v>
      </c>
      <c r="H1796" s="231">
        <v>95.370000000000005</v>
      </c>
      <c r="I1796" s="232"/>
      <c r="J1796" s="233">
        <f>ROUND(I1796*H1796,2)</f>
        <v>0</v>
      </c>
      <c r="K1796" s="229" t="s">
        <v>1</v>
      </c>
      <c r="L1796" s="234"/>
      <c r="M1796" s="235" t="s">
        <v>1</v>
      </c>
      <c r="N1796" s="236" t="s">
        <v>40</v>
      </c>
      <c r="O1796" s="77"/>
      <c r="P1796" s="191">
        <f>O1796*H1796</f>
        <v>0</v>
      </c>
      <c r="Q1796" s="191">
        <v>0.00264</v>
      </c>
      <c r="R1796" s="191">
        <f>Q1796*H1796</f>
        <v>0.25177680000000002</v>
      </c>
      <c r="S1796" s="191">
        <v>0</v>
      </c>
      <c r="T1796" s="192">
        <f>S1796*H1796</f>
        <v>0</v>
      </c>
      <c r="U1796" s="38"/>
      <c r="V1796" s="38"/>
      <c r="W1796" s="38"/>
      <c r="X1796" s="38"/>
      <c r="Y1796" s="38"/>
      <c r="Z1796" s="38"/>
      <c r="AA1796" s="38"/>
      <c r="AB1796" s="38"/>
      <c r="AC1796" s="38"/>
      <c r="AD1796" s="38"/>
      <c r="AE1796" s="38"/>
      <c r="AR1796" s="193" t="s">
        <v>462</v>
      </c>
      <c r="AT1796" s="193" t="s">
        <v>315</v>
      </c>
      <c r="AU1796" s="193" t="s">
        <v>85</v>
      </c>
      <c r="AY1796" s="19" t="s">
        <v>257</v>
      </c>
      <c r="BE1796" s="194">
        <f>IF(N1796="základní",J1796,0)</f>
        <v>0</v>
      </c>
      <c r="BF1796" s="194">
        <f>IF(N1796="snížená",J1796,0)</f>
        <v>0</v>
      </c>
      <c r="BG1796" s="194">
        <f>IF(N1796="zákl. přenesená",J1796,0)</f>
        <v>0</v>
      </c>
      <c r="BH1796" s="194">
        <f>IF(N1796="sníž. přenesená",J1796,0)</f>
        <v>0</v>
      </c>
      <c r="BI1796" s="194">
        <f>IF(N1796="nulová",J1796,0)</f>
        <v>0</v>
      </c>
      <c r="BJ1796" s="19" t="s">
        <v>82</v>
      </c>
      <c r="BK1796" s="194">
        <f>ROUND(I1796*H1796,2)</f>
        <v>0</v>
      </c>
      <c r="BL1796" s="19" t="s">
        <v>364</v>
      </c>
      <c r="BM1796" s="193" t="s">
        <v>2111</v>
      </c>
    </row>
    <row r="1797" s="13" customFormat="1">
      <c r="A1797" s="13"/>
      <c r="B1797" s="195"/>
      <c r="C1797" s="13"/>
      <c r="D1797" s="196" t="s">
        <v>265</v>
      </c>
      <c r="E1797" s="197" t="s">
        <v>1</v>
      </c>
      <c r="F1797" s="198" t="s">
        <v>2112</v>
      </c>
      <c r="G1797" s="13"/>
      <c r="H1797" s="197" t="s">
        <v>1</v>
      </c>
      <c r="I1797" s="199"/>
      <c r="J1797" s="13"/>
      <c r="K1797" s="13"/>
      <c r="L1797" s="195"/>
      <c r="M1797" s="200"/>
      <c r="N1797" s="201"/>
      <c r="O1797" s="201"/>
      <c r="P1797" s="201"/>
      <c r="Q1797" s="201"/>
      <c r="R1797" s="201"/>
      <c r="S1797" s="201"/>
      <c r="T1797" s="202"/>
      <c r="U1797" s="13"/>
      <c r="V1797" s="13"/>
      <c r="W1797" s="13"/>
      <c r="X1797" s="13"/>
      <c r="Y1797" s="13"/>
      <c r="Z1797" s="13"/>
      <c r="AA1797" s="13"/>
      <c r="AB1797" s="13"/>
      <c r="AC1797" s="13"/>
      <c r="AD1797" s="13"/>
      <c r="AE1797" s="13"/>
      <c r="AT1797" s="197" t="s">
        <v>265</v>
      </c>
      <c r="AU1797" s="197" t="s">
        <v>85</v>
      </c>
      <c r="AV1797" s="13" t="s">
        <v>82</v>
      </c>
      <c r="AW1797" s="13" t="s">
        <v>32</v>
      </c>
      <c r="AX1797" s="13" t="s">
        <v>75</v>
      </c>
      <c r="AY1797" s="197" t="s">
        <v>257</v>
      </c>
    </row>
    <row r="1798" s="14" customFormat="1">
      <c r="A1798" s="14"/>
      <c r="B1798" s="203"/>
      <c r="C1798" s="14"/>
      <c r="D1798" s="196" t="s">
        <v>265</v>
      </c>
      <c r="E1798" s="204" t="s">
        <v>1</v>
      </c>
      <c r="F1798" s="205" t="s">
        <v>2113</v>
      </c>
      <c r="G1798" s="14"/>
      <c r="H1798" s="206">
        <v>87.406000000000006</v>
      </c>
      <c r="I1798" s="207"/>
      <c r="J1798" s="14"/>
      <c r="K1798" s="14"/>
      <c r="L1798" s="203"/>
      <c r="M1798" s="208"/>
      <c r="N1798" s="209"/>
      <c r="O1798" s="209"/>
      <c r="P1798" s="209"/>
      <c r="Q1798" s="209"/>
      <c r="R1798" s="209"/>
      <c r="S1798" s="209"/>
      <c r="T1798" s="210"/>
      <c r="U1798" s="14"/>
      <c r="V1798" s="14"/>
      <c r="W1798" s="14"/>
      <c r="X1798" s="14"/>
      <c r="Y1798" s="14"/>
      <c r="Z1798" s="14"/>
      <c r="AA1798" s="14"/>
      <c r="AB1798" s="14"/>
      <c r="AC1798" s="14"/>
      <c r="AD1798" s="14"/>
      <c r="AE1798" s="14"/>
      <c r="AT1798" s="204" t="s">
        <v>265</v>
      </c>
      <c r="AU1798" s="204" t="s">
        <v>85</v>
      </c>
      <c r="AV1798" s="14" t="s">
        <v>85</v>
      </c>
      <c r="AW1798" s="14" t="s">
        <v>32</v>
      </c>
      <c r="AX1798" s="14" t="s">
        <v>75</v>
      </c>
      <c r="AY1798" s="204" t="s">
        <v>257</v>
      </c>
    </row>
    <row r="1799" s="14" customFormat="1">
      <c r="A1799" s="14"/>
      <c r="B1799" s="203"/>
      <c r="C1799" s="14"/>
      <c r="D1799" s="196" t="s">
        <v>265</v>
      </c>
      <c r="E1799" s="204" t="s">
        <v>1</v>
      </c>
      <c r="F1799" s="205" t="s">
        <v>2114</v>
      </c>
      <c r="G1799" s="14"/>
      <c r="H1799" s="206">
        <v>7.9640000000000004</v>
      </c>
      <c r="I1799" s="207"/>
      <c r="J1799" s="14"/>
      <c r="K1799" s="14"/>
      <c r="L1799" s="203"/>
      <c r="M1799" s="208"/>
      <c r="N1799" s="209"/>
      <c r="O1799" s="209"/>
      <c r="P1799" s="209"/>
      <c r="Q1799" s="209"/>
      <c r="R1799" s="209"/>
      <c r="S1799" s="209"/>
      <c r="T1799" s="210"/>
      <c r="U1799" s="14"/>
      <c r="V1799" s="14"/>
      <c r="W1799" s="14"/>
      <c r="X1799" s="14"/>
      <c r="Y1799" s="14"/>
      <c r="Z1799" s="14"/>
      <c r="AA1799" s="14"/>
      <c r="AB1799" s="14"/>
      <c r="AC1799" s="14"/>
      <c r="AD1799" s="14"/>
      <c r="AE1799" s="14"/>
      <c r="AT1799" s="204" t="s">
        <v>265</v>
      </c>
      <c r="AU1799" s="204" t="s">
        <v>85</v>
      </c>
      <c r="AV1799" s="14" t="s">
        <v>85</v>
      </c>
      <c r="AW1799" s="14" t="s">
        <v>32</v>
      </c>
      <c r="AX1799" s="14" t="s">
        <v>75</v>
      </c>
      <c r="AY1799" s="204" t="s">
        <v>257</v>
      </c>
    </row>
    <row r="1800" s="15" customFormat="1">
      <c r="A1800" s="15"/>
      <c r="B1800" s="211"/>
      <c r="C1800" s="15"/>
      <c r="D1800" s="196" t="s">
        <v>265</v>
      </c>
      <c r="E1800" s="212" t="s">
        <v>1</v>
      </c>
      <c r="F1800" s="213" t="s">
        <v>271</v>
      </c>
      <c r="G1800" s="15"/>
      <c r="H1800" s="214">
        <v>95.370000000000005</v>
      </c>
      <c r="I1800" s="215"/>
      <c r="J1800" s="15"/>
      <c r="K1800" s="15"/>
      <c r="L1800" s="211"/>
      <c r="M1800" s="216"/>
      <c r="N1800" s="217"/>
      <c r="O1800" s="217"/>
      <c r="P1800" s="217"/>
      <c r="Q1800" s="217"/>
      <c r="R1800" s="217"/>
      <c r="S1800" s="217"/>
      <c r="T1800" s="218"/>
      <c r="U1800" s="15"/>
      <c r="V1800" s="15"/>
      <c r="W1800" s="15"/>
      <c r="X1800" s="15"/>
      <c r="Y1800" s="15"/>
      <c r="Z1800" s="15"/>
      <c r="AA1800" s="15"/>
      <c r="AB1800" s="15"/>
      <c r="AC1800" s="15"/>
      <c r="AD1800" s="15"/>
      <c r="AE1800" s="15"/>
      <c r="AT1800" s="212" t="s">
        <v>265</v>
      </c>
      <c r="AU1800" s="212" t="s">
        <v>85</v>
      </c>
      <c r="AV1800" s="15" t="s">
        <v>108</v>
      </c>
      <c r="AW1800" s="15" t="s">
        <v>32</v>
      </c>
      <c r="AX1800" s="15" t="s">
        <v>82</v>
      </c>
      <c r="AY1800" s="212" t="s">
        <v>257</v>
      </c>
    </row>
    <row r="1801" s="2" customFormat="1" ht="55.5" customHeight="1">
      <c r="A1801" s="38"/>
      <c r="B1801" s="181"/>
      <c r="C1801" s="227" t="s">
        <v>2115</v>
      </c>
      <c r="D1801" s="227" t="s">
        <v>315</v>
      </c>
      <c r="E1801" s="228" t="s">
        <v>2116</v>
      </c>
      <c r="F1801" s="229" t="s">
        <v>2117</v>
      </c>
      <c r="G1801" s="230" t="s">
        <v>323</v>
      </c>
      <c r="H1801" s="231">
        <v>52.366</v>
      </c>
      <c r="I1801" s="232"/>
      <c r="J1801" s="233">
        <f>ROUND(I1801*H1801,2)</f>
        <v>0</v>
      </c>
      <c r="K1801" s="229" t="s">
        <v>1</v>
      </c>
      <c r="L1801" s="234"/>
      <c r="M1801" s="235" t="s">
        <v>1</v>
      </c>
      <c r="N1801" s="236" t="s">
        <v>40</v>
      </c>
      <c r="O1801" s="77"/>
      <c r="P1801" s="191">
        <f>O1801*H1801</f>
        <v>0</v>
      </c>
      <c r="Q1801" s="191">
        <v>0.00264</v>
      </c>
      <c r="R1801" s="191">
        <f>Q1801*H1801</f>
        <v>0.13824623999999999</v>
      </c>
      <c r="S1801" s="191">
        <v>0</v>
      </c>
      <c r="T1801" s="192">
        <f>S1801*H1801</f>
        <v>0</v>
      </c>
      <c r="U1801" s="38"/>
      <c r="V1801" s="38"/>
      <c r="W1801" s="38"/>
      <c r="X1801" s="38"/>
      <c r="Y1801" s="38"/>
      <c r="Z1801" s="38"/>
      <c r="AA1801" s="38"/>
      <c r="AB1801" s="38"/>
      <c r="AC1801" s="38"/>
      <c r="AD1801" s="38"/>
      <c r="AE1801" s="38"/>
      <c r="AR1801" s="193" t="s">
        <v>462</v>
      </c>
      <c r="AT1801" s="193" t="s">
        <v>315</v>
      </c>
      <c r="AU1801" s="193" t="s">
        <v>85</v>
      </c>
      <c r="AY1801" s="19" t="s">
        <v>257</v>
      </c>
      <c r="BE1801" s="194">
        <f>IF(N1801="základní",J1801,0)</f>
        <v>0</v>
      </c>
      <c r="BF1801" s="194">
        <f>IF(N1801="snížená",J1801,0)</f>
        <v>0</v>
      </c>
      <c r="BG1801" s="194">
        <f>IF(N1801="zákl. přenesená",J1801,0)</f>
        <v>0</v>
      </c>
      <c r="BH1801" s="194">
        <f>IF(N1801="sníž. přenesená",J1801,0)</f>
        <v>0</v>
      </c>
      <c r="BI1801" s="194">
        <f>IF(N1801="nulová",J1801,0)</f>
        <v>0</v>
      </c>
      <c r="BJ1801" s="19" t="s">
        <v>82</v>
      </c>
      <c r="BK1801" s="194">
        <f>ROUND(I1801*H1801,2)</f>
        <v>0</v>
      </c>
      <c r="BL1801" s="19" t="s">
        <v>364</v>
      </c>
      <c r="BM1801" s="193" t="s">
        <v>2118</v>
      </c>
    </row>
    <row r="1802" s="13" customFormat="1">
      <c r="A1802" s="13"/>
      <c r="B1802" s="195"/>
      <c r="C1802" s="13"/>
      <c r="D1802" s="196" t="s">
        <v>265</v>
      </c>
      <c r="E1802" s="197" t="s">
        <v>1</v>
      </c>
      <c r="F1802" s="198" t="s">
        <v>2119</v>
      </c>
      <c r="G1802" s="13"/>
      <c r="H1802" s="197" t="s">
        <v>1</v>
      </c>
      <c r="I1802" s="199"/>
      <c r="J1802" s="13"/>
      <c r="K1802" s="13"/>
      <c r="L1802" s="195"/>
      <c r="M1802" s="200"/>
      <c r="N1802" s="201"/>
      <c r="O1802" s="201"/>
      <c r="P1802" s="201"/>
      <c r="Q1802" s="201"/>
      <c r="R1802" s="201"/>
      <c r="S1802" s="201"/>
      <c r="T1802" s="202"/>
      <c r="U1802" s="13"/>
      <c r="V1802" s="13"/>
      <c r="W1802" s="13"/>
      <c r="X1802" s="13"/>
      <c r="Y1802" s="13"/>
      <c r="Z1802" s="13"/>
      <c r="AA1802" s="13"/>
      <c r="AB1802" s="13"/>
      <c r="AC1802" s="13"/>
      <c r="AD1802" s="13"/>
      <c r="AE1802" s="13"/>
      <c r="AT1802" s="197" t="s">
        <v>265</v>
      </c>
      <c r="AU1802" s="197" t="s">
        <v>85</v>
      </c>
      <c r="AV1802" s="13" t="s">
        <v>82</v>
      </c>
      <c r="AW1802" s="13" t="s">
        <v>32</v>
      </c>
      <c r="AX1802" s="13" t="s">
        <v>75</v>
      </c>
      <c r="AY1802" s="197" t="s">
        <v>257</v>
      </c>
    </row>
    <row r="1803" s="13" customFormat="1">
      <c r="A1803" s="13"/>
      <c r="B1803" s="195"/>
      <c r="C1803" s="13"/>
      <c r="D1803" s="196" t="s">
        <v>265</v>
      </c>
      <c r="E1803" s="197" t="s">
        <v>1</v>
      </c>
      <c r="F1803" s="198" t="s">
        <v>2120</v>
      </c>
      <c r="G1803" s="13"/>
      <c r="H1803" s="197" t="s">
        <v>1</v>
      </c>
      <c r="I1803" s="199"/>
      <c r="J1803" s="13"/>
      <c r="K1803" s="13"/>
      <c r="L1803" s="195"/>
      <c r="M1803" s="200"/>
      <c r="N1803" s="201"/>
      <c r="O1803" s="201"/>
      <c r="P1803" s="201"/>
      <c r="Q1803" s="201"/>
      <c r="R1803" s="201"/>
      <c r="S1803" s="201"/>
      <c r="T1803" s="202"/>
      <c r="U1803" s="13"/>
      <c r="V1803" s="13"/>
      <c r="W1803" s="13"/>
      <c r="X1803" s="13"/>
      <c r="Y1803" s="13"/>
      <c r="Z1803" s="13"/>
      <c r="AA1803" s="13"/>
      <c r="AB1803" s="13"/>
      <c r="AC1803" s="13"/>
      <c r="AD1803" s="13"/>
      <c r="AE1803" s="13"/>
      <c r="AT1803" s="197" t="s">
        <v>265</v>
      </c>
      <c r="AU1803" s="197" t="s">
        <v>85</v>
      </c>
      <c r="AV1803" s="13" t="s">
        <v>82</v>
      </c>
      <c r="AW1803" s="13" t="s">
        <v>32</v>
      </c>
      <c r="AX1803" s="13" t="s">
        <v>75</v>
      </c>
      <c r="AY1803" s="197" t="s">
        <v>257</v>
      </c>
    </row>
    <row r="1804" s="14" customFormat="1">
      <c r="A1804" s="14"/>
      <c r="B1804" s="203"/>
      <c r="C1804" s="14"/>
      <c r="D1804" s="196" t="s">
        <v>265</v>
      </c>
      <c r="E1804" s="204" t="s">
        <v>1</v>
      </c>
      <c r="F1804" s="205" t="s">
        <v>2121</v>
      </c>
      <c r="G1804" s="14"/>
      <c r="H1804" s="206">
        <v>47.564</v>
      </c>
      <c r="I1804" s="207"/>
      <c r="J1804" s="14"/>
      <c r="K1804" s="14"/>
      <c r="L1804" s="203"/>
      <c r="M1804" s="208"/>
      <c r="N1804" s="209"/>
      <c r="O1804" s="209"/>
      <c r="P1804" s="209"/>
      <c r="Q1804" s="209"/>
      <c r="R1804" s="209"/>
      <c r="S1804" s="209"/>
      <c r="T1804" s="210"/>
      <c r="U1804" s="14"/>
      <c r="V1804" s="14"/>
      <c r="W1804" s="14"/>
      <c r="X1804" s="14"/>
      <c r="Y1804" s="14"/>
      <c r="Z1804" s="14"/>
      <c r="AA1804" s="14"/>
      <c r="AB1804" s="14"/>
      <c r="AC1804" s="14"/>
      <c r="AD1804" s="14"/>
      <c r="AE1804" s="14"/>
      <c r="AT1804" s="204" t="s">
        <v>265</v>
      </c>
      <c r="AU1804" s="204" t="s">
        <v>85</v>
      </c>
      <c r="AV1804" s="14" t="s">
        <v>85</v>
      </c>
      <c r="AW1804" s="14" t="s">
        <v>32</v>
      </c>
      <c r="AX1804" s="14" t="s">
        <v>75</v>
      </c>
      <c r="AY1804" s="204" t="s">
        <v>257</v>
      </c>
    </row>
    <row r="1805" s="14" customFormat="1">
      <c r="A1805" s="14"/>
      <c r="B1805" s="203"/>
      <c r="C1805" s="14"/>
      <c r="D1805" s="196" t="s">
        <v>265</v>
      </c>
      <c r="E1805" s="204" t="s">
        <v>1</v>
      </c>
      <c r="F1805" s="205" t="s">
        <v>2122</v>
      </c>
      <c r="G1805" s="14"/>
      <c r="H1805" s="206">
        <v>4.8019999999999996</v>
      </c>
      <c r="I1805" s="207"/>
      <c r="J1805" s="14"/>
      <c r="K1805" s="14"/>
      <c r="L1805" s="203"/>
      <c r="M1805" s="208"/>
      <c r="N1805" s="209"/>
      <c r="O1805" s="209"/>
      <c r="P1805" s="209"/>
      <c r="Q1805" s="209"/>
      <c r="R1805" s="209"/>
      <c r="S1805" s="209"/>
      <c r="T1805" s="210"/>
      <c r="U1805" s="14"/>
      <c r="V1805" s="14"/>
      <c r="W1805" s="14"/>
      <c r="X1805" s="14"/>
      <c r="Y1805" s="14"/>
      <c r="Z1805" s="14"/>
      <c r="AA1805" s="14"/>
      <c r="AB1805" s="14"/>
      <c r="AC1805" s="14"/>
      <c r="AD1805" s="14"/>
      <c r="AE1805" s="14"/>
      <c r="AT1805" s="204" t="s">
        <v>265</v>
      </c>
      <c r="AU1805" s="204" t="s">
        <v>85</v>
      </c>
      <c r="AV1805" s="14" t="s">
        <v>85</v>
      </c>
      <c r="AW1805" s="14" t="s">
        <v>32</v>
      </c>
      <c r="AX1805" s="14" t="s">
        <v>75</v>
      </c>
      <c r="AY1805" s="204" t="s">
        <v>257</v>
      </c>
    </row>
    <row r="1806" s="15" customFormat="1">
      <c r="A1806" s="15"/>
      <c r="B1806" s="211"/>
      <c r="C1806" s="15"/>
      <c r="D1806" s="196" t="s">
        <v>265</v>
      </c>
      <c r="E1806" s="212" t="s">
        <v>1</v>
      </c>
      <c r="F1806" s="213" t="s">
        <v>271</v>
      </c>
      <c r="G1806" s="15"/>
      <c r="H1806" s="214">
        <v>52.366</v>
      </c>
      <c r="I1806" s="215"/>
      <c r="J1806" s="15"/>
      <c r="K1806" s="15"/>
      <c r="L1806" s="211"/>
      <c r="M1806" s="216"/>
      <c r="N1806" s="217"/>
      <c r="O1806" s="217"/>
      <c r="P1806" s="217"/>
      <c r="Q1806" s="217"/>
      <c r="R1806" s="217"/>
      <c r="S1806" s="217"/>
      <c r="T1806" s="218"/>
      <c r="U1806" s="15"/>
      <c r="V1806" s="15"/>
      <c r="W1806" s="15"/>
      <c r="X1806" s="15"/>
      <c r="Y1806" s="15"/>
      <c r="Z1806" s="15"/>
      <c r="AA1806" s="15"/>
      <c r="AB1806" s="15"/>
      <c r="AC1806" s="15"/>
      <c r="AD1806" s="15"/>
      <c r="AE1806" s="15"/>
      <c r="AT1806" s="212" t="s">
        <v>265</v>
      </c>
      <c r="AU1806" s="212" t="s">
        <v>85</v>
      </c>
      <c r="AV1806" s="15" t="s">
        <v>108</v>
      </c>
      <c r="AW1806" s="15" t="s">
        <v>32</v>
      </c>
      <c r="AX1806" s="15" t="s">
        <v>82</v>
      </c>
      <c r="AY1806" s="212" t="s">
        <v>257</v>
      </c>
    </row>
    <row r="1807" s="2" customFormat="1" ht="24.15" customHeight="1">
      <c r="A1807" s="38"/>
      <c r="B1807" s="181"/>
      <c r="C1807" s="182" t="s">
        <v>2123</v>
      </c>
      <c r="D1807" s="182" t="s">
        <v>259</v>
      </c>
      <c r="E1807" s="183" t="s">
        <v>2124</v>
      </c>
      <c r="F1807" s="184" t="s">
        <v>2125</v>
      </c>
      <c r="G1807" s="185" t="s">
        <v>304</v>
      </c>
      <c r="H1807" s="186">
        <v>4.2640000000000002</v>
      </c>
      <c r="I1807" s="187"/>
      <c r="J1807" s="188">
        <f>ROUND(I1807*H1807,2)</f>
        <v>0</v>
      </c>
      <c r="K1807" s="184" t="s">
        <v>263</v>
      </c>
      <c r="L1807" s="39"/>
      <c r="M1807" s="189" t="s">
        <v>1</v>
      </c>
      <c r="N1807" s="190" t="s">
        <v>40</v>
      </c>
      <c r="O1807" s="77"/>
      <c r="P1807" s="191">
        <f>O1807*H1807</f>
        <v>0</v>
      </c>
      <c r="Q1807" s="191">
        <v>0</v>
      </c>
      <c r="R1807" s="191">
        <f>Q1807*H1807</f>
        <v>0</v>
      </c>
      <c r="S1807" s="191">
        <v>0</v>
      </c>
      <c r="T1807" s="192">
        <f>S1807*H1807</f>
        <v>0</v>
      </c>
      <c r="U1807" s="38"/>
      <c r="V1807" s="38"/>
      <c r="W1807" s="38"/>
      <c r="X1807" s="38"/>
      <c r="Y1807" s="38"/>
      <c r="Z1807" s="38"/>
      <c r="AA1807" s="38"/>
      <c r="AB1807" s="38"/>
      <c r="AC1807" s="38"/>
      <c r="AD1807" s="38"/>
      <c r="AE1807" s="38"/>
      <c r="AR1807" s="193" t="s">
        <v>364</v>
      </c>
      <c r="AT1807" s="193" t="s">
        <v>259</v>
      </c>
      <c r="AU1807" s="193" t="s">
        <v>85</v>
      </c>
      <c r="AY1807" s="19" t="s">
        <v>257</v>
      </c>
      <c r="BE1807" s="194">
        <f>IF(N1807="základní",J1807,0)</f>
        <v>0</v>
      </c>
      <c r="BF1807" s="194">
        <f>IF(N1807="snížená",J1807,0)</f>
        <v>0</v>
      </c>
      <c r="BG1807" s="194">
        <f>IF(N1807="zákl. přenesená",J1807,0)</f>
        <v>0</v>
      </c>
      <c r="BH1807" s="194">
        <f>IF(N1807="sníž. přenesená",J1807,0)</f>
        <v>0</v>
      </c>
      <c r="BI1807" s="194">
        <f>IF(N1807="nulová",J1807,0)</f>
        <v>0</v>
      </c>
      <c r="BJ1807" s="19" t="s">
        <v>82</v>
      </c>
      <c r="BK1807" s="194">
        <f>ROUND(I1807*H1807,2)</f>
        <v>0</v>
      </c>
      <c r="BL1807" s="19" t="s">
        <v>364</v>
      </c>
      <c r="BM1807" s="193" t="s">
        <v>2126</v>
      </c>
    </row>
    <row r="1808" s="2" customFormat="1" ht="24.15" customHeight="1">
      <c r="A1808" s="38"/>
      <c r="B1808" s="181"/>
      <c r="C1808" s="182" t="s">
        <v>2127</v>
      </c>
      <c r="D1808" s="182" t="s">
        <v>259</v>
      </c>
      <c r="E1808" s="183" t="s">
        <v>2128</v>
      </c>
      <c r="F1808" s="184" t="s">
        <v>2129</v>
      </c>
      <c r="G1808" s="185" t="s">
        <v>304</v>
      </c>
      <c r="H1808" s="186">
        <v>4.2640000000000002</v>
      </c>
      <c r="I1808" s="187"/>
      <c r="J1808" s="188">
        <f>ROUND(I1808*H1808,2)</f>
        <v>0</v>
      </c>
      <c r="K1808" s="184" t="s">
        <v>263</v>
      </c>
      <c r="L1808" s="39"/>
      <c r="M1808" s="189" t="s">
        <v>1</v>
      </c>
      <c r="N1808" s="190" t="s">
        <v>40</v>
      </c>
      <c r="O1808" s="77"/>
      <c r="P1808" s="191">
        <f>O1808*H1808</f>
        <v>0</v>
      </c>
      <c r="Q1808" s="191">
        <v>0</v>
      </c>
      <c r="R1808" s="191">
        <f>Q1808*H1808</f>
        <v>0</v>
      </c>
      <c r="S1808" s="191">
        <v>0</v>
      </c>
      <c r="T1808" s="192">
        <f>S1808*H1808</f>
        <v>0</v>
      </c>
      <c r="U1808" s="38"/>
      <c r="V1808" s="38"/>
      <c r="W1808" s="38"/>
      <c r="X1808" s="38"/>
      <c r="Y1808" s="38"/>
      <c r="Z1808" s="38"/>
      <c r="AA1808" s="38"/>
      <c r="AB1808" s="38"/>
      <c r="AC1808" s="38"/>
      <c r="AD1808" s="38"/>
      <c r="AE1808" s="38"/>
      <c r="AR1808" s="193" t="s">
        <v>364</v>
      </c>
      <c r="AT1808" s="193" t="s">
        <v>259</v>
      </c>
      <c r="AU1808" s="193" t="s">
        <v>85</v>
      </c>
      <c r="AY1808" s="19" t="s">
        <v>257</v>
      </c>
      <c r="BE1808" s="194">
        <f>IF(N1808="základní",J1808,0)</f>
        <v>0</v>
      </c>
      <c r="BF1808" s="194">
        <f>IF(N1808="snížená",J1808,0)</f>
        <v>0</v>
      </c>
      <c r="BG1808" s="194">
        <f>IF(N1808="zákl. přenesená",J1808,0)</f>
        <v>0</v>
      </c>
      <c r="BH1808" s="194">
        <f>IF(N1808="sníž. přenesená",J1808,0)</f>
        <v>0</v>
      </c>
      <c r="BI1808" s="194">
        <f>IF(N1808="nulová",J1808,0)</f>
        <v>0</v>
      </c>
      <c r="BJ1808" s="19" t="s">
        <v>82</v>
      </c>
      <c r="BK1808" s="194">
        <f>ROUND(I1808*H1808,2)</f>
        <v>0</v>
      </c>
      <c r="BL1808" s="19" t="s">
        <v>364</v>
      </c>
      <c r="BM1808" s="193" t="s">
        <v>2130</v>
      </c>
    </row>
    <row r="1809" s="12" customFormat="1" ht="22.8" customHeight="1">
      <c r="A1809" s="12"/>
      <c r="B1809" s="168"/>
      <c r="C1809" s="12"/>
      <c r="D1809" s="169" t="s">
        <v>74</v>
      </c>
      <c r="E1809" s="179" t="s">
        <v>2131</v>
      </c>
      <c r="F1809" s="179" t="s">
        <v>2132</v>
      </c>
      <c r="G1809" s="12"/>
      <c r="H1809" s="12"/>
      <c r="I1809" s="171"/>
      <c r="J1809" s="180">
        <f>BK1809</f>
        <v>0</v>
      </c>
      <c r="K1809" s="12"/>
      <c r="L1809" s="168"/>
      <c r="M1809" s="173"/>
      <c r="N1809" s="174"/>
      <c r="O1809" s="174"/>
      <c r="P1809" s="175">
        <f>SUM(P1810:P1864)</f>
        <v>0</v>
      </c>
      <c r="Q1809" s="174"/>
      <c r="R1809" s="175">
        <f>SUM(R1810:R1864)</f>
        <v>4.0951956000000003</v>
      </c>
      <c r="S1809" s="174"/>
      <c r="T1809" s="176">
        <f>SUM(T1810:T1864)</f>
        <v>0</v>
      </c>
      <c r="U1809" s="12"/>
      <c r="V1809" s="12"/>
      <c r="W1809" s="12"/>
      <c r="X1809" s="12"/>
      <c r="Y1809" s="12"/>
      <c r="Z1809" s="12"/>
      <c r="AA1809" s="12"/>
      <c r="AB1809" s="12"/>
      <c r="AC1809" s="12"/>
      <c r="AD1809" s="12"/>
      <c r="AE1809" s="12"/>
      <c r="AR1809" s="169" t="s">
        <v>85</v>
      </c>
      <c r="AT1809" s="177" t="s">
        <v>74</v>
      </c>
      <c r="AU1809" s="177" t="s">
        <v>82</v>
      </c>
      <c r="AY1809" s="169" t="s">
        <v>257</v>
      </c>
      <c r="BK1809" s="178">
        <f>SUM(BK1810:BK1864)</f>
        <v>0</v>
      </c>
    </row>
    <row r="1810" s="2" customFormat="1" ht="24.15" customHeight="1">
      <c r="A1810" s="38"/>
      <c r="B1810" s="181"/>
      <c r="C1810" s="182" t="s">
        <v>2133</v>
      </c>
      <c r="D1810" s="182" t="s">
        <v>259</v>
      </c>
      <c r="E1810" s="183" t="s">
        <v>2134</v>
      </c>
      <c r="F1810" s="184" t="s">
        <v>2135</v>
      </c>
      <c r="G1810" s="185" t="s">
        <v>422</v>
      </c>
      <c r="H1810" s="186">
        <v>85.200000000000003</v>
      </c>
      <c r="I1810" s="187"/>
      <c r="J1810" s="188">
        <f>ROUND(I1810*H1810,2)</f>
        <v>0</v>
      </c>
      <c r="K1810" s="184" t="s">
        <v>1</v>
      </c>
      <c r="L1810" s="39"/>
      <c r="M1810" s="189" t="s">
        <v>1</v>
      </c>
      <c r="N1810" s="190" t="s">
        <v>40</v>
      </c>
      <c r="O1810" s="77"/>
      <c r="P1810" s="191">
        <f>O1810*H1810</f>
        <v>0</v>
      </c>
      <c r="Q1810" s="191">
        <v>0</v>
      </c>
      <c r="R1810" s="191">
        <f>Q1810*H1810</f>
        <v>0</v>
      </c>
      <c r="S1810" s="191">
        <v>0</v>
      </c>
      <c r="T1810" s="192">
        <f>S1810*H1810</f>
        <v>0</v>
      </c>
      <c r="U1810" s="38"/>
      <c r="V1810" s="38"/>
      <c r="W1810" s="38"/>
      <c r="X1810" s="38"/>
      <c r="Y1810" s="38"/>
      <c r="Z1810" s="38"/>
      <c r="AA1810" s="38"/>
      <c r="AB1810" s="38"/>
      <c r="AC1810" s="38"/>
      <c r="AD1810" s="38"/>
      <c r="AE1810" s="38"/>
      <c r="AR1810" s="193" t="s">
        <v>364</v>
      </c>
      <c r="AT1810" s="193" t="s">
        <v>259</v>
      </c>
      <c r="AU1810" s="193" t="s">
        <v>85</v>
      </c>
      <c r="AY1810" s="19" t="s">
        <v>257</v>
      </c>
      <c r="BE1810" s="194">
        <f>IF(N1810="základní",J1810,0)</f>
        <v>0</v>
      </c>
      <c r="BF1810" s="194">
        <f>IF(N1810="snížená",J1810,0)</f>
        <v>0</v>
      </c>
      <c r="BG1810" s="194">
        <f>IF(N1810="zákl. přenesená",J1810,0)</f>
        <v>0</v>
      </c>
      <c r="BH1810" s="194">
        <f>IF(N1810="sníž. přenesená",J1810,0)</f>
        <v>0</v>
      </c>
      <c r="BI1810" s="194">
        <f>IF(N1810="nulová",J1810,0)</f>
        <v>0</v>
      </c>
      <c r="BJ1810" s="19" t="s">
        <v>82</v>
      </c>
      <c r="BK1810" s="194">
        <f>ROUND(I1810*H1810,2)</f>
        <v>0</v>
      </c>
      <c r="BL1810" s="19" t="s">
        <v>364</v>
      </c>
      <c r="BM1810" s="193" t="s">
        <v>2136</v>
      </c>
    </row>
    <row r="1811" s="13" customFormat="1">
      <c r="A1811" s="13"/>
      <c r="B1811" s="195"/>
      <c r="C1811" s="13"/>
      <c r="D1811" s="196" t="s">
        <v>265</v>
      </c>
      <c r="E1811" s="197" t="s">
        <v>1</v>
      </c>
      <c r="F1811" s="198" t="s">
        <v>890</v>
      </c>
      <c r="G1811" s="13"/>
      <c r="H1811" s="197" t="s">
        <v>1</v>
      </c>
      <c r="I1811" s="199"/>
      <c r="J1811" s="13"/>
      <c r="K1811" s="13"/>
      <c r="L1811" s="195"/>
      <c r="M1811" s="200"/>
      <c r="N1811" s="201"/>
      <c r="O1811" s="201"/>
      <c r="P1811" s="201"/>
      <c r="Q1811" s="201"/>
      <c r="R1811" s="201"/>
      <c r="S1811" s="201"/>
      <c r="T1811" s="202"/>
      <c r="U1811" s="13"/>
      <c r="V1811" s="13"/>
      <c r="W1811" s="13"/>
      <c r="X1811" s="13"/>
      <c r="Y1811" s="13"/>
      <c r="Z1811" s="13"/>
      <c r="AA1811" s="13"/>
      <c r="AB1811" s="13"/>
      <c r="AC1811" s="13"/>
      <c r="AD1811" s="13"/>
      <c r="AE1811" s="13"/>
      <c r="AT1811" s="197" t="s">
        <v>265</v>
      </c>
      <c r="AU1811" s="197" t="s">
        <v>85</v>
      </c>
      <c r="AV1811" s="13" t="s">
        <v>82</v>
      </c>
      <c r="AW1811" s="13" t="s">
        <v>32</v>
      </c>
      <c r="AX1811" s="13" t="s">
        <v>75</v>
      </c>
      <c r="AY1811" s="197" t="s">
        <v>257</v>
      </c>
    </row>
    <row r="1812" s="14" customFormat="1">
      <c r="A1812" s="14"/>
      <c r="B1812" s="203"/>
      <c r="C1812" s="14"/>
      <c r="D1812" s="196" t="s">
        <v>265</v>
      </c>
      <c r="E1812" s="204" t="s">
        <v>1</v>
      </c>
      <c r="F1812" s="205" t="s">
        <v>2137</v>
      </c>
      <c r="G1812" s="14"/>
      <c r="H1812" s="206">
        <v>85.200000000000003</v>
      </c>
      <c r="I1812" s="207"/>
      <c r="J1812" s="14"/>
      <c r="K1812" s="14"/>
      <c r="L1812" s="203"/>
      <c r="M1812" s="208"/>
      <c r="N1812" s="209"/>
      <c r="O1812" s="209"/>
      <c r="P1812" s="209"/>
      <c r="Q1812" s="209"/>
      <c r="R1812" s="209"/>
      <c r="S1812" s="209"/>
      <c r="T1812" s="210"/>
      <c r="U1812" s="14"/>
      <c r="V1812" s="14"/>
      <c r="W1812" s="14"/>
      <c r="X1812" s="14"/>
      <c r="Y1812" s="14"/>
      <c r="Z1812" s="14"/>
      <c r="AA1812" s="14"/>
      <c r="AB1812" s="14"/>
      <c r="AC1812" s="14"/>
      <c r="AD1812" s="14"/>
      <c r="AE1812" s="14"/>
      <c r="AT1812" s="204" t="s">
        <v>265</v>
      </c>
      <c r="AU1812" s="204" t="s">
        <v>85</v>
      </c>
      <c r="AV1812" s="14" t="s">
        <v>85</v>
      </c>
      <c r="AW1812" s="14" t="s">
        <v>32</v>
      </c>
      <c r="AX1812" s="14" t="s">
        <v>75</v>
      </c>
      <c r="AY1812" s="204" t="s">
        <v>257</v>
      </c>
    </row>
    <row r="1813" s="15" customFormat="1">
      <c r="A1813" s="15"/>
      <c r="B1813" s="211"/>
      <c r="C1813" s="15"/>
      <c r="D1813" s="196" t="s">
        <v>265</v>
      </c>
      <c r="E1813" s="212" t="s">
        <v>1</v>
      </c>
      <c r="F1813" s="213" t="s">
        <v>271</v>
      </c>
      <c r="G1813" s="15"/>
      <c r="H1813" s="214">
        <v>85.200000000000003</v>
      </c>
      <c r="I1813" s="215"/>
      <c r="J1813" s="15"/>
      <c r="K1813" s="15"/>
      <c r="L1813" s="211"/>
      <c r="M1813" s="216"/>
      <c r="N1813" s="217"/>
      <c r="O1813" s="217"/>
      <c r="P1813" s="217"/>
      <c r="Q1813" s="217"/>
      <c r="R1813" s="217"/>
      <c r="S1813" s="217"/>
      <c r="T1813" s="218"/>
      <c r="U1813" s="15"/>
      <c r="V1813" s="15"/>
      <c r="W1813" s="15"/>
      <c r="X1813" s="15"/>
      <c r="Y1813" s="15"/>
      <c r="Z1813" s="15"/>
      <c r="AA1813" s="15"/>
      <c r="AB1813" s="15"/>
      <c r="AC1813" s="15"/>
      <c r="AD1813" s="15"/>
      <c r="AE1813" s="15"/>
      <c r="AT1813" s="212" t="s">
        <v>265</v>
      </c>
      <c r="AU1813" s="212" t="s">
        <v>85</v>
      </c>
      <c r="AV1813" s="15" t="s">
        <v>108</v>
      </c>
      <c r="AW1813" s="15" t="s">
        <v>32</v>
      </c>
      <c r="AX1813" s="15" t="s">
        <v>82</v>
      </c>
      <c r="AY1813" s="212" t="s">
        <v>257</v>
      </c>
    </row>
    <row r="1814" s="2" customFormat="1" ht="16.5" customHeight="1">
      <c r="A1814" s="38"/>
      <c r="B1814" s="181"/>
      <c r="C1814" s="182" t="s">
        <v>2138</v>
      </c>
      <c r="D1814" s="182" t="s">
        <v>259</v>
      </c>
      <c r="E1814" s="183" t="s">
        <v>2139</v>
      </c>
      <c r="F1814" s="184" t="s">
        <v>2140</v>
      </c>
      <c r="G1814" s="185" t="s">
        <v>323</v>
      </c>
      <c r="H1814" s="186">
        <v>145.19</v>
      </c>
      <c r="I1814" s="187"/>
      <c r="J1814" s="188">
        <f>ROUND(I1814*H1814,2)</f>
        <v>0</v>
      </c>
      <c r="K1814" s="184" t="s">
        <v>263</v>
      </c>
      <c r="L1814" s="39"/>
      <c r="M1814" s="189" t="s">
        <v>1</v>
      </c>
      <c r="N1814" s="190" t="s">
        <v>40</v>
      </c>
      <c r="O1814" s="77"/>
      <c r="P1814" s="191">
        <f>O1814*H1814</f>
        <v>0</v>
      </c>
      <c r="Q1814" s="191">
        <v>0</v>
      </c>
      <c r="R1814" s="191">
        <f>Q1814*H1814</f>
        <v>0</v>
      </c>
      <c r="S1814" s="191">
        <v>0</v>
      </c>
      <c r="T1814" s="192">
        <f>S1814*H1814</f>
        <v>0</v>
      </c>
      <c r="U1814" s="38"/>
      <c r="V1814" s="38"/>
      <c r="W1814" s="38"/>
      <c r="X1814" s="38"/>
      <c r="Y1814" s="38"/>
      <c r="Z1814" s="38"/>
      <c r="AA1814" s="38"/>
      <c r="AB1814" s="38"/>
      <c r="AC1814" s="38"/>
      <c r="AD1814" s="38"/>
      <c r="AE1814" s="38"/>
      <c r="AR1814" s="193" t="s">
        <v>364</v>
      </c>
      <c r="AT1814" s="193" t="s">
        <v>259</v>
      </c>
      <c r="AU1814" s="193" t="s">
        <v>85</v>
      </c>
      <c r="AY1814" s="19" t="s">
        <v>257</v>
      </c>
      <c r="BE1814" s="194">
        <f>IF(N1814="základní",J1814,0)</f>
        <v>0</v>
      </c>
      <c r="BF1814" s="194">
        <f>IF(N1814="snížená",J1814,0)</f>
        <v>0</v>
      </c>
      <c r="BG1814" s="194">
        <f>IF(N1814="zákl. přenesená",J1814,0)</f>
        <v>0</v>
      </c>
      <c r="BH1814" s="194">
        <f>IF(N1814="sníž. přenesená",J1814,0)</f>
        <v>0</v>
      </c>
      <c r="BI1814" s="194">
        <f>IF(N1814="nulová",J1814,0)</f>
        <v>0</v>
      </c>
      <c r="BJ1814" s="19" t="s">
        <v>82</v>
      </c>
      <c r="BK1814" s="194">
        <f>ROUND(I1814*H1814,2)</f>
        <v>0</v>
      </c>
      <c r="BL1814" s="19" t="s">
        <v>364</v>
      </c>
      <c r="BM1814" s="193" t="s">
        <v>2141</v>
      </c>
    </row>
    <row r="1815" s="2" customFormat="1" ht="16.5" customHeight="1">
      <c r="A1815" s="38"/>
      <c r="B1815" s="181"/>
      <c r="C1815" s="182" t="s">
        <v>2142</v>
      </c>
      <c r="D1815" s="182" t="s">
        <v>259</v>
      </c>
      <c r="E1815" s="183" t="s">
        <v>2143</v>
      </c>
      <c r="F1815" s="184" t="s">
        <v>2144</v>
      </c>
      <c r="G1815" s="185" t="s">
        <v>323</v>
      </c>
      <c r="H1815" s="186">
        <v>145.19</v>
      </c>
      <c r="I1815" s="187"/>
      <c r="J1815" s="188">
        <f>ROUND(I1815*H1815,2)</f>
        <v>0</v>
      </c>
      <c r="K1815" s="184" t="s">
        <v>263</v>
      </c>
      <c r="L1815" s="39"/>
      <c r="M1815" s="189" t="s">
        <v>1</v>
      </c>
      <c r="N1815" s="190" t="s">
        <v>40</v>
      </c>
      <c r="O1815" s="77"/>
      <c r="P1815" s="191">
        <f>O1815*H1815</f>
        <v>0</v>
      </c>
      <c r="Q1815" s="191">
        <v>0.00029999999999999997</v>
      </c>
      <c r="R1815" s="191">
        <f>Q1815*H1815</f>
        <v>0.043556999999999998</v>
      </c>
      <c r="S1815" s="191">
        <v>0</v>
      </c>
      <c r="T1815" s="192">
        <f>S1815*H1815</f>
        <v>0</v>
      </c>
      <c r="U1815" s="38"/>
      <c r="V1815" s="38"/>
      <c r="W1815" s="38"/>
      <c r="X1815" s="38"/>
      <c r="Y1815" s="38"/>
      <c r="Z1815" s="38"/>
      <c r="AA1815" s="38"/>
      <c r="AB1815" s="38"/>
      <c r="AC1815" s="38"/>
      <c r="AD1815" s="38"/>
      <c r="AE1815" s="38"/>
      <c r="AR1815" s="193" t="s">
        <v>364</v>
      </c>
      <c r="AT1815" s="193" t="s">
        <v>259</v>
      </c>
      <c r="AU1815" s="193" t="s">
        <v>85</v>
      </c>
      <c r="AY1815" s="19" t="s">
        <v>257</v>
      </c>
      <c r="BE1815" s="194">
        <f>IF(N1815="základní",J1815,0)</f>
        <v>0</v>
      </c>
      <c r="BF1815" s="194">
        <f>IF(N1815="snížená",J1815,0)</f>
        <v>0</v>
      </c>
      <c r="BG1815" s="194">
        <f>IF(N1815="zákl. přenesená",J1815,0)</f>
        <v>0</v>
      </c>
      <c r="BH1815" s="194">
        <f>IF(N1815="sníž. přenesená",J1815,0)</f>
        <v>0</v>
      </c>
      <c r="BI1815" s="194">
        <f>IF(N1815="nulová",J1815,0)</f>
        <v>0</v>
      </c>
      <c r="BJ1815" s="19" t="s">
        <v>82</v>
      </c>
      <c r="BK1815" s="194">
        <f>ROUND(I1815*H1815,2)</f>
        <v>0</v>
      </c>
      <c r="BL1815" s="19" t="s">
        <v>364</v>
      </c>
      <c r="BM1815" s="193" t="s">
        <v>2145</v>
      </c>
    </row>
    <row r="1816" s="13" customFormat="1">
      <c r="A1816" s="13"/>
      <c r="B1816" s="195"/>
      <c r="C1816" s="13"/>
      <c r="D1816" s="196" t="s">
        <v>265</v>
      </c>
      <c r="E1816" s="197" t="s">
        <v>1</v>
      </c>
      <c r="F1816" s="198" t="s">
        <v>890</v>
      </c>
      <c r="G1816" s="13"/>
      <c r="H1816" s="197" t="s">
        <v>1</v>
      </c>
      <c r="I1816" s="199"/>
      <c r="J1816" s="13"/>
      <c r="K1816" s="13"/>
      <c r="L1816" s="195"/>
      <c r="M1816" s="200"/>
      <c r="N1816" s="201"/>
      <c r="O1816" s="201"/>
      <c r="P1816" s="201"/>
      <c r="Q1816" s="201"/>
      <c r="R1816" s="201"/>
      <c r="S1816" s="201"/>
      <c r="T1816" s="202"/>
      <c r="U1816" s="13"/>
      <c r="V1816" s="13"/>
      <c r="W1816" s="13"/>
      <c r="X1816" s="13"/>
      <c r="Y1816" s="13"/>
      <c r="Z1816" s="13"/>
      <c r="AA1816" s="13"/>
      <c r="AB1816" s="13"/>
      <c r="AC1816" s="13"/>
      <c r="AD1816" s="13"/>
      <c r="AE1816" s="13"/>
      <c r="AT1816" s="197" t="s">
        <v>265</v>
      </c>
      <c r="AU1816" s="197" t="s">
        <v>85</v>
      </c>
      <c r="AV1816" s="13" t="s">
        <v>82</v>
      </c>
      <c r="AW1816" s="13" t="s">
        <v>32</v>
      </c>
      <c r="AX1816" s="13" t="s">
        <v>75</v>
      </c>
      <c r="AY1816" s="197" t="s">
        <v>257</v>
      </c>
    </row>
    <row r="1817" s="13" customFormat="1">
      <c r="A1817" s="13"/>
      <c r="B1817" s="195"/>
      <c r="C1817" s="13"/>
      <c r="D1817" s="196" t="s">
        <v>265</v>
      </c>
      <c r="E1817" s="197" t="s">
        <v>1</v>
      </c>
      <c r="F1817" s="198" t="s">
        <v>2146</v>
      </c>
      <c r="G1817" s="13"/>
      <c r="H1817" s="197" t="s">
        <v>1</v>
      </c>
      <c r="I1817" s="199"/>
      <c r="J1817" s="13"/>
      <c r="K1817" s="13"/>
      <c r="L1817" s="195"/>
      <c r="M1817" s="200"/>
      <c r="N1817" s="201"/>
      <c r="O1817" s="201"/>
      <c r="P1817" s="201"/>
      <c r="Q1817" s="201"/>
      <c r="R1817" s="201"/>
      <c r="S1817" s="201"/>
      <c r="T1817" s="202"/>
      <c r="U1817" s="13"/>
      <c r="V1817" s="13"/>
      <c r="W1817" s="13"/>
      <c r="X1817" s="13"/>
      <c r="Y1817" s="13"/>
      <c r="Z1817" s="13"/>
      <c r="AA1817" s="13"/>
      <c r="AB1817" s="13"/>
      <c r="AC1817" s="13"/>
      <c r="AD1817" s="13"/>
      <c r="AE1817" s="13"/>
      <c r="AT1817" s="197" t="s">
        <v>265</v>
      </c>
      <c r="AU1817" s="197" t="s">
        <v>85</v>
      </c>
      <c r="AV1817" s="13" t="s">
        <v>82</v>
      </c>
      <c r="AW1817" s="13" t="s">
        <v>32</v>
      </c>
      <c r="AX1817" s="13" t="s">
        <v>75</v>
      </c>
      <c r="AY1817" s="197" t="s">
        <v>257</v>
      </c>
    </row>
    <row r="1818" s="14" customFormat="1">
      <c r="A1818" s="14"/>
      <c r="B1818" s="203"/>
      <c r="C1818" s="14"/>
      <c r="D1818" s="196" t="s">
        <v>265</v>
      </c>
      <c r="E1818" s="204" t="s">
        <v>1</v>
      </c>
      <c r="F1818" s="205" t="s">
        <v>2147</v>
      </c>
      <c r="G1818" s="14"/>
      <c r="H1818" s="206">
        <v>15.07</v>
      </c>
      <c r="I1818" s="207"/>
      <c r="J1818" s="14"/>
      <c r="K1818" s="14"/>
      <c r="L1818" s="203"/>
      <c r="M1818" s="208"/>
      <c r="N1818" s="209"/>
      <c r="O1818" s="209"/>
      <c r="P1818" s="209"/>
      <c r="Q1818" s="209"/>
      <c r="R1818" s="209"/>
      <c r="S1818" s="209"/>
      <c r="T1818" s="210"/>
      <c r="U1818" s="14"/>
      <c r="V1818" s="14"/>
      <c r="W1818" s="14"/>
      <c r="X1818" s="14"/>
      <c r="Y1818" s="14"/>
      <c r="Z1818" s="14"/>
      <c r="AA1818" s="14"/>
      <c r="AB1818" s="14"/>
      <c r="AC1818" s="14"/>
      <c r="AD1818" s="14"/>
      <c r="AE1818" s="14"/>
      <c r="AT1818" s="204" t="s">
        <v>265</v>
      </c>
      <c r="AU1818" s="204" t="s">
        <v>85</v>
      </c>
      <c r="AV1818" s="14" t="s">
        <v>85</v>
      </c>
      <c r="AW1818" s="14" t="s">
        <v>32</v>
      </c>
      <c r="AX1818" s="14" t="s">
        <v>75</v>
      </c>
      <c r="AY1818" s="204" t="s">
        <v>257</v>
      </c>
    </row>
    <row r="1819" s="14" customFormat="1">
      <c r="A1819" s="14"/>
      <c r="B1819" s="203"/>
      <c r="C1819" s="14"/>
      <c r="D1819" s="196" t="s">
        <v>265</v>
      </c>
      <c r="E1819" s="204" t="s">
        <v>1</v>
      </c>
      <c r="F1819" s="205" t="s">
        <v>2148</v>
      </c>
      <c r="G1819" s="14"/>
      <c r="H1819" s="206">
        <v>8.6500000000000004</v>
      </c>
      <c r="I1819" s="207"/>
      <c r="J1819" s="14"/>
      <c r="K1819" s="14"/>
      <c r="L1819" s="203"/>
      <c r="M1819" s="208"/>
      <c r="N1819" s="209"/>
      <c r="O1819" s="209"/>
      <c r="P1819" s="209"/>
      <c r="Q1819" s="209"/>
      <c r="R1819" s="209"/>
      <c r="S1819" s="209"/>
      <c r="T1819" s="210"/>
      <c r="U1819" s="14"/>
      <c r="V1819" s="14"/>
      <c r="W1819" s="14"/>
      <c r="X1819" s="14"/>
      <c r="Y1819" s="14"/>
      <c r="Z1819" s="14"/>
      <c r="AA1819" s="14"/>
      <c r="AB1819" s="14"/>
      <c r="AC1819" s="14"/>
      <c r="AD1819" s="14"/>
      <c r="AE1819" s="14"/>
      <c r="AT1819" s="204" t="s">
        <v>265</v>
      </c>
      <c r="AU1819" s="204" t="s">
        <v>85</v>
      </c>
      <c r="AV1819" s="14" t="s">
        <v>85</v>
      </c>
      <c r="AW1819" s="14" t="s">
        <v>32</v>
      </c>
      <c r="AX1819" s="14" t="s">
        <v>75</v>
      </c>
      <c r="AY1819" s="204" t="s">
        <v>257</v>
      </c>
    </row>
    <row r="1820" s="14" customFormat="1">
      <c r="A1820" s="14"/>
      <c r="B1820" s="203"/>
      <c r="C1820" s="14"/>
      <c r="D1820" s="196" t="s">
        <v>265</v>
      </c>
      <c r="E1820" s="204" t="s">
        <v>1</v>
      </c>
      <c r="F1820" s="205" t="s">
        <v>2149</v>
      </c>
      <c r="G1820" s="14"/>
      <c r="H1820" s="206">
        <v>10.27</v>
      </c>
      <c r="I1820" s="207"/>
      <c r="J1820" s="14"/>
      <c r="K1820" s="14"/>
      <c r="L1820" s="203"/>
      <c r="M1820" s="208"/>
      <c r="N1820" s="209"/>
      <c r="O1820" s="209"/>
      <c r="P1820" s="209"/>
      <c r="Q1820" s="209"/>
      <c r="R1820" s="209"/>
      <c r="S1820" s="209"/>
      <c r="T1820" s="210"/>
      <c r="U1820" s="14"/>
      <c r="V1820" s="14"/>
      <c r="W1820" s="14"/>
      <c r="X1820" s="14"/>
      <c r="Y1820" s="14"/>
      <c r="Z1820" s="14"/>
      <c r="AA1820" s="14"/>
      <c r="AB1820" s="14"/>
      <c r="AC1820" s="14"/>
      <c r="AD1820" s="14"/>
      <c r="AE1820" s="14"/>
      <c r="AT1820" s="204" t="s">
        <v>265</v>
      </c>
      <c r="AU1820" s="204" t="s">
        <v>85</v>
      </c>
      <c r="AV1820" s="14" t="s">
        <v>85</v>
      </c>
      <c r="AW1820" s="14" t="s">
        <v>32</v>
      </c>
      <c r="AX1820" s="14" t="s">
        <v>75</v>
      </c>
      <c r="AY1820" s="204" t="s">
        <v>257</v>
      </c>
    </row>
    <row r="1821" s="14" customFormat="1">
      <c r="A1821" s="14"/>
      <c r="B1821" s="203"/>
      <c r="C1821" s="14"/>
      <c r="D1821" s="196" t="s">
        <v>265</v>
      </c>
      <c r="E1821" s="204" t="s">
        <v>1</v>
      </c>
      <c r="F1821" s="205" t="s">
        <v>2150</v>
      </c>
      <c r="G1821" s="14"/>
      <c r="H1821" s="206">
        <v>14.17</v>
      </c>
      <c r="I1821" s="207"/>
      <c r="J1821" s="14"/>
      <c r="K1821" s="14"/>
      <c r="L1821" s="203"/>
      <c r="M1821" s="208"/>
      <c r="N1821" s="209"/>
      <c r="O1821" s="209"/>
      <c r="P1821" s="209"/>
      <c r="Q1821" s="209"/>
      <c r="R1821" s="209"/>
      <c r="S1821" s="209"/>
      <c r="T1821" s="210"/>
      <c r="U1821" s="14"/>
      <c r="V1821" s="14"/>
      <c r="W1821" s="14"/>
      <c r="X1821" s="14"/>
      <c r="Y1821" s="14"/>
      <c r="Z1821" s="14"/>
      <c r="AA1821" s="14"/>
      <c r="AB1821" s="14"/>
      <c r="AC1821" s="14"/>
      <c r="AD1821" s="14"/>
      <c r="AE1821" s="14"/>
      <c r="AT1821" s="204" t="s">
        <v>265</v>
      </c>
      <c r="AU1821" s="204" t="s">
        <v>85</v>
      </c>
      <c r="AV1821" s="14" t="s">
        <v>85</v>
      </c>
      <c r="AW1821" s="14" t="s">
        <v>32</v>
      </c>
      <c r="AX1821" s="14" t="s">
        <v>75</v>
      </c>
      <c r="AY1821" s="204" t="s">
        <v>257</v>
      </c>
    </row>
    <row r="1822" s="14" customFormat="1">
      <c r="A1822" s="14"/>
      <c r="B1822" s="203"/>
      <c r="C1822" s="14"/>
      <c r="D1822" s="196" t="s">
        <v>265</v>
      </c>
      <c r="E1822" s="204" t="s">
        <v>1</v>
      </c>
      <c r="F1822" s="205" t="s">
        <v>2150</v>
      </c>
      <c r="G1822" s="14"/>
      <c r="H1822" s="206">
        <v>14.17</v>
      </c>
      <c r="I1822" s="207"/>
      <c r="J1822" s="14"/>
      <c r="K1822" s="14"/>
      <c r="L1822" s="203"/>
      <c r="M1822" s="208"/>
      <c r="N1822" s="209"/>
      <c r="O1822" s="209"/>
      <c r="P1822" s="209"/>
      <c r="Q1822" s="209"/>
      <c r="R1822" s="209"/>
      <c r="S1822" s="209"/>
      <c r="T1822" s="210"/>
      <c r="U1822" s="14"/>
      <c r="V1822" s="14"/>
      <c r="W1822" s="14"/>
      <c r="X1822" s="14"/>
      <c r="Y1822" s="14"/>
      <c r="Z1822" s="14"/>
      <c r="AA1822" s="14"/>
      <c r="AB1822" s="14"/>
      <c r="AC1822" s="14"/>
      <c r="AD1822" s="14"/>
      <c r="AE1822" s="14"/>
      <c r="AT1822" s="204" t="s">
        <v>265</v>
      </c>
      <c r="AU1822" s="204" t="s">
        <v>85</v>
      </c>
      <c r="AV1822" s="14" t="s">
        <v>85</v>
      </c>
      <c r="AW1822" s="14" t="s">
        <v>32</v>
      </c>
      <c r="AX1822" s="14" t="s">
        <v>75</v>
      </c>
      <c r="AY1822" s="204" t="s">
        <v>257</v>
      </c>
    </row>
    <row r="1823" s="14" customFormat="1">
      <c r="A1823" s="14"/>
      <c r="B1823" s="203"/>
      <c r="C1823" s="14"/>
      <c r="D1823" s="196" t="s">
        <v>265</v>
      </c>
      <c r="E1823" s="204" t="s">
        <v>1</v>
      </c>
      <c r="F1823" s="205" t="s">
        <v>2151</v>
      </c>
      <c r="G1823" s="14"/>
      <c r="H1823" s="206">
        <v>12.470000000000001</v>
      </c>
      <c r="I1823" s="207"/>
      <c r="J1823" s="14"/>
      <c r="K1823" s="14"/>
      <c r="L1823" s="203"/>
      <c r="M1823" s="208"/>
      <c r="N1823" s="209"/>
      <c r="O1823" s="209"/>
      <c r="P1823" s="209"/>
      <c r="Q1823" s="209"/>
      <c r="R1823" s="209"/>
      <c r="S1823" s="209"/>
      <c r="T1823" s="210"/>
      <c r="U1823" s="14"/>
      <c r="V1823" s="14"/>
      <c r="W1823" s="14"/>
      <c r="X1823" s="14"/>
      <c r="Y1823" s="14"/>
      <c r="Z1823" s="14"/>
      <c r="AA1823" s="14"/>
      <c r="AB1823" s="14"/>
      <c r="AC1823" s="14"/>
      <c r="AD1823" s="14"/>
      <c r="AE1823" s="14"/>
      <c r="AT1823" s="204" t="s">
        <v>265</v>
      </c>
      <c r="AU1823" s="204" t="s">
        <v>85</v>
      </c>
      <c r="AV1823" s="14" t="s">
        <v>85</v>
      </c>
      <c r="AW1823" s="14" t="s">
        <v>32</v>
      </c>
      <c r="AX1823" s="14" t="s">
        <v>75</v>
      </c>
      <c r="AY1823" s="204" t="s">
        <v>257</v>
      </c>
    </row>
    <row r="1824" s="14" customFormat="1">
      <c r="A1824" s="14"/>
      <c r="B1824" s="203"/>
      <c r="C1824" s="14"/>
      <c r="D1824" s="196" t="s">
        <v>265</v>
      </c>
      <c r="E1824" s="204" t="s">
        <v>1</v>
      </c>
      <c r="F1824" s="205" t="s">
        <v>2152</v>
      </c>
      <c r="G1824" s="14"/>
      <c r="H1824" s="206">
        <v>10.66</v>
      </c>
      <c r="I1824" s="207"/>
      <c r="J1824" s="14"/>
      <c r="K1824" s="14"/>
      <c r="L1824" s="203"/>
      <c r="M1824" s="208"/>
      <c r="N1824" s="209"/>
      <c r="O1824" s="209"/>
      <c r="P1824" s="209"/>
      <c r="Q1824" s="209"/>
      <c r="R1824" s="209"/>
      <c r="S1824" s="209"/>
      <c r="T1824" s="210"/>
      <c r="U1824" s="14"/>
      <c r="V1824" s="14"/>
      <c r="W1824" s="14"/>
      <c r="X1824" s="14"/>
      <c r="Y1824" s="14"/>
      <c r="Z1824" s="14"/>
      <c r="AA1824" s="14"/>
      <c r="AB1824" s="14"/>
      <c r="AC1824" s="14"/>
      <c r="AD1824" s="14"/>
      <c r="AE1824" s="14"/>
      <c r="AT1824" s="204" t="s">
        <v>265</v>
      </c>
      <c r="AU1824" s="204" t="s">
        <v>85</v>
      </c>
      <c r="AV1824" s="14" t="s">
        <v>85</v>
      </c>
      <c r="AW1824" s="14" t="s">
        <v>32</v>
      </c>
      <c r="AX1824" s="14" t="s">
        <v>75</v>
      </c>
      <c r="AY1824" s="204" t="s">
        <v>257</v>
      </c>
    </row>
    <row r="1825" s="14" customFormat="1">
      <c r="A1825" s="14"/>
      <c r="B1825" s="203"/>
      <c r="C1825" s="14"/>
      <c r="D1825" s="196" t="s">
        <v>265</v>
      </c>
      <c r="E1825" s="204" t="s">
        <v>1</v>
      </c>
      <c r="F1825" s="205" t="s">
        <v>2153</v>
      </c>
      <c r="G1825" s="14"/>
      <c r="H1825" s="206">
        <v>9.6400000000000006</v>
      </c>
      <c r="I1825" s="207"/>
      <c r="J1825" s="14"/>
      <c r="K1825" s="14"/>
      <c r="L1825" s="203"/>
      <c r="M1825" s="208"/>
      <c r="N1825" s="209"/>
      <c r="O1825" s="209"/>
      <c r="P1825" s="209"/>
      <c r="Q1825" s="209"/>
      <c r="R1825" s="209"/>
      <c r="S1825" s="209"/>
      <c r="T1825" s="210"/>
      <c r="U1825" s="14"/>
      <c r="V1825" s="14"/>
      <c r="W1825" s="14"/>
      <c r="X1825" s="14"/>
      <c r="Y1825" s="14"/>
      <c r="Z1825" s="14"/>
      <c r="AA1825" s="14"/>
      <c r="AB1825" s="14"/>
      <c r="AC1825" s="14"/>
      <c r="AD1825" s="14"/>
      <c r="AE1825" s="14"/>
      <c r="AT1825" s="204" t="s">
        <v>265</v>
      </c>
      <c r="AU1825" s="204" t="s">
        <v>85</v>
      </c>
      <c r="AV1825" s="14" t="s">
        <v>85</v>
      </c>
      <c r="AW1825" s="14" t="s">
        <v>32</v>
      </c>
      <c r="AX1825" s="14" t="s">
        <v>75</v>
      </c>
      <c r="AY1825" s="204" t="s">
        <v>257</v>
      </c>
    </row>
    <row r="1826" s="16" customFormat="1">
      <c r="A1826" s="16"/>
      <c r="B1826" s="219"/>
      <c r="C1826" s="16"/>
      <c r="D1826" s="196" t="s">
        <v>265</v>
      </c>
      <c r="E1826" s="220" t="s">
        <v>1</v>
      </c>
      <c r="F1826" s="221" t="s">
        <v>296</v>
      </c>
      <c r="G1826" s="16"/>
      <c r="H1826" s="222">
        <v>95.099999999999994</v>
      </c>
      <c r="I1826" s="223"/>
      <c r="J1826" s="16"/>
      <c r="K1826" s="16"/>
      <c r="L1826" s="219"/>
      <c r="M1826" s="224"/>
      <c r="N1826" s="225"/>
      <c r="O1826" s="225"/>
      <c r="P1826" s="225"/>
      <c r="Q1826" s="225"/>
      <c r="R1826" s="225"/>
      <c r="S1826" s="225"/>
      <c r="T1826" s="226"/>
      <c r="U1826" s="16"/>
      <c r="V1826" s="16"/>
      <c r="W1826" s="16"/>
      <c r="X1826" s="16"/>
      <c r="Y1826" s="16"/>
      <c r="Z1826" s="16"/>
      <c r="AA1826" s="16"/>
      <c r="AB1826" s="16"/>
      <c r="AC1826" s="16"/>
      <c r="AD1826" s="16"/>
      <c r="AE1826" s="16"/>
      <c r="AT1826" s="220" t="s">
        <v>265</v>
      </c>
      <c r="AU1826" s="220" t="s">
        <v>85</v>
      </c>
      <c r="AV1826" s="16" t="s">
        <v>92</v>
      </c>
      <c r="AW1826" s="16" t="s">
        <v>32</v>
      </c>
      <c r="AX1826" s="16" t="s">
        <v>75</v>
      </c>
      <c r="AY1826" s="220" t="s">
        <v>257</v>
      </c>
    </row>
    <row r="1827" s="13" customFormat="1">
      <c r="A1827" s="13"/>
      <c r="B1827" s="195"/>
      <c r="C1827" s="13"/>
      <c r="D1827" s="196" t="s">
        <v>265</v>
      </c>
      <c r="E1827" s="197" t="s">
        <v>1</v>
      </c>
      <c r="F1827" s="198" t="s">
        <v>2154</v>
      </c>
      <c r="G1827" s="13"/>
      <c r="H1827" s="197" t="s">
        <v>1</v>
      </c>
      <c r="I1827" s="199"/>
      <c r="J1827" s="13"/>
      <c r="K1827" s="13"/>
      <c r="L1827" s="195"/>
      <c r="M1827" s="200"/>
      <c r="N1827" s="201"/>
      <c r="O1827" s="201"/>
      <c r="P1827" s="201"/>
      <c r="Q1827" s="201"/>
      <c r="R1827" s="201"/>
      <c r="S1827" s="201"/>
      <c r="T1827" s="202"/>
      <c r="U1827" s="13"/>
      <c r="V1827" s="13"/>
      <c r="W1827" s="13"/>
      <c r="X1827" s="13"/>
      <c r="Y1827" s="13"/>
      <c r="Z1827" s="13"/>
      <c r="AA1827" s="13"/>
      <c r="AB1827" s="13"/>
      <c r="AC1827" s="13"/>
      <c r="AD1827" s="13"/>
      <c r="AE1827" s="13"/>
      <c r="AT1827" s="197" t="s">
        <v>265</v>
      </c>
      <c r="AU1827" s="197" t="s">
        <v>85</v>
      </c>
      <c r="AV1827" s="13" t="s">
        <v>82</v>
      </c>
      <c r="AW1827" s="13" t="s">
        <v>32</v>
      </c>
      <c r="AX1827" s="13" t="s">
        <v>75</v>
      </c>
      <c r="AY1827" s="197" t="s">
        <v>257</v>
      </c>
    </row>
    <row r="1828" s="14" customFormat="1">
      <c r="A1828" s="14"/>
      <c r="B1828" s="203"/>
      <c r="C1828" s="14"/>
      <c r="D1828" s="196" t="s">
        <v>265</v>
      </c>
      <c r="E1828" s="204" t="s">
        <v>1</v>
      </c>
      <c r="F1828" s="205" t="s">
        <v>2155</v>
      </c>
      <c r="G1828" s="14"/>
      <c r="H1828" s="206">
        <v>13.699999999999999</v>
      </c>
      <c r="I1828" s="207"/>
      <c r="J1828" s="14"/>
      <c r="K1828" s="14"/>
      <c r="L1828" s="203"/>
      <c r="M1828" s="208"/>
      <c r="N1828" s="209"/>
      <c r="O1828" s="209"/>
      <c r="P1828" s="209"/>
      <c r="Q1828" s="209"/>
      <c r="R1828" s="209"/>
      <c r="S1828" s="209"/>
      <c r="T1828" s="210"/>
      <c r="U1828" s="14"/>
      <c r="V1828" s="14"/>
      <c r="W1828" s="14"/>
      <c r="X1828" s="14"/>
      <c r="Y1828" s="14"/>
      <c r="Z1828" s="14"/>
      <c r="AA1828" s="14"/>
      <c r="AB1828" s="14"/>
      <c r="AC1828" s="14"/>
      <c r="AD1828" s="14"/>
      <c r="AE1828" s="14"/>
      <c r="AT1828" s="204" t="s">
        <v>265</v>
      </c>
      <c r="AU1828" s="204" t="s">
        <v>85</v>
      </c>
      <c r="AV1828" s="14" t="s">
        <v>85</v>
      </c>
      <c r="AW1828" s="14" t="s">
        <v>32</v>
      </c>
      <c r="AX1828" s="14" t="s">
        <v>75</v>
      </c>
      <c r="AY1828" s="204" t="s">
        <v>257</v>
      </c>
    </row>
    <row r="1829" s="14" customFormat="1">
      <c r="A1829" s="14"/>
      <c r="B1829" s="203"/>
      <c r="C1829" s="14"/>
      <c r="D1829" s="196" t="s">
        <v>265</v>
      </c>
      <c r="E1829" s="204" t="s">
        <v>1</v>
      </c>
      <c r="F1829" s="205" t="s">
        <v>2156</v>
      </c>
      <c r="G1829" s="14"/>
      <c r="H1829" s="206">
        <v>20.390000000000001</v>
      </c>
      <c r="I1829" s="207"/>
      <c r="J1829" s="14"/>
      <c r="K1829" s="14"/>
      <c r="L1829" s="203"/>
      <c r="M1829" s="208"/>
      <c r="N1829" s="209"/>
      <c r="O1829" s="209"/>
      <c r="P1829" s="209"/>
      <c r="Q1829" s="209"/>
      <c r="R1829" s="209"/>
      <c r="S1829" s="209"/>
      <c r="T1829" s="210"/>
      <c r="U1829" s="14"/>
      <c r="V1829" s="14"/>
      <c r="W1829" s="14"/>
      <c r="X1829" s="14"/>
      <c r="Y1829" s="14"/>
      <c r="Z1829" s="14"/>
      <c r="AA1829" s="14"/>
      <c r="AB1829" s="14"/>
      <c r="AC1829" s="14"/>
      <c r="AD1829" s="14"/>
      <c r="AE1829" s="14"/>
      <c r="AT1829" s="204" t="s">
        <v>265</v>
      </c>
      <c r="AU1829" s="204" t="s">
        <v>85</v>
      </c>
      <c r="AV1829" s="14" t="s">
        <v>85</v>
      </c>
      <c r="AW1829" s="14" t="s">
        <v>32</v>
      </c>
      <c r="AX1829" s="14" t="s">
        <v>75</v>
      </c>
      <c r="AY1829" s="204" t="s">
        <v>257</v>
      </c>
    </row>
    <row r="1830" s="14" customFormat="1">
      <c r="A1830" s="14"/>
      <c r="B1830" s="203"/>
      <c r="C1830" s="14"/>
      <c r="D1830" s="196" t="s">
        <v>265</v>
      </c>
      <c r="E1830" s="204" t="s">
        <v>1</v>
      </c>
      <c r="F1830" s="205" t="s">
        <v>2157</v>
      </c>
      <c r="G1830" s="14"/>
      <c r="H1830" s="206">
        <v>16</v>
      </c>
      <c r="I1830" s="207"/>
      <c r="J1830" s="14"/>
      <c r="K1830" s="14"/>
      <c r="L1830" s="203"/>
      <c r="M1830" s="208"/>
      <c r="N1830" s="209"/>
      <c r="O1830" s="209"/>
      <c r="P1830" s="209"/>
      <c r="Q1830" s="209"/>
      <c r="R1830" s="209"/>
      <c r="S1830" s="209"/>
      <c r="T1830" s="210"/>
      <c r="U1830" s="14"/>
      <c r="V1830" s="14"/>
      <c r="W1830" s="14"/>
      <c r="X1830" s="14"/>
      <c r="Y1830" s="14"/>
      <c r="Z1830" s="14"/>
      <c r="AA1830" s="14"/>
      <c r="AB1830" s="14"/>
      <c r="AC1830" s="14"/>
      <c r="AD1830" s="14"/>
      <c r="AE1830" s="14"/>
      <c r="AT1830" s="204" t="s">
        <v>265</v>
      </c>
      <c r="AU1830" s="204" t="s">
        <v>85</v>
      </c>
      <c r="AV1830" s="14" t="s">
        <v>85</v>
      </c>
      <c r="AW1830" s="14" t="s">
        <v>32</v>
      </c>
      <c r="AX1830" s="14" t="s">
        <v>75</v>
      </c>
      <c r="AY1830" s="204" t="s">
        <v>257</v>
      </c>
    </row>
    <row r="1831" s="16" customFormat="1">
      <c r="A1831" s="16"/>
      <c r="B1831" s="219"/>
      <c r="C1831" s="16"/>
      <c r="D1831" s="196" t="s">
        <v>265</v>
      </c>
      <c r="E1831" s="220" t="s">
        <v>1</v>
      </c>
      <c r="F1831" s="221" t="s">
        <v>296</v>
      </c>
      <c r="G1831" s="16"/>
      <c r="H1831" s="222">
        <v>50.090000000000003</v>
      </c>
      <c r="I1831" s="223"/>
      <c r="J1831" s="16"/>
      <c r="K1831" s="16"/>
      <c r="L1831" s="219"/>
      <c r="M1831" s="224"/>
      <c r="N1831" s="225"/>
      <c r="O1831" s="225"/>
      <c r="P1831" s="225"/>
      <c r="Q1831" s="225"/>
      <c r="R1831" s="225"/>
      <c r="S1831" s="225"/>
      <c r="T1831" s="226"/>
      <c r="U1831" s="16"/>
      <c r="V1831" s="16"/>
      <c r="W1831" s="16"/>
      <c r="X1831" s="16"/>
      <c r="Y1831" s="16"/>
      <c r="Z1831" s="16"/>
      <c r="AA1831" s="16"/>
      <c r="AB1831" s="16"/>
      <c r="AC1831" s="16"/>
      <c r="AD1831" s="16"/>
      <c r="AE1831" s="16"/>
      <c r="AT1831" s="220" t="s">
        <v>265</v>
      </c>
      <c r="AU1831" s="220" t="s">
        <v>85</v>
      </c>
      <c r="AV1831" s="16" t="s">
        <v>92</v>
      </c>
      <c r="AW1831" s="16" t="s">
        <v>32</v>
      </c>
      <c r="AX1831" s="16" t="s">
        <v>75</v>
      </c>
      <c r="AY1831" s="220" t="s">
        <v>257</v>
      </c>
    </row>
    <row r="1832" s="15" customFormat="1">
      <c r="A1832" s="15"/>
      <c r="B1832" s="211"/>
      <c r="C1832" s="15"/>
      <c r="D1832" s="196" t="s">
        <v>265</v>
      </c>
      <c r="E1832" s="212" t="s">
        <v>1</v>
      </c>
      <c r="F1832" s="213" t="s">
        <v>271</v>
      </c>
      <c r="G1832" s="15"/>
      <c r="H1832" s="214">
        <v>145.19</v>
      </c>
      <c r="I1832" s="215"/>
      <c r="J1832" s="15"/>
      <c r="K1832" s="15"/>
      <c r="L1832" s="211"/>
      <c r="M1832" s="216"/>
      <c r="N1832" s="217"/>
      <c r="O1832" s="217"/>
      <c r="P1832" s="217"/>
      <c r="Q1832" s="217"/>
      <c r="R1832" s="217"/>
      <c r="S1832" s="217"/>
      <c r="T1832" s="218"/>
      <c r="U1832" s="15"/>
      <c r="V1832" s="15"/>
      <c r="W1832" s="15"/>
      <c r="X1832" s="15"/>
      <c r="Y1832" s="15"/>
      <c r="Z1832" s="15"/>
      <c r="AA1832" s="15"/>
      <c r="AB1832" s="15"/>
      <c r="AC1832" s="15"/>
      <c r="AD1832" s="15"/>
      <c r="AE1832" s="15"/>
      <c r="AT1832" s="212" t="s">
        <v>265</v>
      </c>
      <c r="AU1832" s="212" t="s">
        <v>85</v>
      </c>
      <c r="AV1832" s="15" t="s">
        <v>108</v>
      </c>
      <c r="AW1832" s="15" t="s">
        <v>32</v>
      </c>
      <c r="AX1832" s="15" t="s">
        <v>82</v>
      </c>
      <c r="AY1832" s="212" t="s">
        <v>257</v>
      </c>
    </row>
    <row r="1833" s="2" customFormat="1" ht="24.15" customHeight="1">
      <c r="A1833" s="38"/>
      <c r="B1833" s="181"/>
      <c r="C1833" s="182" t="s">
        <v>2158</v>
      </c>
      <c r="D1833" s="182" t="s">
        <v>259</v>
      </c>
      <c r="E1833" s="183" t="s">
        <v>2159</v>
      </c>
      <c r="F1833" s="184" t="s">
        <v>2160</v>
      </c>
      <c r="G1833" s="185" t="s">
        <v>422</v>
      </c>
      <c r="H1833" s="186">
        <v>1.3</v>
      </c>
      <c r="I1833" s="187"/>
      <c r="J1833" s="188">
        <f>ROUND(I1833*H1833,2)</f>
        <v>0</v>
      </c>
      <c r="K1833" s="184" t="s">
        <v>263</v>
      </c>
      <c r="L1833" s="39"/>
      <c r="M1833" s="189" t="s">
        <v>1</v>
      </c>
      <c r="N1833" s="190" t="s">
        <v>40</v>
      </c>
      <c r="O1833" s="77"/>
      <c r="P1833" s="191">
        <f>O1833*H1833</f>
        <v>0</v>
      </c>
      <c r="Q1833" s="191">
        <v>0.002</v>
      </c>
      <c r="R1833" s="191">
        <f>Q1833*H1833</f>
        <v>0.0026000000000000003</v>
      </c>
      <c r="S1833" s="191">
        <v>0</v>
      </c>
      <c r="T1833" s="192">
        <f>S1833*H1833</f>
        <v>0</v>
      </c>
      <c r="U1833" s="38"/>
      <c r="V1833" s="38"/>
      <c r="W1833" s="38"/>
      <c r="X1833" s="38"/>
      <c r="Y1833" s="38"/>
      <c r="Z1833" s="38"/>
      <c r="AA1833" s="38"/>
      <c r="AB1833" s="38"/>
      <c r="AC1833" s="38"/>
      <c r="AD1833" s="38"/>
      <c r="AE1833" s="38"/>
      <c r="AR1833" s="193" t="s">
        <v>364</v>
      </c>
      <c r="AT1833" s="193" t="s">
        <v>259</v>
      </c>
      <c r="AU1833" s="193" t="s">
        <v>85</v>
      </c>
      <c r="AY1833" s="19" t="s">
        <v>257</v>
      </c>
      <c r="BE1833" s="194">
        <f>IF(N1833="základní",J1833,0)</f>
        <v>0</v>
      </c>
      <c r="BF1833" s="194">
        <f>IF(N1833="snížená",J1833,0)</f>
        <v>0</v>
      </c>
      <c r="BG1833" s="194">
        <f>IF(N1833="zákl. přenesená",J1833,0)</f>
        <v>0</v>
      </c>
      <c r="BH1833" s="194">
        <f>IF(N1833="sníž. přenesená",J1833,0)</f>
        <v>0</v>
      </c>
      <c r="BI1833" s="194">
        <f>IF(N1833="nulová",J1833,0)</f>
        <v>0</v>
      </c>
      <c r="BJ1833" s="19" t="s">
        <v>82</v>
      </c>
      <c r="BK1833" s="194">
        <f>ROUND(I1833*H1833,2)</f>
        <v>0</v>
      </c>
      <c r="BL1833" s="19" t="s">
        <v>364</v>
      </c>
      <c r="BM1833" s="193" t="s">
        <v>2161</v>
      </c>
    </row>
    <row r="1834" s="2" customFormat="1" ht="33" customHeight="1">
      <c r="A1834" s="38"/>
      <c r="B1834" s="181"/>
      <c r="C1834" s="182" t="s">
        <v>2162</v>
      </c>
      <c r="D1834" s="182" t="s">
        <v>259</v>
      </c>
      <c r="E1834" s="183" t="s">
        <v>2163</v>
      </c>
      <c r="F1834" s="184" t="s">
        <v>2164</v>
      </c>
      <c r="G1834" s="185" t="s">
        <v>323</v>
      </c>
      <c r="H1834" s="186">
        <v>50.090000000000003</v>
      </c>
      <c r="I1834" s="187"/>
      <c r="J1834" s="188">
        <f>ROUND(I1834*H1834,2)</f>
        <v>0</v>
      </c>
      <c r="K1834" s="184" t="s">
        <v>263</v>
      </c>
      <c r="L1834" s="39"/>
      <c r="M1834" s="189" t="s">
        <v>1</v>
      </c>
      <c r="N1834" s="190" t="s">
        <v>40</v>
      </c>
      <c r="O1834" s="77"/>
      <c r="P1834" s="191">
        <f>O1834*H1834</f>
        <v>0</v>
      </c>
      <c r="Q1834" s="191">
        <v>0.0060499999999999998</v>
      </c>
      <c r="R1834" s="191">
        <f>Q1834*H1834</f>
        <v>0.30304449999999999</v>
      </c>
      <c r="S1834" s="191">
        <v>0</v>
      </c>
      <c r="T1834" s="192">
        <f>S1834*H1834</f>
        <v>0</v>
      </c>
      <c r="U1834" s="38"/>
      <c r="V1834" s="38"/>
      <c r="W1834" s="38"/>
      <c r="X1834" s="38"/>
      <c r="Y1834" s="38"/>
      <c r="Z1834" s="38"/>
      <c r="AA1834" s="38"/>
      <c r="AB1834" s="38"/>
      <c r="AC1834" s="38"/>
      <c r="AD1834" s="38"/>
      <c r="AE1834" s="38"/>
      <c r="AR1834" s="193" t="s">
        <v>364</v>
      </c>
      <c r="AT1834" s="193" t="s">
        <v>259</v>
      </c>
      <c r="AU1834" s="193" t="s">
        <v>85</v>
      </c>
      <c r="AY1834" s="19" t="s">
        <v>257</v>
      </c>
      <c r="BE1834" s="194">
        <f>IF(N1834="základní",J1834,0)</f>
        <v>0</v>
      </c>
      <c r="BF1834" s="194">
        <f>IF(N1834="snížená",J1834,0)</f>
        <v>0</v>
      </c>
      <c r="BG1834" s="194">
        <f>IF(N1834="zákl. přenesená",J1834,0)</f>
        <v>0</v>
      </c>
      <c r="BH1834" s="194">
        <f>IF(N1834="sníž. přenesená",J1834,0)</f>
        <v>0</v>
      </c>
      <c r="BI1834" s="194">
        <f>IF(N1834="nulová",J1834,0)</f>
        <v>0</v>
      </c>
      <c r="BJ1834" s="19" t="s">
        <v>82</v>
      </c>
      <c r="BK1834" s="194">
        <f>ROUND(I1834*H1834,2)</f>
        <v>0</v>
      </c>
      <c r="BL1834" s="19" t="s">
        <v>364</v>
      </c>
      <c r="BM1834" s="193" t="s">
        <v>2165</v>
      </c>
    </row>
    <row r="1835" s="13" customFormat="1">
      <c r="A1835" s="13"/>
      <c r="B1835" s="195"/>
      <c r="C1835" s="13"/>
      <c r="D1835" s="196" t="s">
        <v>265</v>
      </c>
      <c r="E1835" s="197" t="s">
        <v>1</v>
      </c>
      <c r="F1835" s="198" t="s">
        <v>890</v>
      </c>
      <c r="G1835" s="13"/>
      <c r="H1835" s="197" t="s">
        <v>1</v>
      </c>
      <c r="I1835" s="199"/>
      <c r="J1835" s="13"/>
      <c r="K1835" s="13"/>
      <c r="L1835" s="195"/>
      <c r="M1835" s="200"/>
      <c r="N1835" s="201"/>
      <c r="O1835" s="201"/>
      <c r="P1835" s="201"/>
      <c r="Q1835" s="201"/>
      <c r="R1835" s="201"/>
      <c r="S1835" s="201"/>
      <c r="T1835" s="202"/>
      <c r="U1835" s="13"/>
      <c r="V1835" s="13"/>
      <c r="W1835" s="13"/>
      <c r="X1835" s="13"/>
      <c r="Y1835" s="13"/>
      <c r="Z1835" s="13"/>
      <c r="AA1835" s="13"/>
      <c r="AB1835" s="13"/>
      <c r="AC1835" s="13"/>
      <c r="AD1835" s="13"/>
      <c r="AE1835" s="13"/>
      <c r="AT1835" s="197" t="s">
        <v>265</v>
      </c>
      <c r="AU1835" s="197" t="s">
        <v>85</v>
      </c>
      <c r="AV1835" s="13" t="s">
        <v>82</v>
      </c>
      <c r="AW1835" s="13" t="s">
        <v>32</v>
      </c>
      <c r="AX1835" s="13" t="s">
        <v>75</v>
      </c>
      <c r="AY1835" s="197" t="s">
        <v>257</v>
      </c>
    </row>
    <row r="1836" s="13" customFormat="1">
      <c r="A1836" s="13"/>
      <c r="B1836" s="195"/>
      <c r="C1836" s="13"/>
      <c r="D1836" s="196" t="s">
        <v>265</v>
      </c>
      <c r="E1836" s="197" t="s">
        <v>1</v>
      </c>
      <c r="F1836" s="198" t="s">
        <v>2154</v>
      </c>
      <c r="G1836" s="13"/>
      <c r="H1836" s="197" t="s">
        <v>1</v>
      </c>
      <c r="I1836" s="199"/>
      <c r="J1836" s="13"/>
      <c r="K1836" s="13"/>
      <c r="L1836" s="195"/>
      <c r="M1836" s="200"/>
      <c r="N1836" s="201"/>
      <c r="O1836" s="201"/>
      <c r="P1836" s="201"/>
      <c r="Q1836" s="201"/>
      <c r="R1836" s="201"/>
      <c r="S1836" s="201"/>
      <c r="T1836" s="202"/>
      <c r="U1836" s="13"/>
      <c r="V1836" s="13"/>
      <c r="W1836" s="13"/>
      <c r="X1836" s="13"/>
      <c r="Y1836" s="13"/>
      <c r="Z1836" s="13"/>
      <c r="AA1836" s="13"/>
      <c r="AB1836" s="13"/>
      <c r="AC1836" s="13"/>
      <c r="AD1836" s="13"/>
      <c r="AE1836" s="13"/>
      <c r="AT1836" s="197" t="s">
        <v>265</v>
      </c>
      <c r="AU1836" s="197" t="s">
        <v>85</v>
      </c>
      <c r="AV1836" s="13" t="s">
        <v>82</v>
      </c>
      <c r="AW1836" s="13" t="s">
        <v>32</v>
      </c>
      <c r="AX1836" s="13" t="s">
        <v>75</v>
      </c>
      <c r="AY1836" s="197" t="s">
        <v>257</v>
      </c>
    </row>
    <row r="1837" s="14" customFormat="1">
      <c r="A1837" s="14"/>
      <c r="B1837" s="203"/>
      <c r="C1837" s="14"/>
      <c r="D1837" s="196" t="s">
        <v>265</v>
      </c>
      <c r="E1837" s="204" t="s">
        <v>1</v>
      </c>
      <c r="F1837" s="205" t="s">
        <v>2166</v>
      </c>
      <c r="G1837" s="14"/>
      <c r="H1837" s="206">
        <v>13.699999999999999</v>
      </c>
      <c r="I1837" s="207"/>
      <c r="J1837" s="14"/>
      <c r="K1837" s="14"/>
      <c r="L1837" s="203"/>
      <c r="M1837" s="208"/>
      <c r="N1837" s="209"/>
      <c r="O1837" s="209"/>
      <c r="P1837" s="209"/>
      <c r="Q1837" s="209"/>
      <c r="R1837" s="209"/>
      <c r="S1837" s="209"/>
      <c r="T1837" s="210"/>
      <c r="U1837" s="14"/>
      <c r="V1837" s="14"/>
      <c r="W1837" s="14"/>
      <c r="X1837" s="14"/>
      <c r="Y1837" s="14"/>
      <c r="Z1837" s="14"/>
      <c r="AA1837" s="14"/>
      <c r="AB1837" s="14"/>
      <c r="AC1837" s="14"/>
      <c r="AD1837" s="14"/>
      <c r="AE1837" s="14"/>
      <c r="AT1837" s="204" t="s">
        <v>265</v>
      </c>
      <c r="AU1837" s="204" t="s">
        <v>85</v>
      </c>
      <c r="AV1837" s="14" t="s">
        <v>85</v>
      </c>
      <c r="AW1837" s="14" t="s">
        <v>32</v>
      </c>
      <c r="AX1837" s="14" t="s">
        <v>75</v>
      </c>
      <c r="AY1837" s="204" t="s">
        <v>257</v>
      </c>
    </row>
    <row r="1838" s="14" customFormat="1">
      <c r="A1838" s="14"/>
      <c r="B1838" s="203"/>
      <c r="C1838" s="14"/>
      <c r="D1838" s="196" t="s">
        <v>265</v>
      </c>
      <c r="E1838" s="204" t="s">
        <v>1</v>
      </c>
      <c r="F1838" s="205" t="s">
        <v>2167</v>
      </c>
      <c r="G1838" s="14"/>
      <c r="H1838" s="206">
        <v>20.390000000000001</v>
      </c>
      <c r="I1838" s="207"/>
      <c r="J1838" s="14"/>
      <c r="K1838" s="14"/>
      <c r="L1838" s="203"/>
      <c r="M1838" s="208"/>
      <c r="N1838" s="209"/>
      <c r="O1838" s="209"/>
      <c r="P1838" s="209"/>
      <c r="Q1838" s="209"/>
      <c r="R1838" s="209"/>
      <c r="S1838" s="209"/>
      <c r="T1838" s="210"/>
      <c r="U1838" s="14"/>
      <c r="V1838" s="14"/>
      <c r="W1838" s="14"/>
      <c r="X1838" s="14"/>
      <c r="Y1838" s="14"/>
      <c r="Z1838" s="14"/>
      <c r="AA1838" s="14"/>
      <c r="AB1838" s="14"/>
      <c r="AC1838" s="14"/>
      <c r="AD1838" s="14"/>
      <c r="AE1838" s="14"/>
      <c r="AT1838" s="204" t="s">
        <v>265</v>
      </c>
      <c r="AU1838" s="204" t="s">
        <v>85</v>
      </c>
      <c r="AV1838" s="14" t="s">
        <v>85</v>
      </c>
      <c r="AW1838" s="14" t="s">
        <v>32</v>
      </c>
      <c r="AX1838" s="14" t="s">
        <v>75</v>
      </c>
      <c r="AY1838" s="204" t="s">
        <v>257</v>
      </c>
    </row>
    <row r="1839" s="14" customFormat="1">
      <c r="A1839" s="14"/>
      <c r="B1839" s="203"/>
      <c r="C1839" s="14"/>
      <c r="D1839" s="196" t="s">
        <v>265</v>
      </c>
      <c r="E1839" s="204" t="s">
        <v>1</v>
      </c>
      <c r="F1839" s="205" t="s">
        <v>2168</v>
      </c>
      <c r="G1839" s="14"/>
      <c r="H1839" s="206">
        <v>16</v>
      </c>
      <c r="I1839" s="207"/>
      <c r="J1839" s="14"/>
      <c r="K1839" s="14"/>
      <c r="L1839" s="203"/>
      <c r="M1839" s="208"/>
      <c r="N1839" s="209"/>
      <c r="O1839" s="209"/>
      <c r="P1839" s="209"/>
      <c r="Q1839" s="209"/>
      <c r="R1839" s="209"/>
      <c r="S1839" s="209"/>
      <c r="T1839" s="210"/>
      <c r="U1839" s="14"/>
      <c r="V1839" s="14"/>
      <c r="W1839" s="14"/>
      <c r="X1839" s="14"/>
      <c r="Y1839" s="14"/>
      <c r="Z1839" s="14"/>
      <c r="AA1839" s="14"/>
      <c r="AB1839" s="14"/>
      <c r="AC1839" s="14"/>
      <c r="AD1839" s="14"/>
      <c r="AE1839" s="14"/>
      <c r="AT1839" s="204" t="s">
        <v>265</v>
      </c>
      <c r="AU1839" s="204" t="s">
        <v>85</v>
      </c>
      <c r="AV1839" s="14" t="s">
        <v>85</v>
      </c>
      <c r="AW1839" s="14" t="s">
        <v>32</v>
      </c>
      <c r="AX1839" s="14" t="s">
        <v>75</v>
      </c>
      <c r="AY1839" s="204" t="s">
        <v>257</v>
      </c>
    </row>
    <row r="1840" s="15" customFormat="1">
      <c r="A1840" s="15"/>
      <c r="B1840" s="211"/>
      <c r="C1840" s="15"/>
      <c r="D1840" s="196" t="s">
        <v>265</v>
      </c>
      <c r="E1840" s="212" t="s">
        <v>1</v>
      </c>
      <c r="F1840" s="213" t="s">
        <v>271</v>
      </c>
      <c r="G1840" s="15"/>
      <c r="H1840" s="214">
        <v>50.090000000000003</v>
      </c>
      <c r="I1840" s="215"/>
      <c r="J1840" s="15"/>
      <c r="K1840" s="15"/>
      <c r="L1840" s="211"/>
      <c r="M1840" s="216"/>
      <c r="N1840" s="217"/>
      <c r="O1840" s="217"/>
      <c r="P1840" s="217"/>
      <c r="Q1840" s="217"/>
      <c r="R1840" s="217"/>
      <c r="S1840" s="217"/>
      <c r="T1840" s="218"/>
      <c r="U1840" s="15"/>
      <c r="V1840" s="15"/>
      <c r="W1840" s="15"/>
      <c r="X1840" s="15"/>
      <c r="Y1840" s="15"/>
      <c r="Z1840" s="15"/>
      <c r="AA1840" s="15"/>
      <c r="AB1840" s="15"/>
      <c r="AC1840" s="15"/>
      <c r="AD1840" s="15"/>
      <c r="AE1840" s="15"/>
      <c r="AT1840" s="212" t="s">
        <v>265</v>
      </c>
      <c r="AU1840" s="212" t="s">
        <v>85</v>
      </c>
      <c r="AV1840" s="15" t="s">
        <v>108</v>
      </c>
      <c r="AW1840" s="15" t="s">
        <v>32</v>
      </c>
      <c r="AX1840" s="15" t="s">
        <v>82</v>
      </c>
      <c r="AY1840" s="212" t="s">
        <v>257</v>
      </c>
    </row>
    <row r="1841" s="2" customFormat="1" ht="16.5" customHeight="1">
      <c r="A1841" s="38"/>
      <c r="B1841" s="181"/>
      <c r="C1841" s="227" t="s">
        <v>2169</v>
      </c>
      <c r="D1841" s="227" t="s">
        <v>315</v>
      </c>
      <c r="E1841" s="228" t="s">
        <v>2170</v>
      </c>
      <c r="F1841" s="229" t="s">
        <v>2171</v>
      </c>
      <c r="G1841" s="230" t="s">
        <v>323</v>
      </c>
      <c r="H1841" s="231">
        <v>57.189</v>
      </c>
      <c r="I1841" s="232"/>
      <c r="J1841" s="233">
        <f>ROUND(I1841*H1841,2)</f>
        <v>0</v>
      </c>
      <c r="K1841" s="229" t="s">
        <v>1</v>
      </c>
      <c r="L1841" s="234"/>
      <c r="M1841" s="235" t="s">
        <v>1</v>
      </c>
      <c r="N1841" s="236" t="s">
        <v>40</v>
      </c>
      <c r="O1841" s="77"/>
      <c r="P1841" s="191">
        <f>O1841*H1841</f>
        <v>0</v>
      </c>
      <c r="Q1841" s="191">
        <v>0.0129</v>
      </c>
      <c r="R1841" s="191">
        <f>Q1841*H1841</f>
        <v>0.73773809999999995</v>
      </c>
      <c r="S1841" s="191">
        <v>0</v>
      </c>
      <c r="T1841" s="192">
        <f>S1841*H1841</f>
        <v>0</v>
      </c>
      <c r="U1841" s="38"/>
      <c r="V1841" s="38"/>
      <c r="W1841" s="38"/>
      <c r="X1841" s="38"/>
      <c r="Y1841" s="38"/>
      <c r="Z1841" s="38"/>
      <c r="AA1841" s="38"/>
      <c r="AB1841" s="38"/>
      <c r="AC1841" s="38"/>
      <c r="AD1841" s="38"/>
      <c r="AE1841" s="38"/>
      <c r="AR1841" s="193" t="s">
        <v>462</v>
      </c>
      <c r="AT1841" s="193" t="s">
        <v>315</v>
      </c>
      <c r="AU1841" s="193" t="s">
        <v>85</v>
      </c>
      <c r="AY1841" s="19" t="s">
        <v>257</v>
      </c>
      <c r="BE1841" s="194">
        <f>IF(N1841="základní",J1841,0)</f>
        <v>0</v>
      </c>
      <c r="BF1841" s="194">
        <f>IF(N1841="snížená",J1841,0)</f>
        <v>0</v>
      </c>
      <c r="BG1841" s="194">
        <f>IF(N1841="zákl. přenesená",J1841,0)</f>
        <v>0</v>
      </c>
      <c r="BH1841" s="194">
        <f>IF(N1841="sníž. přenesená",J1841,0)</f>
        <v>0</v>
      </c>
      <c r="BI1841" s="194">
        <f>IF(N1841="nulová",J1841,0)</f>
        <v>0</v>
      </c>
      <c r="BJ1841" s="19" t="s">
        <v>82</v>
      </c>
      <c r="BK1841" s="194">
        <f>ROUND(I1841*H1841,2)</f>
        <v>0</v>
      </c>
      <c r="BL1841" s="19" t="s">
        <v>364</v>
      </c>
      <c r="BM1841" s="193" t="s">
        <v>2172</v>
      </c>
    </row>
    <row r="1842" s="14" customFormat="1">
      <c r="A1842" s="14"/>
      <c r="B1842" s="203"/>
      <c r="C1842" s="14"/>
      <c r="D1842" s="196" t="s">
        <v>265</v>
      </c>
      <c r="E1842" s="204" t="s">
        <v>1</v>
      </c>
      <c r="F1842" s="205" t="s">
        <v>2173</v>
      </c>
      <c r="G1842" s="14"/>
      <c r="H1842" s="206">
        <v>50.609999999999999</v>
      </c>
      <c r="I1842" s="207"/>
      <c r="J1842" s="14"/>
      <c r="K1842" s="14"/>
      <c r="L1842" s="203"/>
      <c r="M1842" s="208"/>
      <c r="N1842" s="209"/>
      <c r="O1842" s="209"/>
      <c r="P1842" s="209"/>
      <c r="Q1842" s="209"/>
      <c r="R1842" s="209"/>
      <c r="S1842" s="209"/>
      <c r="T1842" s="210"/>
      <c r="U1842" s="14"/>
      <c r="V1842" s="14"/>
      <c r="W1842" s="14"/>
      <c r="X1842" s="14"/>
      <c r="Y1842" s="14"/>
      <c r="Z1842" s="14"/>
      <c r="AA1842" s="14"/>
      <c r="AB1842" s="14"/>
      <c r="AC1842" s="14"/>
      <c r="AD1842" s="14"/>
      <c r="AE1842" s="14"/>
      <c r="AT1842" s="204" t="s">
        <v>265</v>
      </c>
      <c r="AU1842" s="204" t="s">
        <v>85</v>
      </c>
      <c r="AV1842" s="14" t="s">
        <v>85</v>
      </c>
      <c r="AW1842" s="14" t="s">
        <v>32</v>
      </c>
      <c r="AX1842" s="14" t="s">
        <v>75</v>
      </c>
      <c r="AY1842" s="204" t="s">
        <v>257</v>
      </c>
    </row>
    <row r="1843" s="15" customFormat="1">
      <c r="A1843" s="15"/>
      <c r="B1843" s="211"/>
      <c r="C1843" s="15"/>
      <c r="D1843" s="196" t="s">
        <v>265</v>
      </c>
      <c r="E1843" s="212" t="s">
        <v>1</v>
      </c>
      <c r="F1843" s="213" t="s">
        <v>271</v>
      </c>
      <c r="G1843" s="15"/>
      <c r="H1843" s="214">
        <v>50.609999999999999</v>
      </c>
      <c r="I1843" s="215"/>
      <c r="J1843" s="15"/>
      <c r="K1843" s="15"/>
      <c r="L1843" s="211"/>
      <c r="M1843" s="216"/>
      <c r="N1843" s="217"/>
      <c r="O1843" s="217"/>
      <c r="P1843" s="217"/>
      <c r="Q1843" s="217"/>
      <c r="R1843" s="217"/>
      <c r="S1843" s="217"/>
      <c r="T1843" s="218"/>
      <c r="U1843" s="15"/>
      <c r="V1843" s="15"/>
      <c r="W1843" s="15"/>
      <c r="X1843" s="15"/>
      <c r="Y1843" s="15"/>
      <c r="Z1843" s="15"/>
      <c r="AA1843" s="15"/>
      <c r="AB1843" s="15"/>
      <c r="AC1843" s="15"/>
      <c r="AD1843" s="15"/>
      <c r="AE1843" s="15"/>
      <c r="AT1843" s="212" t="s">
        <v>265</v>
      </c>
      <c r="AU1843" s="212" t="s">
        <v>85</v>
      </c>
      <c r="AV1843" s="15" t="s">
        <v>108</v>
      </c>
      <c r="AW1843" s="15" t="s">
        <v>32</v>
      </c>
      <c r="AX1843" s="15" t="s">
        <v>82</v>
      </c>
      <c r="AY1843" s="212" t="s">
        <v>257</v>
      </c>
    </row>
    <row r="1844" s="14" customFormat="1">
      <c r="A1844" s="14"/>
      <c r="B1844" s="203"/>
      <c r="C1844" s="14"/>
      <c r="D1844" s="196" t="s">
        <v>265</v>
      </c>
      <c r="E1844" s="14"/>
      <c r="F1844" s="205" t="s">
        <v>2174</v>
      </c>
      <c r="G1844" s="14"/>
      <c r="H1844" s="206">
        <v>57.189</v>
      </c>
      <c r="I1844" s="207"/>
      <c r="J1844" s="14"/>
      <c r="K1844" s="14"/>
      <c r="L1844" s="203"/>
      <c r="M1844" s="208"/>
      <c r="N1844" s="209"/>
      <c r="O1844" s="209"/>
      <c r="P1844" s="209"/>
      <c r="Q1844" s="209"/>
      <c r="R1844" s="209"/>
      <c r="S1844" s="209"/>
      <c r="T1844" s="210"/>
      <c r="U1844" s="14"/>
      <c r="V1844" s="14"/>
      <c r="W1844" s="14"/>
      <c r="X1844" s="14"/>
      <c r="Y1844" s="14"/>
      <c r="Z1844" s="14"/>
      <c r="AA1844" s="14"/>
      <c r="AB1844" s="14"/>
      <c r="AC1844" s="14"/>
      <c r="AD1844" s="14"/>
      <c r="AE1844" s="14"/>
      <c r="AT1844" s="204" t="s">
        <v>265</v>
      </c>
      <c r="AU1844" s="204" t="s">
        <v>85</v>
      </c>
      <c r="AV1844" s="14" t="s">
        <v>85</v>
      </c>
      <c r="AW1844" s="14" t="s">
        <v>3</v>
      </c>
      <c r="AX1844" s="14" t="s">
        <v>82</v>
      </c>
      <c r="AY1844" s="204" t="s">
        <v>257</v>
      </c>
    </row>
    <row r="1845" s="2" customFormat="1" ht="37.8" customHeight="1">
      <c r="A1845" s="38"/>
      <c r="B1845" s="181"/>
      <c r="C1845" s="182" t="s">
        <v>2175</v>
      </c>
      <c r="D1845" s="182" t="s">
        <v>259</v>
      </c>
      <c r="E1845" s="183" t="s">
        <v>2176</v>
      </c>
      <c r="F1845" s="184" t="s">
        <v>2177</v>
      </c>
      <c r="G1845" s="185" t="s">
        <v>323</v>
      </c>
      <c r="H1845" s="186">
        <v>95.099999999999994</v>
      </c>
      <c r="I1845" s="187"/>
      <c r="J1845" s="188">
        <f>ROUND(I1845*H1845,2)</f>
        <v>0</v>
      </c>
      <c r="K1845" s="184" t="s">
        <v>263</v>
      </c>
      <c r="L1845" s="39"/>
      <c r="M1845" s="189" t="s">
        <v>1</v>
      </c>
      <c r="N1845" s="190" t="s">
        <v>40</v>
      </c>
      <c r="O1845" s="77"/>
      <c r="P1845" s="191">
        <f>O1845*H1845</f>
        <v>0</v>
      </c>
      <c r="Q1845" s="191">
        <v>0.0089999999999999993</v>
      </c>
      <c r="R1845" s="191">
        <f>Q1845*H1845</f>
        <v>0.85589999999999988</v>
      </c>
      <c r="S1845" s="191">
        <v>0</v>
      </c>
      <c r="T1845" s="192">
        <f>S1845*H1845</f>
        <v>0</v>
      </c>
      <c r="U1845" s="38"/>
      <c r="V1845" s="38"/>
      <c r="W1845" s="38"/>
      <c r="X1845" s="38"/>
      <c r="Y1845" s="38"/>
      <c r="Z1845" s="38"/>
      <c r="AA1845" s="38"/>
      <c r="AB1845" s="38"/>
      <c r="AC1845" s="38"/>
      <c r="AD1845" s="38"/>
      <c r="AE1845" s="38"/>
      <c r="AR1845" s="193" t="s">
        <v>364</v>
      </c>
      <c r="AT1845" s="193" t="s">
        <v>259</v>
      </c>
      <c r="AU1845" s="193" t="s">
        <v>85</v>
      </c>
      <c r="AY1845" s="19" t="s">
        <v>257</v>
      </c>
      <c r="BE1845" s="194">
        <f>IF(N1845="základní",J1845,0)</f>
        <v>0</v>
      </c>
      <c r="BF1845" s="194">
        <f>IF(N1845="snížená",J1845,0)</f>
        <v>0</v>
      </c>
      <c r="BG1845" s="194">
        <f>IF(N1845="zákl. přenesená",J1845,0)</f>
        <v>0</v>
      </c>
      <c r="BH1845" s="194">
        <f>IF(N1845="sníž. přenesená",J1845,0)</f>
        <v>0</v>
      </c>
      <c r="BI1845" s="194">
        <f>IF(N1845="nulová",J1845,0)</f>
        <v>0</v>
      </c>
      <c r="BJ1845" s="19" t="s">
        <v>82</v>
      </c>
      <c r="BK1845" s="194">
        <f>ROUND(I1845*H1845,2)</f>
        <v>0</v>
      </c>
      <c r="BL1845" s="19" t="s">
        <v>364</v>
      </c>
      <c r="BM1845" s="193" t="s">
        <v>2178</v>
      </c>
    </row>
    <row r="1846" s="13" customFormat="1">
      <c r="A1846" s="13"/>
      <c r="B1846" s="195"/>
      <c r="C1846" s="13"/>
      <c r="D1846" s="196" t="s">
        <v>265</v>
      </c>
      <c r="E1846" s="197" t="s">
        <v>1</v>
      </c>
      <c r="F1846" s="198" t="s">
        <v>890</v>
      </c>
      <c r="G1846" s="13"/>
      <c r="H1846" s="197" t="s">
        <v>1</v>
      </c>
      <c r="I1846" s="199"/>
      <c r="J1846" s="13"/>
      <c r="K1846" s="13"/>
      <c r="L1846" s="195"/>
      <c r="M1846" s="200"/>
      <c r="N1846" s="201"/>
      <c r="O1846" s="201"/>
      <c r="P1846" s="201"/>
      <c r="Q1846" s="201"/>
      <c r="R1846" s="201"/>
      <c r="S1846" s="201"/>
      <c r="T1846" s="202"/>
      <c r="U1846" s="13"/>
      <c r="V1846" s="13"/>
      <c r="W1846" s="13"/>
      <c r="X1846" s="13"/>
      <c r="Y1846" s="13"/>
      <c r="Z1846" s="13"/>
      <c r="AA1846" s="13"/>
      <c r="AB1846" s="13"/>
      <c r="AC1846" s="13"/>
      <c r="AD1846" s="13"/>
      <c r="AE1846" s="13"/>
      <c r="AT1846" s="197" t="s">
        <v>265</v>
      </c>
      <c r="AU1846" s="197" t="s">
        <v>85</v>
      </c>
      <c r="AV1846" s="13" t="s">
        <v>82</v>
      </c>
      <c r="AW1846" s="13" t="s">
        <v>32</v>
      </c>
      <c r="AX1846" s="13" t="s">
        <v>75</v>
      </c>
      <c r="AY1846" s="197" t="s">
        <v>257</v>
      </c>
    </row>
    <row r="1847" s="13" customFormat="1">
      <c r="A1847" s="13"/>
      <c r="B1847" s="195"/>
      <c r="C1847" s="13"/>
      <c r="D1847" s="196" t="s">
        <v>265</v>
      </c>
      <c r="E1847" s="197" t="s">
        <v>1</v>
      </c>
      <c r="F1847" s="198" t="s">
        <v>2146</v>
      </c>
      <c r="G1847" s="13"/>
      <c r="H1847" s="197" t="s">
        <v>1</v>
      </c>
      <c r="I1847" s="199"/>
      <c r="J1847" s="13"/>
      <c r="K1847" s="13"/>
      <c r="L1847" s="195"/>
      <c r="M1847" s="200"/>
      <c r="N1847" s="201"/>
      <c r="O1847" s="201"/>
      <c r="P1847" s="201"/>
      <c r="Q1847" s="201"/>
      <c r="R1847" s="201"/>
      <c r="S1847" s="201"/>
      <c r="T1847" s="202"/>
      <c r="U1847" s="13"/>
      <c r="V1847" s="13"/>
      <c r="W1847" s="13"/>
      <c r="X1847" s="13"/>
      <c r="Y1847" s="13"/>
      <c r="Z1847" s="13"/>
      <c r="AA1847" s="13"/>
      <c r="AB1847" s="13"/>
      <c r="AC1847" s="13"/>
      <c r="AD1847" s="13"/>
      <c r="AE1847" s="13"/>
      <c r="AT1847" s="197" t="s">
        <v>265</v>
      </c>
      <c r="AU1847" s="197" t="s">
        <v>85</v>
      </c>
      <c r="AV1847" s="13" t="s">
        <v>82</v>
      </c>
      <c r="AW1847" s="13" t="s">
        <v>32</v>
      </c>
      <c r="AX1847" s="13" t="s">
        <v>75</v>
      </c>
      <c r="AY1847" s="197" t="s">
        <v>257</v>
      </c>
    </row>
    <row r="1848" s="14" customFormat="1">
      <c r="A1848" s="14"/>
      <c r="B1848" s="203"/>
      <c r="C1848" s="14"/>
      <c r="D1848" s="196" t="s">
        <v>265</v>
      </c>
      <c r="E1848" s="204" t="s">
        <v>1</v>
      </c>
      <c r="F1848" s="205" t="s">
        <v>2179</v>
      </c>
      <c r="G1848" s="14"/>
      <c r="H1848" s="206">
        <v>15.07</v>
      </c>
      <c r="I1848" s="207"/>
      <c r="J1848" s="14"/>
      <c r="K1848" s="14"/>
      <c r="L1848" s="203"/>
      <c r="M1848" s="208"/>
      <c r="N1848" s="209"/>
      <c r="O1848" s="209"/>
      <c r="P1848" s="209"/>
      <c r="Q1848" s="209"/>
      <c r="R1848" s="209"/>
      <c r="S1848" s="209"/>
      <c r="T1848" s="210"/>
      <c r="U1848" s="14"/>
      <c r="V1848" s="14"/>
      <c r="W1848" s="14"/>
      <c r="X1848" s="14"/>
      <c r="Y1848" s="14"/>
      <c r="Z1848" s="14"/>
      <c r="AA1848" s="14"/>
      <c r="AB1848" s="14"/>
      <c r="AC1848" s="14"/>
      <c r="AD1848" s="14"/>
      <c r="AE1848" s="14"/>
      <c r="AT1848" s="204" t="s">
        <v>265</v>
      </c>
      <c r="AU1848" s="204" t="s">
        <v>85</v>
      </c>
      <c r="AV1848" s="14" t="s">
        <v>85</v>
      </c>
      <c r="AW1848" s="14" t="s">
        <v>32</v>
      </c>
      <c r="AX1848" s="14" t="s">
        <v>75</v>
      </c>
      <c r="AY1848" s="204" t="s">
        <v>257</v>
      </c>
    </row>
    <row r="1849" s="14" customFormat="1">
      <c r="A1849" s="14"/>
      <c r="B1849" s="203"/>
      <c r="C1849" s="14"/>
      <c r="D1849" s="196" t="s">
        <v>265</v>
      </c>
      <c r="E1849" s="204" t="s">
        <v>1</v>
      </c>
      <c r="F1849" s="205" t="s">
        <v>2180</v>
      </c>
      <c r="G1849" s="14"/>
      <c r="H1849" s="206">
        <v>8.6500000000000004</v>
      </c>
      <c r="I1849" s="207"/>
      <c r="J1849" s="14"/>
      <c r="K1849" s="14"/>
      <c r="L1849" s="203"/>
      <c r="M1849" s="208"/>
      <c r="N1849" s="209"/>
      <c r="O1849" s="209"/>
      <c r="P1849" s="209"/>
      <c r="Q1849" s="209"/>
      <c r="R1849" s="209"/>
      <c r="S1849" s="209"/>
      <c r="T1849" s="210"/>
      <c r="U1849" s="14"/>
      <c r="V1849" s="14"/>
      <c r="W1849" s="14"/>
      <c r="X1849" s="14"/>
      <c r="Y1849" s="14"/>
      <c r="Z1849" s="14"/>
      <c r="AA1849" s="14"/>
      <c r="AB1849" s="14"/>
      <c r="AC1849" s="14"/>
      <c r="AD1849" s="14"/>
      <c r="AE1849" s="14"/>
      <c r="AT1849" s="204" t="s">
        <v>265</v>
      </c>
      <c r="AU1849" s="204" t="s">
        <v>85</v>
      </c>
      <c r="AV1849" s="14" t="s">
        <v>85</v>
      </c>
      <c r="AW1849" s="14" t="s">
        <v>32</v>
      </c>
      <c r="AX1849" s="14" t="s">
        <v>75</v>
      </c>
      <c r="AY1849" s="204" t="s">
        <v>257</v>
      </c>
    </row>
    <row r="1850" s="14" customFormat="1">
      <c r="A1850" s="14"/>
      <c r="B1850" s="203"/>
      <c r="C1850" s="14"/>
      <c r="D1850" s="196" t="s">
        <v>265</v>
      </c>
      <c r="E1850" s="204" t="s">
        <v>1</v>
      </c>
      <c r="F1850" s="205" t="s">
        <v>2181</v>
      </c>
      <c r="G1850" s="14"/>
      <c r="H1850" s="206">
        <v>10.27</v>
      </c>
      <c r="I1850" s="207"/>
      <c r="J1850" s="14"/>
      <c r="K1850" s="14"/>
      <c r="L1850" s="203"/>
      <c r="M1850" s="208"/>
      <c r="N1850" s="209"/>
      <c r="O1850" s="209"/>
      <c r="P1850" s="209"/>
      <c r="Q1850" s="209"/>
      <c r="R1850" s="209"/>
      <c r="S1850" s="209"/>
      <c r="T1850" s="210"/>
      <c r="U1850" s="14"/>
      <c r="V1850" s="14"/>
      <c r="W1850" s="14"/>
      <c r="X1850" s="14"/>
      <c r="Y1850" s="14"/>
      <c r="Z1850" s="14"/>
      <c r="AA1850" s="14"/>
      <c r="AB1850" s="14"/>
      <c r="AC1850" s="14"/>
      <c r="AD1850" s="14"/>
      <c r="AE1850" s="14"/>
      <c r="AT1850" s="204" t="s">
        <v>265</v>
      </c>
      <c r="AU1850" s="204" t="s">
        <v>85</v>
      </c>
      <c r="AV1850" s="14" t="s">
        <v>85</v>
      </c>
      <c r="AW1850" s="14" t="s">
        <v>32</v>
      </c>
      <c r="AX1850" s="14" t="s">
        <v>75</v>
      </c>
      <c r="AY1850" s="204" t="s">
        <v>257</v>
      </c>
    </row>
    <row r="1851" s="14" customFormat="1">
      <c r="A1851" s="14"/>
      <c r="B1851" s="203"/>
      <c r="C1851" s="14"/>
      <c r="D1851" s="196" t="s">
        <v>265</v>
      </c>
      <c r="E1851" s="204" t="s">
        <v>1</v>
      </c>
      <c r="F1851" s="205" t="s">
        <v>1042</v>
      </c>
      <c r="G1851" s="14"/>
      <c r="H1851" s="206">
        <v>14.17</v>
      </c>
      <c r="I1851" s="207"/>
      <c r="J1851" s="14"/>
      <c r="K1851" s="14"/>
      <c r="L1851" s="203"/>
      <c r="M1851" s="208"/>
      <c r="N1851" s="209"/>
      <c r="O1851" s="209"/>
      <c r="P1851" s="209"/>
      <c r="Q1851" s="209"/>
      <c r="R1851" s="209"/>
      <c r="S1851" s="209"/>
      <c r="T1851" s="210"/>
      <c r="U1851" s="14"/>
      <c r="V1851" s="14"/>
      <c r="W1851" s="14"/>
      <c r="X1851" s="14"/>
      <c r="Y1851" s="14"/>
      <c r="Z1851" s="14"/>
      <c r="AA1851" s="14"/>
      <c r="AB1851" s="14"/>
      <c r="AC1851" s="14"/>
      <c r="AD1851" s="14"/>
      <c r="AE1851" s="14"/>
      <c r="AT1851" s="204" t="s">
        <v>265</v>
      </c>
      <c r="AU1851" s="204" t="s">
        <v>85</v>
      </c>
      <c r="AV1851" s="14" t="s">
        <v>85</v>
      </c>
      <c r="AW1851" s="14" t="s">
        <v>32</v>
      </c>
      <c r="AX1851" s="14" t="s">
        <v>75</v>
      </c>
      <c r="AY1851" s="204" t="s">
        <v>257</v>
      </c>
    </row>
    <row r="1852" s="14" customFormat="1">
      <c r="A1852" s="14"/>
      <c r="B1852" s="203"/>
      <c r="C1852" s="14"/>
      <c r="D1852" s="196" t="s">
        <v>265</v>
      </c>
      <c r="E1852" s="204" t="s">
        <v>1</v>
      </c>
      <c r="F1852" s="205" t="s">
        <v>1043</v>
      </c>
      <c r="G1852" s="14"/>
      <c r="H1852" s="206">
        <v>14.17</v>
      </c>
      <c r="I1852" s="207"/>
      <c r="J1852" s="14"/>
      <c r="K1852" s="14"/>
      <c r="L1852" s="203"/>
      <c r="M1852" s="208"/>
      <c r="N1852" s="209"/>
      <c r="O1852" s="209"/>
      <c r="P1852" s="209"/>
      <c r="Q1852" s="209"/>
      <c r="R1852" s="209"/>
      <c r="S1852" s="209"/>
      <c r="T1852" s="210"/>
      <c r="U1852" s="14"/>
      <c r="V1852" s="14"/>
      <c r="W1852" s="14"/>
      <c r="X1852" s="14"/>
      <c r="Y1852" s="14"/>
      <c r="Z1852" s="14"/>
      <c r="AA1852" s="14"/>
      <c r="AB1852" s="14"/>
      <c r="AC1852" s="14"/>
      <c r="AD1852" s="14"/>
      <c r="AE1852" s="14"/>
      <c r="AT1852" s="204" t="s">
        <v>265</v>
      </c>
      <c r="AU1852" s="204" t="s">
        <v>85</v>
      </c>
      <c r="AV1852" s="14" t="s">
        <v>85</v>
      </c>
      <c r="AW1852" s="14" t="s">
        <v>32</v>
      </c>
      <c r="AX1852" s="14" t="s">
        <v>75</v>
      </c>
      <c r="AY1852" s="204" t="s">
        <v>257</v>
      </c>
    </row>
    <row r="1853" s="14" customFormat="1">
      <c r="A1853" s="14"/>
      <c r="B1853" s="203"/>
      <c r="C1853" s="14"/>
      <c r="D1853" s="196" t="s">
        <v>265</v>
      </c>
      <c r="E1853" s="204" t="s">
        <v>1</v>
      </c>
      <c r="F1853" s="205" t="s">
        <v>1044</v>
      </c>
      <c r="G1853" s="14"/>
      <c r="H1853" s="206">
        <v>12.470000000000001</v>
      </c>
      <c r="I1853" s="207"/>
      <c r="J1853" s="14"/>
      <c r="K1853" s="14"/>
      <c r="L1853" s="203"/>
      <c r="M1853" s="208"/>
      <c r="N1853" s="209"/>
      <c r="O1853" s="209"/>
      <c r="P1853" s="209"/>
      <c r="Q1853" s="209"/>
      <c r="R1853" s="209"/>
      <c r="S1853" s="209"/>
      <c r="T1853" s="210"/>
      <c r="U1853" s="14"/>
      <c r="V1853" s="14"/>
      <c r="W1853" s="14"/>
      <c r="X1853" s="14"/>
      <c r="Y1853" s="14"/>
      <c r="Z1853" s="14"/>
      <c r="AA1853" s="14"/>
      <c r="AB1853" s="14"/>
      <c r="AC1853" s="14"/>
      <c r="AD1853" s="14"/>
      <c r="AE1853" s="14"/>
      <c r="AT1853" s="204" t="s">
        <v>265</v>
      </c>
      <c r="AU1853" s="204" t="s">
        <v>85</v>
      </c>
      <c r="AV1853" s="14" t="s">
        <v>85</v>
      </c>
      <c r="AW1853" s="14" t="s">
        <v>32</v>
      </c>
      <c r="AX1853" s="14" t="s">
        <v>75</v>
      </c>
      <c r="AY1853" s="204" t="s">
        <v>257</v>
      </c>
    </row>
    <row r="1854" s="14" customFormat="1">
      <c r="A1854" s="14"/>
      <c r="B1854" s="203"/>
      <c r="C1854" s="14"/>
      <c r="D1854" s="196" t="s">
        <v>265</v>
      </c>
      <c r="E1854" s="204" t="s">
        <v>1</v>
      </c>
      <c r="F1854" s="205" t="s">
        <v>2182</v>
      </c>
      <c r="G1854" s="14"/>
      <c r="H1854" s="206">
        <v>10.66</v>
      </c>
      <c r="I1854" s="207"/>
      <c r="J1854" s="14"/>
      <c r="K1854" s="14"/>
      <c r="L1854" s="203"/>
      <c r="M1854" s="208"/>
      <c r="N1854" s="209"/>
      <c r="O1854" s="209"/>
      <c r="P1854" s="209"/>
      <c r="Q1854" s="209"/>
      <c r="R1854" s="209"/>
      <c r="S1854" s="209"/>
      <c r="T1854" s="210"/>
      <c r="U1854" s="14"/>
      <c r="V1854" s="14"/>
      <c r="W1854" s="14"/>
      <c r="X1854" s="14"/>
      <c r="Y1854" s="14"/>
      <c r="Z1854" s="14"/>
      <c r="AA1854" s="14"/>
      <c r="AB1854" s="14"/>
      <c r="AC1854" s="14"/>
      <c r="AD1854" s="14"/>
      <c r="AE1854" s="14"/>
      <c r="AT1854" s="204" t="s">
        <v>265</v>
      </c>
      <c r="AU1854" s="204" t="s">
        <v>85</v>
      </c>
      <c r="AV1854" s="14" t="s">
        <v>85</v>
      </c>
      <c r="AW1854" s="14" t="s">
        <v>32</v>
      </c>
      <c r="AX1854" s="14" t="s">
        <v>75</v>
      </c>
      <c r="AY1854" s="204" t="s">
        <v>257</v>
      </c>
    </row>
    <row r="1855" s="14" customFormat="1">
      <c r="A1855" s="14"/>
      <c r="B1855" s="203"/>
      <c r="C1855" s="14"/>
      <c r="D1855" s="196" t="s">
        <v>265</v>
      </c>
      <c r="E1855" s="204" t="s">
        <v>1</v>
      </c>
      <c r="F1855" s="205" t="s">
        <v>2183</v>
      </c>
      <c r="G1855" s="14"/>
      <c r="H1855" s="206">
        <v>9.6400000000000006</v>
      </c>
      <c r="I1855" s="207"/>
      <c r="J1855" s="14"/>
      <c r="K1855" s="14"/>
      <c r="L1855" s="203"/>
      <c r="M1855" s="208"/>
      <c r="N1855" s="209"/>
      <c r="O1855" s="209"/>
      <c r="P1855" s="209"/>
      <c r="Q1855" s="209"/>
      <c r="R1855" s="209"/>
      <c r="S1855" s="209"/>
      <c r="T1855" s="210"/>
      <c r="U1855" s="14"/>
      <c r="V1855" s="14"/>
      <c r="W1855" s="14"/>
      <c r="X1855" s="14"/>
      <c r="Y1855" s="14"/>
      <c r="Z1855" s="14"/>
      <c r="AA1855" s="14"/>
      <c r="AB1855" s="14"/>
      <c r="AC1855" s="14"/>
      <c r="AD1855" s="14"/>
      <c r="AE1855" s="14"/>
      <c r="AT1855" s="204" t="s">
        <v>265</v>
      </c>
      <c r="AU1855" s="204" t="s">
        <v>85</v>
      </c>
      <c r="AV1855" s="14" t="s">
        <v>85</v>
      </c>
      <c r="AW1855" s="14" t="s">
        <v>32</v>
      </c>
      <c r="AX1855" s="14" t="s">
        <v>75</v>
      </c>
      <c r="AY1855" s="204" t="s">
        <v>257</v>
      </c>
    </row>
    <row r="1856" s="15" customFormat="1">
      <c r="A1856" s="15"/>
      <c r="B1856" s="211"/>
      <c r="C1856" s="15"/>
      <c r="D1856" s="196" t="s">
        <v>265</v>
      </c>
      <c r="E1856" s="212" t="s">
        <v>1</v>
      </c>
      <c r="F1856" s="213" t="s">
        <v>271</v>
      </c>
      <c r="G1856" s="15"/>
      <c r="H1856" s="214">
        <v>95.099999999999994</v>
      </c>
      <c r="I1856" s="215"/>
      <c r="J1856" s="15"/>
      <c r="K1856" s="15"/>
      <c r="L1856" s="211"/>
      <c r="M1856" s="216"/>
      <c r="N1856" s="217"/>
      <c r="O1856" s="217"/>
      <c r="P1856" s="217"/>
      <c r="Q1856" s="217"/>
      <c r="R1856" s="217"/>
      <c r="S1856" s="217"/>
      <c r="T1856" s="218"/>
      <c r="U1856" s="15"/>
      <c r="V1856" s="15"/>
      <c r="W1856" s="15"/>
      <c r="X1856" s="15"/>
      <c r="Y1856" s="15"/>
      <c r="Z1856" s="15"/>
      <c r="AA1856" s="15"/>
      <c r="AB1856" s="15"/>
      <c r="AC1856" s="15"/>
      <c r="AD1856" s="15"/>
      <c r="AE1856" s="15"/>
      <c r="AT1856" s="212" t="s">
        <v>265</v>
      </c>
      <c r="AU1856" s="212" t="s">
        <v>85</v>
      </c>
      <c r="AV1856" s="15" t="s">
        <v>108</v>
      </c>
      <c r="AW1856" s="15" t="s">
        <v>32</v>
      </c>
      <c r="AX1856" s="15" t="s">
        <v>82</v>
      </c>
      <c r="AY1856" s="212" t="s">
        <v>257</v>
      </c>
    </row>
    <row r="1857" s="2" customFormat="1" ht="24.15" customHeight="1">
      <c r="A1857" s="38"/>
      <c r="B1857" s="181"/>
      <c r="C1857" s="227" t="s">
        <v>2184</v>
      </c>
      <c r="D1857" s="227" t="s">
        <v>315</v>
      </c>
      <c r="E1857" s="228" t="s">
        <v>2185</v>
      </c>
      <c r="F1857" s="229" t="s">
        <v>2186</v>
      </c>
      <c r="G1857" s="230" t="s">
        <v>323</v>
      </c>
      <c r="H1857" s="231">
        <v>107.46299999999999</v>
      </c>
      <c r="I1857" s="232"/>
      <c r="J1857" s="233">
        <f>ROUND(I1857*H1857,2)</f>
        <v>0</v>
      </c>
      <c r="K1857" s="229" t="s">
        <v>263</v>
      </c>
      <c r="L1857" s="234"/>
      <c r="M1857" s="235" t="s">
        <v>1</v>
      </c>
      <c r="N1857" s="236" t="s">
        <v>40</v>
      </c>
      <c r="O1857" s="77"/>
      <c r="P1857" s="191">
        <f>O1857*H1857</f>
        <v>0</v>
      </c>
      <c r="Q1857" s="191">
        <v>0.02</v>
      </c>
      <c r="R1857" s="191">
        <f>Q1857*H1857</f>
        <v>2.1492599999999999</v>
      </c>
      <c r="S1857" s="191">
        <v>0</v>
      </c>
      <c r="T1857" s="192">
        <f>S1857*H1857</f>
        <v>0</v>
      </c>
      <c r="U1857" s="38"/>
      <c r="V1857" s="38"/>
      <c r="W1857" s="38"/>
      <c r="X1857" s="38"/>
      <c r="Y1857" s="38"/>
      <c r="Z1857" s="38"/>
      <c r="AA1857" s="38"/>
      <c r="AB1857" s="38"/>
      <c r="AC1857" s="38"/>
      <c r="AD1857" s="38"/>
      <c r="AE1857" s="38"/>
      <c r="AR1857" s="193" t="s">
        <v>462</v>
      </c>
      <c r="AT1857" s="193" t="s">
        <v>315</v>
      </c>
      <c r="AU1857" s="193" t="s">
        <v>85</v>
      </c>
      <c r="AY1857" s="19" t="s">
        <v>257</v>
      </c>
      <c r="BE1857" s="194">
        <f>IF(N1857="základní",J1857,0)</f>
        <v>0</v>
      </c>
      <c r="BF1857" s="194">
        <f>IF(N1857="snížená",J1857,0)</f>
        <v>0</v>
      </c>
      <c r="BG1857" s="194">
        <f>IF(N1857="zákl. přenesená",J1857,0)</f>
        <v>0</v>
      </c>
      <c r="BH1857" s="194">
        <f>IF(N1857="sníž. přenesená",J1857,0)</f>
        <v>0</v>
      </c>
      <c r="BI1857" s="194">
        <f>IF(N1857="nulová",J1857,0)</f>
        <v>0</v>
      </c>
      <c r="BJ1857" s="19" t="s">
        <v>82</v>
      </c>
      <c r="BK1857" s="194">
        <f>ROUND(I1857*H1857,2)</f>
        <v>0</v>
      </c>
      <c r="BL1857" s="19" t="s">
        <v>364</v>
      </c>
      <c r="BM1857" s="193" t="s">
        <v>2187</v>
      </c>
    </row>
    <row r="1858" s="14" customFormat="1">
      <c r="A1858" s="14"/>
      <c r="B1858" s="203"/>
      <c r="C1858" s="14"/>
      <c r="D1858" s="196" t="s">
        <v>265</v>
      </c>
      <c r="E1858" s="14"/>
      <c r="F1858" s="205" t="s">
        <v>2188</v>
      </c>
      <c r="G1858" s="14"/>
      <c r="H1858" s="206">
        <v>107.46299999999999</v>
      </c>
      <c r="I1858" s="207"/>
      <c r="J1858" s="14"/>
      <c r="K1858" s="14"/>
      <c r="L1858" s="203"/>
      <c r="M1858" s="208"/>
      <c r="N1858" s="209"/>
      <c r="O1858" s="209"/>
      <c r="P1858" s="209"/>
      <c r="Q1858" s="209"/>
      <c r="R1858" s="209"/>
      <c r="S1858" s="209"/>
      <c r="T1858" s="210"/>
      <c r="U1858" s="14"/>
      <c r="V1858" s="14"/>
      <c r="W1858" s="14"/>
      <c r="X1858" s="14"/>
      <c r="Y1858" s="14"/>
      <c r="Z1858" s="14"/>
      <c r="AA1858" s="14"/>
      <c r="AB1858" s="14"/>
      <c r="AC1858" s="14"/>
      <c r="AD1858" s="14"/>
      <c r="AE1858" s="14"/>
      <c r="AT1858" s="204" t="s">
        <v>265</v>
      </c>
      <c r="AU1858" s="204" t="s">
        <v>85</v>
      </c>
      <c r="AV1858" s="14" t="s">
        <v>85</v>
      </c>
      <c r="AW1858" s="14" t="s">
        <v>3</v>
      </c>
      <c r="AX1858" s="14" t="s">
        <v>82</v>
      </c>
      <c r="AY1858" s="204" t="s">
        <v>257</v>
      </c>
    </row>
    <row r="1859" s="2" customFormat="1" ht="16.5" customHeight="1">
      <c r="A1859" s="38"/>
      <c r="B1859" s="181"/>
      <c r="C1859" s="182" t="s">
        <v>2189</v>
      </c>
      <c r="D1859" s="182" t="s">
        <v>259</v>
      </c>
      <c r="E1859" s="183" t="s">
        <v>2190</v>
      </c>
      <c r="F1859" s="184" t="s">
        <v>2191</v>
      </c>
      <c r="G1859" s="185" t="s">
        <v>422</v>
      </c>
      <c r="H1859" s="186">
        <v>103.2</v>
      </c>
      <c r="I1859" s="187"/>
      <c r="J1859" s="188">
        <f>ROUND(I1859*H1859,2)</f>
        <v>0</v>
      </c>
      <c r="K1859" s="184" t="s">
        <v>263</v>
      </c>
      <c r="L1859" s="39"/>
      <c r="M1859" s="189" t="s">
        <v>1</v>
      </c>
      <c r="N1859" s="190" t="s">
        <v>40</v>
      </c>
      <c r="O1859" s="77"/>
      <c r="P1859" s="191">
        <f>O1859*H1859</f>
        <v>0</v>
      </c>
      <c r="Q1859" s="191">
        <v>3.0000000000000001E-05</v>
      </c>
      <c r="R1859" s="191">
        <f>Q1859*H1859</f>
        <v>0.0030960000000000002</v>
      </c>
      <c r="S1859" s="191">
        <v>0</v>
      </c>
      <c r="T1859" s="192">
        <f>S1859*H1859</f>
        <v>0</v>
      </c>
      <c r="U1859" s="38"/>
      <c r="V1859" s="38"/>
      <c r="W1859" s="38"/>
      <c r="X1859" s="38"/>
      <c r="Y1859" s="38"/>
      <c r="Z1859" s="38"/>
      <c r="AA1859" s="38"/>
      <c r="AB1859" s="38"/>
      <c r="AC1859" s="38"/>
      <c r="AD1859" s="38"/>
      <c r="AE1859" s="38"/>
      <c r="AR1859" s="193" t="s">
        <v>364</v>
      </c>
      <c r="AT1859" s="193" t="s">
        <v>259</v>
      </c>
      <c r="AU1859" s="193" t="s">
        <v>85</v>
      </c>
      <c r="AY1859" s="19" t="s">
        <v>257</v>
      </c>
      <c r="BE1859" s="194">
        <f>IF(N1859="základní",J1859,0)</f>
        <v>0</v>
      </c>
      <c r="BF1859" s="194">
        <f>IF(N1859="snížená",J1859,0)</f>
        <v>0</v>
      </c>
      <c r="BG1859" s="194">
        <f>IF(N1859="zákl. přenesená",J1859,0)</f>
        <v>0</v>
      </c>
      <c r="BH1859" s="194">
        <f>IF(N1859="sníž. přenesená",J1859,0)</f>
        <v>0</v>
      </c>
      <c r="BI1859" s="194">
        <f>IF(N1859="nulová",J1859,0)</f>
        <v>0</v>
      </c>
      <c r="BJ1859" s="19" t="s">
        <v>82</v>
      </c>
      <c r="BK1859" s="194">
        <f>ROUND(I1859*H1859,2)</f>
        <v>0</v>
      </c>
      <c r="BL1859" s="19" t="s">
        <v>364</v>
      </c>
      <c r="BM1859" s="193" t="s">
        <v>2192</v>
      </c>
    </row>
    <row r="1860" s="13" customFormat="1">
      <c r="A1860" s="13"/>
      <c r="B1860" s="195"/>
      <c r="C1860" s="13"/>
      <c r="D1860" s="196" t="s">
        <v>265</v>
      </c>
      <c r="E1860" s="197" t="s">
        <v>1</v>
      </c>
      <c r="F1860" s="198" t="s">
        <v>890</v>
      </c>
      <c r="G1860" s="13"/>
      <c r="H1860" s="197" t="s">
        <v>1</v>
      </c>
      <c r="I1860" s="199"/>
      <c r="J1860" s="13"/>
      <c r="K1860" s="13"/>
      <c r="L1860" s="195"/>
      <c r="M1860" s="200"/>
      <c r="N1860" s="201"/>
      <c r="O1860" s="201"/>
      <c r="P1860" s="201"/>
      <c r="Q1860" s="201"/>
      <c r="R1860" s="201"/>
      <c r="S1860" s="201"/>
      <c r="T1860" s="202"/>
      <c r="U1860" s="13"/>
      <c r="V1860" s="13"/>
      <c r="W1860" s="13"/>
      <c r="X1860" s="13"/>
      <c r="Y1860" s="13"/>
      <c r="Z1860" s="13"/>
      <c r="AA1860" s="13"/>
      <c r="AB1860" s="13"/>
      <c r="AC1860" s="13"/>
      <c r="AD1860" s="13"/>
      <c r="AE1860" s="13"/>
      <c r="AT1860" s="197" t="s">
        <v>265</v>
      </c>
      <c r="AU1860" s="197" t="s">
        <v>85</v>
      </c>
      <c r="AV1860" s="13" t="s">
        <v>82</v>
      </c>
      <c r="AW1860" s="13" t="s">
        <v>32</v>
      </c>
      <c r="AX1860" s="13" t="s">
        <v>75</v>
      </c>
      <c r="AY1860" s="197" t="s">
        <v>257</v>
      </c>
    </row>
    <row r="1861" s="14" customFormat="1">
      <c r="A1861" s="14"/>
      <c r="B1861" s="203"/>
      <c r="C1861" s="14"/>
      <c r="D1861" s="196" t="s">
        <v>265</v>
      </c>
      <c r="E1861" s="204" t="s">
        <v>1</v>
      </c>
      <c r="F1861" s="205" t="s">
        <v>2193</v>
      </c>
      <c r="G1861" s="14"/>
      <c r="H1861" s="206">
        <v>103.2</v>
      </c>
      <c r="I1861" s="207"/>
      <c r="J1861" s="14"/>
      <c r="K1861" s="14"/>
      <c r="L1861" s="203"/>
      <c r="M1861" s="208"/>
      <c r="N1861" s="209"/>
      <c r="O1861" s="209"/>
      <c r="P1861" s="209"/>
      <c r="Q1861" s="209"/>
      <c r="R1861" s="209"/>
      <c r="S1861" s="209"/>
      <c r="T1861" s="210"/>
      <c r="U1861" s="14"/>
      <c r="V1861" s="14"/>
      <c r="W1861" s="14"/>
      <c r="X1861" s="14"/>
      <c r="Y1861" s="14"/>
      <c r="Z1861" s="14"/>
      <c r="AA1861" s="14"/>
      <c r="AB1861" s="14"/>
      <c r="AC1861" s="14"/>
      <c r="AD1861" s="14"/>
      <c r="AE1861" s="14"/>
      <c r="AT1861" s="204" t="s">
        <v>265</v>
      </c>
      <c r="AU1861" s="204" t="s">
        <v>85</v>
      </c>
      <c r="AV1861" s="14" t="s">
        <v>85</v>
      </c>
      <c r="AW1861" s="14" t="s">
        <v>32</v>
      </c>
      <c r="AX1861" s="14" t="s">
        <v>75</v>
      </c>
      <c r="AY1861" s="204" t="s">
        <v>257</v>
      </c>
    </row>
    <row r="1862" s="15" customFormat="1">
      <c r="A1862" s="15"/>
      <c r="B1862" s="211"/>
      <c r="C1862" s="15"/>
      <c r="D1862" s="196" t="s">
        <v>265</v>
      </c>
      <c r="E1862" s="212" t="s">
        <v>1</v>
      </c>
      <c r="F1862" s="213" t="s">
        <v>271</v>
      </c>
      <c r="G1862" s="15"/>
      <c r="H1862" s="214">
        <v>103.2</v>
      </c>
      <c r="I1862" s="215"/>
      <c r="J1862" s="15"/>
      <c r="K1862" s="15"/>
      <c r="L1862" s="211"/>
      <c r="M1862" s="216"/>
      <c r="N1862" s="217"/>
      <c r="O1862" s="217"/>
      <c r="P1862" s="217"/>
      <c r="Q1862" s="217"/>
      <c r="R1862" s="217"/>
      <c r="S1862" s="217"/>
      <c r="T1862" s="218"/>
      <c r="U1862" s="15"/>
      <c r="V1862" s="15"/>
      <c r="W1862" s="15"/>
      <c r="X1862" s="15"/>
      <c r="Y1862" s="15"/>
      <c r="Z1862" s="15"/>
      <c r="AA1862" s="15"/>
      <c r="AB1862" s="15"/>
      <c r="AC1862" s="15"/>
      <c r="AD1862" s="15"/>
      <c r="AE1862" s="15"/>
      <c r="AT1862" s="212" t="s">
        <v>265</v>
      </c>
      <c r="AU1862" s="212" t="s">
        <v>85</v>
      </c>
      <c r="AV1862" s="15" t="s">
        <v>108</v>
      </c>
      <c r="AW1862" s="15" t="s">
        <v>32</v>
      </c>
      <c r="AX1862" s="15" t="s">
        <v>82</v>
      </c>
      <c r="AY1862" s="212" t="s">
        <v>257</v>
      </c>
    </row>
    <row r="1863" s="2" customFormat="1" ht="24.15" customHeight="1">
      <c r="A1863" s="38"/>
      <c r="B1863" s="181"/>
      <c r="C1863" s="182" t="s">
        <v>2194</v>
      </c>
      <c r="D1863" s="182" t="s">
        <v>259</v>
      </c>
      <c r="E1863" s="183" t="s">
        <v>2195</v>
      </c>
      <c r="F1863" s="184" t="s">
        <v>2196</v>
      </c>
      <c r="G1863" s="185" t="s">
        <v>304</v>
      </c>
      <c r="H1863" s="186">
        <v>4.0949999999999998</v>
      </c>
      <c r="I1863" s="187"/>
      <c r="J1863" s="188">
        <f>ROUND(I1863*H1863,2)</f>
        <v>0</v>
      </c>
      <c r="K1863" s="184" t="s">
        <v>263</v>
      </c>
      <c r="L1863" s="39"/>
      <c r="M1863" s="189" t="s">
        <v>1</v>
      </c>
      <c r="N1863" s="190" t="s">
        <v>40</v>
      </c>
      <c r="O1863" s="77"/>
      <c r="P1863" s="191">
        <f>O1863*H1863</f>
        <v>0</v>
      </c>
      <c r="Q1863" s="191">
        <v>0</v>
      </c>
      <c r="R1863" s="191">
        <f>Q1863*H1863</f>
        <v>0</v>
      </c>
      <c r="S1863" s="191">
        <v>0</v>
      </c>
      <c r="T1863" s="192">
        <f>S1863*H1863</f>
        <v>0</v>
      </c>
      <c r="U1863" s="38"/>
      <c r="V1863" s="38"/>
      <c r="W1863" s="38"/>
      <c r="X1863" s="38"/>
      <c r="Y1863" s="38"/>
      <c r="Z1863" s="38"/>
      <c r="AA1863" s="38"/>
      <c r="AB1863" s="38"/>
      <c r="AC1863" s="38"/>
      <c r="AD1863" s="38"/>
      <c r="AE1863" s="38"/>
      <c r="AR1863" s="193" t="s">
        <v>364</v>
      </c>
      <c r="AT1863" s="193" t="s">
        <v>259</v>
      </c>
      <c r="AU1863" s="193" t="s">
        <v>85</v>
      </c>
      <c r="AY1863" s="19" t="s">
        <v>257</v>
      </c>
      <c r="BE1863" s="194">
        <f>IF(N1863="základní",J1863,0)</f>
        <v>0</v>
      </c>
      <c r="BF1863" s="194">
        <f>IF(N1863="snížená",J1863,0)</f>
        <v>0</v>
      </c>
      <c r="BG1863" s="194">
        <f>IF(N1863="zákl. přenesená",J1863,0)</f>
        <v>0</v>
      </c>
      <c r="BH1863" s="194">
        <f>IF(N1863="sníž. přenesená",J1863,0)</f>
        <v>0</v>
      </c>
      <c r="BI1863" s="194">
        <f>IF(N1863="nulová",J1863,0)</f>
        <v>0</v>
      </c>
      <c r="BJ1863" s="19" t="s">
        <v>82</v>
      </c>
      <c r="BK1863" s="194">
        <f>ROUND(I1863*H1863,2)</f>
        <v>0</v>
      </c>
      <c r="BL1863" s="19" t="s">
        <v>364</v>
      </c>
      <c r="BM1863" s="193" t="s">
        <v>2197</v>
      </c>
    </row>
    <row r="1864" s="2" customFormat="1" ht="24.15" customHeight="1">
      <c r="A1864" s="38"/>
      <c r="B1864" s="181"/>
      <c r="C1864" s="182" t="s">
        <v>2198</v>
      </c>
      <c r="D1864" s="182" t="s">
        <v>259</v>
      </c>
      <c r="E1864" s="183" t="s">
        <v>2199</v>
      </c>
      <c r="F1864" s="184" t="s">
        <v>2200</v>
      </c>
      <c r="G1864" s="185" t="s">
        <v>304</v>
      </c>
      <c r="H1864" s="186">
        <v>4.0949999999999998</v>
      </c>
      <c r="I1864" s="187"/>
      <c r="J1864" s="188">
        <f>ROUND(I1864*H1864,2)</f>
        <v>0</v>
      </c>
      <c r="K1864" s="184" t="s">
        <v>263</v>
      </c>
      <c r="L1864" s="39"/>
      <c r="M1864" s="189" t="s">
        <v>1</v>
      </c>
      <c r="N1864" s="190" t="s">
        <v>40</v>
      </c>
      <c r="O1864" s="77"/>
      <c r="P1864" s="191">
        <f>O1864*H1864</f>
        <v>0</v>
      </c>
      <c r="Q1864" s="191">
        <v>0</v>
      </c>
      <c r="R1864" s="191">
        <f>Q1864*H1864</f>
        <v>0</v>
      </c>
      <c r="S1864" s="191">
        <v>0</v>
      </c>
      <c r="T1864" s="192">
        <f>S1864*H1864</f>
        <v>0</v>
      </c>
      <c r="U1864" s="38"/>
      <c r="V1864" s="38"/>
      <c r="W1864" s="38"/>
      <c r="X1864" s="38"/>
      <c r="Y1864" s="38"/>
      <c r="Z1864" s="38"/>
      <c r="AA1864" s="38"/>
      <c r="AB1864" s="38"/>
      <c r="AC1864" s="38"/>
      <c r="AD1864" s="38"/>
      <c r="AE1864" s="38"/>
      <c r="AR1864" s="193" t="s">
        <v>364</v>
      </c>
      <c r="AT1864" s="193" t="s">
        <v>259</v>
      </c>
      <c r="AU1864" s="193" t="s">
        <v>85</v>
      </c>
      <c r="AY1864" s="19" t="s">
        <v>257</v>
      </c>
      <c r="BE1864" s="194">
        <f>IF(N1864="základní",J1864,0)</f>
        <v>0</v>
      </c>
      <c r="BF1864" s="194">
        <f>IF(N1864="snížená",J1864,0)</f>
        <v>0</v>
      </c>
      <c r="BG1864" s="194">
        <f>IF(N1864="zákl. přenesená",J1864,0)</f>
        <v>0</v>
      </c>
      <c r="BH1864" s="194">
        <f>IF(N1864="sníž. přenesená",J1864,0)</f>
        <v>0</v>
      </c>
      <c r="BI1864" s="194">
        <f>IF(N1864="nulová",J1864,0)</f>
        <v>0</v>
      </c>
      <c r="BJ1864" s="19" t="s">
        <v>82</v>
      </c>
      <c r="BK1864" s="194">
        <f>ROUND(I1864*H1864,2)</f>
        <v>0</v>
      </c>
      <c r="BL1864" s="19" t="s">
        <v>364</v>
      </c>
      <c r="BM1864" s="193" t="s">
        <v>2201</v>
      </c>
    </row>
    <row r="1865" s="12" customFormat="1" ht="22.8" customHeight="1">
      <c r="A1865" s="12"/>
      <c r="B1865" s="168"/>
      <c r="C1865" s="12"/>
      <c r="D1865" s="169" t="s">
        <v>74</v>
      </c>
      <c r="E1865" s="179" t="s">
        <v>2202</v>
      </c>
      <c r="F1865" s="179" t="s">
        <v>2203</v>
      </c>
      <c r="G1865" s="12"/>
      <c r="H1865" s="12"/>
      <c r="I1865" s="171"/>
      <c r="J1865" s="180">
        <f>BK1865</f>
        <v>0</v>
      </c>
      <c r="K1865" s="12"/>
      <c r="L1865" s="168"/>
      <c r="M1865" s="173"/>
      <c r="N1865" s="174"/>
      <c r="O1865" s="174"/>
      <c r="P1865" s="175">
        <f>SUM(P1866:P1878)</f>
        <v>0</v>
      </c>
      <c r="Q1865" s="174"/>
      <c r="R1865" s="175">
        <f>SUM(R1866:R1878)</f>
        <v>0.40415999999999996</v>
      </c>
      <c r="S1865" s="174"/>
      <c r="T1865" s="176">
        <f>SUM(T1866:T1878)</f>
        <v>0</v>
      </c>
      <c r="U1865" s="12"/>
      <c r="V1865" s="12"/>
      <c r="W1865" s="12"/>
      <c r="X1865" s="12"/>
      <c r="Y1865" s="12"/>
      <c r="Z1865" s="12"/>
      <c r="AA1865" s="12"/>
      <c r="AB1865" s="12"/>
      <c r="AC1865" s="12"/>
      <c r="AD1865" s="12"/>
      <c r="AE1865" s="12"/>
      <c r="AR1865" s="169" t="s">
        <v>85</v>
      </c>
      <c r="AT1865" s="177" t="s">
        <v>74</v>
      </c>
      <c r="AU1865" s="177" t="s">
        <v>82</v>
      </c>
      <c r="AY1865" s="169" t="s">
        <v>257</v>
      </c>
      <c r="BK1865" s="178">
        <f>SUM(BK1866:BK1878)</f>
        <v>0</v>
      </c>
    </row>
    <row r="1866" s="2" customFormat="1" ht="21.75" customHeight="1">
      <c r="A1866" s="38"/>
      <c r="B1866" s="181"/>
      <c r="C1866" s="182" t="s">
        <v>2204</v>
      </c>
      <c r="D1866" s="182" t="s">
        <v>259</v>
      </c>
      <c r="E1866" s="183" t="s">
        <v>2205</v>
      </c>
      <c r="F1866" s="184" t="s">
        <v>2206</v>
      </c>
      <c r="G1866" s="185" t="s">
        <v>323</v>
      </c>
      <c r="H1866" s="186">
        <v>84.200000000000003</v>
      </c>
      <c r="I1866" s="187"/>
      <c r="J1866" s="188">
        <f>ROUND(I1866*H1866,2)</f>
        <v>0</v>
      </c>
      <c r="K1866" s="184" t="s">
        <v>263</v>
      </c>
      <c r="L1866" s="39"/>
      <c r="M1866" s="189" t="s">
        <v>1</v>
      </c>
      <c r="N1866" s="190" t="s">
        <v>40</v>
      </c>
      <c r="O1866" s="77"/>
      <c r="P1866" s="191">
        <f>O1866*H1866</f>
        <v>0</v>
      </c>
      <c r="Q1866" s="191">
        <v>0</v>
      </c>
      <c r="R1866" s="191">
        <f>Q1866*H1866</f>
        <v>0</v>
      </c>
      <c r="S1866" s="191">
        <v>0</v>
      </c>
      <c r="T1866" s="192">
        <f>S1866*H1866</f>
        <v>0</v>
      </c>
      <c r="U1866" s="38"/>
      <c r="V1866" s="38"/>
      <c r="W1866" s="38"/>
      <c r="X1866" s="38"/>
      <c r="Y1866" s="38"/>
      <c r="Z1866" s="38"/>
      <c r="AA1866" s="38"/>
      <c r="AB1866" s="38"/>
      <c r="AC1866" s="38"/>
      <c r="AD1866" s="38"/>
      <c r="AE1866" s="38"/>
      <c r="AR1866" s="193" t="s">
        <v>364</v>
      </c>
      <c r="AT1866" s="193" t="s">
        <v>259</v>
      </c>
      <c r="AU1866" s="193" t="s">
        <v>85</v>
      </c>
      <c r="AY1866" s="19" t="s">
        <v>257</v>
      </c>
      <c r="BE1866" s="194">
        <f>IF(N1866="základní",J1866,0)</f>
        <v>0</v>
      </c>
      <c r="BF1866" s="194">
        <f>IF(N1866="snížená",J1866,0)</f>
        <v>0</v>
      </c>
      <c r="BG1866" s="194">
        <f>IF(N1866="zákl. přenesená",J1866,0)</f>
        <v>0</v>
      </c>
      <c r="BH1866" s="194">
        <f>IF(N1866="sníž. přenesená",J1866,0)</f>
        <v>0</v>
      </c>
      <c r="BI1866" s="194">
        <f>IF(N1866="nulová",J1866,0)</f>
        <v>0</v>
      </c>
      <c r="BJ1866" s="19" t="s">
        <v>82</v>
      </c>
      <c r="BK1866" s="194">
        <f>ROUND(I1866*H1866,2)</f>
        <v>0</v>
      </c>
      <c r="BL1866" s="19" t="s">
        <v>364</v>
      </c>
      <c r="BM1866" s="193" t="s">
        <v>2207</v>
      </c>
    </row>
    <row r="1867" s="2" customFormat="1" ht="24.15" customHeight="1">
      <c r="A1867" s="38"/>
      <c r="B1867" s="181"/>
      <c r="C1867" s="182" t="s">
        <v>2208</v>
      </c>
      <c r="D1867" s="182" t="s">
        <v>259</v>
      </c>
      <c r="E1867" s="183" t="s">
        <v>2209</v>
      </c>
      <c r="F1867" s="184" t="s">
        <v>2210</v>
      </c>
      <c r="G1867" s="185" t="s">
        <v>323</v>
      </c>
      <c r="H1867" s="186">
        <v>84.200000000000003</v>
      </c>
      <c r="I1867" s="187"/>
      <c r="J1867" s="188">
        <f>ROUND(I1867*H1867,2)</f>
        <v>0</v>
      </c>
      <c r="K1867" s="184" t="s">
        <v>263</v>
      </c>
      <c r="L1867" s="39"/>
      <c r="M1867" s="189" t="s">
        <v>1</v>
      </c>
      <c r="N1867" s="190" t="s">
        <v>40</v>
      </c>
      <c r="O1867" s="77"/>
      <c r="P1867" s="191">
        <f>O1867*H1867</f>
        <v>0</v>
      </c>
      <c r="Q1867" s="191">
        <v>0.0047999999999999996</v>
      </c>
      <c r="R1867" s="191">
        <f>Q1867*H1867</f>
        <v>0.40415999999999996</v>
      </c>
      <c r="S1867" s="191">
        <v>0</v>
      </c>
      <c r="T1867" s="192">
        <f>S1867*H1867</f>
        <v>0</v>
      </c>
      <c r="U1867" s="38"/>
      <c r="V1867" s="38"/>
      <c r="W1867" s="38"/>
      <c r="X1867" s="38"/>
      <c r="Y1867" s="38"/>
      <c r="Z1867" s="38"/>
      <c r="AA1867" s="38"/>
      <c r="AB1867" s="38"/>
      <c r="AC1867" s="38"/>
      <c r="AD1867" s="38"/>
      <c r="AE1867" s="38"/>
      <c r="AR1867" s="193" t="s">
        <v>364</v>
      </c>
      <c r="AT1867" s="193" t="s">
        <v>259</v>
      </c>
      <c r="AU1867" s="193" t="s">
        <v>85</v>
      </c>
      <c r="AY1867" s="19" t="s">
        <v>257</v>
      </c>
      <c r="BE1867" s="194">
        <f>IF(N1867="základní",J1867,0)</f>
        <v>0</v>
      </c>
      <c r="BF1867" s="194">
        <f>IF(N1867="snížená",J1867,0)</f>
        <v>0</v>
      </c>
      <c r="BG1867" s="194">
        <f>IF(N1867="zákl. přenesená",J1867,0)</f>
        <v>0</v>
      </c>
      <c r="BH1867" s="194">
        <f>IF(N1867="sníž. přenesená",J1867,0)</f>
        <v>0</v>
      </c>
      <c r="BI1867" s="194">
        <f>IF(N1867="nulová",J1867,0)</f>
        <v>0</v>
      </c>
      <c r="BJ1867" s="19" t="s">
        <v>82</v>
      </c>
      <c r="BK1867" s="194">
        <f>ROUND(I1867*H1867,2)</f>
        <v>0</v>
      </c>
      <c r="BL1867" s="19" t="s">
        <v>364</v>
      </c>
      <c r="BM1867" s="193" t="s">
        <v>2211</v>
      </c>
    </row>
    <row r="1868" s="13" customFormat="1">
      <c r="A1868" s="13"/>
      <c r="B1868" s="195"/>
      <c r="C1868" s="13"/>
      <c r="D1868" s="196" t="s">
        <v>265</v>
      </c>
      <c r="E1868" s="197" t="s">
        <v>1</v>
      </c>
      <c r="F1868" s="198" t="s">
        <v>890</v>
      </c>
      <c r="G1868" s="13"/>
      <c r="H1868" s="197" t="s">
        <v>1</v>
      </c>
      <c r="I1868" s="199"/>
      <c r="J1868" s="13"/>
      <c r="K1868" s="13"/>
      <c r="L1868" s="195"/>
      <c r="M1868" s="200"/>
      <c r="N1868" s="201"/>
      <c r="O1868" s="201"/>
      <c r="P1868" s="201"/>
      <c r="Q1868" s="201"/>
      <c r="R1868" s="201"/>
      <c r="S1868" s="201"/>
      <c r="T1868" s="202"/>
      <c r="U1868" s="13"/>
      <c r="V1868" s="13"/>
      <c r="W1868" s="13"/>
      <c r="X1868" s="13"/>
      <c r="Y1868" s="13"/>
      <c r="Z1868" s="13"/>
      <c r="AA1868" s="13"/>
      <c r="AB1868" s="13"/>
      <c r="AC1868" s="13"/>
      <c r="AD1868" s="13"/>
      <c r="AE1868" s="13"/>
      <c r="AT1868" s="197" t="s">
        <v>265</v>
      </c>
      <c r="AU1868" s="197" t="s">
        <v>85</v>
      </c>
      <c r="AV1868" s="13" t="s">
        <v>82</v>
      </c>
      <c r="AW1868" s="13" t="s">
        <v>32</v>
      </c>
      <c r="AX1868" s="13" t="s">
        <v>75</v>
      </c>
      <c r="AY1868" s="197" t="s">
        <v>257</v>
      </c>
    </row>
    <row r="1869" s="13" customFormat="1">
      <c r="A1869" s="13"/>
      <c r="B1869" s="195"/>
      <c r="C1869" s="13"/>
      <c r="D1869" s="196" t="s">
        <v>265</v>
      </c>
      <c r="E1869" s="197" t="s">
        <v>1</v>
      </c>
      <c r="F1869" s="198" t="s">
        <v>928</v>
      </c>
      <c r="G1869" s="13"/>
      <c r="H1869" s="197" t="s">
        <v>1</v>
      </c>
      <c r="I1869" s="199"/>
      <c r="J1869" s="13"/>
      <c r="K1869" s="13"/>
      <c r="L1869" s="195"/>
      <c r="M1869" s="200"/>
      <c r="N1869" s="201"/>
      <c r="O1869" s="201"/>
      <c r="P1869" s="201"/>
      <c r="Q1869" s="201"/>
      <c r="R1869" s="201"/>
      <c r="S1869" s="201"/>
      <c r="T1869" s="202"/>
      <c r="U1869" s="13"/>
      <c r="V1869" s="13"/>
      <c r="W1869" s="13"/>
      <c r="X1869" s="13"/>
      <c r="Y1869" s="13"/>
      <c r="Z1869" s="13"/>
      <c r="AA1869" s="13"/>
      <c r="AB1869" s="13"/>
      <c r="AC1869" s="13"/>
      <c r="AD1869" s="13"/>
      <c r="AE1869" s="13"/>
      <c r="AT1869" s="197" t="s">
        <v>265</v>
      </c>
      <c r="AU1869" s="197" t="s">
        <v>85</v>
      </c>
      <c r="AV1869" s="13" t="s">
        <v>82</v>
      </c>
      <c r="AW1869" s="13" t="s">
        <v>32</v>
      </c>
      <c r="AX1869" s="13" t="s">
        <v>75</v>
      </c>
      <c r="AY1869" s="197" t="s">
        <v>257</v>
      </c>
    </row>
    <row r="1870" s="14" customFormat="1">
      <c r="A1870" s="14"/>
      <c r="B1870" s="203"/>
      <c r="C1870" s="14"/>
      <c r="D1870" s="196" t="s">
        <v>265</v>
      </c>
      <c r="E1870" s="204" t="s">
        <v>1</v>
      </c>
      <c r="F1870" s="205" t="s">
        <v>960</v>
      </c>
      <c r="G1870" s="14"/>
      <c r="H1870" s="206">
        <v>84.200000000000003</v>
      </c>
      <c r="I1870" s="207"/>
      <c r="J1870" s="14"/>
      <c r="K1870" s="14"/>
      <c r="L1870" s="203"/>
      <c r="M1870" s="208"/>
      <c r="N1870" s="209"/>
      <c r="O1870" s="209"/>
      <c r="P1870" s="209"/>
      <c r="Q1870" s="209"/>
      <c r="R1870" s="209"/>
      <c r="S1870" s="209"/>
      <c r="T1870" s="210"/>
      <c r="U1870" s="14"/>
      <c r="V1870" s="14"/>
      <c r="W1870" s="14"/>
      <c r="X1870" s="14"/>
      <c r="Y1870" s="14"/>
      <c r="Z1870" s="14"/>
      <c r="AA1870" s="14"/>
      <c r="AB1870" s="14"/>
      <c r="AC1870" s="14"/>
      <c r="AD1870" s="14"/>
      <c r="AE1870" s="14"/>
      <c r="AT1870" s="204" t="s">
        <v>265</v>
      </c>
      <c r="AU1870" s="204" t="s">
        <v>85</v>
      </c>
      <c r="AV1870" s="14" t="s">
        <v>85</v>
      </c>
      <c r="AW1870" s="14" t="s">
        <v>32</v>
      </c>
      <c r="AX1870" s="14" t="s">
        <v>75</v>
      </c>
      <c r="AY1870" s="204" t="s">
        <v>257</v>
      </c>
    </row>
    <row r="1871" s="15" customFormat="1">
      <c r="A1871" s="15"/>
      <c r="B1871" s="211"/>
      <c r="C1871" s="15"/>
      <c r="D1871" s="196" t="s">
        <v>265</v>
      </c>
      <c r="E1871" s="212" t="s">
        <v>1</v>
      </c>
      <c r="F1871" s="213" t="s">
        <v>271</v>
      </c>
      <c r="G1871" s="15"/>
      <c r="H1871" s="214">
        <v>84.200000000000003</v>
      </c>
      <c r="I1871" s="215"/>
      <c r="J1871" s="15"/>
      <c r="K1871" s="15"/>
      <c r="L1871" s="211"/>
      <c r="M1871" s="216"/>
      <c r="N1871" s="217"/>
      <c r="O1871" s="217"/>
      <c r="P1871" s="217"/>
      <c r="Q1871" s="217"/>
      <c r="R1871" s="217"/>
      <c r="S1871" s="217"/>
      <c r="T1871" s="218"/>
      <c r="U1871" s="15"/>
      <c r="V1871" s="15"/>
      <c r="W1871" s="15"/>
      <c r="X1871" s="15"/>
      <c r="Y1871" s="15"/>
      <c r="Z1871" s="15"/>
      <c r="AA1871" s="15"/>
      <c r="AB1871" s="15"/>
      <c r="AC1871" s="15"/>
      <c r="AD1871" s="15"/>
      <c r="AE1871" s="15"/>
      <c r="AT1871" s="212" t="s">
        <v>265</v>
      </c>
      <c r="AU1871" s="212" t="s">
        <v>85</v>
      </c>
      <c r="AV1871" s="15" t="s">
        <v>108</v>
      </c>
      <c r="AW1871" s="15" t="s">
        <v>32</v>
      </c>
      <c r="AX1871" s="15" t="s">
        <v>82</v>
      </c>
      <c r="AY1871" s="212" t="s">
        <v>257</v>
      </c>
    </row>
    <row r="1872" s="2" customFormat="1" ht="33" customHeight="1">
      <c r="A1872" s="38"/>
      <c r="B1872" s="181"/>
      <c r="C1872" s="182" t="s">
        <v>2212</v>
      </c>
      <c r="D1872" s="182" t="s">
        <v>259</v>
      </c>
      <c r="E1872" s="183" t="s">
        <v>2213</v>
      </c>
      <c r="F1872" s="184" t="s">
        <v>2214</v>
      </c>
      <c r="G1872" s="185" t="s">
        <v>323</v>
      </c>
      <c r="H1872" s="186">
        <v>84.200000000000003</v>
      </c>
      <c r="I1872" s="187"/>
      <c r="J1872" s="188">
        <f>ROUND(I1872*H1872,2)</f>
        <v>0</v>
      </c>
      <c r="K1872" s="184" t="s">
        <v>1</v>
      </c>
      <c r="L1872" s="39"/>
      <c r="M1872" s="189" t="s">
        <v>1</v>
      </c>
      <c r="N1872" s="190" t="s">
        <v>40</v>
      </c>
      <c r="O1872" s="77"/>
      <c r="P1872" s="191">
        <f>O1872*H1872</f>
        <v>0</v>
      </c>
      <c r="Q1872" s="191">
        <v>0</v>
      </c>
      <c r="R1872" s="191">
        <f>Q1872*H1872</f>
        <v>0</v>
      </c>
      <c r="S1872" s="191">
        <v>0</v>
      </c>
      <c r="T1872" s="192">
        <f>S1872*H1872</f>
        <v>0</v>
      </c>
      <c r="U1872" s="38"/>
      <c r="V1872" s="38"/>
      <c r="W1872" s="38"/>
      <c r="X1872" s="38"/>
      <c r="Y1872" s="38"/>
      <c r="Z1872" s="38"/>
      <c r="AA1872" s="38"/>
      <c r="AB1872" s="38"/>
      <c r="AC1872" s="38"/>
      <c r="AD1872" s="38"/>
      <c r="AE1872" s="38"/>
      <c r="AR1872" s="193" t="s">
        <v>364</v>
      </c>
      <c r="AT1872" s="193" t="s">
        <v>259</v>
      </c>
      <c r="AU1872" s="193" t="s">
        <v>85</v>
      </c>
      <c r="AY1872" s="19" t="s">
        <v>257</v>
      </c>
      <c r="BE1872" s="194">
        <f>IF(N1872="základní",J1872,0)</f>
        <v>0</v>
      </c>
      <c r="BF1872" s="194">
        <f>IF(N1872="snížená",J1872,0)</f>
        <v>0</v>
      </c>
      <c r="BG1872" s="194">
        <f>IF(N1872="zákl. přenesená",J1872,0)</f>
        <v>0</v>
      </c>
      <c r="BH1872" s="194">
        <f>IF(N1872="sníž. přenesená",J1872,0)</f>
        <v>0</v>
      </c>
      <c r="BI1872" s="194">
        <f>IF(N1872="nulová",J1872,0)</f>
        <v>0</v>
      </c>
      <c r="BJ1872" s="19" t="s">
        <v>82</v>
      </c>
      <c r="BK1872" s="194">
        <f>ROUND(I1872*H1872,2)</f>
        <v>0</v>
      </c>
      <c r="BL1872" s="19" t="s">
        <v>364</v>
      </c>
      <c r="BM1872" s="193" t="s">
        <v>2215</v>
      </c>
    </row>
    <row r="1873" s="13" customFormat="1">
      <c r="A1873" s="13"/>
      <c r="B1873" s="195"/>
      <c r="C1873" s="13"/>
      <c r="D1873" s="196" t="s">
        <v>265</v>
      </c>
      <c r="E1873" s="197" t="s">
        <v>1</v>
      </c>
      <c r="F1873" s="198" t="s">
        <v>890</v>
      </c>
      <c r="G1873" s="13"/>
      <c r="H1873" s="197" t="s">
        <v>1</v>
      </c>
      <c r="I1873" s="199"/>
      <c r="J1873" s="13"/>
      <c r="K1873" s="13"/>
      <c r="L1873" s="195"/>
      <c r="M1873" s="200"/>
      <c r="N1873" s="201"/>
      <c r="O1873" s="201"/>
      <c r="P1873" s="201"/>
      <c r="Q1873" s="201"/>
      <c r="R1873" s="201"/>
      <c r="S1873" s="201"/>
      <c r="T1873" s="202"/>
      <c r="U1873" s="13"/>
      <c r="V1873" s="13"/>
      <c r="W1873" s="13"/>
      <c r="X1873" s="13"/>
      <c r="Y1873" s="13"/>
      <c r="Z1873" s="13"/>
      <c r="AA1873" s="13"/>
      <c r="AB1873" s="13"/>
      <c r="AC1873" s="13"/>
      <c r="AD1873" s="13"/>
      <c r="AE1873" s="13"/>
      <c r="AT1873" s="197" t="s">
        <v>265</v>
      </c>
      <c r="AU1873" s="197" t="s">
        <v>85</v>
      </c>
      <c r="AV1873" s="13" t="s">
        <v>82</v>
      </c>
      <c r="AW1873" s="13" t="s">
        <v>32</v>
      </c>
      <c r="AX1873" s="13" t="s">
        <v>75</v>
      </c>
      <c r="AY1873" s="197" t="s">
        <v>257</v>
      </c>
    </row>
    <row r="1874" s="13" customFormat="1">
      <c r="A1874" s="13"/>
      <c r="B1874" s="195"/>
      <c r="C1874" s="13"/>
      <c r="D1874" s="196" t="s">
        <v>265</v>
      </c>
      <c r="E1874" s="197" t="s">
        <v>1</v>
      </c>
      <c r="F1874" s="198" t="s">
        <v>928</v>
      </c>
      <c r="G1874" s="13"/>
      <c r="H1874" s="197" t="s">
        <v>1</v>
      </c>
      <c r="I1874" s="199"/>
      <c r="J1874" s="13"/>
      <c r="K1874" s="13"/>
      <c r="L1874" s="195"/>
      <c r="M1874" s="200"/>
      <c r="N1874" s="201"/>
      <c r="O1874" s="201"/>
      <c r="P1874" s="201"/>
      <c r="Q1874" s="201"/>
      <c r="R1874" s="201"/>
      <c r="S1874" s="201"/>
      <c r="T1874" s="202"/>
      <c r="U1874" s="13"/>
      <c r="V1874" s="13"/>
      <c r="W1874" s="13"/>
      <c r="X1874" s="13"/>
      <c r="Y1874" s="13"/>
      <c r="Z1874" s="13"/>
      <c r="AA1874" s="13"/>
      <c r="AB1874" s="13"/>
      <c r="AC1874" s="13"/>
      <c r="AD1874" s="13"/>
      <c r="AE1874" s="13"/>
      <c r="AT1874" s="197" t="s">
        <v>265</v>
      </c>
      <c r="AU1874" s="197" t="s">
        <v>85</v>
      </c>
      <c r="AV1874" s="13" t="s">
        <v>82</v>
      </c>
      <c r="AW1874" s="13" t="s">
        <v>32</v>
      </c>
      <c r="AX1874" s="13" t="s">
        <v>75</v>
      </c>
      <c r="AY1874" s="197" t="s">
        <v>257</v>
      </c>
    </row>
    <row r="1875" s="14" customFormat="1">
      <c r="A1875" s="14"/>
      <c r="B1875" s="203"/>
      <c r="C1875" s="14"/>
      <c r="D1875" s="196" t="s">
        <v>265</v>
      </c>
      <c r="E1875" s="204" t="s">
        <v>1</v>
      </c>
      <c r="F1875" s="205" t="s">
        <v>2216</v>
      </c>
      <c r="G1875" s="14"/>
      <c r="H1875" s="206">
        <v>61.289999999999999</v>
      </c>
      <c r="I1875" s="207"/>
      <c r="J1875" s="14"/>
      <c r="K1875" s="14"/>
      <c r="L1875" s="203"/>
      <c r="M1875" s="208"/>
      <c r="N1875" s="209"/>
      <c r="O1875" s="209"/>
      <c r="P1875" s="209"/>
      <c r="Q1875" s="209"/>
      <c r="R1875" s="209"/>
      <c r="S1875" s="209"/>
      <c r="T1875" s="210"/>
      <c r="U1875" s="14"/>
      <c r="V1875" s="14"/>
      <c r="W1875" s="14"/>
      <c r="X1875" s="14"/>
      <c r="Y1875" s="14"/>
      <c r="Z1875" s="14"/>
      <c r="AA1875" s="14"/>
      <c r="AB1875" s="14"/>
      <c r="AC1875" s="14"/>
      <c r="AD1875" s="14"/>
      <c r="AE1875" s="14"/>
      <c r="AT1875" s="204" t="s">
        <v>265</v>
      </c>
      <c r="AU1875" s="204" t="s">
        <v>85</v>
      </c>
      <c r="AV1875" s="14" t="s">
        <v>85</v>
      </c>
      <c r="AW1875" s="14" t="s">
        <v>32</v>
      </c>
      <c r="AX1875" s="14" t="s">
        <v>75</v>
      </c>
      <c r="AY1875" s="204" t="s">
        <v>257</v>
      </c>
    </row>
    <row r="1876" s="14" customFormat="1">
      <c r="A1876" s="14"/>
      <c r="B1876" s="203"/>
      <c r="C1876" s="14"/>
      <c r="D1876" s="196" t="s">
        <v>265</v>
      </c>
      <c r="E1876" s="204" t="s">
        <v>1</v>
      </c>
      <c r="F1876" s="205" t="s">
        <v>2217</v>
      </c>
      <c r="G1876" s="14"/>
      <c r="H1876" s="206">
        <v>12.82</v>
      </c>
      <c r="I1876" s="207"/>
      <c r="J1876" s="14"/>
      <c r="K1876" s="14"/>
      <c r="L1876" s="203"/>
      <c r="M1876" s="208"/>
      <c r="N1876" s="209"/>
      <c r="O1876" s="209"/>
      <c r="P1876" s="209"/>
      <c r="Q1876" s="209"/>
      <c r="R1876" s="209"/>
      <c r="S1876" s="209"/>
      <c r="T1876" s="210"/>
      <c r="U1876" s="14"/>
      <c r="V1876" s="14"/>
      <c r="W1876" s="14"/>
      <c r="X1876" s="14"/>
      <c r="Y1876" s="14"/>
      <c r="Z1876" s="14"/>
      <c r="AA1876" s="14"/>
      <c r="AB1876" s="14"/>
      <c r="AC1876" s="14"/>
      <c r="AD1876" s="14"/>
      <c r="AE1876" s="14"/>
      <c r="AT1876" s="204" t="s">
        <v>265</v>
      </c>
      <c r="AU1876" s="204" t="s">
        <v>85</v>
      </c>
      <c r="AV1876" s="14" t="s">
        <v>85</v>
      </c>
      <c r="AW1876" s="14" t="s">
        <v>32</v>
      </c>
      <c r="AX1876" s="14" t="s">
        <v>75</v>
      </c>
      <c r="AY1876" s="204" t="s">
        <v>257</v>
      </c>
    </row>
    <row r="1877" s="14" customFormat="1">
      <c r="A1877" s="14"/>
      <c r="B1877" s="203"/>
      <c r="C1877" s="14"/>
      <c r="D1877" s="196" t="s">
        <v>265</v>
      </c>
      <c r="E1877" s="204" t="s">
        <v>1</v>
      </c>
      <c r="F1877" s="205" t="s">
        <v>2218</v>
      </c>
      <c r="G1877" s="14"/>
      <c r="H1877" s="206">
        <v>10.09</v>
      </c>
      <c r="I1877" s="207"/>
      <c r="J1877" s="14"/>
      <c r="K1877" s="14"/>
      <c r="L1877" s="203"/>
      <c r="M1877" s="208"/>
      <c r="N1877" s="209"/>
      <c r="O1877" s="209"/>
      <c r="P1877" s="209"/>
      <c r="Q1877" s="209"/>
      <c r="R1877" s="209"/>
      <c r="S1877" s="209"/>
      <c r="T1877" s="210"/>
      <c r="U1877" s="14"/>
      <c r="V1877" s="14"/>
      <c r="W1877" s="14"/>
      <c r="X1877" s="14"/>
      <c r="Y1877" s="14"/>
      <c r="Z1877" s="14"/>
      <c r="AA1877" s="14"/>
      <c r="AB1877" s="14"/>
      <c r="AC1877" s="14"/>
      <c r="AD1877" s="14"/>
      <c r="AE1877" s="14"/>
      <c r="AT1877" s="204" t="s">
        <v>265</v>
      </c>
      <c r="AU1877" s="204" t="s">
        <v>85</v>
      </c>
      <c r="AV1877" s="14" t="s">
        <v>85</v>
      </c>
      <c r="AW1877" s="14" t="s">
        <v>32</v>
      </c>
      <c r="AX1877" s="14" t="s">
        <v>75</v>
      </c>
      <c r="AY1877" s="204" t="s">
        <v>257</v>
      </c>
    </row>
    <row r="1878" s="15" customFormat="1">
      <c r="A1878" s="15"/>
      <c r="B1878" s="211"/>
      <c r="C1878" s="15"/>
      <c r="D1878" s="196" t="s">
        <v>265</v>
      </c>
      <c r="E1878" s="212" t="s">
        <v>1</v>
      </c>
      <c r="F1878" s="213" t="s">
        <v>271</v>
      </c>
      <c r="G1878" s="15"/>
      <c r="H1878" s="214">
        <v>84.200000000000003</v>
      </c>
      <c r="I1878" s="215"/>
      <c r="J1878" s="15"/>
      <c r="K1878" s="15"/>
      <c r="L1878" s="211"/>
      <c r="M1878" s="216"/>
      <c r="N1878" s="217"/>
      <c r="O1878" s="217"/>
      <c r="P1878" s="217"/>
      <c r="Q1878" s="217"/>
      <c r="R1878" s="217"/>
      <c r="S1878" s="217"/>
      <c r="T1878" s="218"/>
      <c r="U1878" s="15"/>
      <c r="V1878" s="15"/>
      <c r="W1878" s="15"/>
      <c r="X1878" s="15"/>
      <c r="Y1878" s="15"/>
      <c r="Z1878" s="15"/>
      <c r="AA1878" s="15"/>
      <c r="AB1878" s="15"/>
      <c r="AC1878" s="15"/>
      <c r="AD1878" s="15"/>
      <c r="AE1878" s="15"/>
      <c r="AT1878" s="212" t="s">
        <v>265</v>
      </c>
      <c r="AU1878" s="212" t="s">
        <v>85</v>
      </c>
      <c r="AV1878" s="15" t="s">
        <v>108</v>
      </c>
      <c r="AW1878" s="15" t="s">
        <v>32</v>
      </c>
      <c r="AX1878" s="15" t="s">
        <v>82</v>
      </c>
      <c r="AY1878" s="212" t="s">
        <v>257</v>
      </c>
    </row>
    <row r="1879" s="12" customFormat="1" ht="22.8" customHeight="1">
      <c r="A1879" s="12"/>
      <c r="B1879" s="168"/>
      <c r="C1879" s="12"/>
      <c r="D1879" s="169" t="s">
        <v>74</v>
      </c>
      <c r="E1879" s="179" t="s">
        <v>2219</v>
      </c>
      <c r="F1879" s="179" t="s">
        <v>2220</v>
      </c>
      <c r="G1879" s="12"/>
      <c r="H1879" s="12"/>
      <c r="I1879" s="171"/>
      <c r="J1879" s="180">
        <f>BK1879</f>
        <v>0</v>
      </c>
      <c r="K1879" s="12"/>
      <c r="L1879" s="168"/>
      <c r="M1879" s="173"/>
      <c r="N1879" s="174"/>
      <c r="O1879" s="174"/>
      <c r="P1879" s="175">
        <f>SUM(P1880:P1986)</f>
        <v>0</v>
      </c>
      <c r="Q1879" s="174"/>
      <c r="R1879" s="175">
        <f>SUM(R1880:R1986)</f>
        <v>1.5857532699999999</v>
      </c>
      <c r="S1879" s="174"/>
      <c r="T1879" s="176">
        <f>SUM(T1880:T1986)</f>
        <v>0</v>
      </c>
      <c r="U1879" s="12"/>
      <c r="V1879" s="12"/>
      <c r="W1879" s="12"/>
      <c r="X1879" s="12"/>
      <c r="Y1879" s="12"/>
      <c r="Z1879" s="12"/>
      <c r="AA1879" s="12"/>
      <c r="AB1879" s="12"/>
      <c r="AC1879" s="12"/>
      <c r="AD1879" s="12"/>
      <c r="AE1879" s="12"/>
      <c r="AR1879" s="169" t="s">
        <v>85</v>
      </c>
      <c r="AT1879" s="177" t="s">
        <v>74</v>
      </c>
      <c r="AU1879" s="177" t="s">
        <v>82</v>
      </c>
      <c r="AY1879" s="169" t="s">
        <v>257</v>
      </c>
      <c r="BK1879" s="178">
        <f>SUM(BK1880:BK1986)</f>
        <v>0</v>
      </c>
    </row>
    <row r="1880" s="2" customFormat="1" ht="24.15" customHeight="1">
      <c r="A1880" s="38"/>
      <c r="B1880" s="181"/>
      <c r="C1880" s="182" t="s">
        <v>2221</v>
      </c>
      <c r="D1880" s="182" t="s">
        <v>259</v>
      </c>
      <c r="E1880" s="183" t="s">
        <v>2222</v>
      </c>
      <c r="F1880" s="184" t="s">
        <v>2223</v>
      </c>
      <c r="G1880" s="185" t="s">
        <v>323</v>
      </c>
      <c r="H1880" s="186">
        <v>3402.904</v>
      </c>
      <c r="I1880" s="187"/>
      <c r="J1880" s="188">
        <f>ROUND(I1880*H1880,2)</f>
        <v>0</v>
      </c>
      <c r="K1880" s="184" t="s">
        <v>263</v>
      </c>
      <c r="L1880" s="39"/>
      <c r="M1880" s="189" t="s">
        <v>1</v>
      </c>
      <c r="N1880" s="190" t="s">
        <v>40</v>
      </c>
      <c r="O1880" s="77"/>
      <c r="P1880" s="191">
        <f>O1880*H1880</f>
        <v>0</v>
      </c>
      <c r="Q1880" s="191">
        <v>0.00020000000000000001</v>
      </c>
      <c r="R1880" s="191">
        <f>Q1880*H1880</f>
        <v>0.68058079999999999</v>
      </c>
      <c r="S1880" s="191">
        <v>0</v>
      </c>
      <c r="T1880" s="192">
        <f>S1880*H1880</f>
        <v>0</v>
      </c>
      <c r="U1880" s="38"/>
      <c r="V1880" s="38"/>
      <c r="W1880" s="38"/>
      <c r="X1880" s="38"/>
      <c r="Y1880" s="38"/>
      <c r="Z1880" s="38"/>
      <c r="AA1880" s="38"/>
      <c r="AB1880" s="38"/>
      <c r="AC1880" s="38"/>
      <c r="AD1880" s="38"/>
      <c r="AE1880" s="38"/>
      <c r="AR1880" s="193" t="s">
        <v>364</v>
      </c>
      <c r="AT1880" s="193" t="s">
        <v>259</v>
      </c>
      <c r="AU1880" s="193" t="s">
        <v>85</v>
      </c>
      <c r="AY1880" s="19" t="s">
        <v>257</v>
      </c>
      <c r="BE1880" s="194">
        <f>IF(N1880="základní",J1880,0)</f>
        <v>0</v>
      </c>
      <c r="BF1880" s="194">
        <f>IF(N1880="snížená",J1880,0)</f>
        <v>0</v>
      </c>
      <c r="BG1880" s="194">
        <f>IF(N1880="zákl. přenesená",J1880,0)</f>
        <v>0</v>
      </c>
      <c r="BH1880" s="194">
        <f>IF(N1880="sníž. přenesená",J1880,0)</f>
        <v>0</v>
      </c>
      <c r="BI1880" s="194">
        <f>IF(N1880="nulová",J1880,0)</f>
        <v>0</v>
      </c>
      <c r="BJ1880" s="19" t="s">
        <v>82</v>
      </c>
      <c r="BK1880" s="194">
        <f>ROUND(I1880*H1880,2)</f>
        <v>0</v>
      </c>
      <c r="BL1880" s="19" t="s">
        <v>364</v>
      </c>
      <c r="BM1880" s="193" t="s">
        <v>2224</v>
      </c>
    </row>
    <row r="1881" s="2" customFormat="1" ht="33" customHeight="1">
      <c r="A1881" s="38"/>
      <c r="B1881" s="181"/>
      <c r="C1881" s="182" t="s">
        <v>2225</v>
      </c>
      <c r="D1881" s="182" t="s">
        <v>259</v>
      </c>
      <c r="E1881" s="183" t="s">
        <v>2226</v>
      </c>
      <c r="F1881" s="184" t="s">
        <v>2227</v>
      </c>
      <c r="G1881" s="185" t="s">
        <v>323</v>
      </c>
      <c r="H1881" s="186">
        <v>3402.904</v>
      </c>
      <c r="I1881" s="187"/>
      <c r="J1881" s="188">
        <f>ROUND(I1881*H1881,2)</f>
        <v>0</v>
      </c>
      <c r="K1881" s="184" t="s">
        <v>263</v>
      </c>
      <c r="L1881" s="39"/>
      <c r="M1881" s="189" t="s">
        <v>1</v>
      </c>
      <c r="N1881" s="190" t="s">
        <v>40</v>
      </c>
      <c r="O1881" s="77"/>
      <c r="P1881" s="191">
        <f>O1881*H1881</f>
        <v>0</v>
      </c>
      <c r="Q1881" s="191">
        <v>0.00025999999999999998</v>
      </c>
      <c r="R1881" s="191">
        <f>Q1881*H1881</f>
        <v>0.88475503999999994</v>
      </c>
      <c r="S1881" s="191">
        <v>0</v>
      </c>
      <c r="T1881" s="192">
        <f>S1881*H1881</f>
        <v>0</v>
      </c>
      <c r="U1881" s="38"/>
      <c r="V1881" s="38"/>
      <c r="W1881" s="38"/>
      <c r="X1881" s="38"/>
      <c r="Y1881" s="38"/>
      <c r="Z1881" s="38"/>
      <c r="AA1881" s="38"/>
      <c r="AB1881" s="38"/>
      <c r="AC1881" s="38"/>
      <c r="AD1881" s="38"/>
      <c r="AE1881" s="38"/>
      <c r="AR1881" s="193" t="s">
        <v>364</v>
      </c>
      <c r="AT1881" s="193" t="s">
        <v>259</v>
      </c>
      <c r="AU1881" s="193" t="s">
        <v>85</v>
      </c>
      <c r="AY1881" s="19" t="s">
        <v>257</v>
      </c>
      <c r="BE1881" s="194">
        <f>IF(N1881="základní",J1881,0)</f>
        <v>0</v>
      </c>
      <c r="BF1881" s="194">
        <f>IF(N1881="snížená",J1881,0)</f>
        <v>0</v>
      </c>
      <c r="BG1881" s="194">
        <f>IF(N1881="zákl. přenesená",J1881,0)</f>
        <v>0</v>
      </c>
      <c r="BH1881" s="194">
        <f>IF(N1881="sníž. přenesená",J1881,0)</f>
        <v>0</v>
      </c>
      <c r="BI1881" s="194">
        <f>IF(N1881="nulová",J1881,0)</f>
        <v>0</v>
      </c>
      <c r="BJ1881" s="19" t="s">
        <v>82</v>
      </c>
      <c r="BK1881" s="194">
        <f>ROUND(I1881*H1881,2)</f>
        <v>0</v>
      </c>
      <c r="BL1881" s="19" t="s">
        <v>364</v>
      </c>
      <c r="BM1881" s="193" t="s">
        <v>2228</v>
      </c>
    </row>
    <row r="1882" s="13" customFormat="1">
      <c r="A1882" s="13"/>
      <c r="B1882" s="195"/>
      <c r="C1882" s="13"/>
      <c r="D1882" s="196" t="s">
        <v>265</v>
      </c>
      <c r="E1882" s="197" t="s">
        <v>1</v>
      </c>
      <c r="F1882" s="198" t="s">
        <v>1041</v>
      </c>
      <c r="G1882" s="13"/>
      <c r="H1882" s="197" t="s">
        <v>1</v>
      </c>
      <c r="I1882" s="199"/>
      <c r="J1882" s="13"/>
      <c r="K1882" s="13"/>
      <c r="L1882" s="195"/>
      <c r="M1882" s="200"/>
      <c r="N1882" s="201"/>
      <c r="O1882" s="201"/>
      <c r="P1882" s="201"/>
      <c r="Q1882" s="201"/>
      <c r="R1882" s="201"/>
      <c r="S1882" s="201"/>
      <c r="T1882" s="202"/>
      <c r="U1882" s="13"/>
      <c r="V1882" s="13"/>
      <c r="W1882" s="13"/>
      <c r="X1882" s="13"/>
      <c r="Y1882" s="13"/>
      <c r="Z1882" s="13"/>
      <c r="AA1882" s="13"/>
      <c r="AB1882" s="13"/>
      <c r="AC1882" s="13"/>
      <c r="AD1882" s="13"/>
      <c r="AE1882" s="13"/>
      <c r="AT1882" s="197" t="s">
        <v>265</v>
      </c>
      <c r="AU1882" s="197" t="s">
        <v>85</v>
      </c>
      <c r="AV1882" s="13" t="s">
        <v>82</v>
      </c>
      <c r="AW1882" s="13" t="s">
        <v>32</v>
      </c>
      <c r="AX1882" s="13" t="s">
        <v>75</v>
      </c>
      <c r="AY1882" s="197" t="s">
        <v>257</v>
      </c>
    </row>
    <row r="1883" s="14" customFormat="1">
      <c r="A1883" s="14"/>
      <c r="B1883" s="203"/>
      <c r="C1883" s="14"/>
      <c r="D1883" s="196" t="s">
        <v>265</v>
      </c>
      <c r="E1883" s="204" t="s">
        <v>1</v>
      </c>
      <c r="F1883" s="205" t="s">
        <v>2229</v>
      </c>
      <c r="G1883" s="14"/>
      <c r="H1883" s="206">
        <v>433.76900000000001</v>
      </c>
      <c r="I1883" s="207"/>
      <c r="J1883" s="14"/>
      <c r="K1883" s="14"/>
      <c r="L1883" s="203"/>
      <c r="M1883" s="208"/>
      <c r="N1883" s="209"/>
      <c r="O1883" s="209"/>
      <c r="P1883" s="209"/>
      <c r="Q1883" s="209"/>
      <c r="R1883" s="209"/>
      <c r="S1883" s="209"/>
      <c r="T1883" s="210"/>
      <c r="U1883" s="14"/>
      <c r="V1883" s="14"/>
      <c r="W1883" s="14"/>
      <c r="X1883" s="14"/>
      <c r="Y1883" s="14"/>
      <c r="Z1883" s="14"/>
      <c r="AA1883" s="14"/>
      <c r="AB1883" s="14"/>
      <c r="AC1883" s="14"/>
      <c r="AD1883" s="14"/>
      <c r="AE1883" s="14"/>
      <c r="AT1883" s="204" t="s">
        <v>265</v>
      </c>
      <c r="AU1883" s="204" t="s">
        <v>85</v>
      </c>
      <c r="AV1883" s="14" t="s">
        <v>85</v>
      </c>
      <c r="AW1883" s="14" t="s">
        <v>32</v>
      </c>
      <c r="AX1883" s="14" t="s">
        <v>75</v>
      </c>
      <c r="AY1883" s="204" t="s">
        <v>257</v>
      </c>
    </row>
    <row r="1884" s="14" customFormat="1">
      <c r="A1884" s="14"/>
      <c r="B1884" s="203"/>
      <c r="C1884" s="14"/>
      <c r="D1884" s="196" t="s">
        <v>265</v>
      </c>
      <c r="E1884" s="204" t="s">
        <v>1</v>
      </c>
      <c r="F1884" s="205" t="s">
        <v>2230</v>
      </c>
      <c r="G1884" s="14"/>
      <c r="H1884" s="206">
        <v>307.22300000000001</v>
      </c>
      <c r="I1884" s="207"/>
      <c r="J1884" s="14"/>
      <c r="K1884" s="14"/>
      <c r="L1884" s="203"/>
      <c r="M1884" s="208"/>
      <c r="N1884" s="209"/>
      <c r="O1884" s="209"/>
      <c r="P1884" s="209"/>
      <c r="Q1884" s="209"/>
      <c r="R1884" s="209"/>
      <c r="S1884" s="209"/>
      <c r="T1884" s="210"/>
      <c r="U1884" s="14"/>
      <c r="V1884" s="14"/>
      <c r="W1884" s="14"/>
      <c r="X1884" s="14"/>
      <c r="Y1884" s="14"/>
      <c r="Z1884" s="14"/>
      <c r="AA1884" s="14"/>
      <c r="AB1884" s="14"/>
      <c r="AC1884" s="14"/>
      <c r="AD1884" s="14"/>
      <c r="AE1884" s="14"/>
      <c r="AT1884" s="204" t="s">
        <v>265</v>
      </c>
      <c r="AU1884" s="204" t="s">
        <v>85</v>
      </c>
      <c r="AV1884" s="14" t="s">
        <v>85</v>
      </c>
      <c r="AW1884" s="14" t="s">
        <v>32</v>
      </c>
      <c r="AX1884" s="14" t="s">
        <v>75</v>
      </c>
      <c r="AY1884" s="204" t="s">
        <v>257</v>
      </c>
    </row>
    <row r="1885" s="14" customFormat="1">
      <c r="A1885" s="14"/>
      <c r="B1885" s="203"/>
      <c r="C1885" s="14"/>
      <c r="D1885" s="196" t="s">
        <v>265</v>
      </c>
      <c r="E1885" s="204" t="s">
        <v>1</v>
      </c>
      <c r="F1885" s="205" t="s">
        <v>2231</v>
      </c>
      <c r="G1885" s="14"/>
      <c r="H1885" s="206">
        <v>94.119</v>
      </c>
      <c r="I1885" s="207"/>
      <c r="J1885" s="14"/>
      <c r="K1885" s="14"/>
      <c r="L1885" s="203"/>
      <c r="M1885" s="208"/>
      <c r="N1885" s="209"/>
      <c r="O1885" s="209"/>
      <c r="P1885" s="209"/>
      <c r="Q1885" s="209"/>
      <c r="R1885" s="209"/>
      <c r="S1885" s="209"/>
      <c r="T1885" s="210"/>
      <c r="U1885" s="14"/>
      <c r="V1885" s="14"/>
      <c r="W1885" s="14"/>
      <c r="X1885" s="14"/>
      <c r="Y1885" s="14"/>
      <c r="Z1885" s="14"/>
      <c r="AA1885" s="14"/>
      <c r="AB1885" s="14"/>
      <c r="AC1885" s="14"/>
      <c r="AD1885" s="14"/>
      <c r="AE1885" s="14"/>
      <c r="AT1885" s="204" t="s">
        <v>265</v>
      </c>
      <c r="AU1885" s="204" t="s">
        <v>85</v>
      </c>
      <c r="AV1885" s="14" t="s">
        <v>85</v>
      </c>
      <c r="AW1885" s="14" t="s">
        <v>32</v>
      </c>
      <c r="AX1885" s="14" t="s">
        <v>75</v>
      </c>
      <c r="AY1885" s="204" t="s">
        <v>257</v>
      </c>
    </row>
    <row r="1886" s="14" customFormat="1">
      <c r="A1886" s="14"/>
      <c r="B1886" s="203"/>
      <c r="C1886" s="14"/>
      <c r="D1886" s="196" t="s">
        <v>265</v>
      </c>
      <c r="E1886" s="204" t="s">
        <v>1</v>
      </c>
      <c r="F1886" s="205" t="s">
        <v>2232</v>
      </c>
      <c r="G1886" s="14"/>
      <c r="H1886" s="206">
        <v>103.572</v>
      </c>
      <c r="I1886" s="207"/>
      <c r="J1886" s="14"/>
      <c r="K1886" s="14"/>
      <c r="L1886" s="203"/>
      <c r="M1886" s="208"/>
      <c r="N1886" s="209"/>
      <c r="O1886" s="209"/>
      <c r="P1886" s="209"/>
      <c r="Q1886" s="209"/>
      <c r="R1886" s="209"/>
      <c r="S1886" s="209"/>
      <c r="T1886" s="210"/>
      <c r="U1886" s="14"/>
      <c r="V1886" s="14"/>
      <c r="W1886" s="14"/>
      <c r="X1886" s="14"/>
      <c r="Y1886" s="14"/>
      <c r="Z1886" s="14"/>
      <c r="AA1886" s="14"/>
      <c r="AB1886" s="14"/>
      <c r="AC1886" s="14"/>
      <c r="AD1886" s="14"/>
      <c r="AE1886" s="14"/>
      <c r="AT1886" s="204" t="s">
        <v>265</v>
      </c>
      <c r="AU1886" s="204" t="s">
        <v>85</v>
      </c>
      <c r="AV1886" s="14" t="s">
        <v>85</v>
      </c>
      <c r="AW1886" s="14" t="s">
        <v>32</v>
      </c>
      <c r="AX1886" s="14" t="s">
        <v>75</v>
      </c>
      <c r="AY1886" s="204" t="s">
        <v>257</v>
      </c>
    </row>
    <row r="1887" s="14" customFormat="1">
      <c r="A1887" s="14"/>
      <c r="B1887" s="203"/>
      <c r="C1887" s="14"/>
      <c r="D1887" s="196" t="s">
        <v>265</v>
      </c>
      <c r="E1887" s="204" t="s">
        <v>1</v>
      </c>
      <c r="F1887" s="205" t="s">
        <v>2233</v>
      </c>
      <c r="G1887" s="14"/>
      <c r="H1887" s="206">
        <v>44.387999999999998</v>
      </c>
      <c r="I1887" s="207"/>
      <c r="J1887" s="14"/>
      <c r="K1887" s="14"/>
      <c r="L1887" s="203"/>
      <c r="M1887" s="208"/>
      <c r="N1887" s="209"/>
      <c r="O1887" s="209"/>
      <c r="P1887" s="209"/>
      <c r="Q1887" s="209"/>
      <c r="R1887" s="209"/>
      <c r="S1887" s="209"/>
      <c r="T1887" s="210"/>
      <c r="U1887" s="14"/>
      <c r="V1887" s="14"/>
      <c r="W1887" s="14"/>
      <c r="X1887" s="14"/>
      <c r="Y1887" s="14"/>
      <c r="Z1887" s="14"/>
      <c r="AA1887" s="14"/>
      <c r="AB1887" s="14"/>
      <c r="AC1887" s="14"/>
      <c r="AD1887" s="14"/>
      <c r="AE1887" s="14"/>
      <c r="AT1887" s="204" t="s">
        <v>265</v>
      </c>
      <c r="AU1887" s="204" t="s">
        <v>85</v>
      </c>
      <c r="AV1887" s="14" t="s">
        <v>85</v>
      </c>
      <c r="AW1887" s="14" t="s">
        <v>32</v>
      </c>
      <c r="AX1887" s="14" t="s">
        <v>75</v>
      </c>
      <c r="AY1887" s="204" t="s">
        <v>257</v>
      </c>
    </row>
    <row r="1888" s="14" customFormat="1">
      <c r="A1888" s="14"/>
      <c r="B1888" s="203"/>
      <c r="C1888" s="14"/>
      <c r="D1888" s="196" t="s">
        <v>265</v>
      </c>
      <c r="E1888" s="204" t="s">
        <v>1</v>
      </c>
      <c r="F1888" s="205" t="s">
        <v>2234</v>
      </c>
      <c r="G1888" s="14"/>
      <c r="H1888" s="206">
        <v>83.227999999999994</v>
      </c>
      <c r="I1888" s="207"/>
      <c r="J1888" s="14"/>
      <c r="K1888" s="14"/>
      <c r="L1888" s="203"/>
      <c r="M1888" s="208"/>
      <c r="N1888" s="209"/>
      <c r="O1888" s="209"/>
      <c r="P1888" s="209"/>
      <c r="Q1888" s="209"/>
      <c r="R1888" s="209"/>
      <c r="S1888" s="209"/>
      <c r="T1888" s="210"/>
      <c r="U1888" s="14"/>
      <c r="V1888" s="14"/>
      <c r="W1888" s="14"/>
      <c r="X1888" s="14"/>
      <c r="Y1888" s="14"/>
      <c r="Z1888" s="14"/>
      <c r="AA1888" s="14"/>
      <c r="AB1888" s="14"/>
      <c r="AC1888" s="14"/>
      <c r="AD1888" s="14"/>
      <c r="AE1888" s="14"/>
      <c r="AT1888" s="204" t="s">
        <v>265</v>
      </c>
      <c r="AU1888" s="204" t="s">
        <v>85</v>
      </c>
      <c r="AV1888" s="14" t="s">
        <v>85</v>
      </c>
      <c r="AW1888" s="14" t="s">
        <v>32</v>
      </c>
      <c r="AX1888" s="14" t="s">
        <v>75</v>
      </c>
      <c r="AY1888" s="204" t="s">
        <v>257</v>
      </c>
    </row>
    <row r="1889" s="14" customFormat="1">
      <c r="A1889" s="14"/>
      <c r="B1889" s="203"/>
      <c r="C1889" s="14"/>
      <c r="D1889" s="196" t="s">
        <v>265</v>
      </c>
      <c r="E1889" s="204" t="s">
        <v>1</v>
      </c>
      <c r="F1889" s="205" t="s">
        <v>2235</v>
      </c>
      <c r="G1889" s="14"/>
      <c r="H1889" s="206">
        <v>80.144999999999996</v>
      </c>
      <c r="I1889" s="207"/>
      <c r="J1889" s="14"/>
      <c r="K1889" s="14"/>
      <c r="L1889" s="203"/>
      <c r="M1889" s="208"/>
      <c r="N1889" s="209"/>
      <c r="O1889" s="209"/>
      <c r="P1889" s="209"/>
      <c r="Q1889" s="209"/>
      <c r="R1889" s="209"/>
      <c r="S1889" s="209"/>
      <c r="T1889" s="210"/>
      <c r="U1889" s="14"/>
      <c r="V1889" s="14"/>
      <c r="W1889" s="14"/>
      <c r="X1889" s="14"/>
      <c r="Y1889" s="14"/>
      <c r="Z1889" s="14"/>
      <c r="AA1889" s="14"/>
      <c r="AB1889" s="14"/>
      <c r="AC1889" s="14"/>
      <c r="AD1889" s="14"/>
      <c r="AE1889" s="14"/>
      <c r="AT1889" s="204" t="s">
        <v>265</v>
      </c>
      <c r="AU1889" s="204" t="s">
        <v>85</v>
      </c>
      <c r="AV1889" s="14" t="s">
        <v>85</v>
      </c>
      <c r="AW1889" s="14" t="s">
        <v>32</v>
      </c>
      <c r="AX1889" s="14" t="s">
        <v>75</v>
      </c>
      <c r="AY1889" s="204" t="s">
        <v>257</v>
      </c>
    </row>
    <row r="1890" s="14" customFormat="1">
      <c r="A1890" s="14"/>
      <c r="B1890" s="203"/>
      <c r="C1890" s="14"/>
      <c r="D1890" s="196" t="s">
        <v>265</v>
      </c>
      <c r="E1890" s="204" t="s">
        <v>1</v>
      </c>
      <c r="F1890" s="205" t="s">
        <v>2236</v>
      </c>
      <c r="G1890" s="14"/>
      <c r="H1890" s="206">
        <v>78.501000000000005</v>
      </c>
      <c r="I1890" s="207"/>
      <c r="J1890" s="14"/>
      <c r="K1890" s="14"/>
      <c r="L1890" s="203"/>
      <c r="M1890" s="208"/>
      <c r="N1890" s="209"/>
      <c r="O1890" s="209"/>
      <c r="P1890" s="209"/>
      <c r="Q1890" s="209"/>
      <c r="R1890" s="209"/>
      <c r="S1890" s="209"/>
      <c r="T1890" s="210"/>
      <c r="U1890" s="14"/>
      <c r="V1890" s="14"/>
      <c r="W1890" s="14"/>
      <c r="X1890" s="14"/>
      <c r="Y1890" s="14"/>
      <c r="Z1890" s="14"/>
      <c r="AA1890" s="14"/>
      <c r="AB1890" s="14"/>
      <c r="AC1890" s="14"/>
      <c r="AD1890" s="14"/>
      <c r="AE1890" s="14"/>
      <c r="AT1890" s="204" t="s">
        <v>265</v>
      </c>
      <c r="AU1890" s="204" t="s">
        <v>85</v>
      </c>
      <c r="AV1890" s="14" t="s">
        <v>85</v>
      </c>
      <c r="AW1890" s="14" t="s">
        <v>32</v>
      </c>
      <c r="AX1890" s="14" t="s">
        <v>75</v>
      </c>
      <c r="AY1890" s="204" t="s">
        <v>257</v>
      </c>
    </row>
    <row r="1891" s="14" customFormat="1">
      <c r="A1891" s="14"/>
      <c r="B1891" s="203"/>
      <c r="C1891" s="14"/>
      <c r="D1891" s="196" t="s">
        <v>265</v>
      </c>
      <c r="E1891" s="204" t="s">
        <v>1</v>
      </c>
      <c r="F1891" s="205" t="s">
        <v>2237</v>
      </c>
      <c r="G1891" s="14"/>
      <c r="H1891" s="206">
        <v>78.090000000000003</v>
      </c>
      <c r="I1891" s="207"/>
      <c r="J1891" s="14"/>
      <c r="K1891" s="14"/>
      <c r="L1891" s="203"/>
      <c r="M1891" s="208"/>
      <c r="N1891" s="209"/>
      <c r="O1891" s="209"/>
      <c r="P1891" s="209"/>
      <c r="Q1891" s="209"/>
      <c r="R1891" s="209"/>
      <c r="S1891" s="209"/>
      <c r="T1891" s="210"/>
      <c r="U1891" s="14"/>
      <c r="V1891" s="14"/>
      <c r="W1891" s="14"/>
      <c r="X1891" s="14"/>
      <c r="Y1891" s="14"/>
      <c r="Z1891" s="14"/>
      <c r="AA1891" s="14"/>
      <c r="AB1891" s="14"/>
      <c r="AC1891" s="14"/>
      <c r="AD1891" s="14"/>
      <c r="AE1891" s="14"/>
      <c r="AT1891" s="204" t="s">
        <v>265</v>
      </c>
      <c r="AU1891" s="204" t="s">
        <v>85</v>
      </c>
      <c r="AV1891" s="14" t="s">
        <v>85</v>
      </c>
      <c r="AW1891" s="14" t="s">
        <v>32</v>
      </c>
      <c r="AX1891" s="14" t="s">
        <v>75</v>
      </c>
      <c r="AY1891" s="204" t="s">
        <v>257</v>
      </c>
    </row>
    <row r="1892" s="14" customFormat="1">
      <c r="A1892" s="14"/>
      <c r="B1892" s="203"/>
      <c r="C1892" s="14"/>
      <c r="D1892" s="196" t="s">
        <v>265</v>
      </c>
      <c r="E1892" s="204" t="s">
        <v>1</v>
      </c>
      <c r="F1892" s="205" t="s">
        <v>2238</v>
      </c>
      <c r="G1892" s="14"/>
      <c r="H1892" s="206">
        <v>34.524000000000001</v>
      </c>
      <c r="I1892" s="207"/>
      <c r="J1892" s="14"/>
      <c r="K1892" s="14"/>
      <c r="L1892" s="203"/>
      <c r="M1892" s="208"/>
      <c r="N1892" s="209"/>
      <c r="O1892" s="209"/>
      <c r="P1892" s="209"/>
      <c r="Q1892" s="209"/>
      <c r="R1892" s="209"/>
      <c r="S1892" s="209"/>
      <c r="T1892" s="210"/>
      <c r="U1892" s="14"/>
      <c r="V1892" s="14"/>
      <c r="W1892" s="14"/>
      <c r="X1892" s="14"/>
      <c r="Y1892" s="14"/>
      <c r="Z1892" s="14"/>
      <c r="AA1892" s="14"/>
      <c r="AB1892" s="14"/>
      <c r="AC1892" s="14"/>
      <c r="AD1892" s="14"/>
      <c r="AE1892" s="14"/>
      <c r="AT1892" s="204" t="s">
        <v>265</v>
      </c>
      <c r="AU1892" s="204" t="s">
        <v>85</v>
      </c>
      <c r="AV1892" s="14" t="s">
        <v>85</v>
      </c>
      <c r="AW1892" s="14" t="s">
        <v>32</v>
      </c>
      <c r="AX1892" s="14" t="s">
        <v>75</v>
      </c>
      <c r="AY1892" s="204" t="s">
        <v>257</v>
      </c>
    </row>
    <row r="1893" s="14" customFormat="1">
      <c r="A1893" s="14"/>
      <c r="B1893" s="203"/>
      <c r="C1893" s="14"/>
      <c r="D1893" s="196" t="s">
        <v>265</v>
      </c>
      <c r="E1893" s="204" t="s">
        <v>1</v>
      </c>
      <c r="F1893" s="205" t="s">
        <v>2239</v>
      </c>
      <c r="G1893" s="14"/>
      <c r="H1893" s="206">
        <v>49.115000000000002</v>
      </c>
      <c r="I1893" s="207"/>
      <c r="J1893" s="14"/>
      <c r="K1893" s="14"/>
      <c r="L1893" s="203"/>
      <c r="M1893" s="208"/>
      <c r="N1893" s="209"/>
      <c r="O1893" s="209"/>
      <c r="P1893" s="209"/>
      <c r="Q1893" s="209"/>
      <c r="R1893" s="209"/>
      <c r="S1893" s="209"/>
      <c r="T1893" s="210"/>
      <c r="U1893" s="14"/>
      <c r="V1893" s="14"/>
      <c r="W1893" s="14"/>
      <c r="X1893" s="14"/>
      <c r="Y1893" s="14"/>
      <c r="Z1893" s="14"/>
      <c r="AA1893" s="14"/>
      <c r="AB1893" s="14"/>
      <c r="AC1893" s="14"/>
      <c r="AD1893" s="14"/>
      <c r="AE1893" s="14"/>
      <c r="AT1893" s="204" t="s">
        <v>265</v>
      </c>
      <c r="AU1893" s="204" t="s">
        <v>85</v>
      </c>
      <c r="AV1893" s="14" t="s">
        <v>85</v>
      </c>
      <c r="AW1893" s="14" t="s">
        <v>32</v>
      </c>
      <c r="AX1893" s="14" t="s">
        <v>75</v>
      </c>
      <c r="AY1893" s="204" t="s">
        <v>257</v>
      </c>
    </row>
    <row r="1894" s="14" customFormat="1">
      <c r="A1894" s="14"/>
      <c r="B1894" s="203"/>
      <c r="C1894" s="14"/>
      <c r="D1894" s="196" t="s">
        <v>265</v>
      </c>
      <c r="E1894" s="204" t="s">
        <v>1</v>
      </c>
      <c r="F1894" s="205" t="s">
        <v>2240</v>
      </c>
      <c r="G1894" s="14"/>
      <c r="H1894" s="206">
        <v>49.526000000000003</v>
      </c>
      <c r="I1894" s="207"/>
      <c r="J1894" s="14"/>
      <c r="K1894" s="14"/>
      <c r="L1894" s="203"/>
      <c r="M1894" s="208"/>
      <c r="N1894" s="209"/>
      <c r="O1894" s="209"/>
      <c r="P1894" s="209"/>
      <c r="Q1894" s="209"/>
      <c r="R1894" s="209"/>
      <c r="S1894" s="209"/>
      <c r="T1894" s="210"/>
      <c r="U1894" s="14"/>
      <c r="V1894" s="14"/>
      <c r="W1894" s="14"/>
      <c r="X1894" s="14"/>
      <c r="Y1894" s="14"/>
      <c r="Z1894" s="14"/>
      <c r="AA1894" s="14"/>
      <c r="AB1894" s="14"/>
      <c r="AC1894" s="14"/>
      <c r="AD1894" s="14"/>
      <c r="AE1894" s="14"/>
      <c r="AT1894" s="204" t="s">
        <v>265</v>
      </c>
      <c r="AU1894" s="204" t="s">
        <v>85</v>
      </c>
      <c r="AV1894" s="14" t="s">
        <v>85</v>
      </c>
      <c r="AW1894" s="14" t="s">
        <v>32</v>
      </c>
      <c r="AX1894" s="14" t="s">
        <v>75</v>
      </c>
      <c r="AY1894" s="204" t="s">
        <v>257</v>
      </c>
    </row>
    <row r="1895" s="14" customFormat="1">
      <c r="A1895" s="14"/>
      <c r="B1895" s="203"/>
      <c r="C1895" s="14"/>
      <c r="D1895" s="196" t="s">
        <v>265</v>
      </c>
      <c r="E1895" s="204" t="s">
        <v>1</v>
      </c>
      <c r="F1895" s="205" t="s">
        <v>2241</v>
      </c>
      <c r="G1895" s="14"/>
      <c r="H1895" s="206">
        <v>143.929</v>
      </c>
      <c r="I1895" s="207"/>
      <c r="J1895" s="14"/>
      <c r="K1895" s="14"/>
      <c r="L1895" s="203"/>
      <c r="M1895" s="208"/>
      <c r="N1895" s="209"/>
      <c r="O1895" s="209"/>
      <c r="P1895" s="209"/>
      <c r="Q1895" s="209"/>
      <c r="R1895" s="209"/>
      <c r="S1895" s="209"/>
      <c r="T1895" s="210"/>
      <c r="U1895" s="14"/>
      <c r="V1895" s="14"/>
      <c r="W1895" s="14"/>
      <c r="X1895" s="14"/>
      <c r="Y1895" s="14"/>
      <c r="Z1895" s="14"/>
      <c r="AA1895" s="14"/>
      <c r="AB1895" s="14"/>
      <c r="AC1895" s="14"/>
      <c r="AD1895" s="14"/>
      <c r="AE1895" s="14"/>
      <c r="AT1895" s="204" t="s">
        <v>265</v>
      </c>
      <c r="AU1895" s="204" t="s">
        <v>85</v>
      </c>
      <c r="AV1895" s="14" t="s">
        <v>85</v>
      </c>
      <c r="AW1895" s="14" t="s">
        <v>32</v>
      </c>
      <c r="AX1895" s="14" t="s">
        <v>75</v>
      </c>
      <c r="AY1895" s="204" t="s">
        <v>257</v>
      </c>
    </row>
    <row r="1896" s="14" customFormat="1">
      <c r="A1896" s="14"/>
      <c r="B1896" s="203"/>
      <c r="C1896" s="14"/>
      <c r="D1896" s="196" t="s">
        <v>265</v>
      </c>
      <c r="E1896" s="204" t="s">
        <v>1</v>
      </c>
      <c r="F1896" s="205" t="s">
        <v>2242</v>
      </c>
      <c r="G1896" s="14"/>
      <c r="H1896" s="206">
        <v>398.80500000000001</v>
      </c>
      <c r="I1896" s="207"/>
      <c r="J1896" s="14"/>
      <c r="K1896" s="14"/>
      <c r="L1896" s="203"/>
      <c r="M1896" s="208"/>
      <c r="N1896" s="209"/>
      <c r="O1896" s="209"/>
      <c r="P1896" s="209"/>
      <c r="Q1896" s="209"/>
      <c r="R1896" s="209"/>
      <c r="S1896" s="209"/>
      <c r="T1896" s="210"/>
      <c r="U1896" s="14"/>
      <c r="V1896" s="14"/>
      <c r="W1896" s="14"/>
      <c r="X1896" s="14"/>
      <c r="Y1896" s="14"/>
      <c r="Z1896" s="14"/>
      <c r="AA1896" s="14"/>
      <c r="AB1896" s="14"/>
      <c r="AC1896" s="14"/>
      <c r="AD1896" s="14"/>
      <c r="AE1896" s="14"/>
      <c r="AT1896" s="204" t="s">
        <v>265</v>
      </c>
      <c r="AU1896" s="204" t="s">
        <v>85</v>
      </c>
      <c r="AV1896" s="14" t="s">
        <v>85</v>
      </c>
      <c r="AW1896" s="14" t="s">
        <v>32</v>
      </c>
      <c r="AX1896" s="14" t="s">
        <v>75</v>
      </c>
      <c r="AY1896" s="204" t="s">
        <v>257</v>
      </c>
    </row>
    <row r="1897" s="14" customFormat="1">
      <c r="A1897" s="14"/>
      <c r="B1897" s="203"/>
      <c r="C1897" s="14"/>
      <c r="D1897" s="196" t="s">
        <v>265</v>
      </c>
      <c r="E1897" s="204" t="s">
        <v>1</v>
      </c>
      <c r="F1897" s="205" t="s">
        <v>2243</v>
      </c>
      <c r="G1897" s="14"/>
      <c r="H1897" s="206">
        <v>61.298000000000002</v>
      </c>
      <c r="I1897" s="207"/>
      <c r="J1897" s="14"/>
      <c r="K1897" s="14"/>
      <c r="L1897" s="203"/>
      <c r="M1897" s="208"/>
      <c r="N1897" s="209"/>
      <c r="O1897" s="209"/>
      <c r="P1897" s="209"/>
      <c r="Q1897" s="209"/>
      <c r="R1897" s="209"/>
      <c r="S1897" s="209"/>
      <c r="T1897" s="210"/>
      <c r="U1897" s="14"/>
      <c r="V1897" s="14"/>
      <c r="W1897" s="14"/>
      <c r="X1897" s="14"/>
      <c r="Y1897" s="14"/>
      <c r="Z1897" s="14"/>
      <c r="AA1897" s="14"/>
      <c r="AB1897" s="14"/>
      <c r="AC1897" s="14"/>
      <c r="AD1897" s="14"/>
      <c r="AE1897" s="14"/>
      <c r="AT1897" s="204" t="s">
        <v>265</v>
      </c>
      <c r="AU1897" s="204" t="s">
        <v>85</v>
      </c>
      <c r="AV1897" s="14" t="s">
        <v>85</v>
      </c>
      <c r="AW1897" s="14" t="s">
        <v>32</v>
      </c>
      <c r="AX1897" s="14" t="s">
        <v>75</v>
      </c>
      <c r="AY1897" s="204" t="s">
        <v>257</v>
      </c>
    </row>
    <row r="1898" s="14" customFormat="1">
      <c r="A1898" s="14"/>
      <c r="B1898" s="203"/>
      <c r="C1898" s="14"/>
      <c r="D1898" s="196" t="s">
        <v>265</v>
      </c>
      <c r="E1898" s="204" t="s">
        <v>1</v>
      </c>
      <c r="F1898" s="205" t="s">
        <v>2244</v>
      </c>
      <c r="G1898" s="14"/>
      <c r="H1898" s="206">
        <v>49.594999999999999</v>
      </c>
      <c r="I1898" s="207"/>
      <c r="J1898" s="14"/>
      <c r="K1898" s="14"/>
      <c r="L1898" s="203"/>
      <c r="M1898" s="208"/>
      <c r="N1898" s="209"/>
      <c r="O1898" s="209"/>
      <c r="P1898" s="209"/>
      <c r="Q1898" s="209"/>
      <c r="R1898" s="209"/>
      <c r="S1898" s="209"/>
      <c r="T1898" s="210"/>
      <c r="U1898" s="14"/>
      <c r="V1898" s="14"/>
      <c r="W1898" s="14"/>
      <c r="X1898" s="14"/>
      <c r="Y1898" s="14"/>
      <c r="Z1898" s="14"/>
      <c r="AA1898" s="14"/>
      <c r="AB1898" s="14"/>
      <c r="AC1898" s="14"/>
      <c r="AD1898" s="14"/>
      <c r="AE1898" s="14"/>
      <c r="AT1898" s="204" t="s">
        <v>265</v>
      </c>
      <c r="AU1898" s="204" t="s">
        <v>85</v>
      </c>
      <c r="AV1898" s="14" t="s">
        <v>85</v>
      </c>
      <c r="AW1898" s="14" t="s">
        <v>32</v>
      </c>
      <c r="AX1898" s="14" t="s">
        <v>75</v>
      </c>
      <c r="AY1898" s="204" t="s">
        <v>257</v>
      </c>
    </row>
    <row r="1899" s="14" customFormat="1">
      <c r="A1899" s="14"/>
      <c r="B1899" s="203"/>
      <c r="C1899" s="14"/>
      <c r="D1899" s="196" t="s">
        <v>265</v>
      </c>
      <c r="E1899" s="204" t="s">
        <v>1</v>
      </c>
      <c r="F1899" s="205" t="s">
        <v>2245</v>
      </c>
      <c r="G1899" s="14"/>
      <c r="H1899" s="206">
        <v>50.338000000000001</v>
      </c>
      <c r="I1899" s="207"/>
      <c r="J1899" s="14"/>
      <c r="K1899" s="14"/>
      <c r="L1899" s="203"/>
      <c r="M1899" s="208"/>
      <c r="N1899" s="209"/>
      <c r="O1899" s="209"/>
      <c r="P1899" s="209"/>
      <c r="Q1899" s="209"/>
      <c r="R1899" s="209"/>
      <c r="S1899" s="209"/>
      <c r="T1899" s="210"/>
      <c r="U1899" s="14"/>
      <c r="V1899" s="14"/>
      <c r="W1899" s="14"/>
      <c r="X1899" s="14"/>
      <c r="Y1899" s="14"/>
      <c r="Z1899" s="14"/>
      <c r="AA1899" s="14"/>
      <c r="AB1899" s="14"/>
      <c r="AC1899" s="14"/>
      <c r="AD1899" s="14"/>
      <c r="AE1899" s="14"/>
      <c r="AT1899" s="204" t="s">
        <v>265</v>
      </c>
      <c r="AU1899" s="204" t="s">
        <v>85</v>
      </c>
      <c r="AV1899" s="14" t="s">
        <v>85</v>
      </c>
      <c r="AW1899" s="14" t="s">
        <v>32</v>
      </c>
      <c r="AX1899" s="14" t="s">
        <v>75</v>
      </c>
      <c r="AY1899" s="204" t="s">
        <v>257</v>
      </c>
    </row>
    <row r="1900" s="14" customFormat="1">
      <c r="A1900" s="14"/>
      <c r="B1900" s="203"/>
      <c r="C1900" s="14"/>
      <c r="D1900" s="196" t="s">
        <v>265</v>
      </c>
      <c r="E1900" s="204" t="s">
        <v>1</v>
      </c>
      <c r="F1900" s="205" t="s">
        <v>2246</v>
      </c>
      <c r="G1900" s="14"/>
      <c r="H1900" s="206">
        <v>54.424999999999997</v>
      </c>
      <c r="I1900" s="207"/>
      <c r="J1900" s="14"/>
      <c r="K1900" s="14"/>
      <c r="L1900" s="203"/>
      <c r="M1900" s="208"/>
      <c r="N1900" s="209"/>
      <c r="O1900" s="209"/>
      <c r="P1900" s="209"/>
      <c r="Q1900" s="209"/>
      <c r="R1900" s="209"/>
      <c r="S1900" s="209"/>
      <c r="T1900" s="210"/>
      <c r="U1900" s="14"/>
      <c r="V1900" s="14"/>
      <c r="W1900" s="14"/>
      <c r="X1900" s="14"/>
      <c r="Y1900" s="14"/>
      <c r="Z1900" s="14"/>
      <c r="AA1900" s="14"/>
      <c r="AB1900" s="14"/>
      <c r="AC1900" s="14"/>
      <c r="AD1900" s="14"/>
      <c r="AE1900" s="14"/>
      <c r="AT1900" s="204" t="s">
        <v>265</v>
      </c>
      <c r="AU1900" s="204" t="s">
        <v>85</v>
      </c>
      <c r="AV1900" s="14" t="s">
        <v>85</v>
      </c>
      <c r="AW1900" s="14" t="s">
        <v>32</v>
      </c>
      <c r="AX1900" s="14" t="s">
        <v>75</v>
      </c>
      <c r="AY1900" s="204" t="s">
        <v>257</v>
      </c>
    </row>
    <row r="1901" s="14" customFormat="1">
      <c r="A1901" s="14"/>
      <c r="B1901" s="203"/>
      <c r="C1901" s="14"/>
      <c r="D1901" s="196" t="s">
        <v>265</v>
      </c>
      <c r="E1901" s="204" t="s">
        <v>1</v>
      </c>
      <c r="F1901" s="205" t="s">
        <v>2247</v>
      </c>
      <c r="G1901" s="14"/>
      <c r="H1901" s="206">
        <v>32.506</v>
      </c>
      <c r="I1901" s="207"/>
      <c r="J1901" s="14"/>
      <c r="K1901" s="14"/>
      <c r="L1901" s="203"/>
      <c r="M1901" s="208"/>
      <c r="N1901" s="209"/>
      <c r="O1901" s="209"/>
      <c r="P1901" s="209"/>
      <c r="Q1901" s="209"/>
      <c r="R1901" s="209"/>
      <c r="S1901" s="209"/>
      <c r="T1901" s="210"/>
      <c r="U1901" s="14"/>
      <c r="V1901" s="14"/>
      <c r="W1901" s="14"/>
      <c r="X1901" s="14"/>
      <c r="Y1901" s="14"/>
      <c r="Z1901" s="14"/>
      <c r="AA1901" s="14"/>
      <c r="AB1901" s="14"/>
      <c r="AC1901" s="14"/>
      <c r="AD1901" s="14"/>
      <c r="AE1901" s="14"/>
      <c r="AT1901" s="204" t="s">
        <v>265</v>
      </c>
      <c r="AU1901" s="204" t="s">
        <v>85</v>
      </c>
      <c r="AV1901" s="14" t="s">
        <v>85</v>
      </c>
      <c r="AW1901" s="14" t="s">
        <v>32</v>
      </c>
      <c r="AX1901" s="14" t="s">
        <v>75</v>
      </c>
      <c r="AY1901" s="204" t="s">
        <v>257</v>
      </c>
    </row>
    <row r="1902" s="14" customFormat="1">
      <c r="A1902" s="14"/>
      <c r="B1902" s="203"/>
      <c r="C1902" s="14"/>
      <c r="D1902" s="196" t="s">
        <v>265</v>
      </c>
      <c r="E1902" s="204" t="s">
        <v>1</v>
      </c>
      <c r="F1902" s="205" t="s">
        <v>2248</v>
      </c>
      <c r="G1902" s="14"/>
      <c r="H1902" s="206">
        <v>21.919</v>
      </c>
      <c r="I1902" s="207"/>
      <c r="J1902" s="14"/>
      <c r="K1902" s="14"/>
      <c r="L1902" s="203"/>
      <c r="M1902" s="208"/>
      <c r="N1902" s="209"/>
      <c r="O1902" s="209"/>
      <c r="P1902" s="209"/>
      <c r="Q1902" s="209"/>
      <c r="R1902" s="209"/>
      <c r="S1902" s="209"/>
      <c r="T1902" s="210"/>
      <c r="U1902" s="14"/>
      <c r="V1902" s="14"/>
      <c r="W1902" s="14"/>
      <c r="X1902" s="14"/>
      <c r="Y1902" s="14"/>
      <c r="Z1902" s="14"/>
      <c r="AA1902" s="14"/>
      <c r="AB1902" s="14"/>
      <c r="AC1902" s="14"/>
      <c r="AD1902" s="14"/>
      <c r="AE1902" s="14"/>
      <c r="AT1902" s="204" t="s">
        <v>265</v>
      </c>
      <c r="AU1902" s="204" t="s">
        <v>85</v>
      </c>
      <c r="AV1902" s="14" t="s">
        <v>85</v>
      </c>
      <c r="AW1902" s="14" t="s">
        <v>32</v>
      </c>
      <c r="AX1902" s="14" t="s">
        <v>75</v>
      </c>
      <c r="AY1902" s="204" t="s">
        <v>257</v>
      </c>
    </row>
    <row r="1903" s="14" customFormat="1">
      <c r="A1903" s="14"/>
      <c r="B1903" s="203"/>
      <c r="C1903" s="14"/>
      <c r="D1903" s="196" t="s">
        <v>265</v>
      </c>
      <c r="E1903" s="204" t="s">
        <v>1</v>
      </c>
      <c r="F1903" s="205" t="s">
        <v>2249</v>
      </c>
      <c r="G1903" s="14"/>
      <c r="H1903" s="206">
        <v>21.733000000000001</v>
      </c>
      <c r="I1903" s="207"/>
      <c r="J1903" s="14"/>
      <c r="K1903" s="14"/>
      <c r="L1903" s="203"/>
      <c r="M1903" s="208"/>
      <c r="N1903" s="209"/>
      <c r="O1903" s="209"/>
      <c r="P1903" s="209"/>
      <c r="Q1903" s="209"/>
      <c r="R1903" s="209"/>
      <c r="S1903" s="209"/>
      <c r="T1903" s="210"/>
      <c r="U1903" s="14"/>
      <c r="V1903" s="14"/>
      <c r="W1903" s="14"/>
      <c r="X1903" s="14"/>
      <c r="Y1903" s="14"/>
      <c r="Z1903" s="14"/>
      <c r="AA1903" s="14"/>
      <c r="AB1903" s="14"/>
      <c r="AC1903" s="14"/>
      <c r="AD1903" s="14"/>
      <c r="AE1903" s="14"/>
      <c r="AT1903" s="204" t="s">
        <v>265</v>
      </c>
      <c r="AU1903" s="204" t="s">
        <v>85</v>
      </c>
      <c r="AV1903" s="14" t="s">
        <v>85</v>
      </c>
      <c r="AW1903" s="14" t="s">
        <v>32</v>
      </c>
      <c r="AX1903" s="14" t="s">
        <v>75</v>
      </c>
      <c r="AY1903" s="204" t="s">
        <v>257</v>
      </c>
    </row>
    <row r="1904" s="14" customFormat="1">
      <c r="A1904" s="14"/>
      <c r="B1904" s="203"/>
      <c r="C1904" s="14"/>
      <c r="D1904" s="196" t="s">
        <v>265</v>
      </c>
      <c r="E1904" s="204" t="s">
        <v>1</v>
      </c>
      <c r="F1904" s="205" t="s">
        <v>2250</v>
      </c>
      <c r="G1904" s="14"/>
      <c r="H1904" s="206">
        <v>31.763000000000002</v>
      </c>
      <c r="I1904" s="207"/>
      <c r="J1904" s="14"/>
      <c r="K1904" s="14"/>
      <c r="L1904" s="203"/>
      <c r="M1904" s="208"/>
      <c r="N1904" s="209"/>
      <c r="O1904" s="209"/>
      <c r="P1904" s="209"/>
      <c r="Q1904" s="209"/>
      <c r="R1904" s="209"/>
      <c r="S1904" s="209"/>
      <c r="T1904" s="210"/>
      <c r="U1904" s="14"/>
      <c r="V1904" s="14"/>
      <c r="W1904" s="14"/>
      <c r="X1904" s="14"/>
      <c r="Y1904" s="14"/>
      <c r="Z1904" s="14"/>
      <c r="AA1904" s="14"/>
      <c r="AB1904" s="14"/>
      <c r="AC1904" s="14"/>
      <c r="AD1904" s="14"/>
      <c r="AE1904" s="14"/>
      <c r="AT1904" s="204" t="s">
        <v>265</v>
      </c>
      <c r="AU1904" s="204" t="s">
        <v>85</v>
      </c>
      <c r="AV1904" s="14" t="s">
        <v>85</v>
      </c>
      <c r="AW1904" s="14" t="s">
        <v>32</v>
      </c>
      <c r="AX1904" s="14" t="s">
        <v>75</v>
      </c>
      <c r="AY1904" s="204" t="s">
        <v>257</v>
      </c>
    </row>
    <row r="1905" s="14" customFormat="1">
      <c r="A1905" s="14"/>
      <c r="B1905" s="203"/>
      <c r="C1905" s="14"/>
      <c r="D1905" s="196" t="s">
        <v>265</v>
      </c>
      <c r="E1905" s="204" t="s">
        <v>1</v>
      </c>
      <c r="F1905" s="205" t="s">
        <v>2251</v>
      </c>
      <c r="G1905" s="14"/>
      <c r="H1905" s="206">
        <v>28.791</v>
      </c>
      <c r="I1905" s="207"/>
      <c r="J1905" s="14"/>
      <c r="K1905" s="14"/>
      <c r="L1905" s="203"/>
      <c r="M1905" s="208"/>
      <c r="N1905" s="209"/>
      <c r="O1905" s="209"/>
      <c r="P1905" s="209"/>
      <c r="Q1905" s="209"/>
      <c r="R1905" s="209"/>
      <c r="S1905" s="209"/>
      <c r="T1905" s="210"/>
      <c r="U1905" s="14"/>
      <c r="V1905" s="14"/>
      <c r="W1905" s="14"/>
      <c r="X1905" s="14"/>
      <c r="Y1905" s="14"/>
      <c r="Z1905" s="14"/>
      <c r="AA1905" s="14"/>
      <c r="AB1905" s="14"/>
      <c r="AC1905" s="14"/>
      <c r="AD1905" s="14"/>
      <c r="AE1905" s="14"/>
      <c r="AT1905" s="204" t="s">
        <v>265</v>
      </c>
      <c r="AU1905" s="204" t="s">
        <v>85</v>
      </c>
      <c r="AV1905" s="14" t="s">
        <v>85</v>
      </c>
      <c r="AW1905" s="14" t="s">
        <v>32</v>
      </c>
      <c r="AX1905" s="14" t="s">
        <v>75</v>
      </c>
      <c r="AY1905" s="204" t="s">
        <v>257</v>
      </c>
    </row>
    <row r="1906" s="14" customFormat="1">
      <c r="A1906" s="14"/>
      <c r="B1906" s="203"/>
      <c r="C1906" s="14"/>
      <c r="D1906" s="196" t="s">
        <v>265</v>
      </c>
      <c r="E1906" s="204" t="s">
        <v>1</v>
      </c>
      <c r="F1906" s="205" t="s">
        <v>2252</v>
      </c>
      <c r="G1906" s="14"/>
      <c r="H1906" s="206">
        <v>39.008000000000003</v>
      </c>
      <c r="I1906" s="207"/>
      <c r="J1906" s="14"/>
      <c r="K1906" s="14"/>
      <c r="L1906" s="203"/>
      <c r="M1906" s="208"/>
      <c r="N1906" s="209"/>
      <c r="O1906" s="209"/>
      <c r="P1906" s="209"/>
      <c r="Q1906" s="209"/>
      <c r="R1906" s="209"/>
      <c r="S1906" s="209"/>
      <c r="T1906" s="210"/>
      <c r="U1906" s="14"/>
      <c r="V1906" s="14"/>
      <c r="W1906" s="14"/>
      <c r="X1906" s="14"/>
      <c r="Y1906" s="14"/>
      <c r="Z1906" s="14"/>
      <c r="AA1906" s="14"/>
      <c r="AB1906" s="14"/>
      <c r="AC1906" s="14"/>
      <c r="AD1906" s="14"/>
      <c r="AE1906" s="14"/>
      <c r="AT1906" s="204" t="s">
        <v>265</v>
      </c>
      <c r="AU1906" s="204" t="s">
        <v>85</v>
      </c>
      <c r="AV1906" s="14" t="s">
        <v>85</v>
      </c>
      <c r="AW1906" s="14" t="s">
        <v>32</v>
      </c>
      <c r="AX1906" s="14" t="s">
        <v>75</v>
      </c>
      <c r="AY1906" s="204" t="s">
        <v>257</v>
      </c>
    </row>
    <row r="1907" s="14" customFormat="1">
      <c r="A1907" s="14"/>
      <c r="B1907" s="203"/>
      <c r="C1907" s="14"/>
      <c r="D1907" s="196" t="s">
        <v>265</v>
      </c>
      <c r="E1907" s="204" t="s">
        <v>1</v>
      </c>
      <c r="F1907" s="205" t="s">
        <v>2253</v>
      </c>
      <c r="G1907" s="14"/>
      <c r="H1907" s="206">
        <v>28.791</v>
      </c>
      <c r="I1907" s="207"/>
      <c r="J1907" s="14"/>
      <c r="K1907" s="14"/>
      <c r="L1907" s="203"/>
      <c r="M1907" s="208"/>
      <c r="N1907" s="209"/>
      <c r="O1907" s="209"/>
      <c r="P1907" s="209"/>
      <c r="Q1907" s="209"/>
      <c r="R1907" s="209"/>
      <c r="S1907" s="209"/>
      <c r="T1907" s="210"/>
      <c r="U1907" s="14"/>
      <c r="V1907" s="14"/>
      <c r="W1907" s="14"/>
      <c r="X1907" s="14"/>
      <c r="Y1907" s="14"/>
      <c r="Z1907" s="14"/>
      <c r="AA1907" s="14"/>
      <c r="AB1907" s="14"/>
      <c r="AC1907" s="14"/>
      <c r="AD1907" s="14"/>
      <c r="AE1907" s="14"/>
      <c r="AT1907" s="204" t="s">
        <v>265</v>
      </c>
      <c r="AU1907" s="204" t="s">
        <v>85</v>
      </c>
      <c r="AV1907" s="14" t="s">
        <v>85</v>
      </c>
      <c r="AW1907" s="14" t="s">
        <v>32</v>
      </c>
      <c r="AX1907" s="14" t="s">
        <v>75</v>
      </c>
      <c r="AY1907" s="204" t="s">
        <v>257</v>
      </c>
    </row>
    <row r="1908" s="14" customFormat="1">
      <c r="A1908" s="14"/>
      <c r="B1908" s="203"/>
      <c r="C1908" s="14"/>
      <c r="D1908" s="196" t="s">
        <v>265</v>
      </c>
      <c r="E1908" s="204" t="s">
        <v>1</v>
      </c>
      <c r="F1908" s="205" t="s">
        <v>2254</v>
      </c>
      <c r="G1908" s="14"/>
      <c r="H1908" s="206">
        <v>45.509</v>
      </c>
      <c r="I1908" s="207"/>
      <c r="J1908" s="14"/>
      <c r="K1908" s="14"/>
      <c r="L1908" s="203"/>
      <c r="M1908" s="208"/>
      <c r="N1908" s="209"/>
      <c r="O1908" s="209"/>
      <c r="P1908" s="209"/>
      <c r="Q1908" s="209"/>
      <c r="R1908" s="209"/>
      <c r="S1908" s="209"/>
      <c r="T1908" s="210"/>
      <c r="U1908" s="14"/>
      <c r="V1908" s="14"/>
      <c r="W1908" s="14"/>
      <c r="X1908" s="14"/>
      <c r="Y1908" s="14"/>
      <c r="Z1908" s="14"/>
      <c r="AA1908" s="14"/>
      <c r="AB1908" s="14"/>
      <c r="AC1908" s="14"/>
      <c r="AD1908" s="14"/>
      <c r="AE1908" s="14"/>
      <c r="AT1908" s="204" t="s">
        <v>265</v>
      </c>
      <c r="AU1908" s="204" t="s">
        <v>85</v>
      </c>
      <c r="AV1908" s="14" t="s">
        <v>85</v>
      </c>
      <c r="AW1908" s="14" t="s">
        <v>32</v>
      </c>
      <c r="AX1908" s="14" t="s">
        <v>75</v>
      </c>
      <c r="AY1908" s="204" t="s">
        <v>257</v>
      </c>
    </row>
    <row r="1909" s="14" customFormat="1">
      <c r="A1909" s="14"/>
      <c r="B1909" s="203"/>
      <c r="C1909" s="14"/>
      <c r="D1909" s="196" t="s">
        <v>265</v>
      </c>
      <c r="E1909" s="204" t="s">
        <v>1</v>
      </c>
      <c r="F1909" s="205" t="s">
        <v>2255</v>
      </c>
      <c r="G1909" s="14"/>
      <c r="H1909" s="206">
        <v>44.951999999999998</v>
      </c>
      <c r="I1909" s="207"/>
      <c r="J1909" s="14"/>
      <c r="K1909" s="14"/>
      <c r="L1909" s="203"/>
      <c r="M1909" s="208"/>
      <c r="N1909" s="209"/>
      <c r="O1909" s="209"/>
      <c r="P1909" s="209"/>
      <c r="Q1909" s="209"/>
      <c r="R1909" s="209"/>
      <c r="S1909" s="209"/>
      <c r="T1909" s="210"/>
      <c r="U1909" s="14"/>
      <c r="V1909" s="14"/>
      <c r="W1909" s="14"/>
      <c r="X1909" s="14"/>
      <c r="Y1909" s="14"/>
      <c r="Z1909" s="14"/>
      <c r="AA1909" s="14"/>
      <c r="AB1909" s="14"/>
      <c r="AC1909" s="14"/>
      <c r="AD1909" s="14"/>
      <c r="AE1909" s="14"/>
      <c r="AT1909" s="204" t="s">
        <v>265</v>
      </c>
      <c r="AU1909" s="204" t="s">
        <v>85</v>
      </c>
      <c r="AV1909" s="14" t="s">
        <v>85</v>
      </c>
      <c r="AW1909" s="14" t="s">
        <v>32</v>
      </c>
      <c r="AX1909" s="14" t="s">
        <v>75</v>
      </c>
      <c r="AY1909" s="204" t="s">
        <v>257</v>
      </c>
    </row>
    <row r="1910" s="14" customFormat="1">
      <c r="A1910" s="14"/>
      <c r="B1910" s="203"/>
      <c r="C1910" s="14"/>
      <c r="D1910" s="196" t="s">
        <v>265</v>
      </c>
      <c r="E1910" s="204" t="s">
        <v>1</v>
      </c>
      <c r="F1910" s="205" t="s">
        <v>2256</v>
      </c>
      <c r="G1910" s="14"/>
      <c r="H1910" s="206">
        <v>26.004999999999999</v>
      </c>
      <c r="I1910" s="207"/>
      <c r="J1910" s="14"/>
      <c r="K1910" s="14"/>
      <c r="L1910" s="203"/>
      <c r="M1910" s="208"/>
      <c r="N1910" s="209"/>
      <c r="O1910" s="209"/>
      <c r="P1910" s="209"/>
      <c r="Q1910" s="209"/>
      <c r="R1910" s="209"/>
      <c r="S1910" s="209"/>
      <c r="T1910" s="210"/>
      <c r="U1910" s="14"/>
      <c r="V1910" s="14"/>
      <c r="W1910" s="14"/>
      <c r="X1910" s="14"/>
      <c r="Y1910" s="14"/>
      <c r="Z1910" s="14"/>
      <c r="AA1910" s="14"/>
      <c r="AB1910" s="14"/>
      <c r="AC1910" s="14"/>
      <c r="AD1910" s="14"/>
      <c r="AE1910" s="14"/>
      <c r="AT1910" s="204" t="s">
        <v>265</v>
      </c>
      <c r="AU1910" s="204" t="s">
        <v>85</v>
      </c>
      <c r="AV1910" s="14" t="s">
        <v>85</v>
      </c>
      <c r="AW1910" s="14" t="s">
        <v>32</v>
      </c>
      <c r="AX1910" s="14" t="s">
        <v>75</v>
      </c>
      <c r="AY1910" s="204" t="s">
        <v>257</v>
      </c>
    </row>
    <row r="1911" s="14" customFormat="1">
      <c r="A1911" s="14"/>
      <c r="B1911" s="203"/>
      <c r="C1911" s="14"/>
      <c r="D1911" s="196" t="s">
        <v>265</v>
      </c>
      <c r="E1911" s="204" t="s">
        <v>1</v>
      </c>
      <c r="F1911" s="205" t="s">
        <v>2257</v>
      </c>
      <c r="G1911" s="14"/>
      <c r="H1911" s="206">
        <v>22.661999999999999</v>
      </c>
      <c r="I1911" s="207"/>
      <c r="J1911" s="14"/>
      <c r="K1911" s="14"/>
      <c r="L1911" s="203"/>
      <c r="M1911" s="208"/>
      <c r="N1911" s="209"/>
      <c r="O1911" s="209"/>
      <c r="P1911" s="209"/>
      <c r="Q1911" s="209"/>
      <c r="R1911" s="209"/>
      <c r="S1911" s="209"/>
      <c r="T1911" s="210"/>
      <c r="U1911" s="14"/>
      <c r="V1911" s="14"/>
      <c r="W1911" s="14"/>
      <c r="X1911" s="14"/>
      <c r="Y1911" s="14"/>
      <c r="Z1911" s="14"/>
      <c r="AA1911" s="14"/>
      <c r="AB1911" s="14"/>
      <c r="AC1911" s="14"/>
      <c r="AD1911" s="14"/>
      <c r="AE1911" s="14"/>
      <c r="AT1911" s="204" t="s">
        <v>265</v>
      </c>
      <c r="AU1911" s="204" t="s">
        <v>85</v>
      </c>
      <c r="AV1911" s="14" t="s">
        <v>85</v>
      </c>
      <c r="AW1911" s="14" t="s">
        <v>32</v>
      </c>
      <c r="AX1911" s="14" t="s">
        <v>75</v>
      </c>
      <c r="AY1911" s="204" t="s">
        <v>257</v>
      </c>
    </row>
    <row r="1912" s="14" customFormat="1">
      <c r="A1912" s="14"/>
      <c r="B1912" s="203"/>
      <c r="C1912" s="14"/>
      <c r="D1912" s="196" t="s">
        <v>265</v>
      </c>
      <c r="E1912" s="204" t="s">
        <v>1</v>
      </c>
      <c r="F1912" s="205" t="s">
        <v>2258</v>
      </c>
      <c r="G1912" s="14"/>
      <c r="H1912" s="206">
        <v>42.350999999999999</v>
      </c>
      <c r="I1912" s="207"/>
      <c r="J1912" s="14"/>
      <c r="K1912" s="14"/>
      <c r="L1912" s="203"/>
      <c r="M1912" s="208"/>
      <c r="N1912" s="209"/>
      <c r="O1912" s="209"/>
      <c r="P1912" s="209"/>
      <c r="Q1912" s="209"/>
      <c r="R1912" s="209"/>
      <c r="S1912" s="209"/>
      <c r="T1912" s="210"/>
      <c r="U1912" s="14"/>
      <c r="V1912" s="14"/>
      <c r="W1912" s="14"/>
      <c r="X1912" s="14"/>
      <c r="Y1912" s="14"/>
      <c r="Z1912" s="14"/>
      <c r="AA1912" s="14"/>
      <c r="AB1912" s="14"/>
      <c r="AC1912" s="14"/>
      <c r="AD1912" s="14"/>
      <c r="AE1912" s="14"/>
      <c r="AT1912" s="204" t="s">
        <v>265</v>
      </c>
      <c r="AU1912" s="204" t="s">
        <v>85</v>
      </c>
      <c r="AV1912" s="14" t="s">
        <v>85</v>
      </c>
      <c r="AW1912" s="14" t="s">
        <v>32</v>
      </c>
      <c r="AX1912" s="14" t="s">
        <v>75</v>
      </c>
      <c r="AY1912" s="204" t="s">
        <v>257</v>
      </c>
    </row>
    <row r="1913" s="14" customFormat="1">
      <c r="A1913" s="14"/>
      <c r="B1913" s="203"/>
      <c r="C1913" s="14"/>
      <c r="D1913" s="196" t="s">
        <v>265</v>
      </c>
      <c r="E1913" s="204" t="s">
        <v>1</v>
      </c>
      <c r="F1913" s="205" t="s">
        <v>2259</v>
      </c>
      <c r="G1913" s="14"/>
      <c r="H1913" s="206">
        <v>111.07899999999999</v>
      </c>
      <c r="I1913" s="207"/>
      <c r="J1913" s="14"/>
      <c r="K1913" s="14"/>
      <c r="L1913" s="203"/>
      <c r="M1913" s="208"/>
      <c r="N1913" s="209"/>
      <c r="O1913" s="209"/>
      <c r="P1913" s="209"/>
      <c r="Q1913" s="209"/>
      <c r="R1913" s="209"/>
      <c r="S1913" s="209"/>
      <c r="T1913" s="210"/>
      <c r="U1913" s="14"/>
      <c r="V1913" s="14"/>
      <c r="W1913" s="14"/>
      <c r="X1913" s="14"/>
      <c r="Y1913" s="14"/>
      <c r="Z1913" s="14"/>
      <c r="AA1913" s="14"/>
      <c r="AB1913" s="14"/>
      <c r="AC1913" s="14"/>
      <c r="AD1913" s="14"/>
      <c r="AE1913" s="14"/>
      <c r="AT1913" s="204" t="s">
        <v>265</v>
      </c>
      <c r="AU1913" s="204" t="s">
        <v>85</v>
      </c>
      <c r="AV1913" s="14" t="s">
        <v>85</v>
      </c>
      <c r="AW1913" s="14" t="s">
        <v>32</v>
      </c>
      <c r="AX1913" s="14" t="s">
        <v>75</v>
      </c>
      <c r="AY1913" s="204" t="s">
        <v>257</v>
      </c>
    </row>
    <row r="1914" s="14" customFormat="1">
      <c r="A1914" s="14"/>
      <c r="B1914" s="203"/>
      <c r="C1914" s="14"/>
      <c r="D1914" s="196" t="s">
        <v>265</v>
      </c>
      <c r="E1914" s="204" t="s">
        <v>1</v>
      </c>
      <c r="F1914" s="205" t="s">
        <v>2260</v>
      </c>
      <c r="G1914" s="14"/>
      <c r="H1914" s="206">
        <v>92.132000000000005</v>
      </c>
      <c r="I1914" s="207"/>
      <c r="J1914" s="14"/>
      <c r="K1914" s="14"/>
      <c r="L1914" s="203"/>
      <c r="M1914" s="208"/>
      <c r="N1914" s="209"/>
      <c r="O1914" s="209"/>
      <c r="P1914" s="209"/>
      <c r="Q1914" s="209"/>
      <c r="R1914" s="209"/>
      <c r="S1914" s="209"/>
      <c r="T1914" s="210"/>
      <c r="U1914" s="14"/>
      <c r="V1914" s="14"/>
      <c r="W1914" s="14"/>
      <c r="X1914" s="14"/>
      <c r="Y1914" s="14"/>
      <c r="Z1914" s="14"/>
      <c r="AA1914" s="14"/>
      <c r="AB1914" s="14"/>
      <c r="AC1914" s="14"/>
      <c r="AD1914" s="14"/>
      <c r="AE1914" s="14"/>
      <c r="AT1914" s="204" t="s">
        <v>265</v>
      </c>
      <c r="AU1914" s="204" t="s">
        <v>85</v>
      </c>
      <c r="AV1914" s="14" t="s">
        <v>85</v>
      </c>
      <c r="AW1914" s="14" t="s">
        <v>32</v>
      </c>
      <c r="AX1914" s="14" t="s">
        <v>75</v>
      </c>
      <c r="AY1914" s="204" t="s">
        <v>257</v>
      </c>
    </row>
    <row r="1915" s="14" customFormat="1">
      <c r="A1915" s="14"/>
      <c r="B1915" s="203"/>
      <c r="C1915" s="14"/>
      <c r="D1915" s="196" t="s">
        <v>265</v>
      </c>
      <c r="E1915" s="204" t="s">
        <v>1</v>
      </c>
      <c r="F1915" s="205" t="s">
        <v>2261</v>
      </c>
      <c r="G1915" s="14"/>
      <c r="H1915" s="206">
        <v>67.984999999999999</v>
      </c>
      <c r="I1915" s="207"/>
      <c r="J1915" s="14"/>
      <c r="K1915" s="14"/>
      <c r="L1915" s="203"/>
      <c r="M1915" s="208"/>
      <c r="N1915" s="209"/>
      <c r="O1915" s="209"/>
      <c r="P1915" s="209"/>
      <c r="Q1915" s="209"/>
      <c r="R1915" s="209"/>
      <c r="S1915" s="209"/>
      <c r="T1915" s="210"/>
      <c r="U1915" s="14"/>
      <c r="V1915" s="14"/>
      <c r="W1915" s="14"/>
      <c r="X1915" s="14"/>
      <c r="Y1915" s="14"/>
      <c r="Z1915" s="14"/>
      <c r="AA1915" s="14"/>
      <c r="AB1915" s="14"/>
      <c r="AC1915" s="14"/>
      <c r="AD1915" s="14"/>
      <c r="AE1915" s="14"/>
      <c r="AT1915" s="204" t="s">
        <v>265</v>
      </c>
      <c r="AU1915" s="204" t="s">
        <v>85</v>
      </c>
      <c r="AV1915" s="14" t="s">
        <v>85</v>
      </c>
      <c r="AW1915" s="14" t="s">
        <v>32</v>
      </c>
      <c r="AX1915" s="14" t="s">
        <v>75</v>
      </c>
      <c r="AY1915" s="204" t="s">
        <v>257</v>
      </c>
    </row>
    <row r="1916" s="14" customFormat="1">
      <c r="A1916" s="14"/>
      <c r="B1916" s="203"/>
      <c r="C1916" s="14"/>
      <c r="D1916" s="196" t="s">
        <v>265</v>
      </c>
      <c r="E1916" s="204" t="s">
        <v>1</v>
      </c>
      <c r="F1916" s="205" t="s">
        <v>2262</v>
      </c>
      <c r="G1916" s="14"/>
      <c r="H1916" s="206">
        <v>58.697000000000003</v>
      </c>
      <c r="I1916" s="207"/>
      <c r="J1916" s="14"/>
      <c r="K1916" s="14"/>
      <c r="L1916" s="203"/>
      <c r="M1916" s="208"/>
      <c r="N1916" s="209"/>
      <c r="O1916" s="209"/>
      <c r="P1916" s="209"/>
      <c r="Q1916" s="209"/>
      <c r="R1916" s="209"/>
      <c r="S1916" s="209"/>
      <c r="T1916" s="210"/>
      <c r="U1916" s="14"/>
      <c r="V1916" s="14"/>
      <c r="W1916" s="14"/>
      <c r="X1916" s="14"/>
      <c r="Y1916" s="14"/>
      <c r="Z1916" s="14"/>
      <c r="AA1916" s="14"/>
      <c r="AB1916" s="14"/>
      <c r="AC1916" s="14"/>
      <c r="AD1916" s="14"/>
      <c r="AE1916" s="14"/>
      <c r="AT1916" s="204" t="s">
        <v>265</v>
      </c>
      <c r="AU1916" s="204" t="s">
        <v>85</v>
      </c>
      <c r="AV1916" s="14" t="s">
        <v>85</v>
      </c>
      <c r="AW1916" s="14" t="s">
        <v>32</v>
      </c>
      <c r="AX1916" s="14" t="s">
        <v>75</v>
      </c>
      <c r="AY1916" s="204" t="s">
        <v>257</v>
      </c>
    </row>
    <row r="1917" s="14" customFormat="1">
      <c r="A1917" s="14"/>
      <c r="B1917" s="203"/>
      <c r="C1917" s="14"/>
      <c r="D1917" s="196" t="s">
        <v>265</v>
      </c>
      <c r="E1917" s="204" t="s">
        <v>1</v>
      </c>
      <c r="F1917" s="205" t="s">
        <v>2263</v>
      </c>
      <c r="G1917" s="14"/>
      <c r="H1917" s="206">
        <v>224.88999999999999</v>
      </c>
      <c r="I1917" s="207"/>
      <c r="J1917" s="14"/>
      <c r="K1917" s="14"/>
      <c r="L1917" s="203"/>
      <c r="M1917" s="208"/>
      <c r="N1917" s="209"/>
      <c r="O1917" s="209"/>
      <c r="P1917" s="209"/>
      <c r="Q1917" s="209"/>
      <c r="R1917" s="209"/>
      <c r="S1917" s="209"/>
      <c r="T1917" s="210"/>
      <c r="U1917" s="14"/>
      <c r="V1917" s="14"/>
      <c r="W1917" s="14"/>
      <c r="X1917" s="14"/>
      <c r="Y1917" s="14"/>
      <c r="Z1917" s="14"/>
      <c r="AA1917" s="14"/>
      <c r="AB1917" s="14"/>
      <c r="AC1917" s="14"/>
      <c r="AD1917" s="14"/>
      <c r="AE1917" s="14"/>
      <c r="AT1917" s="204" t="s">
        <v>265</v>
      </c>
      <c r="AU1917" s="204" t="s">
        <v>85</v>
      </c>
      <c r="AV1917" s="14" t="s">
        <v>85</v>
      </c>
      <c r="AW1917" s="14" t="s">
        <v>32</v>
      </c>
      <c r="AX1917" s="14" t="s">
        <v>75</v>
      </c>
      <c r="AY1917" s="204" t="s">
        <v>257</v>
      </c>
    </row>
    <row r="1918" s="16" customFormat="1">
      <c r="A1918" s="16"/>
      <c r="B1918" s="219"/>
      <c r="C1918" s="16"/>
      <c r="D1918" s="196" t="s">
        <v>265</v>
      </c>
      <c r="E1918" s="220" t="s">
        <v>1</v>
      </c>
      <c r="F1918" s="221" t="s">
        <v>296</v>
      </c>
      <c r="G1918" s="16"/>
      <c r="H1918" s="222">
        <v>3135.3630000000003</v>
      </c>
      <c r="I1918" s="223"/>
      <c r="J1918" s="16"/>
      <c r="K1918" s="16"/>
      <c r="L1918" s="219"/>
      <c r="M1918" s="224"/>
      <c r="N1918" s="225"/>
      <c r="O1918" s="225"/>
      <c r="P1918" s="225"/>
      <c r="Q1918" s="225"/>
      <c r="R1918" s="225"/>
      <c r="S1918" s="225"/>
      <c r="T1918" s="226"/>
      <c r="U1918" s="16"/>
      <c r="V1918" s="16"/>
      <c r="W1918" s="16"/>
      <c r="X1918" s="16"/>
      <c r="Y1918" s="16"/>
      <c r="Z1918" s="16"/>
      <c r="AA1918" s="16"/>
      <c r="AB1918" s="16"/>
      <c r="AC1918" s="16"/>
      <c r="AD1918" s="16"/>
      <c r="AE1918" s="16"/>
      <c r="AT1918" s="220" t="s">
        <v>265</v>
      </c>
      <c r="AU1918" s="220" t="s">
        <v>85</v>
      </c>
      <c r="AV1918" s="16" t="s">
        <v>92</v>
      </c>
      <c r="AW1918" s="16" t="s">
        <v>32</v>
      </c>
      <c r="AX1918" s="16" t="s">
        <v>75</v>
      </c>
      <c r="AY1918" s="220" t="s">
        <v>257</v>
      </c>
    </row>
    <row r="1919" s="13" customFormat="1">
      <c r="A1919" s="13"/>
      <c r="B1919" s="195"/>
      <c r="C1919" s="13"/>
      <c r="D1919" s="196" t="s">
        <v>265</v>
      </c>
      <c r="E1919" s="197" t="s">
        <v>1</v>
      </c>
      <c r="F1919" s="198" t="s">
        <v>2264</v>
      </c>
      <c r="G1919" s="13"/>
      <c r="H1919" s="197" t="s">
        <v>1</v>
      </c>
      <c r="I1919" s="199"/>
      <c r="J1919" s="13"/>
      <c r="K1919" s="13"/>
      <c r="L1919" s="195"/>
      <c r="M1919" s="200"/>
      <c r="N1919" s="201"/>
      <c r="O1919" s="201"/>
      <c r="P1919" s="201"/>
      <c r="Q1919" s="201"/>
      <c r="R1919" s="201"/>
      <c r="S1919" s="201"/>
      <c r="T1919" s="202"/>
      <c r="U1919" s="13"/>
      <c r="V1919" s="13"/>
      <c r="W1919" s="13"/>
      <c r="X1919" s="13"/>
      <c r="Y1919" s="13"/>
      <c r="Z1919" s="13"/>
      <c r="AA1919" s="13"/>
      <c r="AB1919" s="13"/>
      <c r="AC1919" s="13"/>
      <c r="AD1919" s="13"/>
      <c r="AE1919" s="13"/>
      <c r="AT1919" s="197" t="s">
        <v>265</v>
      </c>
      <c r="AU1919" s="197" t="s">
        <v>85</v>
      </c>
      <c r="AV1919" s="13" t="s">
        <v>82</v>
      </c>
      <c r="AW1919" s="13" t="s">
        <v>32</v>
      </c>
      <c r="AX1919" s="13" t="s">
        <v>75</v>
      </c>
      <c r="AY1919" s="197" t="s">
        <v>257</v>
      </c>
    </row>
    <row r="1920" s="14" customFormat="1">
      <c r="A1920" s="14"/>
      <c r="B1920" s="203"/>
      <c r="C1920" s="14"/>
      <c r="D1920" s="196" t="s">
        <v>265</v>
      </c>
      <c r="E1920" s="204" t="s">
        <v>1</v>
      </c>
      <c r="F1920" s="205" t="s">
        <v>2265</v>
      </c>
      <c r="G1920" s="14"/>
      <c r="H1920" s="206">
        <v>156.83000000000001</v>
      </c>
      <c r="I1920" s="207"/>
      <c r="J1920" s="14"/>
      <c r="K1920" s="14"/>
      <c r="L1920" s="203"/>
      <c r="M1920" s="208"/>
      <c r="N1920" s="209"/>
      <c r="O1920" s="209"/>
      <c r="P1920" s="209"/>
      <c r="Q1920" s="209"/>
      <c r="R1920" s="209"/>
      <c r="S1920" s="209"/>
      <c r="T1920" s="210"/>
      <c r="U1920" s="14"/>
      <c r="V1920" s="14"/>
      <c r="W1920" s="14"/>
      <c r="X1920" s="14"/>
      <c r="Y1920" s="14"/>
      <c r="Z1920" s="14"/>
      <c r="AA1920" s="14"/>
      <c r="AB1920" s="14"/>
      <c r="AC1920" s="14"/>
      <c r="AD1920" s="14"/>
      <c r="AE1920" s="14"/>
      <c r="AT1920" s="204" t="s">
        <v>265</v>
      </c>
      <c r="AU1920" s="204" t="s">
        <v>85</v>
      </c>
      <c r="AV1920" s="14" t="s">
        <v>85</v>
      </c>
      <c r="AW1920" s="14" t="s">
        <v>32</v>
      </c>
      <c r="AX1920" s="14" t="s">
        <v>75</v>
      </c>
      <c r="AY1920" s="204" t="s">
        <v>257</v>
      </c>
    </row>
    <row r="1921" s="16" customFormat="1">
      <c r="A1921" s="16"/>
      <c r="B1921" s="219"/>
      <c r="C1921" s="16"/>
      <c r="D1921" s="196" t="s">
        <v>265</v>
      </c>
      <c r="E1921" s="220" t="s">
        <v>1</v>
      </c>
      <c r="F1921" s="221" t="s">
        <v>296</v>
      </c>
      <c r="G1921" s="16"/>
      <c r="H1921" s="222">
        <v>156.83000000000001</v>
      </c>
      <c r="I1921" s="223"/>
      <c r="J1921" s="16"/>
      <c r="K1921" s="16"/>
      <c r="L1921" s="219"/>
      <c r="M1921" s="224"/>
      <c r="N1921" s="225"/>
      <c r="O1921" s="225"/>
      <c r="P1921" s="225"/>
      <c r="Q1921" s="225"/>
      <c r="R1921" s="225"/>
      <c r="S1921" s="225"/>
      <c r="T1921" s="226"/>
      <c r="U1921" s="16"/>
      <c r="V1921" s="16"/>
      <c r="W1921" s="16"/>
      <c r="X1921" s="16"/>
      <c r="Y1921" s="16"/>
      <c r="Z1921" s="16"/>
      <c r="AA1921" s="16"/>
      <c r="AB1921" s="16"/>
      <c r="AC1921" s="16"/>
      <c r="AD1921" s="16"/>
      <c r="AE1921" s="16"/>
      <c r="AT1921" s="220" t="s">
        <v>265</v>
      </c>
      <c r="AU1921" s="220" t="s">
        <v>85</v>
      </c>
      <c r="AV1921" s="16" t="s">
        <v>92</v>
      </c>
      <c r="AW1921" s="16" t="s">
        <v>32</v>
      </c>
      <c r="AX1921" s="16" t="s">
        <v>75</v>
      </c>
      <c r="AY1921" s="220" t="s">
        <v>257</v>
      </c>
    </row>
    <row r="1922" s="13" customFormat="1">
      <c r="A1922" s="13"/>
      <c r="B1922" s="195"/>
      <c r="C1922" s="13"/>
      <c r="D1922" s="196" t="s">
        <v>265</v>
      </c>
      <c r="E1922" s="197" t="s">
        <v>1</v>
      </c>
      <c r="F1922" s="198" t="s">
        <v>2266</v>
      </c>
      <c r="G1922" s="13"/>
      <c r="H1922" s="197" t="s">
        <v>1</v>
      </c>
      <c r="I1922" s="199"/>
      <c r="J1922" s="13"/>
      <c r="K1922" s="13"/>
      <c r="L1922" s="195"/>
      <c r="M1922" s="200"/>
      <c r="N1922" s="201"/>
      <c r="O1922" s="201"/>
      <c r="P1922" s="201"/>
      <c r="Q1922" s="201"/>
      <c r="R1922" s="201"/>
      <c r="S1922" s="201"/>
      <c r="T1922" s="202"/>
      <c r="U1922" s="13"/>
      <c r="V1922" s="13"/>
      <c r="W1922" s="13"/>
      <c r="X1922" s="13"/>
      <c r="Y1922" s="13"/>
      <c r="Z1922" s="13"/>
      <c r="AA1922" s="13"/>
      <c r="AB1922" s="13"/>
      <c r="AC1922" s="13"/>
      <c r="AD1922" s="13"/>
      <c r="AE1922" s="13"/>
      <c r="AT1922" s="197" t="s">
        <v>265</v>
      </c>
      <c r="AU1922" s="197" t="s">
        <v>85</v>
      </c>
      <c r="AV1922" s="13" t="s">
        <v>82</v>
      </c>
      <c r="AW1922" s="13" t="s">
        <v>32</v>
      </c>
      <c r="AX1922" s="13" t="s">
        <v>75</v>
      </c>
      <c r="AY1922" s="197" t="s">
        <v>257</v>
      </c>
    </row>
    <row r="1923" s="14" customFormat="1">
      <c r="A1923" s="14"/>
      <c r="B1923" s="203"/>
      <c r="C1923" s="14"/>
      <c r="D1923" s="196" t="s">
        <v>265</v>
      </c>
      <c r="E1923" s="204" t="s">
        <v>1</v>
      </c>
      <c r="F1923" s="205" t="s">
        <v>2267</v>
      </c>
      <c r="G1923" s="14"/>
      <c r="H1923" s="206">
        <v>110.711</v>
      </c>
      <c r="I1923" s="207"/>
      <c r="J1923" s="14"/>
      <c r="K1923" s="14"/>
      <c r="L1923" s="203"/>
      <c r="M1923" s="208"/>
      <c r="N1923" s="209"/>
      <c r="O1923" s="209"/>
      <c r="P1923" s="209"/>
      <c r="Q1923" s="209"/>
      <c r="R1923" s="209"/>
      <c r="S1923" s="209"/>
      <c r="T1923" s="210"/>
      <c r="U1923" s="14"/>
      <c r="V1923" s="14"/>
      <c r="W1923" s="14"/>
      <c r="X1923" s="14"/>
      <c r="Y1923" s="14"/>
      <c r="Z1923" s="14"/>
      <c r="AA1923" s="14"/>
      <c r="AB1923" s="14"/>
      <c r="AC1923" s="14"/>
      <c r="AD1923" s="14"/>
      <c r="AE1923" s="14"/>
      <c r="AT1923" s="204" t="s">
        <v>265</v>
      </c>
      <c r="AU1923" s="204" t="s">
        <v>85</v>
      </c>
      <c r="AV1923" s="14" t="s">
        <v>85</v>
      </c>
      <c r="AW1923" s="14" t="s">
        <v>32</v>
      </c>
      <c r="AX1923" s="14" t="s">
        <v>75</v>
      </c>
      <c r="AY1923" s="204" t="s">
        <v>257</v>
      </c>
    </row>
    <row r="1924" s="16" customFormat="1">
      <c r="A1924" s="16"/>
      <c r="B1924" s="219"/>
      <c r="C1924" s="16"/>
      <c r="D1924" s="196" t="s">
        <v>265</v>
      </c>
      <c r="E1924" s="220" t="s">
        <v>1</v>
      </c>
      <c r="F1924" s="221" t="s">
        <v>296</v>
      </c>
      <c r="G1924" s="16"/>
      <c r="H1924" s="222">
        <v>110.711</v>
      </c>
      <c r="I1924" s="223"/>
      <c r="J1924" s="16"/>
      <c r="K1924" s="16"/>
      <c r="L1924" s="219"/>
      <c r="M1924" s="224"/>
      <c r="N1924" s="225"/>
      <c r="O1924" s="225"/>
      <c r="P1924" s="225"/>
      <c r="Q1924" s="225"/>
      <c r="R1924" s="225"/>
      <c r="S1924" s="225"/>
      <c r="T1924" s="226"/>
      <c r="U1924" s="16"/>
      <c r="V1924" s="16"/>
      <c r="W1924" s="16"/>
      <c r="X1924" s="16"/>
      <c r="Y1924" s="16"/>
      <c r="Z1924" s="16"/>
      <c r="AA1924" s="16"/>
      <c r="AB1924" s="16"/>
      <c r="AC1924" s="16"/>
      <c r="AD1924" s="16"/>
      <c r="AE1924" s="16"/>
      <c r="AT1924" s="220" t="s">
        <v>265</v>
      </c>
      <c r="AU1924" s="220" t="s">
        <v>85</v>
      </c>
      <c r="AV1924" s="16" t="s">
        <v>92</v>
      </c>
      <c r="AW1924" s="16" t="s">
        <v>32</v>
      </c>
      <c r="AX1924" s="16" t="s">
        <v>75</v>
      </c>
      <c r="AY1924" s="220" t="s">
        <v>257</v>
      </c>
    </row>
    <row r="1925" s="15" customFormat="1">
      <c r="A1925" s="15"/>
      <c r="B1925" s="211"/>
      <c r="C1925" s="15"/>
      <c r="D1925" s="196" t="s">
        <v>265</v>
      </c>
      <c r="E1925" s="212" t="s">
        <v>1</v>
      </c>
      <c r="F1925" s="213" t="s">
        <v>271</v>
      </c>
      <c r="G1925" s="15"/>
      <c r="H1925" s="214">
        <v>3402.904</v>
      </c>
      <c r="I1925" s="215"/>
      <c r="J1925" s="15"/>
      <c r="K1925" s="15"/>
      <c r="L1925" s="211"/>
      <c r="M1925" s="216"/>
      <c r="N1925" s="217"/>
      <c r="O1925" s="217"/>
      <c r="P1925" s="217"/>
      <c r="Q1925" s="217"/>
      <c r="R1925" s="217"/>
      <c r="S1925" s="217"/>
      <c r="T1925" s="218"/>
      <c r="U1925" s="15"/>
      <c r="V1925" s="15"/>
      <c r="W1925" s="15"/>
      <c r="X1925" s="15"/>
      <c r="Y1925" s="15"/>
      <c r="Z1925" s="15"/>
      <c r="AA1925" s="15"/>
      <c r="AB1925" s="15"/>
      <c r="AC1925" s="15"/>
      <c r="AD1925" s="15"/>
      <c r="AE1925" s="15"/>
      <c r="AT1925" s="212" t="s">
        <v>265</v>
      </c>
      <c r="AU1925" s="212" t="s">
        <v>85</v>
      </c>
      <c r="AV1925" s="15" t="s">
        <v>108</v>
      </c>
      <c r="AW1925" s="15" t="s">
        <v>32</v>
      </c>
      <c r="AX1925" s="15" t="s">
        <v>82</v>
      </c>
      <c r="AY1925" s="212" t="s">
        <v>257</v>
      </c>
    </row>
    <row r="1926" s="2" customFormat="1" ht="33" customHeight="1">
      <c r="A1926" s="38"/>
      <c r="B1926" s="181"/>
      <c r="C1926" s="182" t="s">
        <v>2268</v>
      </c>
      <c r="D1926" s="182" t="s">
        <v>259</v>
      </c>
      <c r="E1926" s="183" t="s">
        <v>2269</v>
      </c>
      <c r="F1926" s="184" t="s">
        <v>2270</v>
      </c>
      <c r="G1926" s="185" t="s">
        <v>323</v>
      </c>
      <c r="H1926" s="186">
        <v>680.58100000000002</v>
      </c>
      <c r="I1926" s="187"/>
      <c r="J1926" s="188">
        <f>ROUND(I1926*H1926,2)</f>
        <v>0</v>
      </c>
      <c r="K1926" s="184" t="s">
        <v>263</v>
      </c>
      <c r="L1926" s="39"/>
      <c r="M1926" s="189" t="s">
        <v>1</v>
      </c>
      <c r="N1926" s="190" t="s">
        <v>40</v>
      </c>
      <c r="O1926" s="77"/>
      <c r="P1926" s="191">
        <f>O1926*H1926</f>
        <v>0</v>
      </c>
      <c r="Q1926" s="191">
        <v>3.0000000000000001E-05</v>
      </c>
      <c r="R1926" s="191">
        <f>Q1926*H1926</f>
        <v>0.02041743</v>
      </c>
      <c r="S1926" s="191">
        <v>0</v>
      </c>
      <c r="T1926" s="192">
        <f>S1926*H1926</f>
        <v>0</v>
      </c>
      <c r="U1926" s="38"/>
      <c r="V1926" s="38"/>
      <c r="W1926" s="38"/>
      <c r="X1926" s="38"/>
      <c r="Y1926" s="38"/>
      <c r="Z1926" s="38"/>
      <c r="AA1926" s="38"/>
      <c r="AB1926" s="38"/>
      <c r="AC1926" s="38"/>
      <c r="AD1926" s="38"/>
      <c r="AE1926" s="38"/>
      <c r="AR1926" s="193" t="s">
        <v>364</v>
      </c>
      <c r="AT1926" s="193" t="s">
        <v>259</v>
      </c>
      <c r="AU1926" s="193" t="s">
        <v>85</v>
      </c>
      <c r="AY1926" s="19" t="s">
        <v>257</v>
      </c>
      <c r="BE1926" s="194">
        <f>IF(N1926="základní",J1926,0)</f>
        <v>0</v>
      </c>
      <c r="BF1926" s="194">
        <f>IF(N1926="snížená",J1926,0)</f>
        <v>0</v>
      </c>
      <c r="BG1926" s="194">
        <f>IF(N1926="zákl. přenesená",J1926,0)</f>
        <v>0</v>
      </c>
      <c r="BH1926" s="194">
        <f>IF(N1926="sníž. přenesená",J1926,0)</f>
        <v>0</v>
      </c>
      <c r="BI1926" s="194">
        <f>IF(N1926="nulová",J1926,0)</f>
        <v>0</v>
      </c>
      <c r="BJ1926" s="19" t="s">
        <v>82</v>
      </c>
      <c r="BK1926" s="194">
        <f>ROUND(I1926*H1926,2)</f>
        <v>0</v>
      </c>
      <c r="BL1926" s="19" t="s">
        <v>364</v>
      </c>
      <c r="BM1926" s="193" t="s">
        <v>2271</v>
      </c>
    </row>
    <row r="1927" s="14" customFormat="1">
      <c r="A1927" s="14"/>
      <c r="B1927" s="203"/>
      <c r="C1927" s="14"/>
      <c r="D1927" s="196" t="s">
        <v>265</v>
      </c>
      <c r="E1927" s="14"/>
      <c r="F1927" s="205" t="s">
        <v>2272</v>
      </c>
      <c r="G1927" s="14"/>
      <c r="H1927" s="206">
        <v>680.58100000000002</v>
      </c>
      <c r="I1927" s="207"/>
      <c r="J1927" s="14"/>
      <c r="K1927" s="14"/>
      <c r="L1927" s="203"/>
      <c r="M1927" s="208"/>
      <c r="N1927" s="209"/>
      <c r="O1927" s="209"/>
      <c r="P1927" s="209"/>
      <c r="Q1927" s="209"/>
      <c r="R1927" s="209"/>
      <c r="S1927" s="209"/>
      <c r="T1927" s="210"/>
      <c r="U1927" s="14"/>
      <c r="V1927" s="14"/>
      <c r="W1927" s="14"/>
      <c r="X1927" s="14"/>
      <c r="Y1927" s="14"/>
      <c r="Z1927" s="14"/>
      <c r="AA1927" s="14"/>
      <c r="AB1927" s="14"/>
      <c r="AC1927" s="14"/>
      <c r="AD1927" s="14"/>
      <c r="AE1927" s="14"/>
      <c r="AT1927" s="204" t="s">
        <v>265</v>
      </c>
      <c r="AU1927" s="204" t="s">
        <v>85</v>
      </c>
      <c r="AV1927" s="14" t="s">
        <v>85</v>
      </c>
      <c r="AW1927" s="14" t="s">
        <v>3</v>
      </c>
      <c r="AX1927" s="14" t="s">
        <v>82</v>
      </c>
      <c r="AY1927" s="204" t="s">
        <v>257</v>
      </c>
    </row>
    <row r="1928" s="2" customFormat="1" ht="37.8" customHeight="1">
      <c r="A1928" s="38"/>
      <c r="B1928" s="181"/>
      <c r="C1928" s="182" t="s">
        <v>2273</v>
      </c>
      <c r="D1928" s="182" t="s">
        <v>259</v>
      </c>
      <c r="E1928" s="183" t="s">
        <v>2274</v>
      </c>
      <c r="F1928" s="184" t="s">
        <v>2275</v>
      </c>
      <c r="G1928" s="185" t="s">
        <v>323</v>
      </c>
      <c r="H1928" s="186">
        <v>197.691</v>
      </c>
      <c r="I1928" s="187"/>
      <c r="J1928" s="188">
        <f>ROUND(I1928*H1928,2)</f>
        <v>0</v>
      </c>
      <c r="K1928" s="184" t="s">
        <v>1</v>
      </c>
      <c r="L1928" s="39"/>
      <c r="M1928" s="189" t="s">
        <v>1</v>
      </c>
      <c r="N1928" s="190" t="s">
        <v>40</v>
      </c>
      <c r="O1928" s="77"/>
      <c r="P1928" s="191">
        <f>O1928*H1928</f>
        <v>0</v>
      </c>
      <c r="Q1928" s="191">
        <v>0</v>
      </c>
      <c r="R1928" s="191">
        <f>Q1928*H1928</f>
        <v>0</v>
      </c>
      <c r="S1928" s="191">
        <v>0</v>
      </c>
      <c r="T1928" s="192">
        <f>S1928*H1928</f>
        <v>0</v>
      </c>
      <c r="U1928" s="38"/>
      <c r="V1928" s="38"/>
      <c r="W1928" s="38"/>
      <c r="X1928" s="38"/>
      <c r="Y1928" s="38"/>
      <c r="Z1928" s="38"/>
      <c r="AA1928" s="38"/>
      <c r="AB1928" s="38"/>
      <c r="AC1928" s="38"/>
      <c r="AD1928" s="38"/>
      <c r="AE1928" s="38"/>
      <c r="AR1928" s="193" t="s">
        <v>364</v>
      </c>
      <c r="AT1928" s="193" t="s">
        <v>259</v>
      </c>
      <c r="AU1928" s="193" t="s">
        <v>85</v>
      </c>
      <c r="AY1928" s="19" t="s">
        <v>257</v>
      </c>
      <c r="BE1928" s="194">
        <f>IF(N1928="základní",J1928,0)</f>
        <v>0</v>
      </c>
      <c r="BF1928" s="194">
        <f>IF(N1928="snížená",J1928,0)</f>
        <v>0</v>
      </c>
      <c r="BG1928" s="194">
        <f>IF(N1928="zákl. přenesená",J1928,0)</f>
        <v>0</v>
      </c>
      <c r="BH1928" s="194">
        <f>IF(N1928="sníž. přenesená",J1928,0)</f>
        <v>0</v>
      </c>
      <c r="BI1928" s="194">
        <f>IF(N1928="nulová",J1928,0)</f>
        <v>0</v>
      </c>
      <c r="BJ1928" s="19" t="s">
        <v>82</v>
      </c>
      <c r="BK1928" s="194">
        <f>ROUND(I1928*H1928,2)</f>
        <v>0</v>
      </c>
      <c r="BL1928" s="19" t="s">
        <v>364</v>
      </c>
      <c r="BM1928" s="193" t="s">
        <v>2276</v>
      </c>
    </row>
    <row r="1929" s="13" customFormat="1">
      <c r="A1929" s="13"/>
      <c r="B1929" s="195"/>
      <c r="C1929" s="13"/>
      <c r="D1929" s="196" t="s">
        <v>265</v>
      </c>
      <c r="E1929" s="197" t="s">
        <v>1</v>
      </c>
      <c r="F1929" s="198" t="s">
        <v>890</v>
      </c>
      <c r="G1929" s="13"/>
      <c r="H1929" s="197" t="s">
        <v>1</v>
      </c>
      <c r="I1929" s="199"/>
      <c r="J1929" s="13"/>
      <c r="K1929" s="13"/>
      <c r="L1929" s="195"/>
      <c r="M1929" s="200"/>
      <c r="N1929" s="201"/>
      <c r="O1929" s="201"/>
      <c r="P1929" s="201"/>
      <c r="Q1929" s="201"/>
      <c r="R1929" s="201"/>
      <c r="S1929" s="201"/>
      <c r="T1929" s="202"/>
      <c r="U1929" s="13"/>
      <c r="V1929" s="13"/>
      <c r="W1929" s="13"/>
      <c r="X1929" s="13"/>
      <c r="Y1929" s="13"/>
      <c r="Z1929" s="13"/>
      <c r="AA1929" s="13"/>
      <c r="AB1929" s="13"/>
      <c r="AC1929" s="13"/>
      <c r="AD1929" s="13"/>
      <c r="AE1929" s="13"/>
      <c r="AT1929" s="197" t="s">
        <v>265</v>
      </c>
      <c r="AU1929" s="197" t="s">
        <v>85</v>
      </c>
      <c r="AV1929" s="13" t="s">
        <v>82</v>
      </c>
      <c r="AW1929" s="13" t="s">
        <v>32</v>
      </c>
      <c r="AX1929" s="13" t="s">
        <v>75</v>
      </c>
      <c r="AY1929" s="197" t="s">
        <v>257</v>
      </c>
    </row>
    <row r="1930" s="14" customFormat="1">
      <c r="A1930" s="14"/>
      <c r="B1930" s="203"/>
      <c r="C1930" s="14"/>
      <c r="D1930" s="196" t="s">
        <v>265</v>
      </c>
      <c r="E1930" s="204" t="s">
        <v>1</v>
      </c>
      <c r="F1930" s="205" t="s">
        <v>2231</v>
      </c>
      <c r="G1930" s="14"/>
      <c r="H1930" s="206">
        <v>94.119</v>
      </c>
      <c r="I1930" s="207"/>
      <c r="J1930" s="14"/>
      <c r="K1930" s="14"/>
      <c r="L1930" s="203"/>
      <c r="M1930" s="208"/>
      <c r="N1930" s="209"/>
      <c r="O1930" s="209"/>
      <c r="P1930" s="209"/>
      <c r="Q1930" s="209"/>
      <c r="R1930" s="209"/>
      <c r="S1930" s="209"/>
      <c r="T1930" s="210"/>
      <c r="U1930" s="14"/>
      <c r="V1930" s="14"/>
      <c r="W1930" s="14"/>
      <c r="X1930" s="14"/>
      <c r="Y1930" s="14"/>
      <c r="Z1930" s="14"/>
      <c r="AA1930" s="14"/>
      <c r="AB1930" s="14"/>
      <c r="AC1930" s="14"/>
      <c r="AD1930" s="14"/>
      <c r="AE1930" s="14"/>
      <c r="AT1930" s="204" t="s">
        <v>265</v>
      </c>
      <c r="AU1930" s="204" t="s">
        <v>85</v>
      </c>
      <c r="AV1930" s="14" t="s">
        <v>85</v>
      </c>
      <c r="AW1930" s="14" t="s">
        <v>32</v>
      </c>
      <c r="AX1930" s="14" t="s">
        <v>75</v>
      </c>
      <c r="AY1930" s="204" t="s">
        <v>257</v>
      </c>
    </row>
    <row r="1931" s="14" customFormat="1">
      <c r="A1931" s="14"/>
      <c r="B1931" s="203"/>
      <c r="C1931" s="14"/>
      <c r="D1931" s="196" t="s">
        <v>265</v>
      </c>
      <c r="E1931" s="204" t="s">
        <v>1</v>
      </c>
      <c r="F1931" s="205" t="s">
        <v>2232</v>
      </c>
      <c r="G1931" s="14"/>
      <c r="H1931" s="206">
        <v>103.572</v>
      </c>
      <c r="I1931" s="207"/>
      <c r="J1931" s="14"/>
      <c r="K1931" s="14"/>
      <c r="L1931" s="203"/>
      <c r="M1931" s="208"/>
      <c r="N1931" s="209"/>
      <c r="O1931" s="209"/>
      <c r="P1931" s="209"/>
      <c r="Q1931" s="209"/>
      <c r="R1931" s="209"/>
      <c r="S1931" s="209"/>
      <c r="T1931" s="210"/>
      <c r="U1931" s="14"/>
      <c r="V1931" s="14"/>
      <c r="W1931" s="14"/>
      <c r="X1931" s="14"/>
      <c r="Y1931" s="14"/>
      <c r="Z1931" s="14"/>
      <c r="AA1931" s="14"/>
      <c r="AB1931" s="14"/>
      <c r="AC1931" s="14"/>
      <c r="AD1931" s="14"/>
      <c r="AE1931" s="14"/>
      <c r="AT1931" s="204" t="s">
        <v>265</v>
      </c>
      <c r="AU1931" s="204" t="s">
        <v>85</v>
      </c>
      <c r="AV1931" s="14" t="s">
        <v>85</v>
      </c>
      <c r="AW1931" s="14" t="s">
        <v>32</v>
      </c>
      <c r="AX1931" s="14" t="s">
        <v>75</v>
      </c>
      <c r="AY1931" s="204" t="s">
        <v>257</v>
      </c>
    </row>
    <row r="1932" s="15" customFormat="1">
      <c r="A1932" s="15"/>
      <c r="B1932" s="211"/>
      <c r="C1932" s="15"/>
      <c r="D1932" s="196" t="s">
        <v>265</v>
      </c>
      <c r="E1932" s="212" t="s">
        <v>1</v>
      </c>
      <c r="F1932" s="213" t="s">
        <v>271</v>
      </c>
      <c r="G1932" s="15"/>
      <c r="H1932" s="214">
        <v>197.691</v>
      </c>
      <c r="I1932" s="215"/>
      <c r="J1932" s="15"/>
      <c r="K1932" s="15"/>
      <c r="L1932" s="211"/>
      <c r="M1932" s="216"/>
      <c r="N1932" s="217"/>
      <c r="O1932" s="217"/>
      <c r="P1932" s="217"/>
      <c r="Q1932" s="217"/>
      <c r="R1932" s="217"/>
      <c r="S1932" s="217"/>
      <c r="T1932" s="218"/>
      <c r="U1932" s="15"/>
      <c r="V1932" s="15"/>
      <c r="W1932" s="15"/>
      <c r="X1932" s="15"/>
      <c r="Y1932" s="15"/>
      <c r="Z1932" s="15"/>
      <c r="AA1932" s="15"/>
      <c r="AB1932" s="15"/>
      <c r="AC1932" s="15"/>
      <c r="AD1932" s="15"/>
      <c r="AE1932" s="15"/>
      <c r="AT1932" s="212" t="s">
        <v>265</v>
      </c>
      <c r="AU1932" s="212" t="s">
        <v>85</v>
      </c>
      <c r="AV1932" s="15" t="s">
        <v>108</v>
      </c>
      <c r="AW1932" s="15" t="s">
        <v>32</v>
      </c>
      <c r="AX1932" s="15" t="s">
        <v>82</v>
      </c>
      <c r="AY1932" s="212" t="s">
        <v>257</v>
      </c>
    </row>
    <row r="1933" s="2" customFormat="1" ht="37.8" customHeight="1">
      <c r="A1933" s="38"/>
      <c r="B1933" s="181"/>
      <c r="C1933" s="182" t="s">
        <v>2277</v>
      </c>
      <c r="D1933" s="182" t="s">
        <v>259</v>
      </c>
      <c r="E1933" s="183" t="s">
        <v>2278</v>
      </c>
      <c r="F1933" s="184" t="s">
        <v>2279</v>
      </c>
      <c r="G1933" s="185" t="s">
        <v>323</v>
      </c>
      <c r="H1933" s="186">
        <v>471.44900000000001</v>
      </c>
      <c r="I1933" s="187"/>
      <c r="J1933" s="188">
        <f>ROUND(I1933*H1933,2)</f>
        <v>0</v>
      </c>
      <c r="K1933" s="184" t="s">
        <v>1</v>
      </c>
      <c r="L1933" s="39"/>
      <c r="M1933" s="189" t="s">
        <v>1</v>
      </c>
      <c r="N1933" s="190" t="s">
        <v>40</v>
      </c>
      <c r="O1933" s="77"/>
      <c r="P1933" s="191">
        <f>O1933*H1933</f>
        <v>0</v>
      </c>
      <c r="Q1933" s="191">
        <v>0</v>
      </c>
      <c r="R1933" s="191">
        <f>Q1933*H1933</f>
        <v>0</v>
      </c>
      <c r="S1933" s="191">
        <v>0</v>
      </c>
      <c r="T1933" s="192">
        <f>S1933*H1933</f>
        <v>0</v>
      </c>
      <c r="U1933" s="38"/>
      <c r="V1933" s="38"/>
      <c r="W1933" s="38"/>
      <c r="X1933" s="38"/>
      <c r="Y1933" s="38"/>
      <c r="Z1933" s="38"/>
      <c r="AA1933" s="38"/>
      <c r="AB1933" s="38"/>
      <c r="AC1933" s="38"/>
      <c r="AD1933" s="38"/>
      <c r="AE1933" s="38"/>
      <c r="AR1933" s="193" t="s">
        <v>364</v>
      </c>
      <c r="AT1933" s="193" t="s">
        <v>259</v>
      </c>
      <c r="AU1933" s="193" t="s">
        <v>85</v>
      </c>
      <c r="AY1933" s="19" t="s">
        <v>257</v>
      </c>
      <c r="BE1933" s="194">
        <f>IF(N1933="základní",J1933,0)</f>
        <v>0</v>
      </c>
      <c r="BF1933" s="194">
        <f>IF(N1933="snížená",J1933,0)</f>
        <v>0</v>
      </c>
      <c r="BG1933" s="194">
        <f>IF(N1933="zákl. přenesená",J1933,0)</f>
        <v>0</v>
      </c>
      <c r="BH1933" s="194">
        <f>IF(N1933="sníž. přenesená",J1933,0)</f>
        <v>0</v>
      </c>
      <c r="BI1933" s="194">
        <f>IF(N1933="nulová",J1933,0)</f>
        <v>0</v>
      </c>
      <c r="BJ1933" s="19" t="s">
        <v>82</v>
      </c>
      <c r="BK1933" s="194">
        <f>ROUND(I1933*H1933,2)</f>
        <v>0</v>
      </c>
      <c r="BL1933" s="19" t="s">
        <v>364</v>
      </c>
      <c r="BM1933" s="193" t="s">
        <v>2280</v>
      </c>
    </row>
    <row r="1934" s="13" customFormat="1">
      <c r="A1934" s="13"/>
      <c r="B1934" s="195"/>
      <c r="C1934" s="13"/>
      <c r="D1934" s="196" t="s">
        <v>265</v>
      </c>
      <c r="E1934" s="197" t="s">
        <v>1</v>
      </c>
      <c r="F1934" s="198" t="s">
        <v>2281</v>
      </c>
      <c r="G1934" s="13"/>
      <c r="H1934" s="197" t="s">
        <v>1</v>
      </c>
      <c r="I1934" s="199"/>
      <c r="J1934" s="13"/>
      <c r="K1934" s="13"/>
      <c r="L1934" s="195"/>
      <c r="M1934" s="200"/>
      <c r="N1934" s="201"/>
      <c r="O1934" s="201"/>
      <c r="P1934" s="201"/>
      <c r="Q1934" s="201"/>
      <c r="R1934" s="201"/>
      <c r="S1934" s="201"/>
      <c r="T1934" s="202"/>
      <c r="U1934" s="13"/>
      <c r="V1934" s="13"/>
      <c r="W1934" s="13"/>
      <c r="X1934" s="13"/>
      <c r="Y1934" s="13"/>
      <c r="Z1934" s="13"/>
      <c r="AA1934" s="13"/>
      <c r="AB1934" s="13"/>
      <c r="AC1934" s="13"/>
      <c r="AD1934" s="13"/>
      <c r="AE1934" s="13"/>
      <c r="AT1934" s="197" t="s">
        <v>265</v>
      </c>
      <c r="AU1934" s="197" t="s">
        <v>85</v>
      </c>
      <c r="AV1934" s="13" t="s">
        <v>82</v>
      </c>
      <c r="AW1934" s="13" t="s">
        <v>32</v>
      </c>
      <c r="AX1934" s="13" t="s">
        <v>75</v>
      </c>
      <c r="AY1934" s="197" t="s">
        <v>257</v>
      </c>
    </row>
    <row r="1935" s="13" customFormat="1">
      <c r="A1935" s="13"/>
      <c r="B1935" s="195"/>
      <c r="C1935" s="13"/>
      <c r="D1935" s="196" t="s">
        <v>265</v>
      </c>
      <c r="E1935" s="197" t="s">
        <v>1</v>
      </c>
      <c r="F1935" s="198" t="s">
        <v>2282</v>
      </c>
      <c r="G1935" s="13"/>
      <c r="H1935" s="197" t="s">
        <v>1</v>
      </c>
      <c r="I1935" s="199"/>
      <c r="J1935" s="13"/>
      <c r="K1935" s="13"/>
      <c r="L1935" s="195"/>
      <c r="M1935" s="200"/>
      <c r="N1935" s="201"/>
      <c r="O1935" s="201"/>
      <c r="P1935" s="201"/>
      <c r="Q1935" s="201"/>
      <c r="R1935" s="201"/>
      <c r="S1935" s="201"/>
      <c r="T1935" s="202"/>
      <c r="U1935" s="13"/>
      <c r="V1935" s="13"/>
      <c r="W1935" s="13"/>
      <c r="X1935" s="13"/>
      <c r="Y1935" s="13"/>
      <c r="Z1935" s="13"/>
      <c r="AA1935" s="13"/>
      <c r="AB1935" s="13"/>
      <c r="AC1935" s="13"/>
      <c r="AD1935" s="13"/>
      <c r="AE1935" s="13"/>
      <c r="AT1935" s="197" t="s">
        <v>265</v>
      </c>
      <c r="AU1935" s="197" t="s">
        <v>85</v>
      </c>
      <c r="AV1935" s="13" t="s">
        <v>82</v>
      </c>
      <c r="AW1935" s="13" t="s">
        <v>32</v>
      </c>
      <c r="AX1935" s="13" t="s">
        <v>75</v>
      </c>
      <c r="AY1935" s="197" t="s">
        <v>257</v>
      </c>
    </row>
    <row r="1936" s="14" customFormat="1">
      <c r="A1936" s="14"/>
      <c r="B1936" s="203"/>
      <c r="C1936" s="14"/>
      <c r="D1936" s="196" t="s">
        <v>265</v>
      </c>
      <c r="E1936" s="204" t="s">
        <v>1</v>
      </c>
      <c r="F1936" s="205" t="s">
        <v>2283</v>
      </c>
      <c r="G1936" s="14"/>
      <c r="H1936" s="206">
        <v>45.415999999999997</v>
      </c>
      <c r="I1936" s="207"/>
      <c r="J1936" s="14"/>
      <c r="K1936" s="14"/>
      <c r="L1936" s="203"/>
      <c r="M1936" s="208"/>
      <c r="N1936" s="209"/>
      <c r="O1936" s="209"/>
      <c r="P1936" s="209"/>
      <c r="Q1936" s="209"/>
      <c r="R1936" s="209"/>
      <c r="S1936" s="209"/>
      <c r="T1936" s="210"/>
      <c r="U1936" s="14"/>
      <c r="V1936" s="14"/>
      <c r="W1936" s="14"/>
      <c r="X1936" s="14"/>
      <c r="Y1936" s="14"/>
      <c r="Z1936" s="14"/>
      <c r="AA1936" s="14"/>
      <c r="AB1936" s="14"/>
      <c r="AC1936" s="14"/>
      <c r="AD1936" s="14"/>
      <c r="AE1936" s="14"/>
      <c r="AT1936" s="204" t="s">
        <v>265</v>
      </c>
      <c r="AU1936" s="204" t="s">
        <v>85</v>
      </c>
      <c r="AV1936" s="14" t="s">
        <v>85</v>
      </c>
      <c r="AW1936" s="14" t="s">
        <v>32</v>
      </c>
      <c r="AX1936" s="14" t="s">
        <v>75</v>
      </c>
      <c r="AY1936" s="204" t="s">
        <v>257</v>
      </c>
    </row>
    <row r="1937" s="14" customFormat="1">
      <c r="A1937" s="14"/>
      <c r="B1937" s="203"/>
      <c r="C1937" s="14"/>
      <c r="D1937" s="196" t="s">
        <v>265</v>
      </c>
      <c r="E1937" s="204" t="s">
        <v>1</v>
      </c>
      <c r="F1937" s="205" t="s">
        <v>2284</v>
      </c>
      <c r="G1937" s="14"/>
      <c r="H1937" s="206">
        <v>35.692</v>
      </c>
      <c r="I1937" s="207"/>
      <c r="J1937" s="14"/>
      <c r="K1937" s="14"/>
      <c r="L1937" s="203"/>
      <c r="M1937" s="208"/>
      <c r="N1937" s="209"/>
      <c r="O1937" s="209"/>
      <c r="P1937" s="209"/>
      <c r="Q1937" s="209"/>
      <c r="R1937" s="209"/>
      <c r="S1937" s="209"/>
      <c r="T1937" s="210"/>
      <c r="U1937" s="14"/>
      <c r="V1937" s="14"/>
      <c r="W1937" s="14"/>
      <c r="X1937" s="14"/>
      <c r="Y1937" s="14"/>
      <c r="Z1937" s="14"/>
      <c r="AA1937" s="14"/>
      <c r="AB1937" s="14"/>
      <c r="AC1937" s="14"/>
      <c r="AD1937" s="14"/>
      <c r="AE1937" s="14"/>
      <c r="AT1937" s="204" t="s">
        <v>265</v>
      </c>
      <c r="AU1937" s="204" t="s">
        <v>85</v>
      </c>
      <c r="AV1937" s="14" t="s">
        <v>85</v>
      </c>
      <c r="AW1937" s="14" t="s">
        <v>32</v>
      </c>
      <c r="AX1937" s="14" t="s">
        <v>75</v>
      </c>
      <c r="AY1937" s="204" t="s">
        <v>257</v>
      </c>
    </row>
    <row r="1938" s="14" customFormat="1">
      <c r="A1938" s="14"/>
      <c r="B1938" s="203"/>
      <c r="C1938" s="14"/>
      <c r="D1938" s="196" t="s">
        <v>265</v>
      </c>
      <c r="E1938" s="204" t="s">
        <v>1</v>
      </c>
      <c r="F1938" s="205" t="s">
        <v>2285</v>
      </c>
      <c r="G1938" s="14"/>
      <c r="H1938" s="206">
        <v>41.051000000000002</v>
      </c>
      <c r="I1938" s="207"/>
      <c r="J1938" s="14"/>
      <c r="K1938" s="14"/>
      <c r="L1938" s="203"/>
      <c r="M1938" s="208"/>
      <c r="N1938" s="209"/>
      <c r="O1938" s="209"/>
      <c r="P1938" s="209"/>
      <c r="Q1938" s="209"/>
      <c r="R1938" s="209"/>
      <c r="S1938" s="209"/>
      <c r="T1938" s="210"/>
      <c r="U1938" s="14"/>
      <c r="V1938" s="14"/>
      <c r="W1938" s="14"/>
      <c r="X1938" s="14"/>
      <c r="Y1938" s="14"/>
      <c r="Z1938" s="14"/>
      <c r="AA1938" s="14"/>
      <c r="AB1938" s="14"/>
      <c r="AC1938" s="14"/>
      <c r="AD1938" s="14"/>
      <c r="AE1938" s="14"/>
      <c r="AT1938" s="204" t="s">
        <v>265</v>
      </c>
      <c r="AU1938" s="204" t="s">
        <v>85</v>
      </c>
      <c r="AV1938" s="14" t="s">
        <v>85</v>
      </c>
      <c r="AW1938" s="14" t="s">
        <v>32</v>
      </c>
      <c r="AX1938" s="14" t="s">
        <v>75</v>
      </c>
      <c r="AY1938" s="204" t="s">
        <v>257</v>
      </c>
    </row>
    <row r="1939" s="16" customFormat="1">
      <c r="A1939" s="16"/>
      <c r="B1939" s="219"/>
      <c r="C1939" s="16"/>
      <c r="D1939" s="196" t="s">
        <v>265</v>
      </c>
      <c r="E1939" s="220" t="s">
        <v>1</v>
      </c>
      <c r="F1939" s="221" t="s">
        <v>296</v>
      </c>
      <c r="G1939" s="16"/>
      <c r="H1939" s="222">
        <v>122.15900000000001</v>
      </c>
      <c r="I1939" s="223"/>
      <c r="J1939" s="16"/>
      <c r="K1939" s="16"/>
      <c r="L1939" s="219"/>
      <c r="M1939" s="224"/>
      <c r="N1939" s="225"/>
      <c r="O1939" s="225"/>
      <c r="P1939" s="225"/>
      <c r="Q1939" s="225"/>
      <c r="R1939" s="225"/>
      <c r="S1939" s="225"/>
      <c r="T1939" s="226"/>
      <c r="U1939" s="16"/>
      <c r="V1939" s="16"/>
      <c r="W1939" s="16"/>
      <c r="X1939" s="16"/>
      <c r="Y1939" s="16"/>
      <c r="Z1939" s="16"/>
      <c r="AA1939" s="16"/>
      <c r="AB1939" s="16"/>
      <c r="AC1939" s="16"/>
      <c r="AD1939" s="16"/>
      <c r="AE1939" s="16"/>
      <c r="AT1939" s="220" t="s">
        <v>265</v>
      </c>
      <c r="AU1939" s="220" t="s">
        <v>85</v>
      </c>
      <c r="AV1939" s="16" t="s">
        <v>92</v>
      </c>
      <c r="AW1939" s="16" t="s">
        <v>32</v>
      </c>
      <c r="AX1939" s="16" t="s">
        <v>75</v>
      </c>
      <c r="AY1939" s="220" t="s">
        <v>257</v>
      </c>
    </row>
    <row r="1940" s="13" customFormat="1">
      <c r="A1940" s="13"/>
      <c r="B1940" s="195"/>
      <c r="C1940" s="13"/>
      <c r="D1940" s="196" t="s">
        <v>265</v>
      </c>
      <c r="E1940" s="197" t="s">
        <v>1</v>
      </c>
      <c r="F1940" s="198" t="s">
        <v>2286</v>
      </c>
      <c r="G1940" s="13"/>
      <c r="H1940" s="197" t="s">
        <v>1</v>
      </c>
      <c r="I1940" s="199"/>
      <c r="J1940" s="13"/>
      <c r="K1940" s="13"/>
      <c r="L1940" s="195"/>
      <c r="M1940" s="200"/>
      <c r="N1940" s="201"/>
      <c r="O1940" s="201"/>
      <c r="P1940" s="201"/>
      <c r="Q1940" s="201"/>
      <c r="R1940" s="201"/>
      <c r="S1940" s="201"/>
      <c r="T1940" s="202"/>
      <c r="U1940" s="13"/>
      <c r="V1940" s="13"/>
      <c r="W1940" s="13"/>
      <c r="X1940" s="13"/>
      <c r="Y1940" s="13"/>
      <c r="Z1940" s="13"/>
      <c r="AA1940" s="13"/>
      <c r="AB1940" s="13"/>
      <c r="AC1940" s="13"/>
      <c r="AD1940" s="13"/>
      <c r="AE1940" s="13"/>
      <c r="AT1940" s="197" t="s">
        <v>265</v>
      </c>
      <c r="AU1940" s="197" t="s">
        <v>85</v>
      </c>
      <c r="AV1940" s="13" t="s">
        <v>82</v>
      </c>
      <c r="AW1940" s="13" t="s">
        <v>32</v>
      </c>
      <c r="AX1940" s="13" t="s">
        <v>75</v>
      </c>
      <c r="AY1940" s="197" t="s">
        <v>257</v>
      </c>
    </row>
    <row r="1941" s="14" customFormat="1">
      <c r="A1941" s="14"/>
      <c r="B1941" s="203"/>
      <c r="C1941" s="14"/>
      <c r="D1941" s="196" t="s">
        <v>265</v>
      </c>
      <c r="E1941" s="204" t="s">
        <v>1</v>
      </c>
      <c r="F1941" s="205" t="s">
        <v>2287</v>
      </c>
      <c r="G1941" s="14"/>
      <c r="H1941" s="206">
        <v>7.5199999999999996</v>
      </c>
      <c r="I1941" s="207"/>
      <c r="J1941" s="14"/>
      <c r="K1941" s="14"/>
      <c r="L1941" s="203"/>
      <c r="M1941" s="208"/>
      <c r="N1941" s="209"/>
      <c r="O1941" s="209"/>
      <c r="P1941" s="209"/>
      <c r="Q1941" s="209"/>
      <c r="R1941" s="209"/>
      <c r="S1941" s="209"/>
      <c r="T1941" s="210"/>
      <c r="U1941" s="14"/>
      <c r="V1941" s="14"/>
      <c r="W1941" s="14"/>
      <c r="X1941" s="14"/>
      <c r="Y1941" s="14"/>
      <c r="Z1941" s="14"/>
      <c r="AA1941" s="14"/>
      <c r="AB1941" s="14"/>
      <c r="AC1941" s="14"/>
      <c r="AD1941" s="14"/>
      <c r="AE1941" s="14"/>
      <c r="AT1941" s="204" t="s">
        <v>265</v>
      </c>
      <c r="AU1941" s="204" t="s">
        <v>85</v>
      </c>
      <c r="AV1941" s="14" t="s">
        <v>85</v>
      </c>
      <c r="AW1941" s="14" t="s">
        <v>32</v>
      </c>
      <c r="AX1941" s="14" t="s">
        <v>75</v>
      </c>
      <c r="AY1941" s="204" t="s">
        <v>257</v>
      </c>
    </row>
    <row r="1942" s="14" customFormat="1">
      <c r="A1942" s="14"/>
      <c r="B1942" s="203"/>
      <c r="C1942" s="14"/>
      <c r="D1942" s="196" t="s">
        <v>265</v>
      </c>
      <c r="E1942" s="204" t="s">
        <v>1</v>
      </c>
      <c r="F1942" s="205" t="s">
        <v>2288</v>
      </c>
      <c r="G1942" s="14"/>
      <c r="H1942" s="206">
        <v>36.240000000000002</v>
      </c>
      <c r="I1942" s="207"/>
      <c r="J1942" s="14"/>
      <c r="K1942" s="14"/>
      <c r="L1942" s="203"/>
      <c r="M1942" s="208"/>
      <c r="N1942" s="209"/>
      <c r="O1942" s="209"/>
      <c r="P1942" s="209"/>
      <c r="Q1942" s="209"/>
      <c r="R1942" s="209"/>
      <c r="S1942" s="209"/>
      <c r="T1942" s="210"/>
      <c r="U1942" s="14"/>
      <c r="V1942" s="14"/>
      <c r="W1942" s="14"/>
      <c r="X1942" s="14"/>
      <c r="Y1942" s="14"/>
      <c r="Z1942" s="14"/>
      <c r="AA1942" s="14"/>
      <c r="AB1942" s="14"/>
      <c r="AC1942" s="14"/>
      <c r="AD1942" s="14"/>
      <c r="AE1942" s="14"/>
      <c r="AT1942" s="204" t="s">
        <v>265</v>
      </c>
      <c r="AU1942" s="204" t="s">
        <v>85</v>
      </c>
      <c r="AV1942" s="14" t="s">
        <v>85</v>
      </c>
      <c r="AW1942" s="14" t="s">
        <v>32</v>
      </c>
      <c r="AX1942" s="14" t="s">
        <v>75</v>
      </c>
      <c r="AY1942" s="204" t="s">
        <v>257</v>
      </c>
    </row>
    <row r="1943" s="14" customFormat="1">
      <c r="A1943" s="14"/>
      <c r="B1943" s="203"/>
      <c r="C1943" s="14"/>
      <c r="D1943" s="196" t="s">
        <v>265</v>
      </c>
      <c r="E1943" s="204" t="s">
        <v>1</v>
      </c>
      <c r="F1943" s="205" t="s">
        <v>2289</v>
      </c>
      <c r="G1943" s="14"/>
      <c r="H1943" s="206">
        <v>7.2000000000000002</v>
      </c>
      <c r="I1943" s="207"/>
      <c r="J1943" s="14"/>
      <c r="K1943" s="14"/>
      <c r="L1943" s="203"/>
      <c r="M1943" s="208"/>
      <c r="N1943" s="209"/>
      <c r="O1943" s="209"/>
      <c r="P1943" s="209"/>
      <c r="Q1943" s="209"/>
      <c r="R1943" s="209"/>
      <c r="S1943" s="209"/>
      <c r="T1943" s="210"/>
      <c r="U1943" s="14"/>
      <c r="V1943" s="14"/>
      <c r="W1943" s="14"/>
      <c r="X1943" s="14"/>
      <c r="Y1943" s="14"/>
      <c r="Z1943" s="14"/>
      <c r="AA1943" s="14"/>
      <c r="AB1943" s="14"/>
      <c r="AC1943" s="14"/>
      <c r="AD1943" s="14"/>
      <c r="AE1943" s="14"/>
      <c r="AT1943" s="204" t="s">
        <v>265</v>
      </c>
      <c r="AU1943" s="204" t="s">
        <v>85</v>
      </c>
      <c r="AV1943" s="14" t="s">
        <v>85</v>
      </c>
      <c r="AW1943" s="14" t="s">
        <v>32</v>
      </c>
      <c r="AX1943" s="14" t="s">
        <v>75</v>
      </c>
      <c r="AY1943" s="204" t="s">
        <v>257</v>
      </c>
    </row>
    <row r="1944" s="14" customFormat="1">
      <c r="A1944" s="14"/>
      <c r="B1944" s="203"/>
      <c r="C1944" s="14"/>
      <c r="D1944" s="196" t="s">
        <v>265</v>
      </c>
      <c r="E1944" s="204" t="s">
        <v>1</v>
      </c>
      <c r="F1944" s="205" t="s">
        <v>2290</v>
      </c>
      <c r="G1944" s="14"/>
      <c r="H1944" s="206">
        <v>23.050000000000001</v>
      </c>
      <c r="I1944" s="207"/>
      <c r="J1944" s="14"/>
      <c r="K1944" s="14"/>
      <c r="L1944" s="203"/>
      <c r="M1944" s="208"/>
      <c r="N1944" s="209"/>
      <c r="O1944" s="209"/>
      <c r="P1944" s="209"/>
      <c r="Q1944" s="209"/>
      <c r="R1944" s="209"/>
      <c r="S1944" s="209"/>
      <c r="T1944" s="210"/>
      <c r="U1944" s="14"/>
      <c r="V1944" s="14"/>
      <c r="W1944" s="14"/>
      <c r="X1944" s="14"/>
      <c r="Y1944" s="14"/>
      <c r="Z1944" s="14"/>
      <c r="AA1944" s="14"/>
      <c r="AB1944" s="14"/>
      <c r="AC1944" s="14"/>
      <c r="AD1944" s="14"/>
      <c r="AE1944" s="14"/>
      <c r="AT1944" s="204" t="s">
        <v>265</v>
      </c>
      <c r="AU1944" s="204" t="s">
        <v>85</v>
      </c>
      <c r="AV1944" s="14" t="s">
        <v>85</v>
      </c>
      <c r="AW1944" s="14" t="s">
        <v>32</v>
      </c>
      <c r="AX1944" s="14" t="s">
        <v>75</v>
      </c>
      <c r="AY1944" s="204" t="s">
        <v>257</v>
      </c>
    </row>
    <row r="1945" s="14" customFormat="1">
      <c r="A1945" s="14"/>
      <c r="B1945" s="203"/>
      <c r="C1945" s="14"/>
      <c r="D1945" s="196" t="s">
        <v>265</v>
      </c>
      <c r="E1945" s="204" t="s">
        <v>1</v>
      </c>
      <c r="F1945" s="205" t="s">
        <v>2291</v>
      </c>
      <c r="G1945" s="14"/>
      <c r="H1945" s="206">
        <v>20.420000000000002</v>
      </c>
      <c r="I1945" s="207"/>
      <c r="J1945" s="14"/>
      <c r="K1945" s="14"/>
      <c r="L1945" s="203"/>
      <c r="M1945" s="208"/>
      <c r="N1945" s="209"/>
      <c r="O1945" s="209"/>
      <c r="P1945" s="209"/>
      <c r="Q1945" s="209"/>
      <c r="R1945" s="209"/>
      <c r="S1945" s="209"/>
      <c r="T1945" s="210"/>
      <c r="U1945" s="14"/>
      <c r="V1945" s="14"/>
      <c r="W1945" s="14"/>
      <c r="X1945" s="14"/>
      <c r="Y1945" s="14"/>
      <c r="Z1945" s="14"/>
      <c r="AA1945" s="14"/>
      <c r="AB1945" s="14"/>
      <c r="AC1945" s="14"/>
      <c r="AD1945" s="14"/>
      <c r="AE1945" s="14"/>
      <c r="AT1945" s="204" t="s">
        <v>265</v>
      </c>
      <c r="AU1945" s="204" t="s">
        <v>85</v>
      </c>
      <c r="AV1945" s="14" t="s">
        <v>85</v>
      </c>
      <c r="AW1945" s="14" t="s">
        <v>32</v>
      </c>
      <c r="AX1945" s="14" t="s">
        <v>75</v>
      </c>
      <c r="AY1945" s="204" t="s">
        <v>257</v>
      </c>
    </row>
    <row r="1946" s="14" customFormat="1">
      <c r="A1946" s="14"/>
      <c r="B1946" s="203"/>
      <c r="C1946" s="14"/>
      <c r="D1946" s="196" t="s">
        <v>265</v>
      </c>
      <c r="E1946" s="204" t="s">
        <v>1</v>
      </c>
      <c r="F1946" s="205" t="s">
        <v>2292</v>
      </c>
      <c r="G1946" s="14"/>
      <c r="H1946" s="206">
        <v>22.280000000000001</v>
      </c>
      <c r="I1946" s="207"/>
      <c r="J1946" s="14"/>
      <c r="K1946" s="14"/>
      <c r="L1946" s="203"/>
      <c r="M1946" s="208"/>
      <c r="N1946" s="209"/>
      <c r="O1946" s="209"/>
      <c r="P1946" s="209"/>
      <c r="Q1946" s="209"/>
      <c r="R1946" s="209"/>
      <c r="S1946" s="209"/>
      <c r="T1946" s="210"/>
      <c r="U1946" s="14"/>
      <c r="V1946" s="14"/>
      <c r="W1946" s="14"/>
      <c r="X1946" s="14"/>
      <c r="Y1946" s="14"/>
      <c r="Z1946" s="14"/>
      <c r="AA1946" s="14"/>
      <c r="AB1946" s="14"/>
      <c r="AC1946" s="14"/>
      <c r="AD1946" s="14"/>
      <c r="AE1946" s="14"/>
      <c r="AT1946" s="204" t="s">
        <v>265</v>
      </c>
      <c r="AU1946" s="204" t="s">
        <v>85</v>
      </c>
      <c r="AV1946" s="14" t="s">
        <v>85</v>
      </c>
      <c r="AW1946" s="14" t="s">
        <v>32</v>
      </c>
      <c r="AX1946" s="14" t="s">
        <v>75</v>
      </c>
      <c r="AY1946" s="204" t="s">
        <v>257</v>
      </c>
    </row>
    <row r="1947" s="14" customFormat="1">
      <c r="A1947" s="14"/>
      <c r="B1947" s="203"/>
      <c r="C1947" s="14"/>
      <c r="D1947" s="196" t="s">
        <v>265</v>
      </c>
      <c r="E1947" s="204" t="s">
        <v>1</v>
      </c>
      <c r="F1947" s="205" t="s">
        <v>2293</v>
      </c>
      <c r="G1947" s="14"/>
      <c r="H1947" s="206">
        <v>16.489999999999998</v>
      </c>
      <c r="I1947" s="207"/>
      <c r="J1947" s="14"/>
      <c r="K1947" s="14"/>
      <c r="L1947" s="203"/>
      <c r="M1947" s="208"/>
      <c r="N1947" s="209"/>
      <c r="O1947" s="209"/>
      <c r="P1947" s="209"/>
      <c r="Q1947" s="209"/>
      <c r="R1947" s="209"/>
      <c r="S1947" s="209"/>
      <c r="T1947" s="210"/>
      <c r="U1947" s="14"/>
      <c r="V1947" s="14"/>
      <c r="W1947" s="14"/>
      <c r="X1947" s="14"/>
      <c r="Y1947" s="14"/>
      <c r="Z1947" s="14"/>
      <c r="AA1947" s="14"/>
      <c r="AB1947" s="14"/>
      <c r="AC1947" s="14"/>
      <c r="AD1947" s="14"/>
      <c r="AE1947" s="14"/>
      <c r="AT1947" s="204" t="s">
        <v>265</v>
      </c>
      <c r="AU1947" s="204" t="s">
        <v>85</v>
      </c>
      <c r="AV1947" s="14" t="s">
        <v>85</v>
      </c>
      <c r="AW1947" s="14" t="s">
        <v>32</v>
      </c>
      <c r="AX1947" s="14" t="s">
        <v>75</v>
      </c>
      <c r="AY1947" s="204" t="s">
        <v>257</v>
      </c>
    </row>
    <row r="1948" s="14" customFormat="1">
      <c r="A1948" s="14"/>
      <c r="B1948" s="203"/>
      <c r="C1948" s="14"/>
      <c r="D1948" s="196" t="s">
        <v>265</v>
      </c>
      <c r="E1948" s="204" t="s">
        <v>1</v>
      </c>
      <c r="F1948" s="205" t="s">
        <v>2294</v>
      </c>
      <c r="G1948" s="14"/>
      <c r="H1948" s="206">
        <v>4.3700000000000001</v>
      </c>
      <c r="I1948" s="207"/>
      <c r="J1948" s="14"/>
      <c r="K1948" s="14"/>
      <c r="L1948" s="203"/>
      <c r="M1948" s="208"/>
      <c r="N1948" s="209"/>
      <c r="O1948" s="209"/>
      <c r="P1948" s="209"/>
      <c r="Q1948" s="209"/>
      <c r="R1948" s="209"/>
      <c r="S1948" s="209"/>
      <c r="T1948" s="210"/>
      <c r="U1948" s="14"/>
      <c r="V1948" s="14"/>
      <c r="W1948" s="14"/>
      <c r="X1948" s="14"/>
      <c r="Y1948" s="14"/>
      <c r="Z1948" s="14"/>
      <c r="AA1948" s="14"/>
      <c r="AB1948" s="14"/>
      <c r="AC1948" s="14"/>
      <c r="AD1948" s="14"/>
      <c r="AE1948" s="14"/>
      <c r="AT1948" s="204" t="s">
        <v>265</v>
      </c>
      <c r="AU1948" s="204" t="s">
        <v>85</v>
      </c>
      <c r="AV1948" s="14" t="s">
        <v>85</v>
      </c>
      <c r="AW1948" s="14" t="s">
        <v>32</v>
      </c>
      <c r="AX1948" s="14" t="s">
        <v>75</v>
      </c>
      <c r="AY1948" s="204" t="s">
        <v>257</v>
      </c>
    </row>
    <row r="1949" s="14" customFormat="1">
      <c r="A1949" s="14"/>
      <c r="B1949" s="203"/>
      <c r="C1949" s="14"/>
      <c r="D1949" s="196" t="s">
        <v>265</v>
      </c>
      <c r="E1949" s="204" t="s">
        <v>1</v>
      </c>
      <c r="F1949" s="205" t="s">
        <v>2295</v>
      </c>
      <c r="G1949" s="14"/>
      <c r="H1949" s="206">
        <v>91.040000000000006</v>
      </c>
      <c r="I1949" s="207"/>
      <c r="J1949" s="14"/>
      <c r="K1949" s="14"/>
      <c r="L1949" s="203"/>
      <c r="M1949" s="208"/>
      <c r="N1949" s="209"/>
      <c r="O1949" s="209"/>
      <c r="P1949" s="209"/>
      <c r="Q1949" s="209"/>
      <c r="R1949" s="209"/>
      <c r="S1949" s="209"/>
      <c r="T1949" s="210"/>
      <c r="U1949" s="14"/>
      <c r="V1949" s="14"/>
      <c r="W1949" s="14"/>
      <c r="X1949" s="14"/>
      <c r="Y1949" s="14"/>
      <c r="Z1949" s="14"/>
      <c r="AA1949" s="14"/>
      <c r="AB1949" s="14"/>
      <c r="AC1949" s="14"/>
      <c r="AD1949" s="14"/>
      <c r="AE1949" s="14"/>
      <c r="AT1949" s="204" t="s">
        <v>265</v>
      </c>
      <c r="AU1949" s="204" t="s">
        <v>85</v>
      </c>
      <c r="AV1949" s="14" t="s">
        <v>85</v>
      </c>
      <c r="AW1949" s="14" t="s">
        <v>32</v>
      </c>
      <c r="AX1949" s="14" t="s">
        <v>75</v>
      </c>
      <c r="AY1949" s="204" t="s">
        <v>257</v>
      </c>
    </row>
    <row r="1950" s="14" customFormat="1">
      <c r="A1950" s="14"/>
      <c r="B1950" s="203"/>
      <c r="C1950" s="14"/>
      <c r="D1950" s="196" t="s">
        <v>265</v>
      </c>
      <c r="E1950" s="204" t="s">
        <v>1</v>
      </c>
      <c r="F1950" s="205" t="s">
        <v>2296</v>
      </c>
      <c r="G1950" s="14"/>
      <c r="H1950" s="206">
        <v>7.5199999999999996</v>
      </c>
      <c r="I1950" s="207"/>
      <c r="J1950" s="14"/>
      <c r="K1950" s="14"/>
      <c r="L1950" s="203"/>
      <c r="M1950" s="208"/>
      <c r="N1950" s="209"/>
      <c r="O1950" s="209"/>
      <c r="P1950" s="209"/>
      <c r="Q1950" s="209"/>
      <c r="R1950" s="209"/>
      <c r="S1950" s="209"/>
      <c r="T1950" s="210"/>
      <c r="U1950" s="14"/>
      <c r="V1950" s="14"/>
      <c r="W1950" s="14"/>
      <c r="X1950" s="14"/>
      <c r="Y1950" s="14"/>
      <c r="Z1950" s="14"/>
      <c r="AA1950" s="14"/>
      <c r="AB1950" s="14"/>
      <c r="AC1950" s="14"/>
      <c r="AD1950" s="14"/>
      <c r="AE1950" s="14"/>
      <c r="AT1950" s="204" t="s">
        <v>265</v>
      </c>
      <c r="AU1950" s="204" t="s">
        <v>85</v>
      </c>
      <c r="AV1950" s="14" t="s">
        <v>85</v>
      </c>
      <c r="AW1950" s="14" t="s">
        <v>32</v>
      </c>
      <c r="AX1950" s="14" t="s">
        <v>75</v>
      </c>
      <c r="AY1950" s="204" t="s">
        <v>257</v>
      </c>
    </row>
    <row r="1951" s="14" customFormat="1">
      <c r="A1951" s="14"/>
      <c r="B1951" s="203"/>
      <c r="C1951" s="14"/>
      <c r="D1951" s="196" t="s">
        <v>265</v>
      </c>
      <c r="E1951" s="204" t="s">
        <v>1</v>
      </c>
      <c r="F1951" s="205" t="s">
        <v>2297</v>
      </c>
      <c r="G1951" s="14"/>
      <c r="H1951" s="206">
        <v>7.5199999999999996</v>
      </c>
      <c r="I1951" s="207"/>
      <c r="J1951" s="14"/>
      <c r="K1951" s="14"/>
      <c r="L1951" s="203"/>
      <c r="M1951" s="208"/>
      <c r="N1951" s="209"/>
      <c r="O1951" s="209"/>
      <c r="P1951" s="209"/>
      <c r="Q1951" s="209"/>
      <c r="R1951" s="209"/>
      <c r="S1951" s="209"/>
      <c r="T1951" s="210"/>
      <c r="U1951" s="14"/>
      <c r="V1951" s="14"/>
      <c r="W1951" s="14"/>
      <c r="X1951" s="14"/>
      <c r="Y1951" s="14"/>
      <c r="Z1951" s="14"/>
      <c r="AA1951" s="14"/>
      <c r="AB1951" s="14"/>
      <c r="AC1951" s="14"/>
      <c r="AD1951" s="14"/>
      <c r="AE1951" s="14"/>
      <c r="AT1951" s="204" t="s">
        <v>265</v>
      </c>
      <c r="AU1951" s="204" t="s">
        <v>85</v>
      </c>
      <c r="AV1951" s="14" t="s">
        <v>85</v>
      </c>
      <c r="AW1951" s="14" t="s">
        <v>32</v>
      </c>
      <c r="AX1951" s="14" t="s">
        <v>75</v>
      </c>
      <c r="AY1951" s="204" t="s">
        <v>257</v>
      </c>
    </row>
    <row r="1952" s="14" customFormat="1">
      <c r="A1952" s="14"/>
      <c r="B1952" s="203"/>
      <c r="C1952" s="14"/>
      <c r="D1952" s="196" t="s">
        <v>265</v>
      </c>
      <c r="E1952" s="204" t="s">
        <v>1</v>
      </c>
      <c r="F1952" s="205" t="s">
        <v>2298</v>
      </c>
      <c r="G1952" s="14"/>
      <c r="H1952" s="206">
        <v>11.43</v>
      </c>
      <c r="I1952" s="207"/>
      <c r="J1952" s="14"/>
      <c r="K1952" s="14"/>
      <c r="L1952" s="203"/>
      <c r="M1952" s="208"/>
      <c r="N1952" s="209"/>
      <c r="O1952" s="209"/>
      <c r="P1952" s="209"/>
      <c r="Q1952" s="209"/>
      <c r="R1952" s="209"/>
      <c r="S1952" s="209"/>
      <c r="T1952" s="210"/>
      <c r="U1952" s="14"/>
      <c r="V1952" s="14"/>
      <c r="W1952" s="14"/>
      <c r="X1952" s="14"/>
      <c r="Y1952" s="14"/>
      <c r="Z1952" s="14"/>
      <c r="AA1952" s="14"/>
      <c r="AB1952" s="14"/>
      <c r="AC1952" s="14"/>
      <c r="AD1952" s="14"/>
      <c r="AE1952" s="14"/>
      <c r="AT1952" s="204" t="s">
        <v>265</v>
      </c>
      <c r="AU1952" s="204" t="s">
        <v>85</v>
      </c>
      <c r="AV1952" s="14" t="s">
        <v>85</v>
      </c>
      <c r="AW1952" s="14" t="s">
        <v>32</v>
      </c>
      <c r="AX1952" s="14" t="s">
        <v>75</v>
      </c>
      <c r="AY1952" s="204" t="s">
        <v>257</v>
      </c>
    </row>
    <row r="1953" s="14" customFormat="1">
      <c r="A1953" s="14"/>
      <c r="B1953" s="203"/>
      <c r="C1953" s="14"/>
      <c r="D1953" s="196" t="s">
        <v>265</v>
      </c>
      <c r="E1953" s="204" t="s">
        <v>1</v>
      </c>
      <c r="F1953" s="205" t="s">
        <v>2299</v>
      </c>
      <c r="G1953" s="14"/>
      <c r="H1953" s="206">
        <v>13.18</v>
      </c>
      <c r="I1953" s="207"/>
      <c r="J1953" s="14"/>
      <c r="K1953" s="14"/>
      <c r="L1953" s="203"/>
      <c r="M1953" s="208"/>
      <c r="N1953" s="209"/>
      <c r="O1953" s="209"/>
      <c r="P1953" s="209"/>
      <c r="Q1953" s="209"/>
      <c r="R1953" s="209"/>
      <c r="S1953" s="209"/>
      <c r="T1953" s="210"/>
      <c r="U1953" s="14"/>
      <c r="V1953" s="14"/>
      <c r="W1953" s="14"/>
      <c r="X1953" s="14"/>
      <c r="Y1953" s="14"/>
      <c r="Z1953" s="14"/>
      <c r="AA1953" s="14"/>
      <c r="AB1953" s="14"/>
      <c r="AC1953" s="14"/>
      <c r="AD1953" s="14"/>
      <c r="AE1953" s="14"/>
      <c r="AT1953" s="204" t="s">
        <v>265</v>
      </c>
      <c r="AU1953" s="204" t="s">
        <v>85</v>
      </c>
      <c r="AV1953" s="14" t="s">
        <v>85</v>
      </c>
      <c r="AW1953" s="14" t="s">
        <v>32</v>
      </c>
      <c r="AX1953" s="14" t="s">
        <v>75</v>
      </c>
      <c r="AY1953" s="204" t="s">
        <v>257</v>
      </c>
    </row>
    <row r="1954" s="14" customFormat="1">
      <c r="A1954" s="14"/>
      <c r="B1954" s="203"/>
      <c r="C1954" s="14"/>
      <c r="D1954" s="196" t="s">
        <v>265</v>
      </c>
      <c r="E1954" s="204" t="s">
        <v>1</v>
      </c>
      <c r="F1954" s="205" t="s">
        <v>2300</v>
      </c>
      <c r="G1954" s="14"/>
      <c r="H1954" s="206">
        <v>4.7800000000000002</v>
      </c>
      <c r="I1954" s="207"/>
      <c r="J1954" s="14"/>
      <c r="K1954" s="14"/>
      <c r="L1954" s="203"/>
      <c r="M1954" s="208"/>
      <c r="N1954" s="209"/>
      <c r="O1954" s="209"/>
      <c r="P1954" s="209"/>
      <c r="Q1954" s="209"/>
      <c r="R1954" s="209"/>
      <c r="S1954" s="209"/>
      <c r="T1954" s="210"/>
      <c r="U1954" s="14"/>
      <c r="V1954" s="14"/>
      <c r="W1954" s="14"/>
      <c r="X1954" s="14"/>
      <c r="Y1954" s="14"/>
      <c r="Z1954" s="14"/>
      <c r="AA1954" s="14"/>
      <c r="AB1954" s="14"/>
      <c r="AC1954" s="14"/>
      <c r="AD1954" s="14"/>
      <c r="AE1954" s="14"/>
      <c r="AT1954" s="204" t="s">
        <v>265</v>
      </c>
      <c r="AU1954" s="204" t="s">
        <v>85</v>
      </c>
      <c r="AV1954" s="14" t="s">
        <v>85</v>
      </c>
      <c r="AW1954" s="14" t="s">
        <v>32</v>
      </c>
      <c r="AX1954" s="14" t="s">
        <v>75</v>
      </c>
      <c r="AY1954" s="204" t="s">
        <v>257</v>
      </c>
    </row>
    <row r="1955" s="14" customFormat="1">
      <c r="A1955" s="14"/>
      <c r="B1955" s="203"/>
      <c r="C1955" s="14"/>
      <c r="D1955" s="196" t="s">
        <v>265</v>
      </c>
      <c r="E1955" s="204" t="s">
        <v>1</v>
      </c>
      <c r="F1955" s="205" t="s">
        <v>2301</v>
      </c>
      <c r="G1955" s="14"/>
      <c r="H1955" s="206">
        <v>1.8700000000000001</v>
      </c>
      <c r="I1955" s="207"/>
      <c r="J1955" s="14"/>
      <c r="K1955" s="14"/>
      <c r="L1955" s="203"/>
      <c r="M1955" s="208"/>
      <c r="N1955" s="209"/>
      <c r="O1955" s="209"/>
      <c r="P1955" s="209"/>
      <c r="Q1955" s="209"/>
      <c r="R1955" s="209"/>
      <c r="S1955" s="209"/>
      <c r="T1955" s="210"/>
      <c r="U1955" s="14"/>
      <c r="V1955" s="14"/>
      <c r="W1955" s="14"/>
      <c r="X1955" s="14"/>
      <c r="Y1955" s="14"/>
      <c r="Z1955" s="14"/>
      <c r="AA1955" s="14"/>
      <c r="AB1955" s="14"/>
      <c r="AC1955" s="14"/>
      <c r="AD1955" s="14"/>
      <c r="AE1955" s="14"/>
      <c r="AT1955" s="204" t="s">
        <v>265</v>
      </c>
      <c r="AU1955" s="204" t="s">
        <v>85</v>
      </c>
      <c r="AV1955" s="14" t="s">
        <v>85</v>
      </c>
      <c r="AW1955" s="14" t="s">
        <v>32</v>
      </c>
      <c r="AX1955" s="14" t="s">
        <v>75</v>
      </c>
      <c r="AY1955" s="204" t="s">
        <v>257</v>
      </c>
    </row>
    <row r="1956" s="14" customFormat="1">
      <c r="A1956" s="14"/>
      <c r="B1956" s="203"/>
      <c r="C1956" s="14"/>
      <c r="D1956" s="196" t="s">
        <v>265</v>
      </c>
      <c r="E1956" s="204" t="s">
        <v>1</v>
      </c>
      <c r="F1956" s="205" t="s">
        <v>2302</v>
      </c>
      <c r="G1956" s="14"/>
      <c r="H1956" s="206">
        <v>1.8200000000000001</v>
      </c>
      <c r="I1956" s="207"/>
      <c r="J1956" s="14"/>
      <c r="K1956" s="14"/>
      <c r="L1956" s="203"/>
      <c r="M1956" s="208"/>
      <c r="N1956" s="209"/>
      <c r="O1956" s="209"/>
      <c r="P1956" s="209"/>
      <c r="Q1956" s="209"/>
      <c r="R1956" s="209"/>
      <c r="S1956" s="209"/>
      <c r="T1956" s="210"/>
      <c r="U1956" s="14"/>
      <c r="V1956" s="14"/>
      <c r="W1956" s="14"/>
      <c r="X1956" s="14"/>
      <c r="Y1956" s="14"/>
      <c r="Z1956" s="14"/>
      <c r="AA1956" s="14"/>
      <c r="AB1956" s="14"/>
      <c r="AC1956" s="14"/>
      <c r="AD1956" s="14"/>
      <c r="AE1956" s="14"/>
      <c r="AT1956" s="204" t="s">
        <v>265</v>
      </c>
      <c r="AU1956" s="204" t="s">
        <v>85</v>
      </c>
      <c r="AV1956" s="14" t="s">
        <v>85</v>
      </c>
      <c r="AW1956" s="14" t="s">
        <v>32</v>
      </c>
      <c r="AX1956" s="14" t="s">
        <v>75</v>
      </c>
      <c r="AY1956" s="204" t="s">
        <v>257</v>
      </c>
    </row>
    <row r="1957" s="14" customFormat="1">
      <c r="A1957" s="14"/>
      <c r="B1957" s="203"/>
      <c r="C1957" s="14"/>
      <c r="D1957" s="196" t="s">
        <v>265</v>
      </c>
      <c r="E1957" s="204" t="s">
        <v>1</v>
      </c>
      <c r="F1957" s="205" t="s">
        <v>2303</v>
      </c>
      <c r="G1957" s="14"/>
      <c r="H1957" s="206">
        <v>4.5599999999999996</v>
      </c>
      <c r="I1957" s="207"/>
      <c r="J1957" s="14"/>
      <c r="K1957" s="14"/>
      <c r="L1957" s="203"/>
      <c r="M1957" s="208"/>
      <c r="N1957" s="209"/>
      <c r="O1957" s="209"/>
      <c r="P1957" s="209"/>
      <c r="Q1957" s="209"/>
      <c r="R1957" s="209"/>
      <c r="S1957" s="209"/>
      <c r="T1957" s="210"/>
      <c r="U1957" s="14"/>
      <c r="V1957" s="14"/>
      <c r="W1957" s="14"/>
      <c r="X1957" s="14"/>
      <c r="Y1957" s="14"/>
      <c r="Z1957" s="14"/>
      <c r="AA1957" s="14"/>
      <c r="AB1957" s="14"/>
      <c r="AC1957" s="14"/>
      <c r="AD1957" s="14"/>
      <c r="AE1957" s="14"/>
      <c r="AT1957" s="204" t="s">
        <v>265</v>
      </c>
      <c r="AU1957" s="204" t="s">
        <v>85</v>
      </c>
      <c r="AV1957" s="14" t="s">
        <v>85</v>
      </c>
      <c r="AW1957" s="14" t="s">
        <v>32</v>
      </c>
      <c r="AX1957" s="14" t="s">
        <v>75</v>
      </c>
      <c r="AY1957" s="204" t="s">
        <v>257</v>
      </c>
    </row>
    <row r="1958" s="14" customFormat="1">
      <c r="A1958" s="14"/>
      <c r="B1958" s="203"/>
      <c r="C1958" s="14"/>
      <c r="D1958" s="196" t="s">
        <v>265</v>
      </c>
      <c r="E1958" s="204" t="s">
        <v>1</v>
      </c>
      <c r="F1958" s="205" t="s">
        <v>2304</v>
      </c>
      <c r="G1958" s="14"/>
      <c r="H1958" s="206">
        <v>3.75</v>
      </c>
      <c r="I1958" s="207"/>
      <c r="J1958" s="14"/>
      <c r="K1958" s="14"/>
      <c r="L1958" s="203"/>
      <c r="M1958" s="208"/>
      <c r="N1958" s="209"/>
      <c r="O1958" s="209"/>
      <c r="P1958" s="209"/>
      <c r="Q1958" s="209"/>
      <c r="R1958" s="209"/>
      <c r="S1958" s="209"/>
      <c r="T1958" s="210"/>
      <c r="U1958" s="14"/>
      <c r="V1958" s="14"/>
      <c r="W1958" s="14"/>
      <c r="X1958" s="14"/>
      <c r="Y1958" s="14"/>
      <c r="Z1958" s="14"/>
      <c r="AA1958" s="14"/>
      <c r="AB1958" s="14"/>
      <c r="AC1958" s="14"/>
      <c r="AD1958" s="14"/>
      <c r="AE1958" s="14"/>
      <c r="AT1958" s="204" t="s">
        <v>265</v>
      </c>
      <c r="AU1958" s="204" t="s">
        <v>85</v>
      </c>
      <c r="AV1958" s="14" t="s">
        <v>85</v>
      </c>
      <c r="AW1958" s="14" t="s">
        <v>32</v>
      </c>
      <c r="AX1958" s="14" t="s">
        <v>75</v>
      </c>
      <c r="AY1958" s="204" t="s">
        <v>257</v>
      </c>
    </row>
    <row r="1959" s="14" customFormat="1">
      <c r="A1959" s="14"/>
      <c r="B1959" s="203"/>
      <c r="C1959" s="14"/>
      <c r="D1959" s="196" t="s">
        <v>265</v>
      </c>
      <c r="E1959" s="204" t="s">
        <v>1</v>
      </c>
      <c r="F1959" s="205" t="s">
        <v>2305</v>
      </c>
      <c r="G1959" s="14"/>
      <c r="H1959" s="206">
        <v>6.71</v>
      </c>
      <c r="I1959" s="207"/>
      <c r="J1959" s="14"/>
      <c r="K1959" s="14"/>
      <c r="L1959" s="203"/>
      <c r="M1959" s="208"/>
      <c r="N1959" s="209"/>
      <c r="O1959" s="209"/>
      <c r="P1959" s="209"/>
      <c r="Q1959" s="209"/>
      <c r="R1959" s="209"/>
      <c r="S1959" s="209"/>
      <c r="T1959" s="210"/>
      <c r="U1959" s="14"/>
      <c r="V1959" s="14"/>
      <c r="W1959" s="14"/>
      <c r="X1959" s="14"/>
      <c r="Y1959" s="14"/>
      <c r="Z1959" s="14"/>
      <c r="AA1959" s="14"/>
      <c r="AB1959" s="14"/>
      <c r="AC1959" s="14"/>
      <c r="AD1959" s="14"/>
      <c r="AE1959" s="14"/>
      <c r="AT1959" s="204" t="s">
        <v>265</v>
      </c>
      <c r="AU1959" s="204" t="s">
        <v>85</v>
      </c>
      <c r="AV1959" s="14" t="s">
        <v>85</v>
      </c>
      <c r="AW1959" s="14" t="s">
        <v>32</v>
      </c>
      <c r="AX1959" s="14" t="s">
        <v>75</v>
      </c>
      <c r="AY1959" s="204" t="s">
        <v>257</v>
      </c>
    </row>
    <row r="1960" s="14" customFormat="1">
      <c r="A1960" s="14"/>
      <c r="B1960" s="203"/>
      <c r="C1960" s="14"/>
      <c r="D1960" s="196" t="s">
        <v>265</v>
      </c>
      <c r="E1960" s="204" t="s">
        <v>1</v>
      </c>
      <c r="F1960" s="205" t="s">
        <v>2306</v>
      </c>
      <c r="G1960" s="14"/>
      <c r="H1960" s="206">
        <v>3.75</v>
      </c>
      <c r="I1960" s="207"/>
      <c r="J1960" s="14"/>
      <c r="K1960" s="14"/>
      <c r="L1960" s="203"/>
      <c r="M1960" s="208"/>
      <c r="N1960" s="209"/>
      <c r="O1960" s="209"/>
      <c r="P1960" s="209"/>
      <c r="Q1960" s="209"/>
      <c r="R1960" s="209"/>
      <c r="S1960" s="209"/>
      <c r="T1960" s="210"/>
      <c r="U1960" s="14"/>
      <c r="V1960" s="14"/>
      <c r="W1960" s="14"/>
      <c r="X1960" s="14"/>
      <c r="Y1960" s="14"/>
      <c r="Z1960" s="14"/>
      <c r="AA1960" s="14"/>
      <c r="AB1960" s="14"/>
      <c r="AC1960" s="14"/>
      <c r="AD1960" s="14"/>
      <c r="AE1960" s="14"/>
      <c r="AT1960" s="204" t="s">
        <v>265</v>
      </c>
      <c r="AU1960" s="204" t="s">
        <v>85</v>
      </c>
      <c r="AV1960" s="14" t="s">
        <v>85</v>
      </c>
      <c r="AW1960" s="14" t="s">
        <v>32</v>
      </c>
      <c r="AX1960" s="14" t="s">
        <v>75</v>
      </c>
      <c r="AY1960" s="204" t="s">
        <v>257</v>
      </c>
    </row>
    <row r="1961" s="14" customFormat="1">
      <c r="A1961" s="14"/>
      <c r="B1961" s="203"/>
      <c r="C1961" s="14"/>
      <c r="D1961" s="196" t="s">
        <v>265</v>
      </c>
      <c r="E1961" s="204" t="s">
        <v>1</v>
      </c>
      <c r="F1961" s="205" t="s">
        <v>2307</v>
      </c>
      <c r="G1961" s="14"/>
      <c r="H1961" s="206">
        <v>9.3800000000000008</v>
      </c>
      <c r="I1961" s="207"/>
      <c r="J1961" s="14"/>
      <c r="K1961" s="14"/>
      <c r="L1961" s="203"/>
      <c r="M1961" s="208"/>
      <c r="N1961" s="209"/>
      <c r="O1961" s="209"/>
      <c r="P1961" s="209"/>
      <c r="Q1961" s="209"/>
      <c r="R1961" s="209"/>
      <c r="S1961" s="209"/>
      <c r="T1961" s="210"/>
      <c r="U1961" s="14"/>
      <c r="V1961" s="14"/>
      <c r="W1961" s="14"/>
      <c r="X1961" s="14"/>
      <c r="Y1961" s="14"/>
      <c r="Z1961" s="14"/>
      <c r="AA1961" s="14"/>
      <c r="AB1961" s="14"/>
      <c r="AC1961" s="14"/>
      <c r="AD1961" s="14"/>
      <c r="AE1961" s="14"/>
      <c r="AT1961" s="204" t="s">
        <v>265</v>
      </c>
      <c r="AU1961" s="204" t="s">
        <v>85</v>
      </c>
      <c r="AV1961" s="14" t="s">
        <v>85</v>
      </c>
      <c r="AW1961" s="14" t="s">
        <v>32</v>
      </c>
      <c r="AX1961" s="14" t="s">
        <v>75</v>
      </c>
      <c r="AY1961" s="204" t="s">
        <v>257</v>
      </c>
    </row>
    <row r="1962" s="14" customFormat="1">
      <c r="A1962" s="14"/>
      <c r="B1962" s="203"/>
      <c r="C1962" s="14"/>
      <c r="D1962" s="196" t="s">
        <v>265</v>
      </c>
      <c r="E1962" s="204" t="s">
        <v>1</v>
      </c>
      <c r="F1962" s="205" t="s">
        <v>2308</v>
      </c>
      <c r="G1962" s="14"/>
      <c r="H1962" s="206">
        <v>9.0299999999999994</v>
      </c>
      <c r="I1962" s="207"/>
      <c r="J1962" s="14"/>
      <c r="K1962" s="14"/>
      <c r="L1962" s="203"/>
      <c r="M1962" s="208"/>
      <c r="N1962" s="209"/>
      <c r="O1962" s="209"/>
      <c r="P1962" s="209"/>
      <c r="Q1962" s="209"/>
      <c r="R1962" s="209"/>
      <c r="S1962" s="209"/>
      <c r="T1962" s="210"/>
      <c r="U1962" s="14"/>
      <c r="V1962" s="14"/>
      <c r="W1962" s="14"/>
      <c r="X1962" s="14"/>
      <c r="Y1962" s="14"/>
      <c r="Z1962" s="14"/>
      <c r="AA1962" s="14"/>
      <c r="AB1962" s="14"/>
      <c r="AC1962" s="14"/>
      <c r="AD1962" s="14"/>
      <c r="AE1962" s="14"/>
      <c r="AT1962" s="204" t="s">
        <v>265</v>
      </c>
      <c r="AU1962" s="204" t="s">
        <v>85</v>
      </c>
      <c r="AV1962" s="14" t="s">
        <v>85</v>
      </c>
      <c r="AW1962" s="14" t="s">
        <v>32</v>
      </c>
      <c r="AX1962" s="14" t="s">
        <v>75</v>
      </c>
      <c r="AY1962" s="204" t="s">
        <v>257</v>
      </c>
    </row>
    <row r="1963" s="14" customFormat="1">
      <c r="A1963" s="14"/>
      <c r="B1963" s="203"/>
      <c r="C1963" s="14"/>
      <c r="D1963" s="196" t="s">
        <v>265</v>
      </c>
      <c r="E1963" s="204" t="s">
        <v>1</v>
      </c>
      <c r="F1963" s="205" t="s">
        <v>2309</v>
      </c>
      <c r="G1963" s="14"/>
      <c r="H1963" s="206">
        <v>3.04</v>
      </c>
      <c r="I1963" s="207"/>
      <c r="J1963" s="14"/>
      <c r="K1963" s="14"/>
      <c r="L1963" s="203"/>
      <c r="M1963" s="208"/>
      <c r="N1963" s="209"/>
      <c r="O1963" s="209"/>
      <c r="P1963" s="209"/>
      <c r="Q1963" s="209"/>
      <c r="R1963" s="209"/>
      <c r="S1963" s="209"/>
      <c r="T1963" s="210"/>
      <c r="U1963" s="14"/>
      <c r="V1963" s="14"/>
      <c r="W1963" s="14"/>
      <c r="X1963" s="14"/>
      <c r="Y1963" s="14"/>
      <c r="Z1963" s="14"/>
      <c r="AA1963" s="14"/>
      <c r="AB1963" s="14"/>
      <c r="AC1963" s="14"/>
      <c r="AD1963" s="14"/>
      <c r="AE1963" s="14"/>
      <c r="AT1963" s="204" t="s">
        <v>265</v>
      </c>
      <c r="AU1963" s="204" t="s">
        <v>85</v>
      </c>
      <c r="AV1963" s="14" t="s">
        <v>85</v>
      </c>
      <c r="AW1963" s="14" t="s">
        <v>32</v>
      </c>
      <c r="AX1963" s="14" t="s">
        <v>75</v>
      </c>
      <c r="AY1963" s="204" t="s">
        <v>257</v>
      </c>
    </row>
    <row r="1964" s="14" customFormat="1">
      <c r="A1964" s="14"/>
      <c r="B1964" s="203"/>
      <c r="C1964" s="14"/>
      <c r="D1964" s="196" t="s">
        <v>265</v>
      </c>
      <c r="E1964" s="204" t="s">
        <v>1</v>
      </c>
      <c r="F1964" s="205" t="s">
        <v>2310</v>
      </c>
      <c r="G1964" s="14"/>
      <c r="H1964" s="206">
        <v>2.27</v>
      </c>
      <c r="I1964" s="207"/>
      <c r="J1964" s="14"/>
      <c r="K1964" s="14"/>
      <c r="L1964" s="203"/>
      <c r="M1964" s="208"/>
      <c r="N1964" s="209"/>
      <c r="O1964" s="209"/>
      <c r="P1964" s="209"/>
      <c r="Q1964" s="209"/>
      <c r="R1964" s="209"/>
      <c r="S1964" s="209"/>
      <c r="T1964" s="210"/>
      <c r="U1964" s="14"/>
      <c r="V1964" s="14"/>
      <c r="W1964" s="14"/>
      <c r="X1964" s="14"/>
      <c r="Y1964" s="14"/>
      <c r="Z1964" s="14"/>
      <c r="AA1964" s="14"/>
      <c r="AB1964" s="14"/>
      <c r="AC1964" s="14"/>
      <c r="AD1964" s="14"/>
      <c r="AE1964" s="14"/>
      <c r="AT1964" s="204" t="s">
        <v>265</v>
      </c>
      <c r="AU1964" s="204" t="s">
        <v>85</v>
      </c>
      <c r="AV1964" s="14" t="s">
        <v>85</v>
      </c>
      <c r="AW1964" s="14" t="s">
        <v>32</v>
      </c>
      <c r="AX1964" s="14" t="s">
        <v>75</v>
      </c>
      <c r="AY1964" s="204" t="s">
        <v>257</v>
      </c>
    </row>
    <row r="1965" s="14" customFormat="1">
      <c r="A1965" s="14"/>
      <c r="B1965" s="203"/>
      <c r="C1965" s="14"/>
      <c r="D1965" s="196" t="s">
        <v>265</v>
      </c>
      <c r="E1965" s="204" t="s">
        <v>1</v>
      </c>
      <c r="F1965" s="205" t="s">
        <v>2311</v>
      </c>
      <c r="G1965" s="14"/>
      <c r="H1965" s="206">
        <v>15.68</v>
      </c>
      <c r="I1965" s="207"/>
      <c r="J1965" s="14"/>
      <c r="K1965" s="14"/>
      <c r="L1965" s="203"/>
      <c r="M1965" s="208"/>
      <c r="N1965" s="209"/>
      <c r="O1965" s="209"/>
      <c r="P1965" s="209"/>
      <c r="Q1965" s="209"/>
      <c r="R1965" s="209"/>
      <c r="S1965" s="209"/>
      <c r="T1965" s="210"/>
      <c r="U1965" s="14"/>
      <c r="V1965" s="14"/>
      <c r="W1965" s="14"/>
      <c r="X1965" s="14"/>
      <c r="Y1965" s="14"/>
      <c r="Z1965" s="14"/>
      <c r="AA1965" s="14"/>
      <c r="AB1965" s="14"/>
      <c r="AC1965" s="14"/>
      <c r="AD1965" s="14"/>
      <c r="AE1965" s="14"/>
      <c r="AT1965" s="204" t="s">
        <v>265</v>
      </c>
      <c r="AU1965" s="204" t="s">
        <v>85</v>
      </c>
      <c r="AV1965" s="14" t="s">
        <v>85</v>
      </c>
      <c r="AW1965" s="14" t="s">
        <v>32</v>
      </c>
      <c r="AX1965" s="14" t="s">
        <v>75</v>
      </c>
      <c r="AY1965" s="204" t="s">
        <v>257</v>
      </c>
    </row>
    <row r="1966" s="14" customFormat="1">
      <c r="A1966" s="14"/>
      <c r="B1966" s="203"/>
      <c r="C1966" s="14"/>
      <c r="D1966" s="196" t="s">
        <v>265</v>
      </c>
      <c r="E1966" s="204" t="s">
        <v>1</v>
      </c>
      <c r="F1966" s="205" t="s">
        <v>2312</v>
      </c>
      <c r="G1966" s="14"/>
      <c r="H1966" s="206">
        <v>14.390000000000001</v>
      </c>
      <c r="I1966" s="207"/>
      <c r="J1966" s="14"/>
      <c r="K1966" s="14"/>
      <c r="L1966" s="203"/>
      <c r="M1966" s="208"/>
      <c r="N1966" s="209"/>
      <c r="O1966" s="209"/>
      <c r="P1966" s="209"/>
      <c r="Q1966" s="209"/>
      <c r="R1966" s="209"/>
      <c r="S1966" s="209"/>
      <c r="T1966" s="210"/>
      <c r="U1966" s="14"/>
      <c r="V1966" s="14"/>
      <c r="W1966" s="14"/>
      <c r="X1966" s="14"/>
      <c r="Y1966" s="14"/>
      <c r="Z1966" s="14"/>
      <c r="AA1966" s="14"/>
      <c r="AB1966" s="14"/>
      <c r="AC1966" s="14"/>
      <c r="AD1966" s="14"/>
      <c r="AE1966" s="14"/>
      <c r="AT1966" s="204" t="s">
        <v>265</v>
      </c>
      <c r="AU1966" s="204" t="s">
        <v>85</v>
      </c>
      <c r="AV1966" s="14" t="s">
        <v>85</v>
      </c>
      <c r="AW1966" s="14" t="s">
        <v>32</v>
      </c>
      <c r="AX1966" s="14" t="s">
        <v>75</v>
      </c>
      <c r="AY1966" s="204" t="s">
        <v>257</v>
      </c>
    </row>
    <row r="1967" s="16" customFormat="1">
      <c r="A1967" s="16"/>
      <c r="B1967" s="219"/>
      <c r="C1967" s="16"/>
      <c r="D1967" s="196" t="s">
        <v>265</v>
      </c>
      <c r="E1967" s="220" t="s">
        <v>1</v>
      </c>
      <c r="F1967" s="221" t="s">
        <v>296</v>
      </c>
      <c r="G1967" s="16"/>
      <c r="H1967" s="222">
        <v>349.28999999999996</v>
      </c>
      <c r="I1967" s="223"/>
      <c r="J1967" s="16"/>
      <c r="K1967" s="16"/>
      <c r="L1967" s="219"/>
      <c r="M1967" s="224"/>
      <c r="N1967" s="225"/>
      <c r="O1967" s="225"/>
      <c r="P1967" s="225"/>
      <c r="Q1967" s="225"/>
      <c r="R1967" s="225"/>
      <c r="S1967" s="225"/>
      <c r="T1967" s="226"/>
      <c r="U1967" s="16"/>
      <c r="V1967" s="16"/>
      <c r="W1967" s="16"/>
      <c r="X1967" s="16"/>
      <c r="Y1967" s="16"/>
      <c r="Z1967" s="16"/>
      <c r="AA1967" s="16"/>
      <c r="AB1967" s="16"/>
      <c r="AC1967" s="16"/>
      <c r="AD1967" s="16"/>
      <c r="AE1967" s="16"/>
      <c r="AT1967" s="220" t="s">
        <v>265</v>
      </c>
      <c r="AU1967" s="220" t="s">
        <v>85</v>
      </c>
      <c r="AV1967" s="16" t="s">
        <v>92</v>
      </c>
      <c r="AW1967" s="16" t="s">
        <v>32</v>
      </c>
      <c r="AX1967" s="16" t="s">
        <v>75</v>
      </c>
      <c r="AY1967" s="220" t="s">
        <v>257</v>
      </c>
    </row>
    <row r="1968" s="15" customFormat="1">
      <c r="A1968" s="15"/>
      <c r="B1968" s="211"/>
      <c r="C1968" s="15"/>
      <c r="D1968" s="196" t="s">
        <v>265</v>
      </c>
      <c r="E1968" s="212" t="s">
        <v>1</v>
      </c>
      <c r="F1968" s="213" t="s">
        <v>271</v>
      </c>
      <c r="G1968" s="15"/>
      <c r="H1968" s="214">
        <v>471.4489999999999</v>
      </c>
      <c r="I1968" s="215"/>
      <c r="J1968" s="15"/>
      <c r="K1968" s="15"/>
      <c r="L1968" s="211"/>
      <c r="M1968" s="216"/>
      <c r="N1968" s="217"/>
      <c r="O1968" s="217"/>
      <c r="P1968" s="217"/>
      <c r="Q1968" s="217"/>
      <c r="R1968" s="217"/>
      <c r="S1968" s="217"/>
      <c r="T1968" s="218"/>
      <c r="U1968" s="15"/>
      <c r="V1968" s="15"/>
      <c r="W1968" s="15"/>
      <c r="X1968" s="15"/>
      <c r="Y1968" s="15"/>
      <c r="Z1968" s="15"/>
      <c r="AA1968" s="15"/>
      <c r="AB1968" s="15"/>
      <c r="AC1968" s="15"/>
      <c r="AD1968" s="15"/>
      <c r="AE1968" s="15"/>
      <c r="AT1968" s="212" t="s">
        <v>265</v>
      </c>
      <c r="AU1968" s="212" t="s">
        <v>85</v>
      </c>
      <c r="AV1968" s="15" t="s">
        <v>108</v>
      </c>
      <c r="AW1968" s="15" t="s">
        <v>32</v>
      </c>
      <c r="AX1968" s="15" t="s">
        <v>82</v>
      </c>
      <c r="AY1968" s="212" t="s">
        <v>257</v>
      </c>
    </row>
    <row r="1969" s="2" customFormat="1" ht="21.75" customHeight="1">
      <c r="A1969" s="38"/>
      <c r="B1969" s="181"/>
      <c r="C1969" s="182" t="s">
        <v>2313</v>
      </c>
      <c r="D1969" s="182" t="s">
        <v>259</v>
      </c>
      <c r="E1969" s="183" t="s">
        <v>2314</v>
      </c>
      <c r="F1969" s="184" t="s">
        <v>2315</v>
      </c>
      <c r="G1969" s="185" t="s">
        <v>323</v>
      </c>
      <c r="H1969" s="186">
        <v>2157.598</v>
      </c>
      <c r="I1969" s="187"/>
      <c r="J1969" s="188">
        <f>ROUND(I1969*H1969,2)</f>
        <v>0</v>
      </c>
      <c r="K1969" s="184" t="s">
        <v>1</v>
      </c>
      <c r="L1969" s="39"/>
      <c r="M1969" s="189" t="s">
        <v>1</v>
      </c>
      <c r="N1969" s="190" t="s">
        <v>40</v>
      </c>
      <c r="O1969" s="77"/>
      <c r="P1969" s="191">
        <f>O1969*H1969</f>
        <v>0</v>
      </c>
      <c r="Q1969" s="191">
        <v>0</v>
      </c>
      <c r="R1969" s="191">
        <f>Q1969*H1969</f>
        <v>0</v>
      </c>
      <c r="S1969" s="191">
        <v>0</v>
      </c>
      <c r="T1969" s="192">
        <f>S1969*H1969</f>
        <v>0</v>
      </c>
      <c r="U1969" s="38"/>
      <c r="V1969" s="38"/>
      <c r="W1969" s="38"/>
      <c r="X1969" s="38"/>
      <c r="Y1969" s="38"/>
      <c r="Z1969" s="38"/>
      <c r="AA1969" s="38"/>
      <c r="AB1969" s="38"/>
      <c r="AC1969" s="38"/>
      <c r="AD1969" s="38"/>
      <c r="AE1969" s="38"/>
      <c r="AR1969" s="193" t="s">
        <v>364</v>
      </c>
      <c r="AT1969" s="193" t="s">
        <v>259</v>
      </c>
      <c r="AU1969" s="193" t="s">
        <v>85</v>
      </c>
      <c r="AY1969" s="19" t="s">
        <v>257</v>
      </c>
      <c r="BE1969" s="194">
        <f>IF(N1969="základní",J1969,0)</f>
        <v>0</v>
      </c>
      <c r="BF1969" s="194">
        <f>IF(N1969="snížená",J1969,0)</f>
        <v>0</v>
      </c>
      <c r="BG1969" s="194">
        <f>IF(N1969="zákl. přenesená",J1969,0)</f>
        <v>0</v>
      </c>
      <c r="BH1969" s="194">
        <f>IF(N1969="sníž. přenesená",J1969,0)</f>
        <v>0</v>
      </c>
      <c r="BI1969" s="194">
        <f>IF(N1969="nulová",J1969,0)</f>
        <v>0</v>
      </c>
      <c r="BJ1969" s="19" t="s">
        <v>82</v>
      </c>
      <c r="BK1969" s="194">
        <f>ROUND(I1969*H1969,2)</f>
        <v>0</v>
      </c>
      <c r="BL1969" s="19" t="s">
        <v>364</v>
      </c>
      <c r="BM1969" s="193" t="s">
        <v>2316</v>
      </c>
    </row>
    <row r="1970" s="13" customFormat="1">
      <c r="A1970" s="13"/>
      <c r="B1970" s="195"/>
      <c r="C1970" s="13"/>
      <c r="D1970" s="196" t="s">
        <v>265</v>
      </c>
      <c r="E1970" s="197" t="s">
        <v>1</v>
      </c>
      <c r="F1970" s="198" t="s">
        <v>2281</v>
      </c>
      <c r="G1970" s="13"/>
      <c r="H1970" s="197" t="s">
        <v>1</v>
      </c>
      <c r="I1970" s="199"/>
      <c r="J1970" s="13"/>
      <c r="K1970" s="13"/>
      <c r="L1970" s="195"/>
      <c r="M1970" s="200"/>
      <c r="N1970" s="201"/>
      <c r="O1970" s="201"/>
      <c r="P1970" s="201"/>
      <c r="Q1970" s="201"/>
      <c r="R1970" s="201"/>
      <c r="S1970" s="201"/>
      <c r="T1970" s="202"/>
      <c r="U1970" s="13"/>
      <c r="V1970" s="13"/>
      <c r="W1970" s="13"/>
      <c r="X1970" s="13"/>
      <c r="Y1970" s="13"/>
      <c r="Z1970" s="13"/>
      <c r="AA1970" s="13"/>
      <c r="AB1970" s="13"/>
      <c r="AC1970" s="13"/>
      <c r="AD1970" s="13"/>
      <c r="AE1970" s="13"/>
      <c r="AT1970" s="197" t="s">
        <v>265</v>
      </c>
      <c r="AU1970" s="197" t="s">
        <v>85</v>
      </c>
      <c r="AV1970" s="13" t="s">
        <v>82</v>
      </c>
      <c r="AW1970" s="13" t="s">
        <v>32</v>
      </c>
      <c r="AX1970" s="13" t="s">
        <v>75</v>
      </c>
      <c r="AY1970" s="197" t="s">
        <v>257</v>
      </c>
    </row>
    <row r="1971" s="14" customFormat="1">
      <c r="A1971" s="14"/>
      <c r="B1971" s="203"/>
      <c r="C1971" s="14"/>
      <c r="D1971" s="196" t="s">
        <v>265</v>
      </c>
      <c r="E1971" s="204" t="s">
        <v>1</v>
      </c>
      <c r="F1971" s="205" t="s">
        <v>2317</v>
      </c>
      <c r="G1971" s="14"/>
      <c r="H1971" s="206">
        <v>93.509</v>
      </c>
      <c r="I1971" s="207"/>
      <c r="J1971" s="14"/>
      <c r="K1971" s="14"/>
      <c r="L1971" s="203"/>
      <c r="M1971" s="208"/>
      <c r="N1971" s="209"/>
      <c r="O1971" s="209"/>
      <c r="P1971" s="209"/>
      <c r="Q1971" s="209"/>
      <c r="R1971" s="209"/>
      <c r="S1971" s="209"/>
      <c r="T1971" s="210"/>
      <c r="U1971" s="14"/>
      <c r="V1971" s="14"/>
      <c r="W1971" s="14"/>
      <c r="X1971" s="14"/>
      <c r="Y1971" s="14"/>
      <c r="Z1971" s="14"/>
      <c r="AA1971" s="14"/>
      <c r="AB1971" s="14"/>
      <c r="AC1971" s="14"/>
      <c r="AD1971" s="14"/>
      <c r="AE1971" s="14"/>
      <c r="AT1971" s="204" t="s">
        <v>265</v>
      </c>
      <c r="AU1971" s="204" t="s">
        <v>85</v>
      </c>
      <c r="AV1971" s="14" t="s">
        <v>85</v>
      </c>
      <c r="AW1971" s="14" t="s">
        <v>32</v>
      </c>
      <c r="AX1971" s="14" t="s">
        <v>75</v>
      </c>
      <c r="AY1971" s="204" t="s">
        <v>257</v>
      </c>
    </row>
    <row r="1972" s="14" customFormat="1">
      <c r="A1972" s="14"/>
      <c r="B1972" s="203"/>
      <c r="C1972" s="14"/>
      <c r="D1972" s="196" t="s">
        <v>265</v>
      </c>
      <c r="E1972" s="204" t="s">
        <v>1</v>
      </c>
      <c r="F1972" s="205" t="s">
        <v>2318</v>
      </c>
      <c r="G1972" s="14"/>
      <c r="H1972" s="206">
        <v>93.073999999999998</v>
      </c>
      <c r="I1972" s="207"/>
      <c r="J1972" s="14"/>
      <c r="K1972" s="14"/>
      <c r="L1972" s="203"/>
      <c r="M1972" s="208"/>
      <c r="N1972" s="209"/>
      <c r="O1972" s="209"/>
      <c r="P1972" s="209"/>
      <c r="Q1972" s="209"/>
      <c r="R1972" s="209"/>
      <c r="S1972" s="209"/>
      <c r="T1972" s="210"/>
      <c r="U1972" s="14"/>
      <c r="V1972" s="14"/>
      <c r="W1972" s="14"/>
      <c r="X1972" s="14"/>
      <c r="Y1972" s="14"/>
      <c r="Z1972" s="14"/>
      <c r="AA1972" s="14"/>
      <c r="AB1972" s="14"/>
      <c r="AC1972" s="14"/>
      <c r="AD1972" s="14"/>
      <c r="AE1972" s="14"/>
      <c r="AT1972" s="204" t="s">
        <v>265</v>
      </c>
      <c r="AU1972" s="204" t="s">
        <v>85</v>
      </c>
      <c r="AV1972" s="14" t="s">
        <v>85</v>
      </c>
      <c r="AW1972" s="14" t="s">
        <v>32</v>
      </c>
      <c r="AX1972" s="14" t="s">
        <v>75</v>
      </c>
      <c r="AY1972" s="204" t="s">
        <v>257</v>
      </c>
    </row>
    <row r="1973" s="14" customFormat="1">
      <c r="A1973" s="14"/>
      <c r="B1973" s="203"/>
      <c r="C1973" s="14"/>
      <c r="D1973" s="196" t="s">
        <v>265</v>
      </c>
      <c r="E1973" s="204" t="s">
        <v>1</v>
      </c>
      <c r="F1973" s="205" t="s">
        <v>2319</v>
      </c>
      <c r="G1973" s="14"/>
      <c r="H1973" s="206">
        <v>343.48899999999998</v>
      </c>
      <c r="I1973" s="207"/>
      <c r="J1973" s="14"/>
      <c r="K1973" s="14"/>
      <c r="L1973" s="203"/>
      <c r="M1973" s="208"/>
      <c r="N1973" s="209"/>
      <c r="O1973" s="209"/>
      <c r="P1973" s="209"/>
      <c r="Q1973" s="209"/>
      <c r="R1973" s="209"/>
      <c r="S1973" s="209"/>
      <c r="T1973" s="210"/>
      <c r="U1973" s="14"/>
      <c r="V1973" s="14"/>
      <c r="W1973" s="14"/>
      <c r="X1973" s="14"/>
      <c r="Y1973" s="14"/>
      <c r="Z1973" s="14"/>
      <c r="AA1973" s="14"/>
      <c r="AB1973" s="14"/>
      <c r="AC1973" s="14"/>
      <c r="AD1973" s="14"/>
      <c r="AE1973" s="14"/>
      <c r="AT1973" s="204" t="s">
        <v>265</v>
      </c>
      <c r="AU1973" s="204" t="s">
        <v>85</v>
      </c>
      <c r="AV1973" s="14" t="s">
        <v>85</v>
      </c>
      <c r="AW1973" s="14" t="s">
        <v>32</v>
      </c>
      <c r="AX1973" s="14" t="s">
        <v>75</v>
      </c>
      <c r="AY1973" s="204" t="s">
        <v>257</v>
      </c>
    </row>
    <row r="1974" s="14" customFormat="1">
      <c r="A1974" s="14"/>
      <c r="B1974" s="203"/>
      <c r="C1974" s="14"/>
      <c r="D1974" s="196" t="s">
        <v>265</v>
      </c>
      <c r="E1974" s="204" t="s">
        <v>1</v>
      </c>
      <c r="F1974" s="205" t="s">
        <v>2320</v>
      </c>
      <c r="G1974" s="14"/>
      <c r="H1974" s="206">
        <v>264.69400000000002</v>
      </c>
      <c r="I1974" s="207"/>
      <c r="J1974" s="14"/>
      <c r="K1974" s="14"/>
      <c r="L1974" s="203"/>
      <c r="M1974" s="208"/>
      <c r="N1974" s="209"/>
      <c r="O1974" s="209"/>
      <c r="P1974" s="209"/>
      <c r="Q1974" s="209"/>
      <c r="R1974" s="209"/>
      <c r="S1974" s="209"/>
      <c r="T1974" s="210"/>
      <c r="U1974" s="14"/>
      <c r="V1974" s="14"/>
      <c r="W1974" s="14"/>
      <c r="X1974" s="14"/>
      <c r="Y1974" s="14"/>
      <c r="Z1974" s="14"/>
      <c r="AA1974" s="14"/>
      <c r="AB1974" s="14"/>
      <c r="AC1974" s="14"/>
      <c r="AD1974" s="14"/>
      <c r="AE1974" s="14"/>
      <c r="AT1974" s="204" t="s">
        <v>265</v>
      </c>
      <c r="AU1974" s="204" t="s">
        <v>85</v>
      </c>
      <c r="AV1974" s="14" t="s">
        <v>85</v>
      </c>
      <c r="AW1974" s="14" t="s">
        <v>32</v>
      </c>
      <c r="AX1974" s="14" t="s">
        <v>75</v>
      </c>
      <c r="AY1974" s="204" t="s">
        <v>257</v>
      </c>
    </row>
    <row r="1975" s="14" customFormat="1">
      <c r="A1975" s="14"/>
      <c r="B1975" s="203"/>
      <c r="C1975" s="14"/>
      <c r="D1975" s="196" t="s">
        <v>265</v>
      </c>
      <c r="E1975" s="204" t="s">
        <v>1</v>
      </c>
      <c r="F1975" s="205" t="s">
        <v>2321</v>
      </c>
      <c r="G1975" s="14"/>
      <c r="H1975" s="206">
        <v>59.069000000000003</v>
      </c>
      <c r="I1975" s="207"/>
      <c r="J1975" s="14"/>
      <c r="K1975" s="14"/>
      <c r="L1975" s="203"/>
      <c r="M1975" s="208"/>
      <c r="N1975" s="209"/>
      <c r="O1975" s="209"/>
      <c r="P1975" s="209"/>
      <c r="Q1975" s="209"/>
      <c r="R1975" s="209"/>
      <c r="S1975" s="209"/>
      <c r="T1975" s="210"/>
      <c r="U1975" s="14"/>
      <c r="V1975" s="14"/>
      <c r="W1975" s="14"/>
      <c r="X1975" s="14"/>
      <c r="Y1975" s="14"/>
      <c r="Z1975" s="14"/>
      <c r="AA1975" s="14"/>
      <c r="AB1975" s="14"/>
      <c r="AC1975" s="14"/>
      <c r="AD1975" s="14"/>
      <c r="AE1975" s="14"/>
      <c r="AT1975" s="204" t="s">
        <v>265</v>
      </c>
      <c r="AU1975" s="204" t="s">
        <v>85</v>
      </c>
      <c r="AV1975" s="14" t="s">
        <v>85</v>
      </c>
      <c r="AW1975" s="14" t="s">
        <v>32</v>
      </c>
      <c r="AX1975" s="14" t="s">
        <v>75</v>
      </c>
      <c r="AY1975" s="204" t="s">
        <v>257</v>
      </c>
    </row>
    <row r="1976" s="14" customFormat="1">
      <c r="A1976" s="14"/>
      <c r="B1976" s="203"/>
      <c r="C1976" s="14"/>
      <c r="D1976" s="196" t="s">
        <v>265</v>
      </c>
      <c r="E1976" s="204" t="s">
        <v>1</v>
      </c>
      <c r="F1976" s="205" t="s">
        <v>2322</v>
      </c>
      <c r="G1976" s="14"/>
      <c r="H1976" s="206">
        <v>100.38800000000001</v>
      </c>
      <c r="I1976" s="207"/>
      <c r="J1976" s="14"/>
      <c r="K1976" s="14"/>
      <c r="L1976" s="203"/>
      <c r="M1976" s="208"/>
      <c r="N1976" s="209"/>
      <c r="O1976" s="209"/>
      <c r="P1976" s="209"/>
      <c r="Q1976" s="209"/>
      <c r="R1976" s="209"/>
      <c r="S1976" s="209"/>
      <c r="T1976" s="210"/>
      <c r="U1976" s="14"/>
      <c r="V1976" s="14"/>
      <c r="W1976" s="14"/>
      <c r="X1976" s="14"/>
      <c r="Y1976" s="14"/>
      <c r="Z1976" s="14"/>
      <c r="AA1976" s="14"/>
      <c r="AB1976" s="14"/>
      <c r="AC1976" s="14"/>
      <c r="AD1976" s="14"/>
      <c r="AE1976" s="14"/>
      <c r="AT1976" s="204" t="s">
        <v>265</v>
      </c>
      <c r="AU1976" s="204" t="s">
        <v>85</v>
      </c>
      <c r="AV1976" s="14" t="s">
        <v>85</v>
      </c>
      <c r="AW1976" s="14" t="s">
        <v>32</v>
      </c>
      <c r="AX1976" s="14" t="s">
        <v>75</v>
      </c>
      <c r="AY1976" s="204" t="s">
        <v>257</v>
      </c>
    </row>
    <row r="1977" s="14" customFormat="1">
      <c r="A1977" s="14"/>
      <c r="B1977" s="203"/>
      <c r="C1977" s="14"/>
      <c r="D1977" s="196" t="s">
        <v>265</v>
      </c>
      <c r="E1977" s="204" t="s">
        <v>1</v>
      </c>
      <c r="F1977" s="205" t="s">
        <v>2323</v>
      </c>
      <c r="G1977" s="14"/>
      <c r="H1977" s="206">
        <v>56.101999999999997</v>
      </c>
      <c r="I1977" s="207"/>
      <c r="J1977" s="14"/>
      <c r="K1977" s="14"/>
      <c r="L1977" s="203"/>
      <c r="M1977" s="208"/>
      <c r="N1977" s="209"/>
      <c r="O1977" s="209"/>
      <c r="P1977" s="209"/>
      <c r="Q1977" s="209"/>
      <c r="R1977" s="209"/>
      <c r="S1977" s="209"/>
      <c r="T1977" s="210"/>
      <c r="U1977" s="14"/>
      <c r="V1977" s="14"/>
      <c r="W1977" s="14"/>
      <c r="X1977" s="14"/>
      <c r="Y1977" s="14"/>
      <c r="Z1977" s="14"/>
      <c r="AA1977" s="14"/>
      <c r="AB1977" s="14"/>
      <c r="AC1977" s="14"/>
      <c r="AD1977" s="14"/>
      <c r="AE1977" s="14"/>
      <c r="AT1977" s="204" t="s">
        <v>265</v>
      </c>
      <c r="AU1977" s="204" t="s">
        <v>85</v>
      </c>
      <c r="AV1977" s="14" t="s">
        <v>85</v>
      </c>
      <c r="AW1977" s="14" t="s">
        <v>32</v>
      </c>
      <c r="AX1977" s="14" t="s">
        <v>75</v>
      </c>
      <c r="AY1977" s="204" t="s">
        <v>257</v>
      </c>
    </row>
    <row r="1978" s="14" customFormat="1">
      <c r="A1978" s="14"/>
      <c r="B1978" s="203"/>
      <c r="C1978" s="14"/>
      <c r="D1978" s="196" t="s">
        <v>265</v>
      </c>
      <c r="E1978" s="204" t="s">
        <v>1</v>
      </c>
      <c r="F1978" s="205" t="s">
        <v>2324</v>
      </c>
      <c r="G1978" s="14"/>
      <c r="H1978" s="206">
        <v>41.795000000000002</v>
      </c>
      <c r="I1978" s="207"/>
      <c r="J1978" s="14"/>
      <c r="K1978" s="14"/>
      <c r="L1978" s="203"/>
      <c r="M1978" s="208"/>
      <c r="N1978" s="209"/>
      <c r="O1978" s="209"/>
      <c r="P1978" s="209"/>
      <c r="Q1978" s="209"/>
      <c r="R1978" s="209"/>
      <c r="S1978" s="209"/>
      <c r="T1978" s="210"/>
      <c r="U1978" s="14"/>
      <c r="V1978" s="14"/>
      <c r="W1978" s="14"/>
      <c r="X1978" s="14"/>
      <c r="Y1978" s="14"/>
      <c r="Z1978" s="14"/>
      <c r="AA1978" s="14"/>
      <c r="AB1978" s="14"/>
      <c r="AC1978" s="14"/>
      <c r="AD1978" s="14"/>
      <c r="AE1978" s="14"/>
      <c r="AT1978" s="204" t="s">
        <v>265</v>
      </c>
      <c r="AU1978" s="204" t="s">
        <v>85</v>
      </c>
      <c r="AV1978" s="14" t="s">
        <v>85</v>
      </c>
      <c r="AW1978" s="14" t="s">
        <v>32</v>
      </c>
      <c r="AX1978" s="14" t="s">
        <v>75</v>
      </c>
      <c r="AY1978" s="204" t="s">
        <v>257</v>
      </c>
    </row>
    <row r="1979" s="14" customFormat="1">
      <c r="A1979" s="14"/>
      <c r="B1979" s="203"/>
      <c r="C1979" s="14"/>
      <c r="D1979" s="196" t="s">
        <v>265</v>
      </c>
      <c r="E1979" s="204" t="s">
        <v>1</v>
      </c>
      <c r="F1979" s="205" t="s">
        <v>2325</v>
      </c>
      <c r="G1979" s="14"/>
      <c r="H1979" s="206">
        <v>48.295000000000002</v>
      </c>
      <c r="I1979" s="207"/>
      <c r="J1979" s="14"/>
      <c r="K1979" s="14"/>
      <c r="L1979" s="203"/>
      <c r="M1979" s="208"/>
      <c r="N1979" s="209"/>
      <c r="O1979" s="209"/>
      <c r="P1979" s="209"/>
      <c r="Q1979" s="209"/>
      <c r="R1979" s="209"/>
      <c r="S1979" s="209"/>
      <c r="T1979" s="210"/>
      <c r="U1979" s="14"/>
      <c r="V1979" s="14"/>
      <c r="W1979" s="14"/>
      <c r="X1979" s="14"/>
      <c r="Y1979" s="14"/>
      <c r="Z1979" s="14"/>
      <c r="AA1979" s="14"/>
      <c r="AB1979" s="14"/>
      <c r="AC1979" s="14"/>
      <c r="AD1979" s="14"/>
      <c r="AE1979" s="14"/>
      <c r="AT1979" s="204" t="s">
        <v>265</v>
      </c>
      <c r="AU1979" s="204" t="s">
        <v>85</v>
      </c>
      <c r="AV1979" s="14" t="s">
        <v>85</v>
      </c>
      <c r="AW1979" s="14" t="s">
        <v>32</v>
      </c>
      <c r="AX1979" s="14" t="s">
        <v>75</v>
      </c>
      <c r="AY1979" s="204" t="s">
        <v>257</v>
      </c>
    </row>
    <row r="1980" s="14" customFormat="1">
      <c r="A1980" s="14"/>
      <c r="B1980" s="203"/>
      <c r="C1980" s="14"/>
      <c r="D1980" s="196" t="s">
        <v>265</v>
      </c>
      <c r="E1980" s="204" t="s">
        <v>1</v>
      </c>
      <c r="F1980" s="205" t="s">
        <v>2326</v>
      </c>
      <c r="G1980" s="14"/>
      <c r="H1980" s="206">
        <v>293.15100000000001</v>
      </c>
      <c r="I1980" s="207"/>
      <c r="J1980" s="14"/>
      <c r="K1980" s="14"/>
      <c r="L1980" s="203"/>
      <c r="M1980" s="208"/>
      <c r="N1980" s="209"/>
      <c r="O1980" s="209"/>
      <c r="P1980" s="209"/>
      <c r="Q1980" s="209"/>
      <c r="R1980" s="209"/>
      <c r="S1980" s="209"/>
      <c r="T1980" s="210"/>
      <c r="U1980" s="14"/>
      <c r="V1980" s="14"/>
      <c r="W1980" s="14"/>
      <c r="X1980" s="14"/>
      <c r="Y1980" s="14"/>
      <c r="Z1980" s="14"/>
      <c r="AA1980" s="14"/>
      <c r="AB1980" s="14"/>
      <c r="AC1980" s="14"/>
      <c r="AD1980" s="14"/>
      <c r="AE1980" s="14"/>
      <c r="AT1980" s="204" t="s">
        <v>265</v>
      </c>
      <c r="AU1980" s="204" t="s">
        <v>85</v>
      </c>
      <c r="AV1980" s="14" t="s">
        <v>85</v>
      </c>
      <c r="AW1980" s="14" t="s">
        <v>32</v>
      </c>
      <c r="AX1980" s="14" t="s">
        <v>75</v>
      </c>
      <c r="AY1980" s="204" t="s">
        <v>257</v>
      </c>
    </row>
    <row r="1981" s="14" customFormat="1">
      <c r="A1981" s="14"/>
      <c r="B1981" s="203"/>
      <c r="C1981" s="14"/>
      <c r="D1981" s="196" t="s">
        <v>265</v>
      </c>
      <c r="E1981" s="204" t="s">
        <v>1</v>
      </c>
      <c r="F1981" s="205" t="s">
        <v>2327</v>
      </c>
      <c r="G1981" s="14"/>
      <c r="H1981" s="206">
        <v>307.738</v>
      </c>
      <c r="I1981" s="207"/>
      <c r="J1981" s="14"/>
      <c r="K1981" s="14"/>
      <c r="L1981" s="203"/>
      <c r="M1981" s="208"/>
      <c r="N1981" s="209"/>
      <c r="O1981" s="209"/>
      <c r="P1981" s="209"/>
      <c r="Q1981" s="209"/>
      <c r="R1981" s="209"/>
      <c r="S1981" s="209"/>
      <c r="T1981" s="210"/>
      <c r="U1981" s="14"/>
      <c r="V1981" s="14"/>
      <c r="W1981" s="14"/>
      <c r="X1981" s="14"/>
      <c r="Y1981" s="14"/>
      <c r="Z1981" s="14"/>
      <c r="AA1981" s="14"/>
      <c r="AB1981" s="14"/>
      <c r="AC1981" s="14"/>
      <c r="AD1981" s="14"/>
      <c r="AE1981" s="14"/>
      <c r="AT1981" s="204" t="s">
        <v>265</v>
      </c>
      <c r="AU1981" s="204" t="s">
        <v>85</v>
      </c>
      <c r="AV1981" s="14" t="s">
        <v>85</v>
      </c>
      <c r="AW1981" s="14" t="s">
        <v>32</v>
      </c>
      <c r="AX1981" s="14" t="s">
        <v>75</v>
      </c>
      <c r="AY1981" s="204" t="s">
        <v>257</v>
      </c>
    </row>
    <row r="1982" s="14" customFormat="1">
      <c r="A1982" s="14"/>
      <c r="B1982" s="203"/>
      <c r="C1982" s="14"/>
      <c r="D1982" s="196" t="s">
        <v>265</v>
      </c>
      <c r="E1982" s="204" t="s">
        <v>1</v>
      </c>
      <c r="F1982" s="205" t="s">
        <v>2328</v>
      </c>
      <c r="G1982" s="14"/>
      <c r="H1982" s="206">
        <v>49.418999999999997</v>
      </c>
      <c r="I1982" s="207"/>
      <c r="J1982" s="14"/>
      <c r="K1982" s="14"/>
      <c r="L1982" s="203"/>
      <c r="M1982" s="208"/>
      <c r="N1982" s="209"/>
      <c r="O1982" s="209"/>
      <c r="P1982" s="209"/>
      <c r="Q1982" s="209"/>
      <c r="R1982" s="209"/>
      <c r="S1982" s="209"/>
      <c r="T1982" s="210"/>
      <c r="U1982" s="14"/>
      <c r="V1982" s="14"/>
      <c r="W1982" s="14"/>
      <c r="X1982" s="14"/>
      <c r="Y1982" s="14"/>
      <c r="Z1982" s="14"/>
      <c r="AA1982" s="14"/>
      <c r="AB1982" s="14"/>
      <c r="AC1982" s="14"/>
      <c r="AD1982" s="14"/>
      <c r="AE1982" s="14"/>
      <c r="AT1982" s="204" t="s">
        <v>265</v>
      </c>
      <c r="AU1982" s="204" t="s">
        <v>85</v>
      </c>
      <c r="AV1982" s="14" t="s">
        <v>85</v>
      </c>
      <c r="AW1982" s="14" t="s">
        <v>32</v>
      </c>
      <c r="AX1982" s="14" t="s">
        <v>75</v>
      </c>
      <c r="AY1982" s="204" t="s">
        <v>257</v>
      </c>
    </row>
    <row r="1983" s="14" customFormat="1">
      <c r="A1983" s="14"/>
      <c r="B1983" s="203"/>
      <c r="C1983" s="14"/>
      <c r="D1983" s="196" t="s">
        <v>265</v>
      </c>
      <c r="E1983" s="204" t="s">
        <v>1</v>
      </c>
      <c r="F1983" s="205" t="s">
        <v>2329</v>
      </c>
      <c r="G1983" s="14"/>
      <c r="H1983" s="206">
        <v>49.418999999999997</v>
      </c>
      <c r="I1983" s="207"/>
      <c r="J1983" s="14"/>
      <c r="K1983" s="14"/>
      <c r="L1983" s="203"/>
      <c r="M1983" s="208"/>
      <c r="N1983" s="209"/>
      <c r="O1983" s="209"/>
      <c r="P1983" s="209"/>
      <c r="Q1983" s="209"/>
      <c r="R1983" s="209"/>
      <c r="S1983" s="209"/>
      <c r="T1983" s="210"/>
      <c r="U1983" s="14"/>
      <c r="V1983" s="14"/>
      <c r="W1983" s="14"/>
      <c r="X1983" s="14"/>
      <c r="Y1983" s="14"/>
      <c r="Z1983" s="14"/>
      <c r="AA1983" s="14"/>
      <c r="AB1983" s="14"/>
      <c r="AC1983" s="14"/>
      <c r="AD1983" s="14"/>
      <c r="AE1983" s="14"/>
      <c r="AT1983" s="204" t="s">
        <v>265</v>
      </c>
      <c r="AU1983" s="204" t="s">
        <v>85</v>
      </c>
      <c r="AV1983" s="14" t="s">
        <v>85</v>
      </c>
      <c r="AW1983" s="14" t="s">
        <v>32</v>
      </c>
      <c r="AX1983" s="14" t="s">
        <v>75</v>
      </c>
      <c r="AY1983" s="204" t="s">
        <v>257</v>
      </c>
    </row>
    <row r="1984" s="14" customFormat="1">
      <c r="A1984" s="14"/>
      <c r="B1984" s="203"/>
      <c r="C1984" s="14"/>
      <c r="D1984" s="196" t="s">
        <v>265</v>
      </c>
      <c r="E1984" s="204" t="s">
        <v>1</v>
      </c>
      <c r="F1984" s="205" t="s">
        <v>2330</v>
      </c>
      <c r="G1984" s="14"/>
      <c r="H1984" s="206">
        <v>49.189999999999998</v>
      </c>
      <c r="I1984" s="207"/>
      <c r="J1984" s="14"/>
      <c r="K1984" s="14"/>
      <c r="L1984" s="203"/>
      <c r="M1984" s="208"/>
      <c r="N1984" s="209"/>
      <c r="O1984" s="209"/>
      <c r="P1984" s="209"/>
      <c r="Q1984" s="209"/>
      <c r="R1984" s="209"/>
      <c r="S1984" s="209"/>
      <c r="T1984" s="210"/>
      <c r="U1984" s="14"/>
      <c r="V1984" s="14"/>
      <c r="W1984" s="14"/>
      <c r="X1984" s="14"/>
      <c r="Y1984" s="14"/>
      <c r="Z1984" s="14"/>
      <c r="AA1984" s="14"/>
      <c r="AB1984" s="14"/>
      <c r="AC1984" s="14"/>
      <c r="AD1984" s="14"/>
      <c r="AE1984" s="14"/>
      <c r="AT1984" s="204" t="s">
        <v>265</v>
      </c>
      <c r="AU1984" s="204" t="s">
        <v>85</v>
      </c>
      <c r="AV1984" s="14" t="s">
        <v>85</v>
      </c>
      <c r="AW1984" s="14" t="s">
        <v>32</v>
      </c>
      <c r="AX1984" s="14" t="s">
        <v>75</v>
      </c>
      <c r="AY1984" s="204" t="s">
        <v>257</v>
      </c>
    </row>
    <row r="1985" s="14" customFormat="1">
      <c r="A1985" s="14"/>
      <c r="B1985" s="203"/>
      <c r="C1985" s="14"/>
      <c r="D1985" s="196" t="s">
        <v>265</v>
      </c>
      <c r="E1985" s="204" t="s">
        <v>1</v>
      </c>
      <c r="F1985" s="205" t="s">
        <v>2331</v>
      </c>
      <c r="G1985" s="14"/>
      <c r="H1985" s="206">
        <v>308.26600000000002</v>
      </c>
      <c r="I1985" s="207"/>
      <c r="J1985" s="14"/>
      <c r="K1985" s="14"/>
      <c r="L1985" s="203"/>
      <c r="M1985" s="208"/>
      <c r="N1985" s="209"/>
      <c r="O1985" s="209"/>
      <c r="P1985" s="209"/>
      <c r="Q1985" s="209"/>
      <c r="R1985" s="209"/>
      <c r="S1985" s="209"/>
      <c r="T1985" s="210"/>
      <c r="U1985" s="14"/>
      <c r="V1985" s="14"/>
      <c r="W1985" s="14"/>
      <c r="X1985" s="14"/>
      <c r="Y1985" s="14"/>
      <c r="Z1985" s="14"/>
      <c r="AA1985" s="14"/>
      <c r="AB1985" s="14"/>
      <c r="AC1985" s="14"/>
      <c r="AD1985" s="14"/>
      <c r="AE1985" s="14"/>
      <c r="AT1985" s="204" t="s">
        <v>265</v>
      </c>
      <c r="AU1985" s="204" t="s">
        <v>85</v>
      </c>
      <c r="AV1985" s="14" t="s">
        <v>85</v>
      </c>
      <c r="AW1985" s="14" t="s">
        <v>32</v>
      </c>
      <c r="AX1985" s="14" t="s">
        <v>75</v>
      </c>
      <c r="AY1985" s="204" t="s">
        <v>257</v>
      </c>
    </row>
    <row r="1986" s="15" customFormat="1">
      <c r="A1986" s="15"/>
      <c r="B1986" s="211"/>
      <c r="C1986" s="15"/>
      <c r="D1986" s="196" t="s">
        <v>265</v>
      </c>
      <c r="E1986" s="212" t="s">
        <v>1</v>
      </c>
      <c r="F1986" s="213" t="s">
        <v>271</v>
      </c>
      <c r="G1986" s="15"/>
      <c r="H1986" s="214">
        <v>2157.5980000000004</v>
      </c>
      <c r="I1986" s="215"/>
      <c r="J1986" s="15"/>
      <c r="K1986" s="15"/>
      <c r="L1986" s="211"/>
      <c r="M1986" s="216"/>
      <c r="N1986" s="217"/>
      <c r="O1986" s="217"/>
      <c r="P1986" s="217"/>
      <c r="Q1986" s="217"/>
      <c r="R1986" s="217"/>
      <c r="S1986" s="217"/>
      <c r="T1986" s="218"/>
      <c r="U1986" s="15"/>
      <c r="V1986" s="15"/>
      <c r="W1986" s="15"/>
      <c r="X1986" s="15"/>
      <c r="Y1986" s="15"/>
      <c r="Z1986" s="15"/>
      <c r="AA1986" s="15"/>
      <c r="AB1986" s="15"/>
      <c r="AC1986" s="15"/>
      <c r="AD1986" s="15"/>
      <c r="AE1986" s="15"/>
      <c r="AT1986" s="212" t="s">
        <v>265</v>
      </c>
      <c r="AU1986" s="212" t="s">
        <v>85</v>
      </c>
      <c r="AV1986" s="15" t="s">
        <v>108</v>
      </c>
      <c r="AW1986" s="15" t="s">
        <v>32</v>
      </c>
      <c r="AX1986" s="15" t="s">
        <v>82</v>
      </c>
      <c r="AY1986" s="212" t="s">
        <v>257</v>
      </c>
    </row>
    <row r="1987" s="12" customFormat="1" ht="22.8" customHeight="1">
      <c r="A1987" s="12"/>
      <c r="B1987" s="168"/>
      <c r="C1987" s="12"/>
      <c r="D1987" s="169" t="s">
        <v>74</v>
      </c>
      <c r="E1987" s="179" t="s">
        <v>2332</v>
      </c>
      <c r="F1987" s="179" t="s">
        <v>2333</v>
      </c>
      <c r="G1987" s="12"/>
      <c r="H1987" s="12"/>
      <c r="I1987" s="171"/>
      <c r="J1987" s="180">
        <f>BK1987</f>
        <v>0</v>
      </c>
      <c r="K1987" s="12"/>
      <c r="L1987" s="168"/>
      <c r="M1987" s="173"/>
      <c r="N1987" s="174"/>
      <c r="O1987" s="174"/>
      <c r="P1987" s="175">
        <f>SUM(P1988:P1989)</f>
        <v>0</v>
      </c>
      <c r="Q1987" s="174"/>
      <c r="R1987" s="175">
        <f>SUM(R1988:R1989)</f>
        <v>0</v>
      </c>
      <c r="S1987" s="174"/>
      <c r="T1987" s="176">
        <f>SUM(T1988:T1989)</f>
        <v>0</v>
      </c>
      <c r="U1987" s="12"/>
      <c r="V1987" s="12"/>
      <c r="W1987" s="12"/>
      <c r="X1987" s="12"/>
      <c r="Y1987" s="12"/>
      <c r="Z1987" s="12"/>
      <c r="AA1987" s="12"/>
      <c r="AB1987" s="12"/>
      <c r="AC1987" s="12"/>
      <c r="AD1987" s="12"/>
      <c r="AE1987" s="12"/>
      <c r="AR1987" s="169" t="s">
        <v>85</v>
      </c>
      <c r="AT1987" s="177" t="s">
        <v>74</v>
      </c>
      <c r="AU1987" s="177" t="s">
        <v>82</v>
      </c>
      <c r="AY1987" s="169" t="s">
        <v>257</v>
      </c>
      <c r="BK1987" s="178">
        <f>SUM(BK1988:BK1989)</f>
        <v>0</v>
      </c>
    </row>
    <row r="1988" s="2" customFormat="1" ht="66.75" customHeight="1">
      <c r="A1988" s="38"/>
      <c r="B1988" s="181"/>
      <c r="C1988" s="182" t="s">
        <v>2334</v>
      </c>
      <c r="D1988" s="182" t="s">
        <v>259</v>
      </c>
      <c r="E1988" s="183" t="s">
        <v>2335</v>
      </c>
      <c r="F1988" s="184" t="s">
        <v>2336</v>
      </c>
      <c r="G1988" s="185" t="s">
        <v>774</v>
      </c>
      <c r="H1988" s="186">
        <v>8</v>
      </c>
      <c r="I1988" s="187"/>
      <c r="J1988" s="188">
        <f>ROUND(I1988*H1988,2)</f>
        <v>0</v>
      </c>
      <c r="K1988" s="184" t="s">
        <v>1</v>
      </c>
      <c r="L1988" s="39"/>
      <c r="M1988" s="189" t="s">
        <v>1</v>
      </c>
      <c r="N1988" s="190" t="s">
        <v>40</v>
      </c>
      <c r="O1988" s="77"/>
      <c r="P1988" s="191">
        <f>O1988*H1988</f>
        <v>0</v>
      </c>
      <c r="Q1988" s="191">
        <v>0</v>
      </c>
      <c r="R1988" s="191">
        <f>Q1988*H1988</f>
        <v>0</v>
      </c>
      <c r="S1988" s="191">
        <v>0</v>
      </c>
      <c r="T1988" s="192">
        <f>S1988*H1988</f>
        <v>0</v>
      </c>
      <c r="U1988" s="38"/>
      <c r="V1988" s="38"/>
      <c r="W1988" s="38"/>
      <c r="X1988" s="38"/>
      <c r="Y1988" s="38"/>
      <c r="Z1988" s="38"/>
      <c r="AA1988" s="38"/>
      <c r="AB1988" s="38"/>
      <c r="AC1988" s="38"/>
      <c r="AD1988" s="38"/>
      <c r="AE1988" s="38"/>
      <c r="AR1988" s="193" t="s">
        <v>364</v>
      </c>
      <c r="AT1988" s="193" t="s">
        <v>259</v>
      </c>
      <c r="AU1988" s="193" t="s">
        <v>85</v>
      </c>
      <c r="AY1988" s="19" t="s">
        <v>257</v>
      </c>
      <c r="BE1988" s="194">
        <f>IF(N1988="základní",J1988,0)</f>
        <v>0</v>
      </c>
      <c r="BF1988" s="194">
        <f>IF(N1988="snížená",J1988,0)</f>
        <v>0</v>
      </c>
      <c r="BG1988" s="194">
        <f>IF(N1988="zákl. přenesená",J1988,0)</f>
        <v>0</v>
      </c>
      <c r="BH1988" s="194">
        <f>IF(N1988="sníž. přenesená",J1988,0)</f>
        <v>0</v>
      </c>
      <c r="BI1988" s="194">
        <f>IF(N1988="nulová",J1988,0)</f>
        <v>0</v>
      </c>
      <c r="BJ1988" s="19" t="s">
        <v>82</v>
      </c>
      <c r="BK1988" s="194">
        <f>ROUND(I1988*H1988,2)</f>
        <v>0</v>
      </c>
      <c r="BL1988" s="19" t="s">
        <v>364</v>
      </c>
      <c r="BM1988" s="193" t="s">
        <v>2337</v>
      </c>
    </row>
    <row r="1989" s="2" customFormat="1" ht="66.75" customHeight="1">
      <c r="A1989" s="38"/>
      <c r="B1989" s="181"/>
      <c r="C1989" s="182" t="s">
        <v>2338</v>
      </c>
      <c r="D1989" s="182" t="s">
        <v>259</v>
      </c>
      <c r="E1989" s="183" t="s">
        <v>2339</v>
      </c>
      <c r="F1989" s="184" t="s">
        <v>2340</v>
      </c>
      <c r="G1989" s="185" t="s">
        <v>774</v>
      </c>
      <c r="H1989" s="186">
        <v>4</v>
      </c>
      <c r="I1989" s="187"/>
      <c r="J1989" s="188">
        <f>ROUND(I1989*H1989,2)</f>
        <v>0</v>
      </c>
      <c r="K1989" s="184" t="s">
        <v>1</v>
      </c>
      <c r="L1989" s="39"/>
      <c r="M1989" s="241" t="s">
        <v>1</v>
      </c>
      <c r="N1989" s="242" t="s">
        <v>40</v>
      </c>
      <c r="O1989" s="243"/>
      <c r="P1989" s="244">
        <f>O1989*H1989</f>
        <v>0</v>
      </c>
      <c r="Q1989" s="244">
        <v>0</v>
      </c>
      <c r="R1989" s="244">
        <f>Q1989*H1989</f>
        <v>0</v>
      </c>
      <c r="S1989" s="244">
        <v>0</v>
      </c>
      <c r="T1989" s="245">
        <f>S1989*H1989</f>
        <v>0</v>
      </c>
      <c r="U1989" s="38"/>
      <c r="V1989" s="38"/>
      <c r="W1989" s="38"/>
      <c r="X1989" s="38"/>
      <c r="Y1989" s="38"/>
      <c r="Z1989" s="38"/>
      <c r="AA1989" s="38"/>
      <c r="AB1989" s="38"/>
      <c r="AC1989" s="38"/>
      <c r="AD1989" s="38"/>
      <c r="AE1989" s="38"/>
      <c r="AR1989" s="193" t="s">
        <v>364</v>
      </c>
      <c r="AT1989" s="193" t="s">
        <v>259</v>
      </c>
      <c r="AU1989" s="193" t="s">
        <v>85</v>
      </c>
      <c r="AY1989" s="19" t="s">
        <v>257</v>
      </c>
      <c r="BE1989" s="194">
        <f>IF(N1989="základní",J1989,0)</f>
        <v>0</v>
      </c>
      <c r="BF1989" s="194">
        <f>IF(N1989="snížená",J1989,0)</f>
        <v>0</v>
      </c>
      <c r="BG1989" s="194">
        <f>IF(N1989="zákl. přenesená",J1989,0)</f>
        <v>0</v>
      </c>
      <c r="BH1989" s="194">
        <f>IF(N1989="sníž. přenesená",J1989,0)</f>
        <v>0</v>
      </c>
      <c r="BI1989" s="194">
        <f>IF(N1989="nulová",J1989,0)</f>
        <v>0</v>
      </c>
      <c r="BJ1989" s="19" t="s">
        <v>82</v>
      </c>
      <c r="BK1989" s="194">
        <f>ROUND(I1989*H1989,2)</f>
        <v>0</v>
      </c>
      <c r="BL1989" s="19" t="s">
        <v>364</v>
      </c>
      <c r="BM1989" s="193" t="s">
        <v>2341</v>
      </c>
    </row>
    <row r="1990" s="2" customFormat="1" ht="6.96" customHeight="1">
      <c r="A1990" s="38"/>
      <c r="B1990" s="60"/>
      <c r="C1990" s="61"/>
      <c r="D1990" s="61"/>
      <c r="E1990" s="61"/>
      <c r="F1990" s="61"/>
      <c r="G1990" s="61"/>
      <c r="H1990" s="61"/>
      <c r="I1990" s="61"/>
      <c r="J1990" s="61"/>
      <c r="K1990" s="61"/>
      <c r="L1990" s="39"/>
      <c r="M1990" s="38"/>
      <c r="O1990" s="38"/>
      <c r="P1990" s="38"/>
      <c r="Q1990" s="38"/>
      <c r="R1990" s="38"/>
      <c r="S1990" s="38"/>
      <c r="T1990" s="38"/>
      <c r="U1990" s="38"/>
      <c r="V1990" s="38"/>
      <c r="W1990" s="38"/>
      <c r="X1990" s="38"/>
      <c r="Y1990" s="38"/>
      <c r="Z1990" s="38"/>
      <c r="AA1990" s="38"/>
      <c r="AB1990" s="38"/>
      <c r="AC1990" s="38"/>
      <c r="AD1990" s="38"/>
      <c r="AE1990" s="38"/>
    </row>
  </sheetData>
  <autoFilter ref="C154:K1989"/>
  <mergeCells count="15">
    <mergeCell ref="E7:H7"/>
    <mergeCell ref="E11:H11"/>
    <mergeCell ref="E9:H9"/>
    <mergeCell ref="E13:H13"/>
    <mergeCell ref="E22:H22"/>
    <mergeCell ref="E31:H31"/>
    <mergeCell ref="E85:H85"/>
    <mergeCell ref="E89:H89"/>
    <mergeCell ref="E87:H87"/>
    <mergeCell ref="E91:H91"/>
    <mergeCell ref="E141:H141"/>
    <mergeCell ref="E145:H145"/>
    <mergeCell ref="E143:H143"/>
    <mergeCell ref="E147:H147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20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8" t="s">
        <v>5</v>
      </c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159</v>
      </c>
      <c r="AZ2" s="129" t="s">
        <v>195</v>
      </c>
      <c r="BA2" s="129" t="s">
        <v>196</v>
      </c>
      <c r="BB2" s="129" t="s">
        <v>1</v>
      </c>
      <c r="BC2" s="129" t="s">
        <v>3837</v>
      </c>
      <c r="BD2" s="129" t="s">
        <v>85</v>
      </c>
    </row>
    <row r="3" s="1" customFormat="1" ht="6.96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2"/>
      <c r="AT3" s="19" t="s">
        <v>85</v>
      </c>
    </row>
    <row r="4" s="1" customFormat="1" ht="24.96" customHeight="1">
      <c r="B4" s="22"/>
      <c r="D4" s="23" t="s">
        <v>198</v>
      </c>
      <c r="L4" s="22"/>
      <c r="M4" s="130" t="s">
        <v>10</v>
      </c>
      <c r="AT4" s="19" t="s">
        <v>3</v>
      </c>
    </row>
    <row r="5" s="1" customFormat="1" ht="6.96" customHeight="1">
      <c r="B5" s="22"/>
      <c r="L5" s="22"/>
    </row>
    <row r="6" s="1" customFormat="1" ht="12" customHeight="1">
      <c r="B6" s="22"/>
      <c r="D6" s="32" t="s">
        <v>16</v>
      </c>
      <c r="L6" s="22"/>
    </row>
    <row r="7" s="1" customFormat="1" ht="16.5" customHeight="1">
      <c r="B7" s="22"/>
      <c r="E7" s="131" t="str">
        <f>'Rekapitulace stavby'!K6</f>
        <v>FNOL Novostavba Pavilonu B</v>
      </c>
      <c r="F7" s="32"/>
      <c r="G7" s="32"/>
      <c r="H7" s="32"/>
      <c r="L7" s="22"/>
    </row>
    <row r="8">
      <c r="B8" s="22"/>
      <c r="D8" s="32" t="s">
        <v>199</v>
      </c>
      <c r="L8" s="22"/>
    </row>
    <row r="9" s="1" customFormat="1" ht="16.5" customHeight="1">
      <c r="B9" s="22"/>
      <c r="E9" s="131" t="s">
        <v>200</v>
      </c>
      <c r="F9" s="1"/>
      <c r="G9" s="1"/>
      <c r="H9" s="1"/>
      <c r="L9" s="22"/>
    </row>
    <row r="10" s="1" customFormat="1" ht="12" customHeight="1">
      <c r="B10" s="22"/>
      <c r="D10" s="32" t="s">
        <v>201</v>
      </c>
      <c r="L10" s="22"/>
    </row>
    <row r="11" s="2" customFormat="1" ht="16.5" customHeight="1">
      <c r="A11" s="38"/>
      <c r="B11" s="39"/>
      <c r="C11" s="38"/>
      <c r="D11" s="38"/>
      <c r="E11" s="132" t="s">
        <v>3838</v>
      </c>
      <c r="F11" s="38"/>
      <c r="G11" s="38"/>
      <c r="H11" s="38"/>
      <c r="I11" s="38"/>
      <c r="J11" s="38"/>
      <c r="K11" s="38"/>
      <c r="L11" s="55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</row>
    <row r="12" s="2" customFormat="1" ht="12" customHeight="1">
      <c r="A12" s="38"/>
      <c r="B12" s="39"/>
      <c r="C12" s="38"/>
      <c r="D12" s="32" t="s">
        <v>203</v>
      </c>
      <c r="E12" s="38"/>
      <c r="F12" s="38"/>
      <c r="G12" s="38"/>
      <c r="H12" s="38"/>
      <c r="I12" s="38"/>
      <c r="J12" s="38"/>
      <c r="K12" s="38"/>
      <c r="L12" s="55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</row>
    <row r="13" s="2" customFormat="1" ht="30" customHeight="1">
      <c r="A13" s="38"/>
      <c r="B13" s="39"/>
      <c r="C13" s="38"/>
      <c r="D13" s="38"/>
      <c r="E13" s="67" t="s">
        <v>3839</v>
      </c>
      <c r="F13" s="38"/>
      <c r="G13" s="38"/>
      <c r="H13" s="38"/>
      <c r="I13" s="38"/>
      <c r="J13" s="38"/>
      <c r="K13" s="38"/>
      <c r="L13" s="55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="2" customFormat="1">
      <c r="A14" s="38"/>
      <c r="B14" s="39"/>
      <c r="C14" s="38"/>
      <c r="D14" s="38"/>
      <c r="E14" s="38"/>
      <c r="F14" s="38"/>
      <c r="G14" s="38"/>
      <c r="H14" s="38"/>
      <c r="I14" s="38"/>
      <c r="J14" s="38"/>
      <c r="K14" s="38"/>
      <c r="L14" s="55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="2" customFormat="1" ht="12" customHeight="1">
      <c r="A15" s="38"/>
      <c r="B15" s="39"/>
      <c r="C15" s="38"/>
      <c r="D15" s="32" t="s">
        <v>18</v>
      </c>
      <c r="E15" s="38"/>
      <c r="F15" s="27" t="s">
        <v>1</v>
      </c>
      <c r="G15" s="38"/>
      <c r="H15" s="38"/>
      <c r="I15" s="32" t="s">
        <v>19</v>
      </c>
      <c r="J15" s="27" t="s">
        <v>1</v>
      </c>
      <c r="K15" s="38"/>
      <c r="L15" s="55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6" s="2" customFormat="1" ht="12" customHeight="1">
      <c r="A16" s="38"/>
      <c r="B16" s="39"/>
      <c r="C16" s="38"/>
      <c r="D16" s="32" t="s">
        <v>20</v>
      </c>
      <c r="E16" s="38"/>
      <c r="F16" s="27" t="s">
        <v>21</v>
      </c>
      <c r="G16" s="38"/>
      <c r="H16" s="38"/>
      <c r="I16" s="32" t="s">
        <v>22</v>
      </c>
      <c r="J16" s="69" t="str">
        <f>'Rekapitulace stavby'!AN8</f>
        <v>8. 4. 2023</v>
      </c>
      <c r="K16" s="38"/>
      <c r="L16" s="55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</row>
    <row r="17" s="2" customFormat="1" ht="10.8" customHeight="1">
      <c r="A17" s="38"/>
      <c r="B17" s="39"/>
      <c r="C17" s="38"/>
      <c r="D17" s="38"/>
      <c r="E17" s="38"/>
      <c r="F17" s="38"/>
      <c r="G17" s="38"/>
      <c r="H17" s="38"/>
      <c r="I17" s="38"/>
      <c r="J17" s="38"/>
      <c r="K17" s="38"/>
      <c r="L17" s="55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</row>
    <row r="18" s="2" customFormat="1" ht="12" customHeight="1">
      <c r="A18" s="38"/>
      <c r="B18" s="39"/>
      <c r="C18" s="38"/>
      <c r="D18" s="32" t="s">
        <v>24</v>
      </c>
      <c r="E18" s="38"/>
      <c r="F18" s="38"/>
      <c r="G18" s="38"/>
      <c r="H18" s="38"/>
      <c r="I18" s="32" t="s">
        <v>25</v>
      </c>
      <c r="J18" s="27" t="s">
        <v>1</v>
      </c>
      <c r="K18" s="38"/>
      <c r="L18" s="55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</row>
    <row r="19" s="2" customFormat="1" ht="18" customHeight="1">
      <c r="A19" s="38"/>
      <c r="B19" s="39"/>
      <c r="C19" s="38"/>
      <c r="D19" s="38"/>
      <c r="E19" s="27" t="s">
        <v>26</v>
      </c>
      <c r="F19" s="38"/>
      <c r="G19" s="38"/>
      <c r="H19" s="38"/>
      <c r="I19" s="32" t="s">
        <v>27</v>
      </c>
      <c r="J19" s="27" t="s">
        <v>1</v>
      </c>
      <c r="K19" s="38"/>
      <c r="L19" s="55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</row>
    <row r="20" s="2" customFormat="1" ht="6.96" customHeight="1">
      <c r="A20" s="38"/>
      <c r="B20" s="39"/>
      <c r="C20" s="38"/>
      <c r="D20" s="38"/>
      <c r="E20" s="38"/>
      <c r="F20" s="38"/>
      <c r="G20" s="38"/>
      <c r="H20" s="38"/>
      <c r="I20" s="38"/>
      <c r="J20" s="38"/>
      <c r="K20" s="38"/>
      <c r="L20" s="55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</row>
    <row r="21" s="2" customFormat="1" ht="12" customHeight="1">
      <c r="A21" s="38"/>
      <c r="B21" s="39"/>
      <c r="C21" s="38"/>
      <c r="D21" s="32" t="s">
        <v>28</v>
      </c>
      <c r="E21" s="38"/>
      <c r="F21" s="38"/>
      <c r="G21" s="38"/>
      <c r="H21" s="38"/>
      <c r="I21" s="32" t="s">
        <v>25</v>
      </c>
      <c r="J21" s="33" t="str">
        <f>'Rekapitulace stavby'!AN13</f>
        <v>Vyplň údaj</v>
      </c>
      <c r="K21" s="38"/>
      <c r="L21" s="55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</row>
    <row r="22" s="2" customFormat="1" ht="18" customHeight="1">
      <c r="A22" s="38"/>
      <c r="B22" s="39"/>
      <c r="C22" s="38"/>
      <c r="D22" s="38"/>
      <c r="E22" s="33" t="str">
        <f>'Rekapitulace stavby'!E14</f>
        <v>Vyplň údaj</v>
      </c>
      <c r="F22" s="27"/>
      <c r="G22" s="27"/>
      <c r="H22" s="27"/>
      <c r="I22" s="32" t="s">
        <v>27</v>
      </c>
      <c r="J22" s="33" t="str">
        <f>'Rekapitulace stavby'!AN14</f>
        <v>Vyplň údaj</v>
      </c>
      <c r="K22" s="38"/>
      <c r="L22" s="55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</row>
    <row r="23" s="2" customFormat="1" ht="6.96" customHeight="1">
      <c r="A23" s="38"/>
      <c r="B23" s="39"/>
      <c r="C23" s="38"/>
      <c r="D23" s="38"/>
      <c r="E23" s="38"/>
      <c r="F23" s="38"/>
      <c r="G23" s="38"/>
      <c r="H23" s="38"/>
      <c r="I23" s="38"/>
      <c r="J23" s="38"/>
      <c r="K23" s="38"/>
      <c r="L23" s="55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</row>
    <row r="24" s="2" customFormat="1" ht="12" customHeight="1">
      <c r="A24" s="38"/>
      <c r="B24" s="39"/>
      <c r="C24" s="38"/>
      <c r="D24" s="32" t="s">
        <v>30</v>
      </c>
      <c r="E24" s="38"/>
      <c r="F24" s="38"/>
      <c r="G24" s="38"/>
      <c r="H24" s="38"/>
      <c r="I24" s="32" t="s">
        <v>25</v>
      </c>
      <c r="J24" s="27" t="s">
        <v>1</v>
      </c>
      <c r="K24" s="38"/>
      <c r="L24" s="55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</row>
    <row r="25" s="2" customFormat="1" ht="18" customHeight="1">
      <c r="A25" s="38"/>
      <c r="B25" s="39"/>
      <c r="C25" s="38"/>
      <c r="D25" s="38"/>
      <c r="E25" s="27" t="s">
        <v>31</v>
      </c>
      <c r="F25" s="38"/>
      <c r="G25" s="38"/>
      <c r="H25" s="38"/>
      <c r="I25" s="32" t="s">
        <v>27</v>
      </c>
      <c r="J25" s="27" t="s">
        <v>1</v>
      </c>
      <c r="K25" s="38"/>
      <c r="L25" s="55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</row>
    <row r="26" s="2" customFormat="1" ht="6.96" customHeight="1">
      <c r="A26" s="38"/>
      <c r="B26" s="39"/>
      <c r="C26" s="38"/>
      <c r="D26" s="38"/>
      <c r="E26" s="38"/>
      <c r="F26" s="38"/>
      <c r="G26" s="38"/>
      <c r="H26" s="38"/>
      <c r="I26" s="38"/>
      <c r="J26" s="38"/>
      <c r="K26" s="38"/>
      <c r="L26" s="55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="2" customFormat="1" ht="12" customHeight="1">
      <c r="A27" s="38"/>
      <c r="B27" s="39"/>
      <c r="C27" s="38"/>
      <c r="D27" s="32" t="s">
        <v>33</v>
      </c>
      <c r="E27" s="38"/>
      <c r="F27" s="38"/>
      <c r="G27" s="38"/>
      <c r="H27" s="38"/>
      <c r="I27" s="32" t="s">
        <v>25</v>
      </c>
      <c r="J27" s="27" t="str">
        <f>IF('Rekapitulace stavby'!AN19="","",'Rekapitulace stavby'!AN19)</f>
        <v/>
      </c>
      <c r="K27" s="38"/>
      <c r="L27" s="55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</row>
    <row r="28" s="2" customFormat="1" ht="18" customHeight="1">
      <c r="A28" s="38"/>
      <c r="B28" s="39"/>
      <c r="C28" s="38"/>
      <c r="D28" s="38"/>
      <c r="E28" s="27" t="str">
        <f>IF('Rekapitulace stavby'!E20="","",'Rekapitulace stavby'!E20)</f>
        <v xml:space="preserve"> </v>
      </c>
      <c r="F28" s="38"/>
      <c r="G28" s="38"/>
      <c r="H28" s="38"/>
      <c r="I28" s="32" t="s">
        <v>27</v>
      </c>
      <c r="J28" s="27" t="str">
        <f>IF('Rekapitulace stavby'!AN20="","",'Rekapitulace stavby'!AN20)</f>
        <v/>
      </c>
      <c r="K28" s="38"/>
      <c r="L28" s="55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="2" customFormat="1" ht="6.96" customHeight="1">
      <c r="A29" s="38"/>
      <c r="B29" s="39"/>
      <c r="C29" s="38"/>
      <c r="D29" s="38"/>
      <c r="E29" s="38"/>
      <c r="F29" s="38"/>
      <c r="G29" s="38"/>
      <c r="H29" s="38"/>
      <c r="I29" s="38"/>
      <c r="J29" s="38"/>
      <c r="K29" s="38"/>
      <c r="L29" s="55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</row>
    <row r="30" s="2" customFormat="1" ht="12" customHeight="1">
      <c r="A30" s="38"/>
      <c r="B30" s="39"/>
      <c r="C30" s="38"/>
      <c r="D30" s="32" t="s">
        <v>34</v>
      </c>
      <c r="E30" s="38"/>
      <c r="F30" s="38"/>
      <c r="G30" s="38"/>
      <c r="H30" s="38"/>
      <c r="I30" s="38"/>
      <c r="J30" s="38"/>
      <c r="K30" s="38"/>
      <c r="L30" s="55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="8" customFormat="1" ht="107.25" customHeight="1">
      <c r="A31" s="133"/>
      <c r="B31" s="134"/>
      <c r="C31" s="133"/>
      <c r="D31" s="133"/>
      <c r="E31" s="36" t="s">
        <v>205</v>
      </c>
      <c r="F31" s="36"/>
      <c r="G31" s="36"/>
      <c r="H31" s="36"/>
      <c r="I31" s="133"/>
      <c r="J31" s="133"/>
      <c r="K31" s="133"/>
      <c r="L31" s="135"/>
      <c r="S31" s="133"/>
      <c r="T31" s="133"/>
      <c r="U31" s="133"/>
      <c r="V31" s="133"/>
      <c r="W31" s="133"/>
      <c r="X31" s="133"/>
      <c r="Y31" s="133"/>
      <c r="Z31" s="133"/>
      <c r="AA31" s="133"/>
      <c r="AB31" s="133"/>
      <c r="AC31" s="133"/>
      <c r="AD31" s="133"/>
      <c r="AE31" s="133"/>
    </row>
    <row r="32" s="2" customFormat="1" ht="6.96" customHeight="1">
      <c r="A32" s="38"/>
      <c r="B32" s="39"/>
      <c r="C32" s="38"/>
      <c r="D32" s="38"/>
      <c r="E32" s="38"/>
      <c r="F32" s="38"/>
      <c r="G32" s="38"/>
      <c r="H32" s="38"/>
      <c r="I32" s="38"/>
      <c r="J32" s="38"/>
      <c r="K32" s="38"/>
      <c r="L32" s="55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="2" customFormat="1" ht="6.96" customHeight="1">
      <c r="A33" s="38"/>
      <c r="B33" s="39"/>
      <c r="C33" s="38"/>
      <c r="D33" s="90"/>
      <c r="E33" s="90"/>
      <c r="F33" s="90"/>
      <c r="G33" s="90"/>
      <c r="H33" s="90"/>
      <c r="I33" s="90"/>
      <c r="J33" s="90"/>
      <c r="K33" s="90"/>
      <c r="L33" s="55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="2" customFormat="1" ht="25.44" customHeight="1">
      <c r="A34" s="38"/>
      <c r="B34" s="39"/>
      <c r="C34" s="38"/>
      <c r="D34" s="136" t="s">
        <v>35</v>
      </c>
      <c r="E34" s="38"/>
      <c r="F34" s="38"/>
      <c r="G34" s="38"/>
      <c r="H34" s="38"/>
      <c r="I34" s="38"/>
      <c r="J34" s="96">
        <f>ROUND(J155, 2)</f>
        <v>0</v>
      </c>
      <c r="K34" s="38"/>
      <c r="L34" s="55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s="2" customFormat="1" ht="6.96" customHeight="1">
      <c r="A35" s="38"/>
      <c r="B35" s="39"/>
      <c r="C35" s="38"/>
      <c r="D35" s="90"/>
      <c r="E35" s="90"/>
      <c r="F35" s="90"/>
      <c r="G35" s="90"/>
      <c r="H35" s="90"/>
      <c r="I35" s="90"/>
      <c r="J35" s="90"/>
      <c r="K35" s="90"/>
      <c r="L35" s="55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s="2" customFormat="1" ht="14.4" customHeight="1">
      <c r="A36" s="38"/>
      <c r="B36" s="39"/>
      <c r="C36" s="38"/>
      <c r="D36" s="38"/>
      <c r="E36" s="38"/>
      <c r="F36" s="43" t="s">
        <v>37</v>
      </c>
      <c r="G36" s="38"/>
      <c r="H36" s="38"/>
      <c r="I36" s="43" t="s">
        <v>36</v>
      </c>
      <c r="J36" s="43" t="s">
        <v>38</v>
      </c>
      <c r="K36" s="38"/>
      <c r="L36" s="55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s="2" customFormat="1" ht="14.4" customHeight="1">
      <c r="A37" s="38"/>
      <c r="B37" s="39"/>
      <c r="C37" s="38"/>
      <c r="D37" s="132" t="s">
        <v>39</v>
      </c>
      <c r="E37" s="32" t="s">
        <v>40</v>
      </c>
      <c r="F37" s="137">
        <f>ROUND((SUM(BE155:BE1374)),  2)</f>
        <v>0</v>
      </c>
      <c r="G37" s="38"/>
      <c r="H37" s="38"/>
      <c r="I37" s="138">
        <v>0.20999999999999999</v>
      </c>
      <c r="J37" s="137">
        <f>ROUND(((SUM(BE155:BE1374))*I37),  2)</f>
        <v>0</v>
      </c>
      <c r="K37" s="38"/>
      <c r="L37" s="55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s="2" customFormat="1" ht="14.4" customHeight="1">
      <c r="A38" s="38"/>
      <c r="B38" s="39"/>
      <c r="C38" s="38"/>
      <c r="D38" s="38"/>
      <c r="E38" s="32" t="s">
        <v>41</v>
      </c>
      <c r="F38" s="137">
        <f>ROUND((SUM(BF155:BF1374)),  2)</f>
        <v>0</v>
      </c>
      <c r="G38" s="38"/>
      <c r="H38" s="38"/>
      <c r="I38" s="138">
        <v>0.14999999999999999</v>
      </c>
      <c r="J38" s="137">
        <f>ROUND(((SUM(BF155:BF1374))*I38),  2)</f>
        <v>0</v>
      </c>
      <c r="K38" s="38"/>
      <c r="L38" s="55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hidden="1" s="2" customFormat="1" ht="14.4" customHeight="1">
      <c r="A39" s="38"/>
      <c r="B39" s="39"/>
      <c r="C39" s="38"/>
      <c r="D39" s="38"/>
      <c r="E39" s="32" t="s">
        <v>42</v>
      </c>
      <c r="F39" s="137">
        <f>ROUND((SUM(BG155:BG1374)),  2)</f>
        <v>0</v>
      </c>
      <c r="G39" s="38"/>
      <c r="H39" s="38"/>
      <c r="I39" s="138">
        <v>0.20999999999999999</v>
      </c>
      <c r="J39" s="137">
        <f>0</f>
        <v>0</v>
      </c>
      <c r="K39" s="38"/>
      <c r="L39" s="55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hidden="1" s="2" customFormat="1" ht="14.4" customHeight="1">
      <c r="A40" s="38"/>
      <c r="B40" s="39"/>
      <c r="C40" s="38"/>
      <c r="D40" s="38"/>
      <c r="E40" s="32" t="s">
        <v>43</v>
      </c>
      <c r="F40" s="137">
        <f>ROUND((SUM(BH155:BH1374)),  2)</f>
        <v>0</v>
      </c>
      <c r="G40" s="38"/>
      <c r="H40" s="38"/>
      <c r="I40" s="138">
        <v>0.14999999999999999</v>
      </c>
      <c r="J40" s="137">
        <f>0</f>
        <v>0</v>
      </c>
      <c r="K40" s="38"/>
      <c r="L40" s="55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hidden="1" s="2" customFormat="1" ht="14.4" customHeight="1">
      <c r="A41" s="38"/>
      <c r="B41" s="39"/>
      <c r="C41" s="38"/>
      <c r="D41" s="38"/>
      <c r="E41" s="32" t="s">
        <v>44</v>
      </c>
      <c r="F41" s="137">
        <f>ROUND((SUM(BI155:BI1374)),  2)</f>
        <v>0</v>
      </c>
      <c r="G41" s="38"/>
      <c r="H41" s="38"/>
      <c r="I41" s="138">
        <v>0</v>
      </c>
      <c r="J41" s="137">
        <f>0</f>
        <v>0</v>
      </c>
      <c r="K41" s="38"/>
      <c r="L41" s="55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</row>
    <row r="42" s="2" customFormat="1" ht="6.96" customHeight="1">
      <c r="A42" s="38"/>
      <c r="B42" s="39"/>
      <c r="C42" s="38"/>
      <c r="D42" s="38"/>
      <c r="E42" s="38"/>
      <c r="F42" s="38"/>
      <c r="G42" s="38"/>
      <c r="H42" s="38"/>
      <c r="I42" s="38"/>
      <c r="J42" s="38"/>
      <c r="K42" s="38"/>
      <c r="L42" s="55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</row>
    <row r="43" s="2" customFormat="1" ht="25.44" customHeight="1">
      <c r="A43" s="38"/>
      <c r="B43" s="39"/>
      <c r="C43" s="139"/>
      <c r="D43" s="140" t="s">
        <v>45</v>
      </c>
      <c r="E43" s="81"/>
      <c r="F43" s="81"/>
      <c r="G43" s="141" t="s">
        <v>46</v>
      </c>
      <c r="H43" s="142" t="s">
        <v>47</v>
      </c>
      <c r="I43" s="81"/>
      <c r="J43" s="143">
        <f>SUM(J34:J41)</f>
        <v>0</v>
      </c>
      <c r="K43" s="144"/>
      <c r="L43" s="55"/>
      <c r="S43" s="38"/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</row>
    <row r="44" s="2" customFormat="1" ht="14.4" customHeight="1">
      <c r="A44" s="38"/>
      <c r="B44" s="39"/>
      <c r="C44" s="38"/>
      <c r="D44" s="38"/>
      <c r="E44" s="38"/>
      <c r="F44" s="38"/>
      <c r="G44" s="38"/>
      <c r="H44" s="38"/>
      <c r="I44" s="38"/>
      <c r="J44" s="38"/>
      <c r="K44" s="38"/>
      <c r="L44" s="55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</row>
    <row r="45" s="1" customFormat="1" ht="14.4" customHeight="1">
      <c r="B45" s="22"/>
      <c r="L45" s="22"/>
    </row>
    <row r="46" s="1" customFormat="1" ht="14.4" customHeight="1">
      <c r="B46" s="22"/>
      <c r="L46" s="22"/>
    </row>
    <row r="47" s="1" customFormat="1" ht="14.4" customHeight="1">
      <c r="B47" s="22"/>
      <c r="L47" s="22"/>
    </row>
    <row r="48" s="1" customFormat="1" ht="14.4" customHeight="1">
      <c r="B48" s="22"/>
      <c r="L48" s="22"/>
    </row>
    <row r="49" s="1" customFormat="1" ht="14.4" customHeight="1">
      <c r="B49" s="22"/>
      <c r="L49" s="22"/>
    </row>
    <row r="50" s="2" customFormat="1" ht="14.4" customHeight="1">
      <c r="B50" s="55"/>
      <c r="D50" s="56" t="s">
        <v>48</v>
      </c>
      <c r="E50" s="57"/>
      <c r="F50" s="57"/>
      <c r="G50" s="56" t="s">
        <v>49</v>
      </c>
      <c r="H50" s="57"/>
      <c r="I50" s="57"/>
      <c r="J50" s="57"/>
      <c r="K50" s="57"/>
      <c r="L50" s="55"/>
    </row>
    <row r="51">
      <c r="B51" s="22"/>
      <c r="L51" s="22"/>
    </row>
    <row r="52">
      <c r="B52" s="22"/>
      <c r="L52" s="22"/>
    </row>
    <row r="53">
      <c r="B53" s="22"/>
      <c r="L53" s="22"/>
    </row>
    <row r="54">
      <c r="B54" s="22"/>
      <c r="L54" s="22"/>
    </row>
    <row r="55">
      <c r="B55" s="22"/>
      <c r="L55" s="22"/>
    </row>
    <row r="56">
      <c r="B56" s="22"/>
      <c r="L56" s="22"/>
    </row>
    <row r="57">
      <c r="B57" s="22"/>
      <c r="L57" s="22"/>
    </row>
    <row r="58">
      <c r="B58" s="22"/>
      <c r="L58" s="22"/>
    </row>
    <row r="59">
      <c r="B59" s="22"/>
      <c r="L59" s="22"/>
    </row>
    <row r="60">
      <c r="B60" s="22"/>
      <c r="L60" s="22"/>
    </row>
    <row r="61" s="2" customFormat="1">
      <c r="A61" s="38"/>
      <c r="B61" s="39"/>
      <c r="C61" s="38"/>
      <c r="D61" s="58" t="s">
        <v>50</v>
      </c>
      <c r="E61" s="41"/>
      <c r="F61" s="145" t="s">
        <v>51</v>
      </c>
      <c r="G61" s="58" t="s">
        <v>50</v>
      </c>
      <c r="H61" s="41"/>
      <c r="I61" s="41"/>
      <c r="J61" s="146" t="s">
        <v>51</v>
      </c>
      <c r="K61" s="41"/>
      <c r="L61" s="55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</row>
    <row r="62">
      <c r="B62" s="22"/>
      <c r="L62" s="22"/>
    </row>
    <row r="63">
      <c r="B63" s="22"/>
      <c r="L63" s="22"/>
    </row>
    <row r="64">
      <c r="B64" s="22"/>
      <c r="L64" s="22"/>
    </row>
    <row r="65" s="2" customFormat="1">
      <c r="A65" s="38"/>
      <c r="B65" s="39"/>
      <c r="C65" s="38"/>
      <c r="D65" s="56" t="s">
        <v>52</v>
      </c>
      <c r="E65" s="59"/>
      <c r="F65" s="59"/>
      <c r="G65" s="56" t="s">
        <v>53</v>
      </c>
      <c r="H65" s="59"/>
      <c r="I65" s="59"/>
      <c r="J65" s="59"/>
      <c r="K65" s="59"/>
      <c r="L65" s="55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</row>
    <row r="66">
      <c r="B66" s="22"/>
      <c r="L66" s="22"/>
    </row>
    <row r="67">
      <c r="B67" s="22"/>
      <c r="L67" s="22"/>
    </row>
    <row r="68">
      <c r="B68" s="22"/>
      <c r="L68" s="22"/>
    </row>
    <row r="69">
      <c r="B69" s="22"/>
      <c r="L69" s="22"/>
    </row>
    <row r="70">
      <c r="B70" s="22"/>
      <c r="L70" s="22"/>
    </row>
    <row r="71">
      <c r="B71" s="22"/>
      <c r="L71" s="22"/>
    </row>
    <row r="72">
      <c r="B72" s="22"/>
      <c r="L72" s="22"/>
    </row>
    <row r="73">
      <c r="B73" s="22"/>
      <c r="L73" s="22"/>
    </row>
    <row r="74">
      <c r="B74" s="22"/>
      <c r="L74" s="22"/>
    </row>
    <row r="75">
      <c r="B75" s="22"/>
      <c r="L75" s="22"/>
    </row>
    <row r="76" s="2" customFormat="1">
      <c r="A76" s="38"/>
      <c r="B76" s="39"/>
      <c r="C76" s="38"/>
      <c r="D76" s="58" t="s">
        <v>50</v>
      </c>
      <c r="E76" s="41"/>
      <c r="F76" s="145" t="s">
        <v>51</v>
      </c>
      <c r="G76" s="58" t="s">
        <v>50</v>
      </c>
      <c r="H76" s="41"/>
      <c r="I76" s="41"/>
      <c r="J76" s="146" t="s">
        <v>51</v>
      </c>
      <c r="K76" s="41"/>
      <c r="L76" s="55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</row>
    <row r="77" s="2" customFormat="1" ht="14.4" customHeight="1">
      <c r="A77" s="38"/>
      <c r="B77" s="60"/>
      <c r="C77" s="61"/>
      <c r="D77" s="61"/>
      <c r="E77" s="61"/>
      <c r="F77" s="61"/>
      <c r="G77" s="61"/>
      <c r="H77" s="61"/>
      <c r="I77" s="61"/>
      <c r="J77" s="61"/>
      <c r="K77" s="61"/>
      <c r="L77" s="55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</row>
    <row r="81" s="2" customFormat="1" ht="6.96" customHeight="1">
      <c r="A81" s="38"/>
      <c r="B81" s="62"/>
      <c r="C81" s="63"/>
      <c r="D81" s="63"/>
      <c r="E81" s="63"/>
      <c r="F81" s="63"/>
      <c r="G81" s="63"/>
      <c r="H81" s="63"/>
      <c r="I81" s="63"/>
      <c r="J81" s="63"/>
      <c r="K81" s="63"/>
      <c r="L81" s="55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</row>
    <row r="82" s="2" customFormat="1" ht="24.96" customHeight="1">
      <c r="A82" s="38"/>
      <c r="B82" s="39"/>
      <c r="C82" s="23" t="s">
        <v>206</v>
      </c>
      <c r="D82" s="38"/>
      <c r="E82" s="38"/>
      <c r="F82" s="38"/>
      <c r="G82" s="38"/>
      <c r="H82" s="38"/>
      <c r="I82" s="38"/>
      <c r="J82" s="38"/>
      <c r="K82" s="38"/>
      <c r="L82" s="55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</row>
    <row r="83" s="2" customFormat="1" ht="6.96" customHeight="1">
      <c r="A83" s="38"/>
      <c r="B83" s="39"/>
      <c r="C83" s="38"/>
      <c r="D83" s="38"/>
      <c r="E83" s="38"/>
      <c r="F83" s="38"/>
      <c r="G83" s="38"/>
      <c r="H83" s="38"/>
      <c r="I83" s="38"/>
      <c r="J83" s="38"/>
      <c r="K83" s="38"/>
      <c r="L83" s="55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</row>
    <row r="84" s="2" customFormat="1" ht="12" customHeight="1">
      <c r="A84" s="38"/>
      <c r="B84" s="39"/>
      <c r="C84" s="32" t="s">
        <v>16</v>
      </c>
      <c r="D84" s="38"/>
      <c r="E84" s="38"/>
      <c r="F84" s="38"/>
      <c r="G84" s="38"/>
      <c r="H84" s="38"/>
      <c r="I84" s="38"/>
      <c r="J84" s="38"/>
      <c r="K84" s="38"/>
      <c r="L84" s="55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</row>
    <row r="85" s="2" customFormat="1" ht="16.5" customHeight="1">
      <c r="A85" s="38"/>
      <c r="B85" s="39"/>
      <c r="C85" s="38"/>
      <c r="D85" s="38"/>
      <c r="E85" s="131" t="str">
        <f>E7</f>
        <v>FNOL Novostavba Pavilonu B</v>
      </c>
      <c r="F85" s="32"/>
      <c r="G85" s="32"/>
      <c r="H85" s="32"/>
      <c r="I85" s="38"/>
      <c r="J85" s="38"/>
      <c r="K85" s="38"/>
      <c r="L85" s="55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</row>
    <row r="86" s="1" customFormat="1" ht="12" customHeight="1">
      <c r="B86" s="22"/>
      <c r="C86" s="32" t="s">
        <v>199</v>
      </c>
      <c r="L86" s="22"/>
    </row>
    <row r="87" s="1" customFormat="1" ht="16.5" customHeight="1">
      <c r="B87" s="22"/>
      <c r="E87" s="131" t="s">
        <v>200</v>
      </c>
      <c r="F87" s="1"/>
      <c r="G87" s="1"/>
      <c r="H87" s="1"/>
      <c r="L87" s="22"/>
    </row>
    <row r="88" s="1" customFormat="1" ht="12" customHeight="1">
      <c r="B88" s="22"/>
      <c r="C88" s="32" t="s">
        <v>201</v>
      </c>
      <c r="L88" s="22"/>
    </row>
    <row r="89" s="2" customFormat="1" ht="16.5" customHeight="1">
      <c r="A89" s="38"/>
      <c r="B89" s="39"/>
      <c r="C89" s="38"/>
      <c r="D89" s="38"/>
      <c r="E89" s="132" t="s">
        <v>3838</v>
      </c>
      <c r="F89" s="38"/>
      <c r="G89" s="38"/>
      <c r="H89" s="38"/>
      <c r="I89" s="38"/>
      <c r="J89" s="38"/>
      <c r="K89" s="38"/>
      <c r="L89" s="55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</row>
    <row r="90" s="2" customFormat="1" ht="12" customHeight="1">
      <c r="A90" s="38"/>
      <c r="B90" s="39"/>
      <c r="C90" s="32" t="s">
        <v>203</v>
      </c>
      <c r="D90" s="38"/>
      <c r="E90" s="38"/>
      <c r="F90" s="38"/>
      <c r="G90" s="38"/>
      <c r="H90" s="38"/>
      <c r="I90" s="38"/>
      <c r="J90" s="38"/>
      <c r="K90" s="38"/>
      <c r="L90" s="55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</row>
    <row r="91" s="2" customFormat="1" ht="30" customHeight="1">
      <c r="A91" s="38"/>
      <c r="B91" s="39"/>
      <c r="C91" s="38"/>
      <c r="D91" s="38"/>
      <c r="E91" s="67" t="str">
        <f>E13</f>
        <v>SO03.e1 - Architektonicko stavební a konstrukční část a PBŘ</v>
      </c>
      <c r="F91" s="38"/>
      <c r="G91" s="38"/>
      <c r="H91" s="38"/>
      <c r="I91" s="38"/>
      <c r="J91" s="38"/>
      <c r="K91" s="38"/>
      <c r="L91" s="55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</row>
    <row r="92" s="2" customFormat="1" ht="6.96" customHeight="1">
      <c r="A92" s="38"/>
      <c r="B92" s="39"/>
      <c r="C92" s="38"/>
      <c r="D92" s="38"/>
      <c r="E92" s="38"/>
      <c r="F92" s="38"/>
      <c r="G92" s="38"/>
      <c r="H92" s="38"/>
      <c r="I92" s="38"/>
      <c r="J92" s="38"/>
      <c r="K92" s="38"/>
      <c r="L92" s="55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</row>
    <row r="93" s="2" customFormat="1" ht="12" customHeight="1">
      <c r="A93" s="38"/>
      <c r="B93" s="39"/>
      <c r="C93" s="32" t="s">
        <v>20</v>
      </c>
      <c r="D93" s="38"/>
      <c r="E93" s="38"/>
      <c r="F93" s="27" t="str">
        <f>F16</f>
        <v xml:space="preserve"> </v>
      </c>
      <c r="G93" s="38"/>
      <c r="H93" s="38"/>
      <c r="I93" s="32" t="s">
        <v>22</v>
      </c>
      <c r="J93" s="69" t="str">
        <f>IF(J16="","",J16)</f>
        <v>8. 4. 2023</v>
      </c>
      <c r="K93" s="38"/>
      <c r="L93" s="55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</row>
    <row r="94" s="2" customFormat="1" ht="6.96" customHeight="1">
      <c r="A94" s="38"/>
      <c r="B94" s="39"/>
      <c r="C94" s="38"/>
      <c r="D94" s="38"/>
      <c r="E94" s="38"/>
      <c r="F94" s="38"/>
      <c r="G94" s="38"/>
      <c r="H94" s="38"/>
      <c r="I94" s="38"/>
      <c r="J94" s="38"/>
      <c r="K94" s="38"/>
      <c r="L94" s="55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</row>
    <row r="95" s="2" customFormat="1" ht="15.15" customHeight="1">
      <c r="A95" s="38"/>
      <c r="B95" s="39"/>
      <c r="C95" s="32" t="s">
        <v>24</v>
      </c>
      <c r="D95" s="38"/>
      <c r="E95" s="38"/>
      <c r="F95" s="27" t="str">
        <f>E19</f>
        <v>Fakultní nemocnice Olomouc</v>
      </c>
      <c r="G95" s="38"/>
      <c r="H95" s="38"/>
      <c r="I95" s="32" t="s">
        <v>30</v>
      </c>
      <c r="J95" s="36" t="str">
        <f>E25</f>
        <v>LTProjekt, EP Rožnov</v>
      </c>
      <c r="K95" s="38"/>
      <c r="L95" s="55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</row>
    <row r="96" s="2" customFormat="1" ht="15.15" customHeight="1">
      <c r="A96" s="38"/>
      <c r="B96" s="39"/>
      <c r="C96" s="32" t="s">
        <v>28</v>
      </c>
      <c r="D96" s="38"/>
      <c r="E96" s="38"/>
      <c r="F96" s="27" t="str">
        <f>IF(E22="","",E22)</f>
        <v>Vyplň údaj</v>
      </c>
      <c r="G96" s="38"/>
      <c r="H96" s="38"/>
      <c r="I96" s="32" t="s">
        <v>33</v>
      </c>
      <c r="J96" s="36" t="str">
        <f>E28</f>
        <v xml:space="preserve"> </v>
      </c>
      <c r="K96" s="38"/>
      <c r="L96" s="55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</row>
    <row r="97" s="2" customFormat="1" ht="10.32" customHeight="1">
      <c r="A97" s="38"/>
      <c r="B97" s="39"/>
      <c r="C97" s="38"/>
      <c r="D97" s="38"/>
      <c r="E97" s="38"/>
      <c r="F97" s="38"/>
      <c r="G97" s="38"/>
      <c r="H97" s="38"/>
      <c r="I97" s="38"/>
      <c r="J97" s="38"/>
      <c r="K97" s="38"/>
      <c r="L97" s="55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</row>
    <row r="98" s="2" customFormat="1" ht="29.28" customHeight="1">
      <c r="A98" s="38"/>
      <c r="B98" s="39"/>
      <c r="C98" s="147" t="s">
        <v>207</v>
      </c>
      <c r="D98" s="139"/>
      <c r="E98" s="139"/>
      <c r="F98" s="139"/>
      <c r="G98" s="139"/>
      <c r="H98" s="139"/>
      <c r="I98" s="139"/>
      <c r="J98" s="148" t="s">
        <v>208</v>
      </c>
      <c r="K98" s="139"/>
      <c r="L98" s="55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</row>
    <row r="99" s="2" customFormat="1" ht="10.32" customHeight="1">
      <c r="A99" s="38"/>
      <c r="B99" s="39"/>
      <c r="C99" s="38"/>
      <c r="D99" s="38"/>
      <c r="E99" s="38"/>
      <c r="F99" s="38"/>
      <c r="G99" s="38"/>
      <c r="H99" s="38"/>
      <c r="I99" s="38"/>
      <c r="J99" s="38"/>
      <c r="K99" s="38"/>
      <c r="L99" s="55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</row>
    <row r="100" s="2" customFormat="1" ht="22.8" customHeight="1">
      <c r="A100" s="38"/>
      <c r="B100" s="39"/>
      <c r="C100" s="149" t="s">
        <v>209</v>
      </c>
      <c r="D100" s="38"/>
      <c r="E100" s="38"/>
      <c r="F100" s="38"/>
      <c r="G100" s="38"/>
      <c r="H100" s="38"/>
      <c r="I100" s="38"/>
      <c r="J100" s="96">
        <f>J155</f>
        <v>0</v>
      </c>
      <c r="K100" s="38"/>
      <c r="L100" s="55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  <c r="AU100" s="19" t="s">
        <v>210</v>
      </c>
    </row>
    <row r="101" s="9" customFormat="1" ht="24.96" customHeight="1">
      <c r="A101" s="9"/>
      <c r="B101" s="150"/>
      <c r="C101" s="9"/>
      <c r="D101" s="151" t="s">
        <v>211</v>
      </c>
      <c r="E101" s="152"/>
      <c r="F101" s="152"/>
      <c r="G101" s="152"/>
      <c r="H101" s="152"/>
      <c r="I101" s="152"/>
      <c r="J101" s="153">
        <f>J156</f>
        <v>0</v>
      </c>
      <c r="K101" s="9"/>
      <c r="L101" s="150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</row>
    <row r="102" s="10" customFormat="1" ht="19.92" customHeight="1">
      <c r="A102" s="10"/>
      <c r="B102" s="154"/>
      <c r="C102" s="10"/>
      <c r="D102" s="155" t="s">
        <v>212</v>
      </c>
      <c r="E102" s="156"/>
      <c r="F102" s="156"/>
      <c r="G102" s="156"/>
      <c r="H102" s="156"/>
      <c r="I102" s="156"/>
      <c r="J102" s="157">
        <f>J157</f>
        <v>0</v>
      </c>
      <c r="K102" s="10"/>
      <c r="L102" s="154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</row>
    <row r="103" s="10" customFormat="1" ht="19.92" customHeight="1">
      <c r="A103" s="10"/>
      <c r="B103" s="154"/>
      <c r="C103" s="10"/>
      <c r="D103" s="155" t="s">
        <v>213</v>
      </c>
      <c r="E103" s="156"/>
      <c r="F103" s="156"/>
      <c r="G103" s="156"/>
      <c r="H103" s="156"/>
      <c r="I103" s="156"/>
      <c r="J103" s="157">
        <f>J213</f>
        <v>0</v>
      </c>
      <c r="K103" s="10"/>
      <c r="L103" s="154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</row>
    <row r="104" s="10" customFormat="1" ht="19.92" customHeight="1">
      <c r="A104" s="10"/>
      <c r="B104" s="154"/>
      <c r="C104" s="10"/>
      <c r="D104" s="155" t="s">
        <v>214</v>
      </c>
      <c r="E104" s="156"/>
      <c r="F104" s="156"/>
      <c r="G104" s="156"/>
      <c r="H104" s="156"/>
      <c r="I104" s="156"/>
      <c r="J104" s="157">
        <f>J281</f>
        <v>0</v>
      </c>
      <c r="K104" s="10"/>
      <c r="L104" s="154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</row>
    <row r="105" s="10" customFormat="1" ht="19.92" customHeight="1">
      <c r="A105" s="10"/>
      <c r="B105" s="154"/>
      <c r="C105" s="10"/>
      <c r="D105" s="155" t="s">
        <v>215</v>
      </c>
      <c r="E105" s="156"/>
      <c r="F105" s="156"/>
      <c r="G105" s="156"/>
      <c r="H105" s="156"/>
      <c r="I105" s="156"/>
      <c r="J105" s="157">
        <f>J332</f>
        <v>0</v>
      </c>
      <c r="K105" s="10"/>
      <c r="L105" s="154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</row>
    <row r="106" s="10" customFormat="1" ht="19.92" customHeight="1">
      <c r="A106" s="10"/>
      <c r="B106" s="154"/>
      <c r="C106" s="10"/>
      <c r="D106" s="155" t="s">
        <v>216</v>
      </c>
      <c r="E106" s="156"/>
      <c r="F106" s="156"/>
      <c r="G106" s="156"/>
      <c r="H106" s="156"/>
      <c r="I106" s="156"/>
      <c r="J106" s="157">
        <f>J491</f>
        <v>0</v>
      </c>
      <c r="K106" s="10"/>
      <c r="L106" s="154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</row>
    <row r="107" s="10" customFormat="1" ht="19.92" customHeight="1">
      <c r="A107" s="10"/>
      <c r="B107" s="154"/>
      <c r="C107" s="10"/>
      <c r="D107" s="155" t="s">
        <v>217</v>
      </c>
      <c r="E107" s="156"/>
      <c r="F107" s="156"/>
      <c r="G107" s="156"/>
      <c r="H107" s="156"/>
      <c r="I107" s="156"/>
      <c r="J107" s="157">
        <f>J574</f>
        <v>0</v>
      </c>
      <c r="K107" s="10"/>
      <c r="L107" s="154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</row>
    <row r="108" s="10" customFormat="1" ht="19.92" customHeight="1">
      <c r="A108" s="10"/>
      <c r="B108" s="154"/>
      <c r="C108" s="10"/>
      <c r="D108" s="155" t="s">
        <v>218</v>
      </c>
      <c r="E108" s="156"/>
      <c r="F108" s="156"/>
      <c r="G108" s="156"/>
      <c r="H108" s="156"/>
      <c r="I108" s="156"/>
      <c r="J108" s="157">
        <f>J579</f>
        <v>0</v>
      </c>
      <c r="K108" s="10"/>
      <c r="L108" s="154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</row>
    <row r="109" s="10" customFormat="1" ht="14.88" customHeight="1">
      <c r="A109" s="10"/>
      <c r="B109" s="154"/>
      <c r="C109" s="10"/>
      <c r="D109" s="155" t="s">
        <v>219</v>
      </c>
      <c r="E109" s="156"/>
      <c r="F109" s="156"/>
      <c r="G109" s="156"/>
      <c r="H109" s="156"/>
      <c r="I109" s="156"/>
      <c r="J109" s="157">
        <f>J580</f>
        <v>0</v>
      </c>
      <c r="K109" s="10"/>
      <c r="L109" s="154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</row>
    <row r="110" s="10" customFormat="1" ht="14.88" customHeight="1">
      <c r="A110" s="10"/>
      <c r="B110" s="154"/>
      <c r="C110" s="10"/>
      <c r="D110" s="155" t="s">
        <v>220</v>
      </c>
      <c r="E110" s="156"/>
      <c r="F110" s="156"/>
      <c r="G110" s="156"/>
      <c r="H110" s="156"/>
      <c r="I110" s="156"/>
      <c r="J110" s="157">
        <f>J596</f>
        <v>0</v>
      </c>
      <c r="K110" s="10"/>
      <c r="L110" s="154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</row>
    <row r="111" s="10" customFormat="1" ht="14.88" customHeight="1">
      <c r="A111" s="10"/>
      <c r="B111" s="154"/>
      <c r="C111" s="10"/>
      <c r="D111" s="155" t="s">
        <v>221</v>
      </c>
      <c r="E111" s="156"/>
      <c r="F111" s="156"/>
      <c r="G111" s="156"/>
      <c r="H111" s="156"/>
      <c r="I111" s="156"/>
      <c r="J111" s="157">
        <f>J623</f>
        <v>0</v>
      </c>
      <c r="K111" s="10"/>
      <c r="L111" s="154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</row>
    <row r="112" s="10" customFormat="1" ht="19.92" customHeight="1">
      <c r="A112" s="10"/>
      <c r="B112" s="154"/>
      <c r="C112" s="10"/>
      <c r="D112" s="155" t="s">
        <v>222</v>
      </c>
      <c r="E112" s="156"/>
      <c r="F112" s="156"/>
      <c r="G112" s="156"/>
      <c r="H112" s="156"/>
      <c r="I112" s="156"/>
      <c r="J112" s="157">
        <f>J652</f>
        <v>0</v>
      </c>
      <c r="K112" s="10"/>
      <c r="L112" s="154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</row>
    <row r="113" s="10" customFormat="1" ht="19.92" customHeight="1">
      <c r="A113" s="10"/>
      <c r="B113" s="154"/>
      <c r="C113" s="10"/>
      <c r="D113" s="155" t="s">
        <v>223</v>
      </c>
      <c r="E113" s="156"/>
      <c r="F113" s="156"/>
      <c r="G113" s="156"/>
      <c r="H113" s="156"/>
      <c r="I113" s="156"/>
      <c r="J113" s="157">
        <f>J658</f>
        <v>0</v>
      </c>
      <c r="K113" s="10"/>
      <c r="L113" s="154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</row>
    <row r="114" s="10" customFormat="1" ht="19.92" customHeight="1">
      <c r="A114" s="10"/>
      <c r="B114" s="154"/>
      <c r="C114" s="10"/>
      <c r="D114" s="155" t="s">
        <v>224</v>
      </c>
      <c r="E114" s="156"/>
      <c r="F114" s="156"/>
      <c r="G114" s="156"/>
      <c r="H114" s="156"/>
      <c r="I114" s="156"/>
      <c r="J114" s="157">
        <f>J685</f>
        <v>0</v>
      </c>
      <c r="K114" s="10"/>
      <c r="L114" s="154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</row>
    <row r="115" s="10" customFormat="1" ht="19.92" customHeight="1">
      <c r="A115" s="10"/>
      <c r="B115" s="154"/>
      <c r="C115" s="10"/>
      <c r="D115" s="155" t="s">
        <v>225</v>
      </c>
      <c r="E115" s="156"/>
      <c r="F115" s="156"/>
      <c r="G115" s="156"/>
      <c r="H115" s="156"/>
      <c r="I115" s="156"/>
      <c r="J115" s="157">
        <f>J691</f>
        <v>0</v>
      </c>
      <c r="K115" s="10"/>
      <c r="L115" s="154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</row>
    <row r="116" s="9" customFormat="1" ht="24.96" customHeight="1">
      <c r="A116" s="9"/>
      <c r="B116" s="150"/>
      <c r="C116" s="9"/>
      <c r="D116" s="151" t="s">
        <v>226</v>
      </c>
      <c r="E116" s="152"/>
      <c r="F116" s="152"/>
      <c r="G116" s="152"/>
      <c r="H116" s="152"/>
      <c r="I116" s="152"/>
      <c r="J116" s="153">
        <f>J694</f>
        <v>0</v>
      </c>
      <c r="K116" s="9"/>
      <c r="L116" s="150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  <c r="AD116" s="9"/>
      <c r="AE116" s="9"/>
    </row>
    <row r="117" s="10" customFormat="1" ht="19.92" customHeight="1">
      <c r="A117" s="10"/>
      <c r="B117" s="154"/>
      <c r="C117" s="10"/>
      <c r="D117" s="155" t="s">
        <v>227</v>
      </c>
      <c r="E117" s="156"/>
      <c r="F117" s="156"/>
      <c r="G117" s="156"/>
      <c r="H117" s="156"/>
      <c r="I117" s="156"/>
      <c r="J117" s="157">
        <f>J695</f>
        <v>0</v>
      </c>
      <c r="K117" s="10"/>
      <c r="L117" s="154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</row>
    <row r="118" s="10" customFormat="1" ht="19.92" customHeight="1">
      <c r="A118" s="10"/>
      <c r="B118" s="154"/>
      <c r="C118" s="10"/>
      <c r="D118" s="155" t="s">
        <v>228</v>
      </c>
      <c r="E118" s="156"/>
      <c r="F118" s="156"/>
      <c r="G118" s="156"/>
      <c r="H118" s="156"/>
      <c r="I118" s="156"/>
      <c r="J118" s="157">
        <f>J753</f>
        <v>0</v>
      </c>
      <c r="K118" s="10"/>
      <c r="L118" s="154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</row>
    <row r="119" s="10" customFormat="1" ht="19.92" customHeight="1">
      <c r="A119" s="10"/>
      <c r="B119" s="154"/>
      <c r="C119" s="10"/>
      <c r="D119" s="155" t="s">
        <v>229</v>
      </c>
      <c r="E119" s="156"/>
      <c r="F119" s="156"/>
      <c r="G119" s="156"/>
      <c r="H119" s="156"/>
      <c r="I119" s="156"/>
      <c r="J119" s="157">
        <f>J937</f>
        <v>0</v>
      </c>
      <c r="K119" s="10"/>
      <c r="L119" s="154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</row>
    <row r="120" s="10" customFormat="1" ht="19.92" customHeight="1">
      <c r="A120" s="10"/>
      <c r="B120" s="154"/>
      <c r="C120" s="10"/>
      <c r="D120" s="155" t="s">
        <v>230</v>
      </c>
      <c r="E120" s="156"/>
      <c r="F120" s="156"/>
      <c r="G120" s="156"/>
      <c r="H120" s="156"/>
      <c r="I120" s="156"/>
      <c r="J120" s="157">
        <f>J1122</f>
        <v>0</v>
      </c>
      <c r="K120" s="10"/>
      <c r="L120" s="154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</row>
    <row r="121" s="10" customFormat="1" ht="19.92" customHeight="1">
      <c r="A121" s="10"/>
      <c r="B121" s="154"/>
      <c r="C121" s="10"/>
      <c r="D121" s="155" t="s">
        <v>231</v>
      </c>
      <c r="E121" s="156"/>
      <c r="F121" s="156"/>
      <c r="G121" s="156"/>
      <c r="H121" s="156"/>
      <c r="I121" s="156"/>
      <c r="J121" s="157">
        <f>J1130</f>
        <v>0</v>
      </c>
      <c r="K121" s="10"/>
      <c r="L121" s="154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  <c r="AD121" s="10"/>
      <c r="AE121" s="10"/>
    </row>
    <row r="122" s="10" customFormat="1" ht="19.92" customHeight="1">
      <c r="A122" s="10"/>
      <c r="B122" s="154"/>
      <c r="C122" s="10"/>
      <c r="D122" s="155" t="s">
        <v>232</v>
      </c>
      <c r="E122" s="156"/>
      <c r="F122" s="156"/>
      <c r="G122" s="156"/>
      <c r="H122" s="156"/>
      <c r="I122" s="156"/>
      <c r="J122" s="157">
        <f>J1203</f>
        <v>0</v>
      </c>
      <c r="K122" s="10"/>
      <c r="L122" s="154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  <c r="AD122" s="10"/>
      <c r="AE122" s="10"/>
    </row>
    <row r="123" s="10" customFormat="1" ht="19.92" customHeight="1">
      <c r="A123" s="10"/>
      <c r="B123" s="154"/>
      <c r="C123" s="10"/>
      <c r="D123" s="155" t="s">
        <v>233</v>
      </c>
      <c r="E123" s="156"/>
      <c r="F123" s="156"/>
      <c r="G123" s="156"/>
      <c r="H123" s="156"/>
      <c r="I123" s="156"/>
      <c r="J123" s="157">
        <f>J1208</f>
        <v>0</v>
      </c>
      <c r="K123" s="10"/>
      <c r="L123" s="154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  <c r="AD123" s="10"/>
      <c r="AE123" s="10"/>
    </row>
    <row r="124" s="10" customFormat="1" ht="19.92" customHeight="1">
      <c r="A124" s="10"/>
      <c r="B124" s="154"/>
      <c r="C124" s="10"/>
      <c r="D124" s="155" t="s">
        <v>234</v>
      </c>
      <c r="E124" s="156"/>
      <c r="F124" s="156"/>
      <c r="G124" s="156"/>
      <c r="H124" s="156"/>
      <c r="I124" s="156"/>
      <c r="J124" s="157">
        <f>J1221</f>
        <v>0</v>
      </c>
      <c r="K124" s="10"/>
      <c r="L124" s="154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  <c r="AD124" s="10"/>
      <c r="AE124" s="10"/>
    </row>
    <row r="125" s="10" customFormat="1" ht="19.92" customHeight="1">
      <c r="A125" s="10"/>
      <c r="B125" s="154"/>
      <c r="C125" s="10"/>
      <c r="D125" s="155" t="s">
        <v>235</v>
      </c>
      <c r="E125" s="156"/>
      <c r="F125" s="156"/>
      <c r="G125" s="156"/>
      <c r="H125" s="156"/>
      <c r="I125" s="156"/>
      <c r="J125" s="157">
        <f>J1238</f>
        <v>0</v>
      </c>
      <c r="K125" s="10"/>
      <c r="L125" s="154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  <c r="AD125" s="10"/>
      <c r="AE125" s="10"/>
    </row>
    <row r="126" s="10" customFormat="1" ht="19.92" customHeight="1">
      <c r="A126" s="10"/>
      <c r="B126" s="154"/>
      <c r="C126" s="10"/>
      <c r="D126" s="155" t="s">
        <v>236</v>
      </c>
      <c r="E126" s="156"/>
      <c r="F126" s="156"/>
      <c r="G126" s="156"/>
      <c r="H126" s="156"/>
      <c r="I126" s="156"/>
      <c r="J126" s="157">
        <f>J1242</f>
        <v>0</v>
      </c>
      <c r="K126" s="10"/>
      <c r="L126" s="154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  <c r="AD126" s="10"/>
      <c r="AE126" s="10"/>
    </row>
    <row r="127" s="10" customFormat="1" ht="19.92" customHeight="1">
      <c r="A127" s="10"/>
      <c r="B127" s="154"/>
      <c r="C127" s="10"/>
      <c r="D127" s="155" t="s">
        <v>237</v>
      </c>
      <c r="E127" s="156"/>
      <c r="F127" s="156"/>
      <c r="G127" s="156"/>
      <c r="H127" s="156"/>
      <c r="I127" s="156"/>
      <c r="J127" s="157">
        <f>J1261</f>
        <v>0</v>
      </c>
      <c r="K127" s="10"/>
      <c r="L127" s="154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  <c r="AD127" s="10"/>
      <c r="AE127" s="10"/>
    </row>
    <row r="128" s="10" customFormat="1" ht="19.92" customHeight="1">
      <c r="A128" s="10"/>
      <c r="B128" s="154"/>
      <c r="C128" s="10"/>
      <c r="D128" s="155" t="s">
        <v>238</v>
      </c>
      <c r="E128" s="156"/>
      <c r="F128" s="156"/>
      <c r="G128" s="156"/>
      <c r="H128" s="156"/>
      <c r="I128" s="156"/>
      <c r="J128" s="157">
        <f>J1309</f>
        <v>0</v>
      </c>
      <c r="K128" s="10"/>
      <c r="L128" s="154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</row>
    <row r="129" s="10" customFormat="1" ht="19.92" customHeight="1">
      <c r="A129" s="10"/>
      <c r="B129" s="154"/>
      <c r="C129" s="10"/>
      <c r="D129" s="155" t="s">
        <v>239</v>
      </c>
      <c r="E129" s="156"/>
      <c r="F129" s="156"/>
      <c r="G129" s="156"/>
      <c r="H129" s="156"/>
      <c r="I129" s="156"/>
      <c r="J129" s="157">
        <f>J1330</f>
        <v>0</v>
      </c>
      <c r="K129" s="10"/>
      <c r="L129" s="154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  <c r="AD129" s="10"/>
      <c r="AE129" s="10"/>
    </row>
    <row r="130" s="10" customFormat="1" ht="19.92" customHeight="1">
      <c r="A130" s="10"/>
      <c r="B130" s="154"/>
      <c r="C130" s="10"/>
      <c r="D130" s="155" t="s">
        <v>240</v>
      </c>
      <c r="E130" s="156"/>
      <c r="F130" s="156"/>
      <c r="G130" s="156"/>
      <c r="H130" s="156"/>
      <c r="I130" s="156"/>
      <c r="J130" s="157">
        <f>J1344</f>
        <v>0</v>
      </c>
      <c r="K130" s="10"/>
      <c r="L130" s="154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  <c r="AD130" s="10"/>
      <c r="AE130" s="10"/>
    </row>
    <row r="131" s="10" customFormat="1" ht="19.92" customHeight="1">
      <c r="A131" s="10"/>
      <c r="B131" s="154"/>
      <c r="C131" s="10"/>
      <c r="D131" s="155" t="s">
        <v>241</v>
      </c>
      <c r="E131" s="156"/>
      <c r="F131" s="156"/>
      <c r="G131" s="156"/>
      <c r="H131" s="156"/>
      <c r="I131" s="156"/>
      <c r="J131" s="157">
        <f>J1371</f>
        <v>0</v>
      </c>
      <c r="K131" s="10"/>
      <c r="L131" s="154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  <c r="AD131" s="10"/>
      <c r="AE131" s="10"/>
    </row>
    <row r="132" s="2" customFormat="1" ht="21.84" customHeight="1">
      <c r="A132" s="38"/>
      <c r="B132" s="39"/>
      <c r="C132" s="38"/>
      <c r="D132" s="38"/>
      <c r="E132" s="38"/>
      <c r="F132" s="38"/>
      <c r="G132" s="38"/>
      <c r="H132" s="38"/>
      <c r="I132" s="38"/>
      <c r="J132" s="38"/>
      <c r="K132" s="38"/>
      <c r="L132" s="55"/>
      <c r="S132" s="38"/>
      <c r="T132" s="38"/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</row>
    <row r="133" s="2" customFormat="1" ht="6.96" customHeight="1">
      <c r="A133" s="38"/>
      <c r="B133" s="60"/>
      <c r="C133" s="61"/>
      <c r="D133" s="61"/>
      <c r="E133" s="61"/>
      <c r="F133" s="61"/>
      <c r="G133" s="61"/>
      <c r="H133" s="61"/>
      <c r="I133" s="61"/>
      <c r="J133" s="61"/>
      <c r="K133" s="61"/>
      <c r="L133" s="55"/>
      <c r="S133" s="38"/>
      <c r="T133" s="38"/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</row>
    <row r="137" s="2" customFormat="1" ht="6.96" customHeight="1">
      <c r="A137" s="38"/>
      <c r="B137" s="62"/>
      <c r="C137" s="63"/>
      <c r="D137" s="63"/>
      <c r="E137" s="63"/>
      <c r="F137" s="63"/>
      <c r="G137" s="63"/>
      <c r="H137" s="63"/>
      <c r="I137" s="63"/>
      <c r="J137" s="63"/>
      <c r="K137" s="63"/>
      <c r="L137" s="55"/>
      <c r="S137" s="38"/>
      <c r="T137" s="38"/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</row>
    <row r="138" s="2" customFormat="1" ht="24.96" customHeight="1">
      <c r="A138" s="38"/>
      <c r="B138" s="39"/>
      <c r="C138" s="23" t="s">
        <v>242</v>
      </c>
      <c r="D138" s="38"/>
      <c r="E138" s="38"/>
      <c r="F138" s="38"/>
      <c r="G138" s="38"/>
      <c r="H138" s="38"/>
      <c r="I138" s="38"/>
      <c r="J138" s="38"/>
      <c r="K138" s="38"/>
      <c r="L138" s="55"/>
      <c r="S138" s="38"/>
      <c r="T138" s="38"/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</row>
    <row r="139" s="2" customFormat="1" ht="6.96" customHeight="1">
      <c r="A139" s="38"/>
      <c r="B139" s="39"/>
      <c r="C139" s="38"/>
      <c r="D139" s="38"/>
      <c r="E139" s="38"/>
      <c r="F139" s="38"/>
      <c r="G139" s="38"/>
      <c r="H139" s="38"/>
      <c r="I139" s="38"/>
      <c r="J139" s="38"/>
      <c r="K139" s="38"/>
      <c r="L139" s="55"/>
      <c r="S139" s="38"/>
      <c r="T139" s="38"/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</row>
    <row r="140" s="2" customFormat="1" ht="12" customHeight="1">
      <c r="A140" s="38"/>
      <c r="B140" s="39"/>
      <c r="C140" s="32" t="s">
        <v>16</v>
      </c>
      <c r="D140" s="38"/>
      <c r="E140" s="38"/>
      <c r="F140" s="38"/>
      <c r="G140" s="38"/>
      <c r="H140" s="38"/>
      <c r="I140" s="38"/>
      <c r="J140" s="38"/>
      <c r="K140" s="38"/>
      <c r="L140" s="55"/>
      <c r="S140" s="38"/>
      <c r="T140" s="38"/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</row>
    <row r="141" s="2" customFormat="1" ht="16.5" customHeight="1">
      <c r="A141" s="38"/>
      <c r="B141" s="39"/>
      <c r="C141" s="38"/>
      <c r="D141" s="38"/>
      <c r="E141" s="131" t="str">
        <f>E7</f>
        <v>FNOL Novostavba Pavilonu B</v>
      </c>
      <c r="F141" s="32"/>
      <c r="G141" s="32"/>
      <c r="H141" s="32"/>
      <c r="I141" s="38"/>
      <c r="J141" s="38"/>
      <c r="K141" s="38"/>
      <c r="L141" s="55"/>
      <c r="S141" s="38"/>
      <c r="T141" s="38"/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</row>
    <row r="142" s="1" customFormat="1" ht="12" customHeight="1">
      <c r="B142" s="22"/>
      <c r="C142" s="32" t="s">
        <v>199</v>
      </c>
      <c r="L142" s="22"/>
    </row>
    <row r="143" s="1" customFormat="1" ht="16.5" customHeight="1">
      <c r="B143" s="22"/>
      <c r="E143" s="131" t="s">
        <v>200</v>
      </c>
      <c r="F143" s="1"/>
      <c r="G143" s="1"/>
      <c r="H143" s="1"/>
      <c r="L143" s="22"/>
    </row>
    <row r="144" s="1" customFormat="1" ht="12" customHeight="1">
      <c r="B144" s="22"/>
      <c r="C144" s="32" t="s">
        <v>201</v>
      </c>
      <c r="L144" s="22"/>
    </row>
    <row r="145" s="2" customFormat="1" ht="16.5" customHeight="1">
      <c r="A145" s="38"/>
      <c r="B145" s="39"/>
      <c r="C145" s="38"/>
      <c r="D145" s="38"/>
      <c r="E145" s="132" t="s">
        <v>3838</v>
      </c>
      <c r="F145" s="38"/>
      <c r="G145" s="38"/>
      <c r="H145" s="38"/>
      <c r="I145" s="38"/>
      <c r="J145" s="38"/>
      <c r="K145" s="38"/>
      <c r="L145" s="55"/>
      <c r="S145" s="38"/>
      <c r="T145" s="38"/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</row>
    <row r="146" s="2" customFormat="1" ht="12" customHeight="1">
      <c r="A146" s="38"/>
      <c r="B146" s="39"/>
      <c r="C146" s="32" t="s">
        <v>203</v>
      </c>
      <c r="D146" s="38"/>
      <c r="E146" s="38"/>
      <c r="F146" s="38"/>
      <c r="G146" s="38"/>
      <c r="H146" s="38"/>
      <c r="I146" s="38"/>
      <c r="J146" s="38"/>
      <c r="K146" s="38"/>
      <c r="L146" s="55"/>
      <c r="S146" s="38"/>
      <c r="T146" s="38"/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</row>
    <row r="147" s="2" customFormat="1" ht="30" customHeight="1">
      <c r="A147" s="38"/>
      <c r="B147" s="39"/>
      <c r="C147" s="38"/>
      <c r="D147" s="38"/>
      <c r="E147" s="67" t="str">
        <f>E13</f>
        <v>SO03.e1 - Architektonicko stavební a konstrukční část a PBŘ</v>
      </c>
      <c r="F147" s="38"/>
      <c r="G147" s="38"/>
      <c r="H147" s="38"/>
      <c r="I147" s="38"/>
      <c r="J147" s="38"/>
      <c r="K147" s="38"/>
      <c r="L147" s="55"/>
      <c r="S147" s="38"/>
      <c r="T147" s="38"/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</row>
    <row r="148" s="2" customFormat="1" ht="6.96" customHeight="1">
      <c r="A148" s="38"/>
      <c r="B148" s="39"/>
      <c r="C148" s="38"/>
      <c r="D148" s="38"/>
      <c r="E148" s="38"/>
      <c r="F148" s="38"/>
      <c r="G148" s="38"/>
      <c r="H148" s="38"/>
      <c r="I148" s="38"/>
      <c r="J148" s="38"/>
      <c r="K148" s="38"/>
      <c r="L148" s="55"/>
      <c r="S148" s="38"/>
      <c r="T148" s="38"/>
      <c r="U148" s="38"/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</row>
    <row r="149" s="2" customFormat="1" ht="12" customHeight="1">
      <c r="A149" s="38"/>
      <c r="B149" s="39"/>
      <c r="C149" s="32" t="s">
        <v>20</v>
      </c>
      <c r="D149" s="38"/>
      <c r="E149" s="38"/>
      <c r="F149" s="27" t="str">
        <f>F16</f>
        <v xml:space="preserve"> </v>
      </c>
      <c r="G149" s="38"/>
      <c r="H149" s="38"/>
      <c r="I149" s="32" t="s">
        <v>22</v>
      </c>
      <c r="J149" s="69" t="str">
        <f>IF(J16="","",J16)</f>
        <v>8. 4. 2023</v>
      </c>
      <c r="K149" s="38"/>
      <c r="L149" s="55"/>
      <c r="S149" s="38"/>
      <c r="T149" s="38"/>
      <c r="U149" s="38"/>
      <c r="V149" s="38"/>
      <c r="W149" s="38"/>
      <c r="X149" s="38"/>
      <c r="Y149" s="38"/>
      <c r="Z149" s="38"/>
      <c r="AA149" s="38"/>
      <c r="AB149" s="38"/>
      <c r="AC149" s="38"/>
      <c r="AD149" s="38"/>
      <c r="AE149" s="38"/>
    </row>
    <row r="150" s="2" customFormat="1" ht="6.96" customHeight="1">
      <c r="A150" s="38"/>
      <c r="B150" s="39"/>
      <c r="C150" s="38"/>
      <c r="D150" s="38"/>
      <c r="E150" s="38"/>
      <c r="F150" s="38"/>
      <c r="G150" s="38"/>
      <c r="H150" s="38"/>
      <c r="I150" s="38"/>
      <c r="J150" s="38"/>
      <c r="K150" s="38"/>
      <c r="L150" s="55"/>
      <c r="S150" s="38"/>
      <c r="T150" s="38"/>
      <c r="U150" s="38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</row>
    <row r="151" s="2" customFormat="1" ht="15.15" customHeight="1">
      <c r="A151" s="38"/>
      <c r="B151" s="39"/>
      <c r="C151" s="32" t="s">
        <v>24</v>
      </c>
      <c r="D151" s="38"/>
      <c r="E151" s="38"/>
      <c r="F151" s="27" t="str">
        <f>E19</f>
        <v>Fakultní nemocnice Olomouc</v>
      </c>
      <c r="G151" s="38"/>
      <c r="H151" s="38"/>
      <c r="I151" s="32" t="s">
        <v>30</v>
      </c>
      <c r="J151" s="36" t="str">
        <f>E25</f>
        <v>LTProjekt, EP Rožnov</v>
      </c>
      <c r="K151" s="38"/>
      <c r="L151" s="55"/>
      <c r="S151" s="38"/>
      <c r="T151" s="38"/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</row>
    <row r="152" s="2" customFormat="1" ht="15.15" customHeight="1">
      <c r="A152" s="38"/>
      <c r="B152" s="39"/>
      <c r="C152" s="32" t="s">
        <v>28</v>
      </c>
      <c r="D152" s="38"/>
      <c r="E152" s="38"/>
      <c r="F152" s="27" t="str">
        <f>IF(E22="","",E22)</f>
        <v>Vyplň údaj</v>
      </c>
      <c r="G152" s="38"/>
      <c r="H152" s="38"/>
      <c r="I152" s="32" t="s">
        <v>33</v>
      </c>
      <c r="J152" s="36" t="str">
        <f>E28</f>
        <v xml:space="preserve"> </v>
      </c>
      <c r="K152" s="38"/>
      <c r="L152" s="55"/>
      <c r="S152" s="38"/>
      <c r="T152" s="38"/>
      <c r="U152" s="38"/>
      <c r="V152" s="38"/>
      <c r="W152" s="38"/>
      <c r="X152" s="38"/>
      <c r="Y152" s="38"/>
      <c r="Z152" s="38"/>
      <c r="AA152" s="38"/>
      <c r="AB152" s="38"/>
      <c r="AC152" s="38"/>
      <c r="AD152" s="38"/>
      <c r="AE152" s="38"/>
    </row>
    <row r="153" s="2" customFormat="1" ht="10.32" customHeight="1">
      <c r="A153" s="38"/>
      <c r="B153" s="39"/>
      <c r="C153" s="38"/>
      <c r="D153" s="38"/>
      <c r="E153" s="38"/>
      <c r="F153" s="38"/>
      <c r="G153" s="38"/>
      <c r="H153" s="38"/>
      <c r="I153" s="38"/>
      <c r="J153" s="38"/>
      <c r="K153" s="38"/>
      <c r="L153" s="55"/>
      <c r="S153" s="38"/>
      <c r="T153" s="38"/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</row>
    <row r="154" s="11" customFormat="1" ht="29.28" customHeight="1">
      <c r="A154" s="158"/>
      <c r="B154" s="159"/>
      <c r="C154" s="160" t="s">
        <v>243</v>
      </c>
      <c r="D154" s="161" t="s">
        <v>60</v>
      </c>
      <c r="E154" s="161" t="s">
        <v>56</v>
      </c>
      <c r="F154" s="161" t="s">
        <v>57</v>
      </c>
      <c r="G154" s="161" t="s">
        <v>244</v>
      </c>
      <c r="H154" s="161" t="s">
        <v>245</v>
      </c>
      <c r="I154" s="161" t="s">
        <v>246</v>
      </c>
      <c r="J154" s="161" t="s">
        <v>208</v>
      </c>
      <c r="K154" s="162" t="s">
        <v>247</v>
      </c>
      <c r="L154" s="163"/>
      <c r="M154" s="86" t="s">
        <v>1</v>
      </c>
      <c r="N154" s="87" t="s">
        <v>39</v>
      </c>
      <c r="O154" s="87" t="s">
        <v>248</v>
      </c>
      <c r="P154" s="87" t="s">
        <v>249</v>
      </c>
      <c r="Q154" s="87" t="s">
        <v>250</v>
      </c>
      <c r="R154" s="87" t="s">
        <v>251</v>
      </c>
      <c r="S154" s="87" t="s">
        <v>252</v>
      </c>
      <c r="T154" s="88" t="s">
        <v>253</v>
      </c>
      <c r="U154" s="158"/>
      <c r="V154" s="158"/>
      <c r="W154" s="158"/>
      <c r="X154" s="158"/>
      <c r="Y154" s="158"/>
      <c r="Z154" s="158"/>
      <c r="AA154" s="158"/>
      <c r="AB154" s="158"/>
      <c r="AC154" s="158"/>
      <c r="AD154" s="158"/>
      <c r="AE154" s="158"/>
    </row>
    <row r="155" s="2" customFormat="1" ht="22.8" customHeight="1">
      <c r="A155" s="38"/>
      <c r="B155" s="39"/>
      <c r="C155" s="93" t="s">
        <v>254</v>
      </c>
      <c r="D155" s="38"/>
      <c r="E155" s="38"/>
      <c r="F155" s="38"/>
      <c r="G155" s="38"/>
      <c r="H155" s="38"/>
      <c r="I155" s="38"/>
      <c r="J155" s="164">
        <f>BK155</f>
        <v>0</v>
      </c>
      <c r="K155" s="38"/>
      <c r="L155" s="39"/>
      <c r="M155" s="89"/>
      <c r="N155" s="73"/>
      <c r="O155" s="90"/>
      <c r="P155" s="165">
        <f>P156+P694</f>
        <v>0</v>
      </c>
      <c r="Q155" s="90"/>
      <c r="R155" s="165">
        <f>R156+R694</f>
        <v>2189.9987777800002</v>
      </c>
      <c r="S155" s="90"/>
      <c r="T155" s="166">
        <f>T156+T694</f>
        <v>7.1358000000000006</v>
      </c>
      <c r="U155" s="38"/>
      <c r="V155" s="38"/>
      <c r="W155" s="38"/>
      <c r="X155" s="38"/>
      <c r="Y155" s="38"/>
      <c r="Z155" s="38"/>
      <c r="AA155" s="38"/>
      <c r="AB155" s="38"/>
      <c r="AC155" s="38"/>
      <c r="AD155" s="38"/>
      <c r="AE155" s="38"/>
      <c r="AT155" s="19" t="s">
        <v>74</v>
      </c>
      <c r="AU155" s="19" t="s">
        <v>210</v>
      </c>
      <c r="BK155" s="167">
        <f>BK156+BK694</f>
        <v>0</v>
      </c>
    </row>
    <row r="156" s="12" customFormat="1" ht="25.92" customHeight="1">
      <c r="A156" s="12"/>
      <c r="B156" s="168"/>
      <c r="C156" s="12"/>
      <c r="D156" s="169" t="s">
        <v>74</v>
      </c>
      <c r="E156" s="170" t="s">
        <v>255</v>
      </c>
      <c r="F156" s="170" t="s">
        <v>256</v>
      </c>
      <c r="G156" s="12"/>
      <c r="H156" s="12"/>
      <c r="I156" s="171"/>
      <c r="J156" s="172">
        <f>BK156</f>
        <v>0</v>
      </c>
      <c r="K156" s="12"/>
      <c r="L156" s="168"/>
      <c r="M156" s="173"/>
      <c r="N156" s="174"/>
      <c r="O156" s="174"/>
      <c r="P156" s="175">
        <f>P157+P213+P281+P332+P491+P574+P579+P652+P658+P685+P691</f>
        <v>0</v>
      </c>
      <c r="Q156" s="174"/>
      <c r="R156" s="175">
        <f>R157+R213+R281+R332+R491+R574+R579+R652+R658+R685+R691</f>
        <v>2084.0706786200003</v>
      </c>
      <c r="S156" s="174"/>
      <c r="T156" s="176">
        <f>T157+T213+T281+T332+T491+T574+T579+T652+T658+T685+T691</f>
        <v>7.1358000000000006</v>
      </c>
      <c r="U156" s="12"/>
      <c r="V156" s="12"/>
      <c r="W156" s="12"/>
      <c r="X156" s="12"/>
      <c r="Y156" s="12"/>
      <c r="Z156" s="12"/>
      <c r="AA156" s="12"/>
      <c r="AB156" s="12"/>
      <c r="AC156" s="12"/>
      <c r="AD156" s="12"/>
      <c r="AE156" s="12"/>
      <c r="AR156" s="169" t="s">
        <v>82</v>
      </c>
      <c r="AT156" s="177" t="s">
        <v>74</v>
      </c>
      <c r="AU156" s="177" t="s">
        <v>75</v>
      </c>
      <c r="AY156" s="169" t="s">
        <v>257</v>
      </c>
      <c r="BK156" s="178">
        <f>BK157+BK213+BK281+BK332+BK491+BK574+BK579+BK652+BK658+BK685+BK691</f>
        <v>0</v>
      </c>
    </row>
    <row r="157" s="12" customFormat="1" ht="22.8" customHeight="1">
      <c r="A157" s="12"/>
      <c r="B157" s="168"/>
      <c r="C157" s="12"/>
      <c r="D157" s="169" t="s">
        <v>74</v>
      </c>
      <c r="E157" s="179" t="s">
        <v>82</v>
      </c>
      <c r="F157" s="179" t="s">
        <v>258</v>
      </c>
      <c r="G157" s="12"/>
      <c r="H157" s="12"/>
      <c r="I157" s="171"/>
      <c r="J157" s="180">
        <f>BK157</f>
        <v>0</v>
      </c>
      <c r="K157" s="12"/>
      <c r="L157" s="168"/>
      <c r="M157" s="173"/>
      <c r="N157" s="174"/>
      <c r="O157" s="174"/>
      <c r="P157" s="175">
        <f>SUM(P158:P212)</f>
        <v>0</v>
      </c>
      <c r="Q157" s="174"/>
      <c r="R157" s="175">
        <f>SUM(R158:R212)</f>
        <v>847.98900000000003</v>
      </c>
      <c r="S157" s="174"/>
      <c r="T157" s="176">
        <f>SUM(T158:T212)</f>
        <v>0</v>
      </c>
      <c r="U157" s="12"/>
      <c r="V157" s="12"/>
      <c r="W157" s="12"/>
      <c r="X157" s="12"/>
      <c r="Y157" s="12"/>
      <c r="Z157" s="12"/>
      <c r="AA157" s="12"/>
      <c r="AB157" s="12"/>
      <c r="AC157" s="12"/>
      <c r="AD157" s="12"/>
      <c r="AE157" s="12"/>
      <c r="AR157" s="169" t="s">
        <v>82</v>
      </c>
      <c r="AT157" s="177" t="s">
        <v>74</v>
      </c>
      <c r="AU157" s="177" t="s">
        <v>82</v>
      </c>
      <c r="AY157" s="169" t="s">
        <v>257</v>
      </c>
      <c r="BK157" s="178">
        <f>SUM(BK158:BK212)</f>
        <v>0</v>
      </c>
    </row>
    <row r="158" s="2" customFormat="1" ht="33" customHeight="1">
      <c r="A158" s="38"/>
      <c r="B158" s="181"/>
      <c r="C158" s="182" t="s">
        <v>82</v>
      </c>
      <c r="D158" s="182" t="s">
        <v>259</v>
      </c>
      <c r="E158" s="183" t="s">
        <v>260</v>
      </c>
      <c r="F158" s="184" t="s">
        <v>261</v>
      </c>
      <c r="G158" s="185" t="s">
        <v>262</v>
      </c>
      <c r="H158" s="186">
        <v>960</v>
      </c>
      <c r="I158" s="187"/>
      <c r="J158" s="188">
        <f>ROUND(I158*H158,2)</f>
        <v>0</v>
      </c>
      <c r="K158" s="184" t="s">
        <v>263</v>
      </c>
      <c r="L158" s="39"/>
      <c r="M158" s="189" t="s">
        <v>1</v>
      </c>
      <c r="N158" s="190" t="s">
        <v>40</v>
      </c>
      <c r="O158" s="77"/>
      <c r="P158" s="191">
        <f>O158*H158</f>
        <v>0</v>
      </c>
      <c r="Q158" s="191">
        <v>0</v>
      </c>
      <c r="R158" s="191">
        <f>Q158*H158</f>
        <v>0</v>
      </c>
      <c r="S158" s="191">
        <v>0</v>
      </c>
      <c r="T158" s="192">
        <f>S158*H158</f>
        <v>0</v>
      </c>
      <c r="U158" s="38"/>
      <c r="V158" s="38"/>
      <c r="W158" s="38"/>
      <c r="X158" s="38"/>
      <c r="Y158" s="38"/>
      <c r="Z158" s="38"/>
      <c r="AA158" s="38"/>
      <c r="AB158" s="38"/>
      <c r="AC158" s="38"/>
      <c r="AD158" s="38"/>
      <c r="AE158" s="38"/>
      <c r="AR158" s="193" t="s">
        <v>108</v>
      </c>
      <c r="AT158" s="193" t="s">
        <v>259</v>
      </c>
      <c r="AU158" s="193" t="s">
        <v>85</v>
      </c>
      <c r="AY158" s="19" t="s">
        <v>257</v>
      </c>
      <c r="BE158" s="194">
        <f>IF(N158="základní",J158,0)</f>
        <v>0</v>
      </c>
      <c r="BF158" s="194">
        <f>IF(N158="snížená",J158,0)</f>
        <v>0</v>
      </c>
      <c r="BG158" s="194">
        <f>IF(N158="zákl. přenesená",J158,0)</f>
        <v>0</v>
      </c>
      <c r="BH158" s="194">
        <f>IF(N158="sníž. přenesená",J158,0)</f>
        <v>0</v>
      </c>
      <c r="BI158" s="194">
        <f>IF(N158="nulová",J158,0)</f>
        <v>0</v>
      </c>
      <c r="BJ158" s="19" t="s">
        <v>82</v>
      </c>
      <c r="BK158" s="194">
        <f>ROUND(I158*H158,2)</f>
        <v>0</v>
      </c>
      <c r="BL158" s="19" t="s">
        <v>108</v>
      </c>
      <c r="BM158" s="193" t="s">
        <v>3840</v>
      </c>
    </row>
    <row r="159" s="13" customFormat="1">
      <c r="A159" s="13"/>
      <c r="B159" s="195"/>
      <c r="C159" s="13"/>
      <c r="D159" s="196" t="s">
        <v>265</v>
      </c>
      <c r="E159" s="197" t="s">
        <v>1</v>
      </c>
      <c r="F159" s="198" t="s">
        <v>3841</v>
      </c>
      <c r="G159" s="13"/>
      <c r="H159" s="197" t="s">
        <v>1</v>
      </c>
      <c r="I159" s="199"/>
      <c r="J159" s="13"/>
      <c r="K159" s="13"/>
      <c r="L159" s="195"/>
      <c r="M159" s="200"/>
      <c r="N159" s="201"/>
      <c r="O159" s="201"/>
      <c r="P159" s="201"/>
      <c r="Q159" s="201"/>
      <c r="R159" s="201"/>
      <c r="S159" s="201"/>
      <c r="T159" s="202"/>
      <c r="U159" s="13"/>
      <c r="V159" s="13"/>
      <c r="W159" s="13"/>
      <c r="X159" s="13"/>
      <c r="Y159" s="13"/>
      <c r="Z159" s="13"/>
      <c r="AA159" s="13"/>
      <c r="AB159" s="13"/>
      <c r="AC159" s="13"/>
      <c r="AD159" s="13"/>
      <c r="AE159" s="13"/>
      <c r="AT159" s="197" t="s">
        <v>265</v>
      </c>
      <c r="AU159" s="197" t="s">
        <v>85</v>
      </c>
      <c r="AV159" s="13" t="s">
        <v>82</v>
      </c>
      <c r="AW159" s="13" t="s">
        <v>32</v>
      </c>
      <c r="AX159" s="13" t="s">
        <v>75</v>
      </c>
      <c r="AY159" s="197" t="s">
        <v>257</v>
      </c>
    </row>
    <row r="160" s="13" customFormat="1">
      <c r="A160" s="13"/>
      <c r="B160" s="195"/>
      <c r="C160" s="13"/>
      <c r="D160" s="196" t="s">
        <v>265</v>
      </c>
      <c r="E160" s="197" t="s">
        <v>1</v>
      </c>
      <c r="F160" s="198" t="s">
        <v>266</v>
      </c>
      <c r="G160" s="13"/>
      <c r="H160" s="197" t="s">
        <v>1</v>
      </c>
      <c r="I160" s="199"/>
      <c r="J160" s="13"/>
      <c r="K160" s="13"/>
      <c r="L160" s="195"/>
      <c r="M160" s="200"/>
      <c r="N160" s="201"/>
      <c r="O160" s="201"/>
      <c r="P160" s="201"/>
      <c r="Q160" s="201"/>
      <c r="R160" s="201"/>
      <c r="S160" s="201"/>
      <c r="T160" s="202"/>
      <c r="U160" s="13"/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T160" s="197" t="s">
        <v>265</v>
      </c>
      <c r="AU160" s="197" t="s">
        <v>85</v>
      </c>
      <c r="AV160" s="13" t="s">
        <v>82</v>
      </c>
      <c r="AW160" s="13" t="s">
        <v>32</v>
      </c>
      <c r="AX160" s="13" t="s">
        <v>75</v>
      </c>
      <c r="AY160" s="197" t="s">
        <v>257</v>
      </c>
    </row>
    <row r="161" s="13" customFormat="1">
      <c r="A161" s="13"/>
      <c r="B161" s="195"/>
      <c r="C161" s="13"/>
      <c r="D161" s="196" t="s">
        <v>265</v>
      </c>
      <c r="E161" s="197" t="s">
        <v>1</v>
      </c>
      <c r="F161" s="198" t="s">
        <v>3842</v>
      </c>
      <c r="G161" s="13"/>
      <c r="H161" s="197" t="s">
        <v>1</v>
      </c>
      <c r="I161" s="199"/>
      <c r="J161" s="13"/>
      <c r="K161" s="13"/>
      <c r="L161" s="195"/>
      <c r="M161" s="200"/>
      <c r="N161" s="201"/>
      <c r="O161" s="201"/>
      <c r="P161" s="201"/>
      <c r="Q161" s="201"/>
      <c r="R161" s="201"/>
      <c r="S161" s="201"/>
      <c r="T161" s="202"/>
      <c r="U161" s="13"/>
      <c r="V161" s="13"/>
      <c r="W161" s="13"/>
      <c r="X161" s="13"/>
      <c r="Y161" s="13"/>
      <c r="Z161" s="13"/>
      <c r="AA161" s="13"/>
      <c r="AB161" s="13"/>
      <c r="AC161" s="13"/>
      <c r="AD161" s="13"/>
      <c r="AE161" s="13"/>
      <c r="AT161" s="197" t="s">
        <v>265</v>
      </c>
      <c r="AU161" s="197" t="s">
        <v>85</v>
      </c>
      <c r="AV161" s="13" t="s">
        <v>82</v>
      </c>
      <c r="AW161" s="13" t="s">
        <v>32</v>
      </c>
      <c r="AX161" s="13" t="s">
        <v>75</v>
      </c>
      <c r="AY161" s="197" t="s">
        <v>257</v>
      </c>
    </row>
    <row r="162" s="13" customFormat="1">
      <c r="A162" s="13"/>
      <c r="B162" s="195"/>
      <c r="C162" s="13"/>
      <c r="D162" s="196" t="s">
        <v>265</v>
      </c>
      <c r="E162" s="197" t="s">
        <v>1</v>
      </c>
      <c r="F162" s="198" t="s">
        <v>3843</v>
      </c>
      <c r="G162" s="13"/>
      <c r="H162" s="197" t="s">
        <v>1</v>
      </c>
      <c r="I162" s="199"/>
      <c r="J162" s="13"/>
      <c r="K162" s="13"/>
      <c r="L162" s="195"/>
      <c r="M162" s="200"/>
      <c r="N162" s="201"/>
      <c r="O162" s="201"/>
      <c r="P162" s="201"/>
      <c r="Q162" s="201"/>
      <c r="R162" s="201"/>
      <c r="S162" s="201"/>
      <c r="T162" s="202"/>
      <c r="U162" s="13"/>
      <c r="V162" s="13"/>
      <c r="W162" s="13"/>
      <c r="X162" s="13"/>
      <c r="Y162" s="13"/>
      <c r="Z162" s="13"/>
      <c r="AA162" s="13"/>
      <c r="AB162" s="13"/>
      <c r="AC162" s="13"/>
      <c r="AD162" s="13"/>
      <c r="AE162" s="13"/>
      <c r="AT162" s="197" t="s">
        <v>265</v>
      </c>
      <c r="AU162" s="197" t="s">
        <v>85</v>
      </c>
      <c r="AV162" s="13" t="s">
        <v>82</v>
      </c>
      <c r="AW162" s="13" t="s">
        <v>32</v>
      </c>
      <c r="AX162" s="13" t="s">
        <v>75</v>
      </c>
      <c r="AY162" s="197" t="s">
        <v>257</v>
      </c>
    </row>
    <row r="163" s="13" customFormat="1">
      <c r="A163" s="13"/>
      <c r="B163" s="195"/>
      <c r="C163" s="13"/>
      <c r="D163" s="196" t="s">
        <v>265</v>
      </c>
      <c r="E163" s="197" t="s">
        <v>1</v>
      </c>
      <c r="F163" s="198" t="s">
        <v>269</v>
      </c>
      <c r="G163" s="13"/>
      <c r="H163" s="197" t="s">
        <v>1</v>
      </c>
      <c r="I163" s="199"/>
      <c r="J163" s="13"/>
      <c r="K163" s="13"/>
      <c r="L163" s="195"/>
      <c r="M163" s="200"/>
      <c r="N163" s="201"/>
      <c r="O163" s="201"/>
      <c r="P163" s="201"/>
      <c r="Q163" s="201"/>
      <c r="R163" s="201"/>
      <c r="S163" s="201"/>
      <c r="T163" s="202"/>
      <c r="U163" s="13"/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T163" s="197" t="s">
        <v>265</v>
      </c>
      <c r="AU163" s="197" t="s">
        <v>85</v>
      </c>
      <c r="AV163" s="13" t="s">
        <v>82</v>
      </c>
      <c r="AW163" s="13" t="s">
        <v>32</v>
      </c>
      <c r="AX163" s="13" t="s">
        <v>75</v>
      </c>
      <c r="AY163" s="197" t="s">
        <v>257</v>
      </c>
    </row>
    <row r="164" s="14" customFormat="1">
      <c r="A164" s="14"/>
      <c r="B164" s="203"/>
      <c r="C164" s="14"/>
      <c r="D164" s="196" t="s">
        <v>265</v>
      </c>
      <c r="E164" s="204" t="s">
        <v>1</v>
      </c>
      <c r="F164" s="205" t="s">
        <v>3844</v>
      </c>
      <c r="G164" s="14"/>
      <c r="H164" s="206">
        <v>960</v>
      </c>
      <c r="I164" s="207"/>
      <c r="J164" s="14"/>
      <c r="K164" s="14"/>
      <c r="L164" s="203"/>
      <c r="M164" s="208"/>
      <c r="N164" s="209"/>
      <c r="O164" s="209"/>
      <c r="P164" s="209"/>
      <c r="Q164" s="209"/>
      <c r="R164" s="209"/>
      <c r="S164" s="209"/>
      <c r="T164" s="210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  <c r="AE164" s="14"/>
      <c r="AT164" s="204" t="s">
        <v>265</v>
      </c>
      <c r="AU164" s="204" t="s">
        <v>85</v>
      </c>
      <c r="AV164" s="14" t="s">
        <v>85</v>
      </c>
      <c r="AW164" s="14" t="s">
        <v>32</v>
      </c>
      <c r="AX164" s="14" t="s">
        <v>75</v>
      </c>
      <c r="AY164" s="204" t="s">
        <v>257</v>
      </c>
    </row>
    <row r="165" s="15" customFormat="1">
      <c r="A165" s="15"/>
      <c r="B165" s="211"/>
      <c r="C165" s="15"/>
      <c r="D165" s="196" t="s">
        <v>265</v>
      </c>
      <c r="E165" s="212" t="s">
        <v>195</v>
      </c>
      <c r="F165" s="213" t="s">
        <v>271</v>
      </c>
      <c r="G165" s="15"/>
      <c r="H165" s="214">
        <v>960</v>
      </c>
      <c r="I165" s="215"/>
      <c r="J165" s="15"/>
      <c r="K165" s="15"/>
      <c r="L165" s="211"/>
      <c r="M165" s="216"/>
      <c r="N165" s="217"/>
      <c r="O165" s="217"/>
      <c r="P165" s="217"/>
      <c r="Q165" s="217"/>
      <c r="R165" s="217"/>
      <c r="S165" s="217"/>
      <c r="T165" s="218"/>
      <c r="U165" s="15"/>
      <c r="V165" s="15"/>
      <c r="W165" s="15"/>
      <c r="X165" s="15"/>
      <c r="Y165" s="15"/>
      <c r="Z165" s="15"/>
      <c r="AA165" s="15"/>
      <c r="AB165" s="15"/>
      <c r="AC165" s="15"/>
      <c r="AD165" s="15"/>
      <c r="AE165" s="15"/>
      <c r="AT165" s="212" t="s">
        <v>265</v>
      </c>
      <c r="AU165" s="212" t="s">
        <v>85</v>
      </c>
      <c r="AV165" s="15" t="s">
        <v>108</v>
      </c>
      <c r="AW165" s="15" t="s">
        <v>32</v>
      </c>
      <c r="AX165" s="15" t="s">
        <v>82</v>
      </c>
      <c r="AY165" s="212" t="s">
        <v>257</v>
      </c>
    </row>
    <row r="166" s="2" customFormat="1" ht="33" customHeight="1">
      <c r="A166" s="38"/>
      <c r="B166" s="181"/>
      <c r="C166" s="182" t="s">
        <v>85</v>
      </c>
      <c r="D166" s="182" t="s">
        <v>259</v>
      </c>
      <c r="E166" s="183" t="s">
        <v>272</v>
      </c>
      <c r="F166" s="184" t="s">
        <v>273</v>
      </c>
      <c r="G166" s="185" t="s">
        <v>262</v>
      </c>
      <c r="H166" s="186">
        <v>288</v>
      </c>
      <c r="I166" s="187"/>
      <c r="J166" s="188">
        <f>ROUND(I166*H166,2)</f>
        <v>0</v>
      </c>
      <c r="K166" s="184" t="s">
        <v>263</v>
      </c>
      <c r="L166" s="39"/>
      <c r="M166" s="189" t="s">
        <v>1</v>
      </c>
      <c r="N166" s="190" t="s">
        <v>40</v>
      </c>
      <c r="O166" s="77"/>
      <c r="P166" s="191">
        <f>O166*H166</f>
        <v>0</v>
      </c>
      <c r="Q166" s="191">
        <v>0</v>
      </c>
      <c r="R166" s="191">
        <f>Q166*H166</f>
        <v>0</v>
      </c>
      <c r="S166" s="191">
        <v>0</v>
      </c>
      <c r="T166" s="192">
        <f>S166*H166</f>
        <v>0</v>
      </c>
      <c r="U166" s="38"/>
      <c r="V166" s="38"/>
      <c r="W166" s="38"/>
      <c r="X166" s="38"/>
      <c r="Y166" s="38"/>
      <c r="Z166" s="38"/>
      <c r="AA166" s="38"/>
      <c r="AB166" s="38"/>
      <c r="AC166" s="38"/>
      <c r="AD166" s="38"/>
      <c r="AE166" s="38"/>
      <c r="AR166" s="193" t="s">
        <v>108</v>
      </c>
      <c r="AT166" s="193" t="s">
        <v>259</v>
      </c>
      <c r="AU166" s="193" t="s">
        <v>85</v>
      </c>
      <c r="AY166" s="19" t="s">
        <v>257</v>
      </c>
      <c r="BE166" s="194">
        <f>IF(N166="základní",J166,0)</f>
        <v>0</v>
      </c>
      <c r="BF166" s="194">
        <f>IF(N166="snížená",J166,0)</f>
        <v>0</v>
      </c>
      <c r="BG166" s="194">
        <f>IF(N166="zákl. přenesená",J166,0)</f>
        <v>0</v>
      </c>
      <c r="BH166" s="194">
        <f>IF(N166="sníž. přenesená",J166,0)</f>
        <v>0</v>
      </c>
      <c r="BI166" s="194">
        <f>IF(N166="nulová",J166,0)</f>
        <v>0</v>
      </c>
      <c r="BJ166" s="19" t="s">
        <v>82</v>
      </c>
      <c r="BK166" s="194">
        <f>ROUND(I166*H166,2)</f>
        <v>0</v>
      </c>
      <c r="BL166" s="19" t="s">
        <v>108</v>
      </c>
      <c r="BM166" s="193" t="s">
        <v>3845</v>
      </c>
    </row>
    <row r="167" s="13" customFormat="1">
      <c r="A167" s="13"/>
      <c r="B167" s="195"/>
      <c r="C167" s="13"/>
      <c r="D167" s="196" t="s">
        <v>265</v>
      </c>
      <c r="E167" s="197" t="s">
        <v>1</v>
      </c>
      <c r="F167" s="198" t="s">
        <v>3841</v>
      </c>
      <c r="G167" s="13"/>
      <c r="H167" s="197" t="s">
        <v>1</v>
      </c>
      <c r="I167" s="199"/>
      <c r="J167" s="13"/>
      <c r="K167" s="13"/>
      <c r="L167" s="195"/>
      <c r="M167" s="200"/>
      <c r="N167" s="201"/>
      <c r="O167" s="201"/>
      <c r="P167" s="201"/>
      <c r="Q167" s="201"/>
      <c r="R167" s="201"/>
      <c r="S167" s="201"/>
      <c r="T167" s="202"/>
      <c r="U167" s="13"/>
      <c r="V167" s="13"/>
      <c r="W167" s="13"/>
      <c r="X167" s="13"/>
      <c r="Y167" s="13"/>
      <c r="Z167" s="13"/>
      <c r="AA167" s="13"/>
      <c r="AB167" s="13"/>
      <c r="AC167" s="13"/>
      <c r="AD167" s="13"/>
      <c r="AE167" s="13"/>
      <c r="AT167" s="197" t="s">
        <v>265</v>
      </c>
      <c r="AU167" s="197" t="s">
        <v>85</v>
      </c>
      <c r="AV167" s="13" t="s">
        <v>82</v>
      </c>
      <c r="AW167" s="13" t="s">
        <v>32</v>
      </c>
      <c r="AX167" s="13" t="s">
        <v>75</v>
      </c>
      <c r="AY167" s="197" t="s">
        <v>257</v>
      </c>
    </row>
    <row r="168" s="13" customFormat="1">
      <c r="A168" s="13"/>
      <c r="B168" s="195"/>
      <c r="C168" s="13"/>
      <c r="D168" s="196" t="s">
        <v>265</v>
      </c>
      <c r="E168" s="197" t="s">
        <v>1</v>
      </c>
      <c r="F168" s="198" t="s">
        <v>266</v>
      </c>
      <c r="G168" s="13"/>
      <c r="H168" s="197" t="s">
        <v>1</v>
      </c>
      <c r="I168" s="199"/>
      <c r="J168" s="13"/>
      <c r="K168" s="13"/>
      <c r="L168" s="195"/>
      <c r="M168" s="200"/>
      <c r="N168" s="201"/>
      <c r="O168" s="201"/>
      <c r="P168" s="201"/>
      <c r="Q168" s="201"/>
      <c r="R168" s="201"/>
      <c r="S168" s="201"/>
      <c r="T168" s="202"/>
      <c r="U168" s="13"/>
      <c r="V168" s="13"/>
      <c r="W168" s="13"/>
      <c r="X168" s="13"/>
      <c r="Y168" s="13"/>
      <c r="Z168" s="13"/>
      <c r="AA168" s="13"/>
      <c r="AB168" s="13"/>
      <c r="AC168" s="13"/>
      <c r="AD168" s="13"/>
      <c r="AE168" s="13"/>
      <c r="AT168" s="197" t="s">
        <v>265</v>
      </c>
      <c r="AU168" s="197" t="s">
        <v>85</v>
      </c>
      <c r="AV168" s="13" t="s">
        <v>82</v>
      </c>
      <c r="AW168" s="13" t="s">
        <v>32</v>
      </c>
      <c r="AX168" s="13" t="s">
        <v>75</v>
      </c>
      <c r="AY168" s="197" t="s">
        <v>257</v>
      </c>
    </row>
    <row r="169" s="13" customFormat="1">
      <c r="A169" s="13"/>
      <c r="B169" s="195"/>
      <c r="C169" s="13"/>
      <c r="D169" s="196" t="s">
        <v>265</v>
      </c>
      <c r="E169" s="197" t="s">
        <v>1</v>
      </c>
      <c r="F169" s="198" t="s">
        <v>275</v>
      </c>
      <c r="G169" s="13"/>
      <c r="H169" s="197" t="s">
        <v>1</v>
      </c>
      <c r="I169" s="199"/>
      <c r="J169" s="13"/>
      <c r="K169" s="13"/>
      <c r="L169" s="195"/>
      <c r="M169" s="200"/>
      <c r="N169" s="201"/>
      <c r="O169" s="201"/>
      <c r="P169" s="201"/>
      <c r="Q169" s="201"/>
      <c r="R169" s="201"/>
      <c r="S169" s="201"/>
      <c r="T169" s="202"/>
      <c r="U169" s="13"/>
      <c r="V169" s="13"/>
      <c r="W169" s="13"/>
      <c r="X169" s="13"/>
      <c r="Y169" s="13"/>
      <c r="Z169" s="13"/>
      <c r="AA169" s="13"/>
      <c r="AB169" s="13"/>
      <c r="AC169" s="13"/>
      <c r="AD169" s="13"/>
      <c r="AE169" s="13"/>
      <c r="AT169" s="197" t="s">
        <v>265</v>
      </c>
      <c r="AU169" s="197" t="s">
        <v>85</v>
      </c>
      <c r="AV169" s="13" t="s">
        <v>82</v>
      </c>
      <c r="AW169" s="13" t="s">
        <v>32</v>
      </c>
      <c r="AX169" s="13" t="s">
        <v>75</v>
      </c>
      <c r="AY169" s="197" t="s">
        <v>257</v>
      </c>
    </row>
    <row r="170" s="14" customFormat="1">
      <c r="A170" s="14"/>
      <c r="B170" s="203"/>
      <c r="C170" s="14"/>
      <c r="D170" s="196" t="s">
        <v>265</v>
      </c>
      <c r="E170" s="204" t="s">
        <v>1</v>
      </c>
      <c r="F170" s="205" t="s">
        <v>276</v>
      </c>
      <c r="G170" s="14"/>
      <c r="H170" s="206">
        <v>288</v>
      </c>
      <c r="I170" s="207"/>
      <c r="J170" s="14"/>
      <c r="K170" s="14"/>
      <c r="L170" s="203"/>
      <c r="M170" s="208"/>
      <c r="N170" s="209"/>
      <c r="O170" s="209"/>
      <c r="P170" s="209"/>
      <c r="Q170" s="209"/>
      <c r="R170" s="209"/>
      <c r="S170" s="209"/>
      <c r="T170" s="210"/>
      <c r="U170" s="14"/>
      <c r="V170" s="14"/>
      <c r="W170" s="14"/>
      <c r="X170" s="14"/>
      <c r="Y170" s="14"/>
      <c r="Z170" s="14"/>
      <c r="AA170" s="14"/>
      <c r="AB170" s="14"/>
      <c r="AC170" s="14"/>
      <c r="AD170" s="14"/>
      <c r="AE170" s="14"/>
      <c r="AT170" s="204" t="s">
        <v>265</v>
      </c>
      <c r="AU170" s="204" t="s">
        <v>85</v>
      </c>
      <c r="AV170" s="14" t="s">
        <v>85</v>
      </c>
      <c r="AW170" s="14" t="s">
        <v>32</v>
      </c>
      <c r="AX170" s="14" t="s">
        <v>75</v>
      </c>
      <c r="AY170" s="204" t="s">
        <v>257</v>
      </c>
    </row>
    <row r="171" s="15" customFormat="1">
      <c r="A171" s="15"/>
      <c r="B171" s="211"/>
      <c r="C171" s="15"/>
      <c r="D171" s="196" t="s">
        <v>265</v>
      </c>
      <c r="E171" s="212" t="s">
        <v>1</v>
      </c>
      <c r="F171" s="213" t="s">
        <v>271</v>
      </c>
      <c r="G171" s="15"/>
      <c r="H171" s="214">
        <v>288</v>
      </c>
      <c r="I171" s="215"/>
      <c r="J171" s="15"/>
      <c r="K171" s="15"/>
      <c r="L171" s="211"/>
      <c r="M171" s="216"/>
      <c r="N171" s="217"/>
      <c r="O171" s="217"/>
      <c r="P171" s="217"/>
      <c r="Q171" s="217"/>
      <c r="R171" s="217"/>
      <c r="S171" s="217"/>
      <c r="T171" s="218"/>
      <c r="U171" s="15"/>
      <c r="V171" s="15"/>
      <c r="W171" s="15"/>
      <c r="X171" s="15"/>
      <c r="Y171" s="15"/>
      <c r="Z171" s="15"/>
      <c r="AA171" s="15"/>
      <c r="AB171" s="15"/>
      <c r="AC171" s="15"/>
      <c r="AD171" s="15"/>
      <c r="AE171" s="15"/>
      <c r="AT171" s="212" t="s">
        <v>265</v>
      </c>
      <c r="AU171" s="212" t="s">
        <v>85</v>
      </c>
      <c r="AV171" s="15" t="s">
        <v>108</v>
      </c>
      <c r="AW171" s="15" t="s">
        <v>32</v>
      </c>
      <c r="AX171" s="15" t="s">
        <v>82</v>
      </c>
      <c r="AY171" s="212" t="s">
        <v>257</v>
      </c>
    </row>
    <row r="172" s="2" customFormat="1" ht="37.8" customHeight="1">
      <c r="A172" s="38"/>
      <c r="B172" s="181"/>
      <c r="C172" s="182" t="s">
        <v>92</v>
      </c>
      <c r="D172" s="182" t="s">
        <v>259</v>
      </c>
      <c r="E172" s="183" t="s">
        <v>277</v>
      </c>
      <c r="F172" s="184" t="s">
        <v>278</v>
      </c>
      <c r="G172" s="185" t="s">
        <v>262</v>
      </c>
      <c r="H172" s="186">
        <v>100.93899999999999</v>
      </c>
      <c r="I172" s="187"/>
      <c r="J172" s="188">
        <f>ROUND(I172*H172,2)</f>
        <v>0</v>
      </c>
      <c r="K172" s="184" t="s">
        <v>263</v>
      </c>
      <c r="L172" s="39"/>
      <c r="M172" s="189" t="s">
        <v>1</v>
      </c>
      <c r="N172" s="190" t="s">
        <v>40</v>
      </c>
      <c r="O172" s="77"/>
      <c r="P172" s="191">
        <f>O172*H172</f>
        <v>0</v>
      </c>
      <c r="Q172" s="191">
        <v>0</v>
      </c>
      <c r="R172" s="191">
        <f>Q172*H172</f>
        <v>0</v>
      </c>
      <c r="S172" s="191">
        <v>0</v>
      </c>
      <c r="T172" s="192">
        <f>S172*H172</f>
        <v>0</v>
      </c>
      <c r="U172" s="38"/>
      <c r="V172" s="38"/>
      <c r="W172" s="38"/>
      <c r="X172" s="38"/>
      <c r="Y172" s="38"/>
      <c r="Z172" s="38"/>
      <c r="AA172" s="38"/>
      <c r="AB172" s="38"/>
      <c r="AC172" s="38"/>
      <c r="AD172" s="38"/>
      <c r="AE172" s="38"/>
      <c r="AR172" s="193" t="s">
        <v>108</v>
      </c>
      <c r="AT172" s="193" t="s">
        <v>259</v>
      </c>
      <c r="AU172" s="193" t="s">
        <v>85</v>
      </c>
      <c r="AY172" s="19" t="s">
        <v>257</v>
      </c>
      <c r="BE172" s="194">
        <f>IF(N172="základní",J172,0)</f>
        <v>0</v>
      </c>
      <c r="BF172" s="194">
        <f>IF(N172="snížená",J172,0)</f>
        <v>0</v>
      </c>
      <c r="BG172" s="194">
        <f>IF(N172="zákl. přenesená",J172,0)</f>
        <v>0</v>
      </c>
      <c r="BH172" s="194">
        <f>IF(N172="sníž. přenesená",J172,0)</f>
        <v>0</v>
      </c>
      <c r="BI172" s="194">
        <f>IF(N172="nulová",J172,0)</f>
        <v>0</v>
      </c>
      <c r="BJ172" s="19" t="s">
        <v>82</v>
      </c>
      <c r="BK172" s="194">
        <f>ROUND(I172*H172,2)</f>
        <v>0</v>
      </c>
      <c r="BL172" s="19" t="s">
        <v>108</v>
      </c>
      <c r="BM172" s="193" t="s">
        <v>3846</v>
      </c>
    </row>
    <row r="173" s="13" customFormat="1">
      <c r="A173" s="13"/>
      <c r="B173" s="195"/>
      <c r="C173" s="13"/>
      <c r="D173" s="196" t="s">
        <v>265</v>
      </c>
      <c r="E173" s="197" t="s">
        <v>1</v>
      </c>
      <c r="F173" s="198" t="s">
        <v>3847</v>
      </c>
      <c r="G173" s="13"/>
      <c r="H173" s="197" t="s">
        <v>1</v>
      </c>
      <c r="I173" s="199"/>
      <c r="J173" s="13"/>
      <c r="K173" s="13"/>
      <c r="L173" s="195"/>
      <c r="M173" s="200"/>
      <c r="N173" s="201"/>
      <c r="O173" s="201"/>
      <c r="P173" s="201"/>
      <c r="Q173" s="201"/>
      <c r="R173" s="201"/>
      <c r="S173" s="201"/>
      <c r="T173" s="202"/>
      <c r="U173" s="13"/>
      <c r="V173" s="13"/>
      <c r="W173" s="13"/>
      <c r="X173" s="13"/>
      <c r="Y173" s="13"/>
      <c r="Z173" s="13"/>
      <c r="AA173" s="13"/>
      <c r="AB173" s="13"/>
      <c r="AC173" s="13"/>
      <c r="AD173" s="13"/>
      <c r="AE173" s="13"/>
      <c r="AT173" s="197" t="s">
        <v>265</v>
      </c>
      <c r="AU173" s="197" t="s">
        <v>85</v>
      </c>
      <c r="AV173" s="13" t="s">
        <v>82</v>
      </c>
      <c r="AW173" s="13" t="s">
        <v>32</v>
      </c>
      <c r="AX173" s="13" t="s">
        <v>75</v>
      </c>
      <c r="AY173" s="197" t="s">
        <v>257</v>
      </c>
    </row>
    <row r="174" s="14" customFormat="1">
      <c r="A174" s="14"/>
      <c r="B174" s="203"/>
      <c r="C174" s="14"/>
      <c r="D174" s="196" t="s">
        <v>265</v>
      </c>
      <c r="E174" s="204" t="s">
        <v>1</v>
      </c>
      <c r="F174" s="205" t="s">
        <v>3848</v>
      </c>
      <c r="G174" s="14"/>
      <c r="H174" s="206">
        <v>100.93899999999999</v>
      </c>
      <c r="I174" s="207"/>
      <c r="J174" s="14"/>
      <c r="K174" s="14"/>
      <c r="L174" s="203"/>
      <c r="M174" s="208"/>
      <c r="N174" s="209"/>
      <c r="O174" s="209"/>
      <c r="P174" s="209"/>
      <c r="Q174" s="209"/>
      <c r="R174" s="209"/>
      <c r="S174" s="209"/>
      <c r="T174" s="210"/>
      <c r="U174" s="14"/>
      <c r="V174" s="14"/>
      <c r="W174" s="14"/>
      <c r="X174" s="14"/>
      <c r="Y174" s="14"/>
      <c r="Z174" s="14"/>
      <c r="AA174" s="14"/>
      <c r="AB174" s="14"/>
      <c r="AC174" s="14"/>
      <c r="AD174" s="14"/>
      <c r="AE174" s="14"/>
      <c r="AT174" s="204" t="s">
        <v>265</v>
      </c>
      <c r="AU174" s="204" t="s">
        <v>85</v>
      </c>
      <c r="AV174" s="14" t="s">
        <v>85</v>
      </c>
      <c r="AW174" s="14" t="s">
        <v>32</v>
      </c>
      <c r="AX174" s="14" t="s">
        <v>75</v>
      </c>
      <c r="AY174" s="204" t="s">
        <v>257</v>
      </c>
    </row>
    <row r="175" s="15" customFormat="1">
      <c r="A175" s="15"/>
      <c r="B175" s="211"/>
      <c r="C175" s="15"/>
      <c r="D175" s="196" t="s">
        <v>265</v>
      </c>
      <c r="E175" s="212" t="s">
        <v>1</v>
      </c>
      <c r="F175" s="213" t="s">
        <v>271</v>
      </c>
      <c r="G175" s="15"/>
      <c r="H175" s="214">
        <v>100.93899999999999</v>
      </c>
      <c r="I175" s="215"/>
      <c r="J175" s="15"/>
      <c r="K175" s="15"/>
      <c r="L175" s="211"/>
      <c r="M175" s="216"/>
      <c r="N175" s="217"/>
      <c r="O175" s="217"/>
      <c r="P175" s="217"/>
      <c r="Q175" s="217"/>
      <c r="R175" s="217"/>
      <c r="S175" s="217"/>
      <c r="T175" s="218"/>
      <c r="U175" s="15"/>
      <c r="V175" s="15"/>
      <c r="W175" s="15"/>
      <c r="X175" s="15"/>
      <c r="Y175" s="15"/>
      <c r="Z175" s="15"/>
      <c r="AA175" s="15"/>
      <c r="AB175" s="15"/>
      <c r="AC175" s="15"/>
      <c r="AD175" s="15"/>
      <c r="AE175" s="15"/>
      <c r="AT175" s="212" t="s">
        <v>265</v>
      </c>
      <c r="AU175" s="212" t="s">
        <v>85</v>
      </c>
      <c r="AV175" s="15" t="s">
        <v>108</v>
      </c>
      <c r="AW175" s="15" t="s">
        <v>32</v>
      </c>
      <c r="AX175" s="15" t="s">
        <v>82</v>
      </c>
      <c r="AY175" s="212" t="s">
        <v>257</v>
      </c>
    </row>
    <row r="176" s="2" customFormat="1" ht="37.8" customHeight="1">
      <c r="A176" s="38"/>
      <c r="B176" s="181"/>
      <c r="C176" s="182" t="s">
        <v>108</v>
      </c>
      <c r="D176" s="182" t="s">
        <v>259</v>
      </c>
      <c r="E176" s="183" t="s">
        <v>282</v>
      </c>
      <c r="F176" s="184" t="s">
        <v>283</v>
      </c>
      <c r="G176" s="185" t="s">
        <v>262</v>
      </c>
      <c r="H176" s="186">
        <v>960</v>
      </c>
      <c r="I176" s="187"/>
      <c r="J176" s="188">
        <f>ROUND(I176*H176,2)</f>
        <v>0</v>
      </c>
      <c r="K176" s="184" t="s">
        <v>263</v>
      </c>
      <c r="L176" s="39"/>
      <c r="M176" s="189" t="s">
        <v>1</v>
      </c>
      <c r="N176" s="190" t="s">
        <v>40</v>
      </c>
      <c r="O176" s="77"/>
      <c r="P176" s="191">
        <f>O176*H176</f>
        <v>0</v>
      </c>
      <c r="Q176" s="191">
        <v>0</v>
      </c>
      <c r="R176" s="191">
        <f>Q176*H176</f>
        <v>0</v>
      </c>
      <c r="S176" s="191">
        <v>0</v>
      </c>
      <c r="T176" s="192">
        <f>S176*H176</f>
        <v>0</v>
      </c>
      <c r="U176" s="38"/>
      <c r="V176" s="38"/>
      <c r="W176" s="38"/>
      <c r="X176" s="38"/>
      <c r="Y176" s="38"/>
      <c r="Z176" s="38"/>
      <c r="AA176" s="38"/>
      <c r="AB176" s="38"/>
      <c r="AC176" s="38"/>
      <c r="AD176" s="38"/>
      <c r="AE176" s="38"/>
      <c r="AR176" s="193" t="s">
        <v>108</v>
      </c>
      <c r="AT176" s="193" t="s">
        <v>259</v>
      </c>
      <c r="AU176" s="193" t="s">
        <v>85</v>
      </c>
      <c r="AY176" s="19" t="s">
        <v>257</v>
      </c>
      <c r="BE176" s="194">
        <f>IF(N176="základní",J176,0)</f>
        <v>0</v>
      </c>
      <c r="BF176" s="194">
        <f>IF(N176="snížená",J176,0)</f>
        <v>0</v>
      </c>
      <c r="BG176" s="194">
        <f>IF(N176="zákl. přenesená",J176,0)</f>
        <v>0</v>
      </c>
      <c r="BH176" s="194">
        <f>IF(N176="sníž. přenesená",J176,0)</f>
        <v>0</v>
      </c>
      <c r="BI176" s="194">
        <f>IF(N176="nulová",J176,0)</f>
        <v>0</v>
      </c>
      <c r="BJ176" s="19" t="s">
        <v>82</v>
      </c>
      <c r="BK176" s="194">
        <f>ROUND(I176*H176,2)</f>
        <v>0</v>
      </c>
      <c r="BL176" s="19" t="s">
        <v>108</v>
      </c>
      <c r="BM176" s="193" t="s">
        <v>3849</v>
      </c>
    </row>
    <row r="177" s="13" customFormat="1">
      <c r="A177" s="13"/>
      <c r="B177" s="195"/>
      <c r="C177" s="13"/>
      <c r="D177" s="196" t="s">
        <v>265</v>
      </c>
      <c r="E177" s="197" t="s">
        <v>1</v>
      </c>
      <c r="F177" s="198" t="s">
        <v>3841</v>
      </c>
      <c r="G177" s="13"/>
      <c r="H177" s="197" t="s">
        <v>1</v>
      </c>
      <c r="I177" s="199"/>
      <c r="J177" s="13"/>
      <c r="K177" s="13"/>
      <c r="L177" s="195"/>
      <c r="M177" s="200"/>
      <c r="N177" s="201"/>
      <c r="O177" s="201"/>
      <c r="P177" s="201"/>
      <c r="Q177" s="201"/>
      <c r="R177" s="201"/>
      <c r="S177" s="201"/>
      <c r="T177" s="202"/>
      <c r="U177" s="13"/>
      <c r="V177" s="13"/>
      <c r="W177" s="13"/>
      <c r="X177" s="13"/>
      <c r="Y177" s="13"/>
      <c r="Z177" s="13"/>
      <c r="AA177" s="13"/>
      <c r="AB177" s="13"/>
      <c r="AC177" s="13"/>
      <c r="AD177" s="13"/>
      <c r="AE177" s="13"/>
      <c r="AT177" s="197" t="s">
        <v>265</v>
      </c>
      <c r="AU177" s="197" t="s">
        <v>85</v>
      </c>
      <c r="AV177" s="13" t="s">
        <v>82</v>
      </c>
      <c r="AW177" s="13" t="s">
        <v>32</v>
      </c>
      <c r="AX177" s="13" t="s">
        <v>75</v>
      </c>
      <c r="AY177" s="197" t="s">
        <v>257</v>
      </c>
    </row>
    <row r="178" s="13" customFormat="1">
      <c r="A178" s="13"/>
      <c r="B178" s="195"/>
      <c r="C178" s="13"/>
      <c r="D178" s="196" t="s">
        <v>265</v>
      </c>
      <c r="E178" s="197" t="s">
        <v>1</v>
      </c>
      <c r="F178" s="198" t="s">
        <v>266</v>
      </c>
      <c r="G178" s="13"/>
      <c r="H178" s="197" t="s">
        <v>1</v>
      </c>
      <c r="I178" s="199"/>
      <c r="J178" s="13"/>
      <c r="K178" s="13"/>
      <c r="L178" s="195"/>
      <c r="M178" s="200"/>
      <c r="N178" s="201"/>
      <c r="O178" s="201"/>
      <c r="P178" s="201"/>
      <c r="Q178" s="201"/>
      <c r="R178" s="201"/>
      <c r="S178" s="201"/>
      <c r="T178" s="202"/>
      <c r="U178" s="13"/>
      <c r="V178" s="13"/>
      <c r="W178" s="13"/>
      <c r="X178" s="13"/>
      <c r="Y178" s="13"/>
      <c r="Z178" s="13"/>
      <c r="AA178" s="13"/>
      <c r="AB178" s="13"/>
      <c r="AC178" s="13"/>
      <c r="AD178" s="13"/>
      <c r="AE178" s="13"/>
      <c r="AT178" s="197" t="s">
        <v>265</v>
      </c>
      <c r="AU178" s="197" t="s">
        <v>85</v>
      </c>
      <c r="AV178" s="13" t="s">
        <v>82</v>
      </c>
      <c r="AW178" s="13" t="s">
        <v>32</v>
      </c>
      <c r="AX178" s="13" t="s">
        <v>75</v>
      </c>
      <c r="AY178" s="197" t="s">
        <v>257</v>
      </c>
    </row>
    <row r="179" s="14" customFormat="1">
      <c r="A179" s="14"/>
      <c r="B179" s="203"/>
      <c r="C179" s="14"/>
      <c r="D179" s="196" t="s">
        <v>265</v>
      </c>
      <c r="E179" s="204" t="s">
        <v>1</v>
      </c>
      <c r="F179" s="205" t="s">
        <v>195</v>
      </c>
      <c r="G179" s="14"/>
      <c r="H179" s="206">
        <v>960</v>
      </c>
      <c r="I179" s="207"/>
      <c r="J179" s="14"/>
      <c r="K179" s="14"/>
      <c r="L179" s="203"/>
      <c r="M179" s="208"/>
      <c r="N179" s="209"/>
      <c r="O179" s="209"/>
      <c r="P179" s="209"/>
      <c r="Q179" s="209"/>
      <c r="R179" s="209"/>
      <c r="S179" s="209"/>
      <c r="T179" s="210"/>
      <c r="U179" s="14"/>
      <c r="V179" s="14"/>
      <c r="W179" s="14"/>
      <c r="X179" s="14"/>
      <c r="Y179" s="14"/>
      <c r="Z179" s="14"/>
      <c r="AA179" s="14"/>
      <c r="AB179" s="14"/>
      <c r="AC179" s="14"/>
      <c r="AD179" s="14"/>
      <c r="AE179" s="14"/>
      <c r="AT179" s="204" t="s">
        <v>265</v>
      </c>
      <c r="AU179" s="204" t="s">
        <v>85</v>
      </c>
      <c r="AV179" s="14" t="s">
        <v>85</v>
      </c>
      <c r="AW179" s="14" t="s">
        <v>32</v>
      </c>
      <c r="AX179" s="14" t="s">
        <v>75</v>
      </c>
      <c r="AY179" s="204" t="s">
        <v>257</v>
      </c>
    </row>
    <row r="180" s="15" customFormat="1">
      <c r="A180" s="15"/>
      <c r="B180" s="211"/>
      <c r="C180" s="15"/>
      <c r="D180" s="196" t="s">
        <v>265</v>
      </c>
      <c r="E180" s="212" t="s">
        <v>1</v>
      </c>
      <c r="F180" s="213" t="s">
        <v>271</v>
      </c>
      <c r="G180" s="15"/>
      <c r="H180" s="214">
        <v>960</v>
      </c>
      <c r="I180" s="215"/>
      <c r="J180" s="15"/>
      <c r="K180" s="15"/>
      <c r="L180" s="211"/>
      <c r="M180" s="216"/>
      <c r="N180" s="217"/>
      <c r="O180" s="217"/>
      <c r="P180" s="217"/>
      <c r="Q180" s="217"/>
      <c r="R180" s="217"/>
      <c r="S180" s="217"/>
      <c r="T180" s="218"/>
      <c r="U180" s="15"/>
      <c r="V180" s="15"/>
      <c r="W180" s="15"/>
      <c r="X180" s="15"/>
      <c r="Y180" s="15"/>
      <c r="Z180" s="15"/>
      <c r="AA180" s="15"/>
      <c r="AB180" s="15"/>
      <c r="AC180" s="15"/>
      <c r="AD180" s="15"/>
      <c r="AE180" s="15"/>
      <c r="AT180" s="212" t="s">
        <v>265</v>
      </c>
      <c r="AU180" s="212" t="s">
        <v>85</v>
      </c>
      <c r="AV180" s="15" t="s">
        <v>108</v>
      </c>
      <c r="AW180" s="15" t="s">
        <v>32</v>
      </c>
      <c r="AX180" s="15" t="s">
        <v>82</v>
      </c>
      <c r="AY180" s="212" t="s">
        <v>257</v>
      </c>
    </row>
    <row r="181" s="2" customFormat="1" ht="37.8" customHeight="1">
      <c r="A181" s="38"/>
      <c r="B181" s="181"/>
      <c r="C181" s="182" t="s">
        <v>285</v>
      </c>
      <c r="D181" s="182" t="s">
        <v>259</v>
      </c>
      <c r="E181" s="183" t="s">
        <v>286</v>
      </c>
      <c r="F181" s="184" t="s">
        <v>287</v>
      </c>
      <c r="G181" s="185" t="s">
        <v>262</v>
      </c>
      <c r="H181" s="186">
        <v>9600</v>
      </c>
      <c r="I181" s="187"/>
      <c r="J181" s="188">
        <f>ROUND(I181*H181,2)</f>
        <v>0</v>
      </c>
      <c r="K181" s="184" t="s">
        <v>263</v>
      </c>
      <c r="L181" s="39"/>
      <c r="M181" s="189" t="s">
        <v>1</v>
      </c>
      <c r="N181" s="190" t="s">
        <v>40</v>
      </c>
      <c r="O181" s="77"/>
      <c r="P181" s="191">
        <f>O181*H181</f>
        <v>0</v>
      </c>
      <c r="Q181" s="191">
        <v>0</v>
      </c>
      <c r="R181" s="191">
        <f>Q181*H181</f>
        <v>0</v>
      </c>
      <c r="S181" s="191">
        <v>0</v>
      </c>
      <c r="T181" s="192">
        <f>S181*H181</f>
        <v>0</v>
      </c>
      <c r="U181" s="38"/>
      <c r="V181" s="38"/>
      <c r="W181" s="38"/>
      <c r="X181" s="38"/>
      <c r="Y181" s="38"/>
      <c r="Z181" s="38"/>
      <c r="AA181" s="38"/>
      <c r="AB181" s="38"/>
      <c r="AC181" s="38"/>
      <c r="AD181" s="38"/>
      <c r="AE181" s="38"/>
      <c r="AR181" s="193" t="s">
        <v>108</v>
      </c>
      <c r="AT181" s="193" t="s">
        <v>259</v>
      </c>
      <c r="AU181" s="193" t="s">
        <v>85</v>
      </c>
      <c r="AY181" s="19" t="s">
        <v>257</v>
      </c>
      <c r="BE181" s="194">
        <f>IF(N181="základní",J181,0)</f>
        <v>0</v>
      </c>
      <c r="BF181" s="194">
        <f>IF(N181="snížená",J181,0)</f>
        <v>0</v>
      </c>
      <c r="BG181" s="194">
        <f>IF(N181="zákl. přenesená",J181,0)</f>
        <v>0</v>
      </c>
      <c r="BH181" s="194">
        <f>IF(N181="sníž. přenesená",J181,0)</f>
        <v>0</v>
      </c>
      <c r="BI181" s="194">
        <f>IF(N181="nulová",J181,0)</f>
        <v>0</v>
      </c>
      <c r="BJ181" s="19" t="s">
        <v>82</v>
      </c>
      <c r="BK181" s="194">
        <f>ROUND(I181*H181,2)</f>
        <v>0</v>
      </c>
      <c r="BL181" s="19" t="s">
        <v>108</v>
      </c>
      <c r="BM181" s="193" t="s">
        <v>3850</v>
      </c>
    </row>
    <row r="182" s="14" customFormat="1">
      <c r="A182" s="14"/>
      <c r="B182" s="203"/>
      <c r="C182" s="14"/>
      <c r="D182" s="196" t="s">
        <v>265</v>
      </c>
      <c r="E182" s="14"/>
      <c r="F182" s="205" t="s">
        <v>3851</v>
      </c>
      <c r="G182" s="14"/>
      <c r="H182" s="206">
        <v>9600</v>
      </c>
      <c r="I182" s="207"/>
      <c r="J182" s="14"/>
      <c r="K182" s="14"/>
      <c r="L182" s="203"/>
      <c r="M182" s="208"/>
      <c r="N182" s="209"/>
      <c r="O182" s="209"/>
      <c r="P182" s="209"/>
      <c r="Q182" s="209"/>
      <c r="R182" s="209"/>
      <c r="S182" s="209"/>
      <c r="T182" s="210"/>
      <c r="U182" s="14"/>
      <c r="V182" s="14"/>
      <c r="W182" s="14"/>
      <c r="X182" s="14"/>
      <c r="Y182" s="14"/>
      <c r="Z182" s="14"/>
      <c r="AA182" s="14"/>
      <c r="AB182" s="14"/>
      <c r="AC182" s="14"/>
      <c r="AD182" s="14"/>
      <c r="AE182" s="14"/>
      <c r="AT182" s="204" t="s">
        <v>265</v>
      </c>
      <c r="AU182" s="204" t="s">
        <v>85</v>
      </c>
      <c r="AV182" s="14" t="s">
        <v>85</v>
      </c>
      <c r="AW182" s="14" t="s">
        <v>3</v>
      </c>
      <c r="AX182" s="14" t="s">
        <v>82</v>
      </c>
      <c r="AY182" s="204" t="s">
        <v>257</v>
      </c>
    </row>
    <row r="183" s="2" customFormat="1" ht="24.15" customHeight="1">
      <c r="A183" s="38"/>
      <c r="B183" s="181"/>
      <c r="C183" s="182" t="s">
        <v>290</v>
      </c>
      <c r="D183" s="182" t="s">
        <v>259</v>
      </c>
      <c r="E183" s="183" t="s">
        <v>291</v>
      </c>
      <c r="F183" s="184" t="s">
        <v>292</v>
      </c>
      <c r="G183" s="185" t="s">
        <v>262</v>
      </c>
      <c r="H183" s="186">
        <v>1060.9390000000001</v>
      </c>
      <c r="I183" s="187"/>
      <c r="J183" s="188">
        <f>ROUND(I183*H183,2)</f>
        <v>0</v>
      </c>
      <c r="K183" s="184" t="s">
        <v>263</v>
      </c>
      <c r="L183" s="39"/>
      <c r="M183" s="189" t="s">
        <v>1</v>
      </c>
      <c r="N183" s="190" t="s">
        <v>40</v>
      </c>
      <c r="O183" s="77"/>
      <c r="P183" s="191">
        <f>O183*H183</f>
        <v>0</v>
      </c>
      <c r="Q183" s="191">
        <v>0</v>
      </c>
      <c r="R183" s="191">
        <f>Q183*H183</f>
        <v>0</v>
      </c>
      <c r="S183" s="191">
        <v>0</v>
      </c>
      <c r="T183" s="192">
        <f>S183*H183</f>
        <v>0</v>
      </c>
      <c r="U183" s="38"/>
      <c r="V183" s="38"/>
      <c r="W183" s="38"/>
      <c r="X183" s="38"/>
      <c r="Y183" s="38"/>
      <c r="Z183" s="38"/>
      <c r="AA183" s="38"/>
      <c r="AB183" s="38"/>
      <c r="AC183" s="38"/>
      <c r="AD183" s="38"/>
      <c r="AE183" s="38"/>
      <c r="AR183" s="193" t="s">
        <v>108</v>
      </c>
      <c r="AT183" s="193" t="s">
        <v>259</v>
      </c>
      <c r="AU183" s="193" t="s">
        <v>85</v>
      </c>
      <c r="AY183" s="19" t="s">
        <v>257</v>
      </c>
      <c r="BE183" s="194">
        <f>IF(N183="základní",J183,0)</f>
        <v>0</v>
      </c>
      <c r="BF183" s="194">
        <f>IF(N183="snížená",J183,0)</f>
        <v>0</v>
      </c>
      <c r="BG183" s="194">
        <f>IF(N183="zákl. přenesená",J183,0)</f>
        <v>0</v>
      </c>
      <c r="BH183" s="194">
        <f>IF(N183="sníž. přenesená",J183,0)</f>
        <v>0</v>
      </c>
      <c r="BI183" s="194">
        <f>IF(N183="nulová",J183,0)</f>
        <v>0</v>
      </c>
      <c r="BJ183" s="19" t="s">
        <v>82</v>
      </c>
      <c r="BK183" s="194">
        <f>ROUND(I183*H183,2)</f>
        <v>0</v>
      </c>
      <c r="BL183" s="19" t="s">
        <v>108</v>
      </c>
      <c r="BM183" s="193" t="s">
        <v>3852</v>
      </c>
    </row>
    <row r="184" s="13" customFormat="1">
      <c r="A184" s="13"/>
      <c r="B184" s="195"/>
      <c r="C184" s="13"/>
      <c r="D184" s="196" t="s">
        <v>265</v>
      </c>
      <c r="E184" s="197" t="s">
        <v>1</v>
      </c>
      <c r="F184" s="198" t="s">
        <v>3841</v>
      </c>
      <c r="G184" s="13"/>
      <c r="H184" s="197" t="s">
        <v>1</v>
      </c>
      <c r="I184" s="199"/>
      <c r="J184" s="13"/>
      <c r="K184" s="13"/>
      <c r="L184" s="195"/>
      <c r="M184" s="200"/>
      <c r="N184" s="201"/>
      <c r="O184" s="201"/>
      <c r="P184" s="201"/>
      <c r="Q184" s="201"/>
      <c r="R184" s="201"/>
      <c r="S184" s="201"/>
      <c r="T184" s="202"/>
      <c r="U184" s="13"/>
      <c r="V184" s="13"/>
      <c r="W184" s="13"/>
      <c r="X184" s="13"/>
      <c r="Y184" s="13"/>
      <c r="Z184" s="13"/>
      <c r="AA184" s="13"/>
      <c r="AB184" s="13"/>
      <c r="AC184" s="13"/>
      <c r="AD184" s="13"/>
      <c r="AE184" s="13"/>
      <c r="AT184" s="197" t="s">
        <v>265</v>
      </c>
      <c r="AU184" s="197" t="s">
        <v>85</v>
      </c>
      <c r="AV184" s="13" t="s">
        <v>82</v>
      </c>
      <c r="AW184" s="13" t="s">
        <v>32</v>
      </c>
      <c r="AX184" s="13" t="s">
        <v>75</v>
      </c>
      <c r="AY184" s="197" t="s">
        <v>257</v>
      </c>
    </row>
    <row r="185" s="13" customFormat="1">
      <c r="A185" s="13"/>
      <c r="B185" s="195"/>
      <c r="C185" s="13"/>
      <c r="D185" s="196" t="s">
        <v>265</v>
      </c>
      <c r="E185" s="197" t="s">
        <v>1</v>
      </c>
      <c r="F185" s="198" t="s">
        <v>266</v>
      </c>
      <c r="G185" s="13"/>
      <c r="H185" s="197" t="s">
        <v>1</v>
      </c>
      <c r="I185" s="199"/>
      <c r="J185" s="13"/>
      <c r="K185" s="13"/>
      <c r="L185" s="195"/>
      <c r="M185" s="200"/>
      <c r="N185" s="201"/>
      <c r="O185" s="201"/>
      <c r="P185" s="201"/>
      <c r="Q185" s="201"/>
      <c r="R185" s="201"/>
      <c r="S185" s="201"/>
      <c r="T185" s="202"/>
      <c r="U185" s="13"/>
      <c r="V185" s="13"/>
      <c r="W185" s="13"/>
      <c r="X185" s="13"/>
      <c r="Y185" s="13"/>
      <c r="Z185" s="13"/>
      <c r="AA185" s="13"/>
      <c r="AB185" s="13"/>
      <c r="AC185" s="13"/>
      <c r="AD185" s="13"/>
      <c r="AE185" s="13"/>
      <c r="AT185" s="197" t="s">
        <v>265</v>
      </c>
      <c r="AU185" s="197" t="s">
        <v>85</v>
      </c>
      <c r="AV185" s="13" t="s">
        <v>82</v>
      </c>
      <c r="AW185" s="13" t="s">
        <v>32</v>
      </c>
      <c r="AX185" s="13" t="s">
        <v>75</v>
      </c>
      <c r="AY185" s="197" t="s">
        <v>257</v>
      </c>
    </row>
    <row r="186" s="14" customFormat="1">
      <c r="A186" s="14"/>
      <c r="B186" s="203"/>
      <c r="C186" s="14"/>
      <c r="D186" s="196" t="s">
        <v>265</v>
      </c>
      <c r="E186" s="204" t="s">
        <v>1</v>
      </c>
      <c r="F186" s="205" t="s">
        <v>195</v>
      </c>
      <c r="G186" s="14"/>
      <c r="H186" s="206">
        <v>960</v>
      </c>
      <c r="I186" s="207"/>
      <c r="J186" s="14"/>
      <c r="K186" s="14"/>
      <c r="L186" s="203"/>
      <c r="M186" s="208"/>
      <c r="N186" s="209"/>
      <c r="O186" s="209"/>
      <c r="P186" s="209"/>
      <c r="Q186" s="209"/>
      <c r="R186" s="209"/>
      <c r="S186" s="209"/>
      <c r="T186" s="210"/>
      <c r="U186" s="14"/>
      <c r="V186" s="14"/>
      <c r="W186" s="14"/>
      <c r="X186" s="14"/>
      <c r="Y186" s="14"/>
      <c r="Z186" s="14"/>
      <c r="AA186" s="14"/>
      <c r="AB186" s="14"/>
      <c r="AC186" s="14"/>
      <c r="AD186" s="14"/>
      <c r="AE186" s="14"/>
      <c r="AT186" s="204" t="s">
        <v>265</v>
      </c>
      <c r="AU186" s="204" t="s">
        <v>85</v>
      </c>
      <c r="AV186" s="14" t="s">
        <v>85</v>
      </c>
      <c r="AW186" s="14" t="s">
        <v>32</v>
      </c>
      <c r="AX186" s="14" t="s">
        <v>75</v>
      </c>
      <c r="AY186" s="204" t="s">
        <v>257</v>
      </c>
    </row>
    <row r="187" s="13" customFormat="1">
      <c r="A187" s="13"/>
      <c r="B187" s="195"/>
      <c r="C187" s="13"/>
      <c r="D187" s="196" t="s">
        <v>265</v>
      </c>
      <c r="E187" s="197" t="s">
        <v>1</v>
      </c>
      <c r="F187" s="198" t="s">
        <v>294</v>
      </c>
      <c r="G187" s="13"/>
      <c r="H187" s="197" t="s">
        <v>1</v>
      </c>
      <c r="I187" s="199"/>
      <c r="J187" s="13"/>
      <c r="K187" s="13"/>
      <c r="L187" s="195"/>
      <c r="M187" s="200"/>
      <c r="N187" s="201"/>
      <c r="O187" s="201"/>
      <c r="P187" s="201"/>
      <c r="Q187" s="201"/>
      <c r="R187" s="201"/>
      <c r="S187" s="201"/>
      <c r="T187" s="202"/>
      <c r="U187" s="13"/>
      <c r="V187" s="13"/>
      <c r="W187" s="13"/>
      <c r="X187" s="13"/>
      <c r="Y187" s="13"/>
      <c r="Z187" s="13"/>
      <c r="AA187" s="13"/>
      <c r="AB187" s="13"/>
      <c r="AC187" s="13"/>
      <c r="AD187" s="13"/>
      <c r="AE187" s="13"/>
      <c r="AT187" s="197" t="s">
        <v>265</v>
      </c>
      <c r="AU187" s="197" t="s">
        <v>85</v>
      </c>
      <c r="AV187" s="13" t="s">
        <v>82</v>
      </c>
      <c r="AW187" s="13" t="s">
        <v>32</v>
      </c>
      <c r="AX187" s="13" t="s">
        <v>75</v>
      </c>
      <c r="AY187" s="197" t="s">
        <v>257</v>
      </c>
    </row>
    <row r="188" s="14" customFormat="1">
      <c r="A188" s="14"/>
      <c r="B188" s="203"/>
      <c r="C188" s="14"/>
      <c r="D188" s="196" t="s">
        <v>265</v>
      </c>
      <c r="E188" s="204" t="s">
        <v>1</v>
      </c>
      <c r="F188" s="205" t="s">
        <v>3853</v>
      </c>
      <c r="G188" s="14"/>
      <c r="H188" s="206">
        <v>57.256</v>
      </c>
      <c r="I188" s="207"/>
      <c r="J188" s="14"/>
      <c r="K188" s="14"/>
      <c r="L188" s="203"/>
      <c r="M188" s="208"/>
      <c r="N188" s="209"/>
      <c r="O188" s="209"/>
      <c r="P188" s="209"/>
      <c r="Q188" s="209"/>
      <c r="R188" s="209"/>
      <c r="S188" s="209"/>
      <c r="T188" s="210"/>
      <c r="U188" s="14"/>
      <c r="V188" s="14"/>
      <c r="W188" s="14"/>
      <c r="X188" s="14"/>
      <c r="Y188" s="14"/>
      <c r="Z188" s="14"/>
      <c r="AA188" s="14"/>
      <c r="AB188" s="14"/>
      <c r="AC188" s="14"/>
      <c r="AD188" s="14"/>
      <c r="AE188" s="14"/>
      <c r="AT188" s="204" t="s">
        <v>265</v>
      </c>
      <c r="AU188" s="204" t="s">
        <v>85</v>
      </c>
      <c r="AV188" s="14" t="s">
        <v>85</v>
      </c>
      <c r="AW188" s="14" t="s">
        <v>32</v>
      </c>
      <c r="AX188" s="14" t="s">
        <v>75</v>
      </c>
      <c r="AY188" s="204" t="s">
        <v>257</v>
      </c>
    </row>
    <row r="189" s="13" customFormat="1">
      <c r="A189" s="13"/>
      <c r="B189" s="195"/>
      <c r="C189" s="13"/>
      <c r="D189" s="196" t="s">
        <v>265</v>
      </c>
      <c r="E189" s="197" t="s">
        <v>1</v>
      </c>
      <c r="F189" s="198" t="s">
        <v>294</v>
      </c>
      <c r="G189" s="13"/>
      <c r="H189" s="197" t="s">
        <v>1</v>
      </c>
      <c r="I189" s="199"/>
      <c r="J189" s="13"/>
      <c r="K189" s="13"/>
      <c r="L189" s="195"/>
      <c r="M189" s="200"/>
      <c r="N189" s="201"/>
      <c r="O189" s="201"/>
      <c r="P189" s="201"/>
      <c r="Q189" s="201"/>
      <c r="R189" s="201"/>
      <c r="S189" s="201"/>
      <c r="T189" s="202"/>
      <c r="U189" s="13"/>
      <c r="V189" s="13"/>
      <c r="W189" s="13"/>
      <c r="X189" s="13"/>
      <c r="Y189" s="13"/>
      <c r="Z189" s="13"/>
      <c r="AA189" s="13"/>
      <c r="AB189" s="13"/>
      <c r="AC189" s="13"/>
      <c r="AD189" s="13"/>
      <c r="AE189" s="13"/>
      <c r="AT189" s="197" t="s">
        <v>265</v>
      </c>
      <c r="AU189" s="197" t="s">
        <v>85</v>
      </c>
      <c r="AV189" s="13" t="s">
        <v>82</v>
      </c>
      <c r="AW189" s="13" t="s">
        <v>32</v>
      </c>
      <c r="AX189" s="13" t="s">
        <v>75</v>
      </c>
      <c r="AY189" s="197" t="s">
        <v>257</v>
      </c>
    </row>
    <row r="190" s="14" customFormat="1">
      <c r="A190" s="14"/>
      <c r="B190" s="203"/>
      <c r="C190" s="14"/>
      <c r="D190" s="196" t="s">
        <v>265</v>
      </c>
      <c r="E190" s="204" t="s">
        <v>1</v>
      </c>
      <c r="F190" s="205" t="s">
        <v>3854</v>
      </c>
      <c r="G190" s="14"/>
      <c r="H190" s="206">
        <v>16.539999999999999</v>
      </c>
      <c r="I190" s="207"/>
      <c r="J190" s="14"/>
      <c r="K190" s="14"/>
      <c r="L190" s="203"/>
      <c r="M190" s="208"/>
      <c r="N190" s="209"/>
      <c r="O190" s="209"/>
      <c r="P190" s="209"/>
      <c r="Q190" s="209"/>
      <c r="R190" s="209"/>
      <c r="S190" s="209"/>
      <c r="T190" s="210"/>
      <c r="U190" s="14"/>
      <c r="V190" s="14"/>
      <c r="W190" s="14"/>
      <c r="X190" s="14"/>
      <c r="Y190" s="14"/>
      <c r="Z190" s="14"/>
      <c r="AA190" s="14"/>
      <c r="AB190" s="14"/>
      <c r="AC190" s="14"/>
      <c r="AD190" s="14"/>
      <c r="AE190" s="14"/>
      <c r="AT190" s="204" t="s">
        <v>265</v>
      </c>
      <c r="AU190" s="204" t="s">
        <v>85</v>
      </c>
      <c r="AV190" s="14" t="s">
        <v>85</v>
      </c>
      <c r="AW190" s="14" t="s">
        <v>32</v>
      </c>
      <c r="AX190" s="14" t="s">
        <v>75</v>
      </c>
      <c r="AY190" s="204" t="s">
        <v>257</v>
      </c>
    </row>
    <row r="191" s="13" customFormat="1">
      <c r="A191" s="13"/>
      <c r="B191" s="195"/>
      <c r="C191" s="13"/>
      <c r="D191" s="196" t="s">
        <v>265</v>
      </c>
      <c r="E191" s="197" t="s">
        <v>1</v>
      </c>
      <c r="F191" s="198" t="s">
        <v>298</v>
      </c>
      <c r="G191" s="13"/>
      <c r="H191" s="197" t="s">
        <v>1</v>
      </c>
      <c r="I191" s="199"/>
      <c r="J191" s="13"/>
      <c r="K191" s="13"/>
      <c r="L191" s="195"/>
      <c r="M191" s="200"/>
      <c r="N191" s="201"/>
      <c r="O191" s="201"/>
      <c r="P191" s="201"/>
      <c r="Q191" s="201"/>
      <c r="R191" s="201"/>
      <c r="S191" s="201"/>
      <c r="T191" s="202"/>
      <c r="U191" s="13"/>
      <c r="V191" s="13"/>
      <c r="W191" s="13"/>
      <c r="X191" s="13"/>
      <c r="Y191" s="13"/>
      <c r="Z191" s="13"/>
      <c r="AA191" s="13"/>
      <c r="AB191" s="13"/>
      <c r="AC191" s="13"/>
      <c r="AD191" s="13"/>
      <c r="AE191" s="13"/>
      <c r="AT191" s="197" t="s">
        <v>265</v>
      </c>
      <c r="AU191" s="197" t="s">
        <v>85</v>
      </c>
      <c r="AV191" s="13" t="s">
        <v>82</v>
      </c>
      <c r="AW191" s="13" t="s">
        <v>32</v>
      </c>
      <c r="AX191" s="13" t="s">
        <v>75</v>
      </c>
      <c r="AY191" s="197" t="s">
        <v>257</v>
      </c>
    </row>
    <row r="192" s="14" customFormat="1">
      <c r="A192" s="14"/>
      <c r="B192" s="203"/>
      <c r="C192" s="14"/>
      <c r="D192" s="196" t="s">
        <v>265</v>
      </c>
      <c r="E192" s="204" t="s">
        <v>1</v>
      </c>
      <c r="F192" s="205" t="s">
        <v>3855</v>
      </c>
      <c r="G192" s="14"/>
      <c r="H192" s="206">
        <v>27.143000000000001</v>
      </c>
      <c r="I192" s="207"/>
      <c r="J192" s="14"/>
      <c r="K192" s="14"/>
      <c r="L192" s="203"/>
      <c r="M192" s="208"/>
      <c r="N192" s="209"/>
      <c r="O192" s="209"/>
      <c r="P192" s="209"/>
      <c r="Q192" s="209"/>
      <c r="R192" s="209"/>
      <c r="S192" s="209"/>
      <c r="T192" s="210"/>
      <c r="U192" s="14"/>
      <c r="V192" s="14"/>
      <c r="W192" s="14"/>
      <c r="X192" s="14"/>
      <c r="Y192" s="14"/>
      <c r="Z192" s="14"/>
      <c r="AA192" s="14"/>
      <c r="AB192" s="14"/>
      <c r="AC192" s="14"/>
      <c r="AD192" s="14"/>
      <c r="AE192" s="14"/>
      <c r="AT192" s="204" t="s">
        <v>265</v>
      </c>
      <c r="AU192" s="204" t="s">
        <v>85</v>
      </c>
      <c r="AV192" s="14" t="s">
        <v>85</v>
      </c>
      <c r="AW192" s="14" t="s">
        <v>32</v>
      </c>
      <c r="AX192" s="14" t="s">
        <v>75</v>
      </c>
      <c r="AY192" s="204" t="s">
        <v>257</v>
      </c>
    </row>
    <row r="193" s="15" customFormat="1">
      <c r="A193" s="15"/>
      <c r="B193" s="211"/>
      <c r="C193" s="15"/>
      <c r="D193" s="196" t="s">
        <v>265</v>
      </c>
      <c r="E193" s="212" t="s">
        <v>1</v>
      </c>
      <c r="F193" s="213" t="s">
        <v>271</v>
      </c>
      <c r="G193" s="15"/>
      <c r="H193" s="214">
        <v>1060.9390000000001</v>
      </c>
      <c r="I193" s="215"/>
      <c r="J193" s="15"/>
      <c r="K193" s="15"/>
      <c r="L193" s="211"/>
      <c r="M193" s="216"/>
      <c r="N193" s="217"/>
      <c r="O193" s="217"/>
      <c r="P193" s="217"/>
      <c r="Q193" s="217"/>
      <c r="R193" s="217"/>
      <c r="S193" s="217"/>
      <c r="T193" s="218"/>
      <c r="U193" s="15"/>
      <c r="V193" s="15"/>
      <c r="W193" s="15"/>
      <c r="X193" s="15"/>
      <c r="Y193" s="15"/>
      <c r="Z193" s="15"/>
      <c r="AA193" s="15"/>
      <c r="AB193" s="15"/>
      <c r="AC193" s="15"/>
      <c r="AD193" s="15"/>
      <c r="AE193" s="15"/>
      <c r="AT193" s="212" t="s">
        <v>265</v>
      </c>
      <c r="AU193" s="212" t="s">
        <v>85</v>
      </c>
      <c r="AV193" s="15" t="s">
        <v>108</v>
      </c>
      <c r="AW193" s="15" t="s">
        <v>32</v>
      </c>
      <c r="AX193" s="15" t="s">
        <v>82</v>
      </c>
      <c r="AY193" s="212" t="s">
        <v>257</v>
      </c>
    </row>
    <row r="194" s="2" customFormat="1" ht="33" customHeight="1">
      <c r="A194" s="38"/>
      <c r="B194" s="181"/>
      <c r="C194" s="182" t="s">
        <v>301</v>
      </c>
      <c r="D194" s="182" t="s">
        <v>259</v>
      </c>
      <c r="E194" s="183" t="s">
        <v>302</v>
      </c>
      <c r="F194" s="184" t="s">
        <v>303</v>
      </c>
      <c r="G194" s="185" t="s">
        <v>304</v>
      </c>
      <c r="H194" s="186">
        <v>1920</v>
      </c>
      <c r="I194" s="187"/>
      <c r="J194" s="188">
        <f>ROUND(I194*H194,2)</f>
        <v>0</v>
      </c>
      <c r="K194" s="184" t="s">
        <v>263</v>
      </c>
      <c r="L194" s="39"/>
      <c r="M194" s="189" t="s">
        <v>1</v>
      </c>
      <c r="N194" s="190" t="s">
        <v>40</v>
      </c>
      <c r="O194" s="77"/>
      <c r="P194" s="191">
        <f>O194*H194</f>
        <v>0</v>
      </c>
      <c r="Q194" s="191">
        <v>0</v>
      </c>
      <c r="R194" s="191">
        <f>Q194*H194</f>
        <v>0</v>
      </c>
      <c r="S194" s="191">
        <v>0</v>
      </c>
      <c r="T194" s="192">
        <f>S194*H194</f>
        <v>0</v>
      </c>
      <c r="U194" s="38"/>
      <c r="V194" s="38"/>
      <c r="W194" s="38"/>
      <c r="X194" s="38"/>
      <c r="Y194" s="38"/>
      <c r="Z194" s="38"/>
      <c r="AA194" s="38"/>
      <c r="AB194" s="38"/>
      <c r="AC194" s="38"/>
      <c r="AD194" s="38"/>
      <c r="AE194" s="38"/>
      <c r="AR194" s="193" t="s">
        <v>108</v>
      </c>
      <c r="AT194" s="193" t="s">
        <v>259</v>
      </c>
      <c r="AU194" s="193" t="s">
        <v>85</v>
      </c>
      <c r="AY194" s="19" t="s">
        <v>257</v>
      </c>
      <c r="BE194" s="194">
        <f>IF(N194="základní",J194,0)</f>
        <v>0</v>
      </c>
      <c r="BF194" s="194">
        <f>IF(N194="snížená",J194,0)</f>
        <v>0</v>
      </c>
      <c r="BG194" s="194">
        <f>IF(N194="zákl. přenesená",J194,0)</f>
        <v>0</v>
      </c>
      <c r="BH194" s="194">
        <f>IF(N194="sníž. přenesená",J194,0)</f>
        <v>0</v>
      </c>
      <c r="BI194" s="194">
        <f>IF(N194="nulová",J194,0)</f>
        <v>0</v>
      </c>
      <c r="BJ194" s="19" t="s">
        <v>82</v>
      </c>
      <c r="BK194" s="194">
        <f>ROUND(I194*H194,2)</f>
        <v>0</v>
      </c>
      <c r="BL194" s="19" t="s">
        <v>108</v>
      </c>
      <c r="BM194" s="193" t="s">
        <v>3856</v>
      </c>
    </row>
    <row r="195" s="13" customFormat="1">
      <c r="A195" s="13"/>
      <c r="B195" s="195"/>
      <c r="C195" s="13"/>
      <c r="D195" s="196" t="s">
        <v>265</v>
      </c>
      <c r="E195" s="197" t="s">
        <v>1</v>
      </c>
      <c r="F195" s="198" t="s">
        <v>3841</v>
      </c>
      <c r="G195" s="13"/>
      <c r="H195" s="197" t="s">
        <v>1</v>
      </c>
      <c r="I195" s="199"/>
      <c r="J195" s="13"/>
      <c r="K195" s="13"/>
      <c r="L195" s="195"/>
      <c r="M195" s="200"/>
      <c r="N195" s="201"/>
      <c r="O195" s="201"/>
      <c r="P195" s="201"/>
      <c r="Q195" s="201"/>
      <c r="R195" s="201"/>
      <c r="S195" s="201"/>
      <c r="T195" s="202"/>
      <c r="U195" s="13"/>
      <c r="V195" s="13"/>
      <c r="W195" s="13"/>
      <c r="X195" s="13"/>
      <c r="Y195" s="13"/>
      <c r="Z195" s="13"/>
      <c r="AA195" s="13"/>
      <c r="AB195" s="13"/>
      <c r="AC195" s="13"/>
      <c r="AD195" s="13"/>
      <c r="AE195" s="13"/>
      <c r="AT195" s="197" t="s">
        <v>265</v>
      </c>
      <c r="AU195" s="197" t="s">
        <v>85</v>
      </c>
      <c r="AV195" s="13" t="s">
        <v>82</v>
      </c>
      <c r="AW195" s="13" t="s">
        <v>32</v>
      </c>
      <c r="AX195" s="13" t="s">
        <v>75</v>
      </c>
      <c r="AY195" s="197" t="s">
        <v>257</v>
      </c>
    </row>
    <row r="196" s="13" customFormat="1">
      <c r="A196" s="13"/>
      <c r="B196" s="195"/>
      <c r="C196" s="13"/>
      <c r="D196" s="196" t="s">
        <v>265</v>
      </c>
      <c r="E196" s="197" t="s">
        <v>1</v>
      </c>
      <c r="F196" s="198" t="s">
        <v>266</v>
      </c>
      <c r="G196" s="13"/>
      <c r="H196" s="197" t="s">
        <v>1</v>
      </c>
      <c r="I196" s="199"/>
      <c r="J196" s="13"/>
      <c r="K196" s="13"/>
      <c r="L196" s="195"/>
      <c r="M196" s="200"/>
      <c r="N196" s="201"/>
      <c r="O196" s="201"/>
      <c r="P196" s="201"/>
      <c r="Q196" s="201"/>
      <c r="R196" s="201"/>
      <c r="S196" s="201"/>
      <c r="T196" s="202"/>
      <c r="U196" s="13"/>
      <c r="V196" s="13"/>
      <c r="W196" s="13"/>
      <c r="X196" s="13"/>
      <c r="Y196" s="13"/>
      <c r="Z196" s="13"/>
      <c r="AA196" s="13"/>
      <c r="AB196" s="13"/>
      <c r="AC196" s="13"/>
      <c r="AD196" s="13"/>
      <c r="AE196" s="13"/>
      <c r="AT196" s="197" t="s">
        <v>265</v>
      </c>
      <c r="AU196" s="197" t="s">
        <v>85</v>
      </c>
      <c r="AV196" s="13" t="s">
        <v>82</v>
      </c>
      <c r="AW196" s="13" t="s">
        <v>32</v>
      </c>
      <c r="AX196" s="13" t="s">
        <v>75</v>
      </c>
      <c r="AY196" s="197" t="s">
        <v>257</v>
      </c>
    </row>
    <row r="197" s="14" customFormat="1">
      <c r="A197" s="14"/>
      <c r="B197" s="203"/>
      <c r="C197" s="14"/>
      <c r="D197" s="196" t="s">
        <v>265</v>
      </c>
      <c r="E197" s="204" t="s">
        <v>1</v>
      </c>
      <c r="F197" s="205" t="s">
        <v>306</v>
      </c>
      <c r="G197" s="14"/>
      <c r="H197" s="206">
        <v>1920</v>
      </c>
      <c r="I197" s="207"/>
      <c r="J197" s="14"/>
      <c r="K197" s="14"/>
      <c r="L197" s="203"/>
      <c r="M197" s="208"/>
      <c r="N197" s="209"/>
      <c r="O197" s="209"/>
      <c r="P197" s="209"/>
      <c r="Q197" s="209"/>
      <c r="R197" s="209"/>
      <c r="S197" s="209"/>
      <c r="T197" s="210"/>
      <c r="U197" s="14"/>
      <c r="V197" s="14"/>
      <c r="W197" s="14"/>
      <c r="X197" s="14"/>
      <c r="Y197" s="14"/>
      <c r="Z197" s="14"/>
      <c r="AA197" s="14"/>
      <c r="AB197" s="14"/>
      <c r="AC197" s="14"/>
      <c r="AD197" s="14"/>
      <c r="AE197" s="14"/>
      <c r="AT197" s="204" t="s">
        <v>265</v>
      </c>
      <c r="AU197" s="204" t="s">
        <v>85</v>
      </c>
      <c r="AV197" s="14" t="s">
        <v>85</v>
      </c>
      <c r="AW197" s="14" t="s">
        <v>32</v>
      </c>
      <c r="AX197" s="14" t="s">
        <v>75</v>
      </c>
      <c r="AY197" s="204" t="s">
        <v>257</v>
      </c>
    </row>
    <row r="198" s="15" customFormat="1">
      <c r="A198" s="15"/>
      <c r="B198" s="211"/>
      <c r="C198" s="15"/>
      <c r="D198" s="196" t="s">
        <v>265</v>
      </c>
      <c r="E198" s="212" t="s">
        <v>1</v>
      </c>
      <c r="F198" s="213" t="s">
        <v>271</v>
      </c>
      <c r="G198" s="15"/>
      <c r="H198" s="214">
        <v>1920</v>
      </c>
      <c r="I198" s="215"/>
      <c r="J198" s="15"/>
      <c r="K198" s="15"/>
      <c r="L198" s="211"/>
      <c r="M198" s="216"/>
      <c r="N198" s="217"/>
      <c r="O198" s="217"/>
      <c r="P198" s="217"/>
      <c r="Q198" s="217"/>
      <c r="R198" s="217"/>
      <c r="S198" s="217"/>
      <c r="T198" s="218"/>
      <c r="U198" s="15"/>
      <c r="V198" s="15"/>
      <c r="W198" s="15"/>
      <c r="X198" s="15"/>
      <c r="Y198" s="15"/>
      <c r="Z198" s="15"/>
      <c r="AA198" s="15"/>
      <c r="AB198" s="15"/>
      <c r="AC198" s="15"/>
      <c r="AD198" s="15"/>
      <c r="AE198" s="15"/>
      <c r="AT198" s="212" t="s">
        <v>265</v>
      </c>
      <c r="AU198" s="212" t="s">
        <v>85</v>
      </c>
      <c r="AV198" s="15" t="s">
        <v>108</v>
      </c>
      <c r="AW198" s="15" t="s">
        <v>32</v>
      </c>
      <c r="AX198" s="15" t="s">
        <v>82</v>
      </c>
      <c r="AY198" s="212" t="s">
        <v>257</v>
      </c>
    </row>
    <row r="199" s="2" customFormat="1" ht="24.15" customHeight="1">
      <c r="A199" s="38"/>
      <c r="B199" s="181"/>
      <c r="C199" s="182" t="s">
        <v>307</v>
      </c>
      <c r="D199" s="182" t="s">
        <v>259</v>
      </c>
      <c r="E199" s="183" t="s">
        <v>308</v>
      </c>
      <c r="F199" s="184" t="s">
        <v>309</v>
      </c>
      <c r="G199" s="185" t="s">
        <v>262</v>
      </c>
      <c r="H199" s="186">
        <v>471.10500000000002</v>
      </c>
      <c r="I199" s="187"/>
      <c r="J199" s="188">
        <f>ROUND(I199*H199,2)</f>
        <v>0</v>
      </c>
      <c r="K199" s="184" t="s">
        <v>263</v>
      </c>
      <c r="L199" s="39"/>
      <c r="M199" s="189" t="s">
        <v>1</v>
      </c>
      <c r="N199" s="190" t="s">
        <v>40</v>
      </c>
      <c r="O199" s="77"/>
      <c r="P199" s="191">
        <f>O199*H199</f>
        <v>0</v>
      </c>
      <c r="Q199" s="191">
        <v>0</v>
      </c>
      <c r="R199" s="191">
        <f>Q199*H199</f>
        <v>0</v>
      </c>
      <c r="S199" s="191">
        <v>0</v>
      </c>
      <c r="T199" s="192">
        <f>S199*H199</f>
        <v>0</v>
      </c>
      <c r="U199" s="38"/>
      <c r="V199" s="38"/>
      <c r="W199" s="38"/>
      <c r="X199" s="38"/>
      <c r="Y199" s="38"/>
      <c r="Z199" s="38"/>
      <c r="AA199" s="38"/>
      <c r="AB199" s="38"/>
      <c r="AC199" s="38"/>
      <c r="AD199" s="38"/>
      <c r="AE199" s="38"/>
      <c r="AR199" s="193" t="s">
        <v>108</v>
      </c>
      <c r="AT199" s="193" t="s">
        <v>259</v>
      </c>
      <c r="AU199" s="193" t="s">
        <v>85</v>
      </c>
      <c r="AY199" s="19" t="s">
        <v>257</v>
      </c>
      <c r="BE199" s="194">
        <f>IF(N199="základní",J199,0)</f>
        <v>0</v>
      </c>
      <c r="BF199" s="194">
        <f>IF(N199="snížená",J199,0)</f>
        <v>0</v>
      </c>
      <c r="BG199" s="194">
        <f>IF(N199="zákl. přenesená",J199,0)</f>
        <v>0</v>
      </c>
      <c r="BH199" s="194">
        <f>IF(N199="sníž. přenesená",J199,0)</f>
        <v>0</v>
      </c>
      <c r="BI199" s="194">
        <f>IF(N199="nulová",J199,0)</f>
        <v>0</v>
      </c>
      <c r="BJ199" s="19" t="s">
        <v>82</v>
      </c>
      <c r="BK199" s="194">
        <f>ROUND(I199*H199,2)</f>
        <v>0</v>
      </c>
      <c r="BL199" s="19" t="s">
        <v>108</v>
      </c>
      <c r="BM199" s="193" t="s">
        <v>3857</v>
      </c>
    </row>
    <row r="200" s="13" customFormat="1">
      <c r="A200" s="13"/>
      <c r="B200" s="195"/>
      <c r="C200" s="13"/>
      <c r="D200" s="196" t="s">
        <v>265</v>
      </c>
      <c r="E200" s="197" t="s">
        <v>1</v>
      </c>
      <c r="F200" s="198" t="s">
        <v>3841</v>
      </c>
      <c r="G200" s="13"/>
      <c r="H200" s="197" t="s">
        <v>1</v>
      </c>
      <c r="I200" s="199"/>
      <c r="J200" s="13"/>
      <c r="K200" s="13"/>
      <c r="L200" s="195"/>
      <c r="M200" s="200"/>
      <c r="N200" s="201"/>
      <c r="O200" s="201"/>
      <c r="P200" s="201"/>
      <c r="Q200" s="201"/>
      <c r="R200" s="201"/>
      <c r="S200" s="201"/>
      <c r="T200" s="202"/>
      <c r="U200" s="13"/>
      <c r="V200" s="13"/>
      <c r="W200" s="13"/>
      <c r="X200" s="13"/>
      <c r="Y200" s="13"/>
      <c r="Z200" s="13"/>
      <c r="AA200" s="13"/>
      <c r="AB200" s="13"/>
      <c r="AC200" s="13"/>
      <c r="AD200" s="13"/>
      <c r="AE200" s="13"/>
      <c r="AT200" s="197" t="s">
        <v>265</v>
      </c>
      <c r="AU200" s="197" t="s">
        <v>85</v>
      </c>
      <c r="AV200" s="13" t="s">
        <v>82</v>
      </c>
      <c r="AW200" s="13" t="s">
        <v>32</v>
      </c>
      <c r="AX200" s="13" t="s">
        <v>75</v>
      </c>
      <c r="AY200" s="197" t="s">
        <v>257</v>
      </c>
    </row>
    <row r="201" s="13" customFormat="1">
      <c r="A201" s="13"/>
      <c r="B201" s="195"/>
      <c r="C201" s="13"/>
      <c r="D201" s="196" t="s">
        <v>265</v>
      </c>
      <c r="E201" s="197" t="s">
        <v>1</v>
      </c>
      <c r="F201" s="198" t="s">
        <v>311</v>
      </c>
      <c r="G201" s="13"/>
      <c r="H201" s="197" t="s">
        <v>1</v>
      </c>
      <c r="I201" s="199"/>
      <c r="J201" s="13"/>
      <c r="K201" s="13"/>
      <c r="L201" s="195"/>
      <c r="M201" s="200"/>
      <c r="N201" s="201"/>
      <c r="O201" s="201"/>
      <c r="P201" s="201"/>
      <c r="Q201" s="201"/>
      <c r="R201" s="201"/>
      <c r="S201" s="201"/>
      <c r="T201" s="202"/>
      <c r="U201" s="13"/>
      <c r="V201" s="13"/>
      <c r="W201" s="13"/>
      <c r="X201" s="13"/>
      <c r="Y201" s="13"/>
      <c r="Z201" s="13"/>
      <c r="AA201" s="13"/>
      <c r="AB201" s="13"/>
      <c r="AC201" s="13"/>
      <c r="AD201" s="13"/>
      <c r="AE201" s="13"/>
      <c r="AT201" s="197" t="s">
        <v>265</v>
      </c>
      <c r="AU201" s="197" t="s">
        <v>85</v>
      </c>
      <c r="AV201" s="13" t="s">
        <v>82</v>
      </c>
      <c r="AW201" s="13" t="s">
        <v>32</v>
      </c>
      <c r="AX201" s="13" t="s">
        <v>75</v>
      </c>
      <c r="AY201" s="197" t="s">
        <v>257</v>
      </c>
    </row>
    <row r="202" s="13" customFormat="1">
      <c r="A202" s="13"/>
      <c r="B202" s="195"/>
      <c r="C202" s="13"/>
      <c r="D202" s="196" t="s">
        <v>265</v>
      </c>
      <c r="E202" s="197" t="s">
        <v>1</v>
      </c>
      <c r="F202" s="198" t="s">
        <v>3842</v>
      </c>
      <c r="G202" s="13"/>
      <c r="H202" s="197" t="s">
        <v>1</v>
      </c>
      <c r="I202" s="199"/>
      <c r="J202" s="13"/>
      <c r="K202" s="13"/>
      <c r="L202" s="195"/>
      <c r="M202" s="200"/>
      <c r="N202" s="201"/>
      <c r="O202" s="201"/>
      <c r="P202" s="201"/>
      <c r="Q202" s="201"/>
      <c r="R202" s="201"/>
      <c r="S202" s="201"/>
      <c r="T202" s="202"/>
      <c r="U202" s="13"/>
      <c r="V202" s="13"/>
      <c r="W202" s="13"/>
      <c r="X202" s="13"/>
      <c r="Y202" s="13"/>
      <c r="Z202" s="13"/>
      <c r="AA202" s="13"/>
      <c r="AB202" s="13"/>
      <c r="AC202" s="13"/>
      <c r="AD202" s="13"/>
      <c r="AE202" s="13"/>
      <c r="AT202" s="197" t="s">
        <v>265</v>
      </c>
      <c r="AU202" s="197" t="s">
        <v>85</v>
      </c>
      <c r="AV202" s="13" t="s">
        <v>82</v>
      </c>
      <c r="AW202" s="13" t="s">
        <v>32</v>
      </c>
      <c r="AX202" s="13" t="s">
        <v>75</v>
      </c>
      <c r="AY202" s="197" t="s">
        <v>257</v>
      </c>
    </row>
    <row r="203" s="14" customFormat="1">
      <c r="A203" s="14"/>
      <c r="B203" s="203"/>
      <c r="C203" s="14"/>
      <c r="D203" s="196" t="s">
        <v>265</v>
      </c>
      <c r="E203" s="204" t="s">
        <v>1</v>
      </c>
      <c r="F203" s="205" t="s">
        <v>312</v>
      </c>
      <c r="G203" s="14"/>
      <c r="H203" s="206">
        <v>111.96899999999999</v>
      </c>
      <c r="I203" s="207"/>
      <c r="J203" s="14"/>
      <c r="K203" s="14"/>
      <c r="L203" s="203"/>
      <c r="M203" s="208"/>
      <c r="N203" s="209"/>
      <c r="O203" s="209"/>
      <c r="P203" s="209"/>
      <c r="Q203" s="209"/>
      <c r="R203" s="209"/>
      <c r="S203" s="209"/>
      <c r="T203" s="210"/>
      <c r="U203" s="14"/>
      <c r="V203" s="14"/>
      <c r="W203" s="14"/>
      <c r="X203" s="14"/>
      <c r="Y203" s="14"/>
      <c r="Z203" s="14"/>
      <c r="AA203" s="14"/>
      <c r="AB203" s="14"/>
      <c r="AC203" s="14"/>
      <c r="AD203" s="14"/>
      <c r="AE203" s="14"/>
      <c r="AT203" s="204" t="s">
        <v>265</v>
      </c>
      <c r="AU203" s="204" t="s">
        <v>85</v>
      </c>
      <c r="AV203" s="14" t="s">
        <v>85</v>
      </c>
      <c r="AW203" s="14" t="s">
        <v>32</v>
      </c>
      <c r="AX203" s="14" t="s">
        <v>75</v>
      </c>
      <c r="AY203" s="204" t="s">
        <v>257</v>
      </c>
    </row>
    <row r="204" s="14" customFormat="1">
      <c r="A204" s="14"/>
      <c r="B204" s="203"/>
      <c r="C204" s="14"/>
      <c r="D204" s="196" t="s">
        <v>265</v>
      </c>
      <c r="E204" s="204" t="s">
        <v>1</v>
      </c>
      <c r="F204" s="205" t="s">
        <v>3858</v>
      </c>
      <c r="G204" s="14"/>
      <c r="H204" s="206">
        <v>359.13600000000002</v>
      </c>
      <c r="I204" s="207"/>
      <c r="J204" s="14"/>
      <c r="K204" s="14"/>
      <c r="L204" s="203"/>
      <c r="M204" s="208"/>
      <c r="N204" s="209"/>
      <c r="O204" s="209"/>
      <c r="P204" s="209"/>
      <c r="Q204" s="209"/>
      <c r="R204" s="209"/>
      <c r="S204" s="209"/>
      <c r="T204" s="210"/>
      <c r="U204" s="14"/>
      <c r="V204" s="14"/>
      <c r="W204" s="14"/>
      <c r="X204" s="14"/>
      <c r="Y204" s="14"/>
      <c r="Z204" s="14"/>
      <c r="AA204" s="14"/>
      <c r="AB204" s="14"/>
      <c r="AC204" s="14"/>
      <c r="AD204" s="14"/>
      <c r="AE204" s="14"/>
      <c r="AT204" s="204" t="s">
        <v>265</v>
      </c>
      <c r="AU204" s="204" t="s">
        <v>85</v>
      </c>
      <c r="AV204" s="14" t="s">
        <v>85</v>
      </c>
      <c r="AW204" s="14" t="s">
        <v>32</v>
      </c>
      <c r="AX204" s="14" t="s">
        <v>75</v>
      </c>
      <c r="AY204" s="204" t="s">
        <v>257</v>
      </c>
    </row>
    <row r="205" s="15" customFormat="1">
      <c r="A205" s="15"/>
      <c r="B205" s="211"/>
      <c r="C205" s="15"/>
      <c r="D205" s="196" t="s">
        <v>265</v>
      </c>
      <c r="E205" s="212" t="s">
        <v>1</v>
      </c>
      <c r="F205" s="213" t="s">
        <v>271</v>
      </c>
      <c r="G205" s="15"/>
      <c r="H205" s="214">
        <v>471.10500000000002</v>
      </c>
      <c r="I205" s="215"/>
      <c r="J205" s="15"/>
      <c r="K205" s="15"/>
      <c r="L205" s="211"/>
      <c r="M205" s="216"/>
      <c r="N205" s="217"/>
      <c r="O205" s="217"/>
      <c r="P205" s="217"/>
      <c r="Q205" s="217"/>
      <c r="R205" s="217"/>
      <c r="S205" s="217"/>
      <c r="T205" s="218"/>
      <c r="U205" s="15"/>
      <c r="V205" s="15"/>
      <c r="W205" s="15"/>
      <c r="X205" s="15"/>
      <c r="Y205" s="15"/>
      <c r="Z205" s="15"/>
      <c r="AA205" s="15"/>
      <c r="AB205" s="15"/>
      <c r="AC205" s="15"/>
      <c r="AD205" s="15"/>
      <c r="AE205" s="15"/>
      <c r="AT205" s="212" t="s">
        <v>265</v>
      </c>
      <c r="AU205" s="212" t="s">
        <v>85</v>
      </c>
      <c r="AV205" s="15" t="s">
        <v>108</v>
      </c>
      <c r="AW205" s="15" t="s">
        <v>32</v>
      </c>
      <c r="AX205" s="15" t="s">
        <v>82</v>
      </c>
      <c r="AY205" s="212" t="s">
        <v>257</v>
      </c>
    </row>
    <row r="206" s="2" customFormat="1" ht="16.5" customHeight="1">
      <c r="A206" s="38"/>
      <c r="B206" s="181"/>
      <c r="C206" s="227" t="s">
        <v>314</v>
      </c>
      <c r="D206" s="227" t="s">
        <v>315</v>
      </c>
      <c r="E206" s="228" t="s">
        <v>316</v>
      </c>
      <c r="F206" s="229" t="s">
        <v>317</v>
      </c>
      <c r="G206" s="230" t="s">
        <v>304</v>
      </c>
      <c r="H206" s="231">
        <v>847.98900000000003</v>
      </c>
      <c r="I206" s="232"/>
      <c r="J206" s="233">
        <f>ROUND(I206*H206,2)</f>
        <v>0</v>
      </c>
      <c r="K206" s="229" t="s">
        <v>263</v>
      </c>
      <c r="L206" s="234"/>
      <c r="M206" s="235" t="s">
        <v>1</v>
      </c>
      <c r="N206" s="236" t="s">
        <v>40</v>
      </c>
      <c r="O206" s="77"/>
      <c r="P206" s="191">
        <f>O206*H206</f>
        <v>0</v>
      </c>
      <c r="Q206" s="191">
        <v>1</v>
      </c>
      <c r="R206" s="191">
        <f>Q206*H206</f>
        <v>847.98900000000003</v>
      </c>
      <c r="S206" s="191">
        <v>0</v>
      </c>
      <c r="T206" s="192">
        <f>S206*H206</f>
        <v>0</v>
      </c>
      <c r="U206" s="38"/>
      <c r="V206" s="38"/>
      <c r="W206" s="38"/>
      <c r="X206" s="38"/>
      <c r="Y206" s="38"/>
      <c r="Z206" s="38"/>
      <c r="AA206" s="38"/>
      <c r="AB206" s="38"/>
      <c r="AC206" s="38"/>
      <c r="AD206" s="38"/>
      <c r="AE206" s="38"/>
      <c r="AR206" s="193" t="s">
        <v>307</v>
      </c>
      <c r="AT206" s="193" t="s">
        <v>315</v>
      </c>
      <c r="AU206" s="193" t="s">
        <v>85</v>
      </c>
      <c r="AY206" s="19" t="s">
        <v>257</v>
      </c>
      <c r="BE206" s="194">
        <f>IF(N206="základní",J206,0)</f>
        <v>0</v>
      </c>
      <c r="BF206" s="194">
        <f>IF(N206="snížená",J206,0)</f>
        <v>0</v>
      </c>
      <c r="BG206" s="194">
        <f>IF(N206="zákl. přenesená",J206,0)</f>
        <v>0</v>
      </c>
      <c r="BH206" s="194">
        <f>IF(N206="sníž. přenesená",J206,0)</f>
        <v>0</v>
      </c>
      <c r="BI206" s="194">
        <f>IF(N206="nulová",J206,0)</f>
        <v>0</v>
      </c>
      <c r="BJ206" s="19" t="s">
        <v>82</v>
      </c>
      <c r="BK206" s="194">
        <f>ROUND(I206*H206,2)</f>
        <v>0</v>
      </c>
      <c r="BL206" s="19" t="s">
        <v>108</v>
      </c>
      <c r="BM206" s="193" t="s">
        <v>3859</v>
      </c>
    </row>
    <row r="207" s="14" customFormat="1">
      <c r="A207" s="14"/>
      <c r="B207" s="203"/>
      <c r="C207" s="14"/>
      <c r="D207" s="196" t="s">
        <v>265</v>
      </c>
      <c r="E207" s="14"/>
      <c r="F207" s="205" t="s">
        <v>3860</v>
      </c>
      <c r="G207" s="14"/>
      <c r="H207" s="206">
        <v>847.98900000000003</v>
      </c>
      <c r="I207" s="207"/>
      <c r="J207" s="14"/>
      <c r="K207" s="14"/>
      <c r="L207" s="203"/>
      <c r="M207" s="208"/>
      <c r="N207" s="209"/>
      <c r="O207" s="209"/>
      <c r="P207" s="209"/>
      <c r="Q207" s="209"/>
      <c r="R207" s="209"/>
      <c r="S207" s="209"/>
      <c r="T207" s="210"/>
      <c r="U207" s="14"/>
      <c r="V207" s="14"/>
      <c r="W207" s="14"/>
      <c r="X207" s="14"/>
      <c r="Y207" s="14"/>
      <c r="Z207" s="14"/>
      <c r="AA207" s="14"/>
      <c r="AB207" s="14"/>
      <c r="AC207" s="14"/>
      <c r="AD207" s="14"/>
      <c r="AE207" s="14"/>
      <c r="AT207" s="204" t="s">
        <v>265</v>
      </c>
      <c r="AU207" s="204" t="s">
        <v>85</v>
      </c>
      <c r="AV207" s="14" t="s">
        <v>85</v>
      </c>
      <c r="AW207" s="14" t="s">
        <v>3</v>
      </c>
      <c r="AX207" s="14" t="s">
        <v>82</v>
      </c>
      <c r="AY207" s="204" t="s">
        <v>257</v>
      </c>
    </row>
    <row r="208" s="2" customFormat="1" ht="24.15" customHeight="1">
      <c r="A208" s="38"/>
      <c r="B208" s="181"/>
      <c r="C208" s="182" t="s">
        <v>320</v>
      </c>
      <c r="D208" s="182" t="s">
        <v>259</v>
      </c>
      <c r="E208" s="183" t="s">
        <v>321</v>
      </c>
      <c r="F208" s="184" t="s">
        <v>322</v>
      </c>
      <c r="G208" s="185" t="s">
        <v>323</v>
      </c>
      <c r="H208" s="186">
        <v>330</v>
      </c>
      <c r="I208" s="187"/>
      <c r="J208" s="188">
        <f>ROUND(I208*H208,2)</f>
        <v>0</v>
      </c>
      <c r="K208" s="184" t="s">
        <v>263</v>
      </c>
      <c r="L208" s="39"/>
      <c r="M208" s="189" t="s">
        <v>1</v>
      </c>
      <c r="N208" s="190" t="s">
        <v>40</v>
      </c>
      <c r="O208" s="77"/>
      <c r="P208" s="191">
        <f>O208*H208</f>
        <v>0</v>
      </c>
      <c r="Q208" s="191">
        <v>0</v>
      </c>
      <c r="R208" s="191">
        <f>Q208*H208</f>
        <v>0</v>
      </c>
      <c r="S208" s="191">
        <v>0</v>
      </c>
      <c r="T208" s="192">
        <f>S208*H208</f>
        <v>0</v>
      </c>
      <c r="U208" s="38"/>
      <c r="V208" s="38"/>
      <c r="W208" s="38"/>
      <c r="X208" s="38"/>
      <c r="Y208" s="38"/>
      <c r="Z208" s="38"/>
      <c r="AA208" s="38"/>
      <c r="AB208" s="38"/>
      <c r="AC208" s="38"/>
      <c r="AD208" s="38"/>
      <c r="AE208" s="38"/>
      <c r="AR208" s="193" t="s">
        <v>108</v>
      </c>
      <c r="AT208" s="193" t="s">
        <v>259</v>
      </c>
      <c r="AU208" s="193" t="s">
        <v>85</v>
      </c>
      <c r="AY208" s="19" t="s">
        <v>257</v>
      </c>
      <c r="BE208" s="194">
        <f>IF(N208="základní",J208,0)</f>
        <v>0</v>
      </c>
      <c r="BF208" s="194">
        <f>IF(N208="snížená",J208,0)</f>
        <v>0</v>
      </c>
      <c r="BG208" s="194">
        <f>IF(N208="zákl. přenesená",J208,0)</f>
        <v>0</v>
      </c>
      <c r="BH208" s="194">
        <f>IF(N208="sníž. přenesená",J208,0)</f>
        <v>0</v>
      </c>
      <c r="BI208" s="194">
        <f>IF(N208="nulová",J208,0)</f>
        <v>0</v>
      </c>
      <c r="BJ208" s="19" t="s">
        <v>82</v>
      </c>
      <c r="BK208" s="194">
        <f>ROUND(I208*H208,2)</f>
        <v>0</v>
      </c>
      <c r="BL208" s="19" t="s">
        <v>108</v>
      </c>
      <c r="BM208" s="193" t="s">
        <v>3861</v>
      </c>
    </row>
    <row r="209" s="13" customFormat="1">
      <c r="A209" s="13"/>
      <c r="B209" s="195"/>
      <c r="C209" s="13"/>
      <c r="D209" s="196" t="s">
        <v>265</v>
      </c>
      <c r="E209" s="197" t="s">
        <v>1</v>
      </c>
      <c r="F209" s="198" t="s">
        <v>3841</v>
      </c>
      <c r="G209" s="13"/>
      <c r="H209" s="197" t="s">
        <v>1</v>
      </c>
      <c r="I209" s="199"/>
      <c r="J209" s="13"/>
      <c r="K209" s="13"/>
      <c r="L209" s="195"/>
      <c r="M209" s="200"/>
      <c r="N209" s="201"/>
      <c r="O209" s="201"/>
      <c r="P209" s="201"/>
      <c r="Q209" s="201"/>
      <c r="R209" s="201"/>
      <c r="S209" s="201"/>
      <c r="T209" s="202"/>
      <c r="U209" s="13"/>
      <c r="V209" s="13"/>
      <c r="W209" s="13"/>
      <c r="X209" s="13"/>
      <c r="Y209" s="13"/>
      <c r="Z209" s="13"/>
      <c r="AA209" s="13"/>
      <c r="AB209" s="13"/>
      <c r="AC209" s="13"/>
      <c r="AD209" s="13"/>
      <c r="AE209" s="13"/>
      <c r="AT209" s="197" t="s">
        <v>265</v>
      </c>
      <c r="AU209" s="197" t="s">
        <v>85</v>
      </c>
      <c r="AV209" s="13" t="s">
        <v>82</v>
      </c>
      <c r="AW209" s="13" t="s">
        <v>32</v>
      </c>
      <c r="AX209" s="13" t="s">
        <v>75</v>
      </c>
      <c r="AY209" s="197" t="s">
        <v>257</v>
      </c>
    </row>
    <row r="210" s="13" customFormat="1">
      <c r="A210" s="13"/>
      <c r="B210" s="195"/>
      <c r="C210" s="13"/>
      <c r="D210" s="196" t="s">
        <v>265</v>
      </c>
      <c r="E210" s="197" t="s">
        <v>1</v>
      </c>
      <c r="F210" s="198" t="s">
        <v>266</v>
      </c>
      <c r="G210" s="13"/>
      <c r="H210" s="197" t="s">
        <v>1</v>
      </c>
      <c r="I210" s="199"/>
      <c r="J210" s="13"/>
      <c r="K210" s="13"/>
      <c r="L210" s="195"/>
      <c r="M210" s="200"/>
      <c r="N210" s="201"/>
      <c r="O210" s="201"/>
      <c r="P210" s="201"/>
      <c r="Q210" s="201"/>
      <c r="R210" s="201"/>
      <c r="S210" s="201"/>
      <c r="T210" s="202"/>
      <c r="U210" s="13"/>
      <c r="V210" s="13"/>
      <c r="W210" s="13"/>
      <c r="X210" s="13"/>
      <c r="Y210" s="13"/>
      <c r="Z210" s="13"/>
      <c r="AA210" s="13"/>
      <c r="AB210" s="13"/>
      <c r="AC210" s="13"/>
      <c r="AD210" s="13"/>
      <c r="AE210" s="13"/>
      <c r="AT210" s="197" t="s">
        <v>265</v>
      </c>
      <c r="AU210" s="197" t="s">
        <v>85</v>
      </c>
      <c r="AV210" s="13" t="s">
        <v>82</v>
      </c>
      <c r="AW210" s="13" t="s">
        <v>32</v>
      </c>
      <c r="AX210" s="13" t="s">
        <v>75</v>
      </c>
      <c r="AY210" s="197" t="s">
        <v>257</v>
      </c>
    </row>
    <row r="211" s="14" customFormat="1">
      <c r="A211" s="14"/>
      <c r="B211" s="203"/>
      <c r="C211" s="14"/>
      <c r="D211" s="196" t="s">
        <v>265</v>
      </c>
      <c r="E211" s="204" t="s">
        <v>1</v>
      </c>
      <c r="F211" s="205" t="s">
        <v>3862</v>
      </c>
      <c r="G211" s="14"/>
      <c r="H211" s="206">
        <v>330</v>
      </c>
      <c r="I211" s="207"/>
      <c r="J211" s="14"/>
      <c r="K211" s="14"/>
      <c r="L211" s="203"/>
      <c r="M211" s="208"/>
      <c r="N211" s="209"/>
      <c r="O211" s="209"/>
      <c r="P211" s="209"/>
      <c r="Q211" s="209"/>
      <c r="R211" s="209"/>
      <c r="S211" s="209"/>
      <c r="T211" s="210"/>
      <c r="U211" s="14"/>
      <c r="V211" s="14"/>
      <c r="W211" s="14"/>
      <c r="X211" s="14"/>
      <c r="Y211" s="14"/>
      <c r="Z211" s="14"/>
      <c r="AA211" s="14"/>
      <c r="AB211" s="14"/>
      <c r="AC211" s="14"/>
      <c r="AD211" s="14"/>
      <c r="AE211" s="14"/>
      <c r="AT211" s="204" t="s">
        <v>265</v>
      </c>
      <c r="AU211" s="204" t="s">
        <v>85</v>
      </c>
      <c r="AV211" s="14" t="s">
        <v>85</v>
      </c>
      <c r="AW211" s="14" t="s">
        <v>32</v>
      </c>
      <c r="AX211" s="14" t="s">
        <v>75</v>
      </c>
      <c r="AY211" s="204" t="s">
        <v>257</v>
      </c>
    </row>
    <row r="212" s="15" customFormat="1">
      <c r="A212" s="15"/>
      <c r="B212" s="211"/>
      <c r="C212" s="15"/>
      <c r="D212" s="196" t="s">
        <v>265</v>
      </c>
      <c r="E212" s="212" t="s">
        <v>1</v>
      </c>
      <c r="F212" s="213" t="s">
        <v>271</v>
      </c>
      <c r="G212" s="15"/>
      <c r="H212" s="214">
        <v>330</v>
      </c>
      <c r="I212" s="215"/>
      <c r="J212" s="15"/>
      <c r="K212" s="15"/>
      <c r="L212" s="211"/>
      <c r="M212" s="216"/>
      <c r="N212" s="217"/>
      <c r="O212" s="217"/>
      <c r="P212" s="217"/>
      <c r="Q212" s="217"/>
      <c r="R212" s="217"/>
      <c r="S212" s="217"/>
      <c r="T212" s="218"/>
      <c r="U212" s="15"/>
      <c r="V212" s="15"/>
      <c r="W212" s="15"/>
      <c r="X212" s="15"/>
      <c r="Y212" s="15"/>
      <c r="Z212" s="15"/>
      <c r="AA212" s="15"/>
      <c r="AB212" s="15"/>
      <c r="AC212" s="15"/>
      <c r="AD212" s="15"/>
      <c r="AE212" s="15"/>
      <c r="AT212" s="212" t="s">
        <v>265</v>
      </c>
      <c r="AU212" s="212" t="s">
        <v>85</v>
      </c>
      <c r="AV212" s="15" t="s">
        <v>108</v>
      </c>
      <c r="AW212" s="15" t="s">
        <v>32</v>
      </c>
      <c r="AX212" s="15" t="s">
        <v>82</v>
      </c>
      <c r="AY212" s="212" t="s">
        <v>257</v>
      </c>
    </row>
    <row r="213" s="12" customFormat="1" ht="22.8" customHeight="1">
      <c r="A213" s="12"/>
      <c r="B213" s="168"/>
      <c r="C213" s="12"/>
      <c r="D213" s="169" t="s">
        <v>74</v>
      </c>
      <c r="E213" s="179" t="s">
        <v>85</v>
      </c>
      <c r="F213" s="179" t="s">
        <v>326</v>
      </c>
      <c r="G213" s="12"/>
      <c r="H213" s="12"/>
      <c r="I213" s="171"/>
      <c r="J213" s="180">
        <f>BK213</f>
        <v>0</v>
      </c>
      <c r="K213" s="12"/>
      <c r="L213" s="168"/>
      <c r="M213" s="173"/>
      <c r="N213" s="174"/>
      <c r="O213" s="174"/>
      <c r="P213" s="175">
        <f>SUM(P214:P280)</f>
        <v>0</v>
      </c>
      <c r="Q213" s="174"/>
      <c r="R213" s="175">
        <f>SUM(R214:R280)</f>
        <v>555.84695772000009</v>
      </c>
      <c r="S213" s="174"/>
      <c r="T213" s="176">
        <f>SUM(T214:T280)</f>
        <v>0</v>
      </c>
      <c r="U213" s="12"/>
      <c r="V213" s="12"/>
      <c r="W213" s="12"/>
      <c r="X213" s="12"/>
      <c r="Y213" s="12"/>
      <c r="Z213" s="12"/>
      <c r="AA213" s="12"/>
      <c r="AB213" s="12"/>
      <c r="AC213" s="12"/>
      <c r="AD213" s="12"/>
      <c r="AE213" s="12"/>
      <c r="AR213" s="169" t="s">
        <v>82</v>
      </c>
      <c r="AT213" s="177" t="s">
        <v>74</v>
      </c>
      <c r="AU213" s="177" t="s">
        <v>82</v>
      </c>
      <c r="AY213" s="169" t="s">
        <v>257</v>
      </c>
      <c r="BK213" s="178">
        <f>SUM(BK214:BK280)</f>
        <v>0</v>
      </c>
    </row>
    <row r="214" s="2" customFormat="1" ht="24.15" customHeight="1">
      <c r="A214" s="38"/>
      <c r="B214" s="181"/>
      <c r="C214" s="182" t="s">
        <v>327</v>
      </c>
      <c r="D214" s="182" t="s">
        <v>259</v>
      </c>
      <c r="E214" s="183" t="s">
        <v>328</v>
      </c>
      <c r="F214" s="184" t="s">
        <v>329</v>
      </c>
      <c r="G214" s="185" t="s">
        <v>262</v>
      </c>
      <c r="H214" s="186">
        <v>79.899000000000001</v>
      </c>
      <c r="I214" s="187"/>
      <c r="J214" s="188">
        <f>ROUND(I214*H214,2)</f>
        <v>0</v>
      </c>
      <c r="K214" s="184" t="s">
        <v>263</v>
      </c>
      <c r="L214" s="39"/>
      <c r="M214" s="189" t="s">
        <v>1</v>
      </c>
      <c r="N214" s="190" t="s">
        <v>40</v>
      </c>
      <c r="O214" s="77"/>
      <c r="P214" s="191">
        <f>O214*H214</f>
        <v>0</v>
      </c>
      <c r="Q214" s="191">
        <v>2.1600000000000001</v>
      </c>
      <c r="R214" s="191">
        <f>Q214*H214</f>
        <v>172.58184</v>
      </c>
      <c r="S214" s="191">
        <v>0</v>
      </c>
      <c r="T214" s="192">
        <f>S214*H214</f>
        <v>0</v>
      </c>
      <c r="U214" s="38"/>
      <c r="V214" s="38"/>
      <c r="W214" s="38"/>
      <c r="X214" s="38"/>
      <c r="Y214" s="38"/>
      <c r="Z214" s="38"/>
      <c r="AA214" s="38"/>
      <c r="AB214" s="38"/>
      <c r="AC214" s="38"/>
      <c r="AD214" s="38"/>
      <c r="AE214" s="38"/>
      <c r="AR214" s="193" t="s">
        <v>108</v>
      </c>
      <c r="AT214" s="193" t="s">
        <v>259</v>
      </c>
      <c r="AU214" s="193" t="s">
        <v>85</v>
      </c>
      <c r="AY214" s="19" t="s">
        <v>257</v>
      </c>
      <c r="BE214" s="194">
        <f>IF(N214="základní",J214,0)</f>
        <v>0</v>
      </c>
      <c r="BF214" s="194">
        <f>IF(N214="snížená",J214,0)</f>
        <v>0</v>
      </c>
      <c r="BG214" s="194">
        <f>IF(N214="zákl. přenesená",J214,0)</f>
        <v>0</v>
      </c>
      <c r="BH214" s="194">
        <f>IF(N214="sníž. přenesená",J214,0)</f>
        <v>0</v>
      </c>
      <c r="BI214" s="194">
        <f>IF(N214="nulová",J214,0)</f>
        <v>0</v>
      </c>
      <c r="BJ214" s="19" t="s">
        <v>82</v>
      </c>
      <c r="BK214" s="194">
        <f>ROUND(I214*H214,2)</f>
        <v>0</v>
      </c>
      <c r="BL214" s="19" t="s">
        <v>108</v>
      </c>
      <c r="BM214" s="193" t="s">
        <v>3863</v>
      </c>
    </row>
    <row r="215" s="13" customFormat="1">
      <c r="A215" s="13"/>
      <c r="B215" s="195"/>
      <c r="C215" s="13"/>
      <c r="D215" s="196" t="s">
        <v>265</v>
      </c>
      <c r="E215" s="197" t="s">
        <v>1</v>
      </c>
      <c r="F215" s="198" t="s">
        <v>331</v>
      </c>
      <c r="G215" s="13"/>
      <c r="H215" s="197" t="s">
        <v>1</v>
      </c>
      <c r="I215" s="199"/>
      <c r="J215" s="13"/>
      <c r="K215" s="13"/>
      <c r="L215" s="195"/>
      <c r="M215" s="200"/>
      <c r="N215" s="201"/>
      <c r="O215" s="201"/>
      <c r="P215" s="201"/>
      <c r="Q215" s="201"/>
      <c r="R215" s="201"/>
      <c r="S215" s="201"/>
      <c r="T215" s="202"/>
      <c r="U215" s="13"/>
      <c r="V215" s="13"/>
      <c r="W215" s="13"/>
      <c r="X215" s="13"/>
      <c r="Y215" s="13"/>
      <c r="Z215" s="13"/>
      <c r="AA215" s="13"/>
      <c r="AB215" s="13"/>
      <c r="AC215" s="13"/>
      <c r="AD215" s="13"/>
      <c r="AE215" s="13"/>
      <c r="AT215" s="197" t="s">
        <v>265</v>
      </c>
      <c r="AU215" s="197" t="s">
        <v>85</v>
      </c>
      <c r="AV215" s="13" t="s">
        <v>82</v>
      </c>
      <c r="AW215" s="13" t="s">
        <v>32</v>
      </c>
      <c r="AX215" s="13" t="s">
        <v>75</v>
      </c>
      <c r="AY215" s="197" t="s">
        <v>257</v>
      </c>
    </row>
    <row r="216" s="13" customFormat="1">
      <c r="A216" s="13"/>
      <c r="B216" s="195"/>
      <c r="C216" s="13"/>
      <c r="D216" s="196" t="s">
        <v>265</v>
      </c>
      <c r="E216" s="197" t="s">
        <v>1</v>
      </c>
      <c r="F216" s="198" t="s">
        <v>332</v>
      </c>
      <c r="G216" s="13"/>
      <c r="H216" s="197" t="s">
        <v>1</v>
      </c>
      <c r="I216" s="199"/>
      <c r="J216" s="13"/>
      <c r="K216" s="13"/>
      <c r="L216" s="195"/>
      <c r="M216" s="200"/>
      <c r="N216" s="201"/>
      <c r="O216" s="201"/>
      <c r="P216" s="201"/>
      <c r="Q216" s="201"/>
      <c r="R216" s="201"/>
      <c r="S216" s="201"/>
      <c r="T216" s="202"/>
      <c r="U216" s="13"/>
      <c r="V216" s="13"/>
      <c r="W216" s="13"/>
      <c r="X216" s="13"/>
      <c r="Y216" s="13"/>
      <c r="Z216" s="13"/>
      <c r="AA216" s="13"/>
      <c r="AB216" s="13"/>
      <c r="AC216" s="13"/>
      <c r="AD216" s="13"/>
      <c r="AE216" s="13"/>
      <c r="AT216" s="197" t="s">
        <v>265</v>
      </c>
      <c r="AU216" s="197" t="s">
        <v>85</v>
      </c>
      <c r="AV216" s="13" t="s">
        <v>82</v>
      </c>
      <c r="AW216" s="13" t="s">
        <v>32</v>
      </c>
      <c r="AX216" s="13" t="s">
        <v>75</v>
      </c>
      <c r="AY216" s="197" t="s">
        <v>257</v>
      </c>
    </row>
    <row r="217" s="14" customFormat="1">
      <c r="A217" s="14"/>
      <c r="B217" s="203"/>
      <c r="C217" s="14"/>
      <c r="D217" s="196" t="s">
        <v>265</v>
      </c>
      <c r="E217" s="204" t="s">
        <v>1</v>
      </c>
      <c r="F217" s="205" t="s">
        <v>3864</v>
      </c>
      <c r="G217" s="14"/>
      <c r="H217" s="206">
        <v>79.899000000000001</v>
      </c>
      <c r="I217" s="207"/>
      <c r="J217" s="14"/>
      <c r="K217" s="14"/>
      <c r="L217" s="203"/>
      <c r="M217" s="208"/>
      <c r="N217" s="209"/>
      <c r="O217" s="209"/>
      <c r="P217" s="209"/>
      <c r="Q217" s="209"/>
      <c r="R217" s="209"/>
      <c r="S217" s="209"/>
      <c r="T217" s="210"/>
      <c r="U217" s="14"/>
      <c r="V217" s="14"/>
      <c r="W217" s="14"/>
      <c r="X217" s="14"/>
      <c r="Y217" s="14"/>
      <c r="Z217" s="14"/>
      <c r="AA217" s="14"/>
      <c r="AB217" s="14"/>
      <c r="AC217" s="14"/>
      <c r="AD217" s="14"/>
      <c r="AE217" s="14"/>
      <c r="AT217" s="204" t="s">
        <v>265</v>
      </c>
      <c r="AU217" s="204" t="s">
        <v>85</v>
      </c>
      <c r="AV217" s="14" t="s">
        <v>85</v>
      </c>
      <c r="AW217" s="14" t="s">
        <v>32</v>
      </c>
      <c r="AX217" s="14" t="s">
        <v>75</v>
      </c>
      <c r="AY217" s="204" t="s">
        <v>257</v>
      </c>
    </row>
    <row r="218" s="15" customFormat="1">
      <c r="A218" s="15"/>
      <c r="B218" s="211"/>
      <c r="C218" s="15"/>
      <c r="D218" s="196" t="s">
        <v>265</v>
      </c>
      <c r="E218" s="212" t="s">
        <v>1</v>
      </c>
      <c r="F218" s="213" t="s">
        <v>271</v>
      </c>
      <c r="G218" s="15"/>
      <c r="H218" s="214">
        <v>79.899000000000001</v>
      </c>
      <c r="I218" s="215"/>
      <c r="J218" s="15"/>
      <c r="K218" s="15"/>
      <c r="L218" s="211"/>
      <c r="M218" s="216"/>
      <c r="N218" s="217"/>
      <c r="O218" s="217"/>
      <c r="P218" s="217"/>
      <c r="Q218" s="217"/>
      <c r="R218" s="217"/>
      <c r="S218" s="217"/>
      <c r="T218" s="218"/>
      <c r="U218" s="15"/>
      <c r="V218" s="15"/>
      <c r="W218" s="15"/>
      <c r="X218" s="15"/>
      <c r="Y218" s="15"/>
      <c r="Z218" s="15"/>
      <c r="AA218" s="15"/>
      <c r="AB218" s="15"/>
      <c r="AC218" s="15"/>
      <c r="AD218" s="15"/>
      <c r="AE218" s="15"/>
      <c r="AT218" s="212" t="s">
        <v>265</v>
      </c>
      <c r="AU218" s="212" t="s">
        <v>85</v>
      </c>
      <c r="AV218" s="15" t="s">
        <v>108</v>
      </c>
      <c r="AW218" s="15" t="s">
        <v>32</v>
      </c>
      <c r="AX218" s="15" t="s">
        <v>82</v>
      </c>
      <c r="AY218" s="212" t="s">
        <v>257</v>
      </c>
    </row>
    <row r="219" s="2" customFormat="1" ht="16.5" customHeight="1">
      <c r="A219" s="38"/>
      <c r="B219" s="181"/>
      <c r="C219" s="182" t="s">
        <v>334</v>
      </c>
      <c r="D219" s="182" t="s">
        <v>259</v>
      </c>
      <c r="E219" s="183" t="s">
        <v>335</v>
      </c>
      <c r="F219" s="184" t="s">
        <v>336</v>
      </c>
      <c r="G219" s="185" t="s">
        <v>262</v>
      </c>
      <c r="H219" s="186">
        <v>42.774999999999999</v>
      </c>
      <c r="I219" s="187"/>
      <c r="J219" s="188">
        <f>ROUND(I219*H219,2)</f>
        <v>0</v>
      </c>
      <c r="K219" s="184" t="s">
        <v>263</v>
      </c>
      <c r="L219" s="39"/>
      <c r="M219" s="189" t="s">
        <v>1</v>
      </c>
      <c r="N219" s="190" t="s">
        <v>40</v>
      </c>
      <c r="O219" s="77"/>
      <c r="P219" s="191">
        <f>O219*H219</f>
        <v>0</v>
      </c>
      <c r="Q219" s="191">
        <v>2.5018699999999998</v>
      </c>
      <c r="R219" s="191">
        <f>Q219*H219</f>
        <v>107.01748924999998</v>
      </c>
      <c r="S219" s="191">
        <v>0</v>
      </c>
      <c r="T219" s="192">
        <f>S219*H219</f>
        <v>0</v>
      </c>
      <c r="U219" s="38"/>
      <c r="V219" s="38"/>
      <c r="W219" s="38"/>
      <c r="X219" s="38"/>
      <c r="Y219" s="38"/>
      <c r="Z219" s="38"/>
      <c r="AA219" s="38"/>
      <c r="AB219" s="38"/>
      <c r="AC219" s="38"/>
      <c r="AD219" s="38"/>
      <c r="AE219" s="38"/>
      <c r="AR219" s="193" t="s">
        <v>108</v>
      </c>
      <c r="AT219" s="193" t="s">
        <v>259</v>
      </c>
      <c r="AU219" s="193" t="s">
        <v>85</v>
      </c>
      <c r="AY219" s="19" t="s">
        <v>257</v>
      </c>
      <c r="BE219" s="194">
        <f>IF(N219="základní",J219,0)</f>
        <v>0</v>
      </c>
      <c r="BF219" s="194">
        <f>IF(N219="snížená",J219,0)</f>
        <v>0</v>
      </c>
      <c r="BG219" s="194">
        <f>IF(N219="zákl. přenesená",J219,0)</f>
        <v>0</v>
      </c>
      <c r="BH219" s="194">
        <f>IF(N219="sníž. přenesená",J219,0)</f>
        <v>0</v>
      </c>
      <c r="BI219" s="194">
        <f>IF(N219="nulová",J219,0)</f>
        <v>0</v>
      </c>
      <c r="BJ219" s="19" t="s">
        <v>82</v>
      </c>
      <c r="BK219" s="194">
        <f>ROUND(I219*H219,2)</f>
        <v>0</v>
      </c>
      <c r="BL219" s="19" t="s">
        <v>108</v>
      </c>
      <c r="BM219" s="193" t="s">
        <v>3865</v>
      </c>
    </row>
    <row r="220" s="13" customFormat="1">
      <c r="A220" s="13"/>
      <c r="B220" s="195"/>
      <c r="C220" s="13"/>
      <c r="D220" s="196" t="s">
        <v>265</v>
      </c>
      <c r="E220" s="197" t="s">
        <v>1</v>
      </c>
      <c r="F220" s="198" t="s">
        <v>331</v>
      </c>
      <c r="G220" s="13"/>
      <c r="H220" s="197" t="s">
        <v>1</v>
      </c>
      <c r="I220" s="199"/>
      <c r="J220" s="13"/>
      <c r="K220" s="13"/>
      <c r="L220" s="195"/>
      <c r="M220" s="200"/>
      <c r="N220" s="201"/>
      <c r="O220" s="201"/>
      <c r="P220" s="201"/>
      <c r="Q220" s="201"/>
      <c r="R220" s="201"/>
      <c r="S220" s="201"/>
      <c r="T220" s="202"/>
      <c r="U220" s="13"/>
      <c r="V220" s="13"/>
      <c r="W220" s="13"/>
      <c r="X220" s="13"/>
      <c r="Y220" s="13"/>
      <c r="Z220" s="13"/>
      <c r="AA220" s="13"/>
      <c r="AB220" s="13"/>
      <c r="AC220" s="13"/>
      <c r="AD220" s="13"/>
      <c r="AE220" s="13"/>
      <c r="AT220" s="197" t="s">
        <v>265</v>
      </c>
      <c r="AU220" s="197" t="s">
        <v>85</v>
      </c>
      <c r="AV220" s="13" t="s">
        <v>82</v>
      </c>
      <c r="AW220" s="13" t="s">
        <v>32</v>
      </c>
      <c r="AX220" s="13" t="s">
        <v>75</v>
      </c>
      <c r="AY220" s="197" t="s">
        <v>257</v>
      </c>
    </row>
    <row r="221" s="13" customFormat="1">
      <c r="A221" s="13"/>
      <c r="B221" s="195"/>
      <c r="C221" s="13"/>
      <c r="D221" s="196" t="s">
        <v>265</v>
      </c>
      <c r="E221" s="197" t="s">
        <v>1</v>
      </c>
      <c r="F221" s="198" t="s">
        <v>338</v>
      </c>
      <c r="G221" s="13"/>
      <c r="H221" s="197" t="s">
        <v>1</v>
      </c>
      <c r="I221" s="199"/>
      <c r="J221" s="13"/>
      <c r="K221" s="13"/>
      <c r="L221" s="195"/>
      <c r="M221" s="200"/>
      <c r="N221" s="201"/>
      <c r="O221" s="201"/>
      <c r="P221" s="201"/>
      <c r="Q221" s="201"/>
      <c r="R221" s="201"/>
      <c r="S221" s="201"/>
      <c r="T221" s="202"/>
      <c r="U221" s="13"/>
      <c r="V221" s="13"/>
      <c r="W221" s="13"/>
      <c r="X221" s="13"/>
      <c r="Y221" s="13"/>
      <c r="Z221" s="13"/>
      <c r="AA221" s="13"/>
      <c r="AB221" s="13"/>
      <c r="AC221" s="13"/>
      <c r="AD221" s="13"/>
      <c r="AE221" s="13"/>
      <c r="AT221" s="197" t="s">
        <v>265</v>
      </c>
      <c r="AU221" s="197" t="s">
        <v>85</v>
      </c>
      <c r="AV221" s="13" t="s">
        <v>82</v>
      </c>
      <c r="AW221" s="13" t="s">
        <v>32</v>
      </c>
      <c r="AX221" s="13" t="s">
        <v>75</v>
      </c>
      <c r="AY221" s="197" t="s">
        <v>257</v>
      </c>
    </row>
    <row r="222" s="14" customFormat="1">
      <c r="A222" s="14"/>
      <c r="B222" s="203"/>
      <c r="C222" s="14"/>
      <c r="D222" s="196" t="s">
        <v>265</v>
      </c>
      <c r="E222" s="204" t="s">
        <v>1</v>
      </c>
      <c r="F222" s="205" t="s">
        <v>3866</v>
      </c>
      <c r="G222" s="14"/>
      <c r="H222" s="206">
        <v>12.443</v>
      </c>
      <c r="I222" s="207"/>
      <c r="J222" s="14"/>
      <c r="K222" s="14"/>
      <c r="L222" s="203"/>
      <c r="M222" s="208"/>
      <c r="N222" s="209"/>
      <c r="O222" s="209"/>
      <c r="P222" s="209"/>
      <c r="Q222" s="209"/>
      <c r="R222" s="209"/>
      <c r="S222" s="209"/>
      <c r="T222" s="210"/>
      <c r="U222" s="14"/>
      <c r="V222" s="14"/>
      <c r="W222" s="14"/>
      <c r="X222" s="14"/>
      <c r="Y222" s="14"/>
      <c r="Z222" s="14"/>
      <c r="AA222" s="14"/>
      <c r="AB222" s="14"/>
      <c r="AC222" s="14"/>
      <c r="AD222" s="14"/>
      <c r="AE222" s="14"/>
      <c r="AT222" s="204" t="s">
        <v>265</v>
      </c>
      <c r="AU222" s="204" t="s">
        <v>85</v>
      </c>
      <c r="AV222" s="14" t="s">
        <v>85</v>
      </c>
      <c r="AW222" s="14" t="s">
        <v>32</v>
      </c>
      <c r="AX222" s="14" t="s">
        <v>75</v>
      </c>
      <c r="AY222" s="204" t="s">
        <v>257</v>
      </c>
    </row>
    <row r="223" s="14" customFormat="1">
      <c r="A223" s="14"/>
      <c r="B223" s="203"/>
      <c r="C223" s="14"/>
      <c r="D223" s="196" t="s">
        <v>265</v>
      </c>
      <c r="E223" s="204" t="s">
        <v>1</v>
      </c>
      <c r="F223" s="205" t="s">
        <v>3867</v>
      </c>
      <c r="G223" s="14"/>
      <c r="H223" s="206">
        <v>30.332000000000001</v>
      </c>
      <c r="I223" s="207"/>
      <c r="J223" s="14"/>
      <c r="K223" s="14"/>
      <c r="L223" s="203"/>
      <c r="M223" s="208"/>
      <c r="N223" s="209"/>
      <c r="O223" s="209"/>
      <c r="P223" s="209"/>
      <c r="Q223" s="209"/>
      <c r="R223" s="209"/>
      <c r="S223" s="209"/>
      <c r="T223" s="210"/>
      <c r="U223" s="14"/>
      <c r="V223" s="14"/>
      <c r="W223" s="14"/>
      <c r="X223" s="14"/>
      <c r="Y223" s="14"/>
      <c r="Z223" s="14"/>
      <c r="AA223" s="14"/>
      <c r="AB223" s="14"/>
      <c r="AC223" s="14"/>
      <c r="AD223" s="14"/>
      <c r="AE223" s="14"/>
      <c r="AT223" s="204" t="s">
        <v>265</v>
      </c>
      <c r="AU223" s="204" t="s">
        <v>85</v>
      </c>
      <c r="AV223" s="14" t="s">
        <v>85</v>
      </c>
      <c r="AW223" s="14" t="s">
        <v>32</v>
      </c>
      <c r="AX223" s="14" t="s">
        <v>75</v>
      </c>
      <c r="AY223" s="204" t="s">
        <v>257</v>
      </c>
    </row>
    <row r="224" s="15" customFormat="1">
      <c r="A224" s="15"/>
      <c r="B224" s="211"/>
      <c r="C224" s="15"/>
      <c r="D224" s="196" t="s">
        <v>265</v>
      </c>
      <c r="E224" s="212" t="s">
        <v>1</v>
      </c>
      <c r="F224" s="213" t="s">
        <v>271</v>
      </c>
      <c r="G224" s="15"/>
      <c r="H224" s="214">
        <v>42.774999999999999</v>
      </c>
      <c r="I224" s="215"/>
      <c r="J224" s="15"/>
      <c r="K224" s="15"/>
      <c r="L224" s="211"/>
      <c r="M224" s="216"/>
      <c r="N224" s="217"/>
      <c r="O224" s="217"/>
      <c r="P224" s="217"/>
      <c r="Q224" s="217"/>
      <c r="R224" s="217"/>
      <c r="S224" s="217"/>
      <c r="T224" s="218"/>
      <c r="U224" s="15"/>
      <c r="V224" s="15"/>
      <c r="W224" s="15"/>
      <c r="X224" s="15"/>
      <c r="Y224" s="15"/>
      <c r="Z224" s="15"/>
      <c r="AA224" s="15"/>
      <c r="AB224" s="15"/>
      <c r="AC224" s="15"/>
      <c r="AD224" s="15"/>
      <c r="AE224" s="15"/>
      <c r="AT224" s="212" t="s">
        <v>265</v>
      </c>
      <c r="AU224" s="212" t="s">
        <v>85</v>
      </c>
      <c r="AV224" s="15" t="s">
        <v>108</v>
      </c>
      <c r="AW224" s="15" t="s">
        <v>32</v>
      </c>
      <c r="AX224" s="15" t="s">
        <v>82</v>
      </c>
      <c r="AY224" s="212" t="s">
        <v>257</v>
      </c>
    </row>
    <row r="225" s="2" customFormat="1" ht="24.15" customHeight="1">
      <c r="A225" s="38"/>
      <c r="B225" s="181"/>
      <c r="C225" s="182" t="s">
        <v>343</v>
      </c>
      <c r="D225" s="182" t="s">
        <v>259</v>
      </c>
      <c r="E225" s="183" t="s">
        <v>344</v>
      </c>
      <c r="F225" s="184" t="s">
        <v>345</v>
      </c>
      <c r="G225" s="185" t="s">
        <v>262</v>
      </c>
      <c r="H225" s="186">
        <v>51.478000000000002</v>
      </c>
      <c r="I225" s="187"/>
      <c r="J225" s="188">
        <f>ROUND(I225*H225,2)</f>
        <v>0</v>
      </c>
      <c r="K225" s="184" t="s">
        <v>263</v>
      </c>
      <c r="L225" s="39"/>
      <c r="M225" s="189" t="s">
        <v>1</v>
      </c>
      <c r="N225" s="190" t="s">
        <v>40</v>
      </c>
      <c r="O225" s="77"/>
      <c r="P225" s="191">
        <f>O225*H225</f>
        <v>0</v>
      </c>
      <c r="Q225" s="191">
        <v>2.5018699999999998</v>
      </c>
      <c r="R225" s="191">
        <f>Q225*H225</f>
        <v>128.79126385999999</v>
      </c>
      <c r="S225" s="191">
        <v>0</v>
      </c>
      <c r="T225" s="192">
        <f>S225*H225</f>
        <v>0</v>
      </c>
      <c r="U225" s="38"/>
      <c r="V225" s="38"/>
      <c r="W225" s="38"/>
      <c r="X225" s="38"/>
      <c r="Y225" s="38"/>
      <c r="Z225" s="38"/>
      <c r="AA225" s="38"/>
      <c r="AB225" s="38"/>
      <c r="AC225" s="38"/>
      <c r="AD225" s="38"/>
      <c r="AE225" s="38"/>
      <c r="AR225" s="193" t="s">
        <v>108</v>
      </c>
      <c r="AT225" s="193" t="s">
        <v>259</v>
      </c>
      <c r="AU225" s="193" t="s">
        <v>85</v>
      </c>
      <c r="AY225" s="19" t="s">
        <v>257</v>
      </c>
      <c r="BE225" s="194">
        <f>IF(N225="základní",J225,0)</f>
        <v>0</v>
      </c>
      <c r="BF225" s="194">
        <f>IF(N225="snížená",J225,0)</f>
        <v>0</v>
      </c>
      <c r="BG225" s="194">
        <f>IF(N225="zákl. přenesená",J225,0)</f>
        <v>0</v>
      </c>
      <c r="BH225" s="194">
        <f>IF(N225="sníž. přenesená",J225,0)</f>
        <v>0</v>
      </c>
      <c r="BI225" s="194">
        <f>IF(N225="nulová",J225,0)</f>
        <v>0</v>
      </c>
      <c r="BJ225" s="19" t="s">
        <v>82</v>
      </c>
      <c r="BK225" s="194">
        <f>ROUND(I225*H225,2)</f>
        <v>0</v>
      </c>
      <c r="BL225" s="19" t="s">
        <v>108</v>
      </c>
      <c r="BM225" s="193" t="s">
        <v>3868</v>
      </c>
    </row>
    <row r="226" s="13" customFormat="1">
      <c r="A226" s="13"/>
      <c r="B226" s="195"/>
      <c r="C226" s="13"/>
      <c r="D226" s="196" t="s">
        <v>265</v>
      </c>
      <c r="E226" s="197" t="s">
        <v>1</v>
      </c>
      <c r="F226" s="198" t="s">
        <v>347</v>
      </c>
      <c r="G226" s="13"/>
      <c r="H226" s="197" t="s">
        <v>1</v>
      </c>
      <c r="I226" s="199"/>
      <c r="J226" s="13"/>
      <c r="K226" s="13"/>
      <c r="L226" s="195"/>
      <c r="M226" s="200"/>
      <c r="N226" s="201"/>
      <c r="O226" s="201"/>
      <c r="P226" s="201"/>
      <c r="Q226" s="201"/>
      <c r="R226" s="201"/>
      <c r="S226" s="201"/>
      <c r="T226" s="202"/>
      <c r="U226" s="13"/>
      <c r="V226" s="13"/>
      <c r="W226" s="13"/>
      <c r="X226" s="13"/>
      <c r="Y226" s="13"/>
      <c r="Z226" s="13"/>
      <c r="AA226" s="13"/>
      <c r="AB226" s="13"/>
      <c r="AC226" s="13"/>
      <c r="AD226" s="13"/>
      <c r="AE226" s="13"/>
      <c r="AT226" s="197" t="s">
        <v>265</v>
      </c>
      <c r="AU226" s="197" t="s">
        <v>85</v>
      </c>
      <c r="AV226" s="13" t="s">
        <v>82</v>
      </c>
      <c r="AW226" s="13" t="s">
        <v>32</v>
      </c>
      <c r="AX226" s="13" t="s">
        <v>75</v>
      </c>
      <c r="AY226" s="197" t="s">
        <v>257</v>
      </c>
    </row>
    <row r="227" s="13" customFormat="1">
      <c r="A227" s="13"/>
      <c r="B227" s="195"/>
      <c r="C227" s="13"/>
      <c r="D227" s="196" t="s">
        <v>265</v>
      </c>
      <c r="E227" s="197" t="s">
        <v>1</v>
      </c>
      <c r="F227" s="198" t="s">
        <v>348</v>
      </c>
      <c r="G227" s="13"/>
      <c r="H227" s="197" t="s">
        <v>1</v>
      </c>
      <c r="I227" s="199"/>
      <c r="J227" s="13"/>
      <c r="K227" s="13"/>
      <c r="L227" s="195"/>
      <c r="M227" s="200"/>
      <c r="N227" s="201"/>
      <c r="O227" s="201"/>
      <c r="P227" s="201"/>
      <c r="Q227" s="201"/>
      <c r="R227" s="201"/>
      <c r="S227" s="201"/>
      <c r="T227" s="202"/>
      <c r="U227" s="13"/>
      <c r="V227" s="13"/>
      <c r="W227" s="13"/>
      <c r="X227" s="13"/>
      <c r="Y227" s="13"/>
      <c r="Z227" s="13"/>
      <c r="AA227" s="13"/>
      <c r="AB227" s="13"/>
      <c r="AC227" s="13"/>
      <c r="AD227" s="13"/>
      <c r="AE227" s="13"/>
      <c r="AT227" s="197" t="s">
        <v>265</v>
      </c>
      <c r="AU227" s="197" t="s">
        <v>85</v>
      </c>
      <c r="AV227" s="13" t="s">
        <v>82</v>
      </c>
      <c r="AW227" s="13" t="s">
        <v>32</v>
      </c>
      <c r="AX227" s="13" t="s">
        <v>75</v>
      </c>
      <c r="AY227" s="197" t="s">
        <v>257</v>
      </c>
    </row>
    <row r="228" s="14" customFormat="1">
      <c r="A228" s="14"/>
      <c r="B228" s="203"/>
      <c r="C228" s="14"/>
      <c r="D228" s="196" t="s">
        <v>265</v>
      </c>
      <c r="E228" s="204" t="s">
        <v>1</v>
      </c>
      <c r="F228" s="205" t="s">
        <v>3869</v>
      </c>
      <c r="G228" s="14"/>
      <c r="H228" s="206">
        <v>51.478000000000002</v>
      </c>
      <c r="I228" s="207"/>
      <c r="J228" s="14"/>
      <c r="K228" s="14"/>
      <c r="L228" s="203"/>
      <c r="M228" s="208"/>
      <c r="N228" s="209"/>
      <c r="O228" s="209"/>
      <c r="P228" s="209"/>
      <c r="Q228" s="209"/>
      <c r="R228" s="209"/>
      <c r="S228" s="209"/>
      <c r="T228" s="210"/>
      <c r="U228" s="14"/>
      <c r="V228" s="14"/>
      <c r="W228" s="14"/>
      <c r="X228" s="14"/>
      <c r="Y228" s="14"/>
      <c r="Z228" s="14"/>
      <c r="AA228" s="14"/>
      <c r="AB228" s="14"/>
      <c r="AC228" s="14"/>
      <c r="AD228" s="14"/>
      <c r="AE228" s="14"/>
      <c r="AT228" s="204" t="s">
        <v>265</v>
      </c>
      <c r="AU228" s="204" t="s">
        <v>85</v>
      </c>
      <c r="AV228" s="14" t="s">
        <v>85</v>
      </c>
      <c r="AW228" s="14" t="s">
        <v>32</v>
      </c>
      <c r="AX228" s="14" t="s">
        <v>75</v>
      </c>
      <c r="AY228" s="204" t="s">
        <v>257</v>
      </c>
    </row>
    <row r="229" s="15" customFormat="1">
      <c r="A229" s="15"/>
      <c r="B229" s="211"/>
      <c r="C229" s="15"/>
      <c r="D229" s="196" t="s">
        <v>265</v>
      </c>
      <c r="E229" s="212" t="s">
        <v>1</v>
      </c>
      <c r="F229" s="213" t="s">
        <v>271</v>
      </c>
      <c r="G229" s="15"/>
      <c r="H229" s="214">
        <v>51.478000000000002</v>
      </c>
      <c r="I229" s="215"/>
      <c r="J229" s="15"/>
      <c r="K229" s="15"/>
      <c r="L229" s="211"/>
      <c r="M229" s="216"/>
      <c r="N229" s="217"/>
      <c r="O229" s="217"/>
      <c r="P229" s="217"/>
      <c r="Q229" s="217"/>
      <c r="R229" s="217"/>
      <c r="S229" s="217"/>
      <c r="T229" s="218"/>
      <c r="U229" s="15"/>
      <c r="V229" s="15"/>
      <c r="W229" s="15"/>
      <c r="X229" s="15"/>
      <c r="Y229" s="15"/>
      <c r="Z229" s="15"/>
      <c r="AA229" s="15"/>
      <c r="AB229" s="15"/>
      <c r="AC229" s="15"/>
      <c r="AD229" s="15"/>
      <c r="AE229" s="15"/>
      <c r="AT229" s="212" t="s">
        <v>265</v>
      </c>
      <c r="AU229" s="212" t="s">
        <v>85</v>
      </c>
      <c r="AV229" s="15" t="s">
        <v>108</v>
      </c>
      <c r="AW229" s="15" t="s">
        <v>32</v>
      </c>
      <c r="AX229" s="15" t="s">
        <v>82</v>
      </c>
      <c r="AY229" s="212" t="s">
        <v>257</v>
      </c>
    </row>
    <row r="230" s="2" customFormat="1" ht="24.15" customHeight="1">
      <c r="A230" s="38"/>
      <c r="B230" s="181"/>
      <c r="C230" s="182" t="s">
        <v>350</v>
      </c>
      <c r="D230" s="182" t="s">
        <v>259</v>
      </c>
      <c r="E230" s="183" t="s">
        <v>351</v>
      </c>
      <c r="F230" s="184" t="s">
        <v>352</v>
      </c>
      <c r="G230" s="185" t="s">
        <v>262</v>
      </c>
      <c r="H230" s="186">
        <v>23.010000000000002</v>
      </c>
      <c r="I230" s="187"/>
      <c r="J230" s="188">
        <f>ROUND(I230*H230,2)</f>
        <v>0</v>
      </c>
      <c r="K230" s="184" t="s">
        <v>1</v>
      </c>
      <c r="L230" s="39"/>
      <c r="M230" s="189" t="s">
        <v>1</v>
      </c>
      <c r="N230" s="190" t="s">
        <v>40</v>
      </c>
      <c r="O230" s="77"/>
      <c r="P230" s="191">
        <f>O230*H230</f>
        <v>0</v>
      </c>
      <c r="Q230" s="191">
        <v>2.5236100000000001</v>
      </c>
      <c r="R230" s="191">
        <f>Q230*H230</f>
        <v>58.06826610000001</v>
      </c>
      <c r="S230" s="191">
        <v>0</v>
      </c>
      <c r="T230" s="192">
        <f>S230*H230</f>
        <v>0</v>
      </c>
      <c r="U230" s="38"/>
      <c r="V230" s="38"/>
      <c r="W230" s="38"/>
      <c r="X230" s="38"/>
      <c r="Y230" s="38"/>
      <c r="Z230" s="38"/>
      <c r="AA230" s="38"/>
      <c r="AB230" s="38"/>
      <c r="AC230" s="38"/>
      <c r="AD230" s="38"/>
      <c r="AE230" s="38"/>
      <c r="AR230" s="193" t="s">
        <v>108</v>
      </c>
      <c r="AT230" s="193" t="s">
        <v>259</v>
      </c>
      <c r="AU230" s="193" t="s">
        <v>85</v>
      </c>
      <c r="AY230" s="19" t="s">
        <v>257</v>
      </c>
      <c r="BE230" s="194">
        <f>IF(N230="základní",J230,0)</f>
        <v>0</v>
      </c>
      <c r="BF230" s="194">
        <f>IF(N230="snížená",J230,0)</f>
        <v>0</v>
      </c>
      <c r="BG230" s="194">
        <f>IF(N230="zákl. přenesená",J230,0)</f>
        <v>0</v>
      </c>
      <c r="BH230" s="194">
        <f>IF(N230="sníž. přenesená",J230,0)</f>
        <v>0</v>
      </c>
      <c r="BI230" s="194">
        <f>IF(N230="nulová",J230,0)</f>
        <v>0</v>
      </c>
      <c r="BJ230" s="19" t="s">
        <v>82</v>
      </c>
      <c r="BK230" s="194">
        <f>ROUND(I230*H230,2)</f>
        <v>0</v>
      </c>
      <c r="BL230" s="19" t="s">
        <v>108</v>
      </c>
      <c r="BM230" s="193" t="s">
        <v>3870</v>
      </c>
    </row>
    <row r="231" s="13" customFormat="1">
      <c r="A231" s="13"/>
      <c r="B231" s="195"/>
      <c r="C231" s="13"/>
      <c r="D231" s="196" t="s">
        <v>265</v>
      </c>
      <c r="E231" s="197" t="s">
        <v>1</v>
      </c>
      <c r="F231" s="198" t="s">
        <v>347</v>
      </c>
      <c r="G231" s="13"/>
      <c r="H231" s="197" t="s">
        <v>1</v>
      </c>
      <c r="I231" s="199"/>
      <c r="J231" s="13"/>
      <c r="K231" s="13"/>
      <c r="L231" s="195"/>
      <c r="M231" s="200"/>
      <c r="N231" s="201"/>
      <c r="O231" s="201"/>
      <c r="P231" s="201"/>
      <c r="Q231" s="201"/>
      <c r="R231" s="201"/>
      <c r="S231" s="201"/>
      <c r="T231" s="202"/>
      <c r="U231" s="13"/>
      <c r="V231" s="13"/>
      <c r="W231" s="13"/>
      <c r="X231" s="13"/>
      <c r="Y231" s="13"/>
      <c r="Z231" s="13"/>
      <c r="AA231" s="13"/>
      <c r="AB231" s="13"/>
      <c r="AC231" s="13"/>
      <c r="AD231" s="13"/>
      <c r="AE231" s="13"/>
      <c r="AT231" s="197" t="s">
        <v>265</v>
      </c>
      <c r="AU231" s="197" t="s">
        <v>85</v>
      </c>
      <c r="AV231" s="13" t="s">
        <v>82</v>
      </c>
      <c r="AW231" s="13" t="s">
        <v>32</v>
      </c>
      <c r="AX231" s="13" t="s">
        <v>75</v>
      </c>
      <c r="AY231" s="197" t="s">
        <v>257</v>
      </c>
    </row>
    <row r="232" s="13" customFormat="1">
      <c r="A232" s="13"/>
      <c r="B232" s="195"/>
      <c r="C232" s="13"/>
      <c r="D232" s="196" t="s">
        <v>265</v>
      </c>
      <c r="E232" s="197" t="s">
        <v>1</v>
      </c>
      <c r="F232" s="198" t="s">
        <v>354</v>
      </c>
      <c r="G232" s="13"/>
      <c r="H232" s="197" t="s">
        <v>1</v>
      </c>
      <c r="I232" s="199"/>
      <c r="J232" s="13"/>
      <c r="K232" s="13"/>
      <c r="L232" s="195"/>
      <c r="M232" s="200"/>
      <c r="N232" s="201"/>
      <c r="O232" s="201"/>
      <c r="P232" s="201"/>
      <c r="Q232" s="201"/>
      <c r="R232" s="201"/>
      <c r="S232" s="201"/>
      <c r="T232" s="202"/>
      <c r="U232" s="13"/>
      <c r="V232" s="13"/>
      <c r="W232" s="13"/>
      <c r="X232" s="13"/>
      <c r="Y232" s="13"/>
      <c r="Z232" s="13"/>
      <c r="AA232" s="13"/>
      <c r="AB232" s="13"/>
      <c r="AC232" s="13"/>
      <c r="AD232" s="13"/>
      <c r="AE232" s="13"/>
      <c r="AT232" s="197" t="s">
        <v>265</v>
      </c>
      <c r="AU232" s="197" t="s">
        <v>85</v>
      </c>
      <c r="AV232" s="13" t="s">
        <v>82</v>
      </c>
      <c r="AW232" s="13" t="s">
        <v>32</v>
      </c>
      <c r="AX232" s="13" t="s">
        <v>75</v>
      </c>
      <c r="AY232" s="197" t="s">
        <v>257</v>
      </c>
    </row>
    <row r="233" s="14" customFormat="1">
      <c r="A233" s="14"/>
      <c r="B233" s="203"/>
      <c r="C233" s="14"/>
      <c r="D233" s="196" t="s">
        <v>265</v>
      </c>
      <c r="E233" s="204" t="s">
        <v>1</v>
      </c>
      <c r="F233" s="205" t="s">
        <v>3871</v>
      </c>
      <c r="G233" s="14"/>
      <c r="H233" s="206">
        <v>23.010000000000002</v>
      </c>
      <c r="I233" s="207"/>
      <c r="J233" s="14"/>
      <c r="K233" s="14"/>
      <c r="L233" s="203"/>
      <c r="M233" s="208"/>
      <c r="N233" s="209"/>
      <c r="O233" s="209"/>
      <c r="P233" s="209"/>
      <c r="Q233" s="209"/>
      <c r="R233" s="209"/>
      <c r="S233" s="209"/>
      <c r="T233" s="210"/>
      <c r="U233" s="14"/>
      <c r="V233" s="14"/>
      <c r="W233" s="14"/>
      <c r="X233" s="14"/>
      <c r="Y233" s="14"/>
      <c r="Z233" s="14"/>
      <c r="AA233" s="14"/>
      <c r="AB233" s="14"/>
      <c r="AC233" s="14"/>
      <c r="AD233" s="14"/>
      <c r="AE233" s="14"/>
      <c r="AT233" s="204" t="s">
        <v>265</v>
      </c>
      <c r="AU233" s="204" t="s">
        <v>85</v>
      </c>
      <c r="AV233" s="14" t="s">
        <v>85</v>
      </c>
      <c r="AW233" s="14" t="s">
        <v>32</v>
      </c>
      <c r="AX233" s="14" t="s">
        <v>75</v>
      </c>
      <c r="AY233" s="204" t="s">
        <v>257</v>
      </c>
    </row>
    <row r="234" s="15" customFormat="1">
      <c r="A234" s="15"/>
      <c r="B234" s="211"/>
      <c r="C234" s="15"/>
      <c r="D234" s="196" t="s">
        <v>265</v>
      </c>
      <c r="E234" s="212" t="s">
        <v>1</v>
      </c>
      <c r="F234" s="213" t="s">
        <v>271</v>
      </c>
      <c r="G234" s="15"/>
      <c r="H234" s="214">
        <v>23.010000000000002</v>
      </c>
      <c r="I234" s="215"/>
      <c r="J234" s="15"/>
      <c r="K234" s="15"/>
      <c r="L234" s="211"/>
      <c r="M234" s="216"/>
      <c r="N234" s="217"/>
      <c r="O234" s="217"/>
      <c r="P234" s="217"/>
      <c r="Q234" s="217"/>
      <c r="R234" s="217"/>
      <c r="S234" s="217"/>
      <c r="T234" s="218"/>
      <c r="U234" s="15"/>
      <c r="V234" s="15"/>
      <c r="W234" s="15"/>
      <c r="X234" s="15"/>
      <c r="Y234" s="15"/>
      <c r="Z234" s="15"/>
      <c r="AA234" s="15"/>
      <c r="AB234" s="15"/>
      <c r="AC234" s="15"/>
      <c r="AD234" s="15"/>
      <c r="AE234" s="15"/>
      <c r="AT234" s="212" t="s">
        <v>265</v>
      </c>
      <c r="AU234" s="212" t="s">
        <v>85</v>
      </c>
      <c r="AV234" s="15" t="s">
        <v>108</v>
      </c>
      <c r="AW234" s="15" t="s">
        <v>32</v>
      </c>
      <c r="AX234" s="15" t="s">
        <v>82</v>
      </c>
      <c r="AY234" s="212" t="s">
        <v>257</v>
      </c>
    </row>
    <row r="235" s="2" customFormat="1" ht="16.5" customHeight="1">
      <c r="A235" s="38"/>
      <c r="B235" s="181"/>
      <c r="C235" s="182" t="s">
        <v>8</v>
      </c>
      <c r="D235" s="182" t="s">
        <v>259</v>
      </c>
      <c r="E235" s="183" t="s">
        <v>360</v>
      </c>
      <c r="F235" s="184" t="s">
        <v>361</v>
      </c>
      <c r="G235" s="185" t="s">
        <v>323</v>
      </c>
      <c r="H235" s="186">
        <v>41</v>
      </c>
      <c r="I235" s="187"/>
      <c r="J235" s="188">
        <f>ROUND(I235*H235,2)</f>
        <v>0</v>
      </c>
      <c r="K235" s="184" t="s">
        <v>263</v>
      </c>
      <c r="L235" s="39"/>
      <c r="M235" s="189" t="s">
        <v>1</v>
      </c>
      <c r="N235" s="190" t="s">
        <v>40</v>
      </c>
      <c r="O235" s="77"/>
      <c r="P235" s="191">
        <f>O235*H235</f>
        <v>0</v>
      </c>
      <c r="Q235" s="191">
        <v>0.00247</v>
      </c>
      <c r="R235" s="191">
        <f>Q235*H235</f>
        <v>0.10127</v>
      </c>
      <c r="S235" s="191">
        <v>0</v>
      </c>
      <c r="T235" s="192">
        <f>S235*H235</f>
        <v>0</v>
      </c>
      <c r="U235" s="38"/>
      <c r="V235" s="38"/>
      <c r="W235" s="38"/>
      <c r="X235" s="38"/>
      <c r="Y235" s="38"/>
      <c r="Z235" s="38"/>
      <c r="AA235" s="38"/>
      <c r="AB235" s="38"/>
      <c r="AC235" s="38"/>
      <c r="AD235" s="38"/>
      <c r="AE235" s="38"/>
      <c r="AR235" s="193" t="s">
        <v>108</v>
      </c>
      <c r="AT235" s="193" t="s">
        <v>259</v>
      </c>
      <c r="AU235" s="193" t="s">
        <v>85</v>
      </c>
      <c r="AY235" s="19" t="s">
        <v>257</v>
      </c>
      <c r="BE235" s="194">
        <f>IF(N235="základní",J235,0)</f>
        <v>0</v>
      </c>
      <c r="BF235" s="194">
        <f>IF(N235="snížená",J235,0)</f>
        <v>0</v>
      </c>
      <c r="BG235" s="194">
        <f>IF(N235="zákl. přenesená",J235,0)</f>
        <v>0</v>
      </c>
      <c r="BH235" s="194">
        <f>IF(N235="sníž. přenesená",J235,0)</f>
        <v>0</v>
      </c>
      <c r="BI235" s="194">
        <f>IF(N235="nulová",J235,0)</f>
        <v>0</v>
      </c>
      <c r="BJ235" s="19" t="s">
        <v>82</v>
      </c>
      <c r="BK235" s="194">
        <f>ROUND(I235*H235,2)</f>
        <v>0</v>
      </c>
      <c r="BL235" s="19" t="s">
        <v>108</v>
      </c>
      <c r="BM235" s="193" t="s">
        <v>3872</v>
      </c>
    </row>
    <row r="236" s="14" customFormat="1">
      <c r="A236" s="14"/>
      <c r="B236" s="203"/>
      <c r="C236" s="14"/>
      <c r="D236" s="196" t="s">
        <v>265</v>
      </c>
      <c r="E236" s="204" t="s">
        <v>1</v>
      </c>
      <c r="F236" s="205" t="s">
        <v>3873</v>
      </c>
      <c r="G236" s="14"/>
      <c r="H236" s="206">
        <v>41</v>
      </c>
      <c r="I236" s="207"/>
      <c r="J236" s="14"/>
      <c r="K236" s="14"/>
      <c r="L236" s="203"/>
      <c r="M236" s="208"/>
      <c r="N236" s="209"/>
      <c r="O236" s="209"/>
      <c r="P236" s="209"/>
      <c r="Q236" s="209"/>
      <c r="R236" s="209"/>
      <c r="S236" s="209"/>
      <c r="T236" s="210"/>
      <c r="U236" s="14"/>
      <c r="V236" s="14"/>
      <c r="W236" s="14"/>
      <c r="X236" s="14"/>
      <c r="Y236" s="14"/>
      <c r="Z236" s="14"/>
      <c r="AA236" s="14"/>
      <c r="AB236" s="14"/>
      <c r="AC236" s="14"/>
      <c r="AD236" s="14"/>
      <c r="AE236" s="14"/>
      <c r="AT236" s="204" t="s">
        <v>265</v>
      </c>
      <c r="AU236" s="204" t="s">
        <v>85</v>
      </c>
      <c r="AV236" s="14" t="s">
        <v>85</v>
      </c>
      <c r="AW236" s="14" t="s">
        <v>32</v>
      </c>
      <c r="AX236" s="14" t="s">
        <v>75</v>
      </c>
      <c r="AY236" s="204" t="s">
        <v>257</v>
      </c>
    </row>
    <row r="237" s="15" customFormat="1">
      <c r="A237" s="15"/>
      <c r="B237" s="211"/>
      <c r="C237" s="15"/>
      <c r="D237" s="196" t="s">
        <v>265</v>
      </c>
      <c r="E237" s="212" t="s">
        <v>1</v>
      </c>
      <c r="F237" s="213" t="s">
        <v>271</v>
      </c>
      <c r="G237" s="15"/>
      <c r="H237" s="214">
        <v>41</v>
      </c>
      <c r="I237" s="215"/>
      <c r="J237" s="15"/>
      <c r="K237" s="15"/>
      <c r="L237" s="211"/>
      <c r="M237" s="216"/>
      <c r="N237" s="217"/>
      <c r="O237" s="217"/>
      <c r="P237" s="217"/>
      <c r="Q237" s="217"/>
      <c r="R237" s="217"/>
      <c r="S237" s="217"/>
      <c r="T237" s="218"/>
      <c r="U237" s="15"/>
      <c r="V237" s="15"/>
      <c r="W237" s="15"/>
      <c r="X237" s="15"/>
      <c r="Y237" s="15"/>
      <c r="Z237" s="15"/>
      <c r="AA237" s="15"/>
      <c r="AB237" s="15"/>
      <c r="AC237" s="15"/>
      <c r="AD237" s="15"/>
      <c r="AE237" s="15"/>
      <c r="AT237" s="212" t="s">
        <v>265</v>
      </c>
      <c r="AU237" s="212" t="s">
        <v>85</v>
      </c>
      <c r="AV237" s="15" t="s">
        <v>108</v>
      </c>
      <c r="AW237" s="15" t="s">
        <v>32</v>
      </c>
      <c r="AX237" s="15" t="s">
        <v>82</v>
      </c>
      <c r="AY237" s="212" t="s">
        <v>257</v>
      </c>
    </row>
    <row r="238" s="2" customFormat="1" ht="16.5" customHeight="1">
      <c r="A238" s="38"/>
      <c r="B238" s="181"/>
      <c r="C238" s="182" t="s">
        <v>364</v>
      </c>
      <c r="D238" s="182" t="s">
        <v>259</v>
      </c>
      <c r="E238" s="183" t="s">
        <v>365</v>
      </c>
      <c r="F238" s="184" t="s">
        <v>366</v>
      </c>
      <c r="G238" s="185" t="s">
        <v>323</v>
      </c>
      <c r="H238" s="186">
        <v>41</v>
      </c>
      <c r="I238" s="187"/>
      <c r="J238" s="188">
        <f>ROUND(I238*H238,2)</f>
        <v>0</v>
      </c>
      <c r="K238" s="184" t="s">
        <v>263</v>
      </c>
      <c r="L238" s="39"/>
      <c r="M238" s="189" t="s">
        <v>1</v>
      </c>
      <c r="N238" s="190" t="s">
        <v>40</v>
      </c>
      <c r="O238" s="77"/>
      <c r="P238" s="191">
        <f>O238*H238</f>
        <v>0</v>
      </c>
      <c r="Q238" s="191">
        <v>0</v>
      </c>
      <c r="R238" s="191">
        <f>Q238*H238</f>
        <v>0</v>
      </c>
      <c r="S238" s="191">
        <v>0</v>
      </c>
      <c r="T238" s="192">
        <f>S238*H238</f>
        <v>0</v>
      </c>
      <c r="U238" s="38"/>
      <c r="V238" s="38"/>
      <c r="W238" s="38"/>
      <c r="X238" s="38"/>
      <c r="Y238" s="38"/>
      <c r="Z238" s="38"/>
      <c r="AA238" s="38"/>
      <c r="AB238" s="38"/>
      <c r="AC238" s="38"/>
      <c r="AD238" s="38"/>
      <c r="AE238" s="38"/>
      <c r="AR238" s="193" t="s">
        <v>108</v>
      </c>
      <c r="AT238" s="193" t="s">
        <v>259</v>
      </c>
      <c r="AU238" s="193" t="s">
        <v>85</v>
      </c>
      <c r="AY238" s="19" t="s">
        <v>257</v>
      </c>
      <c r="BE238" s="194">
        <f>IF(N238="základní",J238,0)</f>
        <v>0</v>
      </c>
      <c r="BF238" s="194">
        <f>IF(N238="snížená",J238,0)</f>
        <v>0</v>
      </c>
      <c r="BG238" s="194">
        <f>IF(N238="zákl. přenesená",J238,0)</f>
        <v>0</v>
      </c>
      <c r="BH238" s="194">
        <f>IF(N238="sníž. přenesená",J238,0)</f>
        <v>0</v>
      </c>
      <c r="BI238" s="194">
        <f>IF(N238="nulová",J238,0)</f>
        <v>0</v>
      </c>
      <c r="BJ238" s="19" t="s">
        <v>82</v>
      </c>
      <c r="BK238" s="194">
        <f>ROUND(I238*H238,2)</f>
        <v>0</v>
      </c>
      <c r="BL238" s="19" t="s">
        <v>108</v>
      </c>
      <c r="BM238" s="193" t="s">
        <v>3874</v>
      </c>
    </row>
    <row r="239" s="2" customFormat="1" ht="21.75" customHeight="1">
      <c r="A239" s="38"/>
      <c r="B239" s="181"/>
      <c r="C239" s="182" t="s">
        <v>368</v>
      </c>
      <c r="D239" s="182" t="s">
        <v>259</v>
      </c>
      <c r="E239" s="183" t="s">
        <v>369</v>
      </c>
      <c r="F239" s="184" t="s">
        <v>370</v>
      </c>
      <c r="G239" s="185" t="s">
        <v>304</v>
      </c>
      <c r="H239" s="186">
        <v>8.9269999999999996</v>
      </c>
      <c r="I239" s="187"/>
      <c r="J239" s="188">
        <f>ROUND(I239*H239,2)</f>
        <v>0</v>
      </c>
      <c r="K239" s="184" t="s">
        <v>263</v>
      </c>
      <c r="L239" s="39"/>
      <c r="M239" s="189" t="s">
        <v>1</v>
      </c>
      <c r="N239" s="190" t="s">
        <v>40</v>
      </c>
      <c r="O239" s="77"/>
      <c r="P239" s="191">
        <f>O239*H239</f>
        <v>0</v>
      </c>
      <c r="Q239" s="191">
        <v>1.0606199999999999</v>
      </c>
      <c r="R239" s="191">
        <f>Q239*H239</f>
        <v>9.4681547399999992</v>
      </c>
      <c r="S239" s="191">
        <v>0</v>
      </c>
      <c r="T239" s="192">
        <f>S239*H239</f>
        <v>0</v>
      </c>
      <c r="U239" s="38"/>
      <c r="V239" s="38"/>
      <c r="W239" s="38"/>
      <c r="X239" s="38"/>
      <c r="Y239" s="38"/>
      <c r="Z239" s="38"/>
      <c r="AA239" s="38"/>
      <c r="AB239" s="38"/>
      <c r="AC239" s="38"/>
      <c r="AD239" s="38"/>
      <c r="AE239" s="38"/>
      <c r="AR239" s="193" t="s">
        <v>108</v>
      </c>
      <c r="AT239" s="193" t="s">
        <v>259</v>
      </c>
      <c r="AU239" s="193" t="s">
        <v>85</v>
      </c>
      <c r="AY239" s="19" t="s">
        <v>257</v>
      </c>
      <c r="BE239" s="194">
        <f>IF(N239="základní",J239,0)</f>
        <v>0</v>
      </c>
      <c r="BF239" s="194">
        <f>IF(N239="snížená",J239,0)</f>
        <v>0</v>
      </c>
      <c r="BG239" s="194">
        <f>IF(N239="zákl. přenesená",J239,0)</f>
        <v>0</v>
      </c>
      <c r="BH239" s="194">
        <f>IF(N239="sníž. přenesená",J239,0)</f>
        <v>0</v>
      </c>
      <c r="BI239" s="194">
        <f>IF(N239="nulová",J239,0)</f>
        <v>0</v>
      </c>
      <c r="BJ239" s="19" t="s">
        <v>82</v>
      </c>
      <c r="BK239" s="194">
        <f>ROUND(I239*H239,2)</f>
        <v>0</v>
      </c>
      <c r="BL239" s="19" t="s">
        <v>108</v>
      </c>
      <c r="BM239" s="193" t="s">
        <v>3875</v>
      </c>
    </row>
    <row r="240" s="13" customFormat="1">
      <c r="A240" s="13"/>
      <c r="B240" s="195"/>
      <c r="C240" s="13"/>
      <c r="D240" s="196" t="s">
        <v>265</v>
      </c>
      <c r="E240" s="197" t="s">
        <v>1</v>
      </c>
      <c r="F240" s="198" t="s">
        <v>372</v>
      </c>
      <c r="G240" s="13"/>
      <c r="H240" s="197" t="s">
        <v>1</v>
      </c>
      <c r="I240" s="199"/>
      <c r="J240" s="13"/>
      <c r="K240" s="13"/>
      <c r="L240" s="195"/>
      <c r="M240" s="200"/>
      <c r="N240" s="201"/>
      <c r="O240" s="201"/>
      <c r="P240" s="201"/>
      <c r="Q240" s="201"/>
      <c r="R240" s="201"/>
      <c r="S240" s="201"/>
      <c r="T240" s="202"/>
      <c r="U240" s="13"/>
      <c r="V240" s="13"/>
      <c r="W240" s="13"/>
      <c r="X240" s="13"/>
      <c r="Y240" s="13"/>
      <c r="Z240" s="13"/>
      <c r="AA240" s="13"/>
      <c r="AB240" s="13"/>
      <c r="AC240" s="13"/>
      <c r="AD240" s="13"/>
      <c r="AE240" s="13"/>
      <c r="AT240" s="197" t="s">
        <v>265</v>
      </c>
      <c r="AU240" s="197" t="s">
        <v>85</v>
      </c>
      <c r="AV240" s="13" t="s">
        <v>82</v>
      </c>
      <c r="AW240" s="13" t="s">
        <v>32</v>
      </c>
      <c r="AX240" s="13" t="s">
        <v>75</v>
      </c>
      <c r="AY240" s="197" t="s">
        <v>257</v>
      </c>
    </row>
    <row r="241" s="14" customFormat="1">
      <c r="A241" s="14"/>
      <c r="B241" s="203"/>
      <c r="C241" s="14"/>
      <c r="D241" s="196" t="s">
        <v>265</v>
      </c>
      <c r="E241" s="204" t="s">
        <v>1</v>
      </c>
      <c r="F241" s="205" t="s">
        <v>3876</v>
      </c>
      <c r="G241" s="14"/>
      <c r="H241" s="206">
        <v>8.9269999999999996</v>
      </c>
      <c r="I241" s="207"/>
      <c r="J241" s="14"/>
      <c r="K241" s="14"/>
      <c r="L241" s="203"/>
      <c r="M241" s="208"/>
      <c r="N241" s="209"/>
      <c r="O241" s="209"/>
      <c r="P241" s="209"/>
      <c r="Q241" s="209"/>
      <c r="R241" s="209"/>
      <c r="S241" s="209"/>
      <c r="T241" s="210"/>
      <c r="U241" s="14"/>
      <c r="V241" s="14"/>
      <c r="W241" s="14"/>
      <c r="X241" s="14"/>
      <c r="Y241" s="14"/>
      <c r="Z241" s="14"/>
      <c r="AA241" s="14"/>
      <c r="AB241" s="14"/>
      <c r="AC241" s="14"/>
      <c r="AD241" s="14"/>
      <c r="AE241" s="14"/>
      <c r="AT241" s="204" t="s">
        <v>265</v>
      </c>
      <c r="AU241" s="204" t="s">
        <v>85</v>
      </c>
      <c r="AV241" s="14" t="s">
        <v>85</v>
      </c>
      <c r="AW241" s="14" t="s">
        <v>32</v>
      </c>
      <c r="AX241" s="14" t="s">
        <v>75</v>
      </c>
      <c r="AY241" s="204" t="s">
        <v>257</v>
      </c>
    </row>
    <row r="242" s="15" customFormat="1">
      <c r="A242" s="15"/>
      <c r="B242" s="211"/>
      <c r="C242" s="15"/>
      <c r="D242" s="196" t="s">
        <v>265</v>
      </c>
      <c r="E242" s="212" t="s">
        <v>1</v>
      </c>
      <c r="F242" s="213" t="s">
        <v>271</v>
      </c>
      <c r="G242" s="15"/>
      <c r="H242" s="214">
        <v>8.9269999999999996</v>
      </c>
      <c r="I242" s="215"/>
      <c r="J242" s="15"/>
      <c r="K242" s="15"/>
      <c r="L242" s="211"/>
      <c r="M242" s="216"/>
      <c r="N242" s="217"/>
      <c r="O242" s="217"/>
      <c r="P242" s="217"/>
      <c r="Q242" s="217"/>
      <c r="R242" s="217"/>
      <c r="S242" s="217"/>
      <c r="T242" s="218"/>
      <c r="U242" s="15"/>
      <c r="V242" s="15"/>
      <c r="W242" s="15"/>
      <c r="X242" s="15"/>
      <c r="Y242" s="15"/>
      <c r="Z242" s="15"/>
      <c r="AA242" s="15"/>
      <c r="AB242" s="15"/>
      <c r="AC242" s="15"/>
      <c r="AD242" s="15"/>
      <c r="AE242" s="15"/>
      <c r="AT242" s="212" t="s">
        <v>265</v>
      </c>
      <c r="AU242" s="212" t="s">
        <v>85</v>
      </c>
      <c r="AV242" s="15" t="s">
        <v>108</v>
      </c>
      <c r="AW242" s="15" t="s">
        <v>32</v>
      </c>
      <c r="AX242" s="15" t="s">
        <v>82</v>
      </c>
      <c r="AY242" s="212" t="s">
        <v>257</v>
      </c>
    </row>
    <row r="243" s="2" customFormat="1" ht="16.5" customHeight="1">
      <c r="A243" s="38"/>
      <c r="B243" s="181"/>
      <c r="C243" s="182" t="s">
        <v>374</v>
      </c>
      <c r="D243" s="182" t="s">
        <v>259</v>
      </c>
      <c r="E243" s="183" t="s">
        <v>375</v>
      </c>
      <c r="F243" s="184" t="s">
        <v>376</v>
      </c>
      <c r="G243" s="185" t="s">
        <v>304</v>
      </c>
      <c r="H243" s="186">
        <v>6.1150000000000002</v>
      </c>
      <c r="I243" s="187"/>
      <c r="J243" s="188">
        <f>ROUND(I243*H243,2)</f>
        <v>0</v>
      </c>
      <c r="K243" s="184" t="s">
        <v>263</v>
      </c>
      <c r="L243" s="39"/>
      <c r="M243" s="189" t="s">
        <v>1</v>
      </c>
      <c r="N243" s="190" t="s">
        <v>40</v>
      </c>
      <c r="O243" s="77"/>
      <c r="P243" s="191">
        <f>O243*H243</f>
        <v>0</v>
      </c>
      <c r="Q243" s="191">
        <v>1.06277</v>
      </c>
      <c r="R243" s="191">
        <f>Q243*H243</f>
        <v>6.4988385500000003</v>
      </c>
      <c r="S243" s="191">
        <v>0</v>
      </c>
      <c r="T243" s="192">
        <f>S243*H243</f>
        <v>0</v>
      </c>
      <c r="U243" s="38"/>
      <c r="V243" s="38"/>
      <c r="W243" s="38"/>
      <c r="X243" s="38"/>
      <c r="Y243" s="38"/>
      <c r="Z243" s="38"/>
      <c r="AA243" s="38"/>
      <c r="AB243" s="38"/>
      <c r="AC243" s="38"/>
      <c r="AD243" s="38"/>
      <c r="AE243" s="38"/>
      <c r="AR243" s="193" t="s">
        <v>108</v>
      </c>
      <c r="AT243" s="193" t="s">
        <v>259</v>
      </c>
      <c r="AU243" s="193" t="s">
        <v>85</v>
      </c>
      <c r="AY243" s="19" t="s">
        <v>257</v>
      </c>
      <c r="BE243" s="194">
        <f>IF(N243="základní",J243,0)</f>
        <v>0</v>
      </c>
      <c r="BF243" s="194">
        <f>IF(N243="snížená",J243,0)</f>
        <v>0</v>
      </c>
      <c r="BG243" s="194">
        <f>IF(N243="zákl. přenesená",J243,0)</f>
        <v>0</v>
      </c>
      <c r="BH243" s="194">
        <f>IF(N243="sníž. přenesená",J243,0)</f>
        <v>0</v>
      </c>
      <c r="BI243" s="194">
        <f>IF(N243="nulová",J243,0)</f>
        <v>0</v>
      </c>
      <c r="BJ243" s="19" t="s">
        <v>82</v>
      </c>
      <c r="BK243" s="194">
        <f>ROUND(I243*H243,2)</f>
        <v>0</v>
      </c>
      <c r="BL243" s="19" t="s">
        <v>108</v>
      </c>
      <c r="BM243" s="193" t="s">
        <v>3877</v>
      </c>
    </row>
    <row r="244" s="13" customFormat="1">
      <c r="A244" s="13"/>
      <c r="B244" s="195"/>
      <c r="C244" s="13"/>
      <c r="D244" s="196" t="s">
        <v>265</v>
      </c>
      <c r="E244" s="197" t="s">
        <v>1</v>
      </c>
      <c r="F244" s="198" t="s">
        <v>347</v>
      </c>
      <c r="G244" s="13"/>
      <c r="H244" s="197" t="s">
        <v>1</v>
      </c>
      <c r="I244" s="199"/>
      <c r="J244" s="13"/>
      <c r="K244" s="13"/>
      <c r="L244" s="195"/>
      <c r="M244" s="200"/>
      <c r="N244" s="201"/>
      <c r="O244" s="201"/>
      <c r="P244" s="201"/>
      <c r="Q244" s="201"/>
      <c r="R244" s="201"/>
      <c r="S244" s="201"/>
      <c r="T244" s="202"/>
      <c r="U244" s="13"/>
      <c r="V244" s="13"/>
      <c r="W244" s="13"/>
      <c r="X244" s="13"/>
      <c r="Y244" s="13"/>
      <c r="Z244" s="13"/>
      <c r="AA244" s="13"/>
      <c r="AB244" s="13"/>
      <c r="AC244" s="13"/>
      <c r="AD244" s="13"/>
      <c r="AE244" s="13"/>
      <c r="AT244" s="197" t="s">
        <v>265</v>
      </c>
      <c r="AU244" s="197" t="s">
        <v>85</v>
      </c>
      <c r="AV244" s="13" t="s">
        <v>82</v>
      </c>
      <c r="AW244" s="13" t="s">
        <v>32</v>
      </c>
      <c r="AX244" s="13" t="s">
        <v>75</v>
      </c>
      <c r="AY244" s="197" t="s">
        <v>257</v>
      </c>
    </row>
    <row r="245" s="14" customFormat="1">
      <c r="A245" s="14"/>
      <c r="B245" s="203"/>
      <c r="C245" s="14"/>
      <c r="D245" s="196" t="s">
        <v>265</v>
      </c>
      <c r="E245" s="204" t="s">
        <v>1</v>
      </c>
      <c r="F245" s="205" t="s">
        <v>3878</v>
      </c>
      <c r="G245" s="14"/>
      <c r="H245" s="206">
        <v>6.1150000000000002</v>
      </c>
      <c r="I245" s="207"/>
      <c r="J245" s="14"/>
      <c r="K245" s="14"/>
      <c r="L245" s="203"/>
      <c r="M245" s="208"/>
      <c r="N245" s="209"/>
      <c r="O245" s="209"/>
      <c r="P245" s="209"/>
      <c r="Q245" s="209"/>
      <c r="R245" s="209"/>
      <c r="S245" s="209"/>
      <c r="T245" s="210"/>
      <c r="U245" s="14"/>
      <c r="V245" s="14"/>
      <c r="W245" s="14"/>
      <c r="X245" s="14"/>
      <c r="Y245" s="14"/>
      <c r="Z245" s="14"/>
      <c r="AA245" s="14"/>
      <c r="AB245" s="14"/>
      <c r="AC245" s="14"/>
      <c r="AD245" s="14"/>
      <c r="AE245" s="14"/>
      <c r="AT245" s="204" t="s">
        <v>265</v>
      </c>
      <c r="AU245" s="204" t="s">
        <v>85</v>
      </c>
      <c r="AV245" s="14" t="s">
        <v>85</v>
      </c>
      <c r="AW245" s="14" t="s">
        <v>32</v>
      </c>
      <c r="AX245" s="14" t="s">
        <v>75</v>
      </c>
      <c r="AY245" s="204" t="s">
        <v>257</v>
      </c>
    </row>
    <row r="246" s="15" customFormat="1">
      <c r="A246" s="15"/>
      <c r="B246" s="211"/>
      <c r="C246" s="15"/>
      <c r="D246" s="196" t="s">
        <v>265</v>
      </c>
      <c r="E246" s="212" t="s">
        <v>1</v>
      </c>
      <c r="F246" s="213" t="s">
        <v>271</v>
      </c>
      <c r="G246" s="15"/>
      <c r="H246" s="214">
        <v>6.1150000000000002</v>
      </c>
      <c r="I246" s="215"/>
      <c r="J246" s="15"/>
      <c r="K246" s="15"/>
      <c r="L246" s="211"/>
      <c r="M246" s="216"/>
      <c r="N246" s="217"/>
      <c r="O246" s="217"/>
      <c r="P246" s="217"/>
      <c r="Q246" s="217"/>
      <c r="R246" s="217"/>
      <c r="S246" s="217"/>
      <c r="T246" s="218"/>
      <c r="U246" s="15"/>
      <c r="V246" s="15"/>
      <c r="W246" s="15"/>
      <c r="X246" s="15"/>
      <c r="Y246" s="15"/>
      <c r="Z246" s="15"/>
      <c r="AA246" s="15"/>
      <c r="AB246" s="15"/>
      <c r="AC246" s="15"/>
      <c r="AD246" s="15"/>
      <c r="AE246" s="15"/>
      <c r="AT246" s="212" t="s">
        <v>265</v>
      </c>
      <c r="AU246" s="212" t="s">
        <v>85</v>
      </c>
      <c r="AV246" s="15" t="s">
        <v>108</v>
      </c>
      <c r="AW246" s="15" t="s">
        <v>32</v>
      </c>
      <c r="AX246" s="15" t="s">
        <v>82</v>
      </c>
      <c r="AY246" s="212" t="s">
        <v>257</v>
      </c>
    </row>
    <row r="247" s="2" customFormat="1" ht="24.15" customHeight="1">
      <c r="A247" s="38"/>
      <c r="B247" s="181"/>
      <c r="C247" s="182" t="s">
        <v>379</v>
      </c>
      <c r="D247" s="182" t="s">
        <v>259</v>
      </c>
      <c r="E247" s="183" t="s">
        <v>380</v>
      </c>
      <c r="F247" s="184" t="s">
        <v>381</v>
      </c>
      <c r="G247" s="185" t="s">
        <v>262</v>
      </c>
      <c r="H247" s="186">
        <v>5.3760000000000003</v>
      </c>
      <c r="I247" s="187"/>
      <c r="J247" s="188">
        <f>ROUND(I247*H247,2)</f>
        <v>0</v>
      </c>
      <c r="K247" s="184" t="s">
        <v>263</v>
      </c>
      <c r="L247" s="39"/>
      <c r="M247" s="189" t="s">
        <v>1</v>
      </c>
      <c r="N247" s="190" t="s">
        <v>40</v>
      </c>
      <c r="O247" s="77"/>
      <c r="P247" s="191">
        <f>O247*H247</f>
        <v>0</v>
      </c>
      <c r="Q247" s="191">
        <v>2.5018699999999998</v>
      </c>
      <c r="R247" s="191">
        <f>Q247*H247</f>
        <v>13.45005312</v>
      </c>
      <c r="S247" s="191">
        <v>0</v>
      </c>
      <c r="T247" s="192">
        <f>S247*H247</f>
        <v>0</v>
      </c>
      <c r="U247" s="38"/>
      <c r="V247" s="38"/>
      <c r="W247" s="38"/>
      <c r="X247" s="38"/>
      <c r="Y247" s="38"/>
      <c r="Z247" s="38"/>
      <c r="AA247" s="38"/>
      <c r="AB247" s="38"/>
      <c r="AC247" s="38"/>
      <c r="AD247" s="38"/>
      <c r="AE247" s="38"/>
      <c r="AR247" s="193" t="s">
        <v>108</v>
      </c>
      <c r="AT247" s="193" t="s">
        <v>259</v>
      </c>
      <c r="AU247" s="193" t="s">
        <v>85</v>
      </c>
      <c r="AY247" s="19" t="s">
        <v>257</v>
      </c>
      <c r="BE247" s="194">
        <f>IF(N247="základní",J247,0)</f>
        <v>0</v>
      </c>
      <c r="BF247" s="194">
        <f>IF(N247="snížená",J247,0)</f>
        <v>0</v>
      </c>
      <c r="BG247" s="194">
        <f>IF(N247="zákl. přenesená",J247,0)</f>
        <v>0</v>
      </c>
      <c r="BH247" s="194">
        <f>IF(N247="sníž. přenesená",J247,0)</f>
        <v>0</v>
      </c>
      <c r="BI247" s="194">
        <f>IF(N247="nulová",J247,0)</f>
        <v>0</v>
      </c>
      <c r="BJ247" s="19" t="s">
        <v>82</v>
      </c>
      <c r="BK247" s="194">
        <f>ROUND(I247*H247,2)</f>
        <v>0</v>
      </c>
      <c r="BL247" s="19" t="s">
        <v>108</v>
      </c>
      <c r="BM247" s="193" t="s">
        <v>3879</v>
      </c>
    </row>
    <row r="248" s="13" customFormat="1">
      <c r="A248" s="13"/>
      <c r="B248" s="195"/>
      <c r="C248" s="13"/>
      <c r="D248" s="196" t="s">
        <v>265</v>
      </c>
      <c r="E248" s="197" t="s">
        <v>1</v>
      </c>
      <c r="F248" s="198" t="s">
        <v>500</v>
      </c>
      <c r="G248" s="13"/>
      <c r="H248" s="197" t="s">
        <v>1</v>
      </c>
      <c r="I248" s="199"/>
      <c r="J248" s="13"/>
      <c r="K248" s="13"/>
      <c r="L248" s="195"/>
      <c r="M248" s="200"/>
      <c r="N248" s="201"/>
      <c r="O248" s="201"/>
      <c r="P248" s="201"/>
      <c r="Q248" s="201"/>
      <c r="R248" s="201"/>
      <c r="S248" s="201"/>
      <c r="T248" s="202"/>
      <c r="U248" s="13"/>
      <c r="V248" s="13"/>
      <c r="W248" s="13"/>
      <c r="X248" s="13"/>
      <c r="Y248" s="13"/>
      <c r="Z248" s="13"/>
      <c r="AA248" s="13"/>
      <c r="AB248" s="13"/>
      <c r="AC248" s="13"/>
      <c r="AD248" s="13"/>
      <c r="AE248" s="13"/>
      <c r="AT248" s="197" t="s">
        <v>265</v>
      </c>
      <c r="AU248" s="197" t="s">
        <v>85</v>
      </c>
      <c r="AV248" s="13" t="s">
        <v>82</v>
      </c>
      <c r="AW248" s="13" t="s">
        <v>32</v>
      </c>
      <c r="AX248" s="13" t="s">
        <v>75</v>
      </c>
      <c r="AY248" s="197" t="s">
        <v>257</v>
      </c>
    </row>
    <row r="249" s="13" customFormat="1">
      <c r="A249" s="13"/>
      <c r="B249" s="195"/>
      <c r="C249" s="13"/>
      <c r="D249" s="196" t="s">
        <v>265</v>
      </c>
      <c r="E249" s="197" t="s">
        <v>1</v>
      </c>
      <c r="F249" s="198" t="s">
        <v>501</v>
      </c>
      <c r="G249" s="13"/>
      <c r="H249" s="197" t="s">
        <v>1</v>
      </c>
      <c r="I249" s="199"/>
      <c r="J249" s="13"/>
      <c r="K249" s="13"/>
      <c r="L249" s="195"/>
      <c r="M249" s="200"/>
      <c r="N249" s="201"/>
      <c r="O249" s="201"/>
      <c r="P249" s="201"/>
      <c r="Q249" s="201"/>
      <c r="R249" s="201"/>
      <c r="S249" s="201"/>
      <c r="T249" s="202"/>
      <c r="U249" s="13"/>
      <c r="V249" s="13"/>
      <c r="W249" s="13"/>
      <c r="X249" s="13"/>
      <c r="Y249" s="13"/>
      <c r="Z249" s="13"/>
      <c r="AA249" s="13"/>
      <c r="AB249" s="13"/>
      <c r="AC249" s="13"/>
      <c r="AD249" s="13"/>
      <c r="AE249" s="13"/>
      <c r="AT249" s="197" t="s">
        <v>265</v>
      </c>
      <c r="AU249" s="197" t="s">
        <v>85</v>
      </c>
      <c r="AV249" s="13" t="s">
        <v>82</v>
      </c>
      <c r="AW249" s="13" t="s">
        <v>32</v>
      </c>
      <c r="AX249" s="13" t="s">
        <v>75</v>
      </c>
      <c r="AY249" s="197" t="s">
        <v>257</v>
      </c>
    </row>
    <row r="250" s="14" customFormat="1">
      <c r="A250" s="14"/>
      <c r="B250" s="203"/>
      <c r="C250" s="14"/>
      <c r="D250" s="196" t="s">
        <v>265</v>
      </c>
      <c r="E250" s="204" t="s">
        <v>1</v>
      </c>
      <c r="F250" s="205" t="s">
        <v>3880</v>
      </c>
      <c r="G250" s="14"/>
      <c r="H250" s="206">
        <v>5.3760000000000003</v>
      </c>
      <c r="I250" s="207"/>
      <c r="J250" s="14"/>
      <c r="K250" s="14"/>
      <c r="L250" s="203"/>
      <c r="M250" s="208"/>
      <c r="N250" s="209"/>
      <c r="O250" s="209"/>
      <c r="P250" s="209"/>
      <c r="Q250" s="209"/>
      <c r="R250" s="209"/>
      <c r="S250" s="209"/>
      <c r="T250" s="210"/>
      <c r="U250" s="14"/>
      <c r="V250" s="14"/>
      <c r="W250" s="14"/>
      <c r="X250" s="14"/>
      <c r="Y250" s="14"/>
      <c r="Z250" s="14"/>
      <c r="AA250" s="14"/>
      <c r="AB250" s="14"/>
      <c r="AC250" s="14"/>
      <c r="AD250" s="14"/>
      <c r="AE250" s="14"/>
      <c r="AT250" s="204" t="s">
        <v>265</v>
      </c>
      <c r="AU250" s="204" t="s">
        <v>85</v>
      </c>
      <c r="AV250" s="14" t="s">
        <v>85</v>
      </c>
      <c r="AW250" s="14" t="s">
        <v>32</v>
      </c>
      <c r="AX250" s="14" t="s">
        <v>75</v>
      </c>
      <c r="AY250" s="204" t="s">
        <v>257</v>
      </c>
    </row>
    <row r="251" s="15" customFormat="1">
      <c r="A251" s="15"/>
      <c r="B251" s="211"/>
      <c r="C251" s="15"/>
      <c r="D251" s="196" t="s">
        <v>265</v>
      </c>
      <c r="E251" s="212" t="s">
        <v>1</v>
      </c>
      <c r="F251" s="213" t="s">
        <v>271</v>
      </c>
      <c r="G251" s="15"/>
      <c r="H251" s="214">
        <v>5.3760000000000003</v>
      </c>
      <c r="I251" s="215"/>
      <c r="J251" s="15"/>
      <c r="K251" s="15"/>
      <c r="L251" s="211"/>
      <c r="M251" s="216"/>
      <c r="N251" s="217"/>
      <c r="O251" s="217"/>
      <c r="P251" s="217"/>
      <c r="Q251" s="217"/>
      <c r="R251" s="217"/>
      <c r="S251" s="217"/>
      <c r="T251" s="218"/>
      <c r="U251" s="15"/>
      <c r="V251" s="15"/>
      <c r="W251" s="15"/>
      <c r="X251" s="15"/>
      <c r="Y251" s="15"/>
      <c r="Z251" s="15"/>
      <c r="AA251" s="15"/>
      <c r="AB251" s="15"/>
      <c r="AC251" s="15"/>
      <c r="AD251" s="15"/>
      <c r="AE251" s="15"/>
      <c r="AT251" s="212" t="s">
        <v>265</v>
      </c>
      <c r="AU251" s="212" t="s">
        <v>85</v>
      </c>
      <c r="AV251" s="15" t="s">
        <v>108</v>
      </c>
      <c r="AW251" s="15" t="s">
        <v>32</v>
      </c>
      <c r="AX251" s="15" t="s">
        <v>82</v>
      </c>
      <c r="AY251" s="212" t="s">
        <v>257</v>
      </c>
    </row>
    <row r="252" s="2" customFormat="1" ht="24.15" customHeight="1">
      <c r="A252" s="38"/>
      <c r="B252" s="181"/>
      <c r="C252" s="182" t="s">
        <v>388</v>
      </c>
      <c r="D252" s="182" t="s">
        <v>259</v>
      </c>
      <c r="E252" s="183" t="s">
        <v>389</v>
      </c>
      <c r="F252" s="184" t="s">
        <v>390</v>
      </c>
      <c r="G252" s="185" t="s">
        <v>262</v>
      </c>
      <c r="H252" s="186">
        <v>22.719999999999999</v>
      </c>
      <c r="I252" s="187"/>
      <c r="J252" s="188">
        <f>ROUND(I252*H252,2)</f>
        <v>0</v>
      </c>
      <c r="K252" s="184" t="s">
        <v>1</v>
      </c>
      <c r="L252" s="39"/>
      <c r="M252" s="189" t="s">
        <v>1</v>
      </c>
      <c r="N252" s="190" t="s">
        <v>40</v>
      </c>
      <c r="O252" s="77"/>
      <c r="P252" s="191">
        <f>O252*H252</f>
        <v>0</v>
      </c>
      <c r="Q252" s="191">
        <v>2.5236100000000001</v>
      </c>
      <c r="R252" s="191">
        <f>Q252*H252</f>
        <v>57.336419200000002</v>
      </c>
      <c r="S252" s="191">
        <v>0</v>
      </c>
      <c r="T252" s="192">
        <f>S252*H252</f>
        <v>0</v>
      </c>
      <c r="U252" s="38"/>
      <c r="V252" s="38"/>
      <c r="W252" s="38"/>
      <c r="X252" s="38"/>
      <c r="Y252" s="38"/>
      <c r="Z252" s="38"/>
      <c r="AA252" s="38"/>
      <c r="AB252" s="38"/>
      <c r="AC252" s="38"/>
      <c r="AD252" s="38"/>
      <c r="AE252" s="38"/>
      <c r="AR252" s="193" t="s">
        <v>108</v>
      </c>
      <c r="AT252" s="193" t="s">
        <v>259</v>
      </c>
      <c r="AU252" s="193" t="s">
        <v>85</v>
      </c>
      <c r="AY252" s="19" t="s">
        <v>257</v>
      </c>
      <c r="BE252" s="194">
        <f>IF(N252="základní",J252,0)</f>
        <v>0</v>
      </c>
      <c r="BF252" s="194">
        <f>IF(N252="snížená",J252,0)</f>
        <v>0</v>
      </c>
      <c r="BG252" s="194">
        <f>IF(N252="zákl. přenesená",J252,0)</f>
        <v>0</v>
      </c>
      <c r="BH252" s="194">
        <f>IF(N252="sníž. přenesená",J252,0)</f>
        <v>0</v>
      </c>
      <c r="BI252" s="194">
        <f>IF(N252="nulová",J252,0)</f>
        <v>0</v>
      </c>
      <c r="BJ252" s="19" t="s">
        <v>82</v>
      </c>
      <c r="BK252" s="194">
        <f>ROUND(I252*H252,2)</f>
        <v>0</v>
      </c>
      <c r="BL252" s="19" t="s">
        <v>108</v>
      </c>
      <c r="BM252" s="193" t="s">
        <v>3881</v>
      </c>
    </row>
    <row r="253" s="13" customFormat="1">
      <c r="A253" s="13"/>
      <c r="B253" s="195"/>
      <c r="C253" s="13"/>
      <c r="D253" s="196" t="s">
        <v>265</v>
      </c>
      <c r="E253" s="197" t="s">
        <v>1</v>
      </c>
      <c r="F253" s="198" t="s">
        <v>500</v>
      </c>
      <c r="G253" s="13"/>
      <c r="H253" s="197" t="s">
        <v>1</v>
      </c>
      <c r="I253" s="199"/>
      <c r="J253" s="13"/>
      <c r="K253" s="13"/>
      <c r="L253" s="195"/>
      <c r="M253" s="200"/>
      <c r="N253" s="201"/>
      <c r="O253" s="201"/>
      <c r="P253" s="201"/>
      <c r="Q253" s="201"/>
      <c r="R253" s="201"/>
      <c r="S253" s="201"/>
      <c r="T253" s="202"/>
      <c r="U253" s="13"/>
      <c r="V253" s="13"/>
      <c r="W253" s="13"/>
      <c r="X253" s="13"/>
      <c r="Y253" s="13"/>
      <c r="Z253" s="13"/>
      <c r="AA253" s="13"/>
      <c r="AB253" s="13"/>
      <c r="AC253" s="13"/>
      <c r="AD253" s="13"/>
      <c r="AE253" s="13"/>
      <c r="AT253" s="197" t="s">
        <v>265</v>
      </c>
      <c r="AU253" s="197" t="s">
        <v>85</v>
      </c>
      <c r="AV253" s="13" t="s">
        <v>82</v>
      </c>
      <c r="AW253" s="13" t="s">
        <v>32</v>
      </c>
      <c r="AX253" s="13" t="s">
        <v>75</v>
      </c>
      <c r="AY253" s="197" t="s">
        <v>257</v>
      </c>
    </row>
    <row r="254" s="13" customFormat="1">
      <c r="A254" s="13"/>
      <c r="B254" s="195"/>
      <c r="C254" s="13"/>
      <c r="D254" s="196" t="s">
        <v>265</v>
      </c>
      <c r="E254" s="197" t="s">
        <v>1</v>
      </c>
      <c r="F254" s="198" t="s">
        <v>501</v>
      </c>
      <c r="G254" s="13"/>
      <c r="H254" s="197" t="s">
        <v>1</v>
      </c>
      <c r="I254" s="199"/>
      <c r="J254" s="13"/>
      <c r="K254" s="13"/>
      <c r="L254" s="195"/>
      <c r="M254" s="200"/>
      <c r="N254" s="201"/>
      <c r="O254" s="201"/>
      <c r="P254" s="201"/>
      <c r="Q254" s="201"/>
      <c r="R254" s="201"/>
      <c r="S254" s="201"/>
      <c r="T254" s="202"/>
      <c r="U254" s="13"/>
      <c r="V254" s="13"/>
      <c r="W254" s="13"/>
      <c r="X254" s="13"/>
      <c r="Y254" s="13"/>
      <c r="Z254" s="13"/>
      <c r="AA254" s="13"/>
      <c r="AB254" s="13"/>
      <c r="AC254" s="13"/>
      <c r="AD254" s="13"/>
      <c r="AE254" s="13"/>
      <c r="AT254" s="197" t="s">
        <v>265</v>
      </c>
      <c r="AU254" s="197" t="s">
        <v>85</v>
      </c>
      <c r="AV254" s="13" t="s">
        <v>82</v>
      </c>
      <c r="AW254" s="13" t="s">
        <v>32</v>
      </c>
      <c r="AX254" s="13" t="s">
        <v>75</v>
      </c>
      <c r="AY254" s="197" t="s">
        <v>257</v>
      </c>
    </row>
    <row r="255" s="14" customFormat="1">
      <c r="A255" s="14"/>
      <c r="B255" s="203"/>
      <c r="C255" s="14"/>
      <c r="D255" s="196" t="s">
        <v>265</v>
      </c>
      <c r="E255" s="204" t="s">
        <v>1</v>
      </c>
      <c r="F255" s="205" t="s">
        <v>3882</v>
      </c>
      <c r="G255" s="14"/>
      <c r="H255" s="206">
        <v>7.6479999999999997</v>
      </c>
      <c r="I255" s="207"/>
      <c r="J255" s="14"/>
      <c r="K255" s="14"/>
      <c r="L255" s="203"/>
      <c r="M255" s="208"/>
      <c r="N255" s="209"/>
      <c r="O255" s="209"/>
      <c r="P255" s="209"/>
      <c r="Q255" s="209"/>
      <c r="R255" s="209"/>
      <c r="S255" s="209"/>
      <c r="T255" s="210"/>
      <c r="U255" s="14"/>
      <c r="V255" s="14"/>
      <c r="W255" s="14"/>
      <c r="X255" s="14"/>
      <c r="Y255" s="14"/>
      <c r="Z255" s="14"/>
      <c r="AA255" s="14"/>
      <c r="AB255" s="14"/>
      <c r="AC255" s="14"/>
      <c r="AD255" s="14"/>
      <c r="AE255" s="14"/>
      <c r="AT255" s="204" t="s">
        <v>265</v>
      </c>
      <c r="AU255" s="204" t="s">
        <v>85</v>
      </c>
      <c r="AV255" s="14" t="s">
        <v>85</v>
      </c>
      <c r="AW255" s="14" t="s">
        <v>32</v>
      </c>
      <c r="AX255" s="14" t="s">
        <v>75</v>
      </c>
      <c r="AY255" s="204" t="s">
        <v>257</v>
      </c>
    </row>
    <row r="256" s="14" customFormat="1">
      <c r="A256" s="14"/>
      <c r="B256" s="203"/>
      <c r="C256" s="14"/>
      <c r="D256" s="196" t="s">
        <v>265</v>
      </c>
      <c r="E256" s="204" t="s">
        <v>1</v>
      </c>
      <c r="F256" s="205" t="s">
        <v>3883</v>
      </c>
      <c r="G256" s="14"/>
      <c r="H256" s="206">
        <v>7.8520000000000003</v>
      </c>
      <c r="I256" s="207"/>
      <c r="J256" s="14"/>
      <c r="K256" s="14"/>
      <c r="L256" s="203"/>
      <c r="M256" s="208"/>
      <c r="N256" s="209"/>
      <c r="O256" s="209"/>
      <c r="P256" s="209"/>
      <c r="Q256" s="209"/>
      <c r="R256" s="209"/>
      <c r="S256" s="209"/>
      <c r="T256" s="210"/>
      <c r="U256" s="14"/>
      <c r="V256" s="14"/>
      <c r="W256" s="14"/>
      <c r="X256" s="14"/>
      <c r="Y256" s="14"/>
      <c r="Z256" s="14"/>
      <c r="AA256" s="14"/>
      <c r="AB256" s="14"/>
      <c r="AC256" s="14"/>
      <c r="AD256" s="14"/>
      <c r="AE256" s="14"/>
      <c r="AT256" s="204" t="s">
        <v>265</v>
      </c>
      <c r="AU256" s="204" t="s">
        <v>85</v>
      </c>
      <c r="AV256" s="14" t="s">
        <v>85</v>
      </c>
      <c r="AW256" s="14" t="s">
        <v>32</v>
      </c>
      <c r="AX256" s="14" t="s">
        <v>75</v>
      </c>
      <c r="AY256" s="204" t="s">
        <v>257</v>
      </c>
    </row>
    <row r="257" s="14" customFormat="1">
      <c r="A257" s="14"/>
      <c r="B257" s="203"/>
      <c r="C257" s="14"/>
      <c r="D257" s="196" t="s">
        <v>265</v>
      </c>
      <c r="E257" s="204" t="s">
        <v>1</v>
      </c>
      <c r="F257" s="205" t="s">
        <v>3884</v>
      </c>
      <c r="G257" s="14"/>
      <c r="H257" s="206">
        <v>3.3639999999999999</v>
      </c>
      <c r="I257" s="207"/>
      <c r="J257" s="14"/>
      <c r="K257" s="14"/>
      <c r="L257" s="203"/>
      <c r="M257" s="208"/>
      <c r="N257" s="209"/>
      <c r="O257" s="209"/>
      <c r="P257" s="209"/>
      <c r="Q257" s="209"/>
      <c r="R257" s="209"/>
      <c r="S257" s="209"/>
      <c r="T257" s="210"/>
      <c r="U257" s="14"/>
      <c r="V257" s="14"/>
      <c r="W257" s="14"/>
      <c r="X257" s="14"/>
      <c r="Y257" s="14"/>
      <c r="Z257" s="14"/>
      <c r="AA257" s="14"/>
      <c r="AB257" s="14"/>
      <c r="AC257" s="14"/>
      <c r="AD257" s="14"/>
      <c r="AE257" s="14"/>
      <c r="AT257" s="204" t="s">
        <v>265</v>
      </c>
      <c r="AU257" s="204" t="s">
        <v>85</v>
      </c>
      <c r="AV257" s="14" t="s">
        <v>85</v>
      </c>
      <c r="AW257" s="14" t="s">
        <v>32</v>
      </c>
      <c r="AX257" s="14" t="s">
        <v>75</v>
      </c>
      <c r="AY257" s="204" t="s">
        <v>257</v>
      </c>
    </row>
    <row r="258" s="14" customFormat="1">
      <c r="A258" s="14"/>
      <c r="B258" s="203"/>
      <c r="C258" s="14"/>
      <c r="D258" s="196" t="s">
        <v>265</v>
      </c>
      <c r="E258" s="204" t="s">
        <v>1</v>
      </c>
      <c r="F258" s="205" t="s">
        <v>3885</v>
      </c>
      <c r="G258" s="14"/>
      <c r="H258" s="206">
        <v>3.8559999999999999</v>
      </c>
      <c r="I258" s="207"/>
      <c r="J258" s="14"/>
      <c r="K258" s="14"/>
      <c r="L258" s="203"/>
      <c r="M258" s="208"/>
      <c r="N258" s="209"/>
      <c r="O258" s="209"/>
      <c r="P258" s="209"/>
      <c r="Q258" s="209"/>
      <c r="R258" s="209"/>
      <c r="S258" s="209"/>
      <c r="T258" s="210"/>
      <c r="U258" s="14"/>
      <c r="V258" s="14"/>
      <c r="W258" s="14"/>
      <c r="X258" s="14"/>
      <c r="Y258" s="14"/>
      <c r="Z258" s="14"/>
      <c r="AA258" s="14"/>
      <c r="AB258" s="14"/>
      <c r="AC258" s="14"/>
      <c r="AD258" s="14"/>
      <c r="AE258" s="14"/>
      <c r="AT258" s="204" t="s">
        <v>265</v>
      </c>
      <c r="AU258" s="204" t="s">
        <v>85</v>
      </c>
      <c r="AV258" s="14" t="s">
        <v>85</v>
      </c>
      <c r="AW258" s="14" t="s">
        <v>32</v>
      </c>
      <c r="AX258" s="14" t="s">
        <v>75</v>
      </c>
      <c r="AY258" s="204" t="s">
        <v>257</v>
      </c>
    </row>
    <row r="259" s="15" customFormat="1">
      <c r="A259" s="15"/>
      <c r="B259" s="211"/>
      <c r="C259" s="15"/>
      <c r="D259" s="196" t="s">
        <v>265</v>
      </c>
      <c r="E259" s="212" t="s">
        <v>1</v>
      </c>
      <c r="F259" s="213" t="s">
        <v>271</v>
      </c>
      <c r="G259" s="15"/>
      <c r="H259" s="214">
        <v>22.719999999999999</v>
      </c>
      <c r="I259" s="215"/>
      <c r="J259" s="15"/>
      <c r="K259" s="15"/>
      <c r="L259" s="211"/>
      <c r="M259" s="216"/>
      <c r="N259" s="217"/>
      <c r="O259" s="217"/>
      <c r="P259" s="217"/>
      <c r="Q259" s="217"/>
      <c r="R259" s="217"/>
      <c r="S259" s="217"/>
      <c r="T259" s="218"/>
      <c r="U259" s="15"/>
      <c r="V259" s="15"/>
      <c r="W259" s="15"/>
      <c r="X259" s="15"/>
      <c r="Y259" s="15"/>
      <c r="Z259" s="15"/>
      <c r="AA259" s="15"/>
      <c r="AB259" s="15"/>
      <c r="AC259" s="15"/>
      <c r="AD259" s="15"/>
      <c r="AE259" s="15"/>
      <c r="AT259" s="212" t="s">
        <v>265</v>
      </c>
      <c r="AU259" s="212" t="s">
        <v>85</v>
      </c>
      <c r="AV259" s="15" t="s">
        <v>108</v>
      </c>
      <c r="AW259" s="15" t="s">
        <v>32</v>
      </c>
      <c r="AX259" s="15" t="s">
        <v>82</v>
      </c>
      <c r="AY259" s="212" t="s">
        <v>257</v>
      </c>
    </row>
    <row r="260" s="2" customFormat="1" ht="16.5" customHeight="1">
      <c r="A260" s="38"/>
      <c r="B260" s="181"/>
      <c r="C260" s="182" t="s">
        <v>7</v>
      </c>
      <c r="D260" s="182" t="s">
        <v>259</v>
      </c>
      <c r="E260" s="183" t="s">
        <v>395</v>
      </c>
      <c r="F260" s="184" t="s">
        <v>396</v>
      </c>
      <c r="G260" s="185" t="s">
        <v>323</v>
      </c>
      <c r="H260" s="186">
        <v>131.52000000000001</v>
      </c>
      <c r="I260" s="187"/>
      <c r="J260" s="188">
        <f>ROUND(I260*H260,2)</f>
        <v>0</v>
      </c>
      <c r="K260" s="184" t="s">
        <v>263</v>
      </c>
      <c r="L260" s="39"/>
      <c r="M260" s="189" t="s">
        <v>1</v>
      </c>
      <c r="N260" s="190" t="s">
        <v>40</v>
      </c>
      <c r="O260" s="77"/>
      <c r="P260" s="191">
        <f>O260*H260</f>
        <v>0</v>
      </c>
      <c r="Q260" s="191">
        <v>0.0026900000000000001</v>
      </c>
      <c r="R260" s="191">
        <f>Q260*H260</f>
        <v>0.35378880000000007</v>
      </c>
      <c r="S260" s="191">
        <v>0</v>
      </c>
      <c r="T260" s="192">
        <f>S260*H260</f>
        <v>0</v>
      </c>
      <c r="U260" s="38"/>
      <c r="V260" s="38"/>
      <c r="W260" s="38"/>
      <c r="X260" s="38"/>
      <c r="Y260" s="38"/>
      <c r="Z260" s="38"/>
      <c r="AA260" s="38"/>
      <c r="AB260" s="38"/>
      <c r="AC260" s="38"/>
      <c r="AD260" s="38"/>
      <c r="AE260" s="38"/>
      <c r="AR260" s="193" t="s">
        <v>108</v>
      </c>
      <c r="AT260" s="193" t="s">
        <v>259</v>
      </c>
      <c r="AU260" s="193" t="s">
        <v>85</v>
      </c>
      <c r="AY260" s="19" t="s">
        <v>257</v>
      </c>
      <c r="BE260" s="194">
        <f>IF(N260="základní",J260,0)</f>
        <v>0</v>
      </c>
      <c r="BF260" s="194">
        <f>IF(N260="snížená",J260,0)</f>
        <v>0</v>
      </c>
      <c r="BG260" s="194">
        <f>IF(N260="zákl. přenesená",J260,0)</f>
        <v>0</v>
      </c>
      <c r="BH260" s="194">
        <f>IF(N260="sníž. přenesená",J260,0)</f>
        <v>0</v>
      </c>
      <c r="BI260" s="194">
        <f>IF(N260="nulová",J260,0)</f>
        <v>0</v>
      </c>
      <c r="BJ260" s="19" t="s">
        <v>82</v>
      </c>
      <c r="BK260" s="194">
        <f>ROUND(I260*H260,2)</f>
        <v>0</v>
      </c>
      <c r="BL260" s="19" t="s">
        <v>108</v>
      </c>
      <c r="BM260" s="193" t="s">
        <v>3886</v>
      </c>
    </row>
    <row r="261" s="13" customFormat="1">
      <c r="A261" s="13"/>
      <c r="B261" s="195"/>
      <c r="C261" s="13"/>
      <c r="D261" s="196" t="s">
        <v>265</v>
      </c>
      <c r="E261" s="197" t="s">
        <v>1</v>
      </c>
      <c r="F261" s="198" t="s">
        <v>500</v>
      </c>
      <c r="G261" s="13"/>
      <c r="H261" s="197" t="s">
        <v>1</v>
      </c>
      <c r="I261" s="199"/>
      <c r="J261" s="13"/>
      <c r="K261" s="13"/>
      <c r="L261" s="195"/>
      <c r="M261" s="200"/>
      <c r="N261" s="201"/>
      <c r="O261" s="201"/>
      <c r="P261" s="201"/>
      <c r="Q261" s="201"/>
      <c r="R261" s="201"/>
      <c r="S261" s="201"/>
      <c r="T261" s="202"/>
      <c r="U261" s="13"/>
      <c r="V261" s="13"/>
      <c r="W261" s="13"/>
      <c r="X261" s="13"/>
      <c r="Y261" s="13"/>
      <c r="Z261" s="13"/>
      <c r="AA261" s="13"/>
      <c r="AB261" s="13"/>
      <c r="AC261" s="13"/>
      <c r="AD261" s="13"/>
      <c r="AE261" s="13"/>
      <c r="AT261" s="197" t="s">
        <v>265</v>
      </c>
      <c r="AU261" s="197" t="s">
        <v>85</v>
      </c>
      <c r="AV261" s="13" t="s">
        <v>82</v>
      </c>
      <c r="AW261" s="13" t="s">
        <v>32</v>
      </c>
      <c r="AX261" s="13" t="s">
        <v>75</v>
      </c>
      <c r="AY261" s="197" t="s">
        <v>257</v>
      </c>
    </row>
    <row r="262" s="13" customFormat="1">
      <c r="A262" s="13"/>
      <c r="B262" s="195"/>
      <c r="C262" s="13"/>
      <c r="D262" s="196" t="s">
        <v>265</v>
      </c>
      <c r="E262" s="197" t="s">
        <v>1</v>
      </c>
      <c r="F262" s="198" t="s">
        <v>501</v>
      </c>
      <c r="G262" s="13"/>
      <c r="H262" s="197" t="s">
        <v>1</v>
      </c>
      <c r="I262" s="199"/>
      <c r="J262" s="13"/>
      <c r="K262" s="13"/>
      <c r="L262" s="195"/>
      <c r="M262" s="200"/>
      <c r="N262" s="201"/>
      <c r="O262" s="201"/>
      <c r="P262" s="201"/>
      <c r="Q262" s="201"/>
      <c r="R262" s="201"/>
      <c r="S262" s="201"/>
      <c r="T262" s="202"/>
      <c r="U262" s="13"/>
      <c r="V262" s="13"/>
      <c r="W262" s="13"/>
      <c r="X262" s="13"/>
      <c r="Y262" s="13"/>
      <c r="Z262" s="13"/>
      <c r="AA262" s="13"/>
      <c r="AB262" s="13"/>
      <c r="AC262" s="13"/>
      <c r="AD262" s="13"/>
      <c r="AE262" s="13"/>
      <c r="AT262" s="197" t="s">
        <v>265</v>
      </c>
      <c r="AU262" s="197" t="s">
        <v>85</v>
      </c>
      <c r="AV262" s="13" t="s">
        <v>82</v>
      </c>
      <c r="AW262" s="13" t="s">
        <v>32</v>
      </c>
      <c r="AX262" s="13" t="s">
        <v>75</v>
      </c>
      <c r="AY262" s="197" t="s">
        <v>257</v>
      </c>
    </row>
    <row r="263" s="13" customFormat="1">
      <c r="A263" s="13"/>
      <c r="B263" s="195"/>
      <c r="C263" s="13"/>
      <c r="D263" s="196" t="s">
        <v>265</v>
      </c>
      <c r="E263" s="197" t="s">
        <v>1</v>
      </c>
      <c r="F263" s="198" t="s">
        <v>357</v>
      </c>
      <c r="G263" s="13"/>
      <c r="H263" s="197" t="s">
        <v>1</v>
      </c>
      <c r="I263" s="199"/>
      <c r="J263" s="13"/>
      <c r="K263" s="13"/>
      <c r="L263" s="195"/>
      <c r="M263" s="200"/>
      <c r="N263" s="201"/>
      <c r="O263" s="201"/>
      <c r="P263" s="201"/>
      <c r="Q263" s="201"/>
      <c r="R263" s="201"/>
      <c r="S263" s="201"/>
      <c r="T263" s="202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T263" s="197" t="s">
        <v>265</v>
      </c>
      <c r="AU263" s="197" t="s">
        <v>85</v>
      </c>
      <c r="AV263" s="13" t="s">
        <v>82</v>
      </c>
      <c r="AW263" s="13" t="s">
        <v>32</v>
      </c>
      <c r="AX263" s="13" t="s">
        <v>75</v>
      </c>
      <c r="AY263" s="197" t="s">
        <v>257</v>
      </c>
    </row>
    <row r="264" s="14" customFormat="1">
      <c r="A264" s="14"/>
      <c r="B264" s="203"/>
      <c r="C264" s="14"/>
      <c r="D264" s="196" t="s">
        <v>265</v>
      </c>
      <c r="E264" s="204" t="s">
        <v>1</v>
      </c>
      <c r="F264" s="205" t="s">
        <v>3887</v>
      </c>
      <c r="G264" s="14"/>
      <c r="H264" s="206">
        <v>17.920000000000002</v>
      </c>
      <c r="I264" s="207"/>
      <c r="J264" s="14"/>
      <c r="K264" s="14"/>
      <c r="L264" s="203"/>
      <c r="M264" s="208"/>
      <c r="N264" s="209"/>
      <c r="O264" s="209"/>
      <c r="P264" s="209"/>
      <c r="Q264" s="209"/>
      <c r="R264" s="209"/>
      <c r="S264" s="209"/>
      <c r="T264" s="210"/>
      <c r="U264" s="14"/>
      <c r="V264" s="14"/>
      <c r="W264" s="14"/>
      <c r="X264" s="14"/>
      <c r="Y264" s="14"/>
      <c r="Z264" s="14"/>
      <c r="AA264" s="14"/>
      <c r="AB264" s="14"/>
      <c r="AC264" s="14"/>
      <c r="AD264" s="14"/>
      <c r="AE264" s="14"/>
      <c r="AT264" s="204" t="s">
        <v>265</v>
      </c>
      <c r="AU264" s="204" t="s">
        <v>85</v>
      </c>
      <c r="AV264" s="14" t="s">
        <v>85</v>
      </c>
      <c r="AW264" s="14" t="s">
        <v>32</v>
      </c>
      <c r="AX264" s="14" t="s">
        <v>75</v>
      </c>
      <c r="AY264" s="204" t="s">
        <v>257</v>
      </c>
    </row>
    <row r="265" s="16" customFormat="1">
      <c r="A265" s="16"/>
      <c r="B265" s="219"/>
      <c r="C265" s="16"/>
      <c r="D265" s="196" t="s">
        <v>265</v>
      </c>
      <c r="E265" s="220" t="s">
        <v>1</v>
      </c>
      <c r="F265" s="221" t="s">
        <v>296</v>
      </c>
      <c r="G265" s="16"/>
      <c r="H265" s="222">
        <v>17.920000000000002</v>
      </c>
      <c r="I265" s="223"/>
      <c r="J265" s="16"/>
      <c r="K265" s="16"/>
      <c r="L265" s="219"/>
      <c r="M265" s="224"/>
      <c r="N265" s="225"/>
      <c r="O265" s="225"/>
      <c r="P265" s="225"/>
      <c r="Q265" s="225"/>
      <c r="R265" s="225"/>
      <c r="S265" s="225"/>
      <c r="T265" s="226"/>
      <c r="U265" s="16"/>
      <c r="V265" s="16"/>
      <c r="W265" s="16"/>
      <c r="X265" s="16"/>
      <c r="Y265" s="16"/>
      <c r="Z265" s="16"/>
      <c r="AA265" s="16"/>
      <c r="AB265" s="16"/>
      <c r="AC265" s="16"/>
      <c r="AD265" s="16"/>
      <c r="AE265" s="16"/>
      <c r="AT265" s="220" t="s">
        <v>265</v>
      </c>
      <c r="AU265" s="220" t="s">
        <v>85</v>
      </c>
      <c r="AV265" s="16" t="s">
        <v>92</v>
      </c>
      <c r="AW265" s="16" t="s">
        <v>32</v>
      </c>
      <c r="AX265" s="16" t="s">
        <v>75</v>
      </c>
      <c r="AY265" s="220" t="s">
        <v>257</v>
      </c>
    </row>
    <row r="266" s="13" customFormat="1">
      <c r="A266" s="13"/>
      <c r="B266" s="195"/>
      <c r="C266" s="13"/>
      <c r="D266" s="196" t="s">
        <v>265</v>
      </c>
      <c r="E266" s="197" t="s">
        <v>1</v>
      </c>
      <c r="F266" s="198" t="s">
        <v>572</v>
      </c>
      <c r="G266" s="13"/>
      <c r="H266" s="197" t="s">
        <v>1</v>
      </c>
      <c r="I266" s="199"/>
      <c r="J266" s="13"/>
      <c r="K266" s="13"/>
      <c r="L266" s="195"/>
      <c r="M266" s="200"/>
      <c r="N266" s="201"/>
      <c r="O266" s="201"/>
      <c r="P266" s="201"/>
      <c r="Q266" s="201"/>
      <c r="R266" s="201"/>
      <c r="S266" s="201"/>
      <c r="T266" s="202"/>
      <c r="U266" s="13"/>
      <c r="V266" s="13"/>
      <c r="W266" s="13"/>
      <c r="X266" s="13"/>
      <c r="Y266" s="13"/>
      <c r="Z266" s="13"/>
      <c r="AA266" s="13"/>
      <c r="AB266" s="13"/>
      <c r="AC266" s="13"/>
      <c r="AD266" s="13"/>
      <c r="AE266" s="13"/>
      <c r="AT266" s="197" t="s">
        <v>265</v>
      </c>
      <c r="AU266" s="197" t="s">
        <v>85</v>
      </c>
      <c r="AV266" s="13" t="s">
        <v>82</v>
      </c>
      <c r="AW266" s="13" t="s">
        <v>32</v>
      </c>
      <c r="AX266" s="13" t="s">
        <v>75</v>
      </c>
      <c r="AY266" s="197" t="s">
        <v>257</v>
      </c>
    </row>
    <row r="267" s="13" customFormat="1">
      <c r="A267" s="13"/>
      <c r="B267" s="195"/>
      <c r="C267" s="13"/>
      <c r="D267" s="196" t="s">
        <v>265</v>
      </c>
      <c r="E267" s="197" t="s">
        <v>1</v>
      </c>
      <c r="F267" s="198" t="s">
        <v>357</v>
      </c>
      <c r="G267" s="13"/>
      <c r="H267" s="197" t="s">
        <v>1</v>
      </c>
      <c r="I267" s="199"/>
      <c r="J267" s="13"/>
      <c r="K267" s="13"/>
      <c r="L267" s="195"/>
      <c r="M267" s="200"/>
      <c r="N267" s="201"/>
      <c r="O267" s="201"/>
      <c r="P267" s="201"/>
      <c r="Q267" s="201"/>
      <c r="R267" s="201"/>
      <c r="S267" s="201"/>
      <c r="T267" s="202"/>
      <c r="U267" s="13"/>
      <c r="V267" s="13"/>
      <c r="W267" s="13"/>
      <c r="X267" s="13"/>
      <c r="Y267" s="13"/>
      <c r="Z267" s="13"/>
      <c r="AA267" s="13"/>
      <c r="AB267" s="13"/>
      <c r="AC267" s="13"/>
      <c r="AD267" s="13"/>
      <c r="AE267" s="13"/>
      <c r="AT267" s="197" t="s">
        <v>265</v>
      </c>
      <c r="AU267" s="197" t="s">
        <v>85</v>
      </c>
      <c r="AV267" s="13" t="s">
        <v>82</v>
      </c>
      <c r="AW267" s="13" t="s">
        <v>32</v>
      </c>
      <c r="AX267" s="13" t="s">
        <v>75</v>
      </c>
      <c r="AY267" s="197" t="s">
        <v>257</v>
      </c>
    </row>
    <row r="268" s="14" customFormat="1">
      <c r="A268" s="14"/>
      <c r="B268" s="203"/>
      <c r="C268" s="14"/>
      <c r="D268" s="196" t="s">
        <v>265</v>
      </c>
      <c r="E268" s="204" t="s">
        <v>1</v>
      </c>
      <c r="F268" s="205" t="s">
        <v>3888</v>
      </c>
      <c r="G268" s="14"/>
      <c r="H268" s="206">
        <v>38.240000000000002</v>
      </c>
      <c r="I268" s="207"/>
      <c r="J268" s="14"/>
      <c r="K268" s="14"/>
      <c r="L268" s="203"/>
      <c r="M268" s="208"/>
      <c r="N268" s="209"/>
      <c r="O268" s="209"/>
      <c r="P268" s="209"/>
      <c r="Q268" s="209"/>
      <c r="R268" s="209"/>
      <c r="S268" s="209"/>
      <c r="T268" s="210"/>
      <c r="U268" s="14"/>
      <c r="V268" s="14"/>
      <c r="W268" s="14"/>
      <c r="X268" s="14"/>
      <c r="Y268" s="14"/>
      <c r="Z268" s="14"/>
      <c r="AA268" s="14"/>
      <c r="AB268" s="14"/>
      <c r="AC268" s="14"/>
      <c r="AD268" s="14"/>
      <c r="AE268" s="14"/>
      <c r="AT268" s="204" t="s">
        <v>265</v>
      </c>
      <c r="AU268" s="204" t="s">
        <v>85</v>
      </c>
      <c r="AV268" s="14" t="s">
        <v>85</v>
      </c>
      <c r="AW268" s="14" t="s">
        <v>32</v>
      </c>
      <c r="AX268" s="14" t="s">
        <v>75</v>
      </c>
      <c r="AY268" s="204" t="s">
        <v>257</v>
      </c>
    </row>
    <row r="269" s="14" customFormat="1">
      <c r="A269" s="14"/>
      <c r="B269" s="203"/>
      <c r="C269" s="14"/>
      <c r="D269" s="196" t="s">
        <v>265</v>
      </c>
      <c r="E269" s="204" t="s">
        <v>1</v>
      </c>
      <c r="F269" s="205" t="s">
        <v>3889</v>
      </c>
      <c r="G269" s="14"/>
      <c r="H269" s="206">
        <v>39.259999999999998</v>
      </c>
      <c r="I269" s="207"/>
      <c r="J269" s="14"/>
      <c r="K269" s="14"/>
      <c r="L269" s="203"/>
      <c r="M269" s="208"/>
      <c r="N269" s="209"/>
      <c r="O269" s="209"/>
      <c r="P269" s="209"/>
      <c r="Q269" s="209"/>
      <c r="R269" s="209"/>
      <c r="S269" s="209"/>
      <c r="T269" s="210"/>
      <c r="U269" s="14"/>
      <c r="V269" s="14"/>
      <c r="W269" s="14"/>
      <c r="X269" s="14"/>
      <c r="Y269" s="14"/>
      <c r="Z269" s="14"/>
      <c r="AA269" s="14"/>
      <c r="AB269" s="14"/>
      <c r="AC269" s="14"/>
      <c r="AD269" s="14"/>
      <c r="AE269" s="14"/>
      <c r="AT269" s="204" t="s">
        <v>265</v>
      </c>
      <c r="AU269" s="204" t="s">
        <v>85</v>
      </c>
      <c r="AV269" s="14" t="s">
        <v>85</v>
      </c>
      <c r="AW269" s="14" t="s">
        <v>32</v>
      </c>
      <c r="AX269" s="14" t="s">
        <v>75</v>
      </c>
      <c r="AY269" s="204" t="s">
        <v>257</v>
      </c>
    </row>
    <row r="270" s="14" customFormat="1">
      <c r="A270" s="14"/>
      <c r="B270" s="203"/>
      <c r="C270" s="14"/>
      <c r="D270" s="196" t="s">
        <v>265</v>
      </c>
      <c r="E270" s="204" t="s">
        <v>1</v>
      </c>
      <c r="F270" s="205" t="s">
        <v>3890</v>
      </c>
      <c r="G270" s="14"/>
      <c r="H270" s="206">
        <v>16.82</v>
      </c>
      <c r="I270" s="207"/>
      <c r="J270" s="14"/>
      <c r="K270" s="14"/>
      <c r="L270" s="203"/>
      <c r="M270" s="208"/>
      <c r="N270" s="209"/>
      <c r="O270" s="209"/>
      <c r="P270" s="209"/>
      <c r="Q270" s="209"/>
      <c r="R270" s="209"/>
      <c r="S270" s="209"/>
      <c r="T270" s="210"/>
      <c r="U270" s="14"/>
      <c r="V270" s="14"/>
      <c r="W270" s="14"/>
      <c r="X270" s="14"/>
      <c r="Y270" s="14"/>
      <c r="Z270" s="14"/>
      <c r="AA270" s="14"/>
      <c r="AB270" s="14"/>
      <c r="AC270" s="14"/>
      <c r="AD270" s="14"/>
      <c r="AE270" s="14"/>
      <c r="AT270" s="204" t="s">
        <v>265</v>
      </c>
      <c r="AU270" s="204" t="s">
        <v>85</v>
      </c>
      <c r="AV270" s="14" t="s">
        <v>85</v>
      </c>
      <c r="AW270" s="14" t="s">
        <v>32</v>
      </c>
      <c r="AX270" s="14" t="s">
        <v>75</v>
      </c>
      <c r="AY270" s="204" t="s">
        <v>257</v>
      </c>
    </row>
    <row r="271" s="14" customFormat="1">
      <c r="A271" s="14"/>
      <c r="B271" s="203"/>
      <c r="C271" s="14"/>
      <c r="D271" s="196" t="s">
        <v>265</v>
      </c>
      <c r="E271" s="204" t="s">
        <v>1</v>
      </c>
      <c r="F271" s="205" t="s">
        <v>3891</v>
      </c>
      <c r="G271" s="14"/>
      <c r="H271" s="206">
        <v>19.280000000000001</v>
      </c>
      <c r="I271" s="207"/>
      <c r="J271" s="14"/>
      <c r="K271" s="14"/>
      <c r="L271" s="203"/>
      <c r="M271" s="208"/>
      <c r="N271" s="209"/>
      <c r="O271" s="209"/>
      <c r="P271" s="209"/>
      <c r="Q271" s="209"/>
      <c r="R271" s="209"/>
      <c r="S271" s="209"/>
      <c r="T271" s="210"/>
      <c r="U271" s="14"/>
      <c r="V271" s="14"/>
      <c r="W271" s="14"/>
      <c r="X271" s="14"/>
      <c r="Y271" s="14"/>
      <c r="Z271" s="14"/>
      <c r="AA271" s="14"/>
      <c r="AB271" s="14"/>
      <c r="AC271" s="14"/>
      <c r="AD271" s="14"/>
      <c r="AE271" s="14"/>
      <c r="AT271" s="204" t="s">
        <v>265</v>
      </c>
      <c r="AU271" s="204" t="s">
        <v>85</v>
      </c>
      <c r="AV271" s="14" t="s">
        <v>85</v>
      </c>
      <c r="AW271" s="14" t="s">
        <v>32</v>
      </c>
      <c r="AX271" s="14" t="s">
        <v>75</v>
      </c>
      <c r="AY271" s="204" t="s">
        <v>257</v>
      </c>
    </row>
    <row r="272" s="16" customFormat="1">
      <c r="A272" s="16"/>
      <c r="B272" s="219"/>
      <c r="C272" s="16"/>
      <c r="D272" s="196" t="s">
        <v>265</v>
      </c>
      <c r="E272" s="220" t="s">
        <v>1</v>
      </c>
      <c r="F272" s="221" t="s">
        <v>296</v>
      </c>
      <c r="G272" s="16"/>
      <c r="H272" s="222">
        <v>113.59999999999999</v>
      </c>
      <c r="I272" s="223"/>
      <c r="J272" s="16"/>
      <c r="K272" s="16"/>
      <c r="L272" s="219"/>
      <c r="M272" s="224"/>
      <c r="N272" s="225"/>
      <c r="O272" s="225"/>
      <c r="P272" s="225"/>
      <c r="Q272" s="225"/>
      <c r="R272" s="225"/>
      <c r="S272" s="225"/>
      <c r="T272" s="226"/>
      <c r="U272" s="16"/>
      <c r="V272" s="16"/>
      <c r="W272" s="16"/>
      <c r="X272" s="16"/>
      <c r="Y272" s="16"/>
      <c r="Z272" s="16"/>
      <c r="AA272" s="16"/>
      <c r="AB272" s="16"/>
      <c r="AC272" s="16"/>
      <c r="AD272" s="16"/>
      <c r="AE272" s="16"/>
      <c r="AT272" s="220" t="s">
        <v>265</v>
      </c>
      <c r="AU272" s="220" t="s">
        <v>85</v>
      </c>
      <c r="AV272" s="16" t="s">
        <v>92</v>
      </c>
      <c r="AW272" s="16" t="s">
        <v>32</v>
      </c>
      <c r="AX272" s="16" t="s">
        <v>75</v>
      </c>
      <c r="AY272" s="220" t="s">
        <v>257</v>
      </c>
    </row>
    <row r="273" s="15" customFormat="1">
      <c r="A273" s="15"/>
      <c r="B273" s="211"/>
      <c r="C273" s="15"/>
      <c r="D273" s="196" t="s">
        <v>265</v>
      </c>
      <c r="E273" s="212" t="s">
        <v>1</v>
      </c>
      <c r="F273" s="213" t="s">
        <v>271</v>
      </c>
      <c r="G273" s="15"/>
      <c r="H273" s="214">
        <v>131.52000000000001</v>
      </c>
      <c r="I273" s="215"/>
      <c r="J273" s="15"/>
      <c r="K273" s="15"/>
      <c r="L273" s="211"/>
      <c r="M273" s="216"/>
      <c r="N273" s="217"/>
      <c r="O273" s="217"/>
      <c r="P273" s="217"/>
      <c r="Q273" s="217"/>
      <c r="R273" s="217"/>
      <c r="S273" s="217"/>
      <c r="T273" s="218"/>
      <c r="U273" s="15"/>
      <c r="V273" s="15"/>
      <c r="W273" s="15"/>
      <c r="X273" s="15"/>
      <c r="Y273" s="15"/>
      <c r="Z273" s="15"/>
      <c r="AA273" s="15"/>
      <c r="AB273" s="15"/>
      <c r="AC273" s="15"/>
      <c r="AD273" s="15"/>
      <c r="AE273" s="15"/>
      <c r="AT273" s="212" t="s">
        <v>265</v>
      </c>
      <c r="AU273" s="212" t="s">
        <v>85</v>
      </c>
      <c r="AV273" s="15" t="s">
        <v>108</v>
      </c>
      <c r="AW273" s="15" t="s">
        <v>32</v>
      </c>
      <c r="AX273" s="15" t="s">
        <v>82</v>
      </c>
      <c r="AY273" s="212" t="s">
        <v>257</v>
      </c>
    </row>
    <row r="274" s="2" customFormat="1" ht="16.5" customHeight="1">
      <c r="A274" s="38"/>
      <c r="B274" s="181"/>
      <c r="C274" s="182" t="s">
        <v>402</v>
      </c>
      <c r="D274" s="182" t="s">
        <v>259</v>
      </c>
      <c r="E274" s="183" t="s">
        <v>403</v>
      </c>
      <c r="F274" s="184" t="s">
        <v>404</v>
      </c>
      <c r="G274" s="185" t="s">
        <v>323</v>
      </c>
      <c r="H274" s="186">
        <v>131.52000000000001</v>
      </c>
      <c r="I274" s="187"/>
      <c r="J274" s="188">
        <f>ROUND(I274*H274,2)</f>
        <v>0</v>
      </c>
      <c r="K274" s="184" t="s">
        <v>263</v>
      </c>
      <c r="L274" s="39"/>
      <c r="M274" s="189" t="s">
        <v>1</v>
      </c>
      <c r="N274" s="190" t="s">
        <v>40</v>
      </c>
      <c r="O274" s="77"/>
      <c r="P274" s="191">
        <f>O274*H274</f>
        <v>0</v>
      </c>
      <c r="Q274" s="191">
        <v>0</v>
      </c>
      <c r="R274" s="191">
        <f>Q274*H274</f>
        <v>0</v>
      </c>
      <c r="S274" s="191">
        <v>0</v>
      </c>
      <c r="T274" s="192">
        <f>S274*H274</f>
        <v>0</v>
      </c>
      <c r="U274" s="38"/>
      <c r="V274" s="38"/>
      <c r="W274" s="38"/>
      <c r="X274" s="38"/>
      <c r="Y274" s="38"/>
      <c r="Z274" s="38"/>
      <c r="AA274" s="38"/>
      <c r="AB274" s="38"/>
      <c r="AC274" s="38"/>
      <c r="AD274" s="38"/>
      <c r="AE274" s="38"/>
      <c r="AR274" s="193" t="s">
        <v>108</v>
      </c>
      <c r="AT274" s="193" t="s">
        <v>259</v>
      </c>
      <c r="AU274" s="193" t="s">
        <v>85</v>
      </c>
      <c r="AY274" s="19" t="s">
        <v>257</v>
      </c>
      <c r="BE274" s="194">
        <f>IF(N274="základní",J274,0)</f>
        <v>0</v>
      </c>
      <c r="BF274" s="194">
        <f>IF(N274="snížená",J274,0)</f>
        <v>0</v>
      </c>
      <c r="BG274" s="194">
        <f>IF(N274="zákl. přenesená",J274,0)</f>
        <v>0</v>
      </c>
      <c r="BH274" s="194">
        <f>IF(N274="sníž. přenesená",J274,0)</f>
        <v>0</v>
      </c>
      <c r="BI274" s="194">
        <f>IF(N274="nulová",J274,0)</f>
        <v>0</v>
      </c>
      <c r="BJ274" s="19" t="s">
        <v>82</v>
      </c>
      <c r="BK274" s="194">
        <f>ROUND(I274*H274,2)</f>
        <v>0</v>
      </c>
      <c r="BL274" s="19" t="s">
        <v>108</v>
      </c>
      <c r="BM274" s="193" t="s">
        <v>3892</v>
      </c>
    </row>
    <row r="275" s="2" customFormat="1" ht="21.75" customHeight="1">
      <c r="A275" s="38"/>
      <c r="B275" s="181"/>
      <c r="C275" s="182" t="s">
        <v>406</v>
      </c>
      <c r="D275" s="182" t="s">
        <v>259</v>
      </c>
      <c r="E275" s="183" t="s">
        <v>407</v>
      </c>
      <c r="F275" s="184" t="s">
        <v>408</v>
      </c>
      <c r="G275" s="185" t="s">
        <v>304</v>
      </c>
      <c r="H275" s="186">
        <v>2.0550000000000002</v>
      </c>
      <c r="I275" s="187"/>
      <c r="J275" s="188">
        <f>ROUND(I275*H275,2)</f>
        <v>0</v>
      </c>
      <c r="K275" s="184" t="s">
        <v>263</v>
      </c>
      <c r="L275" s="39"/>
      <c r="M275" s="189" t="s">
        <v>1</v>
      </c>
      <c r="N275" s="190" t="s">
        <v>40</v>
      </c>
      <c r="O275" s="77"/>
      <c r="P275" s="191">
        <f>O275*H275</f>
        <v>0</v>
      </c>
      <c r="Q275" s="191">
        <v>1.0606199999999999</v>
      </c>
      <c r="R275" s="191">
        <f>Q275*H275</f>
        <v>2.1795741</v>
      </c>
      <c r="S275" s="191">
        <v>0</v>
      </c>
      <c r="T275" s="192">
        <f>S275*H275</f>
        <v>0</v>
      </c>
      <c r="U275" s="38"/>
      <c r="V275" s="38"/>
      <c r="W275" s="38"/>
      <c r="X275" s="38"/>
      <c r="Y275" s="38"/>
      <c r="Z275" s="38"/>
      <c r="AA275" s="38"/>
      <c r="AB275" s="38"/>
      <c r="AC275" s="38"/>
      <c r="AD275" s="38"/>
      <c r="AE275" s="38"/>
      <c r="AR275" s="193" t="s">
        <v>108</v>
      </c>
      <c r="AT275" s="193" t="s">
        <v>259</v>
      </c>
      <c r="AU275" s="193" t="s">
        <v>85</v>
      </c>
      <c r="AY275" s="19" t="s">
        <v>257</v>
      </c>
      <c r="BE275" s="194">
        <f>IF(N275="základní",J275,0)</f>
        <v>0</v>
      </c>
      <c r="BF275" s="194">
        <f>IF(N275="snížená",J275,0)</f>
        <v>0</v>
      </c>
      <c r="BG275" s="194">
        <f>IF(N275="zákl. přenesená",J275,0)</f>
        <v>0</v>
      </c>
      <c r="BH275" s="194">
        <f>IF(N275="sníž. přenesená",J275,0)</f>
        <v>0</v>
      </c>
      <c r="BI275" s="194">
        <f>IF(N275="nulová",J275,0)</f>
        <v>0</v>
      </c>
      <c r="BJ275" s="19" t="s">
        <v>82</v>
      </c>
      <c r="BK275" s="194">
        <f>ROUND(I275*H275,2)</f>
        <v>0</v>
      </c>
      <c r="BL275" s="19" t="s">
        <v>108</v>
      </c>
      <c r="BM275" s="193" t="s">
        <v>3893</v>
      </c>
    </row>
    <row r="276" s="13" customFormat="1">
      <c r="A276" s="13"/>
      <c r="B276" s="195"/>
      <c r="C276" s="13"/>
      <c r="D276" s="196" t="s">
        <v>265</v>
      </c>
      <c r="E276" s="197" t="s">
        <v>1</v>
      </c>
      <c r="F276" s="198" t="s">
        <v>3894</v>
      </c>
      <c r="G276" s="13"/>
      <c r="H276" s="197" t="s">
        <v>1</v>
      </c>
      <c r="I276" s="199"/>
      <c r="J276" s="13"/>
      <c r="K276" s="13"/>
      <c r="L276" s="195"/>
      <c r="M276" s="200"/>
      <c r="N276" s="201"/>
      <c r="O276" s="201"/>
      <c r="P276" s="201"/>
      <c r="Q276" s="201"/>
      <c r="R276" s="201"/>
      <c r="S276" s="201"/>
      <c r="T276" s="202"/>
      <c r="U276" s="13"/>
      <c r="V276" s="13"/>
      <c r="W276" s="13"/>
      <c r="X276" s="13"/>
      <c r="Y276" s="13"/>
      <c r="Z276" s="13"/>
      <c r="AA276" s="13"/>
      <c r="AB276" s="13"/>
      <c r="AC276" s="13"/>
      <c r="AD276" s="13"/>
      <c r="AE276" s="13"/>
      <c r="AT276" s="197" t="s">
        <v>265</v>
      </c>
      <c r="AU276" s="197" t="s">
        <v>85</v>
      </c>
      <c r="AV276" s="13" t="s">
        <v>82</v>
      </c>
      <c r="AW276" s="13" t="s">
        <v>32</v>
      </c>
      <c r="AX276" s="13" t="s">
        <v>75</v>
      </c>
      <c r="AY276" s="197" t="s">
        <v>257</v>
      </c>
    </row>
    <row r="277" s="13" customFormat="1">
      <c r="A277" s="13"/>
      <c r="B277" s="195"/>
      <c r="C277" s="13"/>
      <c r="D277" s="196" t="s">
        <v>265</v>
      </c>
      <c r="E277" s="197" t="s">
        <v>1</v>
      </c>
      <c r="F277" s="198" t="s">
        <v>3895</v>
      </c>
      <c r="G277" s="13"/>
      <c r="H277" s="197" t="s">
        <v>1</v>
      </c>
      <c r="I277" s="199"/>
      <c r="J277" s="13"/>
      <c r="K277" s="13"/>
      <c r="L277" s="195"/>
      <c r="M277" s="200"/>
      <c r="N277" s="201"/>
      <c r="O277" s="201"/>
      <c r="P277" s="201"/>
      <c r="Q277" s="201"/>
      <c r="R277" s="201"/>
      <c r="S277" s="201"/>
      <c r="T277" s="202"/>
      <c r="U277" s="13"/>
      <c r="V277" s="13"/>
      <c r="W277" s="13"/>
      <c r="X277" s="13"/>
      <c r="Y277" s="13"/>
      <c r="Z277" s="13"/>
      <c r="AA277" s="13"/>
      <c r="AB277" s="13"/>
      <c r="AC277" s="13"/>
      <c r="AD277" s="13"/>
      <c r="AE277" s="13"/>
      <c r="AT277" s="197" t="s">
        <v>265</v>
      </c>
      <c r="AU277" s="197" t="s">
        <v>85</v>
      </c>
      <c r="AV277" s="13" t="s">
        <v>82</v>
      </c>
      <c r="AW277" s="13" t="s">
        <v>32</v>
      </c>
      <c r="AX277" s="13" t="s">
        <v>75</v>
      </c>
      <c r="AY277" s="197" t="s">
        <v>257</v>
      </c>
    </row>
    <row r="278" s="14" customFormat="1">
      <c r="A278" s="14"/>
      <c r="B278" s="203"/>
      <c r="C278" s="14"/>
      <c r="D278" s="196" t="s">
        <v>265</v>
      </c>
      <c r="E278" s="204" t="s">
        <v>1</v>
      </c>
      <c r="F278" s="205" t="s">
        <v>3896</v>
      </c>
      <c r="G278" s="14"/>
      <c r="H278" s="206">
        <v>2.0550000000000002</v>
      </c>
      <c r="I278" s="207"/>
      <c r="J278" s="14"/>
      <c r="K278" s="14"/>
      <c r="L278" s="203"/>
      <c r="M278" s="208"/>
      <c r="N278" s="209"/>
      <c r="O278" s="209"/>
      <c r="P278" s="209"/>
      <c r="Q278" s="209"/>
      <c r="R278" s="209"/>
      <c r="S278" s="209"/>
      <c r="T278" s="210"/>
      <c r="U278" s="14"/>
      <c r="V278" s="14"/>
      <c r="W278" s="14"/>
      <c r="X278" s="14"/>
      <c r="Y278" s="14"/>
      <c r="Z278" s="14"/>
      <c r="AA278" s="14"/>
      <c r="AB278" s="14"/>
      <c r="AC278" s="14"/>
      <c r="AD278" s="14"/>
      <c r="AE278" s="14"/>
      <c r="AT278" s="204" t="s">
        <v>265</v>
      </c>
      <c r="AU278" s="204" t="s">
        <v>85</v>
      </c>
      <c r="AV278" s="14" t="s">
        <v>85</v>
      </c>
      <c r="AW278" s="14" t="s">
        <v>32</v>
      </c>
      <c r="AX278" s="14" t="s">
        <v>75</v>
      </c>
      <c r="AY278" s="204" t="s">
        <v>257</v>
      </c>
    </row>
    <row r="279" s="15" customFormat="1">
      <c r="A279" s="15"/>
      <c r="B279" s="211"/>
      <c r="C279" s="15"/>
      <c r="D279" s="196" t="s">
        <v>265</v>
      </c>
      <c r="E279" s="212" t="s">
        <v>1</v>
      </c>
      <c r="F279" s="213" t="s">
        <v>271</v>
      </c>
      <c r="G279" s="15"/>
      <c r="H279" s="214">
        <v>2.0550000000000002</v>
      </c>
      <c r="I279" s="215"/>
      <c r="J279" s="15"/>
      <c r="K279" s="15"/>
      <c r="L279" s="211"/>
      <c r="M279" s="216"/>
      <c r="N279" s="217"/>
      <c r="O279" s="217"/>
      <c r="P279" s="217"/>
      <c r="Q279" s="217"/>
      <c r="R279" s="217"/>
      <c r="S279" s="217"/>
      <c r="T279" s="218"/>
      <c r="U279" s="15"/>
      <c r="V279" s="15"/>
      <c r="W279" s="15"/>
      <c r="X279" s="15"/>
      <c r="Y279" s="15"/>
      <c r="Z279" s="15"/>
      <c r="AA279" s="15"/>
      <c r="AB279" s="15"/>
      <c r="AC279" s="15"/>
      <c r="AD279" s="15"/>
      <c r="AE279" s="15"/>
      <c r="AT279" s="212" t="s">
        <v>265</v>
      </c>
      <c r="AU279" s="212" t="s">
        <v>85</v>
      </c>
      <c r="AV279" s="15" t="s">
        <v>108</v>
      </c>
      <c r="AW279" s="15" t="s">
        <v>32</v>
      </c>
      <c r="AX279" s="15" t="s">
        <v>82</v>
      </c>
      <c r="AY279" s="212" t="s">
        <v>257</v>
      </c>
    </row>
    <row r="280" s="2" customFormat="1" ht="37.8" customHeight="1">
      <c r="A280" s="38"/>
      <c r="B280" s="181"/>
      <c r="C280" s="182" t="s">
        <v>413</v>
      </c>
      <c r="D280" s="182" t="s">
        <v>259</v>
      </c>
      <c r="E280" s="183" t="s">
        <v>414</v>
      </c>
      <c r="F280" s="184" t="s">
        <v>415</v>
      </c>
      <c r="G280" s="185" t="s">
        <v>416</v>
      </c>
      <c r="H280" s="186">
        <v>1</v>
      </c>
      <c r="I280" s="187"/>
      <c r="J280" s="188">
        <f>ROUND(I280*H280,2)</f>
        <v>0</v>
      </c>
      <c r="K280" s="184" t="s">
        <v>1</v>
      </c>
      <c r="L280" s="39"/>
      <c r="M280" s="189" t="s">
        <v>1</v>
      </c>
      <c r="N280" s="190" t="s">
        <v>40</v>
      </c>
      <c r="O280" s="77"/>
      <c r="P280" s="191">
        <f>O280*H280</f>
        <v>0</v>
      </c>
      <c r="Q280" s="191">
        <v>0</v>
      </c>
      <c r="R280" s="191">
        <f>Q280*H280</f>
        <v>0</v>
      </c>
      <c r="S280" s="191">
        <v>0</v>
      </c>
      <c r="T280" s="192">
        <f>S280*H280</f>
        <v>0</v>
      </c>
      <c r="U280" s="38"/>
      <c r="V280" s="38"/>
      <c r="W280" s="38"/>
      <c r="X280" s="38"/>
      <c r="Y280" s="38"/>
      <c r="Z280" s="38"/>
      <c r="AA280" s="38"/>
      <c r="AB280" s="38"/>
      <c r="AC280" s="38"/>
      <c r="AD280" s="38"/>
      <c r="AE280" s="38"/>
      <c r="AR280" s="193" t="s">
        <v>108</v>
      </c>
      <c r="AT280" s="193" t="s">
        <v>259</v>
      </c>
      <c r="AU280" s="193" t="s">
        <v>85</v>
      </c>
      <c r="AY280" s="19" t="s">
        <v>257</v>
      </c>
      <c r="BE280" s="194">
        <f>IF(N280="základní",J280,0)</f>
        <v>0</v>
      </c>
      <c r="BF280" s="194">
        <f>IF(N280="snížená",J280,0)</f>
        <v>0</v>
      </c>
      <c r="BG280" s="194">
        <f>IF(N280="zákl. přenesená",J280,0)</f>
        <v>0</v>
      </c>
      <c r="BH280" s="194">
        <f>IF(N280="sníž. přenesená",J280,0)</f>
        <v>0</v>
      </c>
      <c r="BI280" s="194">
        <f>IF(N280="nulová",J280,0)</f>
        <v>0</v>
      </c>
      <c r="BJ280" s="19" t="s">
        <v>82</v>
      </c>
      <c r="BK280" s="194">
        <f>ROUND(I280*H280,2)</f>
        <v>0</v>
      </c>
      <c r="BL280" s="19" t="s">
        <v>108</v>
      </c>
      <c r="BM280" s="193" t="s">
        <v>3897</v>
      </c>
    </row>
    <row r="281" s="12" customFormat="1" ht="22.8" customHeight="1">
      <c r="A281" s="12"/>
      <c r="B281" s="168"/>
      <c r="C281" s="12"/>
      <c r="D281" s="169" t="s">
        <v>74</v>
      </c>
      <c r="E281" s="179" t="s">
        <v>406</v>
      </c>
      <c r="F281" s="179" t="s">
        <v>418</v>
      </c>
      <c r="G281" s="12"/>
      <c r="H281" s="12"/>
      <c r="I281" s="171"/>
      <c r="J281" s="180">
        <f>BK281</f>
        <v>0</v>
      </c>
      <c r="K281" s="12"/>
      <c r="L281" s="168"/>
      <c r="M281" s="173"/>
      <c r="N281" s="174"/>
      <c r="O281" s="174"/>
      <c r="P281" s="175">
        <f>SUM(P282:P331)</f>
        <v>0</v>
      </c>
      <c r="Q281" s="174"/>
      <c r="R281" s="175">
        <f>SUM(R282:R331)</f>
        <v>273.53711763000001</v>
      </c>
      <c r="S281" s="174"/>
      <c r="T281" s="176">
        <f>SUM(T282:T331)</f>
        <v>7.1358000000000006</v>
      </c>
      <c r="U281" s="12"/>
      <c r="V281" s="12"/>
      <c r="W281" s="12"/>
      <c r="X281" s="12"/>
      <c r="Y281" s="12"/>
      <c r="Z281" s="12"/>
      <c r="AA281" s="12"/>
      <c r="AB281" s="12"/>
      <c r="AC281" s="12"/>
      <c r="AD281" s="12"/>
      <c r="AE281" s="12"/>
      <c r="AR281" s="169" t="s">
        <v>82</v>
      </c>
      <c r="AT281" s="177" t="s">
        <v>74</v>
      </c>
      <c r="AU281" s="177" t="s">
        <v>82</v>
      </c>
      <c r="AY281" s="169" t="s">
        <v>257</v>
      </c>
      <c r="BK281" s="178">
        <f>SUM(BK282:BK331)</f>
        <v>0</v>
      </c>
    </row>
    <row r="282" s="2" customFormat="1" ht="24.15" customHeight="1">
      <c r="A282" s="38"/>
      <c r="B282" s="181"/>
      <c r="C282" s="182" t="s">
        <v>419</v>
      </c>
      <c r="D282" s="182" t="s">
        <v>259</v>
      </c>
      <c r="E282" s="183" t="s">
        <v>420</v>
      </c>
      <c r="F282" s="184" t="s">
        <v>421</v>
      </c>
      <c r="G282" s="185" t="s">
        <v>422</v>
      </c>
      <c r="H282" s="186">
        <v>90</v>
      </c>
      <c r="I282" s="187"/>
      <c r="J282" s="188">
        <f>ROUND(I282*H282,2)</f>
        <v>0</v>
      </c>
      <c r="K282" s="184" t="s">
        <v>263</v>
      </c>
      <c r="L282" s="39"/>
      <c r="M282" s="189" t="s">
        <v>1</v>
      </c>
      <c r="N282" s="190" t="s">
        <v>40</v>
      </c>
      <c r="O282" s="77"/>
      <c r="P282" s="191">
        <f>O282*H282</f>
        <v>0</v>
      </c>
      <c r="Q282" s="191">
        <v>0.00014999999999999999</v>
      </c>
      <c r="R282" s="191">
        <f>Q282*H282</f>
        <v>0.013499999999999998</v>
      </c>
      <c r="S282" s="191">
        <v>0</v>
      </c>
      <c r="T282" s="192">
        <f>S282*H282</f>
        <v>0</v>
      </c>
      <c r="U282" s="38"/>
      <c r="V282" s="38"/>
      <c r="W282" s="38"/>
      <c r="X282" s="38"/>
      <c r="Y282" s="38"/>
      <c r="Z282" s="38"/>
      <c r="AA282" s="38"/>
      <c r="AB282" s="38"/>
      <c r="AC282" s="38"/>
      <c r="AD282" s="38"/>
      <c r="AE282" s="38"/>
      <c r="AR282" s="193" t="s">
        <v>108</v>
      </c>
      <c r="AT282" s="193" t="s">
        <v>259</v>
      </c>
      <c r="AU282" s="193" t="s">
        <v>85</v>
      </c>
      <c r="AY282" s="19" t="s">
        <v>257</v>
      </c>
      <c r="BE282" s="194">
        <f>IF(N282="základní",J282,0)</f>
        <v>0</v>
      </c>
      <c r="BF282" s="194">
        <f>IF(N282="snížená",J282,0)</f>
        <v>0</v>
      </c>
      <c r="BG282" s="194">
        <f>IF(N282="zákl. přenesená",J282,0)</f>
        <v>0</v>
      </c>
      <c r="BH282" s="194">
        <f>IF(N282="sníž. přenesená",J282,0)</f>
        <v>0</v>
      </c>
      <c r="BI282" s="194">
        <f>IF(N282="nulová",J282,0)</f>
        <v>0</v>
      </c>
      <c r="BJ282" s="19" t="s">
        <v>82</v>
      </c>
      <c r="BK282" s="194">
        <f>ROUND(I282*H282,2)</f>
        <v>0</v>
      </c>
      <c r="BL282" s="19" t="s">
        <v>108</v>
      </c>
      <c r="BM282" s="193" t="s">
        <v>3898</v>
      </c>
    </row>
    <row r="283" s="13" customFormat="1">
      <c r="A283" s="13"/>
      <c r="B283" s="195"/>
      <c r="C283" s="13"/>
      <c r="D283" s="196" t="s">
        <v>265</v>
      </c>
      <c r="E283" s="197" t="s">
        <v>1</v>
      </c>
      <c r="F283" s="198" t="s">
        <v>424</v>
      </c>
      <c r="G283" s="13"/>
      <c r="H283" s="197" t="s">
        <v>1</v>
      </c>
      <c r="I283" s="199"/>
      <c r="J283" s="13"/>
      <c r="K283" s="13"/>
      <c r="L283" s="195"/>
      <c r="M283" s="200"/>
      <c r="N283" s="201"/>
      <c r="O283" s="201"/>
      <c r="P283" s="201"/>
      <c r="Q283" s="201"/>
      <c r="R283" s="201"/>
      <c r="S283" s="201"/>
      <c r="T283" s="202"/>
      <c r="U283" s="13"/>
      <c r="V283" s="13"/>
      <c r="W283" s="13"/>
      <c r="X283" s="13"/>
      <c r="Y283" s="13"/>
      <c r="Z283" s="13"/>
      <c r="AA283" s="13"/>
      <c r="AB283" s="13"/>
      <c r="AC283" s="13"/>
      <c r="AD283" s="13"/>
      <c r="AE283" s="13"/>
      <c r="AT283" s="197" t="s">
        <v>265</v>
      </c>
      <c r="AU283" s="197" t="s">
        <v>85</v>
      </c>
      <c r="AV283" s="13" t="s">
        <v>82</v>
      </c>
      <c r="AW283" s="13" t="s">
        <v>32</v>
      </c>
      <c r="AX283" s="13" t="s">
        <v>75</v>
      </c>
      <c r="AY283" s="197" t="s">
        <v>257</v>
      </c>
    </row>
    <row r="284" s="13" customFormat="1">
      <c r="A284" s="13"/>
      <c r="B284" s="195"/>
      <c r="C284" s="13"/>
      <c r="D284" s="196" t="s">
        <v>265</v>
      </c>
      <c r="E284" s="197" t="s">
        <v>1</v>
      </c>
      <c r="F284" s="198" t="s">
        <v>425</v>
      </c>
      <c r="G284" s="13"/>
      <c r="H284" s="197" t="s">
        <v>1</v>
      </c>
      <c r="I284" s="199"/>
      <c r="J284" s="13"/>
      <c r="K284" s="13"/>
      <c r="L284" s="195"/>
      <c r="M284" s="200"/>
      <c r="N284" s="201"/>
      <c r="O284" s="201"/>
      <c r="P284" s="201"/>
      <c r="Q284" s="201"/>
      <c r="R284" s="201"/>
      <c r="S284" s="201"/>
      <c r="T284" s="202"/>
      <c r="U284" s="13"/>
      <c r="V284" s="13"/>
      <c r="W284" s="13"/>
      <c r="X284" s="13"/>
      <c r="Y284" s="13"/>
      <c r="Z284" s="13"/>
      <c r="AA284" s="13"/>
      <c r="AB284" s="13"/>
      <c r="AC284" s="13"/>
      <c r="AD284" s="13"/>
      <c r="AE284" s="13"/>
      <c r="AT284" s="197" t="s">
        <v>265</v>
      </c>
      <c r="AU284" s="197" t="s">
        <v>85</v>
      </c>
      <c r="AV284" s="13" t="s">
        <v>82</v>
      </c>
      <c r="AW284" s="13" t="s">
        <v>32</v>
      </c>
      <c r="AX284" s="13" t="s">
        <v>75</v>
      </c>
      <c r="AY284" s="197" t="s">
        <v>257</v>
      </c>
    </row>
    <row r="285" s="14" customFormat="1">
      <c r="A285" s="14"/>
      <c r="B285" s="203"/>
      <c r="C285" s="14"/>
      <c r="D285" s="196" t="s">
        <v>265</v>
      </c>
      <c r="E285" s="204" t="s">
        <v>1</v>
      </c>
      <c r="F285" s="205" t="s">
        <v>3899</v>
      </c>
      <c r="G285" s="14"/>
      <c r="H285" s="206">
        <v>90</v>
      </c>
      <c r="I285" s="207"/>
      <c r="J285" s="14"/>
      <c r="K285" s="14"/>
      <c r="L285" s="203"/>
      <c r="M285" s="208"/>
      <c r="N285" s="209"/>
      <c r="O285" s="209"/>
      <c r="P285" s="209"/>
      <c r="Q285" s="209"/>
      <c r="R285" s="209"/>
      <c r="S285" s="209"/>
      <c r="T285" s="210"/>
      <c r="U285" s="14"/>
      <c r="V285" s="14"/>
      <c r="W285" s="14"/>
      <c r="X285" s="14"/>
      <c r="Y285" s="14"/>
      <c r="Z285" s="14"/>
      <c r="AA285" s="14"/>
      <c r="AB285" s="14"/>
      <c r="AC285" s="14"/>
      <c r="AD285" s="14"/>
      <c r="AE285" s="14"/>
      <c r="AT285" s="204" t="s">
        <v>265</v>
      </c>
      <c r="AU285" s="204" t="s">
        <v>85</v>
      </c>
      <c r="AV285" s="14" t="s">
        <v>85</v>
      </c>
      <c r="AW285" s="14" t="s">
        <v>32</v>
      </c>
      <c r="AX285" s="14" t="s">
        <v>75</v>
      </c>
      <c r="AY285" s="204" t="s">
        <v>257</v>
      </c>
    </row>
    <row r="286" s="15" customFormat="1">
      <c r="A286" s="15"/>
      <c r="B286" s="211"/>
      <c r="C286" s="15"/>
      <c r="D286" s="196" t="s">
        <v>265</v>
      </c>
      <c r="E286" s="212" t="s">
        <v>1</v>
      </c>
      <c r="F286" s="213" t="s">
        <v>271</v>
      </c>
      <c r="G286" s="15"/>
      <c r="H286" s="214">
        <v>90</v>
      </c>
      <c r="I286" s="215"/>
      <c r="J286" s="15"/>
      <c r="K286" s="15"/>
      <c r="L286" s="211"/>
      <c r="M286" s="216"/>
      <c r="N286" s="217"/>
      <c r="O286" s="217"/>
      <c r="P286" s="217"/>
      <c r="Q286" s="217"/>
      <c r="R286" s="217"/>
      <c r="S286" s="217"/>
      <c r="T286" s="218"/>
      <c r="U286" s="15"/>
      <c r="V286" s="15"/>
      <c r="W286" s="15"/>
      <c r="X286" s="15"/>
      <c r="Y286" s="15"/>
      <c r="Z286" s="15"/>
      <c r="AA286" s="15"/>
      <c r="AB286" s="15"/>
      <c r="AC286" s="15"/>
      <c r="AD286" s="15"/>
      <c r="AE286" s="15"/>
      <c r="AT286" s="212" t="s">
        <v>265</v>
      </c>
      <c r="AU286" s="212" t="s">
        <v>85</v>
      </c>
      <c r="AV286" s="15" t="s">
        <v>108</v>
      </c>
      <c r="AW286" s="15" t="s">
        <v>32</v>
      </c>
      <c r="AX286" s="15" t="s">
        <v>82</v>
      </c>
      <c r="AY286" s="212" t="s">
        <v>257</v>
      </c>
    </row>
    <row r="287" s="2" customFormat="1" ht="24.15" customHeight="1">
      <c r="A287" s="38"/>
      <c r="B287" s="181"/>
      <c r="C287" s="182" t="s">
        <v>427</v>
      </c>
      <c r="D287" s="182" t="s">
        <v>259</v>
      </c>
      <c r="E287" s="183" t="s">
        <v>428</v>
      </c>
      <c r="F287" s="184" t="s">
        <v>429</v>
      </c>
      <c r="G287" s="185" t="s">
        <v>422</v>
      </c>
      <c r="H287" s="186">
        <v>26</v>
      </c>
      <c r="I287" s="187"/>
      <c r="J287" s="188">
        <f>ROUND(I287*H287,2)</f>
        <v>0</v>
      </c>
      <c r="K287" s="184" t="s">
        <v>263</v>
      </c>
      <c r="L287" s="39"/>
      <c r="M287" s="189" t="s">
        <v>1</v>
      </c>
      <c r="N287" s="190" t="s">
        <v>40</v>
      </c>
      <c r="O287" s="77"/>
      <c r="P287" s="191">
        <f>O287*H287</f>
        <v>0</v>
      </c>
      <c r="Q287" s="191">
        <v>0.00017000000000000001</v>
      </c>
      <c r="R287" s="191">
        <f>Q287*H287</f>
        <v>0.0044200000000000003</v>
      </c>
      <c r="S287" s="191">
        <v>0</v>
      </c>
      <c r="T287" s="192">
        <f>S287*H287</f>
        <v>0</v>
      </c>
      <c r="U287" s="38"/>
      <c r="V287" s="38"/>
      <c r="W287" s="38"/>
      <c r="X287" s="38"/>
      <c r="Y287" s="38"/>
      <c r="Z287" s="38"/>
      <c r="AA287" s="38"/>
      <c r="AB287" s="38"/>
      <c r="AC287" s="38"/>
      <c r="AD287" s="38"/>
      <c r="AE287" s="38"/>
      <c r="AR287" s="193" t="s">
        <v>108</v>
      </c>
      <c r="AT287" s="193" t="s">
        <v>259</v>
      </c>
      <c r="AU287" s="193" t="s">
        <v>85</v>
      </c>
      <c r="AY287" s="19" t="s">
        <v>257</v>
      </c>
      <c r="BE287" s="194">
        <f>IF(N287="základní",J287,0)</f>
        <v>0</v>
      </c>
      <c r="BF287" s="194">
        <f>IF(N287="snížená",J287,0)</f>
        <v>0</v>
      </c>
      <c r="BG287" s="194">
        <f>IF(N287="zákl. přenesená",J287,0)</f>
        <v>0</v>
      </c>
      <c r="BH287" s="194">
        <f>IF(N287="sníž. přenesená",J287,0)</f>
        <v>0</v>
      </c>
      <c r="BI287" s="194">
        <f>IF(N287="nulová",J287,0)</f>
        <v>0</v>
      </c>
      <c r="BJ287" s="19" t="s">
        <v>82</v>
      </c>
      <c r="BK287" s="194">
        <f>ROUND(I287*H287,2)</f>
        <v>0</v>
      </c>
      <c r="BL287" s="19" t="s">
        <v>108</v>
      </c>
      <c r="BM287" s="193" t="s">
        <v>3900</v>
      </c>
    </row>
    <row r="288" s="13" customFormat="1">
      <c r="A288" s="13"/>
      <c r="B288" s="195"/>
      <c r="C288" s="13"/>
      <c r="D288" s="196" t="s">
        <v>265</v>
      </c>
      <c r="E288" s="197" t="s">
        <v>1</v>
      </c>
      <c r="F288" s="198" t="s">
        <v>424</v>
      </c>
      <c r="G288" s="13"/>
      <c r="H288" s="197" t="s">
        <v>1</v>
      </c>
      <c r="I288" s="199"/>
      <c r="J288" s="13"/>
      <c r="K288" s="13"/>
      <c r="L288" s="195"/>
      <c r="M288" s="200"/>
      <c r="N288" s="201"/>
      <c r="O288" s="201"/>
      <c r="P288" s="201"/>
      <c r="Q288" s="201"/>
      <c r="R288" s="201"/>
      <c r="S288" s="201"/>
      <c r="T288" s="202"/>
      <c r="U288" s="13"/>
      <c r="V288" s="13"/>
      <c r="W288" s="13"/>
      <c r="X288" s="13"/>
      <c r="Y288" s="13"/>
      <c r="Z288" s="13"/>
      <c r="AA288" s="13"/>
      <c r="AB288" s="13"/>
      <c r="AC288" s="13"/>
      <c r="AD288" s="13"/>
      <c r="AE288" s="13"/>
      <c r="AT288" s="197" t="s">
        <v>265</v>
      </c>
      <c r="AU288" s="197" t="s">
        <v>85</v>
      </c>
      <c r="AV288" s="13" t="s">
        <v>82</v>
      </c>
      <c r="AW288" s="13" t="s">
        <v>32</v>
      </c>
      <c r="AX288" s="13" t="s">
        <v>75</v>
      </c>
      <c r="AY288" s="197" t="s">
        <v>257</v>
      </c>
    </row>
    <row r="289" s="13" customFormat="1">
      <c r="A289" s="13"/>
      <c r="B289" s="195"/>
      <c r="C289" s="13"/>
      <c r="D289" s="196" t="s">
        <v>265</v>
      </c>
      <c r="E289" s="197" t="s">
        <v>1</v>
      </c>
      <c r="F289" s="198" t="s">
        <v>431</v>
      </c>
      <c r="G289" s="13"/>
      <c r="H289" s="197" t="s">
        <v>1</v>
      </c>
      <c r="I289" s="199"/>
      <c r="J289" s="13"/>
      <c r="K289" s="13"/>
      <c r="L289" s="195"/>
      <c r="M289" s="200"/>
      <c r="N289" s="201"/>
      <c r="O289" s="201"/>
      <c r="P289" s="201"/>
      <c r="Q289" s="201"/>
      <c r="R289" s="201"/>
      <c r="S289" s="201"/>
      <c r="T289" s="202"/>
      <c r="U289" s="13"/>
      <c r="V289" s="13"/>
      <c r="W289" s="13"/>
      <c r="X289" s="13"/>
      <c r="Y289" s="13"/>
      <c r="Z289" s="13"/>
      <c r="AA289" s="13"/>
      <c r="AB289" s="13"/>
      <c r="AC289" s="13"/>
      <c r="AD289" s="13"/>
      <c r="AE289" s="13"/>
      <c r="AT289" s="197" t="s">
        <v>265</v>
      </c>
      <c r="AU289" s="197" t="s">
        <v>85</v>
      </c>
      <c r="AV289" s="13" t="s">
        <v>82</v>
      </c>
      <c r="AW289" s="13" t="s">
        <v>32</v>
      </c>
      <c r="AX289" s="13" t="s">
        <v>75</v>
      </c>
      <c r="AY289" s="197" t="s">
        <v>257</v>
      </c>
    </row>
    <row r="290" s="14" customFormat="1">
      <c r="A290" s="14"/>
      <c r="B290" s="203"/>
      <c r="C290" s="14"/>
      <c r="D290" s="196" t="s">
        <v>265</v>
      </c>
      <c r="E290" s="204" t="s">
        <v>1</v>
      </c>
      <c r="F290" s="205" t="s">
        <v>3901</v>
      </c>
      <c r="G290" s="14"/>
      <c r="H290" s="206">
        <v>26</v>
      </c>
      <c r="I290" s="207"/>
      <c r="J290" s="14"/>
      <c r="K290" s="14"/>
      <c r="L290" s="203"/>
      <c r="M290" s="208"/>
      <c r="N290" s="209"/>
      <c r="O290" s="209"/>
      <c r="P290" s="209"/>
      <c r="Q290" s="209"/>
      <c r="R290" s="209"/>
      <c r="S290" s="209"/>
      <c r="T290" s="210"/>
      <c r="U290" s="14"/>
      <c r="V290" s="14"/>
      <c r="W290" s="14"/>
      <c r="X290" s="14"/>
      <c r="Y290" s="14"/>
      <c r="Z290" s="14"/>
      <c r="AA290" s="14"/>
      <c r="AB290" s="14"/>
      <c r="AC290" s="14"/>
      <c r="AD290" s="14"/>
      <c r="AE290" s="14"/>
      <c r="AT290" s="204" t="s">
        <v>265</v>
      </c>
      <c r="AU290" s="204" t="s">
        <v>85</v>
      </c>
      <c r="AV290" s="14" t="s">
        <v>85</v>
      </c>
      <c r="AW290" s="14" t="s">
        <v>32</v>
      </c>
      <c r="AX290" s="14" t="s">
        <v>75</v>
      </c>
      <c r="AY290" s="204" t="s">
        <v>257</v>
      </c>
    </row>
    <row r="291" s="15" customFormat="1">
      <c r="A291" s="15"/>
      <c r="B291" s="211"/>
      <c r="C291" s="15"/>
      <c r="D291" s="196" t="s">
        <v>265</v>
      </c>
      <c r="E291" s="212" t="s">
        <v>1</v>
      </c>
      <c r="F291" s="213" t="s">
        <v>271</v>
      </c>
      <c r="G291" s="15"/>
      <c r="H291" s="214">
        <v>26</v>
      </c>
      <c r="I291" s="215"/>
      <c r="J291" s="15"/>
      <c r="K291" s="15"/>
      <c r="L291" s="211"/>
      <c r="M291" s="216"/>
      <c r="N291" s="217"/>
      <c r="O291" s="217"/>
      <c r="P291" s="217"/>
      <c r="Q291" s="217"/>
      <c r="R291" s="217"/>
      <c r="S291" s="217"/>
      <c r="T291" s="218"/>
      <c r="U291" s="15"/>
      <c r="V291" s="15"/>
      <c r="W291" s="15"/>
      <c r="X291" s="15"/>
      <c r="Y291" s="15"/>
      <c r="Z291" s="15"/>
      <c r="AA291" s="15"/>
      <c r="AB291" s="15"/>
      <c r="AC291" s="15"/>
      <c r="AD291" s="15"/>
      <c r="AE291" s="15"/>
      <c r="AT291" s="212" t="s">
        <v>265</v>
      </c>
      <c r="AU291" s="212" t="s">
        <v>85</v>
      </c>
      <c r="AV291" s="15" t="s">
        <v>108</v>
      </c>
      <c r="AW291" s="15" t="s">
        <v>32</v>
      </c>
      <c r="AX291" s="15" t="s">
        <v>82</v>
      </c>
      <c r="AY291" s="212" t="s">
        <v>257</v>
      </c>
    </row>
    <row r="292" s="2" customFormat="1" ht="24.15" customHeight="1">
      <c r="A292" s="38"/>
      <c r="B292" s="181"/>
      <c r="C292" s="182" t="s">
        <v>433</v>
      </c>
      <c r="D292" s="182" t="s">
        <v>259</v>
      </c>
      <c r="E292" s="183" t="s">
        <v>434</v>
      </c>
      <c r="F292" s="184" t="s">
        <v>435</v>
      </c>
      <c r="G292" s="185" t="s">
        <v>422</v>
      </c>
      <c r="H292" s="186">
        <v>24</v>
      </c>
      <c r="I292" s="187"/>
      <c r="J292" s="188">
        <f>ROUND(I292*H292,2)</f>
        <v>0</v>
      </c>
      <c r="K292" s="184" t="s">
        <v>263</v>
      </c>
      <c r="L292" s="39"/>
      <c r="M292" s="189" t="s">
        <v>1</v>
      </c>
      <c r="N292" s="190" t="s">
        <v>40</v>
      </c>
      <c r="O292" s="77"/>
      <c r="P292" s="191">
        <f>O292*H292</f>
        <v>0</v>
      </c>
      <c r="Q292" s="191">
        <v>0.00021000000000000001</v>
      </c>
      <c r="R292" s="191">
        <f>Q292*H292</f>
        <v>0.0050400000000000002</v>
      </c>
      <c r="S292" s="191">
        <v>0</v>
      </c>
      <c r="T292" s="192">
        <f>S292*H292</f>
        <v>0</v>
      </c>
      <c r="U292" s="38"/>
      <c r="V292" s="38"/>
      <c r="W292" s="38"/>
      <c r="X292" s="38"/>
      <c r="Y292" s="38"/>
      <c r="Z292" s="38"/>
      <c r="AA292" s="38"/>
      <c r="AB292" s="38"/>
      <c r="AC292" s="38"/>
      <c r="AD292" s="38"/>
      <c r="AE292" s="38"/>
      <c r="AR292" s="193" t="s">
        <v>108</v>
      </c>
      <c r="AT292" s="193" t="s">
        <v>259</v>
      </c>
      <c r="AU292" s="193" t="s">
        <v>85</v>
      </c>
      <c r="AY292" s="19" t="s">
        <v>257</v>
      </c>
      <c r="BE292" s="194">
        <f>IF(N292="základní",J292,0)</f>
        <v>0</v>
      </c>
      <c r="BF292" s="194">
        <f>IF(N292="snížená",J292,0)</f>
        <v>0</v>
      </c>
      <c r="BG292" s="194">
        <f>IF(N292="zákl. přenesená",J292,0)</f>
        <v>0</v>
      </c>
      <c r="BH292" s="194">
        <f>IF(N292="sníž. přenesená",J292,0)</f>
        <v>0</v>
      </c>
      <c r="BI292" s="194">
        <f>IF(N292="nulová",J292,0)</f>
        <v>0</v>
      </c>
      <c r="BJ292" s="19" t="s">
        <v>82</v>
      </c>
      <c r="BK292" s="194">
        <f>ROUND(I292*H292,2)</f>
        <v>0</v>
      </c>
      <c r="BL292" s="19" t="s">
        <v>108</v>
      </c>
      <c r="BM292" s="193" t="s">
        <v>3902</v>
      </c>
    </row>
    <row r="293" s="13" customFormat="1">
      <c r="A293" s="13"/>
      <c r="B293" s="195"/>
      <c r="C293" s="13"/>
      <c r="D293" s="196" t="s">
        <v>265</v>
      </c>
      <c r="E293" s="197" t="s">
        <v>1</v>
      </c>
      <c r="F293" s="198" t="s">
        <v>424</v>
      </c>
      <c r="G293" s="13"/>
      <c r="H293" s="197" t="s">
        <v>1</v>
      </c>
      <c r="I293" s="199"/>
      <c r="J293" s="13"/>
      <c r="K293" s="13"/>
      <c r="L293" s="195"/>
      <c r="M293" s="200"/>
      <c r="N293" s="201"/>
      <c r="O293" s="201"/>
      <c r="P293" s="201"/>
      <c r="Q293" s="201"/>
      <c r="R293" s="201"/>
      <c r="S293" s="201"/>
      <c r="T293" s="202"/>
      <c r="U293" s="13"/>
      <c r="V293" s="13"/>
      <c r="W293" s="13"/>
      <c r="X293" s="13"/>
      <c r="Y293" s="13"/>
      <c r="Z293" s="13"/>
      <c r="AA293" s="13"/>
      <c r="AB293" s="13"/>
      <c r="AC293" s="13"/>
      <c r="AD293" s="13"/>
      <c r="AE293" s="13"/>
      <c r="AT293" s="197" t="s">
        <v>265</v>
      </c>
      <c r="AU293" s="197" t="s">
        <v>85</v>
      </c>
      <c r="AV293" s="13" t="s">
        <v>82</v>
      </c>
      <c r="AW293" s="13" t="s">
        <v>32</v>
      </c>
      <c r="AX293" s="13" t="s">
        <v>75</v>
      </c>
      <c r="AY293" s="197" t="s">
        <v>257</v>
      </c>
    </row>
    <row r="294" s="13" customFormat="1">
      <c r="A294" s="13"/>
      <c r="B294" s="195"/>
      <c r="C294" s="13"/>
      <c r="D294" s="196" t="s">
        <v>265</v>
      </c>
      <c r="E294" s="197" t="s">
        <v>1</v>
      </c>
      <c r="F294" s="198" t="s">
        <v>437</v>
      </c>
      <c r="G294" s="13"/>
      <c r="H294" s="197" t="s">
        <v>1</v>
      </c>
      <c r="I294" s="199"/>
      <c r="J294" s="13"/>
      <c r="K294" s="13"/>
      <c r="L294" s="195"/>
      <c r="M294" s="200"/>
      <c r="N294" s="201"/>
      <c r="O294" s="201"/>
      <c r="P294" s="201"/>
      <c r="Q294" s="201"/>
      <c r="R294" s="201"/>
      <c r="S294" s="201"/>
      <c r="T294" s="202"/>
      <c r="U294" s="13"/>
      <c r="V294" s="13"/>
      <c r="W294" s="13"/>
      <c r="X294" s="13"/>
      <c r="Y294" s="13"/>
      <c r="Z294" s="13"/>
      <c r="AA294" s="13"/>
      <c r="AB294" s="13"/>
      <c r="AC294" s="13"/>
      <c r="AD294" s="13"/>
      <c r="AE294" s="13"/>
      <c r="AT294" s="197" t="s">
        <v>265</v>
      </c>
      <c r="AU294" s="197" t="s">
        <v>85</v>
      </c>
      <c r="AV294" s="13" t="s">
        <v>82</v>
      </c>
      <c r="AW294" s="13" t="s">
        <v>32</v>
      </c>
      <c r="AX294" s="13" t="s">
        <v>75</v>
      </c>
      <c r="AY294" s="197" t="s">
        <v>257</v>
      </c>
    </row>
    <row r="295" s="14" customFormat="1">
      <c r="A295" s="14"/>
      <c r="B295" s="203"/>
      <c r="C295" s="14"/>
      <c r="D295" s="196" t="s">
        <v>265</v>
      </c>
      <c r="E295" s="204" t="s">
        <v>1</v>
      </c>
      <c r="F295" s="205" t="s">
        <v>3903</v>
      </c>
      <c r="G295" s="14"/>
      <c r="H295" s="206">
        <v>24</v>
      </c>
      <c r="I295" s="207"/>
      <c r="J295" s="14"/>
      <c r="K295" s="14"/>
      <c r="L295" s="203"/>
      <c r="M295" s="208"/>
      <c r="N295" s="209"/>
      <c r="O295" s="209"/>
      <c r="P295" s="209"/>
      <c r="Q295" s="209"/>
      <c r="R295" s="209"/>
      <c r="S295" s="209"/>
      <c r="T295" s="210"/>
      <c r="U295" s="14"/>
      <c r="V295" s="14"/>
      <c r="W295" s="14"/>
      <c r="X295" s="14"/>
      <c r="Y295" s="14"/>
      <c r="Z295" s="14"/>
      <c r="AA295" s="14"/>
      <c r="AB295" s="14"/>
      <c r="AC295" s="14"/>
      <c r="AD295" s="14"/>
      <c r="AE295" s="14"/>
      <c r="AT295" s="204" t="s">
        <v>265</v>
      </c>
      <c r="AU295" s="204" t="s">
        <v>85</v>
      </c>
      <c r="AV295" s="14" t="s">
        <v>85</v>
      </c>
      <c r="AW295" s="14" t="s">
        <v>32</v>
      </c>
      <c r="AX295" s="14" t="s">
        <v>75</v>
      </c>
      <c r="AY295" s="204" t="s">
        <v>257</v>
      </c>
    </row>
    <row r="296" s="15" customFormat="1">
      <c r="A296" s="15"/>
      <c r="B296" s="211"/>
      <c r="C296" s="15"/>
      <c r="D296" s="196" t="s">
        <v>265</v>
      </c>
      <c r="E296" s="212" t="s">
        <v>1</v>
      </c>
      <c r="F296" s="213" t="s">
        <v>271</v>
      </c>
      <c r="G296" s="15"/>
      <c r="H296" s="214">
        <v>24</v>
      </c>
      <c r="I296" s="215"/>
      <c r="J296" s="15"/>
      <c r="K296" s="15"/>
      <c r="L296" s="211"/>
      <c r="M296" s="216"/>
      <c r="N296" s="217"/>
      <c r="O296" s="217"/>
      <c r="P296" s="217"/>
      <c r="Q296" s="217"/>
      <c r="R296" s="217"/>
      <c r="S296" s="217"/>
      <c r="T296" s="218"/>
      <c r="U296" s="15"/>
      <c r="V296" s="15"/>
      <c r="W296" s="15"/>
      <c r="X296" s="15"/>
      <c r="Y296" s="15"/>
      <c r="Z296" s="15"/>
      <c r="AA296" s="15"/>
      <c r="AB296" s="15"/>
      <c r="AC296" s="15"/>
      <c r="AD296" s="15"/>
      <c r="AE296" s="15"/>
      <c r="AT296" s="212" t="s">
        <v>265</v>
      </c>
      <c r="AU296" s="212" t="s">
        <v>85</v>
      </c>
      <c r="AV296" s="15" t="s">
        <v>108</v>
      </c>
      <c r="AW296" s="15" t="s">
        <v>32</v>
      </c>
      <c r="AX296" s="15" t="s">
        <v>82</v>
      </c>
      <c r="AY296" s="212" t="s">
        <v>257</v>
      </c>
    </row>
    <row r="297" s="2" customFormat="1" ht="37.8" customHeight="1">
      <c r="A297" s="38"/>
      <c r="B297" s="181"/>
      <c r="C297" s="182" t="s">
        <v>439</v>
      </c>
      <c r="D297" s="182" t="s">
        <v>259</v>
      </c>
      <c r="E297" s="183" t="s">
        <v>440</v>
      </c>
      <c r="F297" s="184" t="s">
        <v>441</v>
      </c>
      <c r="G297" s="185" t="s">
        <v>422</v>
      </c>
      <c r="H297" s="186">
        <v>116</v>
      </c>
      <c r="I297" s="187"/>
      <c r="J297" s="188">
        <f>ROUND(I297*H297,2)</f>
        <v>0</v>
      </c>
      <c r="K297" s="184" t="s">
        <v>263</v>
      </c>
      <c r="L297" s="39"/>
      <c r="M297" s="189" t="s">
        <v>1</v>
      </c>
      <c r="N297" s="190" t="s">
        <v>40</v>
      </c>
      <c r="O297" s="77"/>
      <c r="P297" s="191">
        <f>O297*H297</f>
        <v>0</v>
      </c>
      <c r="Q297" s="191">
        <v>0</v>
      </c>
      <c r="R297" s="191">
        <f>Q297*H297</f>
        <v>0</v>
      </c>
      <c r="S297" s="191">
        <v>0</v>
      </c>
      <c r="T297" s="192">
        <f>S297*H297</f>
        <v>0</v>
      </c>
      <c r="U297" s="38"/>
      <c r="V297" s="38"/>
      <c r="W297" s="38"/>
      <c r="X297" s="38"/>
      <c r="Y297" s="38"/>
      <c r="Z297" s="38"/>
      <c r="AA297" s="38"/>
      <c r="AB297" s="38"/>
      <c r="AC297" s="38"/>
      <c r="AD297" s="38"/>
      <c r="AE297" s="38"/>
      <c r="AR297" s="193" t="s">
        <v>108</v>
      </c>
      <c r="AT297" s="193" t="s">
        <v>259</v>
      </c>
      <c r="AU297" s="193" t="s">
        <v>85</v>
      </c>
      <c r="AY297" s="19" t="s">
        <v>257</v>
      </c>
      <c r="BE297" s="194">
        <f>IF(N297="základní",J297,0)</f>
        <v>0</v>
      </c>
      <c r="BF297" s="194">
        <f>IF(N297="snížená",J297,0)</f>
        <v>0</v>
      </c>
      <c r="BG297" s="194">
        <f>IF(N297="zákl. přenesená",J297,0)</f>
        <v>0</v>
      </c>
      <c r="BH297" s="194">
        <f>IF(N297="sníž. přenesená",J297,0)</f>
        <v>0</v>
      </c>
      <c r="BI297" s="194">
        <f>IF(N297="nulová",J297,0)</f>
        <v>0</v>
      </c>
      <c r="BJ297" s="19" t="s">
        <v>82</v>
      </c>
      <c r="BK297" s="194">
        <f>ROUND(I297*H297,2)</f>
        <v>0</v>
      </c>
      <c r="BL297" s="19" t="s">
        <v>108</v>
      </c>
      <c r="BM297" s="193" t="s">
        <v>3904</v>
      </c>
    </row>
    <row r="298" s="13" customFormat="1">
      <c r="A298" s="13"/>
      <c r="B298" s="195"/>
      <c r="C298" s="13"/>
      <c r="D298" s="196" t="s">
        <v>265</v>
      </c>
      <c r="E298" s="197" t="s">
        <v>1</v>
      </c>
      <c r="F298" s="198" t="s">
        <v>424</v>
      </c>
      <c r="G298" s="13"/>
      <c r="H298" s="197" t="s">
        <v>1</v>
      </c>
      <c r="I298" s="199"/>
      <c r="J298" s="13"/>
      <c r="K298" s="13"/>
      <c r="L298" s="195"/>
      <c r="M298" s="200"/>
      <c r="N298" s="201"/>
      <c r="O298" s="201"/>
      <c r="P298" s="201"/>
      <c r="Q298" s="201"/>
      <c r="R298" s="201"/>
      <c r="S298" s="201"/>
      <c r="T298" s="202"/>
      <c r="U298" s="13"/>
      <c r="V298" s="13"/>
      <c r="W298" s="13"/>
      <c r="X298" s="13"/>
      <c r="Y298" s="13"/>
      <c r="Z298" s="13"/>
      <c r="AA298" s="13"/>
      <c r="AB298" s="13"/>
      <c r="AC298" s="13"/>
      <c r="AD298" s="13"/>
      <c r="AE298" s="13"/>
      <c r="AT298" s="197" t="s">
        <v>265</v>
      </c>
      <c r="AU298" s="197" t="s">
        <v>85</v>
      </c>
      <c r="AV298" s="13" t="s">
        <v>82</v>
      </c>
      <c r="AW298" s="13" t="s">
        <v>32</v>
      </c>
      <c r="AX298" s="13" t="s">
        <v>75</v>
      </c>
      <c r="AY298" s="197" t="s">
        <v>257</v>
      </c>
    </row>
    <row r="299" s="13" customFormat="1">
      <c r="A299" s="13"/>
      <c r="B299" s="195"/>
      <c r="C299" s="13"/>
      <c r="D299" s="196" t="s">
        <v>265</v>
      </c>
      <c r="E299" s="197" t="s">
        <v>1</v>
      </c>
      <c r="F299" s="198" t="s">
        <v>425</v>
      </c>
      <c r="G299" s="13"/>
      <c r="H299" s="197" t="s">
        <v>1</v>
      </c>
      <c r="I299" s="199"/>
      <c r="J299" s="13"/>
      <c r="K299" s="13"/>
      <c r="L299" s="195"/>
      <c r="M299" s="200"/>
      <c r="N299" s="201"/>
      <c r="O299" s="201"/>
      <c r="P299" s="201"/>
      <c r="Q299" s="201"/>
      <c r="R299" s="201"/>
      <c r="S299" s="201"/>
      <c r="T299" s="202"/>
      <c r="U299" s="13"/>
      <c r="V299" s="13"/>
      <c r="W299" s="13"/>
      <c r="X299" s="13"/>
      <c r="Y299" s="13"/>
      <c r="Z299" s="13"/>
      <c r="AA299" s="13"/>
      <c r="AB299" s="13"/>
      <c r="AC299" s="13"/>
      <c r="AD299" s="13"/>
      <c r="AE299" s="13"/>
      <c r="AT299" s="197" t="s">
        <v>265</v>
      </c>
      <c r="AU299" s="197" t="s">
        <v>85</v>
      </c>
      <c r="AV299" s="13" t="s">
        <v>82</v>
      </c>
      <c r="AW299" s="13" t="s">
        <v>32</v>
      </c>
      <c r="AX299" s="13" t="s">
        <v>75</v>
      </c>
      <c r="AY299" s="197" t="s">
        <v>257</v>
      </c>
    </row>
    <row r="300" s="14" customFormat="1">
      <c r="A300" s="14"/>
      <c r="B300" s="203"/>
      <c r="C300" s="14"/>
      <c r="D300" s="196" t="s">
        <v>265</v>
      </c>
      <c r="E300" s="204" t="s">
        <v>1</v>
      </c>
      <c r="F300" s="205" t="s">
        <v>3899</v>
      </c>
      <c r="G300" s="14"/>
      <c r="H300" s="206">
        <v>90</v>
      </c>
      <c r="I300" s="207"/>
      <c r="J300" s="14"/>
      <c r="K300" s="14"/>
      <c r="L300" s="203"/>
      <c r="M300" s="208"/>
      <c r="N300" s="209"/>
      <c r="O300" s="209"/>
      <c r="P300" s="209"/>
      <c r="Q300" s="209"/>
      <c r="R300" s="209"/>
      <c r="S300" s="209"/>
      <c r="T300" s="210"/>
      <c r="U300" s="14"/>
      <c r="V300" s="14"/>
      <c r="W300" s="14"/>
      <c r="X300" s="14"/>
      <c r="Y300" s="14"/>
      <c r="Z300" s="14"/>
      <c r="AA300" s="14"/>
      <c r="AB300" s="14"/>
      <c r="AC300" s="14"/>
      <c r="AD300" s="14"/>
      <c r="AE300" s="14"/>
      <c r="AT300" s="204" t="s">
        <v>265</v>
      </c>
      <c r="AU300" s="204" t="s">
        <v>85</v>
      </c>
      <c r="AV300" s="14" t="s">
        <v>85</v>
      </c>
      <c r="AW300" s="14" t="s">
        <v>32</v>
      </c>
      <c r="AX300" s="14" t="s">
        <v>75</v>
      </c>
      <c r="AY300" s="204" t="s">
        <v>257</v>
      </c>
    </row>
    <row r="301" s="13" customFormat="1">
      <c r="A301" s="13"/>
      <c r="B301" s="195"/>
      <c r="C301" s="13"/>
      <c r="D301" s="196" t="s">
        <v>265</v>
      </c>
      <c r="E301" s="197" t="s">
        <v>1</v>
      </c>
      <c r="F301" s="198" t="s">
        <v>431</v>
      </c>
      <c r="G301" s="13"/>
      <c r="H301" s="197" t="s">
        <v>1</v>
      </c>
      <c r="I301" s="199"/>
      <c r="J301" s="13"/>
      <c r="K301" s="13"/>
      <c r="L301" s="195"/>
      <c r="M301" s="200"/>
      <c r="N301" s="201"/>
      <c r="O301" s="201"/>
      <c r="P301" s="201"/>
      <c r="Q301" s="201"/>
      <c r="R301" s="201"/>
      <c r="S301" s="201"/>
      <c r="T301" s="202"/>
      <c r="U301" s="13"/>
      <c r="V301" s="13"/>
      <c r="W301" s="13"/>
      <c r="X301" s="13"/>
      <c r="Y301" s="13"/>
      <c r="Z301" s="13"/>
      <c r="AA301" s="13"/>
      <c r="AB301" s="13"/>
      <c r="AC301" s="13"/>
      <c r="AD301" s="13"/>
      <c r="AE301" s="13"/>
      <c r="AT301" s="197" t="s">
        <v>265</v>
      </c>
      <c r="AU301" s="197" t="s">
        <v>85</v>
      </c>
      <c r="AV301" s="13" t="s">
        <v>82</v>
      </c>
      <c r="AW301" s="13" t="s">
        <v>32</v>
      </c>
      <c r="AX301" s="13" t="s">
        <v>75</v>
      </c>
      <c r="AY301" s="197" t="s">
        <v>257</v>
      </c>
    </row>
    <row r="302" s="14" customFormat="1">
      <c r="A302" s="14"/>
      <c r="B302" s="203"/>
      <c r="C302" s="14"/>
      <c r="D302" s="196" t="s">
        <v>265</v>
      </c>
      <c r="E302" s="204" t="s">
        <v>1</v>
      </c>
      <c r="F302" s="205" t="s">
        <v>3901</v>
      </c>
      <c r="G302" s="14"/>
      <c r="H302" s="206">
        <v>26</v>
      </c>
      <c r="I302" s="207"/>
      <c r="J302" s="14"/>
      <c r="K302" s="14"/>
      <c r="L302" s="203"/>
      <c r="M302" s="208"/>
      <c r="N302" s="209"/>
      <c r="O302" s="209"/>
      <c r="P302" s="209"/>
      <c r="Q302" s="209"/>
      <c r="R302" s="209"/>
      <c r="S302" s="209"/>
      <c r="T302" s="210"/>
      <c r="U302" s="14"/>
      <c r="V302" s="14"/>
      <c r="W302" s="14"/>
      <c r="X302" s="14"/>
      <c r="Y302" s="14"/>
      <c r="Z302" s="14"/>
      <c r="AA302" s="14"/>
      <c r="AB302" s="14"/>
      <c r="AC302" s="14"/>
      <c r="AD302" s="14"/>
      <c r="AE302" s="14"/>
      <c r="AT302" s="204" t="s">
        <v>265</v>
      </c>
      <c r="AU302" s="204" t="s">
        <v>85</v>
      </c>
      <c r="AV302" s="14" t="s">
        <v>85</v>
      </c>
      <c r="AW302" s="14" t="s">
        <v>32</v>
      </c>
      <c r="AX302" s="14" t="s">
        <v>75</v>
      </c>
      <c r="AY302" s="204" t="s">
        <v>257</v>
      </c>
    </row>
    <row r="303" s="15" customFormat="1">
      <c r="A303" s="15"/>
      <c r="B303" s="211"/>
      <c r="C303" s="15"/>
      <c r="D303" s="196" t="s">
        <v>265</v>
      </c>
      <c r="E303" s="212" t="s">
        <v>1</v>
      </c>
      <c r="F303" s="213" t="s">
        <v>271</v>
      </c>
      <c r="G303" s="15"/>
      <c r="H303" s="214">
        <v>116</v>
      </c>
      <c r="I303" s="215"/>
      <c r="J303" s="15"/>
      <c r="K303" s="15"/>
      <c r="L303" s="211"/>
      <c r="M303" s="216"/>
      <c r="N303" s="217"/>
      <c r="O303" s="217"/>
      <c r="P303" s="217"/>
      <c r="Q303" s="217"/>
      <c r="R303" s="217"/>
      <c r="S303" s="217"/>
      <c r="T303" s="218"/>
      <c r="U303" s="15"/>
      <c r="V303" s="15"/>
      <c r="W303" s="15"/>
      <c r="X303" s="15"/>
      <c r="Y303" s="15"/>
      <c r="Z303" s="15"/>
      <c r="AA303" s="15"/>
      <c r="AB303" s="15"/>
      <c r="AC303" s="15"/>
      <c r="AD303" s="15"/>
      <c r="AE303" s="15"/>
      <c r="AT303" s="212" t="s">
        <v>265</v>
      </c>
      <c r="AU303" s="212" t="s">
        <v>85</v>
      </c>
      <c r="AV303" s="15" t="s">
        <v>108</v>
      </c>
      <c r="AW303" s="15" t="s">
        <v>32</v>
      </c>
      <c r="AX303" s="15" t="s">
        <v>82</v>
      </c>
      <c r="AY303" s="212" t="s">
        <v>257</v>
      </c>
    </row>
    <row r="304" s="2" customFormat="1" ht="37.8" customHeight="1">
      <c r="A304" s="38"/>
      <c r="B304" s="181"/>
      <c r="C304" s="182" t="s">
        <v>443</v>
      </c>
      <c r="D304" s="182" t="s">
        <v>259</v>
      </c>
      <c r="E304" s="183" t="s">
        <v>3905</v>
      </c>
      <c r="F304" s="184" t="s">
        <v>3906</v>
      </c>
      <c r="G304" s="185" t="s">
        <v>422</v>
      </c>
      <c r="H304" s="186">
        <v>24</v>
      </c>
      <c r="I304" s="187"/>
      <c r="J304" s="188">
        <f>ROUND(I304*H304,2)</f>
        <v>0</v>
      </c>
      <c r="K304" s="184" t="s">
        <v>263</v>
      </c>
      <c r="L304" s="39"/>
      <c r="M304" s="189" t="s">
        <v>1</v>
      </c>
      <c r="N304" s="190" t="s">
        <v>40</v>
      </c>
      <c r="O304" s="77"/>
      <c r="P304" s="191">
        <f>O304*H304</f>
        <v>0</v>
      </c>
      <c r="Q304" s="191">
        <v>0</v>
      </c>
      <c r="R304" s="191">
        <f>Q304*H304</f>
        <v>0</v>
      </c>
      <c r="S304" s="191">
        <v>0</v>
      </c>
      <c r="T304" s="192">
        <f>S304*H304</f>
        <v>0</v>
      </c>
      <c r="U304" s="38"/>
      <c r="V304" s="38"/>
      <c r="W304" s="38"/>
      <c r="X304" s="38"/>
      <c r="Y304" s="38"/>
      <c r="Z304" s="38"/>
      <c r="AA304" s="38"/>
      <c r="AB304" s="38"/>
      <c r="AC304" s="38"/>
      <c r="AD304" s="38"/>
      <c r="AE304" s="38"/>
      <c r="AR304" s="193" t="s">
        <v>108</v>
      </c>
      <c r="AT304" s="193" t="s">
        <v>259</v>
      </c>
      <c r="AU304" s="193" t="s">
        <v>85</v>
      </c>
      <c r="AY304" s="19" t="s">
        <v>257</v>
      </c>
      <c r="BE304" s="194">
        <f>IF(N304="základní",J304,0)</f>
        <v>0</v>
      </c>
      <c r="BF304" s="194">
        <f>IF(N304="snížená",J304,0)</f>
        <v>0</v>
      </c>
      <c r="BG304" s="194">
        <f>IF(N304="zákl. přenesená",J304,0)</f>
        <v>0</v>
      </c>
      <c r="BH304" s="194">
        <f>IF(N304="sníž. přenesená",J304,0)</f>
        <v>0</v>
      </c>
      <c r="BI304" s="194">
        <f>IF(N304="nulová",J304,0)</f>
        <v>0</v>
      </c>
      <c r="BJ304" s="19" t="s">
        <v>82</v>
      </c>
      <c r="BK304" s="194">
        <f>ROUND(I304*H304,2)</f>
        <v>0</v>
      </c>
      <c r="BL304" s="19" t="s">
        <v>108</v>
      </c>
      <c r="BM304" s="193" t="s">
        <v>3907</v>
      </c>
    </row>
    <row r="305" s="13" customFormat="1">
      <c r="A305" s="13"/>
      <c r="B305" s="195"/>
      <c r="C305" s="13"/>
      <c r="D305" s="196" t="s">
        <v>265</v>
      </c>
      <c r="E305" s="197" t="s">
        <v>1</v>
      </c>
      <c r="F305" s="198" t="s">
        <v>424</v>
      </c>
      <c r="G305" s="13"/>
      <c r="H305" s="197" t="s">
        <v>1</v>
      </c>
      <c r="I305" s="199"/>
      <c r="J305" s="13"/>
      <c r="K305" s="13"/>
      <c r="L305" s="195"/>
      <c r="M305" s="200"/>
      <c r="N305" s="201"/>
      <c r="O305" s="201"/>
      <c r="P305" s="201"/>
      <c r="Q305" s="201"/>
      <c r="R305" s="201"/>
      <c r="S305" s="201"/>
      <c r="T305" s="202"/>
      <c r="U305" s="13"/>
      <c r="V305" s="13"/>
      <c r="W305" s="13"/>
      <c r="X305" s="13"/>
      <c r="Y305" s="13"/>
      <c r="Z305" s="13"/>
      <c r="AA305" s="13"/>
      <c r="AB305" s="13"/>
      <c r="AC305" s="13"/>
      <c r="AD305" s="13"/>
      <c r="AE305" s="13"/>
      <c r="AT305" s="197" t="s">
        <v>265</v>
      </c>
      <c r="AU305" s="197" t="s">
        <v>85</v>
      </c>
      <c r="AV305" s="13" t="s">
        <v>82</v>
      </c>
      <c r="AW305" s="13" t="s">
        <v>32</v>
      </c>
      <c r="AX305" s="13" t="s">
        <v>75</v>
      </c>
      <c r="AY305" s="197" t="s">
        <v>257</v>
      </c>
    </row>
    <row r="306" s="13" customFormat="1">
      <c r="A306" s="13"/>
      <c r="B306" s="195"/>
      <c r="C306" s="13"/>
      <c r="D306" s="196" t="s">
        <v>265</v>
      </c>
      <c r="E306" s="197" t="s">
        <v>1</v>
      </c>
      <c r="F306" s="198" t="s">
        <v>437</v>
      </c>
      <c r="G306" s="13"/>
      <c r="H306" s="197" t="s">
        <v>1</v>
      </c>
      <c r="I306" s="199"/>
      <c r="J306" s="13"/>
      <c r="K306" s="13"/>
      <c r="L306" s="195"/>
      <c r="M306" s="200"/>
      <c r="N306" s="201"/>
      <c r="O306" s="201"/>
      <c r="P306" s="201"/>
      <c r="Q306" s="201"/>
      <c r="R306" s="201"/>
      <c r="S306" s="201"/>
      <c r="T306" s="202"/>
      <c r="U306" s="13"/>
      <c r="V306" s="13"/>
      <c r="W306" s="13"/>
      <c r="X306" s="13"/>
      <c r="Y306" s="13"/>
      <c r="Z306" s="13"/>
      <c r="AA306" s="13"/>
      <c r="AB306" s="13"/>
      <c r="AC306" s="13"/>
      <c r="AD306" s="13"/>
      <c r="AE306" s="13"/>
      <c r="AT306" s="197" t="s">
        <v>265</v>
      </c>
      <c r="AU306" s="197" t="s">
        <v>85</v>
      </c>
      <c r="AV306" s="13" t="s">
        <v>82</v>
      </c>
      <c r="AW306" s="13" t="s">
        <v>32</v>
      </c>
      <c r="AX306" s="13" t="s">
        <v>75</v>
      </c>
      <c r="AY306" s="197" t="s">
        <v>257</v>
      </c>
    </row>
    <row r="307" s="14" customFormat="1">
      <c r="A307" s="14"/>
      <c r="B307" s="203"/>
      <c r="C307" s="14"/>
      <c r="D307" s="196" t="s">
        <v>265</v>
      </c>
      <c r="E307" s="204" t="s">
        <v>1</v>
      </c>
      <c r="F307" s="205" t="s">
        <v>3903</v>
      </c>
      <c r="G307" s="14"/>
      <c r="H307" s="206">
        <v>24</v>
      </c>
      <c r="I307" s="207"/>
      <c r="J307" s="14"/>
      <c r="K307" s="14"/>
      <c r="L307" s="203"/>
      <c r="M307" s="208"/>
      <c r="N307" s="209"/>
      <c r="O307" s="209"/>
      <c r="P307" s="209"/>
      <c r="Q307" s="209"/>
      <c r="R307" s="209"/>
      <c r="S307" s="209"/>
      <c r="T307" s="210"/>
      <c r="U307" s="14"/>
      <c r="V307" s="14"/>
      <c r="W307" s="14"/>
      <c r="X307" s="14"/>
      <c r="Y307" s="14"/>
      <c r="Z307" s="14"/>
      <c r="AA307" s="14"/>
      <c r="AB307" s="14"/>
      <c r="AC307" s="14"/>
      <c r="AD307" s="14"/>
      <c r="AE307" s="14"/>
      <c r="AT307" s="204" t="s">
        <v>265</v>
      </c>
      <c r="AU307" s="204" t="s">
        <v>85</v>
      </c>
      <c r="AV307" s="14" t="s">
        <v>85</v>
      </c>
      <c r="AW307" s="14" t="s">
        <v>32</v>
      </c>
      <c r="AX307" s="14" t="s">
        <v>75</v>
      </c>
      <c r="AY307" s="204" t="s">
        <v>257</v>
      </c>
    </row>
    <row r="308" s="15" customFormat="1">
      <c r="A308" s="15"/>
      <c r="B308" s="211"/>
      <c r="C308" s="15"/>
      <c r="D308" s="196" t="s">
        <v>265</v>
      </c>
      <c r="E308" s="212" t="s">
        <v>1</v>
      </c>
      <c r="F308" s="213" t="s">
        <v>271</v>
      </c>
      <c r="G308" s="15"/>
      <c r="H308" s="214">
        <v>24</v>
      </c>
      <c r="I308" s="215"/>
      <c r="J308" s="15"/>
      <c r="K308" s="15"/>
      <c r="L308" s="211"/>
      <c r="M308" s="216"/>
      <c r="N308" s="217"/>
      <c r="O308" s="217"/>
      <c r="P308" s="217"/>
      <c r="Q308" s="217"/>
      <c r="R308" s="217"/>
      <c r="S308" s="217"/>
      <c r="T308" s="218"/>
      <c r="U308" s="15"/>
      <c r="V308" s="15"/>
      <c r="W308" s="15"/>
      <c r="X308" s="15"/>
      <c r="Y308" s="15"/>
      <c r="Z308" s="15"/>
      <c r="AA308" s="15"/>
      <c r="AB308" s="15"/>
      <c r="AC308" s="15"/>
      <c r="AD308" s="15"/>
      <c r="AE308" s="15"/>
      <c r="AT308" s="212" t="s">
        <v>265</v>
      </c>
      <c r="AU308" s="212" t="s">
        <v>85</v>
      </c>
      <c r="AV308" s="15" t="s">
        <v>108</v>
      </c>
      <c r="AW308" s="15" t="s">
        <v>32</v>
      </c>
      <c r="AX308" s="15" t="s">
        <v>82</v>
      </c>
      <c r="AY308" s="212" t="s">
        <v>257</v>
      </c>
    </row>
    <row r="309" s="2" customFormat="1" ht="16.5" customHeight="1">
      <c r="A309" s="38"/>
      <c r="B309" s="181"/>
      <c r="C309" s="227" t="s">
        <v>450</v>
      </c>
      <c r="D309" s="227" t="s">
        <v>315</v>
      </c>
      <c r="E309" s="228" t="s">
        <v>444</v>
      </c>
      <c r="F309" s="229" t="s">
        <v>3908</v>
      </c>
      <c r="G309" s="230" t="s">
        <v>262</v>
      </c>
      <c r="H309" s="231">
        <v>111.03400000000001</v>
      </c>
      <c r="I309" s="232"/>
      <c r="J309" s="233">
        <f>ROUND(I309*H309,2)</f>
        <v>0</v>
      </c>
      <c r="K309" s="229" t="s">
        <v>263</v>
      </c>
      <c r="L309" s="234"/>
      <c r="M309" s="235" t="s">
        <v>1</v>
      </c>
      <c r="N309" s="236" t="s">
        <v>40</v>
      </c>
      <c r="O309" s="77"/>
      <c r="P309" s="191">
        <f>O309*H309</f>
        <v>0</v>
      </c>
      <c r="Q309" s="191">
        <v>2.4289999999999998</v>
      </c>
      <c r="R309" s="191">
        <f>Q309*H309</f>
        <v>269.70158600000002</v>
      </c>
      <c r="S309" s="191">
        <v>0</v>
      </c>
      <c r="T309" s="192">
        <f>S309*H309</f>
        <v>0</v>
      </c>
      <c r="U309" s="38"/>
      <c r="V309" s="38"/>
      <c r="W309" s="38"/>
      <c r="X309" s="38"/>
      <c r="Y309" s="38"/>
      <c r="Z309" s="38"/>
      <c r="AA309" s="38"/>
      <c r="AB309" s="38"/>
      <c r="AC309" s="38"/>
      <c r="AD309" s="38"/>
      <c r="AE309" s="38"/>
      <c r="AR309" s="193" t="s">
        <v>307</v>
      </c>
      <c r="AT309" s="193" t="s">
        <v>315</v>
      </c>
      <c r="AU309" s="193" t="s">
        <v>85</v>
      </c>
      <c r="AY309" s="19" t="s">
        <v>257</v>
      </c>
      <c r="BE309" s="194">
        <f>IF(N309="základní",J309,0)</f>
        <v>0</v>
      </c>
      <c r="BF309" s="194">
        <f>IF(N309="snížená",J309,0)</f>
        <v>0</v>
      </c>
      <c r="BG309" s="194">
        <f>IF(N309="zákl. přenesená",J309,0)</f>
        <v>0</v>
      </c>
      <c r="BH309" s="194">
        <f>IF(N309="sníž. přenesená",J309,0)</f>
        <v>0</v>
      </c>
      <c r="BI309" s="194">
        <f>IF(N309="nulová",J309,0)</f>
        <v>0</v>
      </c>
      <c r="BJ309" s="19" t="s">
        <v>82</v>
      </c>
      <c r="BK309" s="194">
        <f>ROUND(I309*H309,2)</f>
        <v>0</v>
      </c>
      <c r="BL309" s="19" t="s">
        <v>108</v>
      </c>
      <c r="BM309" s="193" t="s">
        <v>3909</v>
      </c>
    </row>
    <row r="310" s="13" customFormat="1">
      <c r="A310" s="13"/>
      <c r="B310" s="195"/>
      <c r="C310" s="13"/>
      <c r="D310" s="196" t="s">
        <v>265</v>
      </c>
      <c r="E310" s="197" t="s">
        <v>1</v>
      </c>
      <c r="F310" s="198" t="s">
        <v>424</v>
      </c>
      <c r="G310" s="13"/>
      <c r="H310" s="197" t="s">
        <v>1</v>
      </c>
      <c r="I310" s="199"/>
      <c r="J310" s="13"/>
      <c r="K310" s="13"/>
      <c r="L310" s="195"/>
      <c r="M310" s="200"/>
      <c r="N310" s="201"/>
      <c r="O310" s="201"/>
      <c r="P310" s="201"/>
      <c r="Q310" s="201"/>
      <c r="R310" s="201"/>
      <c r="S310" s="201"/>
      <c r="T310" s="202"/>
      <c r="U310" s="13"/>
      <c r="V310" s="13"/>
      <c r="W310" s="13"/>
      <c r="X310" s="13"/>
      <c r="Y310" s="13"/>
      <c r="Z310" s="13"/>
      <c r="AA310" s="13"/>
      <c r="AB310" s="13"/>
      <c r="AC310" s="13"/>
      <c r="AD310" s="13"/>
      <c r="AE310" s="13"/>
      <c r="AT310" s="197" t="s">
        <v>265</v>
      </c>
      <c r="AU310" s="197" t="s">
        <v>85</v>
      </c>
      <c r="AV310" s="13" t="s">
        <v>82</v>
      </c>
      <c r="AW310" s="13" t="s">
        <v>32</v>
      </c>
      <c r="AX310" s="13" t="s">
        <v>75</v>
      </c>
      <c r="AY310" s="197" t="s">
        <v>257</v>
      </c>
    </row>
    <row r="311" s="13" customFormat="1">
      <c r="A311" s="13"/>
      <c r="B311" s="195"/>
      <c r="C311" s="13"/>
      <c r="D311" s="196" t="s">
        <v>265</v>
      </c>
      <c r="E311" s="197" t="s">
        <v>1</v>
      </c>
      <c r="F311" s="198" t="s">
        <v>425</v>
      </c>
      <c r="G311" s="13"/>
      <c r="H311" s="197" t="s">
        <v>1</v>
      </c>
      <c r="I311" s="199"/>
      <c r="J311" s="13"/>
      <c r="K311" s="13"/>
      <c r="L311" s="195"/>
      <c r="M311" s="200"/>
      <c r="N311" s="201"/>
      <c r="O311" s="201"/>
      <c r="P311" s="201"/>
      <c r="Q311" s="201"/>
      <c r="R311" s="201"/>
      <c r="S311" s="201"/>
      <c r="T311" s="202"/>
      <c r="U311" s="13"/>
      <c r="V311" s="13"/>
      <c r="W311" s="13"/>
      <c r="X311" s="13"/>
      <c r="Y311" s="13"/>
      <c r="Z311" s="13"/>
      <c r="AA311" s="13"/>
      <c r="AB311" s="13"/>
      <c r="AC311" s="13"/>
      <c r="AD311" s="13"/>
      <c r="AE311" s="13"/>
      <c r="AT311" s="197" t="s">
        <v>265</v>
      </c>
      <c r="AU311" s="197" t="s">
        <v>85</v>
      </c>
      <c r="AV311" s="13" t="s">
        <v>82</v>
      </c>
      <c r="AW311" s="13" t="s">
        <v>32</v>
      </c>
      <c r="AX311" s="13" t="s">
        <v>75</v>
      </c>
      <c r="AY311" s="197" t="s">
        <v>257</v>
      </c>
    </row>
    <row r="312" s="14" customFormat="1">
      <c r="A312" s="14"/>
      <c r="B312" s="203"/>
      <c r="C312" s="14"/>
      <c r="D312" s="196" t="s">
        <v>265</v>
      </c>
      <c r="E312" s="204" t="s">
        <v>1</v>
      </c>
      <c r="F312" s="205" t="s">
        <v>3910</v>
      </c>
      <c r="G312" s="14"/>
      <c r="H312" s="206">
        <v>62.981000000000002</v>
      </c>
      <c r="I312" s="207"/>
      <c r="J312" s="14"/>
      <c r="K312" s="14"/>
      <c r="L312" s="203"/>
      <c r="M312" s="208"/>
      <c r="N312" s="209"/>
      <c r="O312" s="209"/>
      <c r="P312" s="209"/>
      <c r="Q312" s="209"/>
      <c r="R312" s="209"/>
      <c r="S312" s="209"/>
      <c r="T312" s="210"/>
      <c r="U312" s="14"/>
      <c r="V312" s="14"/>
      <c r="W312" s="14"/>
      <c r="X312" s="14"/>
      <c r="Y312" s="14"/>
      <c r="Z312" s="14"/>
      <c r="AA312" s="14"/>
      <c r="AB312" s="14"/>
      <c r="AC312" s="14"/>
      <c r="AD312" s="14"/>
      <c r="AE312" s="14"/>
      <c r="AT312" s="204" t="s">
        <v>265</v>
      </c>
      <c r="AU312" s="204" t="s">
        <v>85</v>
      </c>
      <c r="AV312" s="14" t="s">
        <v>85</v>
      </c>
      <c r="AW312" s="14" t="s">
        <v>32</v>
      </c>
      <c r="AX312" s="14" t="s">
        <v>75</v>
      </c>
      <c r="AY312" s="204" t="s">
        <v>257</v>
      </c>
    </row>
    <row r="313" s="13" customFormat="1">
      <c r="A313" s="13"/>
      <c r="B313" s="195"/>
      <c r="C313" s="13"/>
      <c r="D313" s="196" t="s">
        <v>265</v>
      </c>
      <c r="E313" s="197" t="s">
        <v>1</v>
      </c>
      <c r="F313" s="198" t="s">
        <v>431</v>
      </c>
      <c r="G313" s="13"/>
      <c r="H313" s="197" t="s">
        <v>1</v>
      </c>
      <c r="I313" s="199"/>
      <c r="J313" s="13"/>
      <c r="K313" s="13"/>
      <c r="L313" s="195"/>
      <c r="M313" s="200"/>
      <c r="N313" s="201"/>
      <c r="O313" s="201"/>
      <c r="P313" s="201"/>
      <c r="Q313" s="201"/>
      <c r="R313" s="201"/>
      <c r="S313" s="201"/>
      <c r="T313" s="202"/>
      <c r="U313" s="13"/>
      <c r="V313" s="13"/>
      <c r="W313" s="13"/>
      <c r="X313" s="13"/>
      <c r="Y313" s="13"/>
      <c r="Z313" s="13"/>
      <c r="AA313" s="13"/>
      <c r="AB313" s="13"/>
      <c r="AC313" s="13"/>
      <c r="AD313" s="13"/>
      <c r="AE313" s="13"/>
      <c r="AT313" s="197" t="s">
        <v>265</v>
      </c>
      <c r="AU313" s="197" t="s">
        <v>85</v>
      </c>
      <c r="AV313" s="13" t="s">
        <v>82</v>
      </c>
      <c r="AW313" s="13" t="s">
        <v>32</v>
      </c>
      <c r="AX313" s="13" t="s">
        <v>75</v>
      </c>
      <c r="AY313" s="197" t="s">
        <v>257</v>
      </c>
    </row>
    <row r="314" s="14" customFormat="1">
      <c r="A314" s="14"/>
      <c r="B314" s="203"/>
      <c r="C314" s="14"/>
      <c r="D314" s="196" t="s">
        <v>265</v>
      </c>
      <c r="E314" s="204" t="s">
        <v>1</v>
      </c>
      <c r="F314" s="205" t="s">
        <v>3911</v>
      </c>
      <c r="G314" s="14"/>
      <c r="H314" s="206">
        <v>18.195</v>
      </c>
      <c r="I314" s="207"/>
      <c r="J314" s="14"/>
      <c r="K314" s="14"/>
      <c r="L314" s="203"/>
      <c r="M314" s="208"/>
      <c r="N314" s="209"/>
      <c r="O314" s="209"/>
      <c r="P314" s="209"/>
      <c r="Q314" s="209"/>
      <c r="R314" s="209"/>
      <c r="S314" s="209"/>
      <c r="T314" s="210"/>
      <c r="U314" s="14"/>
      <c r="V314" s="14"/>
      <c r="W314" s="14"/>
      <c r="X314" s="14"/>
      <c r="Y314" s="14"/>
      <c r="Z314" s="14"/>
      <c r="AA314" s="14"/>
      <c r="AB314" s="14"/>
      <c r="AC314" s="14"/>
      <c r="AD314" s="14"/>
      <c r="AE314" s="14"/>
      <c r="AT314" s="204" t="s">
        <v>265</v>
      </c>
      <c r="AU314" s="204" t="s">
        <v>85</v>
      </c>
      <c r="AV314" s="14" t="s">
        <v>85</v>
      </c>
      <c r="AW314" s="14" t="s">
        <v>32</v>
      </c>
      <c r="AX314" s="14" t="s">
        <v>75</v>
      </c>
      <c r="AY314" s="204" t="s">
        <v>257</v>
      </c>
    </row>
    <row r="315" s="13" customFormat="1">
      <c r="A315" s="13"/>
      <c r="B315" s="195"/>
      <c r="C315" s="13"/>
      <c r="D315" s="196" t="s">
        <v>265</v>
      </c>
      <c r="E315" s="197" t="s">
        <v>1</v>
      </c>
      <c r="F315" s="198" t="s">
        <v>437</v>
      </c>
      <c r="G315" s="13"/>
      <c r="H315" s="197" t="s">
        <v>1</v>
      </c>
      <c r="I315" s="199"/>
      <c r="J315" s="13"/>
      <c r="K315" s="13"/>
      <c r="L315" s="195"/>
      <c r="M315" s="200"/>
      <c r="N315" s="201"/>
      <c r="O315" s="201"/>
      <c r="P315" s="201"/>
      <c r="Q315" s="201"/>
      <c r="R315" s="201"/>
      <c r="S315" s="201"/>
      <c r="T315" s="202"/>
      <c r="U315" s="13"/>
      <c r="V315" s="13"/>
      <c r="W315" s="13"/>
      <c r="X315" s="13"/>
      <c r="Y315" s="13"/>
      <c r="Z315" s="13"/>
      <c r="AA315" s="13"/>
      <c r="AB315" s="13"/>
      <c r="AC315" s="13"/>
      <c r="AD315" s="13"/>
      <c r="AE315" s="13"/>
      <c r="AT315" s="197" t="s">
        <v>265</v>
      </c>
      <c r="AU315" s="197" t="s">
        <v>85</v>
      </c>
      <c r="AV315" s="13" t="s">
        <v>82</v>
      </c>
      <c r="AW315" s="13" t="s">
        <v>32</v>
      </c>
      <c r="AX315" s="13" t="s">
        <v>75</v>
      </c>
      <c r="AY315" s="197" t="s">
        <v>257</v>
      </c>
    </row>
    <row r="316" s="14" customFormat="1">
      <c r="A316" s="14"/>
      <c r="B316" s="203"/>
      <c r="C316" s="14"/>
      <c r="D316" s="196" t="s">
        <v>265</v>
      </c>
      <c r="E316" s="204" t="s">
        <v>1</v>
      </c>
      <c r="F316" s="205" t="s">
        <v>3912</v>
      </c>
      <c r="G316" s="14"/>
      <c r="H316" s="206">
        <v>29.858000000000001</v>
      </c>
      <c r="I316" s="207"/>
      <c r="J316" s="14"/>
      <c r="K316" s="14"/>
      <c r="L316" s="203"/>
      <c r="M316" s="208"/>
      <c r="N316" s="209"/>
      <c r="O316" s="209"/>
      <c r="P316" s="209"/>
      <c r="Q316" s="209"/>
      <c r="R316" s="209"/>
      <c r="S316" s="209"/>
      <c r="T316" s="210"/>
      <c r="U316" s="14"/>
      <c r="V316" s="14"/>
      <c r="W316" s="14"/>
      <c r="X316" s="14"/>
      <c r="Y316" s="14"/>
      <c r="Z316" s="14"/>
      <c r="AA316" s="14"/>
      <c r="AB316" s="14"/>
      <c r="AC316" s="14"/>
      <c r="AD316" s="14"/>
      <c r="AE316" s="14"/>
      <c r="AT316" s="204" t="s">
        <v>265</v>
      </c>
      <c r="AU316" s="204" t="s">
        <v>85</v>
      </c>
      <c r="AV316" s="14" t="s">
        <v>85</v>
      </c>
      <c r="AW316" s="14" t="s">
        <v>32</v>
      </c>
      <c r="AX316" s="14" t="s">
        <v>75</v>
      </c>
      <c r="AY316" s="204" t="s">
        <v>257</v>
      </c>
    </row>
    <row r="317" s="15" customFormat="1">
      <c r="A317" s="15"/>
      <c r="B317" s="211"/>
      <c r="C317" s="15"/>
      <c r="D317" s="196" t="s">
        <v>265</v>
      </c>
      <c r="E317" s="212" t="s">
        <v>1</v>
      </c>
      <c r="F317" s="213" t="s">
        <v>271</v>
      </c>
      <c r="G317" s="15"/>
      <c r="H317" s="214">
        <v>111.03400000000001</v>
      </c>
      <c r="I317" s="215"/>
      <c r="J317" s="15"/>
      <c r="K317" s="15"/>
      <c r="L317" s="211"/>
      <c r="M317" s="216"/>
      <c r="N317" s="217"/>
      <c r="O317" s="217"/>
      <c r="P317" s="217"/>
      <c r="Q317" s="217"/>
      <c r="R317" s="217"/>
      <c r="S317" s="217"/>
      <c r="T317" s="218"/>
      <c r="U317" s="15"/>
      <c r="V317" s="15"/>
      <c r="W317" s="15"/>
      <c r="X317" s="15"/>
      <c r="Y317" s="15"/>
      <c r="Z317" s="15"/>
      <c r="AA317" s="15"/>
      <c r="AB317" s="15"/>
      <c r="AC317" s="15"/>
      <c r="AD317" s="15"/>
      <c r="AE317" s="15"/>
      <c r="AT317" s="212" t="s">
        <v>265</v>
      </c>
      <c r="AU317" s="212" t="s">
        <v>85</v>
      </c>
      <c r="AV317" s="15" t="s">
        <v>108</v>
      </c>
      <c r="AW317" s="15" t="s">
        <v>32</v>
      </c>
      <c r="AX317" s="15" t="s">
        <v>82</v>
      </c>
      <c r="AY317" s="212" t="s">
        <v>257</v>
      </c>
    </row>
    <row r="318" s="2" customFormat="1" ht="24.15" customHeight="1">
      <c r="A318" s="38"/>
      <c r="B318" s="181"/>
      <c r="C318" s="182" t="s">
        <v>455</v>
      </c>
      <c r="D318" s="182" t="s">
        <v>259</v>
      </c>
      <c r="E318" s="183" t="s">
        <v>451</v>
      </c>
      <c r="F318" s="184" t="s">
        <v>452</v>
      </c>
      <c r="G318" s="185" t="s">
        <v>304</v>
      </c>
      <c r="H318" s="186">
        <v>3.423</v>
      </c>
      <c r="I318" s="187"/>
      <c r="J318" s="188">
        <f>ROUND(I318*H318,2)</f>
        <v>0</v>
      </c>
      <c r="K318" s="184" t="s">
        <v>263</v>
      </c>
      <c r="L318" s="39"/>
      <c r="M318" s="189" t="s">
        <v>1</v>
      </c>
      <c r="N318" s="190" t="s">
        <v>40</v>
      </c>
      <c r="O318" s="77"/>
      <c r="P318" s="191">
        <f>O318*H318</f>
        <v>0</v>
      </c>
      <c r="Q318" s="191">
        <v>1.11381</v>
      </c>
      <c r="R318" s="191">
        <f>Q318*H318</f>
        <v>3.8125716299999999</v>
      </c>
      <c r="S318" s="191">
        <v>0</v>
      </c>
      <c r="T318" s="192">
        <f>S318*H318</f>
        <v>0</v>
      </c>
      <c r="U318" s="38"/>
      <c r="V318" s="38"/>
      <c r="W318" s="38"/>
      <c r="X318" s="38"/>
      <c r="Y318" s="38"/>
      <c r="Z318" s="38"/>
      <c r="AA318" s="38"/>
      <c r="AB318" s="38"/>
      <c r="AC318" s="38"/>
      <c r="AD318" s="38"/>
      <c r="AE318" s="38"/>
      <c r="AR318" s="193" t="s">
        <v>108</v>
      </c>
      <c r="AT318" s="193" t="s">
        <v>259</v>
      </c>
      <c r="AU318" s="193" t="s">
        <v>85</v>
      </c>
      <c r="AY318" s="19" t="s">
        <v>257</v>
      </c>
      <c r="BE318" s="194">
        <f>IF(N318="základní",J318,0)</f>
        <v>0</v>
      </c>
      <c r="BF318" s="194">
        <f>IF(N318="snížená",J318,0)</f>
        <v>0</v>
      </c>
      <c r="BG318" s="194">
        <f>IF(N318="zákl. přenesená",J318,0)</f>
        <v>0</v>
      </c>
      <c r="BH318" s="194">
        <f>IF(N318="sníž. přenesená",J318,0)</f>
        <v>0</v>
      </c>
      <c r="BI318" s="194">
        <f>IF(N318="nulová",J318,0)</f>
        <v>0</v>
      </c>
      <c r="BJ318" s="19" t="s">
        <v>82</v>
      </c>
      <c r="BK318" s="194">
        <f>ROUND(I318*H318,2)</f>
        <v>0</v>
      </c>
      <c r="BL318" s="19" t="s">
        <v>108</v>
      </c>
      <c r="BM318" s="193" t="s">
        <v>3913</v>
      </c>
    </row>
    <row r="319" s="13" customFormat="1">
      <c r="A319" s="13"/>
      <c r="B319" s="195"/>
      <c r="C319" s="13"/>
      <c r="D319" s="196" t="s">
        <v>265</v>
      </c>
      <c r="E319" s="197" t="s">
        <v>1</v>
      </c>
      <c r="F319" s="198" t="s">
        <v>424</v>
      </c>
      <c r="G319" s="13"/>
      <c r="H319" s="197" t="s">
        <v>1</v>
      </c>
      <c r="I319" s="199"/>
      <c r="J319" s="13"/>
      <c r="K319" s="13"/>
      <c r="L319" s="195"/>
      <c r="M319" s="200"/>
      <c r="N319" s="201"/>
      <c r="O319" s="201"/>
      <c r="P319" s="201"/>
      <c r="Q319" s="201"/>
      <c r="R319" s="201"/>
      <c r="S319" s="201"/>
      <c r="T319" s="202"/>
      <c r="U319" s="13"/>
      <c r="V319" s="13"/>
      <c r="W319" s="13"/>
      <c r="X319" s="13"/>
      <c r="Y319" s="13"/>
      <c r="Z319" s="13"/>
      <c r="AA319" s="13"/>
      <c r="AB319" s="13"/>
      <c r="AC319" s="13"/>
      <c r="AD319" s="13"/>
      <c r="AE319" s="13"/>
      <c r="AT319" s="197" t="s">
        <v>265</v>
      </c>
      <c r="AU319" s="197" t="s">
        <v>85</v>
      </c>
      <c r="AV319" s="13" t="s">
        <v>82</v>
      </c>
      <c r="AW319" s="13" t="s">
        <v>32</v>
      </c>
      <c r="AX319" s="13" t="s">
        <v>75</v>
      </c>
      <c r="AY319" s="197" t="s">
        <v>257</v>
      </c>
    </row>
    <row r="320" s="14" customFormat="1">
      <c r="A320" s="14"/>
      <c r="B320" s="203"/>
      <c r="C320" s="14"/>
      <c r="D320" s="196" t="s">
        <v>265</v>
      </c>
      <c r="E320" s="204" t="s">
        <v>1</v>
      </c>
      <c r="F320" s="205" t="s">
        <v>3914</v>
      </c>
      <c r="G320" s="14"/>
      <c r="H320" s="206">
        <v>3.423</v>
      </c>
      <c r="I320" s="207"/>
      <c r="J320" s="14"/>
      <c r="K320" s="14"/>
      <c r="L320" s="203"/>
      <c r="M320" s="208"/>
      <c r="N320" s="209"/>
      <c r="O320" s="209"/>
      <c r="P320" s="209"/>
      <c r="Q320" s="209"/>
      <c r="R320" s="209"/>
      <c r="S320" s="209"/>
      <c r="T320" s="210"/>
      <c r="U320" s="14"/>
      <c r="V320" s="14"/>
      <c r="W320" s="14"/>
      <c r="X320" s="14"/>
      <c r="Y320" s="14"/>
      <c r="Z320" s="14"/>
      <c r="AA320" s="14"/>
      <c r="AB320" s="14"/>
      <c r="AC320" s="14"/>
      <c r="AD320" s="14"/>
      <c r="AE320" s="14"/>
      <c r="AT320" s="204" t="s">
        <v>265</v>
      </c>
      <c r="AU320" s="204" t="s">
        <v>85</v>
      </c>
      <c r="AV320" s="14" t="s">
        <v>85</v>
      </c>
      <c r="AW320" s="14" t="s">
        <v>32</v>
      </c>
      <c r="AX320" s="14" t="s">
        <v>75</v>
      </c>
      <c r="AY320" s="204" t="s">
        <v>257</v>
      </c>
    </row>
    <row r="321" s="15" customFormat="1">
      <c r="A321" s="15"/>
      <c r="B321" s="211"/>
      <c r="C321" s="15"/>
      <c r="D321" s="196" t="s">
        <v>265</v>
      </c>
      <c r="E321" s="212" t="s">
        <v>1</v>
      </c>
      <c r="F321" s="213" t="s">
        <v>271</v>
      </c>
      <c r="G321" s="15"/>
      <c r="H321" s="214">
        <v>3.423</v>
      </c>
      <c r="I321" s="215"/>
      <c r="J321" s="15"/>
      <c r="K321" s="15"/>
      <c r="L321" s="211"/>
      <c r="M321" s="216"/>
      <c r="N321" s="217"/>
      <c r="O321" s="217"/>
      <c r="P321" s="217"/>
      <c r="Q321" s="217"/>
      <c r="R321" s="217"/>
      <c r="S321" s="217"/>
      <c r="T321" s="218"/>
      <c r="U321" s="15"/>
      <c r="V321" s="15"/>
      <c r="W321" s="15"/>
      <c r="X321" s="15"/>
      <c r="Y321" s="15"/>
      <c r="Z321" s="15"/>
      <c r="AA321" s="15"/>
      <c r="AB321" s="15"/>
      <c r="AC321" s="15"/>
      <c r="AD321" s="15"/>
      <c r="AE321" s="15"/>
      <c r="AT321" s="212" t="s">
        <v>265</v>
      </c>
      <c r="AU321" s="212" t="s">
        <v>85</v>
      </c>
      <c r="AV321" s="15" t="s">
        <v>108</v>
      </c>
      <c r="AW321" s="15" t="s">
        <v>32</v>
      </c>
      <c r="AX321" s="15" t="s">
        <v>82</v>
      </c>
      <c r="AY321" s="212" t="s">
        <v>257</v>
      </c>
    </row>
    <row r="322" s="2" customFormat="1" ht="24.15" customHeight="1">
      <c r="A322" s="38"/>
      <c r="B322" s="181"/>
      <c r="C322" s="182" t="s">
        <v>462</v>
      </c>
      <c r="D322" s="182" t="s">
        <v>259</v>
      </c>
      <c r="E322" s="183" t="s">
        <v>456</v>
      </c>
      <c r="F322" s="184" t="s">
        <v>457</v>
      </c>
      <c r="G322" s="185" t="s">
        <v>422</v>
      </c>
      <c r="H322" s="186">
        <v>4.2000000000000002</v>
      </c>
      <c r="I322" s="187"/>
      <c r="J322" s="188">
        <f>ROUND(I322*H322,2)</f>
        <v>0</v>
      </c>
      <c r="K322" s="184" t="s">
        <v>263</v>
      </c>
      <c r="L322" s="39"/>
      <c r="M322" s="189" t="s">
        <v>1</v>
      </c>
      <c r="N322" s="190" t="s">
        <v>40</v>
      </c>
      <c r="O322" s="77"/>
      <c r="P322" s="191">
        <f>O322*H322</f>
        <v>0</v>
      </c>
      <c r="Q322" s="191">
        <v>0</v>
      </c>
      <c r="R322" s="191">
        <f>Q322*H322</f>
        <v>0</v>
      </c>
      <c r="S322" s="191">
        <v>1.6990000000000001</v>
      </c>
      <c r="T322" s="192">
        <f>S322*H322</f>
        <v>7.1358000000000006</v>
      </c>
      <c r="U322" s="38"/>
      <c r="V322" s="38"/>
      <c r="W322" s="38"/>
      <c r="X322" s="38"/>
      <c r="Y322" s="38"/>
      <c r="Z322" s="38"/>
      <c r="AA322" s="38"/>
      <c r="AB322" s="38"/>
      <c r="AC322" s="38"/>
      <c r="AD322" s="38"/>
      <c r="AE322" s="38"/>
      <c r="AR322" s="193" t="s">
        <v>108</v>
      </c>
      <c r="AT322" s="193" t="s">
        <v>259</v>
      </c>
      <c r="AU322" s="193" t="s">
        <v>85</v>
      </c>
      <c r="AY322" s="19" t="s">
        <v>257</v>
      </c>
      <c r="BE322" s="194">
        <f>IF(N322="základní",J322,0)</f>
        <v>0</v>
      </c>
      <c r="BF322" s="194">
        <f>IF(N322="snížená",J322,0)</f>
        <v>0</v>
      </c>
      <c r="BG322" s="194">
        <f>IF(N322="zákl. přenesená",J322,0)</f>
        <v>0</v>
      </c>
      <c r="BH322" s="194">
        <f>IF(N322="sníž. přenesená",J322,0)</f>
        <v>0</v>
      </c>
      <c r="BI322" s="194">
        <f>IF(N322="nulová",J322,0)</f>
        <v>0</v>
      </c>
      <c r="BJ322" s="19" t="s">
        <v>82</v>
      </c>
      <c r="BK322" s="194">
        <f>ROUND(I322*H322,2)</f>
        <v>0</v>
      </c>
      <c r="BL322" s="19" t="s">
        <v>108</v>
      </c>
      <c r="BM322" s="193" t="s">
        <v>3915</v>
      </c>
    </row>
    <row r="323" s="13" customFormat="1">
      <c r="A323" s="13"/>
      <c r="B323" s="195"/>
      <c r="C323" s="13"/>
      <c r="D323" s="196" t="s">
        <v>265</v>
      </c>
      <c r="E323" s="197" t="s">
        <v>1</v>
      </c>
      <c r="F323" s="198" t="s">
        <v>424</v>
      </c>
      <c r="G323" s="13"/>
      <c r="H323" s="197" t="s">
        <v>1</v>
      </c>
      <c r="I323" s="199"/>
      <c r="J323" s="13"/>
      <c r="K323" s="13"/>
      <c r="L323" s="195"/>
      <c r="M323" s="200"/>
      <c r="N323" s="201"/>
      <c r="O323" s="201"/>
      <c r="P323" s="201"/>
      <c r="Q323" s="201"/>
      <c r="R323" s="201"/>
      <c r="S323" s="201"/>
      <c r="T323" s="202"/>
      <c r="U323" s="13"/>
      <c r="V323" s="13"/>
      <c r="W323" s="13"/>
      <c r="X323" s="13"/>
      <c r="Y323" s="13"/>
      <c r="Z323" s="13"/>
      <c r="AA323" s="13"/>
      <c r="AB323" s="13"/>
      <c r="AC323" s="13"/>
      <c r="AD323" s="13"/>
      <c r="AE323" s="13"/>
      <c r="AT323" s="197" t="s">
        <v>265</v>
      </c>
      <c r="AU323" s="197" t="s">
        <v>85</v>
      </c>
      <c r="AV323" s="13" t="s">
        <v>82</v>
      </c>
      <c r="AW323" s="13" t="s">
        <v>32</v>
      </c>
      <c r="AX323" s="13" t="s">
        <v>75</v>
      </c>
      <c r="AY323" s="197" t="s">
        <v>257</v>
      </c>
    </row>
    <row r="324" s="13" customFormat="1">
      <c r="A324" s="13"/>
      <c r="B324" s="195"/>
      <c r="C324" s="13"/>
      <c r="D324" s="196" t="s">
        <v>265</v>
      </c>
      <c r="E324" s="197" t="s">
        <v>1</v>
      </c>
      <c r="F324" s="198" t="s">
        <v>425</v>
      </c>
      <c r="G324" s="13"/>
      <c r="H324" s="197" t="s">
        <v>1</v>
      </c>
      <c r="I324" s="199"/>
      <c r="J324" s="13"/>
      <c r="K324" s="13"/>
      <c r="L324" s="195"/>
      <c r="M324" s="200"/>
      <c r="N324" s="201"/>
      <c r="O324" s="201"/>
      <c r="P324" s="201"/>
      <c r="Q324" s="201"/>
      <c r="R324" s="201"/>
      <c r="S324" s="201"/>
      <c r="T324" s="202"/>
      <c r="U324" s="13"/>
      <c r="V324" s="13"/>
      <c r="W324" s="13"/>
      <c r="X324" s="13"/>
      <c r="Y324" s="13"/>
      <c r="Z324" s="13"/>
      <c r="AA324" s="13"/>
      <c r="AB324" s="13"/>
      <c r="AC324" s="13"/>
      <c r="AD324" s="13"/>
      <c r="AE324" s="13"/>
      <c r="AT324" s="197" t="s">
        <v>265</v>
      </c>
      <c r="AU324" s="197" t="s">
        <v>85</v>
      </c>
      <c r="AV324" s="13" t="s">
        <v>82</v>
      </c>
      <c r="AW324" s="13" t="s">
        <v>32</v>
      </c>
      <c r="AX324" s="13" t="s">
        <v>75</v>
      </c>
      <c r="AY324" s="197" t="s">
        <v>257</v>
      </c>
    </row>
    <row r="325" s="14" customFormat="1">
      <c r="A325" s="14"/>
      <c r="B325" s="203"/>
      <c r="C325" s="14"/>
      <c r="D325" s="196" t="s">
        <v>265</v>
      </c>
      <c r="E325" s="204" t="s">
        <v>1</v>
      </c>
      <c r="F325" s="205" t="s">
        <v>3916</v>
      </c>
      <c r="G325" s="14"/>
      <c r="H325" s="206">
        <v>3</v>
      </c>
      <c r="I325" s="207"/>
      <c r="J325" s="14"/>
      <c r="K325" s="14"/>
      <c r="L325" s="203"/>
      <c r="M325" s="208"/>
      <c r="N325" s="209"/>
      <c r="O325" s="209"/>
      <c r="P325" s="209"/>
      <c r="Q325" s="209"/>
      <c r="R325" s="209"/>
      <c r="S325" s="209"/>
      <c r="T325" s="210"/>
      <c r="U325" s="14"/>
      <c r="V325" s="14"/>
      <c r="W325" s="14"/>
      <c r="X325" s="14"/>
      <c r="Y325" s="14"/>
      <c r="Z325" s="14"/>
      <c r="AA325" s="14"/>
      <c r="AB325" s="14"/>
      <c r="AC325" s="14"/>
      <c r="AD325" s="14"/>
      <c r="AE325" s="14"/>
      <c r="AT325" s="204" t="s">
        <v>265</v>
      </c>
      <c r="AU325" s="204" t="s">
        <v>85</v>
      </c>
      <c r="AV325" s="14" t="s">
        <v>85</v>
      </c>
      <c r="AW325" s="14" t="s">
        <v>32</v>
      </c>
      <c r="AX325" s="14" t="s">
        <v>75</v>
      </c>
      <c r="AY325" s="204" t="s">
        <v>257</v>
      </c>
    </row>
    <row r="326" s="13" customFormat="1">
      <c r="A326" s="13"/>
      <c r="B326" s="195"/>
      <c r="C326" s="13"/>
      <c r="D326" s="196" t="s">
        <v>265</v>
      </c>
      <c r="E326" s="197" t="s">
        <v>1</v>
      </c>
      <c r="F326" s="198" t="s">
        <v>431</v>
      </c>
      <c r="G326" s="13"/>
      <c r="H326" s="197" t="s">
        <v>1</v>
      </c>
      <c r="I326" s="199"/>
      <c r="J326" s="13"/>
      <c r="K326" s="13"/>
      <c r="L326" s="195"/>
      <c r="M326" s="200"/>
      <c r="N326" s="201"/>
      <c r="O326" s="201"/>
      <c r="P326" s="201"/>
      <c r="Q326" s="201"/>
      <c r="R326" s="201"/>
      <c r="S326" s="201"/>
      <c r="T326" s="202"/>
      <c r="U326" s="13"/>
      <c r="V326" s="13"/>
      <c r="W326" s="13"/>
      <c r="X326" s="13"/>
      <c r="Y326" s="13"/>
      <c r="Z326" s="13"/>
      <c r="AA326" s="13"/>
      <c r="AB326" s="13"/>
      <c r="AC326" s="13"/>
      <c r="AD326" s="13"/>
      <c r="AE326" s="13"/>
      <c r="AT326" s="197" t="s">
        <v>265</v>
      </c>
      <c r="AU326" s="197" t="s">
        <v>85</v>
      </c>
      <c r="AV326" s="13" t="s">
        <v>82</v>
      </c>
      <c r="AW326" s="13" t="s">
        <v>32</v>
      </c>
      <c r="AX326" s="13" t="s">
        <v>75</v>
      </c>
      <c r="AY326" s="197" t="s">
        <v>257</v>
      </c>
    </row>
    <row r="327" s="14" customFormat="1">
      <c r="A327" s="14"/>
      <c r="B327" s="203"/>
      <c r="C327" s="14"/>
      <c r="D327" s="196" t="s">
        <v>265</v>
      </c>
      <c r="E327" s="204" t="s">
        <v>1</v>
      </c>
      <c r="F327" s="205" t="s">
        <v>3917</v>
      </c>
      <c r="G327" s="14"/>
      <c r="H327" s="206">
        <v>0.59999999999999998</v>
      </c>
      <c r="I327" s="207"/>
      <c r="J327" s="14"/>
      <c r="K327" s="14"/>
      <c r="L327" s="203"/>
      <c r="M327" s="208"/>
      <c r="N327" s="209"/>
      <c r="O327" s="209"/>
      <c r="P327" s="209"/>
      <c r="Q327" s="209"/>
      <c r="R327" s="209"/>
      <c r="S327" s="209"/>
      <c r="T327" s="210"/>
      <c r="U327" s="14"/>
      <c r="V327" s="14"/>
      <c r="W327" s="14"/>
      <c r="X327" s="14"/>
      <c r="Y327" s="14"/>
      <c r="Z327" s="14"/>
      <c r="AA327" s="14"/>
      <c r="AB327" s="14"/>
      <c r="AC327" s="14"/>
      <c r="AD327" s="14"/>
      <c r="AE327" s="14"/>
      <c r="AT327" s="204" t="s">
        <v>265</v>
      </c>
      <c r="AU327" s="204" t="s">
        <v>85</v>
      </c>
      <c r="AV327" s="14" t="s">
        <v>85</v>
      </c>
      <c r="AW327" s="14" t="s">
        <v>32</v>
      </c>
      <c r="AX327" s="14" t="s">
        <v>75</v>
      </c>
      <c r="AY327" s="204" t="s">
        <v>257</v>
      </c>
    </row>
    <row r="328" s="13" customFormat="1">
      <c r="A328" s="13"/>
      <c r="B328" s="195"/>
      <c r="C328" s="13"/>
      <c r="D328" s="196" t="s">
        <v>265</v>
      </c>
      <c r="E328" s="197" t="s">
        <v>1</v>
      </c>
      <c r="F328" s="198" t="s">
        <v>424</v>
      </c>
      <c r="G328" s="13"/>
      <c r="H328" s="197" t="s">
        <v>1</v>
      </c>
      <c r="I328" s="199"/>
      <c r="J328" s="13"/>
      <c r="K328" s="13"/>
      <c r="L328" s="195"/>
      <c r="M328" s="200"/>
      <c r="N328" s="201"/>
      <c r="O328" s="201"/>
      <c r="P328" s="201"/>
      <c r="Q328" s="201"/>
      <c r="R328" s="201"/>
      <c r="S328" s="201"/>
      <c r="T328" s="202"/>
      <c r="U328" s="13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T328" s="197" t="s">
        <v>265</v>
      </c>
      <c r="AU328" s="197" t="s">
        <v>85</v>
      </c>
      <c r="AV328" s="13" t="s">
        <v>82</v>
      </c>
      <c r="AW328" s="13" t="s">
        <v>32</v>
      </c>
      <c r="AX328" s="13" t="s">
        <v>75</v>
      </c>
      <c r="AY328" s="197" t="s">
        <v>257</v>
      </c>
    </row>
    <row r="329" s="13" customFormat="1">
      <c r="A329" s="13"/>
      <c r="B329" s="195"/>
      <c r="C329" s="13"/>
      <c r="D329" s="196" t="s">
        <v>265</v>
      </c>
      <c r="E329" s="197" t="s">
        <v>1</v>
      </c>
      <c r="F329" s="198" t="s">
        <v>437</v>
      </c>
      <c r="G329" s="13"/>
      <c r="H329" s="197" t="s">
        <v>1</v>
      </c>
      <c r="I329" s="199"/>
      <c r="J329" s="13"/>
      <c r="K329" s="13"/>
      <c r="L329" s="195"/>
      <c r="M329" s="200"/>
      <c r="N329" s="201"/>
      <c r="O329" s="201"/>
      <c r="P329" s="201"/>
      <c r="Q329" s="201"/>
      <c r="R329" s="201"/>
      <c r="S329" s="201"/>
      <c r="T329" s="202"/>
      <c r="U329" s="13"/>
      <c r="V329" s="13"/>
      <c r="W329" s="13"/>
      <c r="X329" s="13"/>
      <c r="Y329" s="13"/>
      <c r="Z329" s="13"/>
      <c r="AA329" s="13"/>
      <c r="AB329" s="13"/>
      <c r="AC329" s="13"/>
      <c r="AD329" s="13"/>
      <c r="AE329" s="13"/>
      <c r="AT329" s="197" t="s">
        <v>265</v>
      </c>
      <c r="AU329" s="197" t="s">
        <v>85</v>
      </c>
      <c r="AV329" s="13" t="s">
        <v>82</v>
      </c>
      <c r="AW329" s="13" t="s">
        <v>32</v>
      </c>
      <c r="AX329" s="13" t="s">
        <v>75</v>
      </c>
      <c r="AY329" s="197" t="s">
        <v>257</v>
      </c>
    </row>
    <row r="330" s="14" customFormat="1">
      <c r="A330" s="14"/>
      <c r="B330" s="203"/>
      <c r="C330" s="14"/>
      <c r="D330" s="196" t="s">
        <v>265</v>
      </c>
      <c r="E330" s="204" t="s">
        <v>1</v>
      </c>
      <c r="F330" s="205" t="s">
        <v>3917</v>
      </c>
      <c r="G330" s="14"/>
      <c r="H330" s="206">
        <v>0.59999999999999998</v>
      </c>
      <c r="I330" s="207"/>
      <c r="J330" s="14"/>
      <c r="K330" s="14"/>
      <c r="L330" s="203"/>
      <c r="M330" s="208"/>
      <c r="N330" s="209"/>
      <c r="O330" s="209"/>
      <c r="P330" s="209"/>
      <c r="Q330" s="209"/>
      <c r="R330" s="209"/>
      <c r="S330" s="209"/>
      <c r="T330" s="210"/>
      <c r="U330" s="14"/>
      <c r="V330" s="14"/>
      <c r="W330" s="14"/>
      <c r="X330" s="14"/>
      <c r="Y330" s="14"/>
      <c r="Z330" s="14"/>
      <c r="AA330" s="14"/>
      <c r="AB330" s="14"/>
      <c r="AC330" s="14"/>
      <c r="AD330" s="14"/>
      <c r="AE330" s="14"/>
      <c r="AT330" s="204" t="s">
        <v>265</v>
      </c>
      <c r="AU330" s="204" t="s">
        <v>85</v>
      </c>
      <c r="AV330" s="14" t="s">
        <v>85</v>
      </c>
      <c r="AW330" s="14" t="s">
        <v>32</v>
      </c>
      <c r="AX330" s="14" t="s">
        <v>75</v>
      </c>
      <c r="AY330" s="204" t="s">
        <v>257</v>
      </c>
    </row>
    <row r="331" s="15" customFormat="1">
      <c r="A331" s="15"/>
      <c r="B331" s="211"/>
      <c r="C331" s="15"/>
      <c r="D331" s="196" t="s">
        <v>265</v>
      </c>
      <c r="E331" s="212" t="s">
        <v>1</v>
      </c>
      <c r="F331" s="213" t="s">
        <v>271</v>
      </c>
      <c r="G331" s="15"/>
      <c r="H331" s="214">
        <v>4.2000000000000002</v>
      </c>
      <c r="I331" s="215"/>
      <c r="J331" s="15"/>
      <c r="K331" s="15"/>
      <c r="L331" s="211"/>
      <c r="M331" s="216"/>
      <c r="N331" s="217"/>
      <c r="O331" s="217"/>
      <c r="P331" s="217"/>
      <c r="Q331" s="217"/>
      <c r="R331" s="217"/>
      <c r="S331" s="217"/>
      <c r="T331" s="218"/>
      <c r="U331" s="15"/>
      <c r="V331" s="15"/>
      <c r="W331" s="15"/>
      <c r="X331" s="15"/>
      <c r="Y331" s="15"/>
      <c r="Z331" s="15"/>
      <c r="AA331" s="15"/>
      <c r="AB331" s="15"/>
      <c r="AC331" s="15"/>
      <c r="AD331" s="15"/>
      <c r="AE331" s="15"/>
      <c r="AT331" s="212" t="s">
        <v>265</v>
      </c>
      <c r="AU331" s="212" t="s">
        <v>85</v>
      </c>
      <c r="AV331" s="15" t="s">
        <v>108</v>
      </c>
      <c r="AW331" s="15" t="s">
        <v>32</v>
      </c>
      <c r="AX331" s="15" t="s">
        <v>82</v>
      </c>
      <c r="AY331" s="212" t="s">
        <v>257</v>
      </c>
    </row>
    <row r="332" s="12" customFormat="1" ht="22.8" customHeight="1">
      <c r="A332" s="12"/>
      <c r="B332" s="168"/>
      <c r="C332" s="12"/>
      <c r="D332" s="169" t="s">
        <v>74</v>
      </c>
      <c r="E332" s="179" t="s">
        <v>92</v>
      </c>
      <c r="F332" s="179" t="s">
        <v>461</v>
      </c>
      <c r="G332" s="12"/>
      <c r="H332" s="12"/>
      <c r="I332" s="171"/>
      <c r="J332" s="180">
        <f>BK332</f>
        <v>0</v>
      </c>
      <c r="K332" s="12"/>
      <c r="L332" s="168"/>
      <c r="M332" s="173"/>
      <c r="N332" s="174"/>
      <c r="O332" s="174"/>
      <c r="P332" s="175">
        <f>SUM(P333:P490)</f>
        <v>0</v>
      </c>
      <c r="Q332" s="174"/>
      <c r="R332" s="175">
        <f>SUM(R333:R490)</f>
        <v>249.11270553999998</v>
      </c>
      <c r="S332" s="174"/>
      <c r="T332" s="176">
        <f>SUM(T333:T490)</f>
        <v>0</v>
      </c>
      <c r="U332" s="12"/>
      <c r="V332" s="12"/>
      <c r="W332" s="12"/>
      <c r="X332" s="12"/>
      <c r="Y332" s="12"/>
      <c r="Z332" s="12"/>
      <c r="AA332" s="12"/>
      <c r="AB332" s="12"/>
      <c r="AC332" s="12"/>
      <c r="AD332" s="12"/>
      <c r="AE332" s="12"/>
      <c r="AR332" s="169" t="s">
        <v>82</v>
      </c>
      <c r="AT332" s="177" t="s">
        <v>74</v>
      </c>
      <c r="AU332" s="177" t="s">
        <v>82</v>
      </c>
      <c r="AY332" s="169" t="s">
        <v>257</v>
      </c>
      <c r="BK332" s="178">
        <f>SUM(BK333:BK490)</f>
        <v>0</v>
      </c>
    </row>
    <row r="333" s="2" customFormat="1" ht="33" customHeight="1">
      <c r="A333" s="38"/>
      <c r="B333" s="181"/>
      <c r="C333" s="182" t="s">
        <v>468</v>
      </c>
      <c r="D333" s="182" t="s">
        <v>259</v>
      </c>
      <c r="E333" s="183" t="s">
        <v>463</v>
      </c>
      <c r="F333" s="184" t="s">
        <v>464</v>
      </c>
      <c r="G333" s="185" t="s">
        <v>323</v>
      </c>
      <c r="H333" s="186">
        <v>14.880000000000001</v>
      </c>
      <c r="I333" s="187"/>
      <c r="J333" s="188">
        <f>ROUND(I333*H333,2)</f>
        <v>0</v>
      </c>
      <c r="K333" s="184" t="s">
        <v>263</v>
      </c>
      <c r="L333" s="39"/>
      <c r="M333" s="189" t="s">
        <v>1</v>
      </c>
      <c r="N333" s="190" t="s">
        <v>40</v>
      </c>
      <c r="O333" s="77"/>
      <c r="P333" s="191">
        <f>O333*H333</f>
        <v>0</v>
      </c>
      <c r="Q333" s="191">
        <v>0.37678</v>
      </c>
      <c r="R333" s="191">
        <f>Q333*H333</f>
        <v>5.6064864000000005</v>
      </c>
      <c r="S333" s="191">
        <v>0</v>
      </c>
      <c r="T333" s="192">
        <f>S333*H333</f>
        <v>0</v>
      </c>
      <c r="U333" s="38"/>
      <c r="V333" s="38"/>
      <c r="W333" s="38"/>
      <c r="X333" s="38"/>
      <c r="Y333" s="38"/>
      <c r="Z333" s="38"/>
      <c r="AA333" s="38"/>
      <c r="AB333" s="38"/>
      <c r="AC333" s="38"/>
      <c r="AD333" s="38"/>
      <c r="AE333" s="38"/>
      <c r="AR333" s="193" t="s">
        <v>108</v>
      </c>
      <c r="AT333" s="193" t="s">
        <v>259</v>
      </c>
      <c r="AU333" s="193" t="s">
        <v>85</v>
      </c>
      <c r="AY333" s="19" t="s">
        <v>257</v>
      </c>
      <c r="BE333" s="194">
        <f>IF(N333="základní",J333,0)</f>
        <v>0</v>
      </c>
      <c r="BF333" s="194">
        <f>IF(N333="snížená",J333,0)</f>
        <v>0</v>
      </c>
      <c r="BG333" s="194">
        <f>IF(N333="zákl. přenesená",J333,0)</f>
        <v>0</v>
      </c>
      <c r="BH333" s="194">
        <f>IF(N333="sníž. přenesená",J333,0)</f>
        <v>0</v>
      </c>
      <c r="BI333" s="194">
        <f>IF(N333="nulová",J333,0)</f>
        <v>0</v>
      </c>
      <c r="BJ333" s="19" t="s">
        <v>82</v>
      </c>
      <c r="BK333" s="194">
        <f>ROUND(I333*H333,2)</f>
        <v>0</v>
      </c>
      <c r="BL333" s="19" t="s">
        <v>108</v>
      </c>
      <c r="BM333" s="193" t="s">
        <v>3918</v>
      </c>
    </row>
    <row r="334" s="13" customFormat="1">
      <c r="A334" s="13"/>
      <c r="B334" s="195"/>
      <c r="C334" s="13"/>
      <c r="D334" s="196" t="s">
        <v>265</v>
      </c>
      <c r="E334" s="197" t="s">
        <v>1</v>
      </c>
      <c r="F334" s="198" t="s">
        <v>466</v>
      </c>
      <c r="G334" s="13"/>
      <c r="H334" s="197" t="s">
        <v>1</v>
      </c>
      <c r="I334" s="199"/>
      <c r="J334" s="13"/>
      <c r="K334" s="13"/>
      <c r="L334" s="195"/>
      <c r="M334" s="200"/>
      <c r="N334" s="201"/>
      <c r="O334" s="201"/>
      <c r="P334" s="201"/>
      <c r="Q334" s="201"/>
      <c r="R334" s="201"/>
      <c r="S334" s="201"/>
      <c r="T334" s="202"/>
      <c r="U334" s="13"/>
      <c r="V334" s="13"/>
      <c r="W334" s="13"/>
      <c r="X334" s="13"/>
      <c r="Y334" s="13"/>
      <c r="Z334" s="13"/>
      <c r="AA334" s="13"/>
      <c r="AB334" s="13"/>
      <c r="AC334" s="13"/>
      <c r="AD334" s="13"/>
      <c r="AE334" s="13"/>
      <c r="AT334" s="197" t="s">
        <v>265</v>
      </c>
      <c r="AU334" s="197" t="s">
        <v>85</v>
      </c>
      <c r="AV334" s="13" t="s">
        <v>82</v>
      </c>
      <c r="AW334" s="13" t="s">
        <v>32</v>
      </c>
      <c r="AX334" s="13" t="s">
        <v>75</v>
      </c>
      <c r="AY334" s="197" t="s">
        <v>257</v>
      </c>
    </row>
    <row r="335" s="14" customFormat="1">
      <c r="A335" s="14"/>
      <c r="B335" s="203"/>
      <c r="C335" s="14"/>
      <c r="D335" s="196" t="s">
        <v>265</v>
      </c>
      <c r="E335" s="204" t="s">
        <v>1</v>
      </c>
      <c r="F335" s="205" t="s">
        <v>3919</v>
      </c>
      <c r="G335" s="14"/>
      <c r="H335" s="206">
        <v>14.880000000000001</v>
      </c>
      <c r="I335" s="207"/>
      <c r="J335" s="14"/>
      <c r="K335" s="14"/>
      <c r="L335" s="203"/>
      <c r="M335" s="208"/>
      <c r="N335" s="209"/>
      <c r="O335" s="209"/>
      <c r="P335" s="209"/>
      <c r="Q335" s="209"/>
      <c r="R335" s="209"/>
      <c r="S335" s="209"/>
      <c r="T335" s="210"/>
      <c r="U335" s="14"/>
      <c r="V335" s="14"/>
      <c r="W335" s="14"/>
      <c r="X335" s="14"/>
      <c r="Y335" s="14"/>
      <c r="Z335" s="14"/>
      <c r="AA335" s="14"/>
      <c r="AB335" s="14"/>
      <c r="AC335" s="14"/>
      <c r="AD335" s="14"/>
      <c r="AE335" s="14"/>
      <c r="AT335" s="204" t="s">
        <v>265</v>
      </c>
      <c r="AU335" s="204" t="s">
        <v>85</v>
      </c>
      <c r="AV335" s="14" t="s">
        <v>85</v>
      </c>
      <c r="AW335" s="14" t="s">
        <v>32</v>
      </c>
      <c r="AX335" s="14" t="s">
        <v>75</v>
      </c>
      <c r="AY335" s="204" t="s">
        <v>257</v>
      </c>
    </row>
    <row r="336" s="15" customFormat="1">
      <c r="A336" s="15"/>
      <c r="B336" s="211"/>
      <c r="C336" s="15"/>
      <c r="D336" s="196" t="s">
        <v>265</v>
      </c>
      <c r="E336" s="212" t="s">
        <v>1</v>
      </c>
      <c r="F336" s="213" t="s">
        <v>271</v>
      </c>
      <c r="G336" s="15"/>
      <c r="H336" s="214">
        <v>14.880000000000001</v>
      </c>
      <c r="I336" s="215"/>
      <c r="J336" s="15"/>
      <c r="K336" s="15"/>
      <c r="L336" s="211"/>
      <c r="M336" s="216"/>
      <c r="N336" s="217"/>
      <c r="O336" s="217"/>
      <c r="P336" s="217"/>
      <c r="Q336" s="217"/>
      <c r="R336" s="217"/>
      <c r="S336" s="217"/>
      <c r="T336" s="218"/>
      <c r="U336" s="15"/>
      <c r="V336" s="15"/>
      <c r="W336" s="15"/>
      <c r="X336" s="15"/>
      <c r="Y336" s="15"/>
      <c r="Z336" s="15"/>
      <c r="AA336" s="15"/>
      <c r="AB336" s="15"/>
      <c r="AC336" s="15"/>
      <c r="AD336" s="15"/>
      <c r="AE336" s="15"/>
      <c r="AT336" s="212" t="s">
        <v>265</v>
      </c>
      <c r="AU336" s="212" t="s">
        <v>85</v>
      </c>
      <c r="AV336" s="15" t="s">
        <v>108</v>
      </c>
      <c r="AW336" s="15" t="s">
        <v>32</v>
      </c>
      <c r="AX336" s="15" t="s">
        <v>82</v>
      </c>
      <c r="AY336" s="212" t="s">
        <v>257</v>
      </c>
    </row>
    <row r="337" s="2" customFormat="1" ht="24.15" customHeight="1">
      <c r="A337" s="38"/>
      <c r="B337" s="181"/>
      <c r="C337" s="182" t="s">
        <v>476</v>
      </c>
      <c r="D337" s="182" t="s">
        <v>259</v>
      </c>
      <c r="E337" s="183" t="s">
        <v>3920</v>
      </c>
      <c r="F337" s="184" t="s">
        <v>3921</v>
      </c>
      <c r="G337" s="185" t="s">
        <v>323</v>
      </c>
      <c r="H337" s="186">
        <v>21.23</v>
      </c>
      <c r="I337" s="187"/>
      <c r="J337" s="188">
        <f>ROUND(I337*H337,2)</f>
        <v>0</v>
      </c>
      <c r="K337" s="184" t="s">
        <v>263</v>
      </c>
      <c r="L337" s="39"/>
      <c r="M337" s="189" t="s">
        <v>1</v>
      </c>
      <c r="N337" s="190" t="s">
        <v>40</v>
      </c>
      <c r="O337" s="77"/>
      <c r="P337" s="191">
        <f>O337*H337</f>
        <v>0</v>
      </c>
      <c r="Q337" s="191">
        <v>0.1671</v>
      </c>
      <c r="R337" s="191">
        <f>Q337*H337</f>
        <v>3.547533</v>
      </c>
      <c r="S337" s="191">
        <v>0</v>
      </c>
      <c r="T337" s="192">
        <f>S337*H337</f>
        <v>0</v>
      </c>
      <c r="U337" s="38"/>
      <c r="V337" s="38"/>
      <c r="W337" s="38"/>
      <c r="X337" s="38"/>
      <c r="Y337" s="38"/>
      <c r="Z337" s="38"/>
      <c r="AA337" s="38"/>
      <c r="AB337" s="38"/>
      <c r="AC337" s="38"/>
      <c r="AD337" s="38"/>
      <c r="AE337" s="38"/>
      <c r="AR337" s="193" t="s">
        <v>108</v>
      </c>
      <c r="AT337" s="193" t="s">
        <v>259</v>
      </c>
      <c r="AU337" s="193" t="s">
        <v>85</v>
      </c>
      <c r="AY337" s="19" t="s">
        <v>257</v>
      </c>
      <c r="BE337" s="194">
        <f>IF(N337="základní",J337,0)</f>
        <v>0</v>
      </c>
      <c r="BF337" s="194">
        <f>IF(N337="snížená",J337,0)</f>
        <v>0</v>
      </c>
      <c r="BG337" s="194">
        <f>IF(N337="zákl. přenesená",J337,0)</f>
        <v>0</v>
      </c>
      <c r="BH337" s="194">
        <f>IF(N337="sníž. přenesená",J337,0)</f>
        <v>0</v>
      </c>
      <c r="BI337" s="194">
        <f>IF(N337="nulová",J337,0)</f>
        <v>0</v>
      </c>
      <c r="BJ337" s="19" t="s">
        <v>82</v>
      </c>
      <c r="BK337" s="194">
        <f>ROUND(I337*H337,2)</f>
        <v>0</v>
      </c>
      <c r="BL337" s="19" t="s">
        <v>108</v>
      </c>
      <c r="BM337" s="193" t="s">
        <v>3922</v>
      </c>
    </row>
    <row r="338" s="13" customFormat="1">
      <c r="A338" s="13"/>
      <c r="B338" s="195"/>
      <c r="C338" s="13"/>
      <c r="D338" s="196" t="s">
        <v>265</v>
      </c>
      <c r="E338" s="197" t="s">
        <v>1</v>
      </c>
      <c r="F338" s="198" t="s">
        <v>472</v>
      </c>
      <c r="G338" s="13"/>
      <c r="H338" s="197" t="s">
        <v>1</v>
      </c>
      <c r="I338" s="199"/>
      <c r="J338" s="13"/>
      <c r="K338" s="13"/>
      <c r="L338" s="195"/>
      <c r="M338" s="200"/>
      <c r="N338" s="201"/>
      <c r="O338" s="201"/>
      <c r="P338" s="201"/>
      <c r="Q338" s="201"/>
      <c r="R338" s="201"/>
      <c r="S338" s="201"/>
      <c r="T338" s="202"/>
      <c r="U338" s="13"/>
      <c r="V338" s="13"/>
      <c r="W338" s="13"/>
      <c r="X338" s="13"/>
      <c r="Y338" s="13"/>
      <c r="Z338" s="13"/>
      <c r="AA338" s="13"/>
      <c r="AB338" s="13"/>
      <c r="AC338" s="13"/>
      <c r="AD338" s="13"/>
      <c r="AE338" s="13"/>
      <c r="AT338" s="197" t="s">
        <v>265</v>
      </c>
      <c r="AU338" s="197" t="s">
        <v>85</v>
      </c>
      <c r="AV338" s="13" t="s">
        <v>82</v>
      </c>
      <c r="AW338" s="13" t="s">
        <v>32</v>
      </c>
      <c r="AX338" s="13" t="s">
        <v>75</v>
      </c>
      <c r="AY338" s="197" t="s">
        <v>257</v>
      </c>
    </row>
    <row r="339" s="13" customFormat="1">
      <c r="A339" s="13"/>
      <c r="B339" s="195"/>
      <c r="C339" s="13"/>
      <c r="D339" s="196" t="s">
        <v>265</v>
      </c>
      <c r="E339" s="197" t="s">
        <v>1</v>
      </c>
      <c r="F339" s="198" t="s">
        <v>3923</v>
      </c>
      <c r="G339" s="13"/>
      <c r="H339" s="197" t="s">
        <v>1</v>
      </c>
      <c r="I339" s="199"/>
      <c r="J339" s="13"/>
      <c r="K339" s="13"/>
      <c r="L339" s="195"/>
      <c r="M339" s="200"/>
      <c r="N339" s="201"/>
      <c r="O339" s="201"/>
      <c r="P339" s="201"/>
      <c r="Q339" s="201"/>
      <c r="R339" s="201"/>
      <c r="S339" s="201"/>
      <c r="T339" s="202"/>
      <c r="U339" s="13"/>
      <c r="V339" s="13"/>
      <c r="W339" s="13"/>
      <c r="X339" s="13"/>
      <c r="Y339" s="13"/>
      <c r="Z339" s="13"/>
      <c r="AA339" s="13"/>
      <c r="AB339" s="13"/>
      <c r="AC339" s="13"/>
      <c r="AD339" s="13"/>
      <c r="AE339" s="13"/>
      <c r="AT339" s="197" t="s">
        <v>265</v>
      </c>
      <c r="AU339" s="197" t="s">
        <v>85</v>
      </c>
      <c r="AV339" s="13" t="s">
        <v>82</v>
      </c>
      <c r="AW339" s="13" t="s">
        <v>32</v>
      </c>
      <c r="AX339" s="13" t="s">
        <v>75</v>
      </c>
      <c r="AY339" s="197" t="s">
        <v>257</v>
      </c>
    </row>
    <row r="340" s="14" customFormat="1">
      <c r="A340" s="14"/>
      <c r="B340" s="203"/>
      <c r="C340" s="14"/>
      <c r="D340" s="196" t="s">
        <v>265</v>
      </c>
      <c r="E340" s="204" t="s">
        <v>1</v>
      </c>
      <c r="F340" s="205" t="s">
        <v>3924</v>
      </c>
      <c r="G340" s="14"/>
      <c r="H340" s="206">
        <v>13.23</v>
      </c>
      <c r="I340" s="207"/>
      <c r="J340" s="14"/>
      <c r="K340" s="14"/>
      <c r="L340" s="203"/>
      <c r="M340" s="208"/>
      <c r="N340" s="209"/>
      <c r="O340" s="209"/>
      <c r="P340" s="209"/>
      <c r="Q340" s="209"/>
      <c r="R340" s="209"/>
      <c r="S340" s="209"/>
      <c r="T340" s="210"/>
      <c r="U340" s="14"/>
      <c r="V340" s="14"/>
      <c r="W340" s="14"/>
      <c r="X340" s="14"/>
      <c r="Y340" s="14"/>
      <c r="Z340" s="14"/>
      <c r="AA340" s="14"/>
      <c r="AB340" s="14"/>
      <c r="AC340" s="14"/>
      <c r="AD340" s="14"/>
      <c r="AE340" s="14"/>
      <c r="AT340" s="204" t="s">
        <v>265</v>
      </c>
      <c r="AU340" s="204" t="s">
        <v>85</v>
      </c>
      <c r="AV340" s="14" t="s">
        <v>85</v>
      </c>
      <c r="AW340" s="14" t="s">
        <v>32</v>
      </c>
      <c r="AX340" s="14" t="s">
        <v>75</v>
      </c>
      <c r="AY340" s="204" t="s">
        <v>257</v>
      </c>
    </row>
    <row r="341" s="14" customFormat="1">
      <c r="A341" s="14"/>
      <c r="B341" s="203"/>
      <c r="C341" s="14"/>
      <c r="D341" s="196" t="s">
        <v>265</v>
      </c>
      <c r="E341" s="204" t="s">
        <v>1</v>
      </c>
      <c r="F341" s="205" t="s">
        <v>3925</v>
      </c>
      <c r="G341" s="14"/>
      <c r="H341" s="206">
        <v>8</v>
      </c>
      <c r="I341" s="207"/>
      <c r="J341" s="14"/>
      <c r="K341" s="14"/>
      <c r="L341" s="203"/>
      <c r="M341" s="208"/>
      <c r="N341" s="209"/>
      <c r="O341" s="209"/>
      <c r="P341" s="209"/>
      <c r="Q341" s="209"/>
      <c r="R341" s="209"/>
      <c r="S341" s="209"/>
      <c r="T341" s="210"/>
      <c r="U341" s="14"/>
      <c r="V341" s="14"/>
      <c r="W341" s="14"/>
      <c r="X341" s="14"/>
      <c r="Y341" s="14"/>
      <c r="Z341" s="14"/>
      <c r="AA341" s="14"/>
      <c r="AB341" s="14"/>
      <c r="AC341" s="14"/>
      <c r="AD341" s="14"/>
      <c r="AE341" s="14"/>
      <c r="AT341" s="204" t="s">
        <v>265</v>
      </c>
      <c r="AU341" s="204" t="s">
        <v>85</v>
      </c>
      <c r="AV341" s="14" t="s">
        <v>85</v>
      </c>
      <c r="AW341" s="14" t="s">
        <v>32</v>
      </c>
      <c r="AX341" s="14" t="s">
        <v>75</v>
      </c>
      <c r="AY341" s="204" t="s">
        <v>257</v>
      </c>
    </row>
    <row r="342" s="15" customFormat="1">
      <c r="A342" s="15"/>
      <c r="B342" s="211"/>
      <c r="C342" s="15"/>
      <c r="D342" s="196" t="s">
        <v>265</v>
      </c>
      <c r="E342" s="212" t="s">
        <v>1</v>
      </c>
      <c r="F342" s="213" t="s">
        <v>271</v>
      </c>
      <c r="G342" s="15"/>
      <c r="H342" s="214">
        <v>21.23</v>
      </c>
      <c r="I342" s="215"/>
      <c r="J342" s="15"/>
      <c r="K342" s="15"/>
      <c r="L342" s="211"/>
      <c r="M342" s="216"/>
      <c r="N342" s="217"/>
      <c r="O342" s="217"/>
      <c r="P342" s="217"/>
      <c r="Q342" s="217"/>
      <c r="R342" s="217"/>
      <c r="S342" s="217"/>
      <c r="T342" s="218"/>
      <c r="U342" s="15"/>
      <c r="V342" s="15"/>
      <c r="W342" s="15"/>
      <c r="X342" s="15"/>
      <c r="Y342" s="15"/>
      <c r="Z342" s="15"/>
      <c r="AA342" s="15"/>
      <c r="AB342" s="15"/>
      <c r="AC342" s="15"/>
      <c r="AD342" s="15"/>
      <c r="AE342" s="15"/>
      <c r="AT342" s="212" t="s">
        <v>265</v>
      </c>
      <c r="AU342" s="212" t="s">
        <v>85</v>
      </c>
      <c r="AV342" s="15" t="s">
        <v>108</v>
      </c>
      <c r="AW342" s="15" t="s">
        <v>32</v>
      </c>
      <c r="AX342" s="15" t="s">
        <v>82</v>
      </c>
      <c r="AY342" s="212" t="s">
        <v>257</v>
      </c>
    </row>
    <row r="343" s="2" customFormat="1" ht="24.15" customHeight="1">
      <c r="A343" s="38"/>
      <c r="B343" s="181"/>
      <c r="C343" s="182" t="s">
        <v>484</v>
      </c>
      <c r="D343" s="182" t="s">
        <v>259</v>
      </c>
      <c r="E343" s="183" t="s">
        <v>477</v>
      </c>
      <c r="F343" s="184" t="s">
        <v>478</v>
      </c>
      <c r="G343" s="185" t="s">
        <v>323</v>
      </c>
      <c r="H343" s="186">
        <v>121.8</v>
      </c>
      <c r="I343" s="187"/>
      <c r="J343" s="188">
        <f>ROUND(I343*H343,2)</f>
        <v>0</v>
      </c>
      <c r="K343" s="184" t="s">
        <v>263</v>
      </c>
      <c r="L343" s="39"/>
      <c r="M343" s="189" t="s">
        <v>1</v>
      </c>
      <c r="N343" s="190" t="s">
        <v>40</v>
      </c>
      <c r="O343" s="77"/>
      <c r="P343" s="191">
        <f>O343*H343</f>
        <v>0</v>
      </c>
      <c r="Q343" s="191">
        <v>0.12021</v>
      </c>
      <c r="R343" s="191">
        <f>Q343*H343</f>
        <v>14.641577999999999</v>
      </c>
      <c r="S343" s="191">
        <v>0</v>
      </c>
      <c r="T343" s="192">
        <f>S343*H343</f>
        <v>0</v>
      </c>
      <c r="U343" s="38"/>
      <c r="V343" s="38"/>
      <c r="W343" s="38"/>
      <c r="X343" s="38"/>
      <c r="Y343" s="38"/>
      <c r="Z343" s="38"/>
      <c r="AA343" s="38"/>
      <c r="AB343" s="38"/>
      <c r="AC343" s="38"/>
      <c r="AD343" s="38"/>
      <c r="AE343" s="38"/>
      <c r="AR343" s="193" t="s">
        <v>108</v>
      </c>
      <c r="AT343" s="193" t="s">
        <v>259</v>
      </c>
      <c r="AU343" s="193" t="s">
        <v>85</v>
      </c>
      <c r="AY343" s="19" t="s">
        <v>257</v>
      </c>
      <c r="BE343" s="194">
        <f>IF(N343="základní",J343,0)</f>
        <v>0</v>
      </c>
      <c r="BF343" s="194">
        <f>IF(N343="snížená",J343,0)</f>
        <v>0</v>
      </c>
      <c r="BG343" s="194">
        <f>IF(N343="zákl. přenesená",J343,0)</f>
        <v>0</v>
      </c>
      <c r="BH343" s="194">
        <f>IF(N343="sníž. přenesená",J343,0)</f>
        <v>0</v>
      </c>
      <c r="BI343" s="194">
        <f>IF(N343="nulová",J343,0)</f>
        <v>0</v>
      </c>
      <c r="BJ343" s="19" t="s">
        <v>82</v>
      </c>
      <c r="BK343" s="194">
        <f>ROUND(I343*H343,2)</f>
        <v>0</v>
      </c>
      <c r="BL343" s="19" t="s">
        <v>108</v>
      </c>
      <c r="BM343" s="193" t="s">
        <v>3926</v>
      </c>
    </row>
    <row r="344" s="13" customFormat="1">
      <c r="A344" s="13"/>
      <c r="B344" s="195"/>
      <c r="C344" s="13"/>
      <c r="D344" s="196" t="s">
        <v>265</v>
      </c>
      <c r="E344" s="197" t="s">
        <v>1</v>
      </c>
      <c r="F344" s="198" t="s">
        <v>472</v>
      </c>
      <c r="G344" s="13"/>
      <c r="H344" s="197" t="s">
        <v>1</v>
      </c>
      <c r="I344" s="199"/>
      <c r="J344" s="13"/>
      <c r="K344" s="13"/>
      <c r="L344" s="195"/>
      <c r="M344" s="200"/>
      <c r="N344" s="201"/>
      <c r="O344" s="201"/>
      <c r="P344" s="201"/>
      <c r="Q344" s="201"/>
      <c r="R344" s="201"/>
      <c r="S344" s="201"/>
      <c r="T344" s="202"/>
      <c r="U344" s="13"/>
      <c r="V344" s="13"/>
      <c r="W344" s="13"/>
      <c r="X344" s="13"/>
      <c r="Y344" s="13"/>
      <c r="Z344" s="13"/>
      <c r="AA344" s="13"/>
      <c r="AB344" s="13"/>
      <c r="AC344" s="13"/>
      <c r="AD344" s="13"/>
      <c r="AE344" s="13"/>
      <c r="AT344" s="197" t="s">
        <v>265</v>
      </c>
      <c r="AU344" s="197" t="s">
        <v>85</v>
      </c>
      <c r="AV344" s="13" t="s">
        <v>82</v>
      </c>
      <c r="AW344" s="13" t="s">
        <v>32</v>
      </c>
      <c r="AX344" s="13" t="s">
        <v>75</v>
      </c>
      <c r="AY344" s="197" t="s">
        <v>257</v>
      </c>
    </row>
    <row r="345" s="13" customFormat="1">
      <c r="A345" s="13"/>
      <c r="B345" s="195"/>
      <c r="C345" s="13"/>
      <c r="D345" s="196" t="s">
        <v>265</v>
      </c>
      <c r="E345" s="197" t="s">
        <v>1</v>
      </c>
      <c r="F345" s="198" t="s">
        <v>3927</v>
      </c>
      <c r="G345" s="13"/>
      <c r="H345" s="197" t="s">
        <v>1</v>
      </c>
      <c r="I345" s="199"/>
      <c r="J345" s="13"/>
      <c r="K345" s="13"/>
      <c r="L345" s="195"/>
      <c r="M345" s="200"/>
      <c r="N345" s="201"/>
      <c r="O345" s="201"/>
      <c r="P345" s="201"/>
      <c r="Q345" s="201"/>
      <c r="R345" s="201"/>
      <c r="S345" s="201"/>
      <c r="T345" s="202"/>
      <c r="U345" s="13"/>
      <c r="V345" s="13"/>
      <c r="W345" s="13"/>
      <c r="X345" s="13"/>
      <c r="Y345" s="13"/>
      <c r="Z345" s="13"/>
      <c r="AA345" s="13"/>
      <c r="AB345" s="13"/>
      <c r="AC345" s="13"/>
      <c r="AD345" s="13"/>
      <c r="AE345" s="13"/>
      <c r="AT345" s="197" t="s">
        <v>265</v>
      </c>
      <c r="AU345" s="197" t="s">
        <v>85</v>
      </c>
      <c r="AV345" s="13" t="s">
        <v>82</v>
      </c>
      <c r="AW345" s="13" t="s">
        <v>32</v>
      </c>
      <c r="AX345" s="13" t="s">
        <v>75</v>
      </c>
      <c r="AY345" s="197" t="s">
        <v>257</v>
      </c>
    </row>
    <row r="346" s="14" customFormat="1">
      <c r="A346" s="14"/>
      <c r="B346" s="203"/>
      <c r="C346" s="14"/>
      <c r="D346" s="196" t="s">
        <v>265</v>
      </c>
      <c r="E346" s="204" t="s">
        <v>1</v>
      </c>
      <c r="F346" s="205" t="s">
        <v>3928</v>
      </c>
      <c r="G346" s="14"/>
      <c r="H346" s="206">
        <v>64.930000000000007</v>
      </c>
      <c r="I346" s="207"/>
      <c r="J346" s="14"/>
      <c r="K346" s="14"/>
      <c r="L346" s="203"/>
      <c r="M346" s="208"/>
      <c r="N346" s="209"/>
      <c r="O346" s="209"/>
      <c r="P346" s="209"/>
      <c r="Q346" s="209"/>
      <c r="R346" s="209"/>
      <c r="S346" s="209"/>
      <c r="T346" s="210"/>
      <c r="U346" s="14"/>
      <c r="V346" s="14"/>
      <c r="W346" s="14"/>
      <c r="X346" s="14"/>
      <c r="Y346" s="14"/>
      <c r="Z346" s="14"/>
      <c r="AA346" s="14"/>
      <c r="AB346" s="14"/>
      <c r="AC346" s="14"/>
      <c r="AD346" s="14"/>
      <c r="AE346" s="14"/>
      <c r="AT346" s="204" t="s">
        <v>265</v>
      </c>
      <c r="AU346" s="204" t="s">
        <v>85</v>
      </c>
      <c r="AV346" s="14" t="s">
        <v>85</v>
      </c>
      <c r="AW346" s="14" t="s">
        <v>32</v>
      </c>
      <c r="AX346" s="14" t="s">
        <v>75</v>
      </c>
      <c r="AY346" s="204" t="s">
        <v>257</v>
      </c>
    </row>
    <row r="347" s="14" customFormat="1">
      <c r="A347" s="14"/>
      <c r="B347" s="203"/>
      <c r="C347" s="14"/>
      <c r="D347" s="196" t="s">
        <v>265</v>
      </c>
      <c r="E347" s="204" t="s">
        <v>1</v>
      </c>
      <c r="F347" s="205" t="s">
        <v>3929</v>
      </c>
      <c r="G347" s="14"/>
      <c r="H347" s="206">
        <v>44.170000000000002</v>
      </c>
      <c r="I347" s="207"/>
      <c r="J347" s="14"/>
      <c r="K347" s="14"/>
      <c r="L347" s="203"/>
      <c r="M347" s="208"/>
      <c r="N347" s="209"/>
      <c r="O347" s="209"/>
      <c r="P347" s="209"/>
      <c r="Q347" s="209"/>
      <c r="R347" s="209"/>
      <c r="S347" s="209"/>
      <c r="T347" s="210"/>
      <c r="U347" s="14"/>
      <c r="V347" s="14"/>
      <c r="W347" s="14"/>
      <c r="X347" s="14"/>
      <c r="Y347" s="14"/>
      <c r="Z347" s="14"/>
      <c r="AA347" s="14"/>
      <c r="AB347" s="14"/>
      <c r="AC347" s="14"/>
      <c r="AD347" s="14"/>
      <c r="AE347" s="14"/>
      <c r="AT347" s="204" t="s">
        <v>265</v>
      </c>
      <c r="AU347" s="204" t="s">
        <v>85</v>
      </c>
      <c r="AV347" s="14" t="s">
        <v>85</v>
      </c>
      <c r="AW347" s="14" t="s">
        <v>32</v>
      </c>
      <c r="AX347" s="14" t="s">
        <v>75</v>
      </c>
      <c r="AY347" s="204" t="s">
        <v>257</v>
      </c>
    </row>
    <row r="348" s="14" customFormat="1">
      <c r="A348" s="14"/>
      <c r="B348" s="203"/>
      <c r="C348" s="14"/>
      <c r="D348" s="196" t="s">
        <v>265</v>
      </c>
      <c r="E348" s="204" t="s">
        <v>1</v>
      </c>
      <c r="F348" s="205" t="s">
        <v>3930</v>
      </c>
      <c r="G348" s="14"/>
      <c r="H348" s="206">
        <v>12.699999999999999</v>
      </c>
      <c r="I348" s="207"/>
      <c r="J348" s="14"/>
      <c r="K348" s="14"/>
      <c r="L348" s="203"/>
      <c r="M348" s="208"/>
      <c r="N348" s="209"/>
      <c r="O348" s="209"/>
      <c r="P348" s="209"/>
      <c r="Q348" s="209"/>
      <c r="R348" s="209"/>
      <c r="S348" s="209"/>
      <c r="T348" s="210"/>
      <c r="U348" s="14"/>
      <c r="V348" s="14"/>
      <c r="W348" s="14"/>
      <c r="X348" s="14"/>
      <c r="Y348" s="14"/>
      <c r="Z348" s="14"/>
      <c r="AA348" s="14"/>
      <c r="AB348" s="14"/>
      <c r="AC348" s="14"/>
      <c r="AD348" s="14"/>
      <c r="AE348" s="14"/>
      <c r="AT348" s="204" t="s">
        <v>265</v>
      </c>
      <c r="AU348" s="204" t="s">
        <v>85</v>
      </c>
      <c r="AV348" s="14" t="s">
        <v>85</v>
      </c>
      <c r="AW348" s="14" t="s">
        <v>32</v>
      </c>
      <c r="AX348" s="14" t="s">
        <v>75</v>
      </c>
      <c r="AY348" s="204" t="s">
        <v>257</v>
      </c>
    </row>
    <row r="349" s="15" customFormat="1">
      <c r="A349" s="15"/>
      <c r="B349" s="211"/>
      <c r="C349" s="15"/>
      <c r="D349" s="196" t="s">
        <v>265</v>
      </c>
      <c r="E349" s="212" t="s">
        <v>1</v>
      </c>
      <c r="F349" s="213" t="s">
        <v>271</v>
      </c>
      <c r="G349" s="15"/>
      <c r="H349" s="214">
        <v>121.80000000000001</v>
      </c>
      <c r="I349" s="215"/>
      <c r="J349" s="15"/>
      <c r="K349" s="15"/>
      <c r="L349" s="211"/>
      <c r="M349" s="216"/>
      <c r="N349" s="217"/>
      <c r="O349" s="217"/>
      <c r="P349" s="217"/>
      <c r="Q349" s="217"/>
      <c r="R349" s="217"/>
      <c r="S349" s="217"/>
      <c r="T349" s="218"/>
      <c r="U349" s="15"/>
      <c r="V349" s="15"/>
      <c r="W349" s="15"/>
      <c r="X349" s="15"/>
      <c r="Y349" s="15"/>
      <c r="Z349" s="15"/>
      <c r="AA349" s="15"/>
      <c r="AB349" s="15"/>
      <c r="AC349" s="15"/>
      <c r="AD349" s="15"/>
      <c r="AE349" s="15"/>
      <c r="AT349" s="212" t="s">
        <v>265</v>
      </c>
      <c r="AU349" s="212" t="s">
        <v>85</v>
      </c>
      <c r="AV349" s="15" t="s">
        <v>108</v>
      </c>
      <c r="AW349" s="15" t="s">
        <v>32</v>
      </c>
      <c r="AX349" s="15" t="s">
        <v>82</v>
      </c>
      <c r="AY349" s="212" t="s">
        <v>257</v>
      </c>
    </row>
    <row r="350" s="2" customFormat="1" ht="24.15" customHeight="1">
      <c r="A350" s="38"/>
      <c r="B350" s="181"/>
      <c r="C350" s="182" t="s">
        <v>490</v>
      </c>
      <c r="D350" s="182" t="s">
        <v>259</v>
      </c>
      <c r="E350" s="183" t="s">
        <v>485</v>
      </c>
      <c r="F350" s="184" t="s">
        <v>486</v>
      </c>
      <c r="G350" s="185" t="s">
        <v>422</v>
      </c>
      <c r="H350" s="186">
        <v>53.905999999999999</v>
      </c>
      <c r="I350" s="187"/>
      <c r="J350" s="188">
        <f>ROUND(I350*H350,2)</f>
        <v>0</v>
      </c>
      <c r="K350" s="184" t="s">
        <v>263</v>
      </c>
      <c r="L350" s="39"/>
      <c r="M350" s="189" t="s">
        <v>1</v>
      </c>
      <c r="N350" s="190" t="s">
        <v>40</v>
      </c>
      <c r="O350" s="77"/>
      <c r="P350" s="191">
        <f>O350*H350</f>
        <v>0</v>
      </c>
      <c r="Q350" s="191">
        <v>0.00012</v>
      </c>
      <c r="R350" s="191">
        <f>Q350*H350</f>
        <v>0.0064687199999999999</v>
      </c>
      <c r="S350" s="191">
        <v>0</v>
      </c>
      <c r="T350" s="192">
        <f>S350*H350</f>
        <v>0</v>
      </c>
      <c r="U350" s="38"/>
      <c r="V350" s="38"/>
      <c r="W350" s="38"/>
      <c r="X350" s="38"/>
      <c r="Y350" s="38"/>
      <c r="Z350" s="38"/>
      <c r="AA350" s="38"/>
      <c r="AB350" s="38"/>
      <c r="AC350" s="38"/>
      <c r="AD350" s="38"/>
      <c r="AE350" s="38"/>
      <c r="AR350" s="193" t="s">
        <v>108</v>
      </c>
      <c r="AT350" s="193" t="s">
        <v>259</v>
      </c>
      <c r="AU350" s="193" t="s">
        <v>85</v>
      </c>
      <c r="AY350" s="19" t="s">
        <v>257</v>
      </c>
      <c r="BE350" s="194">
        <f>IF(N350="základní",J350,0)</f>
        <v>0</v>
      </c>
      <c r="BF350" s="194">
        <f>IF(N350="snížená",J350,0)</f>
        <v>0</v>
      </c>
      <c r="BG350" s="194">
        <f>IF(N350="zákl. přenesená",J350,0)</f>
        <v>0</v>
      </c>
      <c r="BH350" s="194">
        <f>IF(N350="sníž. přenesená",J350,0)</f>
        <v>0</v>
      </c>
      <c r="BI350" s="194">
        <f>IF(N350="nulová",J350,0)</f>
        <v>0</v>
      </c>
      <c r="BJ350" s="19" t="s">
        <v>82</v>
      </c>
      <c r="BK350" s="194">
        <f>ROUND(I350*H350,2)</f>
        <v>0</v>
      </c>
      <c r="BL350" s="19" t="s">
        <v>108</v>
      </c>
      <c r="BM350" s="193" t="s">
        <v>3931</v>
      </c>
    </row>
    <row r="351" s="13" customFormat="1">
      <c r="A351" s="13"/>
      <c r="B351" s="195"/>
      <c r="C351" s="13"/>
      <c r="D351" s="196" t="s">
        <v>265</v>
      </c>
      <c r="E351" s="197" t="s">
        <v>1</v>
      </c>
      <c r="F351" s="198" t="s">
        <v>3932</v>
      </c>
      <c r="G351" s="13"/>
      <c r="H351" s="197" t="s">
        <v>1</v>
      </c>
      <c r="I351" s="199"/>
      <c r="J351" s="13"/>
      <c r="K351" s="13"/>
      <c r="L351" s="195"/>
      <c r="M351" s="200"/>
      <c r="N351" s="201"/>
      <c r="O351" s="201"/>
      <c r="P351" s="201"/>
      <c r="Q351" s="201"/>
      <c r="R351" s="201"/>
      <c r="S351" s="201"/>
      <c r="T351" s="202"/>
      <c r="U351" s="13"/>
      <c r="V351" s="13"/>
      <c r="W351" s="13"/>
      <c r="X351" s="13"/>
      <c r="Y351" s="13"/>
      <c r="Z351" s="13"/>
      <c r="AA351" s="13"/>
      <c r="AB351" s="13"/>
      <c r="AC351" s="13"/>
      <c r="AD351" s="13"/>
      <c r="AE351" s="13"/>
      <c r="AT351" s="197" t="s">
        <v>265</v>
      </c>
      <c r="AU351" s="197" t="s">
        <v>85</v>
      </c>
      <c r="AV351" s="13" t="s">
        <v>82</v>
      </c>
      <c r="AW351" s="13" t="s">
        <v>32</v>
      </c>
      <c r="AX351" s="13" t="s">
        <v>75</v>
      </c>
      <c r="AY351" s="197" t="s">
        <v>257</v>
      </c>
    </row>
    <row r="352" s="14" customFormat="1">
      <c r="A352" s="14"/>
      <c r="B352" s="203"/>
      <c r="C352" s="14"/>
      <c r="D352" s="196" t="s">
        <v>265</v>
      </c>
      <c r="E352" s="204" t="s">
        <v>1</v>
      </c>
      <c r="F352" s="205" t="s">
        <v>3933</v>
      </c>
      <c r="G352" s="14"/>
      <c r="H352" s="206">
        <v>53.905999999999999</v>
      </c>
      <c r="I352" s="207"/>
      <c r="J352" s="14"/>
      <c r="K352" s="14"/>
      <c r="L352" s="203"/>
      <c r="M352" s="208"/>
      <c r="N352" s="209"/>
      <c r="O352" s="209"/>
      <c r="P352" s="209"/>
      <c r="Q352" s="209"/>
      <c r="R352" s="209"/>
      <c r="S352" s="209"/>
      <c r="T352" s="210"/>
      <c r="U352" s="14"/>
      <c r="V352" s="14"/>
      <c r="W352" s="14"/>
      <c r="X352" s="14"/>
      <c r="Y352" s="14"/>
      <c r="Z352" s="14"/>
      <c r="AA352" s="14"/>
      <c r="AB352" s="14"/>
      <c r="AC352" s="14"/>
      <c r="AD352" s="14"/>
      <c r="AE352" s="14"/>
      <c r="AT352" s="204" t="s">
        <v>265</v>
      </c>
      <c r="AU352" s="204" t="s">
        <v>85</v>
      </c>
      <c r="AV352" s="14" t="s">
        <v>85</v>
      </c>
      <c r="AW352" s="14" t="s">
        <v>32</v>
      </c>
      <c r="AX352" s="14" t="s">
        <v>75</v>
      </c>
      <c r="AY352" s="204" t="s">
        <v>257</v>
      </c>
    </row>
    <row r="353" s="15" customFormat="1">
      <c r="A353" s="15"/>
      <c r="B353" s="211"/>
      <c r="C353" s="15"/>
      <c r="D353" s="196" t="s">
        <v>265</v>
      </c>
      <c r="E353" s="212" t="s">
        <v>1</v>
      </c>
      <c r="F353" s="213" t="s">
        <v>271</v>
      </c>
      <c r="G353" s="15"/>
      <c r="H353" s="214">
        <v>53.905999999999999</v>
      </c>
      <c r="I353" s="215"/>
      <c r="J353" s="15"/>
      <c r="K353" s="15"/>
      <c r="L353" s="211"/>
      <c r="M353" s="216"/>
      <c r="N353" s="217"/>
      <c r="O353" s="217"/>
      <c r="P353" s="217"/>
      <c r="Q353" s="217"/>
      <c r="R353" s="217"/>
      <c r="S353" s="217"/>
      <c r="T353" s="218"/>
      <c r="U353" s="15"/>
      <c r="V353" s="15"/>
      <c r="W353" s="15"/>
      <c r="X353" s="15"/>
      <c r="Y353" s="15"/>
      <c r="Z353" s="15"/>
      <c r="AA353" s="15"/>
      <c r="AB353" s="15"/>
      <c r="AC353" s="15"/>
      <c r="AD353" s="15"/>
      <c r="AE353" s="15"/>
      <c r="AT353" s="212" t="s">
        <v>265</v>
      </c>
      <c r="AU353" s="212" t="s">
        <v>85</v>
      </c>
      <c r="AV353" s="15" t="s">
        <v>108</v>
      </c>
      <c r="AW353" s="15" t="s">
        <v>32</v>
      </c>
      <c r="AX353" s="15" t="s">
        <v>82</v>
      </c>
      <c r="AY353" s="212" t="s">
        <v>257</v>
      </c>
    </row>
    <row r="354" s="2" customFormat="1" ht="21.75" customHeight="1">
      <c r="A354" s="38"/>
      <c r="B354" s="181"/>
      <c r="C354" s="182" t="s">
        <v>496</v>
      </c>
      <c r="D354" s="182" t="s">
        <v>259</v>
      </c>
      <c r="E354" s="183" t="s">
        <v>491</v>
      </c>
      <c r="F354" s="184" t="s">
        <v>492</v>
      </c>
      <c r="G354" s="185" t="s">
        <v>493</v>
      </c>
      <c r="H354" s="186">
        <v>1</v>
      </c>
      <c r="I354" s="187"/>
      <c r="J354" s="188">
        <f>ROUND(I354*H354,2)</f>
        <v>0</v>
      </c>
      <c r="K354" s="184" t="s">
        <v>263</v>
      </c>
      <c r="L354" s="39"/>
      <c r="M354" s="189" t="s">
        <v>1</v>
      </c>
      <c r="N354" s="190" t="s">
        <v>40</v>
      </c>
      <c r="O354" s="77"/>
      <c r="P354" s="191">
        <f>O354*H354</f>
        <v>0</v>
      </c>
      <c r="Q354" s="191">
        <v>0.042000000000000003</v>
      </c>
      <c r="R354" s="191">
        <f>Q354*H354</f>
        <v>0.042000000000000003</v>
      </c>
      <c r="S354" s="191">
        <v>0</v>
      </c>
      <c r="T354" s="192">
        <f>S354*H354</f>
        <v>0</v>
      </c>
      <c r="U354" s="38"/>
      <c r="V354" s="38"/>
      <c r="W354" s="38"/>
      <c r="X354" s="38"/>
      <c r="Y354" s="38"/>
      <c r="Z354" s="38"/>
      <c r="AA354" s="38"/>
      <c r="AB354" s="38"/>
      <c r="AC354" s="38"/>
      <c r="AD354" s="38"/>
      <c r="AE354" s="38"/>
      <c r="AR354" s="193" t="s">
        <v>108</v>
      </c>
      <c r="AT354" s="193" t="s">
        <v>259</v>
      </c>
      <c r="AU354" s="193" t="s">
        <v>85</v>
      </c>
      <c r="AY354" s="19" t="s">
        <v>257</v>
      </c>
      <c r="BE354" s="194">
        <f>IF(N354="základní",J354,0)</f>
        <v>0</v>
      </c>
      <c r="BF354" s="194">
        <f>IF(N354="snížená",J354,0)</f>
        <v>0</v>
      </c>
      <c r="BG354" s="194">
        <f>IF(N354="zákl. přenesená",J354,0)</f>
        <v>0</v>
      </c>
      <c r="BH354" s="194">
        <f>IF(N354="sníž. přenesená",J354,0)</f>
        <v>0</v>
      </c>
      <c r="BI354" s="194">
        <f>IF(N354="nulová",J354,0)</f>
        <v>0</v>
      </c>
      <c r="BJ354" s="19" t="s">
        <v>82</v>
      </c>
      <c r="BK354" s="194">
        <f>ROUND(I354*H354,2)</f>
        <v>0</v>
      </c>
      <c r="BL354" s="19" t="s">
        <v>108</v>
      </c>
      <c r="BM354" s="193" t="s">
        <v>3934</v>
      </c>
    </row>
    <row r="355" s="13" customFormat="1">
      <c r="A355" s="13"/>
      <c r="B355" s="195"/>
      <c r="C355" s="13"/>
      <c r="D355" s="196" t="s">
        <v>265</v>
      </c>
      <c r="E355" s="197" t="s">
        <v>1</v>
      </c>
      <c r="F355" s="198" t="s">
        <v>472</v>
      </c>
      <c r="G355" s="13"/>
      <c r="H355" s="197" t="s">
        <v>1</v>
      </c>
      <c r="I355" s="199"/>
      <c r="J355" s="13"/>
      <c r="K355" s="13"/>
      <c r="L355" s="195"/>
      <c r="M355" s="200"/>
      <c r="N355" s="201"/>
      <c r="O355" s="201"/>
      <c r="P355" s="201"/>
      <c r="Q355" s="201"/>
      <c r="R355" s="201"/>
      <c r="S355" s="201"/>
      <c r="T355" s="202"/>
      <c r="U355" s="13"/>
      <c r="V355" s="13"/>
      <c r="W355" s="13"/>
      <c r="X355" s="13"/>
      <c r="Y355" s="13"/>
      <c r="Z355" s="13"/>
      <c r="AA355" s="13"/>
      <c r="AB355" s="13"/>
      <c r="AC355" s="13"/>
      <c r="AD355" s="13"/>
      <c r="AE355" s="13"/>
      <c r="AT355" s="197" t="s">
        <v>265</v>
      </c>
      <c r="AU355" s="197" t="s">
        <v>85</v>
      </c>
      <c r="AV355" s="13" t="s">
        <v>82</v>
      </c>
      <c r="AW355" s="13" t="s">
        <v>32</v>
      </c>
      <c r="AX355" s="13" t="s">
        <v>75</v>
      </c>
      <c r="AY355" s="197" t="s">
        <v>257</v>
      </c>
    </row>
    <row r="356" s="14" customFormat="1">
      <c r="A356" s="14"/>
      <c r="B356" s="203"/>
      <c r="C356" s="14"/>
      <c r="D356" s="196" t="s">
        <v>265</v>
      </c>
      <c r="E356" s="204" t="s">
        <v>1</v>
      </c>
      <c r="F356" s="205" t="s">
        <v>495</v>
      </c>
      <c r="G356" s="14"/>
      <c r="H356" s="206">
        <v>1</v>
      </c>
      <c r="I356" s="207"/>
      <c r="J356" s="14"/>
      <c r="K356" s="14"/>
      <c r="L356" s="203"/>
      <c r="M356" s="208"/>
      <c r="N356" s="209"/>
      <c r="O356" s="209"/>
      <c r="P356" s="209"/>
      <c r="Q356" s="209"/>
      <c r="R356" s="209"/>
      <c r="S356" s="209"/>
      <c r="T356" s="210"/>
      <c r="U356" s="14"/>
      <c r="V356" s="14"/>
      <c r="W356" s="14"/>
      <c r="X356" s="14"/>
      <c r="Y356" s="14"/>
      <c r="Z356" s="14"/>
      <c r="AA356" s="14"/>
      <c r="AB356" s="14"/>
      <c r="AC356" s="14"/>
      <c r="AD356" s="14"/>
      <c r="AE356" s="14"/>
      <c r="AT356" s="204" t="s">
        <v>265</v>
      </c>
      <c r="AU356" s="204" t="s">
        <v>85</v>
      </c>
      <c r="AV356" s="14" t="s">
        <v>85</v>
      </c>
      <c r="AW356" s="14" t="s">
        <v>32</v>
      </c>
      <c r="AX356" s="14" t="s">
        <v>75</v>
      </c>
      <c r="AY356" s="204" t="s">
        <v>257</v>
      </c>
    </row>
    <row r="357" s="15" customFormat="1">
      <c r="A357" s="15"/>
      <c r="B357" s="211"/>
      <c r="C357" s="15"/>
      <c r="D357" s="196" t="s">
        <v>265</v>
      </c>
      <c r="E357" s="212" t="s">
        <v>1</v>
      </c>
      <c r="F357" s="213" t="s">
        <v>271</v>
      </c>
      <c r="G357" s="15"/>
      <c r="H357" s="214">
        <v>1</v>
      </c>
      <c r="I357" s="215"/>
      <c r="J357" s="15"/>
      <c r="K357" s="15"/>
      <c r="L357" s="211"/>
      <c r="M357" s="216"/>
      <c r="N357" s="217"/>
      <c r="O357" s="217"/>
      <c r="P357" s="217"/>
      <c r="Q357" s="217"/>
      <c r="R357" s="217"/>
      <c r="S357" s="217"/>
      <c r="T357" s="218"/>
      <c r="U357" s="15"/>
      <c r="V357" s="15"/>
      <c r="W357" s="15"/>
      <c r="X357" s="15"/>
      <c r="Y357" s="15"/>
      <c r="Z357" s="15"/>
      <c r="AA357" s="15"/>
      <c r="AB357" s="15"/>
      <c r="AC357" s="15"/>
      <c r="AD357" s="15"/>
      <c r="AE357" s="15"/>
      <c r="AT357" s="212" t="s">
        <v>265</v>
      </c>
      <c r="AU357" s="212" t="s">
        <v>85</v>
      </c>
      <c r="AV357" s="15" t="s">
        <v>108</v>
      </c>
      <c r="AW357" s="15" t="s">
        <v>32</v>
      </c>
      <c r="AX357" s="15" t="s">
        <v>82</v>
      </c>
      <c r="AY357" s="212" t="s">
        <v>257</v>
      </c>
    </row>
    <row r="358" s="2" customFormat="1" ht="24.15" customHeight="1">
      <c r="A358" s="38"/>
      <c r="B358" s="181"/>
      <c r="C358" s="182" t="s">
        <v>530</v>
      </c>
      <c r="D358" s="182" t="s">
        <v>259</v>
      </c>
      <c r="E358" s="183" t="s">
        <v>3935</v>
      </c>
      <c r="F358" s="184" t="s">
        <v>3936</v>
      </c>
      <c r="G358" s="185" t="s">
        <v>493</v>
      </c>
      <c r="H358" s="186">
        <v>1</v>
      </c>
      <c r="I358" s="187"/>
      <c r="J358" s="188">
        <f>ROUND(I358*H358,2)</f>
        <v>0</v>
      </c>
      <c r="K358" s="184" t="s">
        <v>1</v>
      </c>
      <c r="L358" s="39"/>
      <c r="M358" s="189" t="s">
        <v>1</v>
      </c>
      <c r="N358" s="190" t="s">
        <v>40</v>
      </c>
      <c r="O358" s="77"/>
      <c r="P358" s="191">
        <f>O358*H358</f>
        <v>0</v>
      </c>
      <c r="Q358" s="191">
        <v>0.032250000000000001</v>
      </c>
      <c r="R358" s="191">
        <f>Q358*H358</f>
        <v>0.032250000000000001</v>
      </c>
      <c r="S358" s="191">
        <v>0</v>
      </c>
      <c r="T358" s="192">
        <f>S358*H358</f>
        <v>0</v>
      </c>
      <c r="U358" s="38"/>
      <c r="V358" s="38"/>
      <c r="W358" s="38"/>
      <c r="X358" s="38"/>
      <c r="Y358" s="38"/>
      <c r="Z358" s="38"/>
      <c r="AA358" s="38"/>
      <c r="AB358" s="38"/>
      <c r="AC358" s="38"/>
      <c r="AD358" s="38"/>
      <c r="AE358" s="38"/>
      <c r="AR358" s="193" t="s">
        <v>108</v>
      </c>
      <c r="AT358" s="193" t="s">
        <v>259</v>
      </c>
      <c r="AU358" s="193" t="s">
        <v>85</v>
      </c>
      <c r="AY358" s="19" t="s">
        <v>257</v>
      </c>
      <c r="BE358" s="194">
        <f>IF(N358="základní",J358,0)</f>
        <v>0</v>
      </c>
      <c r="BF358" s="194">
        <f>IF(N358="snížená",J358,0)</f>
        <v>0</v>
      </c>
      <c r="BG358" s="194">
        <f>IF(N358="zákl. přenesená",J358,0)</f>
        <v>0</v>
      </c>
      <c r="BH358" s="194">
        <f>IF(N358="sníž. přenesená",J358,0)</f>
        <v>0</v>
      </c>
      <c r="BI358" s="194">
        <f>IF(N358="nulová",J358,0)</f>
        <v>0</v>
      </c>
      <c r="BJ358" s="19" t="s">
        <v>82</v>
      </c>
      <c r="BK358" s="194">
        <f>ROUND(I358*H358,2)</f>
        <v>0</v>
      </c>
      <c r="BL358" s="19" t="s">
        <v>108</v>
      </c>
      <c r="BM358" s="193" t="s">
        <v>3937</v>
      </c>
    </row>
    <row r="359" s="13" customFormat="1">
      <c r="A359" s="13"/>
      <c r="B359" s="195"/>
      <c r="C359" s="13"/>
      <c r="D359" s="196" t="s">
        <v>265</v>
      </c>
      <c r="E359" s="197" t="s">
        <v>1</v>
      </c>
      <c r="F359" s="198" t="s">
        <v>472</v>
      </c>
      <c r="G359" s="13"/>
      <c r="H359" s="197" t="s">
        <v>1</v>
      </c>
      <c r="I359" s="199"/>
      <c r="J359" s="13"/>
      <c r="K359" s="13"/>
      <c r="L359" s="195"/>
      <c r="M359" s="200"/>
      <c r="N359" s="201"/>
      <c r="O359" s="201"/>
      <c r="P359" s="201"/>
      <c r="Q359" s="201"/>
      <c r="R359" s="201"/>
      <c r="S359" s="201"/>
      <c r="T359" s="202"/>
      <c r="U359" s="13"/>
      <c r="V359" s="13"/>
      <c r="W359" s="13"/>
      <c r="X359" s="13"/>
      <c r="Y359" s="13"/>
      <c r="Z359" s="13"/>
      <c r="AA359" s="13"/>
      <c r="AB359" s="13"/>
      <c r="AC359" s="13"/>
      <c r="AD359" s="13"/>
      <c r="AE359" s="13"/>
      <c r="AT359" s="197" t="s">
        <v>265</v>
      </c>
      <c r="AU359" s="197" t="s">
        <v>85</v>
      </c>
      <c r="AV359" s="13" t="s">
        <v>82</v>
      </c>
      <c r="AW359" s="13" t="s">
        <v>32</v>
      </c>
      <c r="AX359" s="13" t="s">
        <v>75</v>
      </c>
      <c r="AY359" s="197" t="s">
        <v>257</v>
      </c>
    </row>
    <row r="360" s="14" customFormat="1">
      <c r="A360" s="14"/>
      <c r="B360" s="203"/>
      <c r="C360" s="14"/>
      <c r="D360" s="196" t="s">
        <v>265</v>
      </c>
      <c r="E360" s="204" t="s">
        <v>1</v>
      </c>
      <c r="F360" s="205" t="s">
        <v>3938</v>
      </c>
      <c r="G360" s="14"/>
      <c r="H360" s="206">
        <v>1</v>
      </c>
      <c r="I360" s="207"/>
      <c r="J360" s="14"/>
      <c r="K360" s="14"/>
      <c r="L360" s="203"/>
      <c r="M360" s="208"/>
      <c r="N360" s="209"/>
      <c r="O360" s="209"/>
      <c r="P360" s="209"/>
      <c r="Q360" s="209"/>
      <c r="R360" s="209"/>
      <c r="S360" s="209"/>
      <c r="T360" s="210"/>
      <c r="U360" s="14"/>
      <c r="V360" s="14"/>
      <c r="W360" s="14"/>
      <c r="X360" s="14"/>
      <c r="Y360" s="14"/>
      <c r="Z360" s="14"/>
      <c r="AA360" s="14"/>
      <c r="AB360" s="14"/>
      <c r="AC360" s="14"/>
      <c r="AD360" s="14"/>
      <c r="AE360" s="14"/>
      <c r="AT360" s="204" t="s">
        <v>265</v>
      </c>
      <c r="AU360" s="204" t="s">
        <v>85</v>
      </c>
      <c r="AV360" s="14" t="s">
        <v>85</v>
      </c>
      <c r="AW360" s="14" t="s">
        <v>32</v>
      </c>
      <c r="AX360" s="14" t="s">
        <v>75</v>
      </c>
      <c r="AY360" s="204" t="s">
        <v>257</v>
      </c>
    </row>
    <row r="361" s="15" customFormat="1">
      <c r="A361" s="15"/>
      <c r="B361" s="211"/>
      <c r="C361" s="15"/>
      <c r="D361" s="196" t="s">
        <v>265</v>
      </c>
      <c r="E361" s="212" t="s">
        <v>1</v>
      </c>
      <c r="F361" s="213" t="s">
        <v>271</v>
      </c>
      <c r="G361" s="15"/>
      <c r="H361" s="214">
        <v>1</v>
      </c>
      <c r="I361" s="215"/>
      <c r="J361" s="15"/>
      <c r="K361" s="15"/>
      <c r="L361" s="211"/>
      <c r="M361" s="216"/>
      <c r="N361" s="217"/>
      <c r="O361" s="217"/>
      <c r="P361" s="217"/>
      <c r="Q361" s="217"/>
      <c r="R361" s="217"/>
      <c r="S361" s="217"/>
      <c r="T361" s="218"/>
      <c r="U361" s="15"/>
      <c r="V361" s="15"/>
      <c r="W361" s="15"/>
      <c r="X361" s="15"/>
      <c r="Y361" s="15"/>
      <c r="Z361" s="15"/>
      <c r="AA361" s="15"/>
      <c r="AB361" s="15"/>
      <c r="AC361" s="15"/>
      <c r="AD361" s="15"/>
      <c r="AE361" s="15"/>
      <c r="AT361" s="212" t="s">
        <v>265</v>
      </c>
      <c r="AU361" s="212" t="s">
        <v>85</v>
      </c>
      <c r="AV361" s="15" t="s">
        <v>108</v>
      </c>
      <c r="AW361" s="15" t="s">
        <v>32</v>
      </c>
      <c r="AX361" s="15" t="s">
        <v>82</v>
      </c>
      <c r="AY361" s="212" t="s">
        <v>257</v>
      </c>
    </row>
    <row r="362" s="2" customFormat="1" ht="16.5" customHeight="1">
      <c r="A362" s="38"/>
      <c r="B362" s="181"/>
      <c r="C362" s="182" t="s">
        <v>545</v>
      </c>
      <c r="D362" s="182" t="s">
        <v>259</v>
      </c>
      <c r="E362" s="183" t="s">
        <v>497</v>
      </c>
      <c r="F362" s="184" t="s">
        <v>498</v>
      </c>
      <c r="G362" s="185" t="s">
        <v>262</v>
      </c>
      <c r="H362" s="186">
        <v>30.533999999999999</v>
      </c>
      <c r="I362" s="187"/>
      <c r="J362" s="188">
        <f>ROUND(I362*H362,2)</f>
        <v>0</v>
      </c>
      <c r="K362" s="184" t="s">
        <v>263</v>
      </c>
      <c r="L362" s="39"/>
      <c r="M362" s="189" t="s">
        <v>1</v>
      </c>
      <c r="N362" s="190" t="s">
        <v>40</v>
      </c>
      <c r="O362" s="77"/>
      <c r="P362" s="191">
        <f>O362*H362</f>
        <v>0</v>
      </c>
      <c r="Q362" s="191">
        <v>2.5018699999999998</v>
      </c>
      <c r="R362" s="191">
        <f>Q362*H362</f>
        <v>76.392098579999995</v>
      </c>
      <c r="S362" s="191">
        <v>0</v>
      </c>
      <c r="T362" s="192">
        <f>S362*H362</f>
        <v>0</v>
      </c>
      <c r="U362" s="38"/>
      <c r="V362" s="38"/>
      <c r="W362" s="38"/>
      <c r="X362" s="38"/>
      <c r="Y362" s="38"/>
      <c r="Z362" s="38"/>
      <c r="AA362" s="38"/>
      <c r="AB362" s="38"/>
      <c r="AC362" s="38"/>
      <c r="AD362" s="38"/>
      <c r="AE362" s="38"/>
      <c r="AR362" s="193" t="s">
        <v>108</v>
      </c>
      <c r="AT362" s="193" t="s">
        <v>259</v>
      </c>
      <c r="AU362" s="193" t="s">
        <v>85</v>
      </c>
      <c r="AY362" s="19" t="s">
        <v>257</v>
      </c>
      <c r="BE362" s="194">
        <f>IF(N362="základní",J362,0)</f>
        <v>0</v>
      </c>
      <c r="BF362" s="194">
        <f>IF(N362="snížená",J362,0)</f>
        <v>0</v>
      </c>
      <c r="BG362" s="194">
        <f>IF(N362="zákl. přenesená",J362,0)</f>
        <v>0</v>
      </c>
      <c r="BH362" s="194">
        <f>IF(N362="sníž. přenesená",J362,0)</f>
        <v>0</v>
      </c>
      <c r="BI362" s="194">
        <f>IF(N362="nulová",J362,0)</f>
        <v>0</v>
      </c>
      <c r="BJ362" s="19" t="s">
        <v>82</v>
      </c>
      <c r="BK362" s="194">
        <f>ROUND(I362*H362,2)</f>
        <v>0</v>
      </c>
      <c r="BL362" s="19" t="s">
        <v>108</v>
      </c>
      <c r="BM362" s="193" t="s">
        <v>3939</v>
      </c>
    </row>
    <row r="363" s="13" customFormat="1">
      <c r="A363" s="13"/>
      <c r="B363" s="195"/>
      <c r="C363" s="13"/>
      <c r="D363" s="196" t="s">
        <v>265</v>
      </c>
      <c r="E363" s="197" t="s">
        <v>1</v>
      </c>
      <c r="F363" s="198" t="s">
        <v>500</v>
      </c>
      <c r="G363" s="13"/>
      <c r="H363" s="197" t="s">
        <v>1</v>
      </c>
      <c r="I363" s="199"/>
      <c r="J363" s="13"/>
      <c r="K363" s="13"/>
      <c r="L363" s="195"/>
      <c r="M363" s="200"/>
      <c r="N363" s="201"/>
      <c r="O363" s="201"/>
      <c r="P363" s="201"/>
      <c r="Q363" s="201"/>
      <c r="R363" s="201"/>
      <c r="S363" s="201"/>
      <c r="T363" s="202"/>
      <c r="U363" s="13"/>
      <c r="V363" s="13"/>
      <c r="W363" s="13"/>
      <c r="X363" s="13"/>
      <c r="Y363" s="13"/>
      <c r="Z363" s="13"/>
      <c r="AA363" s="13"/>
      <c r="AB363" s="13"/>
      <c r="AC363" s="13"/>
      <c r="AD363" s="13"/>
      <c r="AE363" s="13"/>
      <c r="AT363" s="197" t="s">
        <v>265</v>
      </c>
      <c r="AU363" s="197" t="s">
        <v>85</v>
      </c>
      <c r="AV363" s="13" t="s">
        <v>82</v>
      </c>
      <c r="AW363" s="13" t="s">
        <v>32</v>
      </c>
      <c r="AX363" s="13" t="s">
        <v>75</v>
      </c>
      <c r="AY363" s="197" t="s">
        <v>257</v>
      </c>
    </row>
    <row r="364" s="13" customFormat="1">
      <c r="A364" s="13"/>
      <c r="B364" s="195"/>
      <c r="C364" s="13"/>
      <c r="D364" s="196" t="s">
        <v>265</v>
      </c>
      <c r="E364" s="197" t="s">
        <v>1</v>
      </c>
      <c r="F364" s="198" t="s">
        <v>501</v>
      </c>
      <c r="G364" s="13"/>
      <c r="H364" s="197" t="s">
        <v>1</v>
      </c>
      <c r="I364" s="199"/>
      <c r="J364" s="13"/>
      <c r="K364" s="13"/>
      <c r="L364" s="195"/>
      <c r="M364" s="200"/>
      <c r="N364" s="201"/>
      <c r="O364" s="201"/>
      <c r="P364" s="201"/>
      <c r="Q364" s="201"/>
      <c r="R364" s="201"/>
      <c r="S364" s="201"/>
      <c r="T364" s="202"/>
      <c r="U364" s="13"/>
      <c r="V364" s="13"/>
      <c r="W364" s="13"/>
      <c r="X364" s="13"/>
      <c r="Y364" s="13"/>
      <c r="Z364" s="13"/>
      <c r="AA364" s="13"/>
      <c r="AB364" s="13"/>
      <c r="AC364" s="13"/>
      <c r="AD364" s="13"/>
      <c r="AE364" s="13"/>
      <c r="AT364" s="197" t="s">
        <v>265</v>
      </c>
      <c r="AU364" s="197" t="s">
        <v>85</v>
      </c>
      <c r="AV364" s="13" t="s">
        <v>82</v>
      </c>
      <c r="AW364" s="13" t="s">
        <v>32</v>
      </c>
      <c r="AX364" s="13" t="s">
        <v>75</v>
      </c>
      <c r="AY364" s="197" t="s">
        <v>257</v>
      </c>
    </row>
    <row r="365" s="13" customFormat="1">
      <c r="A365" s="13"/>
      <c r="B365" s="195"/>
      <c r="C365" s="13"/>
      <c r="D365" s="196" t="s">
        <v>265</v>
      </c>
      <c r="E365" s="197" t="s">
        <v>1</v>
      </c>
      <c r="F365" s="198" t="s">
        <v>505</v>
      </c>
      <c r="G365" s="13"/>
      <c r="H365" s="197" t="s">
        <v>1</v>
      </c>
      <c r="I365" s="199"/>
      <c r="J365" s="13"/>
      <c r="K365" s="13"/>
      <c r="L365" s="195"/>
      <c r="M365" s="200"/>
      <c r="N365" s="201"/>
      <c r="O365" s="201"/>
      <c r="P365" s="201"/>
      <c r="Q365" s="201"/>
      <c r="R365" s="201"/>
      <c r="S365" s="201"/>
      <c r="T365" s="202"/>
      <c r="U365" s="13"/>
      <c r="V365" s="13"/>
      <c r="W365" s="13"/>
      <c r="X365" s="13"/>
      <c r="Y365" s="13"/>
      <c r="Z365" s="13"/>
      <c r="AA365" s="13"/>
      <c r="AB365" s="13"/>
      <c r="AC365" s="13"/>
      <c r="AD365" s="13"/>
      <c r="AE365" s="13"/>
      <c r="AT365" s="197" t="s">
        <v>265</v>
      </c>
      <c r="AU365" s="197" t="s">
        <v>85</v>
      </c>
      <c r="AV365" s="13" t="s">
        <v>82</v>
      </c>
      <c r="AW365" s="13" t="s">
        <v>32</v>
      </c>
      <c r="AX365" s="13" t="s">
        <v>75</v>
      </c>
      <c r="AY365" s="197" t="s">
        <v>257</v>
      </c>
    </row>
    <row r="366" s="14" customFormat="1">
      <c r="A366" s="14"/>
      <c r="B366" s="203"/>
      <c r="C366" s="14"/>
      <c r="D366" s="196" t="s">
        <v>265</v>
      </c>
      <c r="E366" s="204" t="s">
        <v>1</v>
      </c>
      <c r="F366" s="205" t="s">
        <v>3940</v>
      </c>
      <c r="G366" s="14"/>
      <c r="H366" s="206">
        <v>8.702</v>
      </c>
      <c r="I366" s="207"/>
      <c r="J366" s="14"/>
      <c r="K366" s="14"/>
      <c r="L366" s="203"/>
      <c r="M366" s="208"/>
      <c r="N366" s="209"/>
      <c r="O366" s="209"/>
      <c r="P366" s="209"/>
      <c r="Q366" s="209"/>
      <c r="R366" s="209"/>
      <c r="S366" s="209"/>
      <c r="T366" s="210"/>
      <c r="U366" s="14"/>
      <c r="V366" s="14"/>
      <c r="W366" s="14"/>
      <c r="X366" s="14"/>
      <c r="Y366" s="14"/>
      <c r="Z366" s="14"/>
      <c r="AA366" s="14"/>
      <c r="AB366" s="14"/>
      <c r="AC366" s="14"/>
      <c r="AD366" s="14"/>
      <c r="AE366" s="14"/>
      <c r="AT366" s="204" t="s">
        <v>265</v>
      </c>
      <c r="AU366" s="204" t="s">
        <v>85</v>
      </c>
      <c r="AV366" s="14" t="s">
        <v>85</v>
      </c>
      <c r="AW366" s="14" t="s">
        <v>32</v>
      </c>
      <c r="AX366" s="14" t="s">
        <v>75</v>
      </c>
      <c r="AY366" s="204" t="s">
        <v>257</v>
      </c>
    </row>
    <row r="367" s="14" customFormat="1">
      <c r="A367" s="14"/>
      <c r="B367" s="203"/>
      <c r="C367" s="14"/>
      <c r="D367" s="196" t="s">
        <v>265</v>
      </c>
      <c r="E367" s="204" t="s">
        <v>1</v>
      </c>
      <c r="F367" s="205" t="s">
        <v>3941</v>
      </c>
      <c r="G367" s="14"/>
      <c r="H367" s="206">
        <v>5.2999999999999998</v>
      </c>
      <c r="I367" s="207"/>
      <c r="J367" s="14"/>
      <c r="K367" s="14"/>
      <c r="L367" s="203"/>
      <c r="M367" s="208"/>
      <c r="N367" s="209"/>
      <c r="O367" s="209"/>
      <c r="P367" s="209"/>
      <c r="Q367" s="209"/>
      <c r="R367" s="209"/>
      <c r="S367" s="209"/>
      <c r="T367" s="210"/>
      <c r="U367" s="14"/>
      <c r="V367" s="14"/>
      <c r="W367" s="14"/>
      <c r="X367" s="14"/>
      <c r="Y367" s="14"/>
      <c r="Z367" s="14"/>
      <c r="AA367" s="14"/>
      <c r="AB367" s="14"/>
      <c r="AC367" s="14"/>
      <c r="AD367" s="14"/>
      <c r="AE367" s="14"/>
      <c r="AT367" s="204" t="s">
        <v>265</v>
      </c>
      <c r="AU367" s="204" t="s">
        <v>85</v>
      </c>
      <c r="AV367" s="14" t="s">
        <v>85</v>
      </c>
      <c r="AW367" s="14" t="s">
        <v>32</v>
      </c>
      <c r="AX367" s="14" t="s">
        <v>75</v>
      </c>
      <c r="AY367" s="204" t="s">
        <v>257</v>
      </c>
    </row>
    <row r="368" s="16" customFormat="1">
      <c r="A368" s="16"/>
      <c r="B368" s="219"/>
      <c r="C368" s="16"/>
      <c r="D368" s="196" t="s">
        <v>265</v>
      </c>
      <c r="E368" s="220" t="s">
        <v>1</v>
      </c>
      <c r="F368" s="221" t="s">
        <v>296</v>
      </c>
      <c r="G368" s="16"/>
      <c r="H368" s="222">
        <v>14.001999999999999</v>
      </c>
      <c r="I368" s="223"/>
      <c r="J368" s="16"/>
      <c r="K368" s="16"/>
      <c r="L368" s="219"/>
      <c r="M368" s="224"/>
      <c r="N368" s="225"/>
      <c r="O368" s="225"/>
      <c r="P368" s="225"/>
      <c r="Q368" s="225"/>
      <c r="R368" s="225"/>
      <c r="S368" s="225"/>
      <c r="T368" s="226"/>
      <c r="U368" s="16"/>
      <c r="V368" s="16"/>
      <c r="W368" s="16"/>
      <c r="X368" s="16"/>
      <c r="Y368" s="16"/>
      <c r="Z368" s="16"/>
      <c r="AA368" s="16"/>
      <c r="AB368" s="16"/>
      <c r="AC368" s="16"/>
      <c r="AD368" s="16"/>
      <c r="AE368" s="16"/>
      <c r="AT368" s="220" t="s">
        <v>265</v>
      </c>
      <c r="AU368" s="220" t="s">
        <v>85</v>
      </c>
      <c r="AV368" s="16" t="s">
        <v>92</v>
      </c>
      <c r="AW368" s="16" t="s">
        <v>32</v>
      </c>
      <c r="AX368" s="16" t="s">
        <v>75</v>
      </c>
      <c r="AY368" s="220" t="s">
        <v>257</v>
      </c>
    </row>
    <row r="369" s="13" customFormat="1">
      <c r="A369" s="13"/>
      <c r="B369" s="195"/>
      <c r="C369" s="13"/>
      <c r="D369" s="196" t="s">
        <v>265</v>
      </c>
      <c r="E369" s="197" t="s">
        <v>1</v>
      </c>
      <c r="F369" s="198" t="s">
        <v>512</v>
      </c>
      <c r="G369" s="13"/>
      <c r="H369" s="197" t="s">
        <v>1</v>
      </c>
      <c r="I369" s="199"/>
      <c r="J369" s="13"/>
      <c r="K369" s="13"/>
      <c r="L369" s="195"/>
      <c r="M369" s="200"/>
      <c r="N369" s="201"/>
      <c r="O369" s="201"/>
      <c r="P369" s="201"/>
      <c r="Q369" s="201"/>
      <c r="R369" s="201"/>
      <c r="S369" s="201"/>
      <c r="T369" s="202"/>
      <c r="U369" s="13"/>
      <c r="V369" s="13"/>
      <c r="W369" s="13"/>
      <c r="X369" s="13"/>
      <c r="Y369" s="13"/>
      <c r="Z369" s="13"/>
      <c r="AA369" s="13"/>
      <c r="AB369" s="13"/>
      <c r="AC369" s="13"/>
      <c r="AD369" s="13"/>
      <c r="AE369" s="13"/>
      <c r="AT369" s="197" t="s">
        <v>265</v>
      </c>
      <c r="AU369" s="197" t="s">
        <v>85</v>
      </c>
      <c r="AV369" s="13" t="s">
        <v>82</v>
      </c>
      <c r="AW369" s="13" t="s">
        <v>32</v>
      </c>
      <c r="AX369" s="13" t="s">
        <v>75</v>
      </c>
      <c r="AY369" s="197" t="s">
        <v>257</v>
      </c>
    </row>
    <row r="370" s="14" customFormat="1">
      <c r="A370" s="14"/>
      <c r="B370" s="203"/>
      <c r="C370" s="14"/>
      <c r="D370" s="196" t="s">
        <v>265</v>
      </c>
      <c r="E370" s="204" t="s">
        <v>1</v>
      </c>
      <c r="F370" s="205" t="s">
        <v>3942</v>
      </c>
      <c r="G370" s="14"/>
      <c r="H370" s="206">
        <v>8.9380000000000006</v>
      </c>
      <c r="I370" s="207"/>
      <c r="J370" s="14"/>
      <c r="K370" s="14"/>
      <c r="L370" s="203"/>
      <c r="M370" s="208"/>
      <c r="N370" s="209"/>
      <c r="O370" s="209"/>
      <c r="P370" s="209"/>
      <c r="Q370" s="209"/>
      <c r="R370" s="209"/>
      <c r="S370" s="209"/>
      <c r="T370" s="210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  <c r="AE370" s="14"/>
      <c r="AT370" s="204" t="s">
        <v>265</v>
      </c>
      <c r="AU370" s="204" t="s">
        <v>85</v>
      </c>
      <c r="AV370" s="14" t="s">
        <v>85</v>
      </c>
      <c r="AW370" s="14" t="s">
        <v>32</v>
      </c>
      <c r="AX370" s="14" t="s">
        <v>75</v>
      </c>
      <c r="AY370" s="204" t="s">
        <v>257</v>
      </c>
    </row>
    <row r="371" s="14" customFormat="1">
      <c r="A371" s="14"/>
      <c r="B371" s="203"/>
      <c r="C371" s="14"/>
      <c r="D371" s="196" t="s">
        <v>265</v>
      </c>
      <c r="E371" s="204" t="s">
        <v>1</v>
      </c>
      <c r="F371" s="205" t="s">
        <v>3943</v>
      </c>
      <c r="G371" s="14"/>
      <c r="H371" s="206">
        <v>2.3980000000000001</v>
      </c>
      <c r="I371" s="207"/>
      <c r="J371" s="14"/>
      <c r="K371" s="14"/>
      <c r="L371" s="203"/>
      <c r="M371" s="208"/>
      <c r="N371" s="209"/>
      <c r="O371" s="209"/>
      <c r="P371" s="209"/>
      <c r="Q371" s="209"/>
      <c r="R371" s="209"/>
      <c r="S371" s="209"/>
      <c r="T371" s="210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  <c r="AE371" s="14"/>
      <c r="AT371" s="204" t="s">
        <v>265</v>
      </c>
      <c r="AU371" s="204" t="s">
        <v>85</v>
      </c>
      <c r="AV371" s="14" t="s">
        <v>85</v>
      </c>
      <c r="AW371" s="14" t="s">
        <v>32</v>
      </c>
      <c r="AX371" s="14" t="s">
        <v>75</v>
      </c>
      <c r="AY371" s="204" t="s">
        <v>257</v>
      </c>
    </row>
    <row r="372" s="16" customFormat="1">
      <c r="A372" s="16"/>
      <c r="B372" s="219"/>
      <c r="C372" s="16"/>
      <c r="D372" s="196" t="s">
        <v>265</v>
      </c>
      <c r="E372" s="220" t="s">
        <v>1</v>
      </c>
      <c r="F372" s="221" t="s">
        <v>296</v>
      </c>
      <c r="G372" s="16"/>
      <c r="H372" s="222">
        <v>11.336</v>
      </c>
      <c r="I372" s="223"/>
      <c r="J372" s="16"/>
      <c r="K372" s="16"/>
      <c r="L372" s="219"/>
      <c r="M372" s="224"/>
      <c r="N372" s="225"/>
      <c r="O372" s="225"/>
      <c r="P372" s="225"/>
      <c r="Q372" s="225"/>
      <c r="R372" s="225"/>
      <c r="S372" s="225"/>
      <c r="T372" s="226"/>
      <c r="U372" s="16"/>
      <c r="V372" s="16"/>
      <c r="W372" s="16"/>
      <c r="X372" s="16"/>
      <c r="Y372" s="16"/>
      <c r="Z372" s="16"/>
      <c r="AA372" s="16"/>
      <c r="AB372" s="16"/>
      <c r="AC372" s="16"/>
      <c r="AD372" s="16"/>
      <c r="AE372" s="16"/>
      <c r="AT372" s="220" t="s">
        <v>265</v>
      </c>
      <c r="AU372" s="220" t="s">
        <v>85</v>
      </c>
      <c r="AV372" s="16" t="s">
        <v>92</v>
      </c>
      <c r="AW372" s="16" t="s">
        <v>32</v>
      </c>
      <c r="AX372" s="16" t="s">
        <v>75</v>
      </c>
      <c r="AY372" s="220" t="s">
        <v>257</v>
      </c>
    </row>
    <row r="373" s="13" customFormat="1">
      <c r="A373" s="13"/>
      <c r="B373" s="195"/>
      <c r="C373" s="13"/>
      <c r="D373" s="196" t="s">
        <v>265</v>
      </c>
      <c r="E373" s="197" t="s">
        <v>1</v>
      </c>
      <c r="F373" s="198" t="s">
        <v>564</v>
      </c>
      <c r="G373" s="13"/>
      <c r="H373" s="197" t="s">
        <v>1</v>
      </c>
      <c r="I373" s="199"/>
      <c r="J373" s="13"/>
      <c r="K373" s="13"/>
      <c r="L373" s="195"/>
      <c r="M373" s="200"/>
      <c r="N373" s="201"/>
      <c r="O373" s="201"/>
      <c r="P373" s="201"/>
      <c r="Q373" s="201"/>
      <c r="R373" s="201"/>
      <c r="S373" s="201"/>
      <c r="T373" s="202"/>
      <c r="U373" s="13"/>
      <c r="V373" s="13"/>
      <c r="W373" s="13"/>
      <c r="X373" s="13"/>
      <c r="Y373" s="13"/>
      <c r="Z373" s="13"/>
      <c r="AA373" s="13"/>
      <c r="AB373" s="13"/>
      <c r="AC373" s="13"/>
      <c r="AD373" s="13"/>
      <c r="AE373" s="13"/>
      <c r="AT373" s="197" t="s">
        <v>265</v>
      </c>
      <c r="AU373" s="197" t="s">
        <v>85</v>
      </c>
      <c r="AV373" s="13" t="s">
        <v>82</v>
      </c>
      <c r="AW373" s="13" t="s">
        <v>32</v>
      </c>
      <c r="AX373" s="13" t="s">
        <v>75</v>
      </c>
      <c r="AY373" s="197" t="s">
        <v>257</v>
      </c>
    </row>
    <row r="374" s="14" customFormat="1">
      <c r="A374" s="14"/>
      <c r="B374" s="203"/>
      <c r="C374" s="14"/>
      <c r="D374" s="196" t="s">
        <v>265</v>
      </c>
      <c r="E374" s="204" t="s">
        <v>1</v>
      </c>
      <c r="F374" s="205" t="s">
        <v>3944</v>
      </c>
      <c r="G374" s="14"/>
      <c r="H374" s="206">
        <v>1.8600000000000001</v>
      </c>
      <c r="I374" s="207"/>
      <c r="J374" s="14"/>
      <c r="K374" s="14"/>
      <c r="L374" s="203"/>
      <c r="M374" s="208"/>
      <c r="N374" s="209"/>
      <c r="O374" s="209"/>
      <c r="P374" s="209"/>
      <c r="Q374" s="209"/>
      <c r="R374" s="209"/>
      <c r="S374" s="209"/>
      <c r="T374" s="210"/>
      <c r="U374" s="14"/>
      <c r="V374" s="14"/>
      <c r="W374" s="14"/>
      <c r="X374" s="14"/>
      <c r="Y374" s="14"/>
      <c r="Z374" s="14"/>
      <c r="AA374" s="14"/>
      <c r="AB374" s="14"/>
      <c r="AC374" s="14"/>
      <c r="AD374" s="14"/>
      <c r="AE374" s="14"/>
      <c r="AT374" s="204" t="s">
        <v>265</v>
      </c>
      <c r="AU374" s="204" t="s">
        <v>85</v>
      </c>
      <c r="AV374" s="14" t="s">
        <v>85</v>
      </c>
      <c r="AW374" s="14" t="s">
        <v>32</v>
      </c>
      <c r="AX374" s="14" t="s">
        <v>75</v>
      </c>
      <c r="AY374" s="204" t="s">
        <v>257</v>
      </c>
    </row>
    <row r="375" s="16" customFormat="1">
      <c r="A375" s="16"/>
      <c r="B375" s="219"/>
      <c r="C375" s="16"/>
      <c r="D375" s="196" t="s">
        <v>265</v>
      </c>
      <c r="E375" s="220" t="s">
        <v>1</v>
      </c>
      <c r="F375" s="221" t="s">
        <v>296</v>
      </c>
      <c r="G375" s="16"/>
      <c r="H375" s="222">
        <v>1.8600000000000001</v>
      </c>
      <c r="I375" s="223"/>
      <c r="J375" s="16"/>
      <c r="K375" s="16"/>
      <c r="L375" s="219"/>
      <c r="M375" s="224"/>
      <c r="N375" s="225"/>
      <c r="O375" s="225"/>
      <c r="P375" s="225"/>
      <c r="Q375" s="225"/>
      <c r="R375" s="225"/>
      <c r="S375" s="225"/>
      <c r="T375" s="226"/>
      <c r="U375" s="16"/>
      <c r="V375" s="16"/>
      <c r="W375" s="16"/>
      <c r="X375" s="16"/>
      <c r="Y375" s="16"/>
      <c r="Z375" s="16"/>
      <c r="AA375" s="16"/>
      <c r="AB375" s="16"/>
      <c r="AC375" s="16"/>
      <c r="AD375" s="16"/>
      <c r="AE375" s="16"/>
      <c r="AT375" s="220" t="s">
        <v>265</v>
      </c>
      <c r="AU375" s="220" t="s">
        <v>85</v>
      </c>
      <c r="AV375" s="16" t="s">
        <v>92</v>
      </c>
      <c r="AW375" s="16" t="s">
        <v>32</v>
      </c>
      <c r="AX375" s="16" t="s">
        <v>75</v>
      </c>
      <c r="AY375" s="220" t="s">
        <v>257</v>
      </c>
    </row>
    <row r="376" s="13" customFormat="1">
      <c r="A376" s="13"/>
      <c r="B376" s="195"/>
      <c r="C376" s="13"/>
      <c r="D376" s="196" t="s">
        <v>265</v>
      </c>
      <c r="E376" s="197" t="s">
        <v>1</v>
      </c>
      <c r="F376" s="198" t="s">
        <v>527</v>
      </c>
      <c r="G376" s="13"/>
      <c r="H376" s="197" t="s">
        <v>1</v>
      </c>
      <c r="I376" s="199"/>
      <c r="J376" s="13"/>
      <c r="K376" s="13"/>
      <c r="L376" s="195"/>
      <c r="M376" s="200"/>
      <c r="N376" s="201"/>
      <c r="O376" s="201"/>
      <c r="P376" s="201"/>
      <c r="Q376" s="201"/>
      <c r="R376" s="201"/>
      <c r="S376" s="201"/>
      <c r="T376" s="202"/>
      <c r="U376" s="13"/>
      <c r="V376" s="13"/>
      <c r="W376" s="13"/>
      <c r="X376" s="13"/>
      <c r="Y376" s="13"/>
      <c r="Z376" s="13"/>
      <c r="AA376" s="13"/>
      <c r="AB376" s="13"/>
      <c r="AC376" s="13"/>
      <c r="AD376" s="13"/>
      <c r="AE376" s="13"/>
      <c r="AT376" s="197" t="s">
        <v>265</v>
      </c>
      <c r="AU376" s="197" t="s">
        <v>85</v>
      </c>
      <c r="AV376" s="13" t="s">
        <v>82</v>
      </c>
      <c r="AW376" s="13" t="s">
        <v>32</v>
      </c>
      <c r="AX376" s="13" t="s">
        <v>75</v>
      </c>
      <c r="AY376" s="197" t="s">
        <v>257</v>
      </c>
    </row>
    <row r="377" s="14" customFormat="1">
      <c r="A377" s="14"/>
      <c r="B377" s="203"/>
      <c r="C377" s="14"/>
      <c r="D377" s="196" t="s">
        <v>265</v>
      </c>
      <c r="E377" s="204" t="s">
        <v>1</v>
      </c>
      <c r="F377" s="205" t="s">
        <v>3945</v>
      </c>
      <c r="G377" s="14"/>
      <c r="H377" s="206">
        <v>0.92000000000000004</v>
      </c>
      <c r="I377" s="207"/>
      <c r="J377" s="14"/>
      <c r="K377" s="14"/>
      <c r="L377" s="203"/>
      <c r="M377" s="208"/>
      <c r="N377" s="209"/>
      <c r="O377" s="209"/>
      <c r="P377" s="209"/>
      <c r="Q377" s="209"/>
      <c r="R377" s="209"/>
      <c r="S377" s="209"/>
      <c r="T377" s="210"/>
      <c r="U377" s="14"/>
      <c r="V377" s="14"/>
      <c r="W377" s="14"/>
      <c r="X377" s="14"/>
      <c r="Y377" s="14"/>
      <c r="Z377" s="14"/>
      <c r="AA377" s="14"/>
      <c r="AB377" s="14"/>
      <c r="AC377" s="14"/>
      <c r="AD377" s="14"/>
      <c r="AE377" s="14"/>
      <c r="AT377" s="204" t="s">
        <v>265</v>
      </c>
      <c r="AU377" s="204" t="s">
        <v>85</v>
      </c>
      <c r="AV377" s="14" t="s">
        <v>85</v>
      </c>
      <c r="AW377" s="14" t="s">
        <v>32</v>
      </c>
      <c r="AX377" s="14" t="s">
        <v>75</v>
      </c>
      <c r="AY377" s="204" t="s">
        <v>257</v>
      </c>
    </row>
    <row r="378" s="14" customFormat="1">
      <c r="A378" s="14"/>
      <c r="B378" s="203"/>
      <c r="C378" s="14"/>
      <c r="D378" s="196" t="s">
        <v>265</v>
      </c>
      <c r="E378" s="204" t="s">
        <v>1</v>
      </c>
      <c r="F378" s="205" t="s">
        <v>3946</v>
      </c>
      <c r="G378" s="14"/>
      <c r="H378" s="206">
        <v>2.4159999999999999</v>
      </c>
      <c r="I378" s="207"/>
      <c r="J378" s="14"/>
      <c r="K378" s="14"/>
      <c r="L378" s="203"/>
      <c r="M378" s="208"/>
      <c r="N378" s="209"/>
      <c r="O378" s="209"/>
      <c r="P378" s="209"/>
      <c r="Q378" s="209"/>
      <c r="R378" s="209"/>
      <c r="S378" s="209"/>
      <c r="T378" s="210"/>
      <c r="U378" s="14"/>
      <c r="V378" s="14"/>
      <c r="W378" s="14"/>
      <c r="X378" s="14"/>
      <c r="Y378" s="14"/>
      <c r="Z378" s="14"/>
      <c r="AA378" s="14"/>
      <c r="AB378" s="14"/>
      <c r="AC378" s="14"/>
      <c r="AD378" s="14"/>
      <c r="AE378" s="14"/>
      <c r="AT378" s="204" t="s">
        <v>265</v>
      </c>
      <c r="AU378" s="204" t="s">
        <v>85</v>
      </c>
      <c r="AV378" s="14" t="s">
        <v>85</v>
      </c>
      <c r="AW378" s="14" t="s">
        <v>32</v>
      </c>
      <c r="AX378" s="14" t="s">
        <v>75</v>
      </c>
      <c r="AY378" s="204" t="s">
        <v>257</v>
      </c>
    </row>
    <row r="379" s="16" customFormat="1">
      <c r="A379" s="16"/>
      <c r="B379" s="219"/>
      <c r="C379" s="16"/>
      <c r="D379" s="196" t="s">
        <v>265</v>
      </c>
      <c r="E379" s="220" t="s">
        <v>1</v>
      </c>
      <c r="F379" s="221" t="s">
        <v>296</v>
      </c>
      <c r="G379" s="16"/>
      <c r="H379" s="222">
        <v>3.3359999999999999</v>
      </c>
      <c r="I379" s="223"/>
      <c r="J379" s="16"/>
      <c r="K379" s="16"/>
      <c r="L379" s="219"/>
      <c r="M379" s="224"/>
      <c r="N379" s="225"/>
      <c r="O379" s="225"/>
      <c r="P379" s="225"/>
      <c r="Q379" s="225"/>
      <c r="R379" s="225"/>
      <c r="S379" s="225"/>
      <c r="T379" s="226"/>
      <c r="U379" s="16"/>
      <c r="V379" s="16"/>
      <c r="W379" s="16"/>
      <c r="X379" s="16"/>
      <c r="Y379" s="16"/>
      <c r="Z379" s="16"/>
      <c r="AA379" s="16"/>
      <c r="AB379" s="16"/>
      <c r="AC379" s="16"/>
      <c r="AD379" s="16"/>
      <c r="AE379" s="16"/>
      <c r="AT379" s="220" t="s">
        <v>265</v>
      </c>
      <c r="AU379" s="220" t="s">
        <v>85</v>
      </c>
      <c r="AV379" s="16" t="s">
        <v>92</v>
      </c>
      <c r="AW379" s="16" t="s">
        <v>32</v>
      </c>
      <c r="AX379" s="16" t="s">
        <v>75</v>
      </c>
      <c r="AY379" s="220" t="s">
        <v>257</v>
      </c>
    </row>
    <row r="380" s="15" customFormat="1">
      <c r="A380" s="15"/>
      <c r="B380" s="211"/>
      <c r="C380" s="15"/>
      <c r="D380" s="196" t="s">
        <v>265</v>
      </c>
      <c r="E380" s="212" t="s">
        <v>1</v>
      </c>
      <c r="F380" s="213" t="s">
        <v>271</v>
      </c>
      <c r="G380" s="15"/>
      <c r="H380" s="214">
        <v>30.533999999999999</v>
      </c>
      <c r="I380" s="215"/>
      <c r="J380" s="15"/>
      <c r="K380" s="15"/>
      <c r="L380" s="211"/>
      <c r="M380" s="216"/>
      <c r="N380" s="217"/>
      <c r="O380" s="217"/>
      <c r="P380" s="217"/>
      <c r="Q380" s="217"/>
      <c r="R380" s="217"/>
      <c r="S380" s="217"/>
      <c r="T380" s="218"/>
      <c r="U380" s="15"/>
      <c r="V380" s="15"/>
      <c r="W380" s="15"/>
      <c r="X380" s="15"/>
      <c r="Y380" s="15"/>
      <c r="Z380" s="15"/>
      <c r="AA380" s="15"/>
      <c r="AB380" s="15"/>
      <c r="AC380" s="15"/>
      <c r="AD380" s="15"/>
      <c r="AE380" s="15"/>
      <c r="AT380" s="212" t="s">
        <v>265</v>
      </c>
      <c r="AU380" s="212" t="s">
        <v>85</v>
      </c>
      <c r="AV380" s="15" t="s">
        <v>108</v>
      </c>
      <c r="AW380" s="15" t="s">
        <v>32</v>
      </c>
      <c r="AX380" s="15" t="s">
        <v>82</v>
      </c>
      <c r="AY380" s="212" t="s">
        <v>257</v>
      </c>
    </row>
    <row r="381" s="2" customFormat="1" ht="21.75" customHeight="1">
      <c r="A381" s="38"/>
      <c r="B381" s="181"/>
      <c r="C381" s="182" t="s">
        <v>589</v>
      </c>
      <c r="D381" s="182" t="s">
        <v>259</v>
      </c>
      <c r="E381" s="183" t="s">
        <v>531</v>
      </c>
      <c r="F381" s="184" t="s">
        <v>532</v>
      </c>
      <c r="G381" s="185" t="s">
        <v>262</v>
      </c>
      <c r="H381" s="186">
        <v>37.466999999999999</v>
      </c>
      <c r="I381" s="187"/>
      <c r="J381" s="188">
        <f>ROUND(I381*H381,2)</f>
        <v>0</v>
      </c>
      <c r="K381" s="184" t="s">
        <v>1</v>
      </c>
      <c r="L381" s="39"/>
      <c r="M381" s="189" t="s">
        <v>1</v>
      </c>
      <c r="N381" s="190" t="s">
        <v>40</v>
      </c>
      <c r="O381" s="77"/>
      <c r="P381" s="191">
        <f>O381*H381</f>
        <v>0</v>
      </c>
      <c r="Q381" s="191">
        <v>2.5018699999999998</v>
      </c>
      <c r="R381" s="191">
        <f>Q381*H381</f>
        <v>93.737563289999983</v>
      </c>
      <c r="S381" s="191">
        <v>0</v>
      </c>
      <c r="T381" s="192">
        <f>S381*H381</f>
        <v>0</v>
      </c>
      <c r="U381" s="38"/>
      <c r="V381" s="38"/>
      <c r="W381" s="38"/>
      <c r="X381" s="38"/>
      <c r="Y381" s="38"/>
      <c r="Z381" s="38"/>
      <c r="AA381" s="38"/>
      <c r="AB381" s="38"/>
      <c r="AC381" s="38"/>
      <c r="AD381" s="38"/>
      <c r="AE381" s="38"/>
      <c r="AR381" s="193" t="s">
        <v>108</v>
      </c>
      <c r="AT381" s="193" t="s">
        <v>259</v>
      </c>
      <c r="AU381" s="193" t="s">
        <v>85</v>
      </c>
      <c r="AY381" s="19" t="s">
        <v>257</v>
      </c>
      <c r="BE381" s="194">
        <f>IF(N381="základní",J381,0)</f>
        <v>0</v>
      </c>
      <c r="BF381" s="194">
        <f>IF(N381="snížená",J381,0)</f>
        <v>0</v>
      </c>
      <c r="BG381" s="194">
        <f>IF(N381="zákl. přenesená",J381,0)</f>
        <v>0</v>
      </c>
      <c r="BH381" s="194">
        <f>IF(N381="sníž. přenesená",J381,0)</f>
        <v>0</v>
      </c>
      <c r="BI381" s="194">
        <f>IF(N381="nulová",J381,0)</f>
        <v>0</v>
      </c>
      <c r="BJ381" s="19" t="s">
        <v>82</v>
      </c>
      <c r="BK381" s="194">
        <f>ROUND(I381*H381,2)</f>
        <v>0</v>
      </c>
      <c r="BL381" s="19" t="s">
        <v>108</v>
      </c>
      <c r="BM381" s="193" t="s">
        <v>3947</v>
      </c>
    </row>
    <row r="382" s="13" customFormat="1">
      <c r="A382" s="13"/>
      <c r="B382" s="195"/>
      <c r="C382" s="13"/>
      <c r="D382" s="196" t="s">
        <v>265</v>
      </c>
      <c r="E382" s="197" t="s">
        <v>1</v>
      </c>
      <c r="F382" s="198" t="s">
        <v>500</v>
      </c>
      <c r="G382" s="13"/>
      <c r="H382" s="197" t="s">
        <v>1</v>
      </c>
      <c r="I382" s="199"/>
      <c r="J382" s="13"/>
      <c r="K382" s="13"/>
      <c r="L382" s="195"/>
      <c r="M382" s="200"/>
      <c r="N382" s="201"/>
      <c r="O382" s="201"/>
      <c r="P382" s="201"/>
      <c r="Q382" s="201"/>
      <c r="R382" s="201"/>
      <c r="S382" s="201"/>
      <c r="T382" s="202"/>
      <c r="U382" s="13"/>
      <c r="V382" s="13"/>
      <c r="W382" s="13"/>
      <c r="X382" s="13"/>
      <c r="Y382" s="13"/>
      <c r="Z382" s="13"/>
      <c r="AA382" s="13"/>
      <c r="AB382" s="13"/>
      <c r="AC382" s="13"/>
      <c r="AD382" s="13"/>
      <c r="AE382" s="13"/>
      <c r="AT382" s="197" t="s">
        <v>265</v>
      </c>
      <c r="AU382" s="197" t="s">
        <v>85</v>
      </c>
      <c r="AV382" s="13" t="s">
        <v>82</v>
      </c>
      <c r="AW382" s="13" t="s">
        <v>32</v>
      </c>
      <c r="AX382" s="13" t="s">
        <v>75</v>
      </c>
      <c r="AY382" s="197" t="s">
        <v>257</v>
      </c>
    </row>
    <row r="383" s="13" customFormat="1">
      <c r="A383" s="13"/>
      <c r="B383" s="195"/>
      <c r="C383" s="13"/>
      <c r="D383" s="196" t="s">
        <v>265</v>
      </c>
      <c r="E383" s="197" t="s">
        <v>1</v>
      </c>
      <c r="F383" s="198" t="s">
        <v>501</v>
      </c>
      <c r="G383" s="13"/>
      <c r="H383" s="197" t="s">
        <v>1</v>
      </c>
      <c r="I383" s="199"/>
      <c r="J383" s="13"/>
      <c r="K383" s="13"/>
      <c r="L383" s="195"/>
      <c r="M383" s="200"/>
      <c r="N383" s="201"/>
      <c r="O383" s="201"/>
      <c r="P383" s="201"/>
      <c r="Q383" s="201"/>
      <c r="R383" s="201"/>
      <c r="S383" s="201"/>
      <c r="T383" s="202"/>
      <c r="U383" s="13"/>
      <c r="V383" s="13"/>
      <c r="W383" s="13"/>
      <c r="X383" s="13"/>
      <c r="Y383" s="13"/>
      <c r="Z383" s="13"/>
      <c r="AA383" s="13"/>
      <c r="AB383" s="13"/>
      <c r="AC383" s="13"/>
      <c r="AD383" s="13"/>
      <c r="AE383" s="13"/>
      <c r="AT383" s="197" t="s">
        <v>265</v>
      </c>
      <c r="AU383" s="197" t="s">
        <v>85</v>
      </c>
      <c r="AV383" s="13" t="s">
        <v>82</v>
      </c>
      <c r="AW383" s="13" t="s">
        <v>32</v>
      </c>
      <c r="AX383" s="13" t="s">
        <v>75</v>
      </c>
      <c r="AY383" s="197" t="s">
        <v>257</v>
      </c>
    </row>
    <row r="384" s="13" customFormat="1">
      <c r="A384" s="13"/>
      <c r="B384" s="195"/>
      <c r="C384" s="13"/>
      <c r="D384" s="196" t="s">
        <v>265</v>
      </c>
      <c r="E384" s="197" t="s">
        <v>1</v>
      </c>
      <c r="F384" s="198" t="s">
        <v>357</v>
      </c>
      <c r="G384" s="13"/>
      <c r="H384" s="197" t="s">
        <v>1</v>
      </c>
      <c r="I384" s="199"/>
      <c r="J384" s="13"/>
      <c r="K384" s="13"/>
      <c r="L384" s="195"/>
      <c r="M384" s="200"/>
      <c r="N384" s="201"/>
      <c r="O384" s="201"/>
      <c r="P384" s="201"/>
      <c r="Q384" s="201"/>
      <c r="R384" s="201"/>
      <c r="S384" s="201"/>
      <c r="T384" s="202"/>
      <c r="U384" s="13"/>
      <c r="V384" s="13"/>
      <c r="W384" s="13"/>
      <c r="X384" s="13"/>
      <c r="Y384" s="13"/>
      <c r="Z384" s="13"/>
      <c r="AA384" s="13"/>
      <c r="AB384" s="13"/>
      <c r="AC384" s="13"/>
      <c r="AD384" s="13"/>
      <c r="AE384" s="13"/>
      <c r="AT384" s="197" t="s">
        <v>265</v>
      </c>
      <c r="AU384" s="197" t="s">
        <v>85</v>
      </c>
      <c r="AV384" s="13" t="s">
        <v>82</v>
      </c>
      <c r="AW384" s="13" t="s">
        <v>32</v>
      </c>
      <c r="AX384" s="13" t="s">
        <v>75</v>
      </c>
      <c r="AY384" s="197" t="s">
        <v>257</v>
      </c>
    </row>
    <row r="385" s="14" customFormat="1">
      <c r="A385" s="14"/>
      <c r="B385" s="203"/>
      <c r="C385" s="14"/>
      <c r="D385" s="196" t="s">
        <v>265</v>
      </c>
      <c r="E385" s="204" t="s">
        <v>1</v>
      </c>
      <c r="F385" s="205" t="s">
        <v>3948</v>
      </c>
      <c r="G385" s="14"/>
      <c r="H385" s="206">
        <v>18.260999999999999</v>
      </c>
      <c r="I385" s="207"/>
      <c r="J385" s="14"/>
      <c r="K385" s="14"/>
      <c r="L385" s="203"/>
      <c r="M385" s="208"/>
      <c r="N385" s="209"/>
      <c r="O385" s="209"/>
      <c r="P385" s="209"/>
      <c r="Q385" s="209"/>
      <c r="R385" s="209"/>
      <c r="S385" s="209"/>
      <c r="T385" s="210"/>
      <c r="U385" s="14"/>
      <c r="V385" s="14"/>
      <c r="W385" s="14"/>
      <c r="X385" s="14"/>
      <c r="Y385" s="14"/>
      <c r="Z385" s="14"/>
      <c r="AA385" s="14"/>
      <c r="AB385" s="14"/>
      <c r="AC385" s="14"/>
      <c r="AD385" s="14"/>
      <c r="AE385" s="14"/>
      <c r="AT385" s="204" t="s">
        <v>265</v>
      </c>
      <c r="AU385" s="204" t="s">
        <v>85</v>
      </c>
      <c r="AV385" s="14" t="s">
        <v>85</v>
      </c>
      <c r="AW385" s="14" t="s">
        <v>32</v>
      </c>
      <c r="AX385" s="14" t="s">
        <v>75</v>
      </c>
      <c r="AY385" s="204" t="s">
        <v>257</v>
      </c>
    </row>
    <row r="386" s="14" customFormat="1">
      <c r="A386" s="14"/>
      <c r="B386" s="203"/>
      <c r="C386" s="14"/>
      <c r="D386" s="196" t="s">
        <v>265</v>
      </c>
      <c r="E386" s="204" t="s">
        <v>1</v>
      </c>
      <c r="F386" s="205" t="s">
        <v>3949</v>
      </c>
      <c r="G386" s="14"/>
      <c r="H386" s="206">
        <v>17.358000000000001</v>
      </c>
      <c r="I386" s="207"/>
      <c r="J386" s="14"/>
      <c r="K386" s="14"/>
      <c r="L386" s="203"/>
      <c r="M386" s="208"/>
      <c r="N386" s="209"/>
      <c r="O386" s="209"/>
      <c r="P386" s="209"/>
      <c r="Q386" s="209"/>
      <c r="R386" s="209"/>
      <c r="S386" s="209"/>
      <c r="T386" s="210"/>
      <c r="U386" s="14"/>
      <c r="V386" s="14"/>
      <c r="W386" s="14"/>
      <c r="X386" s="14"/>
      <c r="Y386" s="14"/>
      <c r="Z386" s="14"/>
      <c r="AA386" s="14"/>
      <c r="AB386" s="14"/>
      <c r="AC386" s="14"/>
      <c r="AD386" s="14"/>
      <c r="AE386" s="14"/>
      <c r="AT386" s="204" t="s">
        <v>265</v>
      </c>
      <c r="AU386" s="204" t="s">
        <v>85</v>
      </c>
      <c r="AV386" s="14" t="s">
        <v>85</v>
      </c>
      <c r="AW386" s="14" t="s">
        <v>32</v>
      </c>
      <c r="AX386" s="14" t="s">
        <v>75</v>
      </c>
      <c r="AY386" s="204" t="s">
        <v>257</v>
      </c>
    </row>
    <row r="387" s="14" customFormat="1">
      <c r="A387" s="14"/>
      <c r="B387" s="203"/>
      <c r="C387" s="14"/>
      <c r="D387" s="196" t="s">
        <v>265</v>
      </c>
      <c r="E387" s="204" t="s">
        <v>1</v>
      </c>
      <c r="F387" s="205" t="s">
        <v>3950</v>
      </c>
      <c r="G387" s="14"/>
      <c r="H387" s="206">
        <v>0.92400000000000004</v>
      </c>
      <c r="I387" s="207"/>
      <c r="J387" s="14"/>
      <c r="K387" s="14"/>
      <c r="L387" s="203"/>
      <c r="M387" s="208"/>
      <c r="N387" s="209"/>
      <c r="O387" s="209"/>
      <c r="P387" s="209"/>
      <c r="Q387" s="209"/>
      <c r="R387" s="209"/>
      <c r="S387" s="209"/>
      <c r="T387" s="210"/>
      <c r="U387" s="14"/>
      <c r="V387" s="14"/>
      <c r="W387" s="14"/>
      <c r="X387" s="14"/>
      <c r="Y387" s="14"/>
      <c r="Z387" s="14"/>
      <c r="AA387" s="14"/>
      <c r="AB387" s="14"/>
      <c r="AC387" s="14"/>
      <c r="AD387" s="14"/>
      <c r="AE387" s="14"/>
      <c r="AT387" s="204" t="s">
        <v>265</v>
      </c>
      <c r="AU387" s="204" t="s">
        <v>85</v>
      </c>
      <c r="AV387" s="14" t="s">
        <v>85</v>
      </c>
      <c r="AW387" s="14" t="s">
        <v>32</v>
      </c>
      <c r="AX387" s="14" t="s">
        <v>75</v>
      </c>
      <c r="AY387" s="204" t="s">
        <v>257</v>
      </c>
    </row>
    <row r="388" s="14" customFormat="1">
      <c r="A388" s="14"/>
      <c r="B388" s="203"/>
      <c r="C388" s="14"/>
      <c r="D388" s="196" t="s">
        <v>265</v>
      </c>
      <c r="E388" s="204" t="s">
        <v>1</v>
      </c>
      <c r="F388" s="205" t="s">
        <v>3950</v>
      </c>
      <c r="G388" s="14"/>
      <c r="H388" s="206">
        <v>0.92400000000000004</v>
      </c>
      <c r="I388" s="207"/>
      <c r="J388" s="14"/>
      <c r="K388" s="14"/>
      <c r="L388" s="203"/>
      <c r="M388" s="208"/>
      <c r="N388" s="209"/>
      <c r="O388" s="209"/>
      <c r="P388" s="209"/>
      <c r="Q388" s="209"/>
      <c r="R388" s="209"/>
      <c r="S388" s="209"/>
      <c r="T388" s="210"/>
      <c r="U388" s="14"/>
      <c r="V388" s="14"/>
      <c r="W388" s="14"/>
      <c r="X388" s="14"/>
      <c r="Y388" s="14"/>
      <c r="Z388" s="14"/>
      <c r="AA388" s="14"/>
      <c r="AB388" s="14"/>
      <c r="AC388" s="14"/>
      <c r="AD388" s="14"/>
      <c r="AE388" s="14"/>
      <c r="AT388" s="204" t="s">
        <v>265</v>
      </c>
      <c r="AU388" s="204" t="s">
        <v>85</v>
      </c>
      <c r="AV388" s="14" t="s">
        <v>85</v>
      </c>
      <c r="AW388" s="14" t="s">
        <v>32</v>
      </c>
      <c r="AX388" s="14" t="s">
        <v>75</v>
      </c>
      <c r="AY388" s="204" t="s">
        <v>257</v>
      </c>
    </row>
    <row r="389" s="15" customFormat="1">
      <c r="A389" s="15"/>
      <c r="B389" s="211"/>
      <c r="C389" s="15"/>
      <c r="D389" s="196" t="s">
        <v>265</v>
      </c>
      <c r="E389" s="212" t="s">
        <v>1</v>
      </c>
      <c r="F389" s="213" t="s">
        <v>271</v>
      </c>
      <c r="G389" s="15"/>
      <c r="H389" s="214">
        <v>37.466999999999999</v>
      </c>
      <c r="I389" s="215"/>
      <c r="J389" s="15"/>
      <c r="K389" s="15"/>
      <c r="L389" s="211"/>
      <c r="M389" s="216"/>
      <c r="N389" s="217"/>
      <c r="O389" s="217"/>
      <c r="P389" s="217"/>
      <c r="Q389" s="217"/>
      <c r="R389" s="217"/>
      <c r="S389" s="217"/>
      <c r="T389" s="218"/>
      <c r="U389" s="15"/>
      <c r="V389" s="15"/>
      <c r="W389" s="15"/>
      <c r="X389" s="15"/>
      <c r="Y389" s="15"/>
      <c r="Z389" s="15"/>
      <c r="AA389" s="15"/>
      <c r="AB389" s="15"/>
      <c r="AC389" s="15"/>
      <c r="AD389" s="15"/>
      <c r="AE389" s="15"/>
      <c r="AT389" s="212" t="s">
        <v>265</v>
      </c>
      <c r="AU389" s="212" t="s">
        <v>85</v>
      </c>
      <c r="AV389" s="15" t="s">
        <v>108</v>
      </c>
      <c r="AW389" s="15" t="s">
        <v>32</v>
      </c>
      <c r="AX389" s="15" t="s">
        <v>82</v>
      </c>
      <c r="AY389" s="212" t="s">
        <v>257</v>
      </c>
    </row>
    <row r="390" s="2" customFormat="1" ht="24.15" customHeight="1">
      <c r="A390" s="38"/>
      <c r="B390" s="181"/>
      <c r="C390" s="182" t="s">
        <v>593</v>
      </c>
      <c r="D390" s="182" t="s">
        <v>259</v>
      </c>
      <c r="E390" s="183" t="s">
        <v>546</v>
      </c>
      <c r="F390" s="184" t="s">
        <v>547</v>
      </c>
      <c r="G390" s="185" t="s">
        <v>323</v>
      </c>
      <c r="H390" s="186">
        <v>557.173</v>
      </c>
      <c r="I390" s="187"/>
      <c r="J390" s="188">
        <f>ROUND(I390*H390,2)</f>
        <v>0</v>
      </c>
      <c r="K390" s="184" t="s">
        <v>263</v>
      </c>
      <c r="L390" s="39"/>
      <c r="M390" s="189" t="s">
        <v>1</v>
      </c>
      <c r="N390" s="190" t="s">
        <v>40</v>
      </c>
      <c r="O390" s="77"/>
      <c r="P390" s="191">
        <f>O390*H390</f>
        <v>0</v>
      </c>
      <c r="Q390" s="191">
        <v>0.0027499999999999998</v>
      </c>
      <c r="R390" s="191">
        <f>Q390*H390</f>
        <v>1.5322257499999998</v>
      </c>
      <c r="S390" s="191">
        <v>0</v>
      </c>
      <c r="T390" s="192">
        <f>S390*H390</f>
        <v>0</v>
      </c>
      <c r="U390" s="38"/>
      <c r="V390" s="38"/>
      <c r="W390" s="38"/>
      <c r="X390" s="38"/>
      <c r="Y390" s="38"/>
      <c r="Z390" s="38"/>
      <c r="AA390" s="38"/>
      <c r="AB390" s="38"/>
      <c r="AC390" s="38"/>
      <c r="AD390" s="38"/>
      <c r="AE390" s="38"/>
      <c r="AR390" s="193" t="s">
        <v>108</v>
      </c>
      <c r="AT390" s="193" t="s">
        <v>259</v>
      </c>
      <c r="AU390" s="193" t="s">
        <v>85</v>
      </c>
      <c r="AY390" s="19" t="s">
        <v>257</v>
      </c>
      <c r="BE390" s="194">
        <f>IF(N390="základní",J390,0)</f>
        <v>0</v>
      </c>
      <c r="BF390" s="194">
        <f>IF(N390="snížená",J390,0)</f>
        <v>0</v>
      </c>
      <c r="BG390" s="194">
        <f>IF(N390="zákl. přenesená",J390,0)</f>
        <v>0</v>
      </c>
      <c r="BH390" s="194">
        <f>IF(N390="sníž. přenesená",J390,0)</f>
        <v>0</v>
      </c>
      <c r="BI390" s="194">
        <f>IF(N390="nulová",J390,0)</f>
        <v>0</v>
      </c>
      <c r="BJ390" s="19" t="s">
        <v>82</v>
      </c>
      <c r="BK390" s="194">
        <f>ROUND(I390*H390,2)</f>
        <v>0</v>
      </c>
      <c r="BL390" s="19" t="s">
        <v>108</v>
      </c>
      <c r="BM390" s="193" t="s">
        <v>3951</v>
      </c>
    </row>
    <row r="391" s="13" customFormat="1">
      <c r="A391" s="13"/>
      <c r="B391" s="195"/>
      <c r="C391" s="13"/>
      <c r="D391" s="196" t="s">
        <v>265</v>
      </c>
      <c r="E391" s="197" t="s">
        <v>1</v>
      </c>
      <c r="F391" s="198" t="s">
        <v>500</v>
      </c>
      <c r="G391" s="13"/>
      <c r="H391" s="197" t="s">
        <v>1</v>
      </c>
      <c r="I391" s="199"/>
      <c r="J391" s="13"/>
      <c r="K391" s="13"/>
      <c r="L391" s="195"/>
      <c r="M391" s="200"/>
      <c r="N391" s="201"/>
      <c r="O391" s="201"/>
      <c r="P391" s="201"/>
      <c r="Q391" s="201"/>
      <c r="R391" s="201"/>
      <c r="S391" s="201"/>
      <c r="T391" s="202"/>
      <c r="U391" s="13"/>
      <c r="V391" s="13"/>
      <c r="W391" s="13"/>
      <c r="X391" s="13"/>
      <c r="Y391" s="13"/>
      <c r="Z391" s="13"/>
      <c r="AA391" s="13"/>
      <c r="AB391" s="13"/>
      <c r="AC391" s="13"/>
      <c r="AD391" s="13"/>
      <c r="AE391" s="13"/>
      <c r="AT391" s="197" t="s">
        <v>265</v>
      </c>
      <c r="AU391" s="197" t="s">
        <v>85</v>
      </c>
      <c r="AV391" s="13" t="s">
        <v>82</v>
      </c>
      <c r="AW391" s="13" t="s">
        <v>32</v>
      </c>
      <c r="AX391" s="13" t="s">
        <v>75</v>
      </c>
      <c r="AY391" s="197" t="s">
        <v>257</v>
      </c>
    </row>
    <row r="392" s="13" customFormat="1">
      <c r="A392" s="13"/>
      <c r="B392" s="195"/>
      <c r="C392" s="13"/>
      <c r="D392" s="196" t="s">
        <v>265</v>
      </c>
      <c r="E392" s="197" t="s">
        <v>1</v>
      </c>
      <c r="F392" s="198" t="s">
        <v>501</v>
      </c>
      <c r="G392" s="13"/>
      <c r="H392" s="197" t="s">
        <v>1</v>
      </c>
      <c r="I392" s="199"/>
      <c r="J392" s="13"/>
      <c r="K392" s="13"/>
      <c r="L392" s="195"/>
      <c r="M392" s="200"/>
      <c r="N392" s="201"/>
      <c r="O392" s="201"/>
      <c r="P392" s="201"/>
      <c r="Q392" s="201"/>
      <c r="R392" s="201"/>
      <c r="S392" s="201"/>
      <c r="T392" s="202"/>
      <c r="U392" s="13"/>
      <c r="V392" s="13"/>
      <c r="W392" s="13"/>
      <c r="X392" s="13"/>
      <c r="Y392" s="13"/>
      <c r="Z392" s="13"/>
      <c r="AA392" s="13"/>
      <c r="AB392" s="13"/>
      <c r="AC392" s="13"/>
      <c r="AD392" s="13"/>
      <c r="AE392" s="13"/>
      <c r="AT392" s="197" t="s">
        <v>265</v>
      </c>
      <c r="AU392" s="197" t="s">
        <v>85</v>
      </c>
      <c r="AV392" s="13" t="s">
        <v>82</v>
      </c>
      <c r="AW392" s="13" t="s">
        <v>32</v>
      </c>
      <c r="AX392" s="13" t="s">
        <v>75</v>
      </c>
      <c r="AY392" s="197" t="s">
        <v>257</v>
      </c>
    </row>
    <row r="393" s="13" customFormat="1">
      <c r="A393" s="13"/>
      <c r="B393" s="195"/>
      <c r="C393" s="13"/>
      <c r="D393" s="196" t="s">
        <v>265</v>
      </c>
      <c r="E393" s="197" t="s">
        <v>1</v>
      </c>
      <c r="F393" s="198" t="s">
        <v>505</v>
      </c>
      <c r="G393" s="13"/>
      <c r="H393" s="197" t="s">
        <v>1</v>
      </c>
      <c r="I393" s="199"/>
      <c r="J393" s="13"/>
      <c r="K393" s="13"/>
      <c r="L393" s="195"/>
      <c r="M393" s="200"/>
      <c r="N393" s="201"/>
      <c r="O393" s="201"/>
      <c r="P393" s="201"/>
      <c r="Q393" s="201"/>
      <c r="R393" s="201"/>
      <c r="S393" s="201"/>
      <c r="T393" s="202"/>
      <c r="U393" s="13"/>
      <c r="V393" s="13"/>
      <c r="W393" s="13"/>
      <c r="X393" s="13"/>
      <c r="Y393" s="13"/>
      <c r="Z393" s="13"/>
      <c r="AA393" s="13"/>
      <c r="AB393" s="13"/>
      <c r="AC393" s="13"/>
      <c r="AD393" s="13"/>
      <c r="AE393" s="13"/>
      <c r="AT393" s="197" t="s">
        <v>265</v>
      </c>
      <c r="AU393" s="197" t="s">
        <v>85</v>
      </c>
      <c r="AV393" s="13" t="s">
        <v>82</v>
      </c>
      <c r="AW393" s="13" t="s">
        <v>32</v>
      </c>
      <c r="AX393" s="13" t="s">
        <v>75</v>
      </c>
      <c r="AY393" s="197" t="s">
        <v>257</v>
      </c>
    </row>
    <row r="394" s="14" customFormat="1">
      <c r="A394" s="14"/>
      <c r="B394" s="203"/>
      <c r="C394" s="14"/>
      <c r="D394" s="196" t="s">
        <v>265</v>
      </c>
      <c r="E394" s="204" t="s">
        <v>1</v>
      </c>
      <c r="F394" s="205" t="s">
        <v>3952</v>
      </c>
      <c r="G394" s="14"/>
      <c r="H394" s="206">
        <v>87.019999999999996</v>
      </c>
      <c r="I394" s="207"/>
      <c r="J394" s="14"/>
      <c r="K394" s="14"/>
      <c r="L394" s="203"/>
      <c r="M394" s="208"/>
      <c r="N394" s="209"/>
      <c r="O394" s="209"/>
      <c r="P394" s="209"/>
      <c r="Q394" s="209"/>
      <c r="R394" s="209"/>
      <c r="S394" s="209"/>
      <c r="T394" s="210"/>
      <c r="U394" s="14"/>
      <c r="V394" s="14"/>
      <c r="W394" s="14"/>
      <c r="X394" s="14"/>
      <c r="Y394" s="14"/>
      <c r="Z394" s="14"/>
      <c r="AA394" s="14"/>
      <c r="AB394" s="14"/>
      <c r="AC394" s="14"/>
      <c r="AD394" s="14"/>
      <c r="AE394" s="14"/>
      <c r="AT394" s="204" t="s">
        <v>265</v>
      </c>
      <c r="AU394" s="204" t="s">
        <v>85</v>
      </c>
      <c r="AV394" s="14" t="s">
        <v>85</v>
      </c>
      <c r="AW394" s="14" t="s">
        <v>32</v>
      </c>
      <c r="AX394" s="14" t="s">
        <v>75</v>
      </c>
      <c r="AY394" s="204" t="s">
        <v>257</v>
      </c>
    </row>
    <row r="395" s="14" customFormat="1">
      <c r="A395" s="14"/>
      <c r="B395" s="203"/>
      <c r="C395" s="14"/>
      <c r="D395" s="196" t="s">
        <v>265</v>
      </c>
      <c r="E395" s="204" t="s">
        <v>1</v>
      </c>
      <c r="F395" s="205" t="s">
        <v>3953</v>
      </c>
      <c r="G395" s="14"/>
      <c r="H395" s="206">
        <v>53</v>
      </c>
      <c r="I395" s="207"/>
      <c r="J395" s="14"/>
      <c r="K395" s="14"/>
      <c r="L395" s="203"/>
      <c r="M395" s="208"/>
      <c r="N395" s="209"/>
      <c r="O395" s="209"/>
      <c r="P395" s="209"/>
      <c r="Q395" s="209"/>
      <c r="R395" s="209"/>
      <c r="S395" s="209"/>
      <c r="T395" s="210"/>
      <c r="U395" s="14"/>
      <c r="V395" s="14"/>
      <c r="W395" s="14"/>
      <c r="X395" s="14"/>
      <c r="Y395" s="14"/>
      <c r="Z395" s="14"/>
      <c r="AA395" s="14"/>
      <c r="AB395" s="14"/>
      <c r="AC395" s="14"/>
      <c r="AD395" s="14"/>
      <c r="AE395" s="14"/>
      <c r="AT395" s="204" t="s">
        <v>265</v>
      </c>
      <c r="AU395" s="204" t="s">
        <v>85</v>
      </c>
      <c r="AV395" s="14" t="s">
        <v>85</v>
      </c>
      <c r="AW395" s="14" t="s">
        <v>32</v>
      </c>
      <c r="AX395" s="14" t="s">
        <v>75</v>
      </c>
      <c r="AY395" s="204" t="s">
        <v>257</v>
      </c>
    </row>
    <row r="396" s="16" customFormat="1">
      <c r="A396" s="16"/>
      <c r="B396" s="219"/>
      <c r="C396" s="16"/>
      <c r="D396" s="196" t="s">
        <v>265</v>
      </c>
      <c r="E396" s="220" t="s">
        <v>1</v>
      </c>
      <c r="F396" s="221" t="s">
        <v>296</v>
      </c>
      <c r="G396" s="16"/>
      <c r="H396" s="222">
        <v>140.01999999999998</v>
      </c>
      <c r="I396" s="223"/>
      <c r="J396" s="16"/>
      <c r="K396" s="16"/>
      <c r="L396" s="219"/>
      <c r="M396" s="224"/>
      <c r="N396" s="225"/>
      <c r="O396" s="225"/>
      <c r="P396" s="225"/>
      <c r="Q396" s="225"/>
      <c r="R396" s="225"/>
      <c r="S396" s="225"/>
      <c r="T396" s="226"/>
      <c r="U396" s="16"/>
      <c r="V396" s="16"/>
      <c r="W396" s="16"/>
      <c r="X396" s="16"/>
      <c r="Y396" s="16"/>
      <c r="Z396" s="16"/>
      <c r="AA396" s="16"/>
      <c r="AB396" s="16"/>
      <c r="AC396" s="16"/>
      <c r="AD396" s="16"/>
      <c r="AE396" s="16"/>
      <c r="AT396" s="220" t="s">
        <v>265</v>
      </c>
      <c r="AU396" s="220" t="s">
        <v>85</v>
      </c>
      <c r="AV396" s="16" t="s">
        <v>92</v>
      </c>
      <c r="AW396" s="16" t="s">
        <v>32</v>
      </c>
      <c r="AX396" s="16" t="s">
        <v>75</v>
      </c>
      <c r="AY396" s="220" t="s">
        <v>257</v>
      </c>
    </row>
    <row r="397" s="13" customFormat="1">
      <c r="A397" s="13"/>
      <c r="B397" s="195"/>
      <c r="C397" s="13"/>
      <c r="D397" s="196" t="s">
        <v>265</v>
      </c>
      <c r="E397" s="197" t="s">
        <v>1</v>
      </c>
      <c r="F397" s="198" t="s">
        <v>512</v>
      </c>
      <c r="G397" s="13"/>
      <c r="H397" s="197" t="s">
        <v>1</v>
      </c>
      <c r="I397" s="199"/>
      <c r="J397" s="13"/>
      <c r="K397" s="13"/>
      <c r="L397" s="195"/>
      <c r="M397" s="200"/>
      <c r="N397" s="201"/>
      <c r="O397" s="201"/>
      <c r="P397" s="201"/>
      <c r="Q397" s="201"/>
      <c r="R397" s="201"/>
      <c r="S397" s="201"/>
      <c r="T397" s="202"/>
      <c r="U397" s="13"/>
      <c r="V397" s="13"/>
      <c r="W397" s="13"/>
      <c r="X397" s="13"/>
      <c r="Y397" s="13"/>
      <c r="Z397" s="13"/>
      <c r="AA397" s="13"/>
      <c r="AB397" s="13"/>
      <c r="AC397" s="13"/>
      <c r="AD397" s="13"/>
      <c r="AE397" s="13"/>
      <c r="AT397" s="197" t="s">
        <v>265</v>
      </c>
      <c r="AU397" s="197" t="s">
        <v>85</v>
      </c>
      <c r="AV397" s="13" t="s">
        <v>82</v>
      </c>
      <c r="AW397" s="13" t="s">
        <v>32</v>
      </c>
      <c r="AX397" s="13" t="s">
        <v>75</v>
      </c>
      <c r="AY397" s="197" t="s">
        <v>257</v>
      </c>
    </row>
    <row r="398" s="14" customFormat="1">
      <c r="A398" s="14"/>
      <c r="B398" s="203"/>
      <c r="C398" s="14"/>
      <c r="D398" s="196" t="s">
        <v>265</v>
      </c>
      <c r="E398" s="204" t="s">
        <v>1</v>
      </c>
      <c r="F398" s="205" t="s">
        <v>3954</v>
      </c>
      <c r="G398" s="14"/>
      <c r="H398" s="206">
        <v>89.379999999999995</v>
      </c>
      <c r="I398" s="207"/>
      <c r="J398" s="14"/>
      <c r="K398" s="14"/>
      <c r="L398" s="203"/>
      <c r="M398" s="208"/>
      <c r="N398" s="209"/>
      <c r="O398" s="209"/>
      <c r="P398" s="209"/>
      <c r="Q398" s="209"/>
      <c r="R398" s="209"/>
      <c r="S398" s="209"/>
      <c r="T398" s="210"/>
      <c r="U398" s="14"/>
      <c r="V398" s="14"/>
      <c r="W398" s="14"/>
      <c r="X398" s="14"/>
      <c r="Y398" s="14"/>
      <c r="Z398" s="14"/>
      <c r="AA398" s="14"/>
      <c r="AB398" s="14"/>
      <c r="AC398" s="14"/>
      <c r="AD398" s="14"/>
      <c r="AE398" s="14"/>
      <c r="AT398" s="204" t="s">
        <v>265</v>
      </c>
      <c r="AU398" s="204" t="s">
        <v>85</v>
      </c>
      <c r="AV398" s="14" t="s">
        <v>85</v>
      </c>
      <c r="AW398" s="14" t="s">
        <v>32</v>
      </c>
      <c r="AX398" s="14" t="s">
        <v>75</v>
      </c>
      <c r="AY398" s="204" t="s">
        <v>257</v>
      </c>
    </row>
    <row r="399" s="14" customFormat="1">
      <c r="A399" s="14"/>
      <c r="B399" s="203"/>
      <c r="C399" s="14"/>
      <c r="D399" s="196" t="s">
        <v>265</v>
      </c>
      <c r="E399" s="204" t="s">
        <v>1</v>
      </c>
      <c r="F399" s="205" t="s">
        <v>3955</v>
      </c>
      <c r="G399" s="14"/>
      <c r="H399" s="206">
        <v>23.98</v>
      </c>
      <c r="I399" s="207"/>
      <c r="J399" s="14"/>
      <c r="K399" s="14"/>
      <c r="L399" s="203"/>
      <c r="M399" s="208"/>
      <c r="N399" s="209"/>
      <c r="O399" s="209"/>
      <c r="P399" s="209"/>
      <c r="Q399" s="209"/>
      <c r="R399" s="209"/>
      <c r="S399" s="209"/>
      <c r="T399" s="210"/>
      <c r="U399" s="14"/>
      <c r="V399" s="14"/>
      <c r="W399" s="14"/>
      <c r="X399" s="14"/>
      <c r="Y399" s="14"/>
      <c r="Z399" s="14"/>
      <c r="AA399" s="14"/>
      <c r="AB399" s="14"/>
      <c r="AC399" s="14"/>
      <c r="AD399" s="14"/>
      <c r="AE399" s="14"/>
      <c r="AT399" s="204" t="s">
        <v>265</v>
      </c>
      <c r="AU399" s="204" t="s">
        <v>85</v>
      </c>
      <c r="AV399" s="14" t="s">
        <v>85</v>
      </c>
      <c r="AW399" s="14" t="s">
        <v>32</v>
      </c>
      <c r="AX399" s="14" t="s">
        <v>75</v>
      </c>
      <c r="AY399" s="204" t="s">
        <v>257</v>
      </c>
    </row>
    <row r="400" s="16" customFormat="1">
      <c r="A400" s="16"/>
      <c r="B400" s="219"/>
      <c r="C400" s="16"/>
      <c r="D400" s="196" t="s">
        <v>265</v>
      </c>
      <c r="E400" s="220" t="s">
        <v>1</v>
      </c>
      <c r="F400" s="221" t="s">
        <v>296</v>
      </c>
      <c r="G400" s="16"/>
      <c r="H400" s="222">
        <v>113.36</v>
      </c>
      <c r="I400" s="223"/>
      <c r="J400" s="16"/>
      <c r="K400" s="16"/>
      <c r="L400" s="219"/>
      <c r="M400" s="224"/>
      <c r="N400" s="225"/>
      <c r="O400" s="225"/>
      <c r="P400" s="225"/>
      <c r="Q400" s="225"/>
      <c r="R400" s="225"/>
      <c r="S400" s="225"/>
      <c r="T400" s="226"/>
      <c r="U400" s="16"/>
      <c r="V400" s="16"/>
      <c r="W400" s="16"/>
      <c r="X400" s="16"/>
      <c r="Y400" s="16"/>
      <c r="Z400" s="16"/>
      <c r="AA400" s="16"/>
      <c r="AB400" s="16"/>
      <c r="AC400" s="16"/>
      <c r="AD400" s="16"/>
      <c r="AE400" s="16"/>
      <c r="AT400" s="220" t="s">
        <v>265</v>
      </c>
      <c r="AU400" s="220" t="s">
        <v>85</v>
      </c>
      <c r="AV400" s="16" t="s">
        <v>92</v>
      </c>
      <c r="AW400" s="16" t="s">
        <v>32</v>
      </c>
      <c r="AX400" s="16" t="s">
        <v>75</v>
      </c>
      <c r="AY400" s="220" t="s">
        <v>257</v>
      </c>
    </row>
    <row r="401" s="13" customFormat="1">
      <c r="A401" s="13"/>
      <c r="B401" s="195"/>
      <c r="C401" s="13"/>
      <c r="D401" s="196" t="s">
        <v>265</v>
      </c>
      <c r="E401" s="197" t="s">
        <v>1</v>
      </c>
      <c r="F401" s="198" t="s">
        <v>564</v>
      </c>
      <c r="G401" s="13"/>
      <c r="H401" s="197" t="s">
        <v>1</v>
      </c>
      <c r="I401" s="199"/>
      <c r="J401" s="13"/>
      <c r="K401" s="13"/>
      <c r="L401" s="195"/>
      <c r="M401" s="200"/>
      <c r="N401" s="201"/>
      <c r="O401" s="201"/>
      <c r="P401" s="201"/>
      <c r="Q401" s="201"/>
      <c r="R401" s="201"/>
      <c r="S401" s="201"/>
      <c r="T401" s="202"/>
      <c r="U401" s="13"/>
      <c r="V401" s="13"/>
      <c r="W401" s="13"/>
      <c r="X401" s="13"/>
      <c r="Y401" s="13"/>
      <c r="Z401" s="13"/>
      <c r="AA401" s="13"/>
      <c r="AB401" s="13"/>
      <c r="AC401" s="13"/>
      <c r="AD401" s="13"/>
      <c r="AE401" s="13"/>
      <c r="AT401" s="197" t="s">
        <v>265</v>
      </c>
      <c r="AU401" s="197" t="s">
        <v>85</v>
      </c>
      <c r="AV401" s="13" t="s">
        <v>82</v>
      </c>
      <c r="AW401" s="13" t="s">
        <v>32</v>
      </c>
      <c r="AX401" s="13" t="s">
        <v>75</v>
      </c>
      <c r="AY401" s="197" t="s">
        <v>257</v>
      </c>
    </row>
    <row r="402" s="14" customFormat="1">
      <c r="A402" s="14"/>
      <c r="B402" s="203"/>
      <c r="C402" s="14"/>
      <c r="D402" s="196" t="s">
        <v>265</v>
      </c>
      <c r="E402" s="204" t="s">
        <v>1</v>
      </c>
      <c r="F402" s="205" t="s">
        <v>3956</v>
      </c>
      <c r="G402" s="14"/>
      <c r="H402" s="206">
        <v>18.600000000000001</v>
      </c>
      <c r="I402" s="207"/>
      <c r="J402" s="14"/>
      <c r="K402" s="14"/>
      <c r="L402" s="203"/>
      <c r="M402" s="208"/>
      <c r="N402" s="209"/>
      <c r="O402" s="209"/>
      <c r="P402" s="209"/>
      <c r="Q402" s="209"/>
      <c r="R402" s="209"/>
      <c r="S402" s="209"/>
      <c r="T402" s="210"/>
      <c r="U402" s="14"/>
      <c r="V402" s="14"/>
      <c r="W402" s="14"/>
      <c r="X402" s="14"/>
      <c r="Y402" s="14"/>
      <c r="Z402" s="14"/>
      <c r="AA402" s="14"/>
      <c r="AB402" s="14"/>
      <c r="AC402" s="14"/>
      <c r="AD402" s="14"/>
      <c r="AE402" s="14"/>
      <c r="AT402" s="204" t="s">
        <v>265</v>
      </c>
      <c r="AU402" s="204" t="s">
        <v>85</v>
      </c>
      <c r="AV402" s="14" t="s">
        <v>85</v>
      </c>
      <c r="AW402" s="14" t="s">
        <v>32</v>
      </c>
      <c r="AX402" s="14" t="s">
        <v>75</v>
      </c>
      <c r="AY402" s="204" t="s">
        <v>257</v>
      </c>
    </row>
    <row r="403" s="16" customFormat="1">
      <c r="A403" s="16"/>
      <c r="B403" s="219"/>
      <c r="C403" s="16"/>
      <c r="D403" s="196" t="s">
        <v>265</v>
      </c>
      <c r="E403" s="220" t="s">
        <v>1</v>
      </c>
      <c r="F403" s="221" t="s">
        <v>296</v>
      </c>
      <c r="G403" s="16"/>
      <c r="H403" s="222">
        <v>18.600000000000001</v>
      </c>
      <c r="I403" s="223"/>
      <c r="J403" s="16"/>
      <c r="K403" s="16"/>
      <c r="L403" s="219"/>
      <c r="M403" s="224"/>
      <c r="N403" s="225"/>
      <c r="O403" s="225"/>
      <c r="P403" s="225"/>
      <c r="Q403" s="225"/>
      <c r="R403" s="225"/>
      <c r="S403" s="225"/>
      <c r="T403" s="226"/>
      <c r="U403" s="16"/>
      <c r="V403" s="16"/>
      <c r="W403" s="16"/>
      <c r="X403" s="16"/>
      <c r="Y403" s="16"/>
      <c r="Z403" s="16"/>
      <c r="AA403" s="16"/>
      <c r="AB403" s="16"/>
      <c r="AC403" s="16"/>
      <c r="AD403" s="16"/>
      <c r="AE403" s="16"/>
      <c r="AT403" s="220" t="s">
        <v>265</v>
      </c>
      <c r="AU403" s="220" t="s">
        <v>85</v>
      </c>
      <c r="AV403" s="16" t="s">
        <v>92</v>
      </c>
      <c r="AW403" s="16" t="s">
        <v>32</v>
      </c>
      <c r="AX403" s="16" t="s">
        <v>75</v>
      </c>
      <c r="AY403" s="220" t="s">
        <v>257</v>
      </c>
    </row>
    <row r="404" s="13" customFormat="1">
      <c r="A404" s="13"/>
      <c r="B404" s="195"/>
      <c r="C404" s="13"/>
      <c r="D404" s="196" t="s">
        <v>265</v>
      </c>
      <c r="E404" s="197" t="s">
        <v>1</v>
      </c>
      <c r="F404" s="198" t="s">
        <v>572</v>
      </c>
      <c r="G404" s="13"/>
      <c r="H404" s="197" t="s">
        <v>1</v>
      </c>
      <c r="I404" s="199"/>
      <c r="J404" s="13"/>
      <c r="K404" s="13"/>
      <c r="L404" s="195"/>
      <c r="M404" s="200"/>
      <c r="N404" s="201"/>
      <c r="O404" s="201"/>
      <c r="P404" s="201"/>
      <c r="Q404" s="201"/>
      <c r="R404" s="201"/>
      <c r="S404" s="201"/>
      <c r="T404" s="202"/>
      <c r="U404" s="13"/>
      <c r="V404" s="13"/>
      <c r="W404" s="13"/>
      <c r="X404" s="13"/>
      <c r="Y404" s="13"/>
      <c r="Z404" s="13"/>
      <c r="AA404" s="13"/>
      <c r="AB404" s="13"/>
      <c r="AC404" s="13"/>
      <c r="AD404" s="13"/>
      <c r="AE404" s="13"/>
      <c r="AT404" s="197" t="s">
        <v>265</v>
      </c>
      <c r="AU404" s="197" t="s">
        <v>85</v>
      </c>
      <c r="AV404" s="13" t="s">
        <v>82</v>
      </c>
      <c r="AW404" s="13" t="s">
        <v>32</v>
      </c>
      <c r="AX404" s="13" t="s">
        <v>75</v>
      </c>
      <c r="AY404" s="197" t="s">
        <v>257</v>
      </c>
    </row>
    <row r="405" s="13" customFormat="1">
      <c r="A405" s="13"/>
      <c r="B405" s="195"/>
      <c r="C405" s="13"/>
      <c r="D405" s="196" t="s">
        <v>265</v>
      </c>
      <c r="E405" s="197" t="s">
        <v>1</v>
      </c>
      <c r="F405" s="198" t="s">
        <v>357</v>
      </c>
      <c r="G405" s="13"/>
      <c r="H405" s="197" t="s">
        <v>1</v>
      </c>
      <c r="I405" s="199"/>
      <c r="J405" s="13"/>
      <c r="K405" s="13"/>
      <c r="L405" s="195"/>
      <c r="M405" s="200"/>
      <c r="N405" s="201"/>
      <c r="O405" s="201"/>
      <c r="P405" s="201"/>
      <c r="Q405" s="201"/>
      <c r="R405" s="201"/>
      <c r="S405" s="201"/>
      <c r="T405" s="202"/>
      <c r="U405" s="13"/>
      <c r="V405" s="13"/>
      <c r="W405" s="13"/>
      <c r="X405" s="13"/>
      <c r="Y405" s="13"/>
      <c r="Z405" s="13"/>
      <c r="AA405" s="13"/>
      <c r="AB405" s="13"/>
      <c r="AC405" s="13"/>
      <c r="AD405" s="13"/>
      <c r="AE405" s="13"/>
      <c r="AT405" s="197" t="s">
        <v>265</v>
      </c>
      <c r="AU405" s="197" t="s">
        <v>85</v>
      </c>
      <c r="AV405" s="13" t="s">
        <v>82</v>
      </c>
      <c r="AW405" s="13" t="s">
        <v>32</v>
      </c>
      <c r="AX405" s="13" t="s">
        <v>75</v>
      </c>
      <c r="AY405" s="197" t="s">
        <v>257</v>
      </c>
    </row>
    <row r="406" s="14" customFormat="1">
      <c r="A406" s="14"/>
      <c r="B406" s="203"/>
      <c r="C406" s="14"/>
      <c r="D406" s="196" t="s">
        <v>265</v>
      </c>
      <c r="E406" s="204" t="s">
        <v>1</v>
      </c>
      <c r="F406" s="205" t="s">
        <v>3957</v>
      </c>
      <c r="G406" s="14"/>
      <c r="H406" s="206">
        <v>121.74</v>
      </c>
      <c r="I406" s="207"/>
      <c r="J406" s="14"/>
      <c r="K406" s="14"/>
      <c r="L406" s="203"/>
      <c r="M406" s="208"/>
      <c r="N406" s="209"/>
      <c r="O406" s="209"/>
      <c r="P406" s="209"/>
      <c r="Q406" s="209"/>
      <c r="R406" s="209"/>
      <c r="S406" s="209"/>
      <c r="T406" s="210"/>
      <c r="U406" s="14"/>
      <c r="V406" s="14"/>
      <c r="W406" s="14"/>
      <c r="X406" s="14"/>
      <c r="Y406" s="14"/>
      <c r="Z406" s="14"/>
      <c r="AA406" s="14"/>
      <c r="AB406" s="14"/>
      <c r="AC406" s="14"/>
      <c r="AD406" s="14"/>
      <c r="AE406" s="14"/>
      <c r="AT406" s="204" t="s">
        <v>265</v>
      </c>
      <c r="AU406" s="204" t="s">
        <v>85</v>
      </c>
      <c r="AV406" s="14" t="s">
        <v>85</v>
      </c>
      <c r="AW406" s="14" t="s">
        <v>32</v>
      </c>
      <c r="AX406" s="14" t="s">
        <v>75</v>
      </c>
      <c r="AY406" s="204" t="s">
        <v>257</v>
      </c>
    </row>
    <row r="407" s="14" customFormat="1">
      <c r="A407" s="14"/>
      <c r="B407" s="203"/>
      <c r="C407" s="14"/>
      <c r="D407" s="196" t="s">
        <v>265</v>
      </c>
      <c r="E407" s="204" t="s">
        <v>1</v>
      </c>
      <c r="F407" s="205" t="s">
        <v>3958</v>
      </c>
      <c r="G407" s="14"/>
      <c r="H407" s="206">
        <v>115.72</v>
      </c>
      <c r="I407" s="207"/>
      <c r="J407" s="14"/>
      <c r="K407" s="14"/>
      <c r="L407" s="203"/>
      <c r="M407" s="208"/>
      <c r="N407" s="209"/>
      <c r="O407" s="209"/>
      <c r="P407" s="209"/>
      <c r="Q407" s="209"/>
      <c r="R407" s="209"/>
      <c r="S407" s="209"/>
      <c r="T407" s="210"/>
      <c r="U407" s="14"/>
      <c r="V407" s="14"/>
      <c r="W407" s="14"/>
      <c r="X407" s="14"/>
      <c r="Y407" s="14"/>
      <c r="Z407" s="14"/>
      <c r="AA407" s="14"/>
      <c r="AB407" s="14"/>
      <c r="AC407" s="14"/>
      <c r="AD407" s="14"/>
      <c r="AE407" s="14"/>
      <c r="AT407" s="204" t="s">
        <v>265</v>
      </c>
      <c r="AU407" s="204" t="s">
        <v>85</v>
      </c>
      <c r="AV407" s="14" t="s">
        <v>85</v>
      </c>
      <c r="AW407" s="14" t="s">
        <v>32</v>
      </c>
      <c r="AX407" s="14" t="s">
        <v>75</v>
      </c>
      <c r="AY407" s="204" t="s">
        <v>257</v>
      </c>
    </row>
    <row r="408" s="14" customFormat="1">
      <c r="A408" s="14"/>
      <c r="B408" s="203"/>
      <c r="C408" s="14"/>
      <c r="D408" s="196" t="s">
        <v>265</v>
      </c>
      <c r="E408" s="204" t="s">
        <v>1</v>
      </c>
      <c r="F408" s="205" t="s">
        <v>3959</v>
      </c>
      <c r="G408" s="14"/>
      <c r="H408" s="206">
        <v>6.1600000000000001</v>
      </c>
      <c r="I408" s="207"/>
      <c r="J408" s="14"/>
      <c r="K408" s="14"/>
      <c r="L408" s="203"/>
      <c r="M408" s="208"/>
      <c r="N408" s="209"/>
      <c r="O408" s="209"/>
      <c r="P408" s="209"/>
      <c r="Q408" s="209"/>
      <c r="R408" s="209"/>
      <c r="S408" s="209"/>
      <c r="T408" s="210"/>
      <c r="U408" s="14"/>
      <c r="V408" s="14"/>
      <c r="W408" s="14"/>
      <c r="X408" s="14"/>
      <c r="Y408" s="14"/>
      <c r="Z408" s="14"/>
      <c r="AA408" s="14"/>
      <c r="AB408" s="14"/>
      <c r="AC408" s="14"/>
      <c r="AD408" s="14"/>
      <c r="AE408" s="14"/>
      <c r="AT408" s="204" t="s">
        <v>265</v>
      </c>
      <c r="AU408" s="204" t="s">
        <v>85</v>
      </c>
      <c r="AV408" s="14" t="s">
        <v>85</v>
      </c>
      <c r="AW408" s="14" t="s">
        <v>32</v>
      </c>
      <c r="AX408" s="14" t="s">
        <v>75</v>
      </c>
      <c r="AY408" s="204" t="s">
        <v>257</v>
      </c>
    </row>
    <row r="409" s="14" customFormat="1">
      <c r="A409" s="14"/>
      <c r="B409" s="203"/>
      <c r="C409" s="14"/>
      <c r="D409" s="196" t="s">
        <v>265</v>
      </c>
      <c r="E409" s="204" t="s">
        <v>1</v>
      </c>
      <c r="F409" s="205" t="s">
        <v>3959</v>
      </c>
      <c r="G409" s="14"/>
      <c r="H409" s="206">
        <v>6.1600000000000001</v>
      </c>
      <c r="I409" s="207"/>
      <c r="J409" s="14"/>
      <c r="K409" s="14"/>
      <c r="L409" s="203"/>
      <c r="M409" s="208"/>
      <c r="N409" s="209"/>
      <c r="O409" s="209"/>
      <c r="P409" s="209"/>
      <c r="Q409" s="209"/>
      <c r="R409" s="209"/>
      <c r="S409" s="209"/>
      <c r="T409" s="210"/>
      <c r="U409" s="14"/>
      <c r="V409" s="14"/>
      <c r="W409" s="14"/>
      <c r="X409" s="14"/>
      <c r="Y409" s="14"/>
      <c r="Z409" s="14"/>
      <c r="AA409" s="14"/>
      <c r="AB409" s="14"/>
      <c r="AC409" s="14"/>
      <c r="AD409" s="14"/>
      <c r="AE409" s="14"/>
      <c r="AT409" s="204" t="s">
        <v>265</v>
      </c>
      <c r="AU409" s="204" t="s">
        <v>85</v>
      </c>
      <c r="AV409" s="14" t="s">
        <v>85</v>
      </c>
      <c r="AW409" s="14" t="s">
        <v>32</v>
      </c>
      <c r="AX409" s="14" t="s">
        <v>75</v>
      </c>
      <c r="AY409" s="204" t="s">
        <v>257</v>
      </c>
    </row>
    <row r="410" s="16" customFormat="1">
      <c r="A410" s="16"/>
      <c r="B410" s="219"/>
      <c r="C410" s="16"/>
      <c r="D410" s="196" t="s">
        <v>265</v>
      </c>
      <c r="E410" s="220" t="s">
        <v>1</v>
      </c>
      <c r="F410" s="221" t="s">
        <v>296</v>
      </c>
      <c r="G410" s="16"/>
      <c r="H410" s="222">
        <v>249.77999999999997</v>
      </c>
      <c r="I410" s="223"/>
      <c r="J410" s="16"/>
      <c r="K410" s="16"/>
      <c r="L410" s="219"/>
      <c r="M410" s="224"/>
      <c r="N410" s="225"/>
      <c r="O410" s="225"/>
      <c r="P410" s="225"/>
      <c r="Q410" s="225"/>
      <c r="R410" s="225"/>
      <c r="S410" s="225"/>
      <c r="T410" s="226"/>
      <c r="U410" s="16"/>
      <c r="V410" s="16"/>
      <c r="W410" s="16"/>
      <c r="X410" s="16"/>
      <c r="Y410" s="16"/>
      <c r="Z410" s="16"/>
      <c r="AA410" s="16"/>
      <c r="AB410" s="16"/>
      <c r="AC410" s="16"/>
      <c r="AD410" s="16"/>
      <c r="AE410" s="16"/>
      <c r="AT410" s="220" t="s">
        <v>265</v>
      </c>
      <c r="AU410" s="220" t="s">
        <v>85</v>
      </c>
      <c r="AV410" s="16" t="s">
        <v>92</v>
      </c>
      <c r="AW410" s="16" t="s">
        <v>32</v>
      </c>
      <c r="AX410" s="16" t="s">
        <v>75</v>
      </c>
      <c r="AY410" s="220" t="s">
        <v>257</v>
      </c>
    </row>
    <row r="411" s="13" customFormat="1">
      <c r="A411" s="13"/>
      <c r="B411" s="195"/>
      <c r="C411" s="13"/>
      <c r="D411" s="196" t="s">
        <v>265</v>
      </c>
      <c r="E411" s="197" t="s">
        <v>1</v>
      </c>
      <c r="F411" s="198" t="s">
        <v>584</v>
      </c>
      <c r="G411" s="13"/>
      <c r="H411" s="197" t="s">
        <v>1</v>
      </c>
      <c r="I411" s="199"/>
      <c r="J411" s="13"/>
      <c r="K411" s="13"/>
      <c r="L411" s="195"/>
      <c r="M411" s="200"/>
      <c r="N411" s="201"/>
      <c r="O411" s="201"/>
      <c r="P411" s="201"/>
      <c r="Q411" s="201"/>
      <c r="R411" s="201"/>
      <c r="S411" s="201"/>
      <c r="T411" s="202"/>
      <c r="U411" s="13"/>
      <c r="V411" s="13"/>
      <c r="W411" s="13"/>
      <c r="X411" s="13"/>
      <c r="Y411" s="13"/>
      <c r="Z411" s="13"/>
      <c r="AA411" s="13"/>
      <c r="AB411" s="13"/>
      <c r="AC411" s="13"/>
      <c r="AD411" s="13"/>
      <c r="AE411" s="13"/>
      <c r="AT411" s="197" t="s">
        <v>265</v>
      </c>
      <c r="AU411" s="197" t="s">
        <v>85</v>
      </c>
      <c r="AV411" s="13" t="s">
        <v>82</v>
      </c>
      <c r="AW411" s="13" t="s">
        <v>32</v>
      </c>
      <c r="AX411" s="13" t="s">
        <v>75</v>
      </c>
      <c r="AY411" s="197" t="s">
        <v>257</v>
      </c>
    </row>
    <row r="412" s="14" customFormat="1">
      <c r="A412" s="14"/>
      <c r="B412" s="203"/>
      <c r="C412" s="14"/>
      <c r="D412" s="196" t="s">
        <v>265</v>
      </c>
      <c r="E412" s="204" t="s">
        <v>1</v>
      </c>
      <c r="F412" s="205" t="s">
        <v>3960</v>
      </c>
      <c r="G412" s="14"/>
      <c r="H412" s="206">
        <v>2.8730000000000002</v>
      </c>
      <c r="I412" s="207"/>
      <c r="J412" s="14"/>
      <c r="K412" s="14"/>
      <c r="L412" s="203"/>
      <c r="M412" s="208"/>
      <c r="N412" s="209"/>
      <c r="O412" s="209"/>
      <c r="P412" s="209"/>
      <c r="Q412" s="209"/>
      <c r="R412" s="209"/>
      <c r="S412" s="209"/>
      <c r="T412" s="210"/>
      <c r="U412" s="14"/>
      <c r="V412" s="14"/>
      <c r="W412" s="14"/>
      <c r="X412" s="14"/>
      <c r="Y412" s="14"/>
      <c r="Z412" s="14"/>
      <c r="AA412" s="14"/>
      <c r="AB412" s="14"/>
      <c r="AC412" s="14"/>
      <c r="AD412" s="14"/>
      <c r="AE412" s="14"/>
      <c r="AT412" s="204" t="s">
        <v>265</v>
      </c>
      <c r="AU412" s="204" t="s">
        <v>85</v>
      </c>
      <c r="AV412" s="14" t="s">
        <v>85</v>
      </c>
      <c r="AW412" s="14" t="s">
        <v>32</v>
      </c>
      <c r="AX412" s="14" t="s">
        <v>75</v>
      </c>
      <c r="AY412" s="204" t="s">
        <v>257</v>
      </c>
    </row>
    <row r="413" s="14" customFormat="1">
      <c r="A413" s="14"/>
      <c r="B413" s="203"/>
      <c r="C413" s="14"/>
      <c r="D413" s="196" t="s">
        <v>265</v>
      </c>
      <c r="E413" s="204" t="s">
        <v>1</v>
      </c>
      <c r="F413" s="205" t="s">
        <v>3961</v>
      </c>
      <c r="G413" s="14"/>
      <c r="H413" s="206">
        <v>3.1099999999999999</v>
      </c>
      <c r="I413" s="207"/>
      <c r="J413" s="14"/>
      <c r="K413" s="14"/>
      <c r="L413" s="203"/>
      <c r="M413" s="208"/>
      <c r="N413" s="209"/>
      <c r="O413" s="209"/>
      <c r="P413" s="209"/>
      <c r="Q413" s="209"/>
      <c r="R413" s="209"/>
      <c r="S413" s="209"/>
      <c r="T413" s="210"/>
      <c r="U413" s="14"/>
      <c r="V413" s="14"/>
      <c r="W413" s="14"/>
      <c r="X413" s="14"/>
      <c r="Y413" s="14"/>
      <c r="Z413" s="14"/>
      <c r="AA413" s="14"/>
      <c r="AB413" s="14"/>
      <c r="AC413" s="14"/>
      <c r="AD413" s="14"/>
      <c r="AE413" s="14"/>
      <c r="AT413" s="204" t="s">
        <v>265</v>
      </c>
      <c r="AU413" s="204" t="s">
        <v>85</v>
      </c>
      <c r="AV413" s="14" t="s">
        <v>85</v>
      </c>
      <c r="AW413" s="14" t="s">
        <v>32</v>
      </c>
      <c r="AX413" s="14" t="s">
        <v>75</v>
      </c>
      <c r="AY413" s="204" t="s">
        <v>257</v>
      </c>
    </row>
    <row r="414" s="14" customFormat="1">
      <c r="A414" s="14"/>
      <c r="B414" s="203"/>
      <c r="C414" s="14"/>
      <c r="D414" s="196" t="s">
        <v>265</v>
      </c>
      <c r="E414" s="204" t="s">
        <v>1</v>
      </c>
      <c r="F414" s="205" t="s">
        <v>3962</v>
      </c>
      <c r="G414" s="14"/>
      <c r="H414" s="206">
        <v>17.175000000000001</v>
      </c>
      <c r="I414" s="207"/>
      <c r="J414" s="14"/>
      <c r="K414" s="14"/>
      <c r="L414" s="203"/>
      <c r="M414" s="208"/>
      <c r="N414" s="209"/>
      <c r="O414" s="209"/>
      <c r="P414" s="209"/>
      <c r="Q414" s="209"/>
      <c r="R414" s="209"/>
      <c r="S414" s="209"/>
      <c r="T414" s="210"/>
      <c r="U414" s="14"/>
      <c r="V414" s="14"/>
      <c r="W414" s="14"/>
      <c r="X414" s="14"/>
      <c r="Y414" s="14"/>
      <c r="Z414" s="14"/>
      <c r="AA414" s="14"/>
      <c r="AB414" s="14"/>
      <c r="AC414" s="14"/>
      <c r="AD414" s="14"/>
      <c r="AE414" s="14"/>
      <c r="AT414" s="204" t="s">
        <v>265</v>
      </c>
      <c r="AU414" s="204" t="s">
        <v>85</v>
      </c>
      <c r="AV414" s="14" t="s">
        <v>85</v>
      </c>
      <c r="AW414" s="14" t="s">
        <v>32</v>
      </c>
      <c r="AX414" s="14" t="s">
        <v>75</v>
      </c>
      <c r="AY414" s="204" t="s">
        <v>257</v>
      </c>
    </row>
    <row r="415" s="14" customFormat="1">
      <c r="A415" s="14"/>
      <c r="B415" s="203"/>
      <c r="C415" s="14"/>
      <c r="D415" s="196" t="s">
        <v>265</v>
      </c>
      <c r="E415" s="204" t="s">
        <v>1</v>
      </c>
      <c r="F415" s="205" t="s">
        <v>3963</v>
      </c>
      <c r="G415" s="14"/>
      <c r="H415" s="206">
        <v>3.4350000000000001</v>
      </c>
      <c r="I415" s="207"/>
      <c r="J415" s="14"/>
      <c r="K415" s="14"/>
      <c r="L415" s="203"/>
      <c r="M415" s="208"/>
      <c r="N415" s="209"/>
      <c r="O415" s="209"/>
      <c r="P415" s="209"/>
      <c r="Q415" s="209"/>
      <c r="R415" s="209"/>
      <c r="S415" s="209"/>
      <c r="T415" s="210"/>
      <c r="U415" s="14"/>
      <c r="V415" s="14"/>
      <c r="W415" s="14"/>
      <c r="X415" s="14"/>
      <c r="Y415" s="14"/>
      <c r="Z415" s="14"/>
      <c r="AA415" s="14"/>
      <c r="AB415" s="14"/>
      <c r="AC415" s="14"/>
      <c r="AD415" s="14"/>
      <c r="AE415" s="14"/>
      <c r="AT415" s="204" t="s">
        <v>265</v>
      </c>
      <c r="AU415" s="204" t="s">
        <v>85</v>
      </c>
      <c r="AV415" s="14" t="s">
        <v>85</v>
      </c>
      <c r="AW415" s="14" t="s">
        <v>32</v>
      </c>
      <c r="AX415" s="14" t="s">
        <v>75</v>
      </c>
      <c r="AY415" s="204" t="s">
        <v>257</v>
      </c>
    </row>
    <row r="416" s="14" customFormat="1">
      <c r="A416" s="14"/>
      <c r="B416" s="203"/>
      <c r="C416" s="14"/>
      <c r="D416" s="196" t="s">
        <v>265</v>
      </c>
      <c r="E416" s="204" t="s">
        <v>1</v>
      </c>
      <c r="F416" s="205" t="s">
        <v>3964</v>
      </c>
      <c r="G416" s="14"/>
      <c r="H416" s="206">
        <v>3.1099999999999999</v>
      </c>
      <c r="I416" s="207"/>
      <c r="J416" s="14"/>
      <c r="K416" s="14"/>
      <c r="L416" s="203"/>
      <c r="M416" s="208"/>
      <c r="N416" s="209"/>
      <c r="O416" s="209"/>
      <c r="P416" s="209"/>
      <c r="Q416" s="209"/>
      <c r="R416" s="209"/>
      <c r="S416" s="209"/>
      <c r="T416" s="210"/>
      <c r="U416" s="14"/>
      <c r="V416" s="14"/>
      <c r="W416" s="14"/>
      <c r="X416" s="14"/>
      <c r="Y416" s="14"/>
      <c r="Z416" s="14"/>
      <c r="AA416" s="14"/>
      <c r="AB416" s="14"/>
      <c r="AC416" s="14"/>
      <c r="AD416" s="14"/>
      <c r="AE416" s="14"/>
      <c r="AT416" s="204" t="s">
        <v>265</v>
      </c>
      <c r="AU416" s="204" t="s">
        <v>85</v>
      </c>
      <c r="AV416" s="14" t="s">
        <v>85</v>
      </c>
      <c r="AW416" s="14" t="s">
        <v>32</v>
      </c>
      <c r="AX416" s="14" t="s">
        <v>75</v>
      </c>
      <c r="AY416" s="204" t="s">
        <v>257</v>
      </c>
    </row>
    <row r="417" s="14" customFormat="1">
      <c r="A417" s="14"/>
      <c r="B417" s="203"/>
      <c r="C417" s="14"/>
      <c r="D417" s="196" t="s">
        <v>265</v>
      </c>
      <c r="E417" s="204" t="s">
        <v>1</v>
      </c>
      <c r="F417" s="205" t="s">
        <v>3965</v>
      </c>
      <c r="G417" s="14"/>
      <c r="H417" s="206">
        <v>3.1099999999999999</v>
      </c>
      <c r="I417" s="207"/>
      <c r="J417" s="14"/>
      <c r="K417" s="14"/>
      <c r="L417" s="203"/>
      <c r="M417" s="208"/>
      <c r="N417" s="209"/>
      <c r="O417" s="209"/>
      <c r="P417" s="209"/>
      <c r="Q417" s="209"/>
      <c r="R417" s="209"/>
      <c r="S417" s="209"/>
      <c r="T417" s="210"/>
      <c r="U417" s="14"/>
      <c r="V417" s="14"/>
      <c r="W417" s="14"/>
      <c r="X417" s="14"/>
      <c r="Y417" s="14"/>
      <c r="Z417" s="14"/>
      <c r="AA417" s="14"/>
      <c r="AB417" s="14"/>
      <c r="AC417" s="14"/>
      <c r="AD417" s="14"/>
      <c r="AE417" s="14"/>
      <c r="AT417" s="204" t="s">
        <v>265</v>
      </c>
      <c r="AU417" s="204" t="s">
        <v>85</v>
      </c>
      <c r="AV417" s="14" t="s">
        <v>85</v>
      </c>
      <c r="AW417" s="14" t="s">
        <v>32</v>
      </c>
      <c r="AX417" s="14" t="s">
        <v>75</v>
      </c>
      <c r="AY417" s="204" t="s">
        <v>257</v>
      </c>
    </row>
    <row r="418" s="14" customFormat="1">
      <c r="A418" s="14"/>
      <c r="B418" s="203"/>
      <c r="C418" s="14"/>
      <c r="D418" s="196" t="s">
        <v>265</v>
      </c>
      <c r="E418" s="204" t="s">
        <v>1</v>
      </c>
      <c r="F418" s="205" t="s">
        <v>3966</v>
      </c>
      <c r="G418" s="14"/>
      <c r="H418" s="206">
        <v>2.6000000000000001</v>
      </c>
      <c r="I418" s="207"/>
      <c r="J418" s="14"/>
      <c r="K418" s="14"/>
      <c r="L418" s="203"/>
      <c r="M418" s="208"/>
      <c r="N418" s="209"/>
      <c r="O418" s="209"/>
      <c r="P418" s="209"/>
      <c r="Q418" s="209"/>
      <c r="R418" s="209"/>
      <c r="S418" s="209"/>
      <c r="T418" s="210"/>
      <c r="U418" s="14"/>
      <c r="V418" s="14"/>
      <c r="W418" s="14"/>
      <c r="X418" s="14"/>
      <c r="Y418" s="14"/>
      <c r="Z418" s="14"/>
      <c r="AA418" s="14"/>
      <c r="AB418" s="14"/>
      <c r="AC418" s="14"/>
      <c r="AD418" s="14"/>
      <c r="AE418" s="14"/>
      <c r="AT418" s="204" t="s">
        <v>265</v>
      </c>
      <c r="AU418" s="204" t="s">
        <v>85</v>
      </c>
      <c r="AV418" s="14" t="s">
        <v>85</v>
      </c>
      <c r="AW418" s="14" t="s">
        <v>32</v>
      </c>
      <c r="AX418" s="14" t="s">
        <v>75</v>
      </c>
      <c r="AY418" s="204" t="s">
        <v>257</v>
      </c>
    </row>
    <row r="419" s="16" customFormat="1">
      <c r="A419" s="16"/>
      <c r="B419" s="219"/>
      <c r="C419" s="16"/>
      <c r="D419" s="196" t="s">
        <v>265</v>
      </c>
      <c r="E419" s="220" t="s">
        <v>1</v>
      </c>
      <c r="F419" s="221" t="s">
        <v>296</v>
      </c>
      <c r="G419" s="16"/>
      <c r="H419" s="222">
        <v>35.413000000000004</v>
      </c>
      <c r="I419" s="223"/>
      <c r="J419" s="16"/>
      <c r="K419" s="16"/>
      <c r="L419" s="219"/>
      <c r="M419" s="224"/>
      <c r="N419" s="225"/>
      <c r="O419" s="225"/>
      <c r="P419" s="225"/>
      <c r="Q419" s="225"/>
      <c r="R419" s="225"/>
      <c r="S419" s="225"/>
      <c r="T419" s="226"/>
      <c r="U419" s="16"/>
      <c r="V419" s="16"/>
      <c r="W419" s="16"/>
      <c r="X419" s="16"/>
      <c r="Y419" s="16"/>
      <c r="Z419" s="16"/>
      <c r="AA419" s="16"/>
      <c r="AB419" s="16"/>
      <c r="AC419" s="16"/>
      <c r="AD419" s="16"/>
      <c r="AE419" s="16"/>
      <c r="AT419" s="220" t="s">
        <v>265</v>
      </c>
      <c r="AU419" s="220" t="s">
        <v>85</v>
      </c>
      <c r="AV419" s="16" t="s">
        <v>92</v>
      </c>
      <c r="AW419" s="16" t="s">
        <v>32</v>
      </c>
      <c r="AX419" s="16" t="s">
        <v>75</v>
      </c>
      <c r="AY419" s="220" t="s">
        <v>257</v>
      </c>
    </row>
    <row r="420" s="15" customFormat="1">
      <c r="A420" s="15"/>
      <c r="B420" s="211"/>
      <c r="C420" s="15"/>
      <c r="D420" s="196" t="s">
        <v>265</v>
      </c>
      <c r="E420" s="212" t="s">
        <v>1</v>
      </c>
      <c r="F420" s="213" t="s">
        <v>271</v>
      </c>
      <c r="G420" s="15"/>
      <c r="H420" s="214">
        <v>557.17299999999989</v>
      </c>
      <c r="I420" s="215"/>
      <c r="J420" s="15"/>
      <c r="K420" s="15"/>
      <c r="L420" s="211"/>
      <c r="M420" s="216"/>
      <c r="N420" s="217"/>
      <c r="O420" s="217"/>
      <c r="P420" s="217"/>
      <c r="Q420" s="217"/>
      <c r="R420" s="217"/>
      <c r="S420" s="217"/>
      <c r="T420" s="218"/>
      <c r="U420" s="15"/>
      <c r="V420" s="15"/>
      <c r="W420" s="15"/>
      <c r="X420" s="15"/>
      <c r="Y420" s="15"/>
      <c r="Z420" s="15"/>
      <c r="AA420" s="15"/>
      <c r="AB420" s="15"/>
      <c r="AC420" s="15"/>
      <c r="AD420" s="15"/>
      <c r="AE420" s="15"/>
      <c r="AT420" s="212" t="s">
        <v>265</v>
      </c>
      <c r="AU420" s="212" t="s">
        <v>85</v>
      </c>
      <c r="AV420" s="15" t="s">
        <v>108</v>
      </c>
      <c r="AW420" s="15" t="s">
        <v>32</v>
      </c>
      <c r="AX420" s="15" t="s">
        <v>82</v>
      </c>
      <c r="AY420" s="212" t="s">
        <v>257</v>
      </c>
    </row>
    <row r="421" s="2" customFormat="1" ht="24.15" customHeight="1">
      <c r="A421" s="38"/>
      <c r="B421" s="181"/>
      <c r="C421" s="182" t="s">
        <v>599</v>
      </c>
      <c r="D421" s="182" t="s">
        <v>259</v>
      </c>
      <c r="E421" s="183" t="s">
        <v>590</v>
      </c>
      <c r="F421" s="184" t="s">
        <v>591</v>
      </c>
      <c r="G421" s="185" t="s">
        <v>323</v>
      </c>
      <c r="H421" s="186">
        <v>557.173</v>
      </c>
      <c r="I421" s="187"/>
      <c r="J421" s="188">
        <f>ROUND(I421*H421,2)</f>
        <v>0</v>
      </c>
      <c r="K421" s="184" t="s">
        <v>263</v>
      </c>
      <c r="L421" s="39"/>
      <c r="M421" s="189" t="s">
        <v>1</v>
      </c>
      <c r="N421" s="190" t="s">
        <v>40</v>
      </c>
      <c r="O421" s="77"/>
      <c r="P421" s="191">
        <f>O421*H421</f>
        <v>0</v>
      </c>
      <c r="Q421" s="191">
        <v>0</v>
      </c>
      <c r="R421" s="191">
        <f>Q421*H421</f>
        <v>0</v>
      </c>
      <c r="S421" s="191">
        <v>0</v>
      </c>
      <c r="T421" s="192">
        <f>S421*H421</f>
        <v>0</v>
      </c>
      <c r="U421" s="38"/>
      <c r="V421" s="38"/>
      <c r="W421" s="38"/>
      <c r="X421" s="38"/>
      <c r="Y421" s="38"/>
      <c r="Z421" s="38"/>
      <c r="AA421" s="38"/>
      <c r="AB421" s="38"/>
      <c r="AC421" s="38"/>
      <c r="AD421" s="38"/>
      <c r="AE421" s="38"/>
      <c r="AR421" s="193" t="s">
        <v>108</v>
      </c>
      <c r="AT421" s="193" t="s">
        <v>259</v>
      </c>
      <c r="AU421" s="193" t="s">
        <v>85</v>
      </c>
      <c r="AY421" s="19" t="s">
        <v>257</v>
      </c>
      <c r="BE421" s="194">
        <f>IF(N421="základní",J421,0)</f>
        <v>0</v>
      </c>
      <c r="BF421" s="194">
        <f>IF(N421="snížená",J421,0)</f>
        <v>0</v>
      </c>
      <c r="BG421" s="194">
        <f>IF(N421="zákl. přenesená",J421,0)</f>
        <v>0</v>
      </c>
      <c r="BH421" s="194">
        <f>IF(N421="sníž. přenesená",J421,0)</f>
        <v>0</v>
      </c>
      <c r="BI421" s="194">
        <f>IF(N421="nulová",J421,0)</f>
        <v>0</v>
      </c>
      <c r="BJ421" s="19" t="s">
        <v>82</v>
      </c>
      <c r="BK421" s="194">
        <f>ROUND(I421*H421,2)</f>
        <v>0</v>
      </c>
      <c r="BL421" s="19" t="s">
        <v>108</v>
      </c>
      <c r="BM421" s="193" t="s">
        <v>3967</v>
      </c>
    </row>
    <row r="422" s="2" customFormat="1" ht="24.15" customHeight="1">
      <c r="A422" s="38"/>
      <c r="B422" s="181"/>
      <c r="C422" s="182" t="s">
        <v>603</v>
      </c>
      <c r="D422" s="182" t="s">
        <v>259</v>
      </c>
      <c r="E422" s="183" t="s">
        <v>594</v>
      </c>
      <c r="F422" s="184" t="s">
        <v>595</v>
      </c>
      <c r="G422" s="185" t="s">
        <v>323</v>
      </c>
      <c r="H422" s="186">
        <v>18.777000000000001</v>
      </c>
      <c r="I422" s="187"/>
      <c r="J422" s="188">
        <f>ROUND(I422*H422,2)</f>
        <v>0</v>
      </c>
      <c r="K422" s="184" t="s">
        <v>263</v>
      </c>
      <c r="L422" s="39"/>
      <c r="M422" s="189" t="s">
        <v>1</v>
      </c>
      <c r="N422" s="190" t="s">
        <v>40</v>
      </c>
      <c r="O422" s="77"/>
      <c r="P422" s="191">
        <f>O422*H422</f>
        <v>0</v>
      </c>
      <c r="Q422" s="191">
        <v>0.0046499999999999996</v>
      </c>
      <c r="R422" s="191">
        <f>Q422*H422</f>
        <v>0.087313050000000003</v>
      </c>
      <c r="S422" s="191">
        <v>0</v>
      </c>
      <c r="T422" s="192">
        <f>S422*H422</f>
        <v>0</v>
      </c>
      <c r="U422" s="38"/>
      <c r="V422" s="38"/>
      <c r="W422" s="38"/>
      <c r="X422" s="38"/>
      <c r="Y422" s="38"/>
      <c r="Z422" s="38"/>
      <c r="AA422" s="38"/>
      <c r="AB422" s="38"/>
      <c r="AC422" s="38"/>
      <c r="AD422" s="38"/>
      <c r="AE422" s="38"/>
      <c r="AR422" s="193" t="s">
        <v>108</v>
      </c>
      <c r="AT422" s="193" t="s">
        <v>259</v>
      </c>
      <c r="AU422" s="193" t="s">
        <v>85</v>
      </c>
      <c r="AY422" s="19" t="s">
        <v>257</v>
      </c>
      <c r="BE422" s="194">
        <f>IF(N422="základní",J422,0)</f>
        <v>0</v>
      </c>
      <c r="BF422" s="194">
        <f>IF(N422="snížená",J422,0)</f>
        <v>0</v>
      </c>
      <c r="BG422" s="194">
        <f>IF(N422="zákl. přenesená",J422,0)</f>
        <v>0</v>
      </c>
      <c r="BH422" s="194">
        <f>IF(N422="sníž. přenesená",J422,0)</f>
        <v>0</v>
      </c>
      <c r="BI422" s="194">
        <f>IF(N422="nulová",J422,0)</f>
        <v>0</v>
      </c>
      <c r="BJ422" s="19" t="s">
        <v>82</v>
      </c>
      <c r="BK422" s="194">
        <f>ROUND(I422*H422,2)</f>
        <v>0</v>
      </c>
      <c r="BL422" s="19" t="s">
        <v>108</v>
      </c>
      <c r="BM422" s="193" t="s">
        <v>3968</v>
      </c>
    </row>
    <row r="423" s="13" customFormat="1">
      <c r="A423" s="13"/>
      <c r="B423" s="195"/>
      <c r="C423" s="13"/>
      <c r="D423" s="196" t="s">
        <v>265</v>
      </c>
      <c r="E423" s="197" t="s">
        <v>1</v>
      </c>
      <c r="F423" s="198" t="s">
        <v>500</v>
      </c>
      <c r="G423" s="13"/>
      <c r="H423" s="197" t="s">
        <v>1</v>
      </c>
      <c r="I423" s="199"/>
      <c r="J423" s="13"/>
      <c r="K423" s="13"/>
      <c r="L423" s="195"/>
      <c r="M423" s="200"/>
      <c r="N423" s="201"/>
      <c r="O423" s="201"/>
      <c r="P423" s="201"/>
      <c r="Q423" s="201"/>
      <c r="R423" s="201"/>
      <c r="S423" s="201"/>
      <c r="T423" s="202"/>
      <c r="U423" s="13"/>
      <c r="V423" s="13"/>
      <c r="W423" s="13"/>
      <c r="X423" s="13"/>
      <c r="Y423" s="13"/>
      <c r="Z423" s="13"/>
      <c r="AA423" s="13"/>
      <c r="AB423" s="13"/>
      <c r="AC423" s="13"/>
      <c r="AD423" s="13"/>
      <c r="AE423" s="13"/>
      <c r="AT423" s="197" t="s">
        <v>265</v>
      </c>
      <c r="AU423" s="197" t="s">
        <v>85</v>
      </c>
      <c r="AV423" s="13" t="s">
        <v>82</v>
      </c>
      <c r="AW423" s="13" t="s">
        <v>32</v>
      </c>
      <c r="AX423" s="13" t="s">
        <v>75</v>
      </c>
      <c r="AY423" s="197" t="s">
        <v>257</v>
      </c>
    </row>
    <row r="424" s="13" customFormat="1">
      <c r="A424" s="13"/>
      <c r="B424" s="195"/>
      <c r="C424" s="13"/>
      <c r="D424" s="196" t="s">
        <v>265</v>
      </c>
      <c r="E424" s="197" t="s">
        <v>1</v>
      </c>
      <c r="F424" s="198" t="s">
        <v>501</v>
      </c>
      <c r="G424" s="13"/>
      <c r="H424" s="197" t="s">
        <v>1</v>
      </c>
      <c r="I424" s="199"/>
      <c r="J424" s="13"/>
      <c r="K424" s="13"/>
      <c r="L424" s="195"/>
      <c r="M424" s="200"/>
      <c r="N424" s="201"/>
      <c r="O424" s="201"/>
      <c r="P424" s="201"/>
      <c r="Q424" s="201"/>
      <c r="R424" s="201"/>
      <c r="S424" s="201"/>
      <c r="T424" s="202"/>
      <c r="U424" s="13"/>
      <c r="V424" s="13"/>
      <c r="W424" s="13"/>
      <c r="X424" s="13"/>
      <c r="Y424" s="13"/>
      <c r="Z424" s="13"/>
      <c r="AA424" s="13"/>
      <c r="AB424" s="13"/>
      <c r="AC424" s="13"/>
      <c r="AD424" s="13"/>
      <c r="AE424" s="13"/>
      <c r="AT424" s="197" t="s">
        <v>265</v>
      </c>
      <c r="AU424" s="197" t="s">
        <v>85</v>
      </c>
      <c r="AV424" s="13" t="s">
        <v>82</v>
      </c>
      <c r="AW424" s="13" t="s">
        <v>32</v>
      </c>
      <c r="AX424" s="13" t="s">
        <v>75</v>
      </c>
      <c r="AY424" s="197" t="s">
        <v>257</v>
      </c>
    </row>
    <row r="425" s="13" customFormat="1">
      <c r="A425" s="13"/>
      <c r="B425" s="195"/>
      <c r="C425" s="13"/>
      <c r="D425" s="196" t="s">
        <v>265</v>
      </c>
      <c r="E425" s="197" t="s">
        <v>1</v>
      </c>
      <c r="F425" s="198" t="s">
        <v>527</v>
      </c>
      <c r="G425" s="13"/>
      <c r="H425" s="197" t="s">
        <v>1</v>
      </c>
      <c r="I425" s="199"/>
      <c r="J425" s="13"/>
      <c r="K425" s="13"/>
      <c r="L425" s="195"/>
      <c r="M425" s="200"/>
      <c r="N425" s="201"/>
      <c r="O425" s="201"/>
      <c r="P425" s="201"/>
      <c r="Q425" s="201"/>
      <c r="R425" s="201"/>
      <c r="S425" s="201"/>
      <c r="T425" s="202"/>
      <c r="U425" s="13"/>
      <c r="V425" s="13"/>
      <c r="W425" s="13"/>
      <c r="X425" s="13"/>
      <c r="Y425" s="13"/>
      <c r="Z425" s="13"/>
      <c r="AA425" s="13"/>
      <c r="AB425" s="13"/>
      <c r="AC425" s="13"/>
      <c r="AD425" s="13"/>
      <c r="AE425" s="13"/>
      <c r="AT425" s="197" t="s">
        <v>265</v>
      </c>
      <c r="AU425" s="197" t="s">
        <v>85</v>
      </c>
      <c r="AV425" s="13" t="s">
        <v>82</v>
      </c>
      <c r="AW425" s="13" t="s">
        <v>32</v>
      </c>
      <c r="AX425" s="13" t="s">
        <v>75</v>
      </c>
      <c r="AY425" s="197" t="s">
        <v>257</v>
      </c>
    </row>
    <row r="426" s="14" customFormat="1">
      <c r="A426" s="14"/>
      <c r="B426" s="203"/>
      <c r="C426" s="14"/>
      <c r="D426" s="196" t="s">
        <v>265</v>
      </c>
      <c r="E426" s="204" t="s">
        <v>1</v>
      </c>
      <c r="F426" s="205" t="s">
        <v>3969</v>
      </c>
      <c r="G426" s="14"/>
      <c r="H426" s="206">
        <v>7.3600000000000003</v>
      </c>
      <c r="I426" s="207"/>
      <c r="J426" s="14"/>
      <c r="K426" s="14"/>
      <c r="L426" s="203"/>
      <c r="M426" s="208"/>
      <c r="N426" s="209"/>
      <c r="O426" s="209"/>
      <c r="P426" s="209"/>
      <c r="Q426" s="209"/>
      <c r="R426" s="209"/>
      <c r="S426" s="209"/>
      <c r="T426" s="210"/>
      <c r="U426" s="14"/>
      <c r="V426" s="14"/>
      <c r="W426" s="14"/>
      <c r="X426" s="14"/>
      <c r="Y426" s="14"/>
      <c r="Z426" s="14"/>
      <c r="AA426" s="14"/>
      <c r="AB426" s="14"/>
      <c r="AC426" s="14"/>
      <c r="AD426" s="14"/>
      <c r="AE426" s="14"/>
      <c r="AT426" s="204" t="s">
        <v>265</v>
      </c>
      <c r="AU426" s="204" t="s">
        <v>85</v>
      </c>
      <c r="AV426" s="14" t="s">
        <v>85</v>
      </c>
      <c r="AW426" s="14" t="s">
        <v>32</v>
      </c>
      <c r="AX426" s="14" t="s">
        <v>75</v>
      </c>
      <c r="AY426" s="204" t="s">
        <v>257</v>
      </c>
    </row>
    <row r="427" s="14" customFormat="1">
      <c r="A427" s="14"/>
      <c r="B427" s="203"/>
      <c r="C427" s="14"/>
      <c r="D427" s="196" t="s">
        <v>265</v>
      </c>
      <c r="E427" s="204" t="s">
        <v>1</v>
      </c>
      <c r="F427" s="205" t="s">
        <v>3970</v>
      </c>
      <c r="G427" s="14"/>
      <c r="H427" s="206">
        <v>11.417</v>
      </c>
      <c r="I427" s="207"/>
      <c r="J427" s="14"/>
      <c r="K427" s="14"/>
      <c r="L427" s="203"/>
      <c r="M427" s="208"/>
      <c r="N427" s="209"/>
      <c r="O427" s="209"/>
      <c r="P427" s="209"/>
      <c r="Q427" s="209"/>
      <c r="R427" s="209"/>
      <c r="S427" s="209"/>
      <c r="T427" s="210"/>
      <c r="U427" s="14"/>
      <c r="V427" s="14"/>
      <c r="W427" s="14"/>
      <c r="X427" s="14"/>
      <c r="Y427" s="14"/>
      <c r="Z427" s="14"/>
      <c r="AA427" s="14"/>
      <c r="AB427" s="14"/>
      <c r="AC427" s="14"/>
      <c r="AD427" s="14"/>
      <c r="AE427" s="14"/>
      <c r="AT427" s="204" t="s">
        <v>265</v>
      </c>
      <c r="AU427" s="204" t="s">
        <v>85</v>
      </c>
      <c r="AV427" s="14" t="s">
        <v>85</v>
      </c>
      <c r="AW427" s="14" t="s">
        <v>32</v>
      </c>
      <c r="AX427" s="14" t="s">
        <v>75</v>
      </c>
      <c r="AY427" s="204" t="s">
        <v>257</v>
      </c>
    </row>
    <row r="428" s="15" customFormat="1">
      <c r="A428" s="15"/>
      <c r="B428" s="211"/>
      <c r="C428" s="15"/>
      <c r="D428" s="196" t="s">
        <v>265</v>
      </c>
      <c r="E428" s="212" t="s">
        <v>1</v>
      </c>
      <c r="F428" s="213" t="s">
        <v>271</v>
      </c>
      <c r="G428" s="15"/>
      <c r="H428" s="214">
        <v>18.777000000000001</v>
      </c>
      <c r="I428" s="215"/>
      <c r="J428" s="15"/>
      <c r="K428" s="15"/>
      <c r="L428" s="211"/>
      <c r="M428" s="216"/>
      <c r="N428" s="217"/>
      <c r="O428" s="217"/>
      <c r="P428" s="217"/>
      <c r="Q428" s="217"/>
      <c r="R428" s="217"/>
      <c r="S428" s="217"/>
      <c r="T428" s="218"/>
      <c r="U428" s="15"/>
      <c r="V428" s="15"/>
      <c r="W428" s="15"/>
      <c r="X428" s="15"/>
      <c r="Y428" s="15"/>
      <c r="Z428" s="15"/>
      <c r="AA428" s="15"/>
      <c r="AB428" s="15"/>
      <c r="AC428" s="15"/>
      <c r="AD428" s="15"/>
      <c r="AE428" s="15"/>
      <c r="AT428" s="212" t="s">
        <v>265</v>
      </c>
      <c r="AU428" s="212" t="s">
        <v>85</v>
      </c>
      <c r="AV428" s="15" t="s">
        <v>108</v>
      </c>
      <c r="AW428" s="15" t="s">
        <v>32</v>
      </c>
      <c r="AX428" s="15" t="s">
        <v>82</v>
      </c>
      <c r="AY428" s="212" t="s">
        <v>257</v>
      </c>
    </row>
    <row r="429" s="2" customFormat="1" ht="24.15" customHeight="1">
      <c r="A429" s="38"/>
      <c r="B429" s="181"/>
      <c r="C429" s="182" t="s">
        <v>609</v>
      </c>
      <c r="D429" s="182" t="s">
        <v>259</v>
      </c>
      <c r="E429" s="183" t="s">
        <v>600</v>
      </c>
      <c r="F429" s="184" t="s">
        <v>601</v>
      </c>
      <c r="G429" s="185" t="s">
        <v>323</v>
      </c>
      <c r="H429" s="186">
        <v>18.777000000000001</v>
      </c>
      <c r="I429" s="187"/>
      <c r="J429" s="188">
        <f>ROUND(I429*H429,2)</f>
        <v>0</v>
      </c>
      <c r="K429" s="184" t="s">
        <v>263</v>
      </c>
      <c r="L429" s="39"/>
      <c r="M429" s="189" t="s">
        <v>1</v>
      </c>
      <c r="N429" s="190" t="s">
        <v>40</v>
      </c>
      <c r="O429" s="77"/>
      <c r="P429" s="191">
        <f>O429*H429</f>
        <v>0</v>
      </c>
      <c r="Q429" s="191">
        <v>0</v>
      </c>
      <c r="R429" s="191">
        <f>Q429*H429</f>
        <v>0</v>
      </c>
      <c r="S429" s="191">
        <v>0</v>
      </c>
      <c r="T429" s="192">
        <f>S429*H429</f>
        <v>0</v>
      </c>
      <c r="U429" s="38"/>
      <c r="V429" s="38"/>
      <c r="W429" s="38"/>
      <c r="X429" s="38"/>
      <c r="Y429" s="38"/>
      <c r="Z429" s="38"/>
      <c r="AA429" s="38"/>
      <c r="AB429" s="38"/>
      <c r="AC429" s="38"/>
      <c r="AD429" s="38"/>
      <c r="AE429" s="38"/>
      <c r="AR429" s="193" t="s">
        <v>108</v>
      </c>
      <c r="AT429" s="193" t="s">
        <v>259</v>
      </c>
      <c r="AU429" s="193" t="s">
        <v>85</v>
      </c>
      <c r="AY429" s="19" t="s">
        <v>257</v>
      </c>
      <c r="BE429" s="194">
        <f>IF(N429="základní",J429,0)</f>
        <v>0</v>
      </c>
      <c r="BF429" s="194">
        <f>IF(N429="snížená",J429,0)</f>
        <v>0</v>
      </c>
      <c r="BG429" s="194">
        <f>IF(N429="zákl. přenesená",J429,0)</f>
        <v>0</v>
      </c>
      <c r="BH429" s="194">
        <f>IF(N429="sníž. přenesená",J429,0)</f>
        <v>0</v>
      </c>
      <c r="BI429" s="194">
        <f>IF(N429="nulová",J429,0)</f>
        <v>0</v>
      </c>
      <c r="BJ429" s="19" t="s">
        <v>82</v>
      </c>
      <c r="BK429" s="194">
        <f>ROUND(I429*H429,2)</f>
        <v>0</v>
      </c>
      <c r="BL429" s="19" t="s">
        <v>108</v>
      </c>
      <c r="BM429" s="193" t="s">
        <v>3971</v>
      </c>
    </row>
    <row r="430" s="2" customFormat="1" ht="33" customHeight="1">
      <c r="A430" s="38"/>
      <c r="B430" s="181"/>
      <c r="C430" s="182" t="s">
        <v>613</v>
      </c>
      <c r="D430" s="182" t="s">
        <v>259</v>
      </c>
      <c r="E430" s="183" t="s">
        <v>604</v>
      </c>
      <c r="F430" s="184" t="s">
        <v>605</v>
      </c>
      <c r="G430" s="185" t="s">
        <v>323</v>
      </c>
      <c r="H430" s="186">
        <v>8.1950000000000003</v>
      </c>
      <c r="I430" s="187"/>
      <c r="J430" s="188">
        <f>ROUND(I430*H430,2)</f>
        <v>0</v>
      </c>
      <c r="K430" s="184" t="s">
        <v>263</v>
      </c>
      <c r="L430" s="39"/>
      <c r="M430" s="189" t="s">
        <v>1</v>
      </c>
      <c r="N430" s="190" t="s">
        <v>40</v>
      </c>
      <c r="O430" s="77"/>
      <c r="P430" s="191">
        <f>O430*H430</f>
        <v>0</v>
      </c>
      <c r="Q430" s="191">
        <v>0.0016100000000000001</v>
      </c>
      <c r="R430" s="191">
        <f>Q430*H430</f>
        <v>0.013193950000000001</v>
      </c>
      <c r="S430" s="191">
        <v>0</v>
      </c>
      <c r="T430" s="192">
        <f>S430*H430</f>
        <v>0</v>
      </c>
      <c r="U430" s="38"/>
      <c r="V430" s="38"/>
      <c r="W430" s="38"/>
      <c r="X430" s="38"/>
      <c r="Y430" s="38"/>
      <c r="Z430" s="38"/>
      <c r="AA430" s="38"/>
      <c r="AB430" s="38"/>
      <c r="AC430" s="38"/>
      <c r="AD430" s="38"/>
      <c r="AE430" s="38"/>
      <c r="AR430" s="193" t="s">
        <v>108</v>
      </c>
      <c r="AT430" s="193" t="s">
        <v>259</v>
      </c>
      <c r="AU430" s="193" t="s">
        <v>85</v>
      </c>
      <c r="AY430" s="19" t="s">
        <v>257</v>
      </c>
      <c r="BE430" s="194">
        <f>IF(N430="základní",J430,0)</f>
        <v>0</v>
      </c>
      <c r="BF430" s="194">
        <f>IF(N430="snížená",J430,0)</f>
        <v>0</v>
      </c>
      <c r="BG430" s="194">
        <f>IF(N430="zákl. přenesená",J430,0)</f>
        <v>0</v>
      </c>
      <c r="BH430" s="194">
        <f>IF(N430="sníž. přenesená",J430,0)</f>
        <v>0</v>
      </c>
      <c r="BI430" s="194">
        <f>IF(N430="nulová",J430,0)</f>
        <v>0</v>
      </c>
      <c r="BJ430" s="19" t="s">
        <v>82</v>
      </c>
      <c r="BK430" s="194">
        <f>ROUND(I430*H430,2)</f>
        <v>0</v>
      </c>
      <c r="BL430" s="19" t="s">
        <v>108</v>
      </c>
      <c r="BM430" s="193" t="s">
        <v>3972</v>
      </c>
    </row>
    <row r="431" s="13" customFormat="1">
      <c r="A431" s="13"/>
      <c r="B431" s="195"/>
      <c r="C431" s="13"/>
      <c r="D431" s="196" t="s">
        <v>265</v>
      </c>
      <c r="E431" s="197" t="s">
        <v>1</v>
      </c>
      <c r="F431" s="198" t="s">
        <v>500</v>
      </c>
      <c r="G431" s="13"/>
      <c r="H431" s="197" t="s">
        <v>1</v>
      </c>
      <c r="I431" s="199"/>
      <c r="J431" s="13"/>
      <c r="K431" s="13"/>
      <c r="L431" s="195"/>
      <c r="M431" s="200"/>
      <c r="N431" s="201"/>
      <c r="O431" s="201"/>
      <c r="P431" s="201"/>
      <c r="Q431" s="201"/>
      <c r="R431" s="201"/>
      <c r="S431" s="201"/>
      <c r="T431" s="202"/>
      <c r="U431" s="13"/>
      <c r="V431" s="13"/>
      <c r="W431" s="13"/>
      <c r="X431" s="13"/>
      <c r="Y431" s="13"/>
      <c r="Z431" s="13"/>
      <c r="AA431" s="13"/>
      <c r="AB431" s="13"/>
      <c r="AC431" s="13"/>
      <c r="AD431" s="13"/>
      <c r="AE431" s="13"/>
      <c r="AT431" s="197" t="s">
        <v>265</v>
      </c>
      <c r="AU431" s="197" t="s">
        <v>85</v>
      </c>
      <c r="AV431" s="13" t="s">
        <v>82</v>
      </c>
      <c r="AW431" s="13" t="s">
        <v>32</v>
      </c>
      <c r="AX431" s="13" t="s">
        <v>75</v>
      </c>
      <c r="AY431" s="197" t="s">
        <v>257</v>
      </c>
    </row>
    <row r="432" s="13" customFormat="1">
      <c r="A432" s="13"/>
      <c r="B432" s="195"/>
      <c r="C432" s="13"/>
      <c r="D432" s="196" t="s">
        <v>265</v>
      </c>
      <c r="E432" s="197" t="s">
        <v>1</v>
      </c>
      <c r="F432" s="198" t="s">
        <v>501</v>
      </c>
      <c r="G432" s="13"/>
      <c r="H432" s="197" t="s">
        <v>1</v>
      </c>
      <c r="I432" s="199"/>
      <c r="J432" s="13"/>
      <c r="K432" s="13"/>
      <c r="L432" s="195"/>
      <c r="M432" s="200"/>
      <c r="N432" s="201"/>
      <c r="O432" s="201"/>
      <c r="P432" s="201"/>
      <c r="Q432" s="201"/>
      <c r="R432" s="201"/>
      <c r="S432" s="201"/>
      <c r="T432" s="202"/>
      <c r="U432" s="13"/>
      <c r="V432" s="13"/>
      <c r="W432" s="13"/>
      <c r="X432" s="13"/>
      <c r="Y432" s="13"/>
      <c r="Z432" s="13"/>
      <c r="AA432" s="13"/>
      <c r="AB432" s="13"/>
      <c r="AC432" s="13"/>
      <c r="AD432" s="13"/>
      <c r="AE432" s="13"/>
      <c r="AT432" s="197" t="s">
        <v>265</v>
      </c>
      <c r="AU432" s="197" t="s">
        <v>85</v>
      </c>
      <c r="AV432" s="13" t="s">
        <v>82</v>
      </c>
      <c r="AW432" s="13" t="s">
        <v>32</v>
      </c>
      <c r="AX432" s="13" t="s">
        <v>75</v>
      </c>
      <c r="AY432" s="197" t="s">
        <v>257</v>
      </c>
    </row>
    <row r="433" s="13" customFormat="1">
      <c r="A433" s="13"/>
      <c r="B433" s="195"/>
      <c r="C433" s="13"/>
      <c r="D433" s="196" t="s">
        <v>265</v>
      </c>
      <c r="E433" s="197" t="s">
        <v>1</v>
      </c>
      <c r="F433" s="198" t="s">
        <v>527</v>
      </c>
      <c r="G433" s="13"/>
      <c r="H433" s="197" t="s">
        <v>1</v>
      </c>
      <c r="I433" s="199"/>
      <c r="J433" s="13"/>
      <c r="K433" s="13"/>
      <c r="L433" s="195"/>
      <c r="M433" s="200"/>
      <c r="N433" s="201"/>
      <c r="O433" s="201"/>
      <c r="P433" s="201"/>
      <c r="Q433" s="201"/>
      <c r="R433" s="201"/>
      <c r="S433" s="201"/>
      <c r="T433" s="202"/>
      <c r="U433" s="13"/>
      <c r="V433" s="13"/>
      <c r="W433" s="13"/>
      <c r="X433" s="13"/>
      <c r="Y433" s="13"/>
      <c r="Z433" s="13"/>
      <c r="AA433" s="13"/>
      <c r="AB433" s="13"/>
      <c r="AC433" s="13"/>
      <c r="AD433" s="13"/>
      <c r="AE433" s="13"/>
      <c r="AT433" s="197" t="s">
        <v>265</v>
      </c>
      <c r="AU433" s="197" t="s">
        <v>85</v>
      </c>
      <c r="AV433" s="13" t="s">
        <v>82</v>
      </c>
      <c r="AW433" s="13" t="s">
        <v>32</v>
      </c>
      <c r="AX433" s="13" t="s">
        <v>75</v>
      </c>
      <c r="AY433" s="197" t="s">
        <v>257</v>
      </c>
    </row>
    <row r="434" s="14" customFormat="1">
      <c r="A434" s="14"/>
      <c r="B434" s="203"/>
      <c r="C434" s="14"/>
      <c r="D434" s="196" t="s">
        <v>265</v>
      </c>
      <c r="E434" s="204" t="s">
        <v>1</v>
      </c>
      <c r="F434" s="205" t="s">
        <v>3973</v>
      </c>
      <c r="G434" s="14"/>
      <c r="H434" s="206">
        <v>3.6800000000000002</v>
      </c>
      <c r="I434" s="207"/>
      <c r="J434" s="14"/>
      <c r="K434" s="14"/>
      <c r="L434" s="203"/>
      <c r="M434" s="208"/>
      <c r="N434" s="209"/>
      <c r="O434" s="209"/>
      <c r="P434" s="209"/>
      <c r="Q434" s="209"/>
      <c r="R434" s="209"/>
      <c r="S434" s="209"/>
      <c r="T434" s="210"/>
      <c r="U434" s="14"/>
      <c r="V434" s="14"/>
      <c r="W434" s="14"/>
      <c r="X434" s="14"/>
      <c r="Y434" s="14"/>
      <c r="Z434" s="14"/>
      <c r="AA434" s="14"/>
      <c r="AB434" s="14"/>
      <c r="AC434" s="14"/>
      <c r="AD434" s="14"/>
      <c r="AE434" s="14"/>
      <c r="AT434" s="204" t="s">
        <v>265</v>
      </c>
      <c r="AU434" s="204" t="s">
        <v>85</v>
      </c>
      <c r="AV434" s="14" t="s">
        <v>85</v>
      </c>
      <c r="AW434" s="14" t="s">
        <v>32</v>
      </c>
      <c r="AX434" s="14" t="s">
        <v>75</v>
      </c>
      <c r="AY434" s="204" t="s">
        <v>257</v>
      </c>
    </row>
    <row r="435" s="14" customFormat="1">
      <c r="A435" s="14"/>
      <c r="B435" s="203"/>
      <c r="C435" s="14"/>
      <c r="D435" s="196" t="s">
        <v>265</v>
      </c>
      <c r="E435" s="204" t="s">
        <v>1</v>
      </c>
      <c r="F435" s="205" t="s">
        <v>3974</v>
      </c>
      <c r="G435" s="14"/>
      <c r="H435" s="206">
        <v>4.5149999999999997</v>
      </c>
      <c r="I435" s="207"/>
      <c r="J435" s="14"/>
      <c r="K435" s="14"/>
      <c r="L435" s="203"/>
      <c r="M435" s="208"/>
      <c r="N435" s="209"/>
      <c r="O435" s="209"/>
      <c r="P435" s="209"/>
      <c r="Q435" s="209"/>
      <c r="R435" s="209"/>
      <c r="S435" s="209"/>
      <c r="T435" s="210"/>
      <c r="U435" s="14"/>
      <c r="V435" s="14"/>
      <c r="W435" s="14"/>
      <c r="X435" s="14"/>
      <c r="Y435" s="14"/>
      <c r="Z435" s="14"/>
      <c r="AA435" s="14"/>
      <c r="AB435" s="14"/>
      <c r="AC435" s="14"/>
      <c r="AD435" s="14"/>
      <c r="AE435" s="14"/>
      <c r="AT435" s="204" t="s">
        <v>265</v>
      </c>
      <c r="AU435" s="204" t="s">
        <v>85</v>
      </c>
      <c r="AV435" s="14" t="s">
        <v>85</v>
      </c>
      <c r="AW435" s="14" t="s">
        <v>32</v>
      </c>
      <c r="AX435" s="14" t="s">
        <v>75</v>
      </c>
      <c r="AY435" s="204" t="s">
        <v>257</v>
      </c>
    </row>
    <row r="436" s="15" customFormat="1">
      <c r="A436" s="15"/>
      <c r="B436" s="211"/>
      <c r="C436" s="15"/>
      <c r="D436" s="196" t="s">
        <v>265</v>
      </c>
      <c r="E436" s="212" t="s">
        <v>1</v>
      </c>
      <c r="F436" s="213" t="s">
        <v>271</v>
      </c>
      <c r="G436" s="15"/>
      <c r="H436" s="214">
        <v>8.1950000000000003</v>
      </c>
      <c r="I436" s="215"/>
      <c r="J436" s="15"/>
      <c r="K436" s="15"/>
      <c r="L436" s="211"/>
      <c r="M436" s="216"/>
      <c r="N436" s="217"/>
      <c r="O436" s="217"/>
      <c r="P436" s="217"/>
      <c r="Q436" s="217"/>
      <c r="R436" s="217"/>
      <c r="S436" s="217"/>
      <c r="T436" s="218"/>
      <c r="U436" s="15"/>
      <c r="V436" s="15"/>
      <c r="W436" s="15"/>
      <c r="X436" s="15"/>
      <c r="Y436" s="15"/>
      <c r="Z436" s="15"/>
      <c r="AA436" s="15"/>
      <c r="AB436" s="15"/>
      <c r="AC436" s="15"/>
      <c r="AD436" s="15"/>
      <c r="AE436" s="15"/>
      <c r="AT436" s="212" t="s">
        <v>265</v>
      </c>
      <c r="AU436" s="212" t="s">
        <v>85</v>
      </c>
      <c r="AV436" s="15" t="s">
        <v>108</v>
      </c>
      <c r="AW436" s="15" t="s">
        <v>32</v>
      </c>
      <c r="AX436" s="15" t="s">
        <v>82</v>
      </c>
      <c r="AY436" s="212" t="s">
        <v>257</v>
      </c>
    </row>
    <row r="437" s="2" customFormat="1" ht="33" customHeight="1">
      <c r="A437" s="38"/>
      <c r="B437" s="181"/>
      <c r="C437" s="182" t="s">
        <v>622</v>
      </c>
      <c r="D437" s="182" t="s">
        <v>259</v>
      </c>
      <c r="E437" s="183" t="s">
        <v>610</v>
      </c>
      <c r="F437" s="184" t="s">
        <v>611</v>
      </c>
      <c r="G437" s="185" t="s">
        <v>323</v>
      </c>
      <c r="H437" s="186">
        <v>8.1950000000000003</v>
      </c>
      <c r="I437" s="187"/>
      <c r="J437" s="188">
        <f>ROUND(I437*H437,2)</f>
        <v>0</v>
      </c>
      <c r="K437" s="184" t="s">
        <v>263</v>
      </c>
      <c r="L437" s="39"/>
      <c r="M437" s="189" t="s">
        <v>1</v>
      </c>
      <c r="N437" s="190" t="s">
        <v>40</v>
      </c>
      <c r="O437" s="77"/>
      <c r="P437" s="191">
        <f>O437*H437</f>
        <v>0</v>
      </c>
      <c r="Q437" s="191">
        <v>0</v>
      </c>
      <c r="R437" s="191">
        <f>Q437*H437</f>
        <v>0</v>
      </c>
      <c r="S437" s="191">
        <v>0</v>
      </c>
      <c r="T437" s="192">
        <f>S437*H437</f>
        <v>0</v>
      </c>
      <c r="U437" s="38"/>
      <c r="V437" s="38"/>
      <c r="W437" s="38"/>
      <c r="X437" s="38"/>
      <c r="Y437" s="38"/>
      <c r="Z437" s="38"/>
      <c r="AA437" s="38"/>
      <c r="AB437" s="38"/>
      <c r="AC437" s="38"/>
      <c r="AD437" s="38"/>
      <c r="AE437" s="38"/>
      <c r="AR437" s="193" t="s">
        <v>108</v>
      </c>
      <c r="AT437" s="193" t="s">
        <v>259</v>
      </c>
      <c r="AU437" s="193" t="s">
        <v>85</v>
      </c>
      <c r="AY437" s="19" t="s">
        <v>257</v>
      </c>
      <c r="BE437" s="194">
        <f>IF(N437="základní",J437,0)</f>
        <v>0</v>
      </c>
      <c r="BF437" s="194">
        <f>IF(N437="snížená",J437,0)</f>
        <v>0</v>
      </c>
      <c r="BG437" s="194">
        <f>IF(N437="zákl. přenesená",J437,0)</f>
        <v>0</v>
      </c>
      <c r="BH437" s="194">
        <f>IF(N437="sníž. přenesená",J437,0)</f>
        <v>0</v>
      </c>
      <c r="BI437" s="194">
        <f>IF(N437="nulová",J437,0)</f>
        <v>0</v>
      </c>
      <c r="BJ437" s="19" t="s">
        <v>82</v>
      </c>
      <c r="BK437" s="194">
        <f>ROUND(I437*H437,2)</f>
        <v>0</v>
      </c>
      <c r="BL437" s="19" t="s">
        <v>108</v>
      </c>
      <c r="BM437" s="193" t="s">
        <v>3975</v>
      </c>
    </row>
    <row r="438" s="2" customFormat="1" ht="16.5" customHeight="1">
      <c r="A438" s="38"/>
      <c r="B438" s="181"/>
      <c r="C438" s="182" t="s">
        <v>627</v>
      </c>
      <c r="D438" s="182" t="s">
        <v>259</v>
      </c>
      <c r="E438" s="183" t="s">
        <v>614</v>
      </c>
      <c r="F438" s="184" t="s">
        <v>615</v>
      </c>
      <c r="G438" s="185" t="s">
        <v>304</v>
      </c>
      <c r="H438" s="186">
        <v>24.782</v>
      </c>
      <c r="I438" s="187"/>
      <c r="J438" s="188">
        <f>ROUND(I438*H438,2)</f>
        <v>0</v>
      </c>
      <c r="K438" s="184" t="s">
        <v>263</v>
      </c>
      <c r="L438" s="39"/>
      <c r="M438" s="189" t="s">
        <v>1</v>
      </c>
      <c r="N438" s="190" t="s">
        <v>40</v>
      </c>
      <c r="O438" s="77"/>
      <c r="P438" s="191">
        <f>O438*H438</f>
        <v>0</v>
      </c>
      <c r="Q438" s="191">
        <v>1.04922</v>
      </c>
      <c r="R438" s="191">
        <f>Q438*H438</f>
        <v>26.00177004</v>
      </c>
      <c r="S438" s="191">
        <v>0</v>
      </c>
      <c r="T438" s="192">
        <f>S438*H438</f>
        <v>0</v>
      </c>
      <c r="U438" s="38"/>
      <c r="V438" s="38"/>
      <c r="W438" s="38"/>
      <c r="X438" s="38"/>
      <c r="Y438" s="38"/>
      <c r="Z438" s="38"/>
      <c r="AA438" s="38"/>
      <c r="AB438" s="38"/>
      <c r="AC438" s="38"/>
      <c r="AD438" s="38"/>
      <c r="AE438" s="38"/>
      <c r="AR438" s="193" t="s">
        <v>108</v>
      </c>
      <c r="AT438" s="193" t="s">
        <v>259</v>
      </c>
      <c r="AU438" s="193" t="s">
        <v>85</v>
      </c>
      <c r="AY438" s="19" t="s">
        <v>257</v>
      </c>
      <c r="BE438" s="194">
        <f>IF(N438="základní",J438,0)</f>
        <v>0</v>
      </c>
      <c r="BF438" s="194">
        <f>IF(N438="snížená",J438,0)</f>
        <v>0</v>
      </c>
      <c r="BG438" s="194">
        <f>IF(N438="zákl. přenesená",J438,0)</f>
        <v>0</v>
      </c>
      <c r="BH438" s="194">
        <f>IF(N438="sníž. přenesená",J438,0)</f>
        <v>0</v>
      </c>
      <c r="BI438" s="194">
        <f>IF(N438="nulová",J438,0)</f>
        <v>0</v>
      </c>
      <c r="BJ438" s="19" t="s">
        <v>82</v>
      </c>
      <c r="BK438" s="194">
        <f>ROUND(I438*H438,2)</f>
        <v>0</v>
      </c>
      <c r="BL438" s="19" t="s">
        <v>108</v>
      </c>
      <c r="BM438" s="193" t="s">
        <v>3976</v>
      </c>
    </row>
    <row r="439" s="13" customFormat="1">
      <c r="A439" s="13"/>
      <c r="B439" s="195"/>
      <c r="C439" s="13"/>
      <c r="D439" s="196" t="s">
        <v>265</v>
      </c>
      <c r="E439" s="197" t="s">
        <v>1</v>
      </c>
      <c r="F439" s="198" t="s">
        <v>617</v>
      </c>
      <c r="G439" s="13"/>
      <c r="H439" s="197" t="s">
        <v>1</v>
      </c>
      <c r="I439" s="199"/>
      <c r="J439" s="13"/>
      <c r="K439" s="13"/>
      <c r="L439" s="195"/>
      <c r="M439" s="200"/>
      <c r="N439" s="201"/>
      <c r="O439" s="201"/>
      <c r="P439" s="201"/>
      <c r="Q439" s="201"/>
      <c r="R439" s="201"/>
      <c r="S439" s="201"/>
      <c r="T439" s="202"/>
      <c r="U439" s="13"/>
      <c r="V439" s="13"/>
      <c r="W439" s="13"/>
      <c r="X439" s="13"/>
      <c r="Y439" s="13"/>
      <c r="Z439" s="13"/>
      <c r="AA439" s="13"/>
      <c r="AB439" s="13"/>
      <c r="AC439" s="13"/>
      <c r="AD439" s="13"/>
      <c r="AE439" s="13"/>
      <c r="AT439" s="197" t="s">
        <v>265</v>
      </c>
      <c r="AU439" s="197" t="s">
        <v>85</v>
      </c>
      <c r="AV439" s="13" t="s">
        <v>82</v>
      </c>
      <c r="AW439" s="13" t="s">
        <v>32</v>
      </c>
      <c r="AX439" s="13" t="s">
        <v>75</v>
      </c>
      <c r="AY439" s="197" t="s">
        <v>257</v>
      </c>
    </row>
    <row r="440" s="13" customFormat="1">
      <c r="A440" s="13"/>
      <c r="B440" s="195"/>
      <c r="C440" s="13"/>
      <c r="D440" s="196" t="s">
        <v>265</v>
      </c>
      <c r="E440" s="197" t="s">
        <v>1</v>
      </c>
      <c r="F440" s="198" t="s">
        <v>618</v>
      </c>
      <c r="G440" s="13"/>
      <c r="H440" s="197" t="s">
        <v>1</v>
      </c>
      <c r="I440" s="199"/>
      <c r="J440" s="13"/>
      <c r="K440" s="13"/>
      <c r="L440" s="195"/>
      <c r="M440" s="200"/>
      <c r="N440" s="201"/>
      <c r="O440" s="201"/>
      <c r="P440" s="201"/>
      <c r="Q440" s="201"/>
      <c r="R440" s="201"/>
      <c r="S440" s="201"/>
      <c r="T440" s="202"/>
      <c r="U440" s="13"/>
      <c r="V440" s="13"/>
      <c r="W440" s="13"/>
      <c r="X440" s="13"/>
      <c r="Y440" s="13"/>
      <c r="Z440" s="13"/>
      <c r="AA440" s="13"/>
      <c r="AB440" s="13"/>
      <c r="AC440" s="13"/>
      <c r="AD440" s="13"/>
      <c r="AE440" s="13"/>
      <c r="AT440" s="197" t="s">
        <v>265</v>
      </c>
      <c r="AU440" s="197" t="s">
        <v>85</v>
      </c>
      <c r="AV440" s="13" t="s">
        <v>82</v>
      </c>
      <c r="AW440" s="13" t="s">
        <v>32</v>
      </c>
      <c r="AX440" s="13" t="s">
        <v>75</v>
      </c>
      <c r="AY440" s="197" t="s">
        <v>257</v>
      </c>
    </row>
    <row r="441" s="14" customFormat="1">
      <c r="A441" s="14"/>
      <c r="B441" s="203"/>
      <c r="C441" s="14"/>
      <c r="D441" s="196" t="s">
        <v>265</v>
      </c>
      <c r="E441" s="204" t="s">
        <v>1</v>
      </c>
      <c r="F441" s="205" t="s">
        <v>3977</v>
      </c>
      <c r="G441" s="14"/>
      <c r="H441" s="206">
        <v>0.96899999999999997</v>
      </c>
      <c r="I441" s="207"/>
      <c r="J441" s="14"/>
      <c r="K441" s="14"/>
      <c r="L441" s="203"/>
      <c r="M441" s="208"/>
      <c r="N441" s="209"/>
      <c r="O441" s="209"/>
      <c r="P441" s="209"/>
      <c r="Q441" s="209"/>
      <c r="R441" s="209"/>
      <c r="S441" s="209"/>
      <c r="T441" s="210"/>
      <c r="U441" s="14"/>
      <c r="V441" s="14"/>
      <c r="W441" s="14"/>
      <c r="X441" s="14"/>
      <c r="Y441" s="14"/>
      <c r="Z441" s="14"/>
      <c r="AA441" s="14"/>
      <c r="AB441" s="14"/>
      <c r="AC441" s="14"/>
      <c r="AD441" s="14"/>
      <c r="AE441" s="14"/>
      <c r="AT441" s="204" t="s">
        <v>265</v>
      </c>
      <c r="AU441" s="204" t="s">
        <v>85</v>
      </c>
      <c r="AV441" s="14" t="s">
        <v>85</v>
      </c>
      <c r="AW441" s="14" t="s">
        <v>32</v>
      </c>
      <c r="AX441" s="14" t="s">
        <v>75</v>
      </c>
      <c r="AY441" s="204" t="s">
        <v>257</v>
      </c>
    </row>
    <row r="442" s="13" customFormat="1">
      <c r="A442" s="13"/>
      <c r="B442" s="195"/>
      <c r="C442" s="13"/>
      <c r="D442" s="196" t="s">
        <v>265</v>
      </c>
      <c r="E442" s="197" t="s">
        <v>1</v>
      </c>
      <c r="F442" s="198" t="s">
        <v>620</v>
      </c>
      <c r="G442" s="13"/>
      <c r="H442" s="197" t="s">
        <v>1</v>
      </c>
      <c r="I442" s="199"/>
      <c r="J442" s="13"/>
      <c r="K442" s="13"/>
      <c r="L442" s="195"/>
      <c r="M442" s="200"/>
      <c r="N442" s="201"/>
      <c r="O442" s="201"/>
      <c r="P442" s="201"/>
      <c r="Q442" s="201"/>
      <c r="R442" s="201"/>
      <c r="S442" s="201"/>
      <c r="T442" s="202"/>
      <c r="U442" s="13"/>
      <c r="V442" s="13"/>
      <c r="W442" s="13"/>
      <c r="X442" s="13"/>
      <c r="Y442" s="13"/>
      <c r="Z442" s="13"/>
      <c r="AA442" s="13"/>
      <c r="AB442" s="13"/>
      <c r="AC442" s="13"/>
      <c r="AD442" s="13"/>
      <c r="AE442" s="13"/>
      <c r="AT442" s="197" t="s">
        <v>265</v>
      </c>
      <c r="AU442" s="197" t="s">
        <v>85</v>
      </c>
      <c r="AV442" s="13" t="s">
        <v>82</v>
      </c>
      <c r="AW442" s="13" t="s">
        <v>32</v>
      </c>
      <c r="AX442" s="13" t="s">
        <v>75</v>
      </c>
      <c r="AY442" s="197" t="s">
        <v>257</v>
      </c>
    </row>
    <row r="443" s="14" customFormat="1">
      <c r="A443" s="14"/>
      <c r="B443" s="203"/>
      <c r="C443" s="14"/>
      <c r="D443" s="196" t="s">
        <v>265</v>
      </c>
      <c r="E443" s="204" t="s">
        <v>1</v>
      </c>
      <c r="F443" s="205" t="s">
        <v>3978</v>
      </c>
      <c r="G443" s="14"/>
      <c r="H443" s="206">
        <v>23.812999999999999</v>
      </c>
      <c r="I443" s="207"/>
      <c r="J443" s="14"/>
      <c r="K443" s="14"/>
      <c r="L443" s="203"/>
      <c r="M443" s="208"/>
      <c r="N443" s="209"/>
      <c r="O443" s="209"/>
      <c r="P443" s="209"/>
      <c r="Q443" s="209"/>
      <c r="R443" s="209"/>
      <c r="S443" s="209"/>
      <c r="T443" s="210"/>
      <c r="U443" s="14"/>
      <c r="V443" s="14"/>
      <c r="W443" s="14"/>
      <c r="X443" s="14"/>
      <c r="Y443" s="14"/>
      <c r="Z443" s="14"/>
      <c r="AA443" s="14"/>
      <c r="AB443" s="14"/>
      <c r="AC443" s="14"/>
      <c r="AD443" s="14"/>
      <c r="AE443" s="14"/>
      <c r="AT443" s="204" t="s">
        <v>265</v>
      </c>
      <c r="AU443" s="204" t="s">
        <v>85</v>
      </c>
      <c r="AV443" s="14" t="s">
        <v>85</v>
      </c>
      <c r="AW443" s="14" t="s">
        <v>32</v>
      </c>
      <c r="AX443" s="14" t="s">
        <v>75</v>
      </c>
      <c r="AY443" s="204" t="s">
        <v>257</v>
      </c>
    </row>
    <row r="444" s="15" customFormat="1">
      <c r="A444" s="15"/>
      <c r="B444" s="211"/>
      <c r="C444" s="15"/>
      <c r="D444" s="196" t="s">
        <v>265</v>
      </c>
      <c r="E444" s="212" t="s">
        <v>1</v>
      </c>
      <c r="F444" s="213" t="s">
        <v>271</v>
      </c>
      <c r="G444" s="15"/>
      <c r="H444" s="214">
        <v>24.782</v>
      </c>
      <c r="I444" s="215"/>
      <c r="J444" s="15"/>
      <c r="K444" s="15"/>
      <c r="L444" s="211"/>
      <c r="M444" s="216"/>
      <c r="N444" s="217"/>
      <c r="O444" s="217"/>
      <c r="P444" s="217"/>
      <c r="Q444" s="217"/>
      <c r="R444" s="217"/>
      <c r="S444" s="217"/>
      <c r="T444" s="218"/>
      <c r="U444" s="15"/>
      <c r="V444" s="15"/>
      <c r="W444" s="15"/>
      <c r="X444" s="15"/>
      <c r="Y444" s="15"/>
      <c r="Z444" s="15"/>
      <c r="AA444" s="15"/>
      <c r="AB444" s="15"/>
      <c r="AC444" s="15"/>
      <c r="AD444" s="15"/>
      <c r="AE444" s="15"/>
      <c r="AT444" s="212" t="s">
        <v>265</v>
      </c>
      <c r="AU444" s="212" t="s">
        <v>85</v>
      </c>
      <c r="AV444" s="15" t="s">
        <v>108</v>
      </c>
      <c r="AW444" s="15" t="s">
        <v>32</v>
      </c>
      <c r="AX444" s="15" t="s">
        <v>82</v>
      </c>
      <c r="AY444" s="212" t="s">
        <v>257</v>
      </c>
    </row>
    <row r="445" s="2" customFormat="1" ht="16.5" customHeight="1">
      <c r="A445" s="38"/>
      <c r="B445" s="181"/>
      <c r="C445" s="182" t="s">
        <v>647</v>
      </c>
      <c r="D445" s="182" t="s">
        <v>259</v>
      </c>
      <c r="E445" s="183" t="s">
        <v>623</v>
      </c>
      <c r="F445" s="184" t="s">
        <v>624</v>
      </c>
      <c r="G445" s="185" t="s">
        <v>304</v>
      </c>
      <c r="H445" s="186">
        <v>9.8239999999999998</v>
      </c>
      <c r="I445" s="187"/>
      <c r="J445" s="188">
        <f>ROUND(I445*H445,2)</f>
        <v>0</v>
      </c>
      <c r="K445" s="184" t="s">
        <v>263</v>
      </c>
      <c r="L445" s="39"/>
      <c r="M445" s="189" t="s">
        <v>1</v>
      </c>
      <c r="N445" s="190" t="s">
        <v>40</v>
      </c>
      <c r="O445" s="77"/>
      <c r="P445" s="191">
        <f>O445*H445</f>
        <v>0</v>
      </c>
      <c r="Q445" s="191">
        <v>1.06277</v>
      </c>
      <c r="R445" s="191">
        <f>Q445*H445</f>
        <v>10.440652479999999</v>
      </c>
      <c r="S445" s="191">
        <v>0</v>
      </c>
      <c r="T445" s="192">
        <f>S445*H445</f>
        <v>0</v>
      </c>
      <c r="U445" s="38"/>
      <c r="V445" s="38"/>
      <c r="W445" s="38"/>
      <c r="X445" s="38"/>
      <c r="Y445" s="38"/>
      <c r="Z445" s="38"/>
      <c r="AA445" s="38"/>
      <c r="AB445" s="38"/>
      <c r="AC445" s="38"/>
      <c r="AD445" s="38"/>
      <c r="AE445" s="38"/>
      <c r="AR445" s="193" t="s">
        <v>108</v>
      </c>
      <c r="AT445" s="193" t="s">
        <v>259</v>
      </c>
      <c r="AU445" s="193" t="s">
        <v>85</v>
      </c>
      <c r="AY445" s="19" t="s">
        <v>257</v>
      </c>
      <c r="BE445" s="194">
        <f>IF(N445="základní",J445,0)</f>
        <v>0</v>
      </c>
      <c r="BF445" s="194">
        <f>IF(N445="snížená",J445,0)</f>
        <v>0</v>
      </c>
      <c r="BG445" s="194">
        <f>IF(N445="zákl. přenesená",J445,0)</f>
        <v>0</v>
      </c>
      <c r="BH445" s="194">
        <f>IF(N445="sníž. přenesená",J445,0)</f>
        <v>0</v>
      </c>
      <c r="BI445" s="194">
        <f>IF(N445="nulová",J445,0)</f>
        <v>0</v>
      </c>
      <c r="BJ445" s="19" t="s">
        <v>82</v>
      </c>
      <c r="BK445" s="194">
        <f>ROUND(I445*H445,2)</f>
        <v>0</v>
      </c>
      <c r="BL445" s="19" t="s">
        <v>108</v>
      </c>
      <c r="BM445" s="193" t="s">
        <v>3979</v>
      </c>
    </row>
    <row r="446" s="13" customFormat="1">
      <c r="A446" s="13"/>
      <c r="B446" s="195"/>
      <c r="C446" s="13"/>
      <c r="D446" s="196" t="s">
        <v>265</v>
      </c>
      <c r="E446" s="197" t="s">
        <v>1</v>
      </c>
      <c r="F446" s="198" t="s">
        <v>617</v>
      </c>
      <c r="G446" s="13"/>
      <c r="H446" s="197" t="s">
        <v>1</v>
      </c>
      <c r="I446" s="199"/>
      <c r="J446" s="13"/>
      <c r="K446" s="13"/>
      <c r="L446" s="195"/>
      <c r="M446" s="200"/>
      <c r="N446" s="201"/>
      <c r="O446" s="201"/>
      <c r="P446" s="201"/>
      <c r="Q446" s="201"/>
      <c r="R446" s="201"/>
      <c r="S446" s="201"/>
      <c r="T446" s="202"/>
      <c r="U446" s="13"/>
      <c r="V446" s="13"/>
      <c r="W446" s="13"/>
      <c r="X446" s="13"/>
      <c r="Y446" s="13"/>
      <c r="Z446" s="13"/>
      <c r="AA446" s="13"/>
      <c r="AB446" s="13"/>
      <c r="AC446" s="13"/>
      <c r="AD446" s="13"/>
      <c r="AE446" s="13"/>
      <c r="AT446" s="197" t="s">
        <v>265</v>
      </c>
      <c r="AU446" s="197" t="s">
        <v>85</v>
      </c>
      <c r="AV446" s="13" t="s">
        <v>82</v>
      </c>
      <c r="AW446" s="13" t="s">
        <v>32</v>
      </c>
      <c r="AX446" s="13" t="s">
        <v>75</v>
      </c>
      <c r="AY446" s="197" t="s">
        <v>257</v>
      </c>
    </row>
    <row r="447" s="13" customFormat="1">
      <c r="A447" s="13"/>
      <c r="B447" s="195"/>
      <c r="C447" s="13"/>
      <c r="D447" s="196" t="s">
        <v>265</v>
      </c>
      <c r="E447" s="197" t="s">
        <v>1</v>
      </c>
      <c r="F447" s="198" t="s">
        <v>620</v>
      </c>
      <c r="G447" s="13"/>
      <c r="H447" s="197" t="s">
        <v>1</v>
      </c>
      <c r="I447" s="199"/>
      <c r="J447" s="13"/>
      <c r="K447" s="13"/>
      <c r="L447" s="195"/>
      <c r="M447" s="200"/>
      <c r="N447" s="201"/>
      <c r="O447" s="201"/>
      <c r="P447" s="201"/>
      <c r="Q447" s="201"/>
      <c r="R447" s="201"/>
      <c r="S447" s="201"/>
      <c r="T447" s="202"/>
      <c r="U447" s="13"/>
      <c r="V447" s="13"/>
      <c r="W447" s="13"/>
      <c r="X447" s="13"/>
      <c r="Y447" s="13"/>
      <c r="Z447" s="13"/>
      <c r="AA447" s="13"/>
      <c r="AB447" s="13"/>
      <c r="AC447" s="13"/>
      <c r="AD447" s="13"/>
      <c r="AE447" s="13"/>
      <c r="AT447" s="197" t="s">
        <v>265</v>
      </c>
      <c r="AU447" s="197" t="s">
        <v>85</v>
      </c>
      <c r="AV447" s="13" t="s">
        <v>82</v>
      </c>
      <c r="AW447" s="13" t="s">
        <v>32</v>
      </c>
      <c r="AX447" s="13" t="s">
        <v>75</v>
      </c>
      <c r="AY447" s="197" t="s">
        <v>257</v>
      </c>
    </row>
    <row r="448" s="14" customFormat="1">
      <c r="A448" s="14"/>
      <c r="B448" s="203"/>
      <c r="C448" s="14"/>
      <c r="D448" s="196" t="s">
        <v>265</v>
      </c>
      <c r="E448" s="204" t="s">
        <v>1</v>
      </c>
      <c r="F448" s="205" t="s">
        <v>3980</v>
      </c>
      <c r="G448" s="14"/>
      <c r="H448" s="206">
        <v>9.8239999999999998</v>
      </c>
      <c r="I448" s="207"/>
      <c r="J448" s="14"/>
      <c r="K448" s="14"/>
      <c r="L448" s="203"/>
      <c r="M448" s="208"/>
      <c r="N448" s="209"/>
      <c r="O448" s="209"/>
      <c r="P448" s="209"/>
      <c r="Q448" s="209"/>
      <c r="R448" s="209"/>
      <c r="S448" s="209"/>
      <c r="T448" s="210"/>
      <c r="U448" s="14"/>
      <c r="V448" s="14"/>
      <c r="W448" s="14"/>
      <c r="X448" s="14"/>
      <c r="Y448" s="14"/>
      <c r="Z448" s="14"/>
      <c r="AA448" s="14"/>
      <c r="AB448" s="14"/>
      <c r="AC448" s="14"/>
      <c r="AD448" s="14"/>
      <c r="AE448" s="14"/>
      <c r="AT448" s="204" t="s">
        <v>265</v>
      </c>
      <c r="AU448" s="204" t="s">
        <v>85</v>
      </c>
      <c r="AV448" s="14" t="s">
        <v>85</v>
      </c>
      <c r="AW448" s="14" t="s">
        <v>32</v>
      </c>
      <c r="AX448" s="14" t="s">
        <v>75</v>
      </c>
      <c r="AY448" s="204" t="s">
        <v>257</v>
      </c>
    </row>
    <row r="449" s="15" customFormat="1">
      <c r="A449" s="15"/>
      <c r="B449" s="211"/>
      <c r="C449" s="15"/>
      <c r="D449" s="196" t="s">
        <v>265</v>
      </c>
      <c r="E449" s="212" t="s">
        <v>1</v>
      </c>
      <c r="F449" s="213" t="s">
        <v>271</v>
      </c>
      <c r="G449" s="15"/>
      <c r="H449" s="214">
        <v>9.8239999999999998</v>
      </c>
      <c r="I449" s="215"/>
      <c r="J449" s="15"/>
      <c r="K449" s="15"/>
      <c r="L449" s="211"/>
      <c r="M449" s="216"/>
      <c r="N449" s="217"/>
      <c r="O449" s="217"/>
      <c r="P449" s="217"/>
      <c r="Q449" s="217"/>
      <c r="R449" s="217"/>
      <c r="S449" s="217"/>
      <c r="T449" s="218"/>
      <c r="U449" s="15"/>
      <c r="V449" s="15"/>
      <c r="W449" s="15"/>
      <c r="X449" s="15"/>
      <c r="Y449" s="15"/>
      <c r="Z449" s="15"/>
      <c r="AA449" s="15"/>
      <c r="AB449" s="15"/>
      <c r="AC449" s="15"/>
      <c r="AD449" s="15"/>
      <c r="AE449" s="15"/>
      <c r="AT449" s="212" t="s">
        <v>265</v>
      </c>
      <c r="AU449" s="212" t="s">
        <v>85</v>
      </c>
      <c r="AV449" s="15" t="s">
        <v>108</v>
      </c>
      <c r="AW449" s="15" t="s">
        <v>32</v>
      </c>
      <c r="AX449" s="15" t="s">
        <v>82</v>
      </c>
      <c r="AY449" s="212" t="s">
        <v>257</v>
      </c>
    </row>
    <row r="450" s="2" customFormat="1" ht="21.75" customHeight="1">
      <c r="A450" s="38"/>
      <c r="B450" s="181"/>
      <c r="C450" s="182" t="s">
        <v>655</v>
      </c>
      <c r="D450" s="182" t="s">
        <v>259</v>
      </c>
      <c r="E450" s="183" t="s">
        <v>628</v>
      </c>
      <c r="F450" s="184" t="s">
        <v>629</v>
      </c>
      <c r="G450" s="185" t="s">
        <v>262</v>
      </c>
      <c r="H450" s="186">
        <v>6.7530000000000001</v>
      </c>
      <c r="I450" s="187"/>
      <c r="J450" s="188">
        <f>ROUND(I450*H450,2)</f>
        <v>0</v>
      </c>
      <c r="K450" s="184" t="s">
        <v>263</v>
      </c>
      <c r="L450" s="39"/>
      <c r="M450" s="189" t="s">
        <v>1</v>
      </c>
      <c r="N450" s="190" t="s">
        <v>40</v>
      </c>
      <c r="O450" s="77"/>
      <c r="P450" s="191">
        <f>O450*H450</f>
        <v>0</v>
      </c>
      <c r="Q450" s="191">
        <v>2.5018699999999998</v>
      </c>
      <c r="R450" s="191">
        <f>Q450*H450</f>
        <v>16.895128109999998</v>
      </c>
      <c r="S450" s="191">
        <v>0</v>
      </c>
      <c r="T450" s="192">
        <f>S450*H450</f>
        <v>0</v>
      </c>
      <c r="U450" s="38"/>
      <c r="V450" s="38"/>
      <c r="W450" s="38"/>
      <c r="X450" s="38"/>
      <c r="Y450" s="38"/>
      <c r="Z450" s="38"/>
      <c r="AA450" s="38"/>
      <c r="AB450" s="38"/>
      <c r="AC450" s="38"/>
      <c r="AD450" s="38"/>
      <c r="AE450" s="38"/>
      <c r="AR450" s="193" t="s">
        <v>108</v>
      </c>
      <c r="AT450" s="193" t="s">
        <v>259</v>
      </c>
      <c r="AU450" s="193" t="s">
        <v>85</v>
      </c>
      <c r="AY450" s="19" t="s">
        <v>257</v>
      </c>
      <c r="BE450" s="194">
        <f>IF(N450="základní",J450,0)</f>
        <v>0</v>
      </c>
      <c r="BF450" s="194">
        <f>IF(N450="snížená",J450,0)</f>
        <v>0</v>
      </c>
      <c r="BG450" s="194">
        <f>IF(N450="zákl. přenesená",J450,0)</f>
        <v>0</v>
      </c>
      <c r="BH450" s="194">
        <f>IF(N450="sníž. přenesená",J450,0)</f>
        <v>0</v>
      </c>
      <c r="BI450" s="194">
        <f>IF(N450="nulová",J450,0)</f>
        <v>0</v>
      </c>
      <c r="BJ450" s="19" t="s">
        <v>82</v>
      </c>
      <c r="BK450" s="194">
        <f>ROUND(I450*H450,2)</f>
        <v>0</v>
      </c>
      <c r="BL450" s="19" t="s">
        <v>108</v>
      </c>
      <c r="BM450" s="193" t="s">
        <v>3981</v>
      </c>
    </row>
    <row r="451" s="13" customFormat="1">
      <c r="A451" s="13"/>
      <c r="B451" s="195"/>
      <c r="C451" s="13"/>
      <c r="D451" s="196" t="s">
        <v>265</v>
      </c>
      <c r="E451" s="197" t="s">
        <v>1</v>
      </c>
      <c r="F451" s="198" t="s">
        <v>631</v>
      </c>
      <c r="G451" s="13"/>
      <c r="H451" s="197" t="s">
        <v>1</v>
      </c>
      <c r="I451" s="199"/>
      <c r="J451" s="13"/>
      <c r="K451" s="13"/>
      <c r="L451" s="195"/>
      <c r="M451" s="200"/>
      <c r="N451" s="201"/>
      <c r="O451" s="201"/>
      <c r="P451" s="201"/>
      <c r="Q451" s="201"/>
      <c r="R451" s="201"/>
      <c r="S451" s="201"/>
      <c r="T451" s="202"/>
      <c r="U451" s="13"/>
      <c r="V451" s="13"/>
      <c r="W451" s="13"/>
      <c r="X451" s="13"/>
      <c r="Y451" s="13"/>
      <c r="Z451" s="13"/>
      <c r="AA451" s="13"/>
      <c r="AB451" s="13"/>
      <c r="AC451" s="13"/>
      <c r="AD451" s="13"/>
      <c r="AE451" s="13"/>
      <c r="AT451" s="197" t="s">
        <v>265</v>
      </c>
      <c r="AU451" s="197" t="s">
        <v>85</v>
      </c>
      <c r="AV451" s="13" t="s">
        <v>82</v>
      </c>
      <c r="AW451" s="13" t="s">
        <v>32</v>
      </c>
      <c r="AX451" s="13" t="s">
        <v>75</v>
      </c>
      <c r="AY451" s="197" t="s">
        <v>257</v>
      </c>
    </row>
    <row r="452" s="13" customFormat="1">
      <c r="A452" s="13"/>
      <c r="B452" s="195"/>
      <c r="C452" s="13"/>
      <c r="D452" s="196" t="s">
        <v>265</v>
      </c>
      <c r="E452" s="197" t="s">
        <v>1</v>
      </c>
      <c r="F452" s="198" t="s">
        <v>632</v>
      </c>
      <c r="G452" s="13"/>
      <c r="H452" s="197" t="s">
        <v>1</v>
      </c>
      <c r="I452" s="199"/>
      <c r="J452" s="13"/>
      <c r="K452" s="13"/>
      <c r="L452" s="195"/>
      <c r="M452" s="200"/>
      <c r="N452" s="201"/>
      <c r="O452" s="201"/>
      <c r="P452" s="201"/>
      <c r="Q452" s="201"/>
      <c r="R452" s="201"/>
      <c r="S452" s="201"/>
      <c r="T452" s="202"/>
      <c r="U452" s="13"/>
      <c r="V452" s="13"/>
      <c r="W452" s="13"/>
      <c r="X452" s="13"/>
      <c r="Y452" s="13"/>
      <c r="Z452" s="13"/>
      <c r="AA452" s="13"/>
      <c r="AB452" s="13"/>
      <c r="AC452" s="13"/>
      <c r="AD452" s="13"/>
      <c r="AE452" s="13"/>
      <c r="AT452" s="197" t="s">
        <v>265</v>
      </c>
      <c r="AU452" s="197" t="s">
        <v>85</v>
      </c>
      <c r="AV452" s="13" t="s">
        <v>82</v>
      </c>
      <c r="AW452" s="13" t="s">
        <v>32</v>
      </c>
      <c r="AX452" s="13" t="s">
        <v>75</v>
      </c>
      <c r="AY452" s="197" t="s">
        <v>257</v>
      </c>
    </row>
    <row r="453" s="13" customFormat="1">
      <c r="A453" s="13"/>
      <c r="B453" s="195"/>
      <c r="C453" s="13"/>
      <c r="D453" s="196" t="s">
        <v>265</v>
      </c>
      <c r="E453" s="197" t="s">
        <v>1</v>
      </c>
      <c r="F453" s="198" t="s">
        <v>3982</v>
      </c>
      <c r="G453" s="13"/>
      <c r="H453" s="197" t="s">
        <v>1</v>
      </c>
      <c r="I453" s="199"/>
      <c r="J453" s="13"/>
      <c r="K453" s="13"/>
      <c r="L453" s="195"/>
      <c r="M453" s="200"/>
      <c r="N453" s="201"/>
      <c r="O453" s="201"/>
      <c r="P453" s="201"/>
      <c r="Q453" s="201"/>
      <c r="R453" s="201"/>
      <c r="S453" s="201"/>
      <c r="T453" s="202"/>
      <c r="U453" s="13"/>
      <c r="V453" s="13"/>
      <c r="W453" s="13"/>
      <c r="X453" s="13"/>
      <c r="Y453" s="13"/>
      <c r="Z453" s="13"/>
      <c r="AA453" s="13"/>
      <c r="AB453" s="13"/>
      <c r="AC453" s="13"/>
      <c r="AD453" s="13"/>
      <c r="AE453" s="13"/>
      <c r="AT453" s="197" t="s">
        <v>265</v>
      </c>
      <c r="AU453" s="197" t="s">
        <v>85</v>
      </c>
      <c r="AV453" s="13" t="s">
        <v>82</v>
      </c>
      <c r="AW453" s="13" t="s">
        <v>32</v>
      </c>
      <c r="AX453" s="13" t="s">
        <v>75</v>
      </c>
      <c r="AY453" s="197" t="s">
        <v>257</v>
      </c>
    </row>
    <row r="454" s="14" customFormat="1">
      <c r="A454" s="14"/>
      <c r="B454" s="203"/>
      <c r="C454" s="14"/>
      <c r="D454" s="196" t="s">
        <v>265</v>
      </c>
      <c r="E454" s="204" t="s">
        <v>1</v>
      </c>
      <c r="F454" s="205" t="s">
        <v>634</v>
      </c>
      <c r="G454" s="14"/>
      <c r="H454" s="206">
        <v>0.77700000000000002</v>
      </c>
      <c r="I454" s="207"/>
      <c r="J454" s="14"/>
      <c r="K454" s="14"/>
      <c r="L454" s="203"/>
      <c r="M454" s="208"/>
      <c r="N454" s="209"/>
      <c r="O454" s="209"/>
      <c r="P454" s="209"/>
      <c r="Q454" s="209"/>
      <c r="R454" s="209"/>
      <c r="S454" s="209"/>
      <c r="T454" s="210"/>
      <c r="U454" s="14"/>
      <c r="V454" s="14"/>
      <c r="W454" s="14"/>
      <c r="X454" s="14"/>
      <c r="Y454" s="14"/>
      <c r="Z454" s="14"/>
      <c r="AA454" s="14"/>
      <c r="AB454" s="14"/>
      <c r="AC454" s="14"/>
      <c r="AD454" s="14"/>
      <c r="AE454" s="14"/>
      <c r="AT454" s="204" t="s">
        <v>265</v>
      </c>
      <c r="AU454" s="204" t="s">
        <v>85</v>
      </c>
      <c r="AV454" s="14" t="s">
        <v>85</v>
      </c>
      <c r="AW454" s="14" t="s">
        <v>32</v>
      </c>
      <c r="AX454" s="14" t="s">
        <v>75</v>
      </c>
      <c r="AY454" s="204" t="s">
        <v>257</v>
      </c>
    </row>
    <row r="455" s="14" customFormat="1">
      <c r="A455" s="14"/>
      <c r="B455" s="203"/>
      <c r="C455" s="14"/>
      <c r="D455" s="196" t="s">
        <v>265</v>
      </c>
      <c r="E455" s="204" t="s">
        <v>1</v>
      </c>
      <c r="F455" s="205" t="s">
        <v>3983</v>
      </c>
      <c r="G455" s="14"/>
      <c r="H455" s="206">
        <v>0.78900000000000003</v>
      </c>
      <c r="I455" s="207"/>
      <c r="J455" s="14"/>
      <c r="K455" s="14"/>
      <c r="L455" s="203"/>
      <c r="M455" s="208"/>
      <c r="N455" s="209"/>
      <c r="O455" s="209"/>
      <c r="P455" s="209"/>
      <c r="Q455" s="209"/>
      <c r="R455" s="209"/>
      <c r="S455" s="209"/>
      <c r="T455" s="210"/>
      <c r="U455" s="14"/>
      <c r="V455" s="14"/>
      <c r="W455" s="14"/>
      <c r="X455" s="14"/>
      <c r="Y455" s="14"/>
      <c r="Z455" s="14"/>
      <c r="AA455" s="14"/>
      <c r="AB455" s="14"/>
      <c r="AC455" s="14"/>
      <c r="AD455" s="14"/>
      <c r="AE455" s="14"/>
      <c r="AT455" s="204" t="s">
        <v>265</v>
      </c>
      <c r="AU455" s="204" t="s">
        <v>85</v>
      </c>
      <c r="AV455" s="14" t="s">
        <v>85</v>
      </c>
      <c r="AW455" s="14" t="s">
        <v>32</v>
      </c>
      <c r="AX455" s="14" t="s">
        <v>75</v>
      </c>
      <c r="AY455" s="204" t="s">
        <v>257</v>
      </c>
    </row>
    <row r="456" s="14" customFormat="1">
      <c r="A456" s="14"/>
      <c r="B456" s="203"/>
      <c r="C456" s="14"/>
      <c r="D456" s="196" t="s">
        <v>265</v>
      </c>
      <c r="E456" s="204" t="s">
        <v>1</v>
      </c>
      <c r="F456" s="205" t="s">
        <v>3984</v>
      </c>
      <c r="G456" s="14"/>
      <c r="H456" s="206">
        <v>0.65200000000000002</v>
      </c>
      <c r="I456" s="207"/>
      <c r="J456" s="14"/>
      <c r="K456" s="14"/>
      <c r="L456" s="203"/>
      <c r="M456" s="208"/>
      <c r="N456" s="209"/>
      <c r="O456" s="209"/>
      <c r="P456" s="209"/>
      <c r="Q456" s="209"/>
      <c r="R456" s="209"/>
      <c r="S456" s="209"/>
      <c r="T456" s="210"/>
      <c r="U456" s="14"/>
      <c r="V456" s="14"/>
      <c r="W456" s="14"/>
      <c r="X456" s="14"/>
      <c r="Y456" s="14"/>
      <c r="Z456" s="14"/>
      <c r="AA456" s="14"/>
      <c r="AB456" s="14"/>
      <c r="AC456" s="14"/>
      <c r="AD456" s="14"/>
      <c r="AE456" s="14"/>
      <c r="AT456" s="204" t="s">
        <v>265</v>
      </c>
      <c r="AU456" s="204" t="s">
        <v>85</v>
      </c>
      <c r="AV456" s="14" t="s">
        <v>85</v>
      </c>
      <c r="AW456" s="14" t="s">
        <v>32</v>
      </c>
      <c r="AX456" s="14" t="s">
        <v>75</v>
      </c>
      <c r="AY456" s="204" t="s">
        <v>257</v>
      </c>
    </row>
    <row r="457" s="14" customFormat="1">
      <c r="A457" s="14"/>
      <c r="B457" s="203"/>
      <c r="C457" s="14"/>
      <c r="D457" s="196" t="s">
        <v>265</v>
      </c>
      <c r="E457" s="204" t="s">
        <v>1</v>
      </c>
      <c r="F457" s="205" t="s">
        <v>3985</v>
      </c>
      <c r="G457" s="14"/>
      <c r="H457" s="206">
        <v>0.72499999999999998</v>
      </c>
      <c r="I457" s="207"/>
      <c r="J457" s="14"/>
      <c r="K457" s="14"/>
      <c r="L457" s="203"/>
      <c r="M457" s="208"/>
      <c r="N457" s="209"/>
      <c r="O457" s="209"/>
      <c r="P457" s="209"/>
      <c r="Q457" s="209"/>
      <c r="R457" s="209"/>
      <c r="S457" s="209"/>
      <c r="T457" s="210"/>
      <c r="U457" s="14"/>
      <c r="V457" s="14"/>
      <c r="W457" s="14"/>
      <c r="X457" s="14"/>
      <c r="Y457" s="14"/>
      <c r="Z457" s="14"/>
      <c r="AA457" s="14"/>
      <c r="AB457" s="14"/>
      <c r="AC457" s="14"/>
      <c r="AD457" s="14"/>
      <c r="AE457" s="14"/>
      <c r="AT457" s="204" t="s">
        <v>265</v>
      </c>
      <c r="AU457" s="204" t="s">
        <v>85</v>
      </c>
      <c r="AV457" s="14" t="s">
        <v>85</v>
      </c>
      <c r="AW457" s="14" t="s">
        <v>32</v>
      </c>
      <c r="AX457" s="14" t="s">
        <v>75</v>
      </c>
      <c r="AY457" s="204" t="s">
        <v>257</v>
      </c>
    </row>
    <row r="458" s="14" customFormat="1">
      <c r="A458" s="14"/>
      <c r="B458" s="203"/>
      <c r="C458" s="14"/>
      <c r="D458" s="196" t="s">
        <v>265</v>
      </c>
      <c r="E458" s="204" t="s">
        <v>1</v>
      </c>
      <c r="F458" s="205" t="s">
        <v>3986</v>
      </c>
      <c r="G458" s="14"/>
      <c r="H458" s="206">
        <v>1.8859999999999999</v>
      </c>
      <c r="I458" s="207"/>
      <c r="J458" s="14"/>
      <c r="K458" s="14"/>
      <c r="L458" s="203"/>
      <c r="M458" s="208"/>
      <c r="N458" s="209"/>
      <c r="O458" s="209"/>
      <c r="P458" s="209"/>
      <c r="Q458" s="209"/>
      <c r="R458" s="209"/>
      <c r="S458" s="209"/>
      <c r="T458" s="210"/>
      <c r="U458" s="14"/>
      <c r="V458" s="14"/>
      <c r="W458" s="14"/>
      <c r="X458" s="14"/>
      <c r="Y458" s="14"/>
      <c r="Z458" s="14"/>
      <c r="AA458" s="14"/>
      <c r="AB458" s="14"/>
      <c r="AC458" s="14"/>
      <c r="AD458" s="14"/>
      <c r="AE458" s="14"/>
      <c r="AT458" s="204" t="s">
        <v>265</v>
      </c>
      <c r="AU458" s="204" t="s">
        <v>85</v>
      </c>
      <c r="AV458" s="14" t="s">
        <v>85</v>
      </c>
      <c r="AW458" s="14" t="s">
        <v>32</v>
      </c>
      <c r="AX458" s="14" t="s">
        <v>75</v>
      </c>
      <c r="AY458" s="204" t="s">
        <v>257</v>
      </c>
    </row>
    <row r="459" s="14" customFormat="1">
      <c r="A459" s="14"/>
      <c r="B459" s="203"/>
      <c r="C459" s="14"/>
      <c r="D459" s="196" t="s">
        <v>265</v>
      </c>
      <c r="E459" s="204" t="s">
        <v>1</v>
      </c>
      <c r="F459" s="205" t="s">
        <v>640</v>
      </c>
      <c r="G459" s="14"/>
      <c r="H459" s="206">
        <v>0.91900000000000004</v>
      </c>
      <c r="I459" s="207"/>
      <c r="J459" s="14"/>
      <c r="K459" s="14"/>
      <c r="L459" s="203"/>
      <c r="M459" s="208"/>
      <c r="N459" s="209"/>
      <c r="O459" s="209"/>
      <c r="P459" s="209"/>
      <c r="Q459" s="209"/>
      <c r="R459" s="209"/>
      <c r="S459" s="209"/>
      <c r="T459" s="210"/>
      <c r="U459" s="14"/>
      <c r="V459" s="14"/>
      <c r="W459" s="14"/>
      <c r="X459" s="14"/>
      <c r="Y459" s="14"/>
      <c r="Z459" s="14"/>
      <c r="AA459" s="14"/>
      <c r="AB459" s="14"/>
      <c r="AC459" s="14"/>
      <c r="AD459" s="14"/>
      <c r="AE459" s="14"/>
      <c r="AT459" s="204" t="s">
        <v>265</v>
      </c>
      <c r="AU459" s="204" t="s">
        <v>85</v>
      </c>
      <c r="AV459" s="14" t="s">
        <v>85</v>
      </c>
      <c r="AW459" s="14" t="s">
        <v>32</v>
      </c>
      <c r="AX459" s="14" t="s">
        <v>75</v>
      </c>
      <c r="AY459" s="204" t="s">
        <v>257</v>
      </c>
    </row>
    <row r="460" s="16" customFormat="1">
      <c r="A460" s="16"/>
      <c r="B460" s="219"/>
      <c r="C460" s="16"/>
      <c r="D460" s="196" t="s">
        <v>265</v>
      </c>
      <c r="E460" s="220" t="s">
        <v>1</v>
      </c>
      <c r="F460" s="221" t="s">
        <v>296</v>
      </c>
      <c r="G460" s="16"/>
      <c r="H460" s="222">
        <v>5.7479999999999993</v>
      </c>
      <c r="I460" s="223"/>
      <c r="J460" s="16"/>
      <c r="K460" s="16"/>
      <c r="L460" s="219"/>
      <c r="M460" s="224"/>
      <c r="N460" s="225"/>
      <c r="O460" s="225"/>
      <c r="P460" s="225"/>
      <c r="Q460" s="225"/>
      <c r="R460" s="225"/>
      <c r="S460" s="225"/>
      <c r="T460" s="226"/>
      <c r="U460" s="16"/>
      <c r="V460" s="16"/>
      <c r="W460" s="16"/>
      <c r="X460" s="16"/>
      <c r="Y460" s="16"/>
      <c r="Z460" s="16"/>
      <c r="AA460" s="16"/>
      <c r="AB460" s="16"/>
      <c r="AC460" s="16"/>
      <c r="AD460" s="16"/>
      <c r="AE460" s="16"/>
      <c r="AT460" s="220" t="s">
        <v>265</v>
      </c>
      <c r="AU460" s="220" t="s">
        <v>85</v>
      </c>
      <c r="AV460" s="16" t="s">
        <v>92</v>
      </c>
      <c r="AW460" s="16" t="s">
        <v>32</v>
      </c>
      <c r="AX460" s="16" t="s">
        <v>75</v>
      </c>
      <c r="AY460" s="220" t="s">
        <v>257</v>
      </c>
    </row>
    <row r="461" s="13" customFormat="1">
      <c r="A461" s="13"/>
      <c r="B461" s="195"/>
      <c r="C461" s="13"/>
      <c r="D461" s="196" t="s">
        <v>265</v>
      </c>
      <c r="E461" s="197" t="s">
        <v>1</v>
      </c>
      <c r="F461" s="198" t="s">
        <v>3987</v>
      </c>
      <c r="G461" s="13"/>
      <c r="H461" s="197" t="s">
        <v>1</v>
      </c>
      <c r="I461" s="199"/>
      <c r="J461" s="13"/>
      <c r="K461" s="13"/>
      <c r="L461" s="195"/>
      <c r="M461" s="200"/>
      <c r="N461" s="201"/>
      <c r="O461" s="201"/>
      <c r="P461" s="201"/>
      <c r="Q461" s="201"/>
      <c r="R461" s="201"/>
      <c r="S461" s="201"/>
      <c r="T461" s="202"/>
      <c r="U461" s="13"/>
      <c r="V461" s="13"/>
      <c r="W461" s="13"/>
      <c r="X461" s="13"/>
      <c r="Y461" s="13"/>
      <c r="Z461" s="13"/>
      <c r="AA461" s="13"/>
      <c r="AB461" s="13"/>
      <c r="AC461" s="13"/>
      <c r="AD461" s="13"/>
      <c r="AE461" s="13"/>
      <c r="AT461" s="197" t="s">
        <v>265</v>
      </c>
      <c r="AU461" s="197" t="s">
        <v>85</v>
      </c>
      <c r="AV461" s="13" t="s">
        <v>82</v>
      </c>
      <c r="AW461" s="13" t="s">
        <v>32</v>
      </c>
      <c r="AX461" s="13" t="s">
        <v>75</v>
      </c>
      <c r="AY461" s="197" t="s">
        <v>257</v>
      </c>
    </row>
    <row r="462" s="14" customFormat="1">
      <c r="A462" s="14"/>
      <c r="B462" s="203"/>
      <c r="C462" s="14"/>
      <c r="D462" s="196" t="s">
        <v>265</v>
      </c>
      <c r="E462" s="204" t="s">
        <v>1</v>
      </c>
      <c r="F462" s="205" t="s">
        <v>3988</v>
      </c>
      <c r="G462" s="14"/>
      <c r="H462" s="206">
        <v>1.0049999999999999</v>
      </c>
      <c r="I462" s="207"/>
      <c r="J462" s="14"/>
      <c r="K462" s="14"/>
      <c r="L462" s="203"/>
      <c r="M462" s="208"/>
      <c r="N462" s="209"/>
      <c r="O462" s="209"/>
      <c r="P462" s="209"/>
      <c r="Q462" s="209"/>
      <c r="R462" s="209"/>
      <c r="S462" s="209"/>
      <c r="T462" s="210"/>
      <c r="U462" s="14"/>
      <c r="V462" s="14"/>
      <c r="W462" s="14"/>
      <c r="X462" s="14"/>
      <c r="Y462" s="14"/>
      <c r="Z462" s="14"/>
      <c r="AA462" s="14"/>
      <c r="AB462" s="14"/>
      <c r="AC462" s="14"/>
      <c r="AD462" s="14"/>
      <c r="AE462" s="14"/>
      <c r="AT462" s="204" t="s">
        <v>265</v>
      </c>
      <c r="AU462" s="204" t="s">
        <v>85</v>
      </c>
      <c r="AV462" s="14" t="s">
        <v>85</v>
      </c>
      <c r="AW462" s="14" t="s">
        <v>32</v>
      </c>
      <c r="AX462" s="14" t="s">
        <v>75</v>
      </c>
      <c r="AY462" s="204" t="s">
        <v>257</v>
      </c>
    </row>
    <row r="463" s="16" customFormat="1">
      <c r="A463" s="16"/>
      <c r="B463" s="219"/>
      <c r="C463" s="16"/>
      <c r="D463" s="196" t="s">
        <v>265</v>
      </c>
      <c r="E463" s="220" t="s">
        <v>1</v>
      </c>
      <c r="F463" s="221" t="s">
        <v>296</v>
      </c>
      <c r="G463" s="16"/>
      <c r="H463" s="222">
        <v>1.0049999999999999</v>
      </c>
      <c r="I463" s="223"/>
      <c r="J463" s="16"/>
      <c r="K463" s="16"/>
      <c r="L463" s="219"/>
      <c r="M463" s="224"/>
      <c r="N463" s="225"/>
      <c r="O463" s="225"/>
      <c r="P463" s="225"/>
      <c r="Q463" s="225"/>
      <c r="R463" s="225"/>
      <c r="S463" s="225"/>
      <c r="T463" s="226"/>
      <c r="U463" s="16"/>
      <c r="V463" s="16"/>
      <c r="W463" s="16"/>
      <c r="X463" s="16"/>
      <c r="Y463" s="16"/>
      <c r="Z463" s="16"/>
      <c r="AA463" s="16"/>
      <c r="AB463" s="16"/>
      <c r="AC463" s="16"/>
      <c r="AD463" s="16"/>
      <c r="AE463" s="16"/>
      <c r="AT463" s="220" t="s">
        <v>265</v>
      </c>
      <c r="AU463" s="220" t="s">
        <v>85</v>
      </c>
      <c r="AV463" s="16" t="s">
        <v>92</v>
      </c>
      <c r="AW463" s="16" t="s">
        <v>32</v>
      </c>
      <c r="AX463" s="16" t="s">
        <v>75</v>
      </c>
      <c r="AY463" s="220" t="s">
        <v>257</v>
      </c>
    </row>
    <row r="464" s="15" customFormat="1">
      <c r="A464" s="15"/>
      <c r="B464" s="211"/>
      <c r="C464" s="15"/>
      <c r="D464" s="196" t="s">
        <v>265</v>
      </c>
      <c r="E464" s="212" t="s">
        <v>1</v>
      </c>
      <c r="F464" s="213" t="s">
        <v>271</v>
      </c>
      <c r="G464" s="15"/>
      <c r="H464" s="214">
        <v>6.7529999999999992</v>
      </c>
      <c r="I464" s="215"/>
      <c r="J464" s="15"/>
      <c r="K464" s="15"/>
      <c r="L464" s="211"/>
      <c r="M464" s="216"/>
      <c r="N464" s="217"/>
      <c r="O464" s="217"/>
      <c r="P464" s="217"/>
      <c r="Q464" s="217"/>
      <c r="R464" s="217"/>
      <c r="S464" s="217"/>
      <c r="T464" s="218"/>
      <c r="U464" s="15"/>
      <c r="V464" s="15"/>
      <c r="W464" s="15"/>
      <c r="X464" s="15"/>
      <c r="Y464" s="15"/>
      <c r="Z464" s="15"/>
      <c r="AA464" s="15"/>
      <c r="AB464" s="15"/>
      <c r="AC464" s="15"/>
      <c r="AD464" s="15"/>
      <c r="AE464" s="15"/>
      <c r="AT464" s="212" t="s">
        <v>265</v>
      </c>
      <c r="AU464" s="212" t="s">
        <v>85</v>
      </c>
      <c r="AV464" s="15" t="s">
        <v>108</v>
      </c>
      <c r="AW464" s="15" t="s">
        <v>32</v>
      </c>
      <c r="AX464" s="15" t="s">
        <v>82</v>
      </c>
      <c r="AY464" s="212" t="s">
        <v>257</v>
      </c>
    </row>
    <row r="465" s="2" customFormat="1" ht="24.15" customHeight="1">
      <c r="A465" s="38"/>
      <c r="B465" s="181"/>
      <c r="C465" s="182" t="s">
        <v>659</v>
      </c>
      <c r="D465" s="182" t="s">
        <v>259</v>
      </c>
      <c r="E465" s="183" t="s">
        <v>648</v>
      </c>
      <c r="F465" s="184" t="s">
        <v>649</v>
      </c>
      <c r="G465" s="185" t="s">
        <v>323</v>
      </c>
      <c r="H465" s="186">
        <v>26.154</v>
      </c>
      <c r="I465" s="187"/>
      <c r="J465" s="188">
        <f>ROUND(I465*H465,2)</f>
        <v>0</v>
      </c>
      <c r="K465" s="184" t="s">
        <v>263</v>
      </c>
      <c r="L465" s="39"/>
      <c r="M465" s="189" t="s">
        <v>1</v>
      </c>
      <c r="N465" s="190" t="s">
        <v>40</v>
      </c>
      <c r="O465" s="77"/>
      <c r="P465" s="191">
        <f>O465*H465</f>
        <v>0</v>
      </c>
      <c r="Q465" s="191">
        <v>0.0022000000000000001</v>
      </c>
      <c r="R465" s="191">
        <f>Q465*H465</f>
        <v>0.057538800000000001</v>
      </c>
      <c r="S465" s="191">
        <v>0</v>
      </c>
      <c r="T465" s="192">
        <f>S465*H465</f>
        <v>0</v>
      </c>
      <c r="U465" s="38"/>
      <c r="V465" s="38"/>
      <c r="W465" s="38"/>
      <c r="X465" s="38"/>
      <c r="Y465" s="38"/>
      <c r="Z465" s="38"/>
      <c r="AA465" s="38"/>
      <c r="AB465" s="38"/>
      <c r="AC465" s="38"/>
      <c r="AD465" s="38"/>
      <c r="AE465" s="38"/>
      <c r="AR465" s="193" t="s">
        <v>108</v>
      </c>
      <c r="AT465" s="193" t="s">
        <v>259</v>
      </c>
      <c r="AU465" s="193" t="s">
        <v>85</v>
      </c>
      <c r="AY465" s="19" t="s">
        <v>257</v>
      </c>
      <c r="BE465" s="194">
        <f>IF(N465="základní",J465,0)</f>
        <v>0</v>
      </c>
      <c r="BF465" s="194">
        <f>IF(N465="snížená",J465,0)</f>
        <v>0</v>
      </c>
      <c r="BG465" s="194">
        <f>IF(N465="zákl. přenesená",J465,0)</f>
        <v>0</v>
      </c>
      <c r="BH465" s="194">
        <f>IF(N465="sníž. přenesená",J465,0)</f>
        <v>0</v>
      </c>
      <c r="BI465" s="194">
        <f>IF(N465="nulová",J465,0)</f>
        <v>0</v>
      </c>
      <c r="BJ465" s="19" t="s">
        <v>82</v>
      </c>
      <c r="BK465" s="194">
        <f>ROUND(I465*H465,2)</f>
        <v>0</v>
      </c>
      <c r="BL465" s="19" t="s">
        <v>108</v>
      </c>
      <c r="BM465" s="193" t="s">
        <v>3989</v>
      </c>
    </row>
    <row r="466" s="13" customFormat="1">
      <c r="A466" s="13"/>
      <c r="B466" s="195"/>
      <c r="C466" s="13"/>
      <c r="D466" s="196" t="s">
        <v>265</v>
      </c>
      <c r="E466" s="197" t="s">
        <v>1</v>
      </c>
      <c r="F466" s="198" t="s">
        <v>631</v>
      </c>
      <c r="G466" s="13"/>
      <c r="H466" s="197" t="s">
        <v>1</v>
      </c>
      <c r="I466" s="199"/>
      <c r="J466" s="13"/>
      <c r="K466" s="13"/>
      <c r="L466" s="195"/>
      <c r="M466" s="200"/>
      <c r="N466" s="201"/>
      <c r="O466" s="201"/>
      <c r="P466" s="201"/>
      <c r="Q466" s="201"/>
      <c r="R466" s="201"/>
      <c r="S466" s="201"/>
      <c r="T466" s="202"/>
      <c r="U466" s="13"/>
      <c r="V466" s="13"/>
      <c r="W466" s="13"/>
      <c r="X466" s="13"/>
      <c r="Y466" s="13"/>
      <c r="Z466" s="13"/>
      <c r="AA466" s="13"/>
      <c r="AB466" s="13"/>
      <c r="AC466" s="13"/>
      <c r="AD466" s="13"/>
      <c r="AE466" s="13"/>
      <c r="AT466" s="197" t="s">
        <v>265</v>
      </c>
      <c r="AU466" s="197" t="s">
        <v>85</v>
      </c>
      <c r="AV466" s="13" t="s">
        <v>82</v>
      </c>
      <c r="AW466" s="13" t="s">
        <v>32</v>
      </c>
      <c r="AX466" s="13" t="s">
        <v>75</v>
      </c>
      <c r="AY466" s="197" t="s">
        <v>257</v>
      </c>
    </row>
    <row r="467" s="13" customFormat="1">
      <c r="A467" s="13"/>
      <c r="B467" s="195"/>
      <c r="C467" s="13"/>
      <c r="D467" s="196" t="s">
        <v>265</v>
      </c>
      <c r="E467" s="197" t="s">
        <v>1</v>
      </c>
      <c r="F467" s="198" t="s">
        <v>632</v>
      </c>
      <c r="G467" s="13"/>
      <c r="H467" s="197" t="s">
        <v>1</v>
      </c>
      <c r="I467" s="199"/>
      <c r="J467" s="13"/>
      <c r="K467" s="13"/>
      <c r="L467" s="195"/>
      <c r="M467" s="200"/>
      <c r="N467" s="201"/>
      <c r="O467" s="201"/>
      <c r="P467" s="201"/>
      <c r="Q467" s="201"/>
      <c r="R467" s="201"/>
      <c r="S467" s="201"/>
      <c r="T467" s="202"/>
      <c r="U467" s="13"/>
      <c r="V467" s="13"/>
      <c r="W467" s="13"/>
      <c r="X467" s="13"/>
      <c r="Y467" s="13"/>
      <c r="Z467" s="13"/>
      <c r="AA467" s="13"/>
      <c r="AB467" s="13"/>
      <c r="AC467" s="13"/>
      <c r="AD467" s="13"/>
      <c r="AE467" s="13"/>
      <c r="AT467" s="197" t="s">
        <v>265</v>
      </c>
      <c r="AU467" s="197" t="s">
        <v>85</v>
      </c>
      <c r="AV467" s="13" t="s">
        <v>82</v>
      </c>
      <c r="AW467" s="13" t="s">
        <v>32</v>
      </c>
      <c r="AX467" s="13" t="s">
        <v>75</v>
      </c>
      <c r="AY467" s="197" t="s">
        <v>257</v>
      </c>
    </row>
    <row r="468" s="13" customFormat="1">
      <c r="A468" s="13"/>
      <c r="B468" s="195"/>
      <c r="C468" s="13"/>
      <c r="D468" s="196" t="s">
        <v>265</v>
      </c>
      <c r="E468" s="197" t="s">
        <v>1</v>
      </c>
      <c r="F468" s="198" t="s">
        <v>3982</v>
      </c>
      <c r="G468" s="13"/>
      <c r="H468" s="197" t="s">
        <v>1</v>
      </c>
      <c r="I468" s="199"/>
      <c r="J468" s="13"/>
      <c r="K468" s="13"/>
      <c r="L468" s="195"/>
      <c r="M468" s="200"/>
      <c r="N468" s="201"/>
      <c r="O468" s="201"/>
      <c r="P468" s="201"/>
      <c r="Q468" s="201"/>
      <c r="R468" s="201"/>
      <c r="S468" s="201"/>
      <c r="T468" s="202"/>
      <c r="U468" s="13"/>
      <c r="V468" s="13"/>
      <c r="W468" s="13"/>
      <c r="X468" s="13"/>
      <c r="Y468" s="13"/>
      <c r="Z468" s="13"/>
      <c r="AA468" s="13"/>
      <c r="AB468" s="13"/>
      <c r="AC468" s="13"/>
      <c r="AD468" s="13"/>
      <c r="AE468" s="13"/>
      <c r="AT468" s="197" t="s">
        <v>265</v>
      </c>
      <c r="AU468" s="197" t="s">
        <v>85</v>
      </c>
      <c r="AV468" s="13" t="s">
        <v>82</v>
      </c>
      <c r="AW468" s="13" t="s">
        <v>32</v>
      </c>
      <c r="AX468" s="13" t="s">
        <v>75</v>
      </c>
      <c r="AY468" s="197" t="s">
        <v>257</v>
      </c>
    </row>
    <row r="469" s="14" customFormat="1">
      <c r="A469" s="14"/>
      <c r="B469" s="203"/>
      <c r="C469" s="14"/>
      <c r="D469" s="196" t="s">
        <v>265</v>
      </c>
      <c r="E469" s="204" t="s">
        <v>1</v>
      </c>
      <c r="F469" s="205" t="s">
        <v>651</v>
      </c>
      <c r="G469" s="14"/>
      <c r="H469" s="206">
        <v>6.9029999999999996</v>
      </c>
      <c r="I469" s="207"/>
      <c r="J469" s="14"/>
      <c r="K469" s="14"/>
      <c r="L469" s="203"/>
      <c r="M469" s="208"/>
      <c r="N469" s="209"/>
      <c r="O469" s="209"/>
      <c r="P469" s="209"/>
      <c r="Q469" s="209"/>
      <c r="R469" s="209"/>
      <c r="S469" s="209"/>
      <c r="T469" s="210"/>
      <c r="U469" s="14"/>
      <c r="V469" s="14"/>
      <c r="W469" s="14"/>
      <c r="X469" s="14"/>
      <c r="Y469" s="14"/>
      <c r="Z469" s="14"/>
      <c r="AA469" s="14"/>
      <c r="AB469" s="14"/>
      <c r="AC469" s="14"/>
      <c r="AD469" s="14"/>
      <c r="AE469" s="14"/>
      <c r="AT469" s="204" t="s">
        <v>265</v>
      </c>
      <c r="AU469" s="204" t="s">
        <v>85</v>
      </c>
      <c r="AV469" s="14" t="s">
        <v>85</v>
      </c>
      <c r="AW469" s="14" t="s">
        <v>32</v>
      </c>
      <c r="AX469" s="14" t="s">
        <v>75</v>
      </c>
      <c r="AY469" s="204" t="s">
        <v>257</v>
      </c>
    </row>
    <row r="470" s="14" customFormat="1">
      <c r="A470" s="14"/>
      <c r="B470" s="203"/>
      <c r="C470" s="14"/>
      <c r="D470" s="196" t="s">
        <v>265</v>
      </c>
      <c r="E470" s="204" t="s">
        <v>1</v>
      </c>
      <c r="F470" s="205" t="s">
        <v>3990</v>
      </c>
      <c r="G470" s="14"/>
      <c r="H470" s="206">
        <v>7.0110000000000001</v>
      </c>
      <c r="I470" s="207"/>
      <c r="J470" s="14"/>
      <c r="K470" s="14"/>
      <c r="L470" s="203"/>
      <c r="M470" s="208"/>
      <c r="N470" s="209"/>
      <c r="O470" s="209"/>
      <c r="P470" s="209"/>
      <c r="Q470" s="209"/>
      <c r="R470" s="209"/>
      <c r="S470" s="209"/>
      <c r="T470" s="210"/>
      <c r="U470" s="14"/>
      <c r="V470" s="14"/>
      <c r="W470" s="14"/>
      <c r="X470" s="14"/>
      <c r="Y470" s="14"/>
      <c r="Z470" s="14"/>
      <c r="AA470" s="14"/>
      <c r="AB470" s="14"/>
      <c r="AC470" s="14"/>
      <c r="AD470" s="14"/>
      <c r="AE470" s="14"/>
      <c r="AT470" s="204" t="s">
        <v>265</v>
      </c>
      <c r="AU470" s="204" t="s">
        <v>85</v>
      </c>
      <c r="AV470" s="14" t="s">
        <v>85</v>
      </c>
      <c r="AW470" s="14" t="s">
        <v>32</v>
      </c>
      <c r="AX470" s="14" t="s">
        <v>75</v>
      </c>
      <c r="AY470" s="204" t="s">
        <v>257</v>
      </c>
    </row>
    <row r="471" s="14" customFormat="1">
      <c r="A471" s="14"/>
      <c r="B471" s="203"/>
      <c r="C471" s="14"/>
      <c r="D471" s="196" t="s">
        <v>265</v>
      </c>
      <c r="E471" s="204" t="s">
        <v>1</v>
      </c>
      <c r="F471" s="205" t="s">
        <v>3991</v>
      </c>
      <c r="G471" s="14"/>
      <c r="H471" s="206">
        <v>5.7960000000000003</v>
      </c>
      <c r="I471" s="207"/>
      <c r="J471" s="14"/>
      <c r="K471" s="14"/>
      <c r="L471" s="203"/>
      <c r="M471" s="208"/>
      <c r="N471" s="209"/>
      <c r="O471" s="209"/>
      <c r="P471" s="209"/>
      <c r="Q471" s="209"/>
      <c r="R471" s="209"/>
      <c r="S471" s="209"/>
      <c r="T471" s="210"/>
      <c r="U471" s="14"/>
      <c r="V471" s="14"/>
      <c r="W471" s="14"/>
      <c r="X471" s="14"/>
      <c r="Y471" s="14"/>
      <c r="Z471" s="14"/>
      <c r="AA471" s="14"/>
      <c r="AB471" s="14"/>
      <c r="AC471" s="14"/>
      <c r="AD471" s="14"/>
      <c r="AE471" s="14"/>
      <c r="AT471" s="204" t="s">
        <v>265</v>
      </c>
      <c r="AU471" s="204" t="s">
        <v>85</v>
      </c>
      <c r="AV471" s="14" t="s">
        <v>85</v>
      </c>
      <c r="AW471" s="14" t="s">
        <v>32</v>
      </c>
      <c r="AX471" s="14" t="s">
        <v>75</v>
      </c>
      <c r="AY471" s="204" t="s">
        <v>257</v>
      </c>
    </row>
    <row r="472" s="14" customFormat="1">
      <c r="A472" s="14"/>
      <c r="B472" s="203"/>
      <c r="C472" s="14"/>
      <c r="D472" s="196" t="s">
        <v>265</v>
      </c>
      <c r="E472" s="204" t="s">
        <v>1</v>
      </c>
      <c r="F472" s="205" t="s">
        <v>3992</v>
      </c>
      <c r="G472" s="14"/>
      <c r="H472" s="206">
        <v>6.444</v>
      </c>
      <c r="I472" s="207"/>
      <c r="J472" s="14"/>
      <c r="K472" s="14"/>
      <c r="L472" s="203"/>
      <c r="M472" s="208"/>
      <c r="N472" s="209"/>
      <c r="O472" s="209"/>
      <c r="P472" s="209"/>
      <c r="Q472" s="209"/>
      <c r="R472" s="209"/>
      <c r="S472" s="209"/>
      <c r="T472" s="210"/>
      <c r="U472" s="14"/>
      <c r="V472" s="14"/>
      <c r="W472" s="14"/>
      <c r="X472" s="14"/>
      <c r="Y472" s="14"/>
      <c r="Z472" s="14"/>
      <c r="AA472" s="14"/>
      <c r="AB472" s="14"/>
      <c r="AC472" s="14"/>
      <c r="AD472" s="14"/>
      <c r="AE472" s="14"/>
      <c r="AT472" s="204" t="s">
        <v>265</v>
      </c>
      <c r="AU472" s="204" t="s">
        <v>85</v>
      </c>
      <c r="AV472" s="14" t="s">
        <v>85</v>
      </c>
      <c r="AW472" s="14" t="s">
        <v>32</v>
      </c>
      <c r="AX472" s="14" t="s">
        <v>75</v>
      </c>
      <c r="AY472" s="204" t="s">
        <v>257</v>
      </c>
    </row>
    <row r="473" s="15" customFormat="1">
      <c r="A473" s="15"/>
      <c r="B473" s="211"/>
      <c r="C473" s="15"/>
      <c r="D473" s="196" t="s">
        <v>265</v>
      </c>
      <c r="E473" s="212" t="s">
        <v>1</v>
      </c>
      <c r="F473" s="213" t="s">
        <v>271</v>
      </c>
      <c r="G473" s="15"/>
      <c r="H473" s="214">
        <v>26.154</v>
      </c>
      <c r="I473" s="215"/>
      <c r="J473" s="15"/>
      <c r="K473" s="15"/>
      <c r="L473" s="211"/>
      <c r="M473" s="216"/>
      <c r="N473" s="217"/>
      <c r="O473" s="217"/>
      <c r="P473" s="217"/>
      <c r="Q473" s="217"/>
      <c r="R473" s="217"/>
      <c r="S473" s="217"/>
      <c r="T473" s="218"/>
      <c r="U473" s="15"/>
      <c r="V473" s="15"/>
      <c r="W473" s="15"/>
      <c r="X473" s="15"/>
      <c r="Y473" s="15"/>
      <c r="Z473" s="15"/>
      <c r="AA473" s="15"/>
      <c r="AB473" s="15"/>
      <c r="AC473" s="15"/>
      <c r="AD473" s="15"/>
      <c r="AE473" s="15"/>
      <c r="AT473" s="212" t="s">
        <v>265</v>
      </c>
      <c r="AU473" s="212" t="s">
        <v>85</v>
      </c>
      <c r="AV473" s="15" t="s">
        <v>108</v>
      </c>
      <c r="AW473" s="15" t="s">
        <v>32</v>
      </c>
      <c r="AX473" s="15" t="s">
        <v>82</v>
      </c>
      <c r="AY473" s="212" t="s">
        <v>257</v>
      </c>
    </row>
    <row r="474" s="2" customFormat="1" ht="24.15" customHeight="1">
      <c r="A474" s="38"/>
      <c r="B474" s="181"/>
      <c r="C474" s="182" t="s">
        <v>667</v>
      </c>
      <c r="D474" s="182" t="s">
        <v>259</v>
      </c>
      <c r="E474" s="183" t="s">
        <v>656</v>
      </c>
      <c r="F474" s="184" t="s">
        <v>657</v>
      </c>
      <c r="G474" s="185" t="s">
        <v>323</v>
      </c>
      <c r="H474" s="186">
        <v>26.154</v>
      </c>
      <c r="I474" s="187"/>
      <c r="J474" s="188">
        <f>ROUND(I474*H474,2)</f>
        <v>0</v>
      </c>
      <c r="K474" s="184" t="s">
        <v>263</v>
      </c>
      <c r="L474" s="39"/>
      <c r="M474" s="189" t="s">
        <v>1</v>
      </c>
      <c r="N474" s="190" t="s">
        <v>40</v>
      </c>
      <c r="O474" s="77"/>
      <c r="P474" s="191">
        <f>O474*H474</f>
        <v>0</v>
      </c>
      <c r="Q474" s="191">
        <v>0</v>
      </c>
      <c r="R474" s="191">
        <f>Q474*H474</f>
        <v>0</v>
      </c>
      <c r="S474" s="191">
        <v>0</v>
      </c>
      <c r="T474" s="192">
        <f>S474*H474</f>
        <v>0</v>
      </c>
      <c r="U474" s="38"/>
      <c r="V474" s="38"/>
      <c r="W474" s="38"/>
      <c r="X474" s="38"/>
      <c r="Y474" s="38"/>
      <c r="Z474" s="38"/>
      <c r="AA474" s="38"/>
      <c r="AB474" s="38"/>
      <c r="AC474" s="38"/>
      <c r="AD474" s="38"/>
      <c r="AE474" s="38"/>
      <c r="AR474" s="193" t="s">
        <v>108</v>
      </c>
      <c r="AT474" s="193" t="s">
        <v>259</v>
      </c>
      <c r="AU474" s="193" t="s">
        <v>85</v>
      </c>
      <c r="AY474" s="19" t="s">
        <v>257</v>
      </c>
      <c r="BE474" s="194">
        <f>IF(N474="základní",J474,0)</f>
        <v>0</v>
      </c>
      <c r="BF474" s="194">
        <f>IF(N474="snížená",J474,0)</f>
        <v>0</v>
      </c>
      <c r="BG474" s="194">
        <f>IF(N474="zákl. přenesená",J474,0)</f>
        <v>0</v>
      </c>
      <c r="BH474" s="194">
        <f>IF(N474="sníž. přenesená",J474,0)</f>
        <v>0</v>
      </c>
      <c r="BI474" s="194">
        <f>IF(N474="nulová",J474,0)</f>
        <v>0</v>
      </c>
      <c r="BJ474" s="19" t="s">
        <v>82</v>
      </c>
      <c r="BK474" s="194">
        <f>ROUND(I474*H474,2)</f>
        <v>0</v>
      </c>
      <c r="BL474" s="19" t="s">
        <v>108</v>
      </c>
      <c r="BM474" s="193" t="s">
        <v>3993</v>
      </c>
    </row>
    <row r="475" s="2" customFormat="1" ht="24.15" customHeight="1">
      <c r="A475" s="38"/>
      <c r="B475" s="181"/>
      <c r="C475" s="182" t="s">
        <v>671</v>
      </c>
      <c r="D475" s="182" t="s">
        <v>259</v>
      </c>
      <c r="E475" s="183" t="s">
        <v>672</v>
      </c>
      <c r="F475" s="184" t="s">
        <v>673</v>
      </c>
      <c r="G475" s="185" t="s">
        <v>323</v>
      </c>
      <c r="H475" s="186">
        <v>20.405999999999999</v>
      </c>
      <c r="I475" s="187"/>
      <c r="J475" s="188">
        <f>ROUND(I475*H475,2)</f>
        <v>0</v>
      </c>
      <c r="K475" s="184" t="s">
        <v>263</v>
      </c>
      <c r="L475" s="39"/>
      <c r="M475" s="189" t="s">
        <v>1</v>
      </c>
      <c r="N475" s="190" t="s">
        <v>40</v>
      </c>
      <c r="O475" s="77"/>
      <c r="P475" s="191">
        <f>O475*H475</f>
        <v>0</v>
      </c>
      <c r="Q475" s="191">
        <v>0.0027599999999999999</v>
      </c>
      <c r="R475" s="191">
        <f>Q475*H475</f>
        <v>0.056320559999999992</v>
      </c>
      <c r="S475" s="191">
        <v>0</v>
      </c>
      <c r="T475" s="192">
        <f>S475*H475</f>
        <v>0</v>
      </c>
      <c r="U475" s="38"/>
      <c r="V475" s="38"/>
      <c r="W475" s="38"/>
      <c r="X475" s="38"/>
      <c r="Y475" s="38"/>
      <c r="Z475" s="38"/>
      <c r="AA475" s="38"/>
      <c r="AB475" s="38"/>
      <c r="AC475" s="38"/>
      <c r="AD475" s="38"/>
      <c r="AE475" s="38"/>
      <c r="AR475" s="193" t="s">
        <v>108</v>
      </c>
      <c r="AT475" s="193" t="s">
        <v>259</v>
      </c>
      <c r="AU475" s="193" t="s">
        <v>85</v>
      </c>
      <c r="AY475" s="19" t="s">
        <v>257</v>
      </c>
      <c r="BE475" s="194">
        <f>IF(N475="základní",J475,0)</f>
        <v>0</v>
      </c>
      <c r="BF475" s="194">
        <f>IF(N475="snížená",J475,0)</f>
        <v>0</v>
      </c>
      <c r="BG475" s="194">
        <f>IF(N475="zákl. přenesená",J475,0)</f>
        <v>0</v>
      </c>
      <c r="BH475" s="194">
        <f>IF(N475="sníž. přenesená",J475,0)</f>
        <v>0</v>
      </c>
      <c r="BI475" s="194">
        <f>IF(N475="nulová",J475,0)</f>
        <v>0</v>
      </c>
      <c r="BJ475" s="19" t="s">
        <v>82</v>
      </c>
      <c r="BK475" s="194">
        <f>ROUND(I475*H475,2)</f>
        <v>0</v>
      </c>
      <c r="BL475" s="19" t="s">
        <v>108</v>
      </c>
      <c r="BM475" s="193" t="s">
        <v>3994</v>
      </c>
    </row>
    <row r="476" s="13" customFormat="1">
      <c r="A476" s="13"/>
      <c r="B476" s="195"/>
      <c r="C476" s="13"/>
      <c r="D476" s="196" t="s">
        <v>265</v>
      </c>
      <c r="E476" s="197" t="s">
        <v>1</v>
      </c>
      <c r="F476" s="198" t="s">
        <v>631</v>
      </c>
      <c r="G476" s="13"/>
      <c r="H476" s="197" t="s">
        <v>1</v>
      </c>
      <c r="I476" s="199"/>
      <c r="J476" s="13"/>
      <c r="K476" s="13"/>
      <c r="L476" s="195"/>
      <c r="M476" s="200"/>
      <c r="N476" s="201"/>
      <c r="O476" s="201"/>
      <c r="P476" s="201"/>
      <c r="Q476" s="201"/>
      <c r="R476" s="201"/>
      <c r="S476" s="201"/>
      <c r="T476" s="202"/>
      <c r="U476" s="13"/>
      <c r="V476" s="13"/>
      <c r="W476" s="13"/>
      <c r="X476" s="13"/>
      <c r="Y476" s="13"/>
      <c r="Z476" s="13"/>
      <c r="AA476" s="13"/>
      <c r="AB476" s="13"/>
      <c r="AC476" s="13"/>
      <c r="AD476" s="13"/>
      <c r="AE476" s="13"/>
      <c r="AT476" s="197" t="s">
        <v>265</v>
      </c>
      <c r="AU476" s="197" t="s">
        <v>85</v>
      </c>
      <c r="AV476" s="13" t="s">
        <v>82</v>
      </c>
      <c r="AW476" s="13" t="s">
        <v>32</v>
      </c>
      <c r="AX476" s="13" t="s">
        <v>75</v>
      </c>
      <c r="AY476" s="197" t="s">
        <v>257</v>
      </c>
    </row>
    <row r="477" s="13" customFormat="1">
      <c r="A477" s="13"/>
      <c r="B477" s="195"/>
      <c r="C477" s="13"/>
      <c r="D477" s="196" t="s">
        <v>265</v>
      </c>
      <c r="E477" s="197" t="s">
        <v>1</v>
      </c>
      <c r="F477" s="198" t="s">
        <v>632</v>
      </c>
      <c r="G477" s="13"/>
      <c r="H477" s="197" t="s">
        <v>1</v>
      </c>
      <c r="I477" s="199"/>
      <c r="J477" s="13"/>
      <c r="K477" s="13"/>
      <c r="L477" s="195"/>
      <c r="M477" s="200"/>
      <c r="N477" s="201"/>
      <c r="O477" s="201"/>
      <c r="P477" s="201"/>
      <c r="Q477" s="201"/>
      <c r="R477" s="201"/>
      <c r="S477" s="201"/>
      <c r="T477" s="202"/>
      <c r="U477" s="13"/>
      <c r="V477" s="13"/>
      <c r="W477" s="13"/>
      <c r="X477" s="13"/>
      <c r="Y477" s="13"/>
      <c r="Z477" s="13"/>
      <c r="AA477" s="13"/>
      <c r="AB477" s="13"/>
      <c r="AC477" s="13"/>
      <c r="AD477" s="13"/>
      <c r="AE477" s="13"/>
      <c r="AT477" s="197" t="s">
        <v>265</v>
      </c>
      <c r="AU477" s="197" t="s">
        <v>85</v>
      </c>
      <c r="AV477" s="13" t="s">
        <v>82</v>
      </c>
      <c r="AW477" s="13" t="s">
        <v>32</v>
      </c>
      <c r="AX477" s="13" t="s">
        <v>75</v>
      </c>
      <c r="AY477" s="197" t="s">
        <v>257</v>
      </c>
    </row>
    <row r="478" s="13" customFormat="1">
      <c r="A478" s="13"/>
      <c r="B478" s="195"/>
      <c r="C478" s="13"/>
      <c r="D478" s="196" t="s">
        <v>265</v>
      </c>
      <c r="E478" s="197" t="s">
        <v>1</v>
      </c>
      <c r="F478" s="198" t="s">
        <v>3982</v>
      </c>
      <c r="G478" s="13"/>
      <c r="H478" s="197" t="s">
        <v>1</v>
      </c>
      <c r="I478" s="199"/>
      <c r="J478" s="13"/>
      <c r="K478" s="13"/>
      <c r="L478" s="195"/>
      <c r="M478" s="200"/>
      <c r="N478" s="201"/>
      <c r="O478" s="201"/>
      <c r="P478" s="201"/>
      <c r="Q478" s="201"/>
      <c r="R478" s="201"/>
      <c r="S478" s="201"/>
      <c r="T478" s="202"/>
      <c r="U478" s="13"/>
      <c r="V478" s="13"/>
      <c r="W478" s="13"/>
      <c r="X478" s="13"/>
      <c r="Y478" s="13"/>
      <c r="Z478" s="13"/>
      <c r="AA478" s="13"/>
      <c r="AB478" s="13"/>
      <c r="AC478" s="13"/>
      <c r="AD478" s="13"/>
      <c r="AE478" s="13"/>
      <c r="AT478" s="197" t="s">
        <v>265</v>
      </c>
      <c r="AU478" s="197" t="s">
        <v>85</v>
      </c>
      <c r="AV478" s="13" t="s">
        <v>82</v>
      </c>
      <c r="AW478" s="13" t="s">
        <v>32</v>
      </c>
      <c r="AX478" s="13" t="s">
        <v>75</v>
      </c>
      <c r="AY478" s="197" t="s">
        <v>257</v>
      </c>
    </row>
    <row r="479" s="14" customFormat="1">
      <c r="A479" s="14"/>
      <c r="B479" s="203"/>
      <c r="C479" s="14"/>
      <c r="D479" s="196" t="s">
        <v>265</v>
      </c>
      <c r="E479" s="204" t="s">
        <v>1</v>
      </c>
      <c r="F479" s="205" t="s">
        <v>3995</v>
      </c>
      <c r="G479" s="14"/>
      <c r="H479" s="206">
        <v>13.718999999999999</v>
      </c>
      <c r="I479" s="207"/>
      <c r="J479" s="14"/>
      <c r="K479" s="14"/>
      <c r="L479" s="203"/>
      <c r="M479" s="208"/>
      <c r="N479" s="209"/>
      <c r="O479" s="209"/>
      <c r="P479" s="209"/>
      <c r="Q479" s="209"/>
      <c r="R479" s="209"/>
      <c r="S479" s="209"/>
      <c r="T479" s="210"/>
      <c r="U479" s="14"/>
      <c r="V479" s="14"/>
      <c r="W479" s="14"/>
      <c r="X479" s="14"/>
      <c r="Y479" s="14"/>
      <c r="Z479" s="14"/>
      <c r="AA479" s="14"/>
      <c r="AB479" s="14"/>
      <c r="AC479" s="14"/>
      <c r="AD479" s="14"/>
      <c r="AE479" s="14"/>
      <c r="AT479" s="204" t="s">
        <v>265</v>
      </c>
      <c r="AU479" s="204" t="s">
        <v>85</v>
      </c>
      <c r="AV479" s="14" t="s">
        <v>85</v>
      </c>
      <c r="AW479" s="14" t="s">
        <v>32</v>
      </c>
      <c r="AX479" s="14" t="s">
        <v>75</v>
      </c>
      <c r="AY479" s="204" t="s">
        <v>257</v>
      </c>
    </row>
    <row r="480" s="14" customFormat="1">
      <c r="A480" s="14"/>
      <c r="B480" s="203"/>
      <c r="C480" s="14"/>
      <c r="D480" s="196" t="s">
        <v>265</v>
      </c>
      <c r="E480" s="204" t="s">
        <v>1</v>
      </c>
      <c r="F480" s="205" t="s">
        <v>677</v>
      </c>
      <c r="G480" s="14"/>
      <c r="H480" s="206">
        <v>6.6870000000000003</v>
      </c>
      <c r="I480" s="207"/>
      <c r="J480" s="14"/>
      <c r="K480" s="14"/>
      <c r="L480" s="203"/>
      <c r="M480" s="208"/>
      <c r="N480" s="209"/>
      <c r="O480" s="209"/>
      <c r="P480" s="209"/>
      <c r="Q480" s="209"/>
      <c r="R480" s="209"/>
      <c r="S480" s="209"/>
      <c r="T480" s="210"/>
      <c r="U480" s="14"/>
      <c r="V480" s="14"/>
      <c r="W480" s="14"/>
      <c r="X480" s="14"/>
      <c r="Y480" s="14"/>
      <c r="Z480" s="14"/>
      <c r="AA480" s="14"/>
      <c r="AB480" s="14"/>
      <c r="AC480" s="14"/>
      <c r="AD480" s="14"/>
      <c r="AE480" s="14"/>
      <c r="AT480" s="204" t="s">
        <v>265</v>
      </c>
      <c r="AU480" s="204" t="s">
        <v>85</v>
      </c>
      <c r="AV480" s="14" t="s">
        <v>85</v>
      </c>
      <c r="AW480" s="14" t="s">
        <v>32</v>
      </c>
      <c r="AX480" s="14" t="s">
        <v>75</v>
      </c>
      <c r="AY480" s="204" t="s">
        <v>257</v>
      </c>
    </row>
    <row r="481" s="16" customFormat="1">
      <c r="A481" s="16"/>
      <c r="B481" s="219"/>
      <c r="C481" s="16"/>
      <c r="D481" s="196" t="s">
        <v>265</v>
      </c>
      <c r="E481" s="220" t="s">
        <v>1</v>
      </c>
      <c r="F481" s="221" t="s">
        <v>296</v>
      </c>
      <c r="G481" s="16"/>
      <c r="H481" s="222">
        <v>20.405999999999999</v>
      </c>
      <c r="I481" s="223"/>
      <c r="J481" s="16"/>
      <c r="K481" s="16"/>
      <c r="L481" s="219"/>
      <c r="M481" s="224"/>
      <c r="N481" s="225"/>
      <c r="O481" s="225"/>
      <c r="P481" s="225"/>
      <c r="Q481" s="225"/>
      <c r="R481" s="225"/>
      <c r="S481" s="225"/>
      <c r="T481" s="226"/>
      <c r="U481" s="16"/>
      <c r="V481" s="16"/>
      <c r="W481" s="16"/>
      <c r="X481" s="16"/>
      <c r="Y481" s="16"/>
      <c r="Z481" s="16"/>
      <c r="AA481" s="16"/>
      <c r="AB481" s="16"/>
      <c r="AC481" s="16"/>
      <c r="AD481" s="16"/>
      <c r="AE481" s="16"/>
      <c r="AT481" s="220" t="s">
        <v>265</v>
      </c>
      <c r="AU481" s="220" t="s">
        <v>85</v>
      </c>
      <c r="AV481" s="16" t="s">
        <v>92</v>
      </c>
      <c r="AW481" s="16" t="s">
        <v>32</v>
      </c>
      <c r="AX481" s="16" t="s">
        <v>75</v>
      </c>
      <c r="AY481" s="220" t="s">
        <v>257</v>
      </c>
    </row>
    <row r="482" s="15" customFormat="1">
      <c r="A482" s="15"/>
      <c r="B482" s="211"/>
      <c r="C482" s="15"/>
      <c r="D482" s="196" t="s">
        <v>265</v>
      </c>
      <c r="E482" s="212" t="s">
        <v>1</v>
      </c>
      <c r="F482" s="213" t="s">
        <v>271</v>
      </c>
      <c r="G482" s="15"/>
      <c r="H482" s="214">
        <v>20.405999999999999</v>
      </c>
      <c r="I482" s="215"/>
      <c r="J482" s="15"/>
      <c r="K482" s="15"/>
      <c r="L482" s="211"/>
      <c r="M482" s="216"/>
      <c r="N482" s="217"/>
      <c r="O482" s="217"/>
      <c r="P482" s="217"/>
      <c r="Q482" s="217"/>
      <c r="R482" s="217"/>
      <c r="S482" s="217"/>
      <c r="T482" s="218"/>
      <c r="U482" s="15"/>
      <c r="V482" s="15"/>
      <c r="W482" s="15"/>
      <c r="X482" s="15"/>
      <c r="Y482" s="15"/>
      <c r="Z482" s="15"/>
      <c r="AA482" s="15"/>
      <c r="AB482" s="15"/>
      <c r="AC482" s="15"/>
      <c r="AD482" s="15"/>
      <c r="AE482" s="15"/>
      <c r="AT482" s="212" t="s">
        <v>265</v>
      </c>
      <c r="AU482" s="212" t="s">
        <v>85</v>
      </c>
      <c r="AV482" s="15" t="s">
        <v>108</v>
      </c>
      <c r="AW482" s="15" t="s">
        <v>32</v>
      </c>
      <c r="AX482" s="15" t="s">
        <v>82</v>
      </c>
      <c r="AY482" s="212" t="s">
        <v>257</v>
      </c>
    </row>
    <row r="483" s="2" customFormat="1" ht="24.15" customHeight="1">
      <c r="A483" s="38"/>
      <c r="B483" s="181"/>
      <c r="C483" s="182" t="s">
        <v>678</v>
      </c>
      <c r="D483" s="182" t="s">
        <v>259</v>
      </c>
      <c r="E483" s="183" t="s">
        <v>679</v>
      </c>
      <c r="F483" s="184" t="s">
        <v>680</v>
      </c>
      <c r="G483" s="185" t="s">
        <v>323</v>
      </c>
      <c r="H483" s="186">
        <v>20.405999999999999</v>
      </c>
      <c r="I483" s="187"/>
      <c r="J483" s="188">
        <f>ROUND(I483*H483,2)</f>
        <v>0</v>
      </c>
      <c r="K483" s="184" t="s">
        <v>263</v>
      </c>
      <c r="L483" s="39"/>
      <c r="M483" s="189" t="s">
        <v>1</v>
      </c>
      <c r="N483" s="190" t="s">
        <v>40</v>
      </c>
      <c r="O483" s="77"/>
      <c r="P483" s="191">
        <f>O483*H483</f>
        <v>0</v>
      </c>
      <c r="Q483" s="191">
        <v>0</v>
      </c>
      <c r="R483" s="191">
        <f>Q483*H483</f>
        <v>0</v>
      </c>
      <c r="S483" s="191">
        <v>0</v>
      </c>
      <c r="T483" s="192">
        <f>S483*H483</f>
        <v>0</v>
      </c>
      <c r="U483" s="38"/>
      <c r="V483" s="38"/>
      <c r="W483" s="38"/>
      <c r="X483" s="38"/>
      <c r="Y483" s="38"/>
      <c r="Z483" s="38"/>
      <c r="AA483" s="38"/>
      <c r="AB483" s="38"/>
      <c r="AC483" s="38"/>
      <c r="AD483" s="38"/>
      <c r="AE483" s="38"/>
      <c r="AR483" s="193" t="s">
        <v>108</v>
      </c>
      <c r="AT483" s="193" t="s">
        <v>259</v>
      </c>
      <c r="AU483" s="193" t="s">
        <v>85</v>
      </c>
      <c r="AY483" s="19" t="s">
        <v>257</v>
      </c>
      <c r="BE483" s="194">
        <f>IF(N483="základní",J483,0)</f>
        <v>0</v>
      </c>
      <c r="BF483" s="194">
        <f>IF(N483="snížená",J483,0)</f>
        <v>0</v>
      </c>
      <c r="BG483" s="194">
        <f>IF(N483="zákl. přenesená",J483,0)</f>
        <v>0</v>
      </c>
      <c r="BH483" s="194">
        <f>IF(N483="sníž. přenesená",J483,0)</f>
        <v>0</v>
      </c>
      <c r="BI483" s="194">
        <f>IF(N483="nulová",J483,0)</f>
        <v>0</v>
      </c>
      <c r="BJ483" s="19" t="s">
        <v>82</v>
      </c>
      <c r="BK483" s="194">
        <f>ROUND(I483*H483,2)</f>
        <v>0</v>
      </c>
      <c r="BL483" s="19" t="s">
        <v>108</v>
      </c>
      <c r="BM483" s="193" t="s">
        <v>3996</v>
      </c>
    </row>
    <row r="484" s="2" customFormat="1" ht="24.15" customHeight="1">
      <c r="A484" s="38"/>
      <c r="B484" s="181"/>
      <c r="C484" s="182" t="s">
        <v>682</v>
      </c>
      <c r="D484" s="182" t="s">
        <v>259</v>
      </c>
      <c r="E484" s="183" t="s">
        <v>683</v>
      </c>
      <c r="F484" s="184" t="s">
        <v>684</v>
      </c>
      <c r="G484" s="185" t="s">
        <v>323</v>
      </c>
      <c r="H484" s="186">
        <v>7.3090000000000002</v>
      </c>
      <c r="I484" s="187"/>
      <c r="J484" s="188">
        <f>ROUND(I484*H484,2)</f>
        <v>0</v>
      </c>
      <c r="K484" s="184" t="s">
        <v>263</v>
      </c>
      <c r="L484" s="39"/>
      <c r="M484" s="189" t="s">
        <v>1</v>
      </c>
      <c r="N484" s="190" t="s">
        <v>40</v>
      </c>
      <c r="O484" s="77"/>
      <c r="P484" s="191">
        <f>O484*H484</f>
        <v>0</v>
      </c>
      <c r="Q484" s="191">
        <v>0.0030899999999999999</v>
      </c>
      <c r="R484" s="191">
        <f>Q484*H484</f>
        <v>0.02258481</v>
      </c>
      <c r="S484" s="191">
        <v>0</v>
      </c>
      <c r="T484" s="192">
        <f>S484*H484</f>
        <v>0</v>
      </c>
      <c r="U484" s="38"/>
      <c r="V484" s="38"/>
      <c r="W484" s="38"/>
      <c r="X484" s="38"/>
      <c r="Y484" s="38"/>
      <c r="Z484" s="38"/>
      <c r="AA484" s="38"/>
      <c r="AB484" s="38"/>
      <c r="AC484" s="38"/>
      <c r="AD484" s="38"/>
      <c r="AE484" s="38"/>
      <c r="AR484" s="193" t="s">
        <v>108</v>
      </c>
      <c r="AT484" s="193" t="s">
        <v>259</v>
      </c>
      <c r="AU484" s="193" t="s">
        <v>85</v>
      </c>
      <c r="AY484" s="19" t="s">
        <v>257</v>
      </c>
      <c r="BE484" s="194">
        <f>IF(N484="základní",J484,0)</f>
        <v>0</v>
      </c>
      <c r="BF484" s="194">
        <f>IF(N484="snížená",J484,0)</f>
        <v>0</v>
      </c>
      <c r="BG484" s="194">
        <f>IF(N484="zákl. přenesená",J484,0)</f>
        <v>0</v>
      </c>
      <c r="BH484" s="194">
        <f>IF(N484="sníž. přenesená",J484,0)</f>
        <v>0</v>
      </c>
      <c r="BI484" s="194">
        <f>IF(N484="nulová",J484,0)</f>
        <v>0</v>
      </c>
      <c r="BJ484" s="19" t="s">
        <v>82</v>
      </c>
      <c r="BK484" s="194">
        <f>ROUND(I484*H484,2)</f>
        <v>0</v>
      </c>
      <c r="BL484" s="19" t="s">
        <v>108</v>
      </c>
      <c r="BM484" s="193" t="s">
        <v>3997</v>
      </c>
    </row>
    <row r="485" s="13" customFormat="1">
      <c r="A485" s="13"/>
      <c r="B485" s="195"/>
      <c r="C485" s="13"/>
      <c r="D485" s="196" t="s">
        <v>265</v>
      </c>
      <c r="E485" s="197" t="s">
        <v>1</v>
      </c>
      <c r="F485" s="198" t="s">
        <v>631</v>
      </c>
      <c r="G485" s="13"/>
      <c r="H485" s="197" t="s">
        <v>1</v>
      </c>
      <c r="I485" s="199"/>
      <c r="J485" s="13"/>
      <c r="K485" s="13"/>
      <c r="L485" s="195"/>
      <c r="M485" s="200"/>
      <c r="N485" s="201"/>
      <c r="O485" s="201"/>
      <c r="P485" s="201"/>
      <c r="Q485" s="201"/>
      <c r="R485" s="201"/>
      <c r="S485" s="201"/>
      <c r="T485" s="202"/>
      <c r="U485" s="13"/>
      <c r="V485" s="13"/>
      <c r="W485" s="13"/>
      <c r="X485" s="13"/>
      <c r="Y485" s="13"/>
      <c r="Z485" s="13"/>
      <c r="AA485" s="13"/>
      <c r="AB485" s="13"/>
      <c r="AC485" s="13"/>
      <c r="AD485" s="13"/>
      <c r="AE485" s="13"/>
      <c r="AT485" s="197" t="s">
        <v>265</v>
      </c>
      <c r="AU485" s="197" t="s">
        <v>85</v>
      </c>
      <c r="AV485" s="13" t="s">
        <v>82</v>
      </c>
      <c r="AW485" s="13" t="s">
        <v>32</v>
      </c>
      <c r="AX485" s="13" t="s">
        <v>75</v>
      </c>
      <c r="AY485" s="197" t="s">
        <v>257</v>
      </c>
    </row>
    <row r="486" s="13" customFormat="1">
      <c r="A486" s="13"/>
      <c r="B486" s="195"/>
      <c r="C486" s="13"/>
      <c r="D486" s="196" t="s">
        <v>265</v>
      </c>
      <c r="E486" s="197" t="s">
        <v>1</v>
      </c>
      <c r="F486" s="198" t="s">
        <v>632</v>
      </c>
      <c r="G486" s="13"/>
      <c r="H486" s="197" t="s">
        <v>1</v>
      </c>
      <c r="I486" s="199"/>
      <c r="J486" s="13"/>
      <c r="K486" s="13"/>
      <c r="L486" s="195"/>
      <c r="M486" s="200"/>
      <c r="N486" s="201"/>
      <c r="O486" s="201"/>
      <c r="P486" s="201"/>
      <c r="Q486" s="201"/>
      <c r="R486" s="201"/>
      <c r="S486" s="201"/>
      <c r="T486" s="202"/>
      <c r="U486" s="13"/>
      <c r="V486" s="13"/>
      <c r="W486" s="13"/>
      <c r="X486" s="13"/>
      <c r="Y486" s="13"/>
      <c r="Z486" s="13"/>
      <c r="AA486" s="13"/>
      <c r="AB486" s="13"/>
      <c r="AC486" s="13"/>
      <c r="AD486" s="13"/>
      <c r="AE486" s="13"/>
      <c r="AT486" s="197" t="s">
        <v>265</v>
      </c>
      <c r="AU486" s="197" t="s">
        <v>85</v>
      </c>
      <c r="AV486" s="13" t="s">
        <v>82</v>
      </c>
      <c r="AW486" s="13" t="s">
        <v>32</v>
      </c>
      <c r="AX486" s="13" t="s">
        <v>75</v>
      </c>
      <c r="AY486" s="197" t="s">
        <v>257</v>
      </c>
    </row>
    <row r="487" s="13" customFormat="1">
      <c r="A487" s="13"/>
      <c r="B487" s="195"/>
      <c r="C487" s="13"/>
      <c r="D487" s="196" t="s">
        <v>265</v>
      </c>
      <c r="E487" s="197" t="s">
        <v>1</v>
      </c>
      <c r="F487" s="198" t="s">
        <v>3987</v>
      </c>
      <c r="G487" s="13"/>
      <c r="H487" s="197" t="s">
        <v>1</v>
      </c>
      <c r="I487" s="199"/>
      <c r="J487" s="13"/>
      <c r="K487" s="13"/>
      <c r="L487" s="195"/>
      <c r="M487" s="200"/>
      <c r="N487" s="201"/>
      <c r="O487" s="201"/>
      <c r="P487" s="201"/>
      <c r="Q487" s="201"/>
      <c r="R487" s="201"/>
      <c r="S487" s="201"/>
      <c r="T487" s="202"/>
      <c r="U487" s="13"/>
      <c r="V487" s="13"/>
      <c r="W487" s="13"/>
      <c r="X487" s="13"/>
      <c r="Y487" s="13"/>
      <c r="Z487" s="13"/>
      <c r="AA487" s="13"/>
      <c r="AB487" s="13"/>
      <c r="AC487" s="13"/>
      <c r="AD487" s="13"/>
      <c r="AE487" s="13"/>
      <c r="AT487" s="197" t="s">
        <v>265</v>
      </c>
      <c r="AU487" s="197" t="s">
        <v>85</v>
      </c>
      <c r="AV487" s="13" t="s">
        <v>82</v>
      </c>
      <c r="AW487" s="13" t="s">
        <v>32</v>
      </c>
      <c r="AX487" s="13" t="s">
        <v>75</v>
      </c>
      <c r="AY487" s="197" t="s">
        <v>257</v>
      </c>
    </row>
    <row r="488" s="14" customFormat="1">
      <c r="A488" s="14"/>
      <c r="B488" s="203"/>
      <c r="C488" s="14"/>
      <c r="D488" s="196" t="s">
        <v>265</v>
      </c>
      <c r="E488" s="204" t="s">
        <v>1</v>
      </c>
      <c r="F488" s="205" t="s">
        <v>3998</v>
      </c>
      <c r="G488" s="14"/>
      <c r="H488" s="206">
        <v>7.3090000000000002</v>
      </c>
      <c r="I488" s="207"/>
      <c r="J488" s="14"/>
      <c r="K488" s="14"/>
      <c r="L488" s="203"/>
      <c r="M488" s="208"/>
      <c r="N488" s="209"/>
      <c r="O488" s="209"/>
      <c r="P488" s="209"/>
      <c r="Q488" s="209"/>
      <c r="R488" s="209"/>
      <c r="S488" s="209"/>
      <c r="T488" s="210"/>
      <c r="U488" s="14"/>
      <c r="V488" s="14"/>
      <c r="W488" s="14"/>
      <c r="X488" s="14"/>
      <c r="Y488" s="14"/>
      <c r="Z488" s="14"/>
      <c r="AA488" s="14"/>
      <c r="AB488" s="14"/>
      <c r="AC488" s="14"/>
      <c r="AD488" s="14"/>
      <c r="AE488" s="14"/>
      <c r="AT488" s="204" t="s">
        <v>265</v>
      </c>
      <c r="AU488" s="204" t="s">
        <v>85</v>
      </c>
      <c r="AV488" s="14" t="s">
        <v>85</v>
      </c>
      <c r="AW488" s="14" t="s">
        <v>32</v>
      </c>
      <c r="AX488" s="14" t="s">
        <v>75</v>
      </c>
      <c r="AY488" s="204" t="s">
        <v>257</v>
      </c>
    </row>
    <row r="489" s="15" customFormat="1">
      <c r="A489" s="15"/>
      <c r="B489" s="211"/>
      <c r="C489" s="15"/>
      <c r="D489" s="196" t="s">
        <v>265</v>
      </c>
      <c r="E489" s="212" t="s">
        <v>1</v>
      </c>
      <c r="F489" s="213" t="s">
        <v>271</v>
      </c>
      <c r="G489" s="15"/>
      <c r="H489" s="214">
        <v>7.3090000000000002</v>
      </c>
      <c r="I489" s="215"/>
      <c r="J489" s="15"/>
      <c r="K489" s="15"/>
      <c r="L489" s="211"/>
      <c r="M489" s="216"/>
      <c r="N489" s="217"/>
      <c r="O489" s="217"/>
      <c r="P489" s="217"/>
      <c r="Q489" s="217"/>
      <c r="R489" s="217"/>
      <c r="S489" s="217"/>
      <c r="T489" s="218"/>
      <c r="U489" s="15"/>
      <c r="V489" s="15"/>
      <c r="W489" s="15"/>
      <c r="X489" s="15"/>
      <c r="Y489" s="15"/>
      <c r="Z489" s="15"/>
      <c r="AA489" s="15"/>
      <c r="AB489" s="15"/>
      <c r="AC489" s="15"/>
      <c r="AD489" s="15"/>
      <c r="AE489" s="15"/>
      <c r="AT489" s="212" t="s">
        <v>265</v>
      </c>
      <c r="AU489" s="212" t="s">
        <v>85</v>
      </c>
      <c r="AV489" s="15" t="s">
        <v>108</v>
      </c>
      <c r="AW489" s="15" t="s">
        <v>32</v>
      </c>
      <c r="AX489" s="15" t="s">
        <v>82</v>
      </c>
      <c r="AY489" s="212" t="s">
        <v>257</v>
      </c>
    </row>
    <row r="490" s="2" customFormat="1" ht="24.15" customHeight="1">
      <c r="A490" s="38"/>
      <c r="B490" s="181"/>
      <c r="C490" s="182" t="s">
        <v>687</v>
      </c>
      <c r="D490" s="182" t="s">
        <v>259</v>
      </c>
      <c r="E490" s="183" t="s">
        <v>688</v>
      </c>
      <c r="F490" s="184" t="s">
        <v>689</v>
      </c>
      <c r="G490" s="185" t="s">
        <v>323</v>
      </c>
      <c r="H490" s="186">
        <v>7.3090000000000002</v>
      </c>
      <c r="I490" s="187"/>
      <c r="J490" s="188">
        <f>ROUND(I490*H490,2)</f>
        <v>0</v>
      </c>
      <c r="K490" s="184" t="s">
        <v>263</v>
      </c>
      <c r="L490" s="39"/>
      <c r="M490" s="189" t="s">
        <v>1</v>
      </c>
      <c r="N490" s="190" t="s">
        <v>40</v>
      </c>
      <c r="O490" s="77"/>
      <c r="P490" s="191">
        <f>O490*H490</f>
        <v>0</v>
      </c>
      <c r="Q490" s="191">
        <v>0</v>
      </c>
      <c r="R490" s="191">
        <f>Q490*H490</f>
        <v>0</v>
      </c>
      <c r="S490" s="191">
        <v>0</v>
      </c>
      <c r="T490" s="192">
        <f>S490*H490</f>
        <v>0</v>
      </c>
      <c r="U490" s="38"/>
      <c r="V490" s="38"/>
      <c r="W490" s="38"/>
      <c r="X490" s="38"/>
      <c r="Y490" s="38"/>
      <c r="Z490" s="38"/>
      <c r="AA490" s="38"/>
      <c r="AB490" s="38"/>
      <c r="AC490" s="38"/>
      <c r="AD490" s="38"/>
      <c r="AE490" s="38"/>
      <c r="AR490" s="193" t="s">
        <v>108</v>
      </c>
      <c r="AT490" s="193" t="s">
        <v>259</v>
      </c>
      <c r="AU490" s="193" t="s">
        <v>85</v>
      </c>
      <c r="AY490" s="19" t="s">
        <v>257</v>
      </c>
      <c r="BE490" s="194">
        <f>IF(N490="základní",J490,0)</f>
        <v>0</v>
      </c>
      <c r="BF490" s="194">
        <f>IF(N490="snížená",J490,0)</f>
        <v>0</v>
      </c>
      <c r="BG490" s="194">
        <f>IF(N490="zákl. přenesená",J490,0)</f>
        <v>0</v>
      </c>
      <c r="BH490" s="194">
        <f>IF(N490="sníž. přenesená",J490,0)</f>
        <v>0</v>
      </c>
      <c r="BI490" s="194">
        <f>IF(N490="nulová",J490,0)</f>
        <v>0</v>
      </c>
      <c r="BJ490" s="19" t="s">
        <v>82</v>
      </c>
      <c r="BK490" s="194">
        <f>ROUND(I490*H490,2)</f>
        <v>0</v>
      </c>
      <c r="BL490" s="19" t="s">
        <v>108</v>
      </c>
      <c r="BM490" s="193" t="s">
        <v>3999</v>
      </c>
    </row>
    <row r="491" s="12" customFormat="1" ht="22.8" customHeight="1">
      <c r="A491" s="12"/>
      <c r="B491" s="168"/>
      <c r="C491" s="12"/>
      <c r="D491" s="169" t="s">
        <v>74</v>
      </c>
      <c r="E491" s="179" t="s">
        <v>108</v>
      </c>
      <c r="F491" s="179" t="s">
        <v>691</v>
      </c>
      <c r="G491" s="12"/>
      <c r="H491" s="12"/>
      <c r="I491" s="171"/>
      <c r="J491" s="180">
        <f>BK491</f>
        <v>0</v>
      </c>
      <c r="K491" s="12"/>
      <c r="L491" s="168"/>
      <c r="M491" s="173"/>
      <c r="N491" s="174"/>
      <c r="O491" s="174"/>
      <c r="P491" s="175">
        <f>SUM(P492:P573)</f>
        <v>0</v>
      </c>
      <c r="Q491" s="174"/>
      <c r="R491" s="175">
        <f>SUM(R492:R573)</f>
        <v>69.607333829999988</v>
      </c>
      <c r="S491" s="174"/>
      <c r="T491" s="176">
        <f>SUM(T492:T573)</f>
        <v>0</v>
      </c>
      <c r="U491" s="12"/>
      <c r="V491" s="12"/>
      <c r="W491" s="12"/>
      <c r="X491" s="12"/>
      <c r="Y491" s="12"/>
      <c r="Z491" s="12"/>
      <c r="AA491" s="12"/>
      <c r="AB491" s="12"/>
      <c r="AC491" s="12"/>
      <c r="AD491" s="12"/>
      <c r="AE491" s="12"/>
      <c r="AR491" s="169" t="s">
        <v>82</v>
      </c>
      <c r="AT491" s="177" t="s">
        <v>74</v>
      </c>
      <c r="AU491" s="177" t="s">
        <v>82</v>
      </c>
      <c r="AY491" s="169" t="s">
        <v>257</v>
      </c>
      <c r="BK491" s="178">
        <f>SUM(BK492:BK573)</f>
        <v>0</v>
      </c>
    </row>
    <row r="492" s="2" customFormat="1" ht="44.25" customHeight="1">
      <c r="A492" s="38"/>
      <c r="B492" s="181"/>
      <c r="C492" s="182" t="s">
        <v>692</v>
      </c>
      <c r="D492" s="182" t="s">
        <v>259</v>
      </c>
      <c r="E492" s="183" t="s">
        <v>693</v>
      </c>
      <c r="F492" s="184" t="s">
        <v>694</v>
      </c>
      <c r="G492" s="185" t="s">
        <v>262</v>
      </c>
      <c r="H492" s="186">
        <v>60.093000000000004</v>
      </c>
      <c r="I492" s="187"/>
      <c r="J492" s="188">
        <f>ROUND(I492*H492,2)</f>
        <v>0</v>
      </c>
      <c r="K492" s="184" t="s">
        <v>1</v>
      </c>
      <c r="L492" s="39"/>
      <c r="M492" s="189" t="s">
        <v>1</v>
      </c>
      <c r="N492" s="190" t="s">
        <v>40</v>
      </c>
      <c r="O492" s="77"/>
      <c r="P492" s="191">
        <f>O492*H492</f>
        <v>0</v>
      </c>
      <c r="Q492" s="191">
        <v>0</v>
      </c>
      <c r="R492" s="191">
        <f>Q492*H492</f>
        <v>0</v>
      </c>
      <c r="S492" s="191">
        <v>0</v>
      </c>
      <c r="T492" s="192">
        <f>S492*H492</f>
        <v>0</v>
      </c>
      <c r="U492" s="38"/>
      <c r="V492" s="38"/>
      <c r="W492" s="38"/>
      <c r="X492" s="38"/>
      <c r="Y492" s="38"/>
      <c r="Z492" s="38"/>
      <c r="AA492" s="38"/>
      <c r="AB492" s="38"/>
      <c r="AC492" s="38"/>
      <c r="AD492" s="38"/>
      <c r="AE492" s="38"/>
      <c r="AR492" s="193" t="s">
        <v>108</v>
      </c>
      <c r="AT492" s="193" t="s">
        <v>259</v>
      </c>
      <c r="AU492" s="193" t="s">
        <v>85</v>
      </c>
      <c r="AY492" s="19" t="s">
        <v>257</v>
      </c>
      <c r="BE492" s="194">
        <f>IF(N492="základní",J492,0)</f>
        <v>0</v>
      </c>
      <c r="BF492" s="194">
        <f>IF(N492="snížená",J492,0)</f>
        <v>0</v>
      </c>
      <c r="BG492" s="194">
        <f>IF(N492="zákl. přenesená",J492,0)</f>
        <v>0</v>
      </c>
      <c r="BH492" s="194">
        <f>IF(N492="sníž. přenesená",J492,0)</f>
        <v>0</v>
      </c>
      <c r="BI492" s="194">
        <f>IF(N492="nulová",J492,0)</f>
        <v>0</v>
      </c>
      <c r="BJ492" s="19" t="s">
        <v>82</v>
      </c>
      <c r="BK492" s="194">
        <f>ROUND(I492*H492,2)</f>
        <v>0</v>
      </c>
      <c r="BL492" s="19" t="s">
        <v>108</v>
      </c>
      <c r="BM492" s="193" t="s">
        <v>4000</v>
      </c>
    </row>
    <row r="493" s="13" customFormat="1">
      <c r="A493" s="13"/>
      <c r="B493" s="195"/>
      <c r="C493" s="13"/>
      <c r="D493" s="196" t="s">
        <v>265</v>
      </c>
      <c r="E493" s="197" t="s">
        <v>1</v>
      </c>
      <c r="F493" s="198" t="s">
        <v>696</v>
      </c>
      <c r="G493" s="13"/>
      <c r="H493" s="197" t="s">
        <v>1</v>
      </c>
      <c r="I493" s="199"/>
      <c r="J493" s="13"/>
      <c r="K493" s="13"/>
      <c r="L493" s="195"/>
      <c r="M493" s="200"/>
      <c r="N493" s="201"/>
      <c r="O493" s="201"/>
      <c r="P493" s="201"/>
      <c r="Q493" s="201"/>
      <c r="R493" s="201"/>
      <c r="S493" s="201"/>
      <c r="T493" s="202"/>
      <c r="U493" s="13"/>
      <c r="V493" s="13"/>
      <c r="W493" s="13"/>
      <c r="X493" s="13"/>
      <c r="Y493" s="13"/>
      <c r="Z493" s="13"/>
      <c r="AA493" s="13"/>
      <c r="AB493" s="13"/>
      <c r="AC493" s="13"/>
      <c r="AD493" s="13"/>
      <c r="AE493" s="13"/>
      <c r="AT493" s="197" t="s">
        <v>265</v>
      </c>
      <c r="AU493" s="197" t="s">
        <v>85</v>
      </c>
      <c r="AV493" s="13" t="s">
        <v>82</v>
      </c>
      <c r="AW493" s="13" t="s">
        <v>32</v>
      </c>
      <c r="AX493" s="13" t="s">
        <v>75</v>
      </c>
      <c r="AY493" s="197" t="s">
        <v>257</v>
      </c>
    </row>
    <row r="494" s="14" customFormat="1">
      <c r="A494" s="14"/>
      <c r="B494" s="203"/>
      <c r="C494" s="14"/>
      <c r="D494" s="196" t="s">
        <v>265</v>
      </c>
      <c r="E494" s="204" t="s">
        <v>1</v>
      </c>
      <c r="F494" s="205" t="s">
        <v>4001</v>
      </c>
      <c r="G494" s="14"/>
      <c r="H494" s="206">
        <v>13.949999999999999</v>
      </c>
      <c r="I494" s="207"/>
      <c r="J494" s="14"/>
      <c r="K494" s="14"/>
      <c r="L494" s="203"/>
      <c r="M494" s="208"/>
      <c r="N494" s="209"/>
      <c r="O494" s="209"/>
      <c r="P494" s="209"/>
      <c r="Q494" s="209"/>
      <c r="R494" s="209"/>
      <c r="S494" s="209"/>
      <c r="T494" s="210"/>
      <c r="U494" s="14"/>
      <c r="V494" s="14"/>
      <c r="W494" s="14"/>
      <c r="X494" s="14"/>
      <c r="Y494" s="14"/>
      <c r="Z494" s="14"/>
      <c r="AA494" s="14"/>
      <c r="AB494" s="14"/>
      <c r="AC494" s="14"/>
      <c r="AD494" s="14"/>
      <c r="AE494" s="14"/>
      <c r="AT494" s="204" t="s">
        <v>265</v>
      </c>
      <c r="AU494" s="204" t="s">
        <v>85</v>
      </c>
      <c r="AV494" s="14" t="s">
        <v>85</v>
      </c>
      <c r="AW494" s="14" t="s">
        <v>32</v>
      </c>
      <c r="AX494" s="14" t="s">
        <v>75</v>
      </c>
      <c r="AY494" s="204" t="s">
        <v>257</v>
      </c>
    </row>
    <row r="495" s="14" customFormat="1">
      <c r="A495" s="14"/>
      <c r="B495" s="203"/>
      <c r="C495" s="14"/>
      <c r="D495" s="196" t="s">
        <v>265</v>
      </c>
      <c r="E495" s="204" t="s">
        <v>1</v>
      </c>
      <c r="F495" s="205" t="s">
        <v>4002</v>
      </c>
      <c r="G495" s="14"/>
      <c r="H495" s="206">
        <v>25.943000000000001</v>
      </c>
      <c r="I495" s="207"/>
      <c r="J495" s="14"/>
      <c r="K495" s="14"/>
      <c r="L495" s="203"/>
      <c r="M495" s="208"/>
      <c r="N495" s="209"/>
      <c r="O495" s="209"/>
      <c r="P495" s="209"/>
      <c r="Q495" s="209"/>
      <c r="R495" s="209"/>
      <c r="S495" s="209"/>
      <c r="T495" s="210"/>
      <c r="U495" s="14"/>
      <c r="V495" s="14"/>
      <c r="W495" s="14"/>
      <c r="X495" s="14"/>
      <c r="Y495" s="14"/>
      <c r="Z495" s="14"/>
      <c r="AA495" s="14"/>
      <c r="AB495" s="14"/>
      <c r="AC495" s="14"/>
      <c r="AD495" s="14"/>
      <c r="AE495" s="14"/>
      <c r="AT495" s="204" t="s">
        <v>265</v>
      </c>
      <c r="AU495" s="204" t="s">
        <v>85</v>
      </c>
      <c r="AV495" s="14" t="s">
        <v>85</v>
      </c>
      <c r="AW495" s="14" t="s">
        <v>32</v>
      </c>
      <c r="AX495" s="14" t="s">
        <v>75</v>
      </c>
      <c r="AY495" s="204" t="s">
        <v>257</v>
      </c>
    </row>
    <row r="496" s="14" customFormat="1">
      <c r="A496" s="14"/>
      <c r="B496" s="203"/>
      <c r="C496" s="14"/>
      <c r="D496" s="196" t="s">
        <v>265</v>
      </c>
      <c r="E496" s="204" t="s">
        <v>1</v>
      </c>
      <c r="F496" s="205" t="s">
        <v>4003</v>
      </c>
      <c r="G496" s="14"/>
      <c r="H496" s="206">
        <v>1.9079999999999999</v>
      </c>
      <c r="I496" s="207"/>
      <c r="J496" s="14"/>
      <c r="K496" s="14"/>
      <c r="L496" s="203"/>
      <c r="M496" s="208"/>
      <c r="N496" s="209"/>
      <c r="O496" s="209"/>
      <c r="P496" s="209"/>
      <c r="Q496" s="209"/>
      <c r="R496" s="209"/>
      <c r="S496" s="209"/>
      <c r="T496" s="210"/>
      <c r="U496" s="14"/>
      <c r="V496" s="14"/>
      <c r="W496" s="14"/>
      <c r="X496" s="14"/>
      <c r="Y496" s="14"/>
      <c r="Z496" s="14"/>
      <c r="AA496" s="14"/>
      <c r="AB496" s="14"/>
      <c r="AC496" s="14"/>
      <c r="AD496" s="14"/>
      <c r="AE496" s="14"/>
      <c r="AT496" s="204" t="s">
        <v>265</v>
      </c>
      <c r="AU496" s="204" t="s">
        <v>85</v>
      </c>
      <c r="AV496" s="14" t="s">
        <v>85</v>
      </c>
      <c r="AW496" s="14" t="s">
        <v>32</v>
      </c>
      <c r="AX496" s="14" t="s">
        <v>75</v>
      </c>
      <c r="AY496" s="204" t="s">
        <v>257</v>
      </c>
    </row>
    <row r="497" s="14" customFormat="1">
      <c r="A497" s="14"/>
      <c r="B497" s="203"/>
      <c r="C497" s="14"/>
      <c r="D497" s="196" t="s">
        <v>265</v>
      </c>
      <c r="E497" s="204" t="s">
        <v>1</v>
      </c>
      <c r="F497" s="205" t="s">
        <v>4004</v>
      </c>
      <c r="G497" s="14"/>
      <c r="H497" s="206">
        <v>2.5190000000000001</v>
      </c>
      <c r="I497" s="207"/>
      <c r="J497" s="14"/>
      <c r="K497" s="14"/>
      <c r="L497" s="203"/>
      <c r="M497" s="208"/>
      <c r="N497" s="209"/>
      <c r="O497" s="209"/>
      <c r="P497" s="209"/>
      <c r="Q497" s="209"/>
      <c r="R497" s="209"/>
      <c r="S497" s="209"/>
      <c r="T497" s="210"/>
      <c r="U497" s="14"/>
      <c r="V497" s="14"/>
      <c r="W497" s="14"/>
      <c r="X497" s="14"/>
      <c r="Y497" s="14"/>
      <c r="Z497" s="14"/>
      <c r="AA497" s="14"/>
      <c r="AB497" s="14"/>
      <c r="AC497" s="14"/>
      <c r="AD497" s="14"/>
      <c r="AE497" s="14"/>
      <c r="AT497" s="204" t="s">
        <v>265</v>
      </c>
      <c r="AU497" s="204" t="s">
        <v>85</v>
      </c>
      <c r="AV497" s="14" t="s">
        <v>85</v>
      </c>
      <c r="AW497" s="14" t="s">
        <v>32</v>
      </c>
      <c r="AX497" s="14" t="s">
        <v>75</v>
      </c>
      <c r="AY497" s="204" t="s">
        <v>257</v>
      </c>
    </row>
    <row r="498" s="14" customFormat="1">
      <c r="A498" s="14"/>
      <c r="B498" s="203"/>
      <c r="C498" s="14"/>
      <c r="D498" s="196" t="s">
        <v>265</v>
      </c>
      <c r="E498" s="204" t="s">
        <v>1</v>
      </c>
      <c r="F498" s="205" t="s">
        <v>4005</v>
      </c>
      <c r="G498" s="14"/>
      <c r="H498" s="206">
        <v>7.9349999999999996</v>
      </c>
      <c r="I498" s="207"/>
      <c r="J498" s="14"/>
      <c r="K498" s="14"/>
      <c r="L498" s="203"/>
      <c r="M498" s="208"/>
      <c r="N498" s="209"/>
      <c r="O498" s="209"/>
      <c r="P498" s="209"/>
      <c r="Q498" s="209"/>
      <c r="R498" s="209"/>
      <c r="S498" s="209"/>
      <c r="T498" s="210"/>
      <c r="U498" s="14"/>
      <c r="V498" s="14"/>
      <c r="W498" s="14"/>
      <c r="X498" s="14"/>
      <c r="Y498" s="14"/>
      <c r="Z498" s="14"/>
      <c r="AA498" s="14"/>
      <c r="AB498" s="14"/>
      <c r="AC498" s="14"/>
      <c r="AD498" s="14"/>
      <c r="AE498" s="14"/>
      <c r="AT498" s="204" t="s">
        <v>265</v>
      </c>
      <c r="AU498" s="204" t="s">
        <v>85</v>
      </c>
      <c r="AV498" s="14" t="s">
        <v>85</v>
      </c>
      <c r="AW498" s="14" t="s">
        <v>32</v>
      </c>
      <c r="AX498" s="14" t="s">
        <v>75</v>
      </c>
      <c r="AY498" s="204" t="s">
        <v>257</v>
      </c>
    </row>
    <row r="499" s="14" customFormat="1">
      <c r="A499" s="14"/>
      <c r="B499" s="203"/>
      <c r="C499" s="14"/>
      <c r="D499" s="196" t="s">
        <v>265</v>
      </c>
      <c r="E499" s="204" t="s">
        <v>1</v>
      </c>
      <c r="F499" s="205" t="s">
        <v>4006</v>
      </c>
      <c r="G499" s="14"/>
      <c r="H499" s="206">
        <v>7.8380000000000001</v>
      </c>
      <c r="I499" s="207"/>
      <c r="J499" s="14"/>
      <c r="K499" s="14"/>
      <c r="L499" s="203"/>
      <c r="M499" s="208"/>
      <c r="N499" s="209"/>
      <c r="O499" s="209"/>
      <c r="P499" s="209"/>
      <c r="Q499" s="209"/>
      <c r="R499" s="209"/>
      <c r="S499" s="209"/>
      <c r="T499" s="210"/>
      <c r="U499" s="14"/>
      <c r="V499" s="14"/>
      <c r="W499" s="14"/>
      <c r="X499" s="14"/>
      <c r="Y499" s="14"/>
      <c r="Z499" s="14"/>
      <c r="AA499" s="14"/>
      <c r="AB499" s="14"/>
      <c r="AC499" s="14"/>
      <c r="AD499" s="14"/>
      <c r="AE499" s="14"/>
      <c r="AT499" s="204" t="s">
        <v>265</v>
      </c>
      <c r="AU499" s="204" t="s">
        <v>85</v>
      </c>
      <c r="AV499" s="14" t="s">
        <v>85</v>
      </c>
      <c r="AW499" s="14" t="s">
        <v>32</v>
      </c>
      <c r="AX499" s="14" t="s">
        <v>75</v>
      </c>
      <c r="AY499" s="204" t="s">
        <v>257</v>
      </c>
    </row>
    <row r="500" s="15" customFormat="1">
      <c r="A500" s="15"/>
      <c r="B500" s="211"/>
      <c r="C500" s="15"/>
      <c r="D500" s="196" t="s">
        <v>265</v>
      </c>
      <c r="E500" s="212" t="s">
        <v>1</v>
      </c>
      <c r="F500" s="213" t="s">
        <v>271</v>
      </c>
      <c r="G500" s="15"/>
      <c r="H500" s="214">
        <v>60.093000000000004</v>
      </c>
      <c r="I500" s="215"/>
      <c r="J500" s="15"/>
      <c r="K500" s="15"/>
      <c r="L500" s="211"/>
      <c r="M500" s="216"/>
      <c r="N500" s="217"/>
      <c r="O500" s="217"/>
      <c r="P500" s="217"/>
      <c r="Q500" s="217"/>
      <c r="R500" s="217"/>
      <c r="S500" s="217"/>
      <c r="T500" s="218"/>
      <c r="U500" s="15"/>
      <c r="V500" s="15"/>
      <c r="W500" s="15"/>
      <c r="X500" s="15"/>
      <c r="Y500" s="15"/>
      <c r="Z500" s="15"/>
      <c r="AA500" s="15"/>
      <c r="AB500" s="15"/>
      <c r="AC500" s="15"/>
      <c r="AD500" s="15"/>
      <c r="AE500" s="15"/>
      <c r="AT500" s="212" t="s">
        <v>265</v>
      </c>
      <c r="AU500" s="212" t="s">
        <v>85</v>
      </c>
      <c r="AV500" s="15" t="s">
        <v>108</v>
      </c>
      <c r="AW500" s="15" t="s">
        <v>32</v>
      </c>
      <c r="AX500" s="15" t="s">
        <v>82</v>
      </c>
      <c r="AY500" s="212" t="s">
        <v>257</v>
      </c>
    </row>
    <row r="501" s="2" customFormat="1" ht="33" customHeight="1">
      <c r="A501" s="38"/>
      <c r="B501" s="181"/>
      <c r="C501" s="182" t="s">
        <v>703</v>
      </c>
      <c r="D501" s="182" t="s">
        <v>259</v>
      </c>
      <c r="E501" s="183" t="s">
        <v>704</v>
      </c>
      <c r="F501" s="184" t="s">
        <v>705</v>
      </c>
      <c r="G501" s="185" t="s">
        <v>323</v>
      </c>
      <c r="H501" s="186">
        <v>241.88</v>
      </c>
      <c r="I501" s="187"/>
      <c r="J501" s="188">
        <f>ROUND(I501*H501,2)</f>
        <v>0</v>
      </c>
      <c r="K501" s="184" t="s">
        <v>1</v>
      </c>
      <c r="L501" s="39"/>
      <c r="M501" s="189" t="s">
        <v>1</v>
      </c>
      <c r="N501" s="190" t="s">
        <v>40</v>
      </c>
      <c r="O501" s="77"/>
      <c r="P501" s="191">
        <f>O501*H501</f>
        <v>0</v>
      </c>
      <c r="Q501" s="191">
        <v>0</v>
      </c>
      <c r="R501" s="191">
        <f>Q501*H501</f>
        <v>0</v>
      </c>
      <c r="S501" s="191">
        <v>0</v>
      </c>
      <c r="T501" s="192">
        <f>S501*H501</f>
        <v>0</v>
      </c>
      <c r="U501" s="38"/>
      <c r="V501" s="38"/>
      <c r="W501" s="38"/>
      <c r="X501" s="38"/>
      <c r="Y501" s="38"/>
      <c r="Z501" s="38"/>
      <c r="AA501" s="38"/>
      <c r="AB501" s="38"/>
      <c r="AC501" s="38"/>
      <c r="AD501" s="38"/>
      <c r="AE501" s="38"/>
      <c r="AR501" s="193" t="s">
        <v>108</v>
      </c>
      <c r="AT501" s="193" t="s">
        <v>259</v>
      </c>
      <c r="AU501" s="193" t="s">
        <v>85</v>
      </c>
      <c r="AY501" s="19" t="s">
        <v>257</v>
      </c>
      <c r="BE501" s="194">
        <f>IF(N501="základní",J501,0)</f>
        <v>0</v>
      </c>
      <c r="BF501" s="194">
        <f>IF(N501="snížená",J501,0)</f>
        <v>0</v>
      </c>
      <c r="BG501" s="194">
        <f>IF(N501="zákl. přenesená",J501,0)</f>
        <v>0</v>
      </c>
      <c r="BH501" s="194">
        <f>IF(N501="sníž. přenesená",J501,0)</f>
        <v>0</v>
      </c>
      <c r="BI501" s="194">
        <f>IF(N501="nulová",J501,0)</f>
        <v>0</v>
      </c>
      <c r="BJ501" s="19" t="s">
        <v>82</v>
      </c>
      <c r="BK501" s="194">
        <f>ROUND(I501*H501,2)</f>
        <v>0</v>
      </c>
      <c r="BL501" s="19" t="s">
        <v>108</v>
      </c>
      <c r="BM501" s="193" t="s">
        <v>4007</v>
      </c>
    </row>
    <row r="502" s="13" customFormat="1">
      <c r="A502" s="13"/>
      <c r="B502" s="195"/>
      <c r="C502" s="13"/>
      <c r="D502" s="196" t="s">
        <v>265</v>
      </c>
      <c r="E502" s="197" t="s">
        <v>1</v>
      </c>
      <c r="F502" s="198" t="s">
        <v>707</v>
      </c>
      <c r="G502" s="13"/>
      <c r="H502" s="197" t="s">
        <v>1</v>
      </c>
      <c r="I502" s="199"/>
      <c r="J502" s="13"/>
      <c r="K502" s="13"/>
      <c r="L502" s="195"/>
      <c r="M502" s="200"/>
      <c r="N502" s="201"/>
      <c r="O502" s="201"/>
      <c r="P502" s="201"/>
      <c r="Q502" s="201"/>
      <c r="R502" s="201"/>
      <c r="S502" s="201"/>
      <c r="T502" s="202"/>
      <c r="U502" s="13"/>
      <c r="V502" s="13"/>
      <c r="W502" s="13"/>
      <c r="X502" s="13"/>
      <c r="Y502" s="13"/>
      <c r="Z502" s="13"/>
      <c r="AA502" s="13"/>
      <c r="AB502" s="13"/>
      <c r="AC502" s="13"/>
      <c r="AD502" s="13"/>
      <c r="AE502" s="13"/>
      <c r="AT502" s="197" t="s">
        <v>265</v>
      </c>
      <c r="AU502" s="197" t="s">
        <v>85</v>
      </c>
      <c r="AV502" s="13" t="s">
        <v>82</v>
      </c>
      <c r="AW502" s="13" t="s">
        <v>32</v>
      </c>
      <c r="AX502" s="13" t="s">
        <v>75</v>
      </c>
      <c r="AY502" s="197" t="s">
        <v>257</v>
      </c>
    </row>
    <row r="503" s="14" customFormat="1">
      <c r="A503" s="14"/>
      <c r="B503" s="203"/>
      <c r="C503" s="14"/>
      <c r="D503" s="196" t="s">
        <v>265</v>
      </c>
      <c r="E503" s="204" t="s">
        <v>1</v>
      </c>
      <c r="F503" s="205" t="s">
        <v>4008</v>
      </c>
      <c r="G503" s="14"/>
      <c r="H503" s="206">
        <v>178.74000000000001</v>
      </c>
      <c r="I503" s="207"/>
      <c r="J503" s="14"/>
      <c r="K503" s="14"/>
      <c r="L503" s="203"/>
      <c r="M503" s="208"/>
      <c r="N503" s="209"/>
      <c r="O503" s="209"/>
      <c r="P503" s="209"/>
      <c r="Q503" s="209"/>
      <c r="R503" s="209"/>
      <c r="S503" s="209"/>
      <c r="T503" s="210"/>
      <c r="U503" s="14"/>
      <c r="V503" s="14"/>
      <c r="W503" s="14"/>
      <c r="X503" s="14"/>
      <c r="Y503" s="14"/>
      <c r="Z503" s="14"/>
      <c r="AA503" s="14"/>
      <c r="AB503" s="14"/>
      <c r="AC503" s="14"/>
      <c r="AD503" s="14"/>
      <c r="AE503" s="14"/>
      <c r="AT503" s="204" t="s">
        <v>265</v>
      </c>
      <c r="AU503" s="204" t="s">
        <v>85</v>
      </c>
      <c r="AV503" s="14" t="s">
        <v>85</v>
      </c>
      <c r="AW503" s="14" t="s">
        <v>32</v>
      </c>
      <c r="AX503" s="14" t="s">
        <v>75</v>
      </c>
      <c r="AY503" s="204" t="s">
        <v>257</v>
      </c>
    </row>
    <row r="504" s="13" customFormat="1">
      <c r="A504" s="13"/>
      <c r="B504" s="195"/>
      <c r="C504" s="13"/>
      <c r="D504" s="196" t="s">
        <v>265</v>
      </c>
      <c r="E504" s="197" t="s">
        <v>1</v>
      </c>
      <c r="F504" s="198" t="s">
        <v>709</v>
      </c>
      <c r="G504" s="13"/>
      <c r="H504" s="197" t="s">
        <v>1</v>
      </c>
      <c r="I504" s="199"/>
      <c r="J504" s="13"/>
      <c r="K504" s="13"/>
      <c r="L504" s="195"/>
      <c r="M504" s="200"/>
      <c r="N504" s="201"/>
      <c r="O504" s="201"/>
      <c r="P504" s="201"/>
      <c r="Q504" s="201"/>
      <c r="R504" s="201"/>
      <c r="S504" s="201"/>
      <c r="T504" s="202"/>
      <c r="U504" s="13"/>
      <c r="V504" s="13"/>
      <c r="W504" s="13"/>
      <c r="X504" s="13"/>
      <c r="Y504" s="13"/>
      <c r="Z504" s="13"/>
      <c r="AA504" s="13"/>
      <c r="AB504" s="13"/>
      <c r="AC504" s="13"/>
      <c r="AD504" s="13"/>
      <c r="AE504" s="13"/>
      <c r="AT504" s="197" t="s">
        <v>265</v>
      </c>
      <c r="AU504" s="197" t="s">
        <v>85</v>
      </c>
      <c r="AV504" s="13" t="s">
        <v>82</v>
      </c>
      <c r="AW504" s="13" t="s">
        <v>32</v>
      </c>
      <c r="AX504" s="13" t="s">
        <v>75</v>
      </c>
      <c r="AY504" s="197" t="s">
        <v>257</v>
      </c>
    </row>
    <row r="505" s="14" customFormat="1">
      <c r="A505" s="14"/>
      <c r="B505" s="203"/>
      <c r="C505" s="14"/>
      <c r="D505" s="196" t="s">
        <v>265</v>
      </c>
      <c r="E505" s="204" t="s">
        <v>1</v>
      </c>
      <c r="F505" s="205" t="s">
        <v>4009</v>
      </c>
      <c r="G505" s="14"/>
      <c r="H505" s="206">
        <v>63.140000000000001</v>
      </c>
      <c r="I505" s="207"/>
      <c r="J505" s="14"/>
      <c r="K505" s="14"/>
      <c r="L505" s="203"/>
      <c r="M505" s="208"/>
      <c r="N505" s="209"/>
      <c r="O505" s="209"/>
      <c r="P505" s="209"/>
      <c r="Q505" s="209"/>
      <c r="R505" s="209"/>
      <c r="S505" s="209"/>
      <c r="T505" s="210"/>
      <c r="U505" s="14"/>
      <c r="V505" s="14"/>
      <c r="W505" s="14"/>
      <c r="X505" s="14"/>
      <c r="Y505" s="14"/>
      <c r="Z505" s="14"/>
      <c r="AA505" s="14"/>
      <c r="AB505" s="14"/>
      <c r="AC505" s="14"/>
      <c r="AD505" s="14"/>
      <c r="AE505" s="14"/>
      <c r="AT505" s="204" t="s">
        <v>265</v>
      </c>
      <c r="AU505" s="204" t="s">
        <v>85</v>
      </c>
      <c r="AV505" s="14" t="s">
        <v>85</v>
      </c>
      <c r="AW505" s="14" t="s">
        <v>32</v>
      </c>
      <c r="AX505" s="14" t="s">
        <v>75</v>
      </c>
      <c r="AY505" s="204" t="s">
        <v>257</v>
      </c>
    </row>
    <row r="506" s="15" customFormat="1">
      <c r="A506" s="15"/>
      <c r="B506" s="211"/>
      <c r="C506" s="15"/>
      <c r="D506" s="196" t="s">
        <v>265</v>
      </c>
      <c r="E506" s="212" t="s">
        <v>1</v>
      </c>
      <c r="F506" s="213" t="s">
        <v>271</v>
      </c>
      <c r="G506" s="15"/>
      <c r="H506" s="214">
        <v>241.88</v>
      </c>
      <c r="I506" s="215"/>
      <c r="J506" s="15"/>
      <c r="K506" s="15"/>
      <c r="L506" s="211"/>
      <c r="M506" s="216"/>
      <c r="N506" s="217"/>
      <c r="O506" s="217"/>
      <c r="P506" s="217"/>
      <c r="Q506" s="217"/>
      <c r="R506" s="217"/>
      <c r="S506" s="217"/>
      <c r="T506" s="218"/>
      <c r="U506" s="15"/>
      <c r="V506" s="15"/>
      <c r="W506" s="15"/>
      <c r="X506" s="15"/>
      <c r="Y506" s="15"/>
      <c r="Z506" s="15"/>
      <c r="AA506" s="15"/>
      <c r="AB506" s="15"/>
      <c r="AC506" s="15"/>
      <c r="AD506" s="15"/>
      <c r="AE506" s="15"/>
      <c r="AT506" s="212" t="s">
        <v>265</v>
      </c>
      <c r="AU506" s="212" t="s">
        <v>85</v>
      </c>
      <c r="AV506" s="15" t="s">
        <v>108</v>
      </c>
      <c r="AW506" s="15" t="s">
        <v>32</v>
      </c>
      <c r="AX506" s="15" t="s">
        <v>82</v>
      </c>
      <c r="AY506" s="212" t="s">
        <v>257</v>
      </c>
    </row>
    <row r="507" s="2" customFormat="1" ht="33" customHeight="1">
      <c r="A507" s="38"/>
      <c r="B507" s="181"/>
      <c r="C507" s="182" t="s">
        <v>711</v>
      </c>
      <c r="D507" s="182" t="s">
        <v>259</v>
      </c>
      <c r="E507" s="183" t="s">
        <v>712</v>
      </c>
      <c r="F507" s="184" t="s">
        <v>713</v>
      </c>
      <c r="G507" s="185" t="s">
        <v>323</v>
      </c>
      <c r="H507" s="186">
        <v>281.62</v>
      </c>
      <c r="I507" s="187"/>
      <c r="J507" s="188">
        <f>ROUND(I507*H507,2)</f>
        <v>0</v>
      </c>
      <c r="K507" s="184" t="s">
        <v>1</v>
      </c>
      <c r="L507" s="39"/>
      <c r="M507" s="189" t="s">
        <v>1</v>
      </c>
      <c r="N507" s="190" t="s">
        <v>40</v>
      </c>
      <c r="O507" s="77"/>
      <c r="P507" s="191">
        <f>O507*H507</f>
        <v>0</v>
      </c>
      <c r="Q507" s="191">
        <v>0</v>
      </c>
      <c r="R507" s="191">
        <f>Q507*H507</f>
        <v>0</v>
      </c>
      <c r="S507" s="191">
        <v>0</v>
      </c>
      <c r="T507" s="192">
        <f>S507*H507</f>
        <v>0</v>
      </c>
      <c r="U507" s="38"/>
      <c r="V507" s="38"/>
      <c r="W507" s="38"/>
      <c r="X507" s="38"/>
      <c r="Y507" s="38"/>
      <c r="Z507" s="38"/>
      <c r="AA507" s="38"/>
      <c r="AB507" s="38"/>
      <c r="AC507" s="38"/>
      <c r="AD507" s="38"/>
      <c r="AE507" s="38"/>
      <c r="AR507" s="193" t="s">
        <v>108</v>
      </c>
      <c r="AT507" s="193" t="s">
        <v>259</v>
      </c>
      <c r="AU507" s="193" t="s">
        <v>85</v>
      </c>
      <c r="AY507" s="19" t="s">
        <v>257</v>
      </c>
      <c r="BE507" s="194">
        <f>IF(N507="základní",J507,0)</f>
        <v>0</v>
      </c>
      <c r="BF507" s="194">
        <f>IF(N507="snížená",J507,0)</f>
        <v>0</v>
      </c>
      <c r="BG507" s="194">
        <f>IF(N507="zákl. přenesená",J507,0)</f>
        <v>0</v>
      </c>
      <c r="BH507" s="194">
        <f>IF(N507="sníž. přenesená",J507,0)</f>
        <v>0</v>
      </c>
      <c r="BI507" s="194">
        <f>IF(N507="nulová",J507,0)</f>
        <v>0</v>
      </c>
      <c r="BJ507" s="19" t="s">
        <v>82</v>
      </c>
      <c r="BK507" s="194">
        <f>ROUND(I507*H507,2)</f>
        <v>0</v>
      </c>
      <c r="BL507" s="19" t="s">
        <v>108</v>
      </c>
      <c r="BM507" s="193" t="s">
        <v>4010</v>
      </c>
    </row>
    <row r="508" s="13" customFormat="1">
      <c r="A508" s="13"/>
      <c r="B508" s="195"/>
      <c r="C508" s="13"/>
      <c r="D508" s="196" t="s">
        <v>265</v>
      </c>
      <c r="E508" s="197" t="s">
        <v>1</v>
      </c>
      <c r="F508" s="198" t="s">
        <v>715</v>
      </c>
      <c r="G508" s="13"/>
      <c r="H508" s="197" t="s">
        <v>1</v>
      </c>
      <c r="I508" s="199"/>
      <c r="J508" s="13"/>
      <c r="K508" s="13"/>
      <c r="L508" s="195"/>
      <c r="M508" s="200"/>
      <c r="N508" s="201"/>
      <c r="O508" s="201"/>
      <c r="P508" s="201"/>
      <c r="Q508" s="201"/>
      <c r="R508" s="201"/>
      <c r="S508" s="201"/>
      <c r="T508" s="202"/>
      <c r="U508" s="13"/>
      <c r="V508" s="13"/>
      <c r="W508" s="13"/>
      <c r="X508" s="13"/>
      <c r="Y508" s="13"/>
      <c r="Z508" s="13"/>
      <c r="AA508" s="13"/>
      <c r="AB508" s="13"/>
      <c r="AC508" s="13"/>
      <c r="AD508" s="13"/>
      <c r="AE508" s="13"/>
      <c r="AT508" s="197" t="s">
        <v>265</v>
      </c>
      <c r="AU508" s="197" t="s">
        <v>85</v>
      </c>
      <c r="AV508" s="13" t="s">
        <v>82</v>
      </c>
      <c r="AW508" s="13" t="s">
        <v>32</v>
      </c>
      <c r="AX508" s="13" t="s">
        <v>75</v>
      </c>
      <c r="AY508" s="197" t="s">
        <v>257</v>
      </c>
    </row>
    <row r="509" s="14" customFormat="1">
      <c r="A509" s="14"/>
      <c r="B509" s="203"/>
      <c r="C509" s="14"/>
      <c r="D509" s="196" t="s">
        <v>265</v>
      </c>
      <c r="E509" s="204" t="s">
        <v>1</v>
      </c>
      <c r="F509" s="205" t="s">
        <v>4011</v>
      </c>
      <c r="G509" s="14"/>
      <c r="H509" s="206">
        <v>281.62</v>
      </c>
      <c r="I509" s="207"/>
      <c r="J509" s="14"/>
      <c r="K509" s="14"/>
      <c r="L509" s="203"/>
      <c r="M509" s="208"/>
      <c r="N509" s="209"/>
      <c r="O509" s="209"/>
      <c r="P509" s="209"/>
      <c r="Q509" s="209"/>
      <c r="R509" s="209"/>
      <c r="S509" s="209"/>
      <c r="T509" s="210"/>
      <c r="U509" s="14"/>
      <c r="V509" s="14"/>
      <c r="W509" s="14"/>
      <c r="X509" s="14"/>
      <c r="Y509" s="14"/>
      <c r="Z509" s="14"/>
      <c r="AA509" s="14"/>
      <c r="AB509" s="14"/>
      <c r="AC509" s="14"/>
      <c r="AD509" s="14"/>
      <c r="AE509" s="14"/>
      <c r="AT509" s="204" t="s">
        <v>265</v>
      </c>
      <c r="AU509" s="204" t="s">
        <v>85</v>
      </c>
      <c r="AV509" s="14" t="s">
        <v>85</v>
      </c>
      <c r="AW509" s="14" t="s">
        <v>32</v>
      </c>
      <c r="AX509" s="14" t="s">
        <v>75</v>
      </c>
      <c r="AY509" s="204" t="s">
        <v>257</v>
      </c>
    </row>
    <row r="510" s="15" customFormat="1">
      <c r="A510" s="15"/>
      <c r="B510" s="211"/>
      <c r="C510" s="15"/>
      <c r="D510" s="196" t="s">
        <v>265</v>
      </c>
      <c r="E510" s="212" t="s">
        <v>1</v>
      </c>
      <c r="F510" s="213" t="s">
        <v>271</v>
      </c>
      <c r="G510" s="15"/>
      <c r="H510" s="214">
        <v>281.62</v>
      </c>
      <c r="I510" s="215"/>
      <c r="J510" s="15"/>
      <c r="K510" s="15"/>
      <c r="L510" s="211"/>
      <c r="M510" s="216"/>
      <c r="N510" s="217"/>
      <c r="O510" s="217"/>
      <c r="P510" s="217"/>
      <c r="Q510" s="217"/>
      <c r="R510" s="217"/>
      <c r="S510" s="217"/>
      <c r="T510" s="218"/>
      <c r="U510" s="15"/>
      <c r="V510" s="15"/>
      <c r="W510" s="15"/>
      <c r="X510" s="15"/>
      <c r="Y510" s="15"/>
      <c r="Z510" s="15"/>
      <c r="AA510" s="15"/>
      <c r="AB510" s="15"/>
      <c r="AC510" s="15"/>
      <c r="AD510" s="15"/>
      <c r="AE510" s="15"/>
      <c r="AT510" s="212" t="s">
        <v>265</v>
      </c>
      <c r="AU510" s="212" t="s">
        <v>85</v>
      </c>
      <c r="AV510" s="15" t="s">
        <v>108</v>
      </c>
      <c r="AW510" s="15" t="s">
        <v>32</v>
      </c>
      <c r="AX510" s="15" t="s">
        <v>82</v>
      </c>
      <c r="AY510" s="212" t="s">
        <v>257</v>
      </c>
    </row>
    <row r="511" s="2" customFormat="1" ht="16.5" customHeight="1">
      <c r="A511" s="38"/>
      <c r="B511" s="181"/>
      <c r="C511" s="182" t="s">
        <v>717</v>
      </c>
      <c r="D511" s="182" t="s">
        <v>259</v>
      </c>
      <c r="E511" s="183" t="s">
        <v>718</v>
      </c>
      <c r="F511" s="184" t="s">
        <v>719</v>
      </c>
      <c r="G511" s="185" t="s">
        <v>262</v>
      </c>
      <c r="H511" s="186">
        <v>22.067</v>
      </c>
      <c r="I511" s="187"/>
      <c r="J511" s="188">
        <f>ROUND(I511*H511,2)</f>
        <v>0</v>
      </c>
      <c r="K511" s="184" t="s">
        <v>263</v>
      </c>
      <c r="L511" s="39"/>
      <c r="M511" s="189" t="s">
        <v>1</v>
      </c>
      <c r="N511" s="190" t="s">
        <v>40</v>
      </c>
      <c r="O511" s="77"/>
      <c r="P511" s="191">
        <f>O511*H511</f>
        <v>0</v>
      </c>
      <c r="Q511" s="191">
        <v>2.5020099999999998</v>
      </c>
      <c r="R511" s="191">
        <f>Q511*H511</f>
        <v>55.211854669999994</v>
      </c>
      <c r="S511" s="191">
        <v>0</v>
      </c>
      <c r="T511" s="192">
        <f>S511*H511</f>
        <v>0</v>
      </c>
      <c r="U511" s="38"/>
      <c r="V511" s="38"/>
      <c r="W511" s="38"/>
      <c r="X511" s="38"/>
      <c r="Y511" s="38"/>
      <c r="Z511" s="38"/>
      <c r="AA511" s="38"/>
      <c r="AB511" s="38"/>
      <c r="AC511" s="38"/>
      <c r="AD511" s="38"/>
      <c r="AE511" s="38"/>
      <c r="AR511" s="193" t="s">
        <v>108</v>
      </c>
      <c r="AT511" s="193" t="s">
        <v>259</v>
      </c>
      <c r="AU511" s="193" t="s">
        <v>85</v>
      </c>
      <c r="AY511" s="19" t="s">
        <v>257</v>
      </c>
      <c r="BE511" s="194">
        <f>IF(N511="základní",J511,0)</f>
        <v>0</v>
      </c>
      <c r="BF511" s="194">
        <f>IF(N511="snížená",J511,0)</f>
        <v>0</v>
      </c>
      <c r="BG511" s="194">
        <f>IF(N511="zákl. přenesená",J511,0)</f>
        <v>0</v>
      </c>
      <c r="BH511" s="194">
        <f>IF(N511="sníž. přenesená",J511,0)</f>
        <v>0</v>
      </c>
      <c r="BI511" s="194">
        <f>IF(N511="nulová",J511,0)</f>
        <v>0</v>
      </c>
      <c r="BJ511" s="19" t="s">
        <v>82</v>
      </c>
      <c r="BK511" s="194">
        <f>ROUND(I511*H511,2)</f>
        <v>0</v>
      </c>
      <c r="BL511" s="19" t="s">
        <v>108</v>
      </c>
      <c r="BM511" s="193" t="s">
        <v>4012</v>
      </c>
    </row>
    <row r="512" s="13" customFormat="1">
      <c r="A512" s="13"/>
      <c r="B512" s="195"/>
      <c r="C512" s="13"/>
      <c r="D512" s="196" t="s">
        <v>265</v>
      </c>
      <c r="E512" s="197" t="s">
        <v>1</v>
      </c>
      <c r="F512" s="198" t="s">
        <v>4013</v>
      </c>
      <c r="G512" s="13"/>
      <c r="H512" s="197" t="s">
        <v>1</v>
      </c>
      <c r="I512" s="199"/>
      <c r="J512" s="13"/>
      <c r="K512" s="13"/>
      <c r="L512" s="195"/>
      <c r="M512" s="200"/>
      <c r="N512" s="201"/>
      <c r="O512" s="201"/>
      <c r="P512" s="201"/>
      <c r="Q512" s="201"/>
      <c r="R512" s="201"/>
      <c r="S512" s="201"/>
      <c r="T512" s="202"/>
      <c r="U512" s="13"/>
      <c r="V512" s="13"/>
      <c r="W512" s="13"/>
      <c r="X512" s="13"/>
      <c r="Y512" s="13"/>
      <c r="Z512" s="13"/>
      <c r="AA512" s="13"/>
      <c r="AB512" s="13"/>
      <c r="AC512" s="13"/>
      <c r="AD512" s="13"/>
      <c r="AE512" s="13"/>
      <c r="AT512" s="197" t="s">
        <v>265</v>
      </c>
      <c r="AU512" s="197" t="s">
        <v>85</v>
      </c>
      <c r="AV512" s="13" t="s">
        <v>82</v>
      </c>
      <c r="AW512" s="13" t="s">
        <v>32</v>
      </c>
      <c r="AX512" s="13" t="s">
        <v>75</v>
      </c>
      <c r="AY512" s="197" t="s">
        <v>257</v>
      </c>
    </row>
    <row r="513" s="13" customFormat="1">
      <c r="A513" s="13"/>
      <c r="B513" s="195"/>
      <c r="C513" s="13"/>
      <c r="D513" s="196" t="s">
        <v>265</v>
      </c>
      <c r="E513" s="197" t="s">
        <v>1</v>
      </c>
      <c r="F513" s="198" t="s">
        <v>722</v>
      </c>
      <c r="G513" s="13"/>
      <c r="H513" s="197" t="s">
        <v>1</v>
      </c>
      <c r="I513" s="199"/>
      <c r="J513" s="13"/>
      <c r="K513" s="13"/>
      <c r="L513" s="195"/>
      <c r="M513" s="200"/>
      <c r="N513" s="201"/>
      <c r="O513" s="201"/>
      <c r="P513" s="201"/>
      <c r="Q513" s="201"/>
      <c r="R513" s="201"/>
      <c r="S513" s="201"/>
      <c r="T513" s="202"/>
      <c r="U513" s="13"/>
      <c r="V513" s="13"/>
      <c r="W513" s="13"/>
      <c r="X513" s="13"/>
      <c r="Y513" s="13"/>
      <c r="Z513" s="13"/>
      <c r="AA513" s="13"/>
      <c r="AB513" s="13"/>
      <c r="AC513" s="13"/>
      <c r="AD513" s="13"/>
      <c r="AE513" s="13"/>
      <c r="AT513" s="197" t="s">
        <v>265</v>
      </c>
      <c r="AU513" s="197" t="s">
        <v>85</v>
      </c>
      <c r="AV513" s="13" t="s">
        <v>82</v>
      </c>
      <c r="AW513" s="13" t="s">
        <v>32</v>
      </c>
      <c r="AX513" s="13" t="s">
        <v>75</v>
      </c>
      <c r="AY513" s="197" t="s">
        <v>257</v>
      </c>
    </row>
    <row r="514" s="13" customFormat="1">
      <c r="A514" s="13"/>
      <c r="B514" s="195"/>
      <c r="C514" s="13"/>
      <c r="D514" s="196" t="s">
        <v>265</v>
      </c>
      <c r="E514" s="197" t="s">
        <v>1</v>
      </c>
      <c r="F514" s="198" t="s">
        <v>4014</v>
      </c>
      <c r="G514" s="13"/>
      <c r="H514" s="197" t="s">
        <v>1</v>
      </c>
      <c r="I514" s="199"/>
      <c r="J514" s="13"/>
      <c r="K514" s="13"/>
      <c r="L514" s="195"/>
      <c r="M514" s="200"/>
      <c r="N514" s="201"/>
      <c r="O514" s="201"/>
      <c r="P514" s="201"/>
      <c r="Q514" s="201"/>
      <c r="R514" s="201"/>
      <c r="S514" s="201"/>
      <c r="T514" s="202"/>
      <c r="U514" s="13"/>
      <c r="V514" s="13"/>
      <c r="W514" s="13"/>
      <c r="X514" s="13"/>
      <c r="Y514" s="13"/>
      <c r="Z514" s="13"/>
      <c r="AA514" s="13"/>
      <c r="AB514" s="13"/>
      <c r="AC514" s="13"/>
      <c r="AD514" s="13"/>
      <c r="AE514" s="13"/>
      <c r="AT514" s="197" t="s">
        <v>265</v>
      </c>
      <c r="AU514" s="197" t="s">
        <v>85</v>
      </c>
      <c r="AV514" s="13" t="s">
        <v>82</v>
      </c>
      <c r="AW514" s="13" t="s">
        <v>32</v>
      </c>
      <c r="AX514" s="13" t="s">
        <v>75</v>
      </c>
      <c r="AY514" s="197" t="s">
        <v>257</v>
      </c>
    </row>
    <row r="515" s="14" customFormat="1">
      <c r="A515" s="14"/>
      <c r="B515" s="203"/>
      <c r="C515" s="14"/>
      <c r="D515" s="196" t="s">
        <v>265</v>
      </c>
      <c r="E515" s="204" t="s">
        <v>1</v>
      </c>
      <c r="F515" s="205" t="s">
        <v>4015</v>
      </c>
      <c r="G515" s="14"/>
      <c r="H515" s="206">
        <v>0.86699999999999999</v>
      </c>
      <c r="I515" s="207"/>
      <c r="J515" s="14"/>
      <c r="K515" s="14"/>
      <c r="L515" s="203"/>
      <c r="M515" s="208"/>
      <c r="N515" s="209"/>
      <c r="O515" s="209"/>
      <c r="P515" s="209"/>
      <c r="Q515" s="209"/>
      <c r="R515" s="209"/>
      <c r="S515" s="209"/>
      <c r="T515" s="210"/>
      <c r="U515" s="14"/>
      <c r="V515" s="14"/>
      <c r="W515" s="14"/>
      <c r="X515" s="14"/>
      <c r="Y515" s="14"/>
      <c r="Z515" s="14"/>
      <c r="AA515" s="14"/>
      <c r="AB515" s="14"/>
      <c r="AC515" s="14"/>
      <c r="AD515" s="14"/>
      <c r="AE515" s="14"/>
      <c r="AT515" s="204" t="s">
        <v>265</v>
      </c>
      <c r="AU515" s="204" t="s">
        <v>85</v>
      </c>
      <c r="AV515" s="14" t="s">
        <v>85</v>
      </c>
      <c r="AW515" s="14" t="s">
        <v>32</v>
      </c>
      <c r="AX515" s="14" t="s">
        <v>75</v>
      </c>
      <c r="AY515" s="204" t="s">
        <v>257</v>
      </c>
    </row>
    <row r="516" s="13" customFormat="1">
      <c r="A516" s="13"/>
      <c r="B516" s="195"/>
      <c r="C516" s="13"/>
      <c r="D516" s="196" t="s">
        <v>265</v>
      </c>
      <c r="E516" s="197" t="s">
        <v>1</v>
      </c>
      <c r="F516" s="198" t="s">
        <v>725</v>
      </c>
      <c r="G516" s="13"/>
      <c r="H516" s="197" t="s">
        <v>1</v>
      </c>
      <c r="I516" s="199"/>
      <c r="J516" s="13"/>
      <c r="K516" s="13"/>
      <c r="L516" s="195"/>
      <c r="M516" s="200"/>
      <c r="N516" s="201"/>
      <c r="O516" s="201"/>
      <c r="P516" s="201"/>
      <c r="Q516" s="201"/>
      <c r="R516" s="201"/>
      <c r="S516" s="201"/>
      <c r="T516" s="202"/>
      <c r="U516" s="13"/>
      <c r="V516" s="13"/>
      <c r="W516" s="13"/>
      <c r="X516" s="13"/>
      <c r="Y516" s="13"/>
      <c r="Z516" s="13"/>
      <c r="AA516" s="13"/>
      <c r="AB516" s="13"/>
      <c r="AC516" s="13"/>
      <c r="AD516" s="13"/>
      <c r="AE516" s="13"/>
      <c r="AT516" s="197" t="s">
        <v>265</v>
      </c>
      <c r="AU516" s="197" t="s">
        <v>85</v>
      </c>
      <c r="AV516" s="13" t="s">
        <v>82</v>
      </c>
      <c r="AW516" s="13" t="s">
        <v>32</v>
      </c>
      <c r="AX516" s="13" t="s">
        <v>75</v>
      </c>
      <c r="AY516" s="197" t="s">
        <v>257</v>
      </c>
    </row>
    <row r="517" s="14" customFormat="1">
      <c r="A517" s="14"/>
      <c r="B517" s="203"/>
      <c r="C517" s="14"/>
      <c r="D517" s="196" t="s">
        <v>265</v>
      </c>
      <c r="E517" s="204" t="s">
        <v>1</v>
      </c>
      <c r="F517" s="205" t="s">
        <v>4016</v>
      </c>
      <c r="G517" s="14"/>
      <c r="H517" s="206">
        <v>18.773</v>
      </c>
      <c r="I517" s="207"/>
      <c r="J517" s="14"/>
      <c r="K517" s="14"/>
      <c r="L517" s="203"/>
      <c r="M517" s="208"/>
      <c r="N517" s="209"/>
      <c r="O517" s="209"/>
      <c r="P517" s="209"/>
      <c r="Q517" s="209"/>
      <c r="R517" s="209"/>
      <c r="S517" s="209"/>
      <c r="T517" s="210"/>
      <c r="U517" s="14"/>
      <c r="V517" s="14"/>
      <c r="W517" s="14"/>
      <c r="X517" s="14"/>
      <c r="Y517" s="14"/>
      <c r="Z517" s="14"/>
      <c r="AA517" s="14"/>
      <c r="AB517" s="14"/>
      <c r="AC517" s="14"/>
      <c r="AD517" s="14"/>
      <c r="AE517" s="14"/>
      <c r="AT517" s="204" t="s">
        <v>265</v>
      </c>
      <c r="AU517" s="204" t="s">
        <v>85</v>
      </c>
      <c r="AV517" s="14" t="s">
        <v>85</v>
      </c>
      <c r="AW517" s="14" t="s">
        <v>32</v>
      </c>
      <c r="AX517" s="14" t="s">
        <v>75</v>
      </c>
      <c r="AY517" s="204" t="s">
        <v>257</v>
      </c>
    </row>
    <row r="518" s="16" customFormat="1">
      <c r="A518" s="16"/>
      <c r="B518" s="219"/>
      <c r="C518" s="16"/>
      <c r="D518" s="196" t="s">
        <v>265</v>
      </c>
      <c r="E518" s="220" t="s">
        <v>1</v>
      </c>
      <c r="F518" s="221" t="s">
        <v>296</v>
      </c>
      <c r="G518" s="16"/>
      <c r="H518" s="222">
        <v>19.640000000000001</v>
      </c>
      <c r="I518" s="223"/>
      <c r="J518" s="16"/>
      <c r="K518" s="16"/>
      <c r="L518" s="219"/>
      <c r="M518" s="224"/>
      <c r="N518" s="225"/>
      <c r="O518" s="225"/>
      <c r="P518" s="225"/>
      <c r="Q518" s="225"/>
      <c r="R518" s="225"/>
      <c r="S518" s="225"/>
      <c r="T518" s="226"/>
      <c r="U518" s="16"/>
      <c r="V518" s="16"/>
      <c r="W518" s="16"/>
      <c r="X518" s="16"/>
      <c r="Y518" s="16"/>
      <c r="Z518" s="16"/>
      <c r="AA518" s="16"/>
      <c r="AB518" s="16"/>
      <c r="AC518" s="16"/>
      <c r="AD518" s="16"/>
      <c r="AE518" s="16"/>
      <c r="AT518" s="220" t="s">
        <v>265</v>
      </c>
      <c r="AU518" s="220" t="s">
        <v>85</v>
      </c>
      <c r="AV518" s="16" t="s">
        <v>92</v>
      </c>
      <c r="AW518" s="16" t="s">
        <v>32</v>
      </c>
      <c r="AX518" s="16" t="s">
        <v>75</v>
      </c>
      <c r="AY518" s="220" t="s">
        <v>257</v>
      </c>
    </row>
    <row r="519" s="13" customFormat="1">
      <c r="A519" s="13"/>
      <c r="B519" s="195"/>
      <c r="C519" s="13"/>
      <c r="D519" s="196" t="s">
        <v>265</v>
      </c>
      <c r="E519" s="197" t="s">
        <v>1</v>
      </c>
      <c r="F519" s="198" t="s">
        <v>4017</v>
      </c>
      <c r="G519" s="13"/>
      <c r="H519" s="197" t="s">
        <v>1</v>
      </c>
      <c r="I519" s="199"/>
      <c r="J519" s="13"/>
      <c r="K519" s="13"/>
      <c r="L519" s="195"/>
      <c r="M519" s="200"/>
      <c r="N519" s="201"/>
      <c r="O519" s="201"/>
      <c r="P519" s="201"/>
      <c r="Q519" s="201"/>
      <c r="R519" s="201"/>
      <c r="S519" s="201"/>
      <c r="T519" s="202"/>
      <c r="U519" s="13"/>
      <c r="V519" s="13"/>
      <c r="W519" s="13"/>
      <c r="X519" s="13"/>
      <c r="Y519" s="13"/>
      <c r="Z519" s="13"/>
      <c r="AA519" s="13"/>
      <c r="AB519" s="13"/>
      <c r="AC519" s="13"/>
      <c r="AD519" s="13"/>
      <c r="AE519" s="13"/>
      <c r="AT519" s="197" t="s">
        <v>265</v>
      </c>
      <c r="AU519" s="197" t="s">
        <v>85</v>
      </c>
      <c r="AV519" s="13" t="s">
        <v>82</v>
      </c>
      <c r="AW519" s="13" t="s">
        <v>32</v>
      </c>
      <c r="AX519" s="13" t="s">
        <v>75</v>
      </c>
      <c r="AY519" s="197" t="s">
        <v>257</v>
      </c>
    </row>
    <row r="520" s="14" customFormat="1">
      <c r="A520" s="14"/>
      <c r="B520" s="203"/>
      <c r="C520" s="14"/>
      <c r="D520" s="196" t="s">
        <v>265</v>
      </c>
      <c r="E520" s="204" t="s">
        <v>1</v>
      </c>
      <c r="F520" s="205" t="s">
        <v>4018</v>
      </c>
      <c r="G520" s="14"/>
      <c r="H520" s="206">
        <v>2.427</v>
      </c>
      <c r="I520" s="207"/>
      <c r="J520" s="14"/>
      <c r="K520" s="14"/>
      <c r="L520" s="203"/>
      <c r="M520" s="208"/>
      <c r="N520" s="209"/>
      <c r="O520" s="209"/>
      <c r="P520" s="209"/>
      <c r="Q520" s="209"/>
      <c r="R520" s="209"/>
      <c r="S520" s="209"/>
      <c r="T520" s="210"/>
      <c r="U520" s="14"/>
      <c r="V520" s="14"/>
      <c r="W520" s="14"/>
      <c r="X520" s="14"/>
      <c r="Y520" s="14"/>
      <c r="Z520" s="14"/>
      <c r="AA520" s="14"/>
      <c r="AB520" s="14"/>
      <c r="AC520" s="14"/>
      <c r="AD520" s="14"/>
      <c r="AE520" s="14"/>
      <c r="AT520" s="204" t="s">
        <v>265</v>
      </c>
      <c r="AU520" s="204" t="s">
        <v>85</v>
      </c>
      <c r="AV520" s="14" t="s">
        <v>85</v>
      </c>
      <c r="AW520" s="14" t="s">
        <v>32</v>
      </c>
      <c r="AX520" s="14" t="s">
        <v>75</v>
      </c>
      <c r="AY520" s="204" t="s">
        <v>257</v>
      </c>
    </row>
    <row r="521" s="16" customFormat="1">
      <c r="A521" s="16"/>
      <c r="B521" s="219"/>
      <c r="C521" s="16"/>
      <c r="D521" s="196" t="s">
        <v>265</v>
      </c>
      <c r="E521" s="220" t="s">
        <v>1</v>
      </c>
      <c r="F521" s="221" t="s">
        <v>296</v>
      </c>
      <c r="G521" s="16"/>
      <c r="H521" s="222">
        <v>2.427</v>
      </c>
      <c r="I521" s="223"/>
      <c r="J521" s="16"/>
      <c r="K521" s="16"/>
      <c r="L521" s="219"/>
      <c r="M521" s="224"/>
      <c r="N521" s="225"/>
      <c r="O521" s="225"/>
      <c r="P521" s="225"/>
      <c r="Q521" s="225"/>
      <c r="R521" s="225"/>
      <c r="S521" s="225"/>
      <c r="T521" s="226"/>
      <c r="U521" s="16"/>
      <c r="V521" s="16"/>
      <c r="W521" s="16"/>
      <c r="X521" s="16"/>
      <c r="Y521" s="16"/>
      <c r="Z521" s="16"/>
      <c r="AA521" s="16"/>
      <c r="AB521" s="16"/>
      <c r="AC521" s="16"/>
      <c r="AD521" s="16"/>
      <c r="AE521" s="16"/>
      <c r="AT521" s="220" t="s">
        <v>265</v>
      </c>
      <c r="AU521" s="220" t="s">
        <v>85</v>
      </c>
      <c r="AV521" s="16" t="s">
        <v>92</v>
      </c>
      <c r="AW521" s="16" t="s">
        <v>32</v>
      </c>
      <c r="AX521" s="16" t="s">
        <v>75</v>
      </c>
      <c r="AY521" s="220" t="s">
        <v>257</v>
      </c>
    </row>
    <row r="522" s="15" customFormat="1">
      <c r="A522" s="15"/>
      <c r="B522" s="211"/>
      <c r="C522" s="15"/>
      <c r="D522" s="196" t="s">
        <v>265</v>
      </c>
      <c r="E522" s="212" t="s">
        <v>1</v>
      </c>
      <c r="F522" s="213" t="s">
        <v>271</v>
      </c>
      <c r="G522" s="15"/>
      <c r="H522" s="214">
        <v>22.067</v>
      </c>
      <c r="I522" s="215"/>
      <c r="J522" s="15"/>
      <c r="K522" s="15"/>
      <c r="L522" s="211"/>
      <c r="M522" s="216"/>
      <c r="N522" s="217"/>
      <c r="O522" s="217"/>
      <c r="P522" s="217"/>
      <c r="Q522" s="217"/>
      <c r="R522" s="217"/>
      <c r="S522" s="217"/>
      <c r="T522" s="218"/>
      <c r="U522" s="15"/>
      <c r="V522" s="15"/>
      <c r="W522" s="15"/>
      <c r="X522" s="15"/>
      <c r="Y522" s="15"/>
      <c r="Z522" s="15"/>
      <c r="AA522" s="15"/>
      <c r="AB522" s="15"/>
      <c r="AC522" s="15"/>
      <c r="AD522" s="15"/>
      <c r="AE522" s="15"/>
      <c r="AT522" s="212" t="s">
        <v>265</v>
      </c>
      <c r="AU522" s="212" t="s">
        <v>85</v>
      </c>
      <c r="AV522" s="15" t="s">
        <v>108</v>
      </c>
      <c r="AW522" s="15" t="s">
        <v>32</v>
      </c>
      <c r="AX522" s="15" t="s">
        <v>82</v>
      </c>
      <c r="AY522" s="212" t="s">
        <v>257</v>
      </c>
    </row>
    <row r="523" s="2" customFormat="1" ht="24.15" customHeight="1">
      <c r="A523" s="38"/>
      <c r="B523" s="181"/>
      <c r="C523" s="182" t="s">
        <v>727</v>
      </c>
      <c r="D523" s="182" t="s">
        <v>259</v>
      </c>
      <c r="E523" s="183" t="s">
        <v>4019</v>
      </c>
      <c r="F523" s="184" t="s">
        <v>4020</v>
      </c>
      <c r="G523" s="185" t="s">
        <v>323</v>
      </c>
      <c r="H523" s="186">
        <v>22.652000000000001</v>
      </c>
      <c r="I523" s="187"/>
      <c r="J523" s="188">
        <f>ROUND(I523*H523,2)</f>
        <v>0</v>
      </c>
      <c r="K523" s="184" t="s">
        <v>263</v>
      </c>
      <c r="L523" s="39"/>
      <c r="M523" s="189" t="s">
        <v>1</v>
      </c>
      <c r="N523" s="190" t="s">
        <v>40</v>
      </c>
      <c r="O523" s="77"/>
      <c r="P523" s="191">
        <f>O523*H523</f>
        <v>0</v>
      </c>
      <c r="Q523" s="191">
        <v>0.0053299999999999997</v>
      </c>
      <c r="R523" s="191">
        <f>Q523*H523</f>
        <v>0.12073515999999999</v>
      </c>
      <c r="S523" s="191">
        <v>0</v>
      </c>
      <c r="T523" s="192">
        <f>S523*H523</f>
        <v>0</v>
      </c>
      <c r="U523" s="38"/>
      <c r="V523" s="38"/>
      <c r="W523" s="38"/>
      <c r="X523" s="38"/>
      <c r="Y523" s="38"/>
      <c r="Z523" s="38"/>
      <c r="AA523" s="38"/>
      <c r="AB523" s="38"/>
      <c r="AC523" s="38"/>
      <c r="AD523" s="38"/>
      <c r="AE523" s="38"/>
      <c r="AR523" s="193" t="s">
        <v>108</v>
      </c>
      <c r="AT523" s="193" t="s">
        <v>259</v>
      </c>
      <c r="AU523" s="193" t="s">
        <v>85</v>
      </c>
      <c r="AY523" s="19" t="s">
        <v>257</v>
      </c>
      <c r="BE523" s="194">
        <f>IF(N523="základní",J523,0)</f>
        <v>0</v>
      </c>
      <c r="BF523" s="194">
        <f>IF(N523="snížená",J523,0)</f>
        <v>0</v>
      </c>
      <c r="BG523" s="194">
        <f>IF(N523="zákl. přenesená",J523,0)</f>
        <v>0</v>
      </c>
      <c r="BH523" s="194">
        <f>IF(N523="sníž. přenesená",J523,0)</f>
        <v>0</v>
      </c>
      <c r="BI523" s="194">
        <f>IF(N523="nulová",J523,0)</f>
        <v>0</v>
      </c>
      <c r="BJ523" s="19" t="s">
        <v>82</v>
      </c>
      <c r="BK523" s="194">
        <f>ROUND(I523*H523,2)</f>
        <v>0</v>
      </c>
      <c r="BL523" s="19" t="s">
        <v>108</v>
      </c>
      <c r="BM523" s="193" t="s">
        <v>4021</v>
      </c>
    </row>
    <row r="524" s="13" customFormat="1">
      <c r="A524" s="13"/>
      <c r="B524" s="195"/>
      <c r="C524" s="13"/>
      <c r="D524" s="196" t="s">
        <v>265</v>
      </c>
      <c r="E524" s="197" t="s">
        <v>1</v>
      </c>
      <c r="F524" s="198" t="s">
        <v>4022</v>
      </c>
      <c r="G524" s="13"/>
      <c r="H524" s="197" t="s">
        <v>1</v>
      </c>
      <c r="I524" s="199"/>
      <c r="J524" s="13"/>
      <c r="K524" s="13"/>
      <c r="L524" s="195"/>
      <c r="M524" s="200"/>
      <c r="N524" s="201"/>
      <c r="O524" s="201"/>
      <c r="P524" s="201"/>
      <c r="Q524" s="201"/>
      <c r="R524" s="201"/>
      <c r="S524" s="201"/>
      <c r="T524" s="202"/>
      <c r="U524" s="13"/>
      <c r="V524" s="13"/>
      <c r="W524" s="13"/>
      <c r="X524" s="13"/>
      <c r="Y524" s="13"/>
      <c r="Z524" s="13"/>
      <c r="AA524" s="13"/>
      <c r="AB524" s="13"/>
      <c r="AC524" s="13"/>
      <c r="AD524" s="13"/>
      <c r="AE524" s="13"/>
      <c r="AT524" s="197" t="s">
        <v>265</v>
      </c>
      <c r="AU524" s="197" t="s">
        <v>85</v>
      </c>
      <c r="AV524" s="13" t="s">
        <v>82</v>
      </c>
      <c r="AW524" s="13" t="s">
        <v>32</v>
      </c>
      <c r="AX524" s="13" t="s">
        <v>75</v>
      </c>
      <c r="AY524" s="197" t="s">
        <v>257</v>
      </c>
    </row>
    <row r="525" s="14" customFormat="1">
      <c r="A525" s="14"/>
      <c r="B525" s="203"/>
      <c r="C525" s="14"/>
      <c r="D525" s="196" t="s">
        <v>265</v>
      </c>
      <c r="E525" s="204" t="s">
        <v>1</v>
      </c>
      <c r="F525" s="205" t="s">
        <v>4023</v>
      </c>
      <c r="G525" s="14"/>
      <c r="H525" s="206">
        <v>22.652000000000001</v>
      </c>
      <c r="I525" s="207"/>
      <c r="J525" s="14"/>
      <c r="K525" s="14"/>
      <c r="L525" s="203"/>
      <c r="M525" s="208"/>
      <c r="N525" s="209"/>
      <c r="O525" s="209"/>
      <c r="P525" s="209"/>
      <c r="Q525" s="209"/>
      <c r="R525" s="209"/>
      <c r="S525" s="209"/>
      <c r="T525" s="210"/>
      <c r="U525" s="14"/>
      <c r="V525" s="14"/>
      <c r="W525" s="14"/>
      <c r="X525" s="14"/>
      <c r="Y525" s="14"/>
      <c r="Z525" s="14"/>
      <c r="AA525" s="14"/>
      <c r="AB525" s="14"/>
      <c r="AC525" s="14"/>
      <c r="AD525" s="14"/>
      <c r="AE525" s="14"/>
      <c r="AT525" s="204" t="s">
        <v>265</v>
      </c>
      <c r="AU525" s="204" t="s">
        <v>85</v>
      </c>
      <c r="AV525" s="14" t="s">
        <v>85</v>
      </c>
      <c r="AW525" s="14" t="s">
        <v>32</v>
      </c>
      <c r="AX525" s="14" t="s">
        <v>75</v>
      </c>
      <c r="AY525" s="204" t="s">
        <v>257</v>
      </c>
    </row>
    <row r="526" s="15" customFormat="1">
      <c r="A526" s="15"/>
      <c r="B526" s="211"/>
      <c r="C526" s="15"/>
      <c r="D526" s="196" t="s">
        <v>265</v>
      </c>
      <c r="E526" s="212" t="s">
        <v>1</v>
      </c>
      <c r="F526" s="213" t="s">
        <v>271</v>
      </c>
      <c r="G526" s="15"/>
      <c r="H526" s="214">
        <v>22.652000000000001</v>
      </c>
      <c r="I526" s="215"/>
      <c r="J526" s="15"/>
      <c r="K526" s="15"/>
      <c r="L526" s="211"/>
      <c r="M526" s="216"/>
      <c r="N526" s="217"/>
      <c r="O526" s="217"/>
      <c r="P526" s="217"/>
      <c r="Q526" s="217"/>
      <c r="R526" s="217"/>
      <c r="S526" s="217"/>
      <c r="T526" s="218"/>
      <c r="U526" s="15"/>
      <c r="V526" s="15"/>
      <c r="W526" s="15"/>
      <c r="X526" s="15"/>
      <c r="Y526" s="15"/>
      <c r="Z526" s="15"/>
      <c r="AA526" s="15"/>
      <c r="AB526" s="15"/>
      <c r="AC526" s="15"/>
      <c r="AD526" s="15"/>
      <c r="AE526" s="15"/>
      <c r="AT526" s="212" t="s">
        <v>265</v>
      </c>
      <c r="AU526" s="212" t="s">
        <v>85</v>
      </c>
      <c r="AV526" s="15" t="s">
        <v>108</v>
      </c>
      <c r="AW526" s="15" t="s">
        <v>32</v>
      </c>
      <c r="AX526" s="15" t="s">
        <v>82</v>
      </c>
      <c r="AY526" s="212" t="s">
        <v>257</v>
      </c>
    </row>
    <row r="527" s="2" customFormat="1" ht="24.15" customHeight="1">
      <c r="A527" s="38"/>
      <c r="B527" s="181"/>
      <c r="C527" s="182" t="s">
        <v>736</v>
      </c>
      <c r="D527" s="182" t="s">
        <v>259</v>
      </c>
      <c r="E527" s="183" t="s">
        <v>4024</v>
      </c>
      <c r="F527" s="184" t="s">
        <v>4025</v>
      </c>
      <c r="G527" s="185" t="s">
        <v>323</v>
      </c>
      <c r="H527" s="186">
        <v>22.652000000000001</v>
      </c>
      <c r="I527" s="187"/>
      <c r="J527" s="188">
        <f>ROUND(I527*H527,2)</f>
        <v>0</v>
      </c>
      <c r="K527" s="184" t="s">
        <v>263</v>
      </c>
      <c r="L527" s="39"/>
      <c r="M527" s="189" t="s">
        <v>1</v>
      </c>
      <c r="N527" s="190" t="s">
        <v>40</v>
      </c>
      <c r="O527" s="77"/>
      <c r="P527" s="191">
        <f>O527*H527</f>
        <v>0</v>
      </c>
      <c r="Q527" s="191">
        <v>0</v>
      </c>
      <c r="R527" s="191">
        <f>Q527*H527</f>
        <v>0</v>
      </c>
      <c r="S527" s="191">
        <v>0</v>
      </c>
      <c r="T527" s="192">
        <f>S527*H527</f>
        <v>0</v>
      </c>
      <c r="U527" s="38"/>
      <c r="V527" s="38"/>
      <c r="W527" s="38"/>
      <c r="X527" s="38"/>
      <c r="Y527" s="38"/>
      <c r="Z527" s="38"/>
      <c r="AA527" s="38"/>
      <c r="AB527" s="38"/>
      <c r="AC527" s="38"/>
      <c r="AD527" s="38"/>
      <c r="AE527" s="38"/>
      <c r="AR527" s="193" t="s">
        <v>108</v>
      </c>
      <c r="AT527" s="193" t="s">
        <v>259</v>
      </c>
      <c r="AU527" s="193" t="s">
        <v>85</v>
      </c>
      <c r="AY527" s="19" t="s">
        <v>257</v>
      </c>
      <c r="BE527" s="194">
        <f>IF(N527="základní",J527,0)</f>
        <v>0</v>
      </c>
      <c r="BF527" s="194">
        <f>IF(N527="snížená",J527,0)</f>
        <v>0</v>
      </c>
      <c r="BG527" s="194">
        <f>IF(N527="zákl. přenesená",J527,0)</f>
        <v>0</v>
      </c>
      <c r="BH527" s="194">
        <f>IF(N527="sníž. přenesená",J527,0)</f>
        <v>0</v>
      </c>
      <c r="BI527" s="194">
        <f>IF(N527="nulová",J527,0)</f>
        <v>0</v>
      </c>
      <c r="BJ527" s="19" t="s">
        <v>82</v>
      </c>
      <c r="BK527" s="194">
        <f>ROUND(I527*H527,2)</f>
        <v>0</v>
      </c>
      <c r="BL527" s="19" t="s">
        <v>108</v>
      </c>
      <c r="BM527" s="193" t="s">
        <v>4026</v>
      </c>
    </row>
    <row r="528" s="2" customFormat="1" ht="24.15" customHeight="1">
      <c r="A528" s="38"/>
      <c r="B528" s="181"/>
      <c r="C528" s="182" t="s">
        <v>740</v>
      </c>
      <c r="D528" s="182" t="s">
        <v>259</v>
      </c>
      <c r="E528" s="183" t="s">
        <v>728</v>
      </c>
      <c r="F528" s="184" t="s">
        <v>729</v>
      </c>
      <c r="G528" s="185" t="s">
        <v>323</v>
      </c>
      <c r="H528" s="186">
        <v>109.172</v>
      </c>
      <c r="I528" s="187"/>
      <c r="J528" s="188">
        <f>ROUND(I528*H528,2)</f>
        <v>0</v>
      </c>
      <c r="K528" s="184" t="s">
        <v>263</v>
      </c>
      <c r="L528" s="39"/>
      <c r="M528" s="189" t="s">
        <v>1</v>
      </c>
      <c r="N528" s="190" t="s">
        <v>40</v>
      </c>
      <c r="O528" s="77"/>
      <c r="P528" s="191">
        <f>O528*H528</f>
        <v>0</v>
      </c>
      <c r="Q528" s="191">
        <v>0.0055199999999999997</v>
      </c>
      <c r="R528" s="191">
        <f>Q528*H528</f>
        <v>0.60262943999999996</v>
      </c>
      <c r="S528" s="191">
        <v>0</v>
      </c>
      <c r="T528" s="192">
        <f>S528*H528</f>
        <v>0</v>
      </c>
      <c r="U528" s="38"/>
      <c r="V528" s="38"/>
      <c r="W528" s="38"/>
      <c r="X528" s="38"/>
      <c r="Y528" s="38"/>
      <c r="Z528" s="38"/>
      <c r="AA528" s="38"/>
      <c r="AB528" s="38"/>
      <c r="AC528" s="38"/>
      <c r="AD528" s="38"/>
      <c r="AE528" s="38"/>
      <c r="AR528" s="193" t="s">
        <v>108</v>
      </c>
      <c r="AT528" s="193" t="s">
        <v>259</v>
      </c>
      <c r="AU528" s="193" t="s">
        <v>85</v>
      </c>
      <c r="AY528" s="19" t="s">
        <v>257</v>
      </c>
      <c r="BE528" s="194">
        <f>IF(N528="základní",J528,0)</f>
        <v>0</v>
      </c>
      <c r="BF528" s="194">
        <f>IF(N528="snížená",J528,0)</f>
        <v>0</v>
      </c>
      <c r="BG528" s="194">
        <f>IF(N528="zákl. přenesená",J528,0)</f>
        <v>0</v>
      </c>
      <c r="BH528" s="194">
        <f>IF(N528="sníž. přenesená",J528,0)</f>
        <v>0</v>
      </c>
      <c r="BI528" s="194">
        <f>IF(N528="nulová",J528,0)</f>
        <v>0</v>
      </c>
      <c r="BJ528" s="19" t="s">
        <v>82</v>
      </c>
      <c r="BK528" s="194">
        <f>ROUND(I528*H528,2)</f>
        <v>0</v>
      </c>
      <c r="BL528" s="19" t="s">
        <v>108</v>
      </c>
      <c r="BM528" s="193" t="s">
        <v>4027</v>
      </c>
    </row>
    <row r="529" s="13" customFormat="1">
      <c r="A529" s="13"/>
      <c r="B529" s="195"/>
      <c r="C529" s="13"/>
      <c r="D529" s="196" t="s">
        <v>265</v>
      </c>
      <c r="E529" s="197" t="s">
        <v>1</v>
      </c>
      <c r="F529" s="198" t="s">
        <v>4028</v>
      </c>
      <c r="G529" s="13"/>
      <c r="H529" s="197" t="s">
        <v>1</v>
      </c>
      <c r="I529" s="199"/>
      <c r="J529" s="13"/>
      <c r="K529" s="13"/>
      <c r="L529" s="195"/>
      <c r="M529" s="200"/>
      <c r="N529" s="201"/>
      <c r="O529" s="201"/>
      <c r="P529" s="201"/>
      <c r="Q529" s="201"/>
      <c r="R529" s="201"/>
      <c r="S529" s="201"/>
      <c r="T529" s="202"/>
      <c r="U529" s="13"/>
      <c r="V529" s="13"/>
      <c r="W529" s="13"/>
      <c r="X529" s="13"/>
      <c r="Y529" s="13"/>
      <c r="Z529" s="13"/>
      <c r="AA529" s="13"/>
      <c r="AB529" s="13"/>
      <c r="AC529" s="13"/>
      <c r="AD529" s="13"/>
      <c r="AE529" s="13"/>
      <c r="AT529" s="197" t="s">
        <v>265</v>
      </c>
      <c r="AU529" s="197" t="s">
        <v>85</v>
      </c>
      <c r="AV529" s="13" t="s">
        <v>82</v>
      </c>
      <c r="AW529" s="13" t="s">
        <v>32</v>
      </c>
      <c r="AX529" s="13" t="s">
        <v>75</v>
      </c>
      <c r="AY529" s="197" t="s">
        <v>257</v>
      </c>
    </row>
    <row r="530" s="14" customFormat="1">
      <c r="A530" s="14"/>
      <c r="B530" s="203"/>
      <c r="C530" s="14"/>
      <c r="D530" s="196" t="s">
        <v>265</v>
      </c>
      <c r="E530" s="204" t="s">
        <v>1</v>
      </c>
      <c r="F530" s="205" t="s">
        <v>4029</v>
      </c>
      <c r="G530" s="14"/>
      <c r="H530" s="206">
        <v>4.0460000000000003</v>
      </c>
      <c r="I530" s="207"/>
      <c r="J530" s="14"/>
      <c r="K530" s="14"/>
      <c r="L530" s="203"/>
      <c r="M530" s="208"/>
      <c r="N530" s="209"/>
      <c r="O530" s="209"/>
      <c r="P530" s="209"/>
      <c r="Q530" s="209"/>
      <c r="R530" s="209"/>
      <c r="S530" s="209"/>
      <c r="T530" s="210"/>
      <c r="U530" s="14"/>
      <c r="V530" s="14"/>
      <c r="W530" s="14"/>
      <c r="X530" s="14"/>
      <c r="Y530" s="14"/>
      <c r="Z530" s="14"/>
      <c r="AA530" s="14"/>
      <c r="AB530" s="14"/>
      <c r="AC530" s="14"/>
      <c r="AD530" s="14"/>
      <c r="AE530" s="14"/>
      <c r="AT530" s="204" t="s">
        <v>265</v>
      </c>
      <c r="AU530" s="204" t="s">
        <v>85</v>
      </c>
      <c r="AV530" s="14" t="s">
        <v>85</v>
      </c>
      <c r="AW530" s="14" t="s">
        <v>32</v>
      </c>
      <c r="AX530" s="14" t="s">
        <v>75</v>
      </c>
      <c r="AY530" s="204" t="s">
        <v>257</v>
      </c>
    </row>
    <row r="531" s="14" customFormat="1">
      <c r="A531" s="14"/>
      <c r="B531" s="203"/>
      <c r="C531" s="14"/>
      <c r="D531" s="196" t="s">
        <v>265</v>
      </c>
      <c r="E531" s="204" t="s">
        <v>1</v>
      </c>
      <c r="F531" s="205" t="s">
        <v>4030</v>
      </c>
      <c r="G531" s="14"/>
      <c r="H531" s="206">
        <v>105.12600000000001</v>
      </c>
      <c r="I531" s="207"/>
      <c r="J531" s="14"/>
      <c r="K531" s="14"/>
      <c r="L531" s="203"/>
      <c r="M531" s="208"/>
      <c r="N531" s="209"/>
      <c r="O531" s="209"/>
      <c r="P531" s="209"/>
      <c r="Q531" s="209"/>
      <c r="R531" s="209"/>
      <c r="S531" s="209"/>
      <c r="T531" s="210"/>
      <c r="U531" s="14"/>
      <c r="V531" s="14"/>
      <c r="W531" s="14"/>
      <c r="X531" s="14"/>
      <c r="Y531" s="14"/>
      <c r="Z531" s="14"/>
      <c r="AA531" s="14"/>
      <c r="AB531" s="14"/>
      <c r="AC531" s="14"/>
      <c r="AD531" s="14"/>
      <c r="AE531" s="14"/>
      <c r="AT531" s="204" t="s">
        <v>265</v>
      </c>
      <c r="AU531" s="204" t="s">
        <v>85</v>
      </c>
      <c r="AV531" s="14" t="s">
        <v>85</v>
      </c>
      <c r="AW531" s="14" t="s">
        <v>32</v>
      </c>
      <c r="AX531" s="14" t="s">
        <v>75</v>
      </c>
      <c r="AY531" s="204" t="s">
        <v>257</v>
      </c>
    </row>
    <row r="532" s="15" customFormat="1">
      <c r="A532" s="15"/>
      <c r="B532" s="211"/>
      <c r="C532" s="15"/>
      <c r="D532" s="196" t="s">
        <v>265</v>
      </c>
      <c r="E532" s="212" t="s">
        <v>1</v>
      </c>
      <c r="F532" s="213" t="s">
        <v>271</v>
      </c>
      <c r="G532" s="15"/>
      <c r="H532" s="214">
        <v>109.17200000000001</v>
      </c>
      <c r="I532" s="215"/>
      <c r="J532" s="15"/>
      <c r="K532" s="15"/>
      <c r="L532" s="211"/>
      <c r="M532" s="216"/>
      <c r="N532" s="217"/>
      <c r="O532" s="217"/>
      <c r="P532" s="217"/>
      <c r="Q532" s="217"/>
      <c r="R532" s="217"/>
      <c r="S532" s="217"/>
      <c r="T532" s="218"/>
      <c r="U532" s="15"/>
      <c r="V532" s="15"/>
      <c r="W532" s="15"/>
      <c r="X532" s="15"/>
      <c r="Y532" s="15"/>
      <c r="Z532" s="15"/>
      <c r="AA532" s="15"/>
      <c r="AB532" s="15"/>
      <c r="AC532" s="15"/>
      <c r="AD532" s="15"/>
      <c r="AE532" s="15"/>
      <c r="AT532" s="212" t="s">
        <v>265</v>
      </c>
      <c r="AU532" s="212" t="s">
        <v>85</v>
      </c>
      <c r="AV532" s="15" t="s">
        <v>108</v>
      </c>
      <c r="AW532" s="15" t="s">
        <v>32</v>
      </c>
      <c r="AX532" s="15" t="s">
        <v>82</v>
      </c>
      <c r="AY532" s="212" t="s">
        <v>257</v>
      </c>
    </row>
    <row r="533" s="2" customFormat="1" ht="24.15" customHeight="1">
      <c r="A533" s="38"/>
      <c r="B533" s="181"/>
      <c r="C533" s="182" t="s">
        <v>747</v>
      </c>
      <c r="D533" s="182" t="s">
        <v>259</v>
      </c>
      <c r="E533" s="183" t="s">
        <v>737</v>
      </c>
      <c r="F533" s="184" t="s">
        <v>738</v>
      </c>
      <c r="G533" s="185" t="s">
        <v>323</v>
      </c>
      <c r="H533" s="186">
        <v>109.172</v>
      </c>
      <c r="I533" s="187"/>
      <c r="J533" s="188">
        <f>ROUND(I533*H533,2)</f>
        <v>0</v>
      </c>
      <c r="K533" s="184" t="s">
        <v>263</v>
      </c>
      <c r="L533" s="39"/>
      <c r="M533" s="189" t="s">
        <v>1</v>
      </c>
      <c r="N533" s="190" t="s">
        <v>40</v>
      </c>
      <c r="O533" s="77"/>
      <c r="P533" s="191">
        <f>O533*H533</f>
        <v>0</v>
      </c>
      <c r="Q533" s="191">
        <v>0</v>
      </c>
      <c r="R533" s="191">
        <f>Q533*H533</f>
        <v>0</v>
      </c>
      <c r="S533" s="191">
        <v>0</v>
      </c>
      <c r="T533" s="192">
        <f>S533*H533</f>
        <v>0</v>
      </c>
      <c r="U533" s="38"/>
      <c r="V533" s="38"/>
      <c r="W533" s="38"/>
      <c r="X533" s="38"/>
      <c r="Y533" s="38"/>
      <c r="Z533" s="38"/>
      <c r="AA533" s="38"/>
      <c r="AB533" s="38"/>
      <c r="AC533" s="38"/>
      <c r="AD533" s="38"/>
      <c r="AE533" s="38"/>
      <c r="AR533" s="193" t="s">
        <v>108</v>
      </c>
      <c r="AT533" s="193" t="s">
        <v>259</v>
      </c>
      <c r="AU533" s="193" t="s">
        <v>85</v>
      </c>
      <c r="AY533" s="19" t="s">
        <v>257</v>
      </c>
      <c r="BE533" s="194">
        <f>IF(N533="základní",J533,0)</f>
        <v>0</v>
      </c>
      <c r="BF533" s="194">
        <f>IF(N533="snížená",J533,0)</f>
        <v>0</v>
      </c>
      <c r="BG533" s="194">
        <f>IF(N533="zákl. přenesená",J533,0)</f>
        <v>0</v>
      </c>
      <c r="BH533" s="194">
        <f>IF(N533="sníž. přenesená",J533,0)</f>
        <v>0</v>
      </c>
      <c r="BI533" s="194">
        <f>IF(N533="nulová",J533,0)</f>
        <v>0</v>
      </c>
      <c r="BJ533" s="19" t="s">
        <v>82</v>
      </c>
      <c r="BK533" s="194">
        <f>ROUND(I533*H533,2)</f>
        <v>0</v>
      </c>
      <c r="BL533" s="19" t="s">
        <v>108</v>
      </c>
      <c r="BM533" s="193" t="s">
        <v>4031</v>
      </c>
    </row>
    <row r="534" s="2" customFormat="1" ht="24.15" customHeight="1">
      <c r="A534" s="38"/>
      <c r="B534" s="181"/>
      <c r="C534" s="182" t="s">
        <v>751</v>
      </c>
      <c r="D534" s="182" t="s">
        <v>259</v>
      </c>
      <c r="E534" s="183" t="s">
        <v>4032</v>
      </c>
      <c r="F534" s="184" t="s">
        <v>4033</v>
      </c>
      <c r="G534" s="185" t="s">
        <v>323</v>
      </c>
      <c r="H534" s="186">
        <v>16.18</v>
      </c>
      <c r="I534" s="187"/>
      <c r="J534" s="188">
        <f>ROUND(I534*H534,2)</f>
        <v>0</v>
      </c>
      <c r="K534" s="184" t="s">
        <v>263</v>
      </c>
      <c r="L534" s="39"/>
      <c r="M534" s="189" t="s">
        <v>1</v>
      </c>
      <c r="N534" s="190" t="s">
        <v>40</v>
      </c>
      <c r="O534" s="77"/>
      <c r="P534" s="191">
        <f>O534*H534</f>
        <v>0</v>
      </c>
      <c r="Q534" s="191">
        <v>0.00080999999999999996</v>
      </c>
      <c r="R534" s="191">
        <f>Q534*H534</f>
        <v>0.013105799999999999</v>
      </c>
      <c r="S534" s="191">
        <v>0</v>
      </c>
      <c r="T534" s="192">
        <f>S534*H534</f>
        <v>0</v>
      </c>
      <c r="U534" s="38"/>
      <c r="V534" s="38"/>
      <c r="W534" s="38"/>
      <c r="X534" s="38"/>
      <c r="Y534" s="38"/>
      <c r="Z534" s="38"/>
      <c r="AA534" s="38"/>
      <c r="AB534" s="38"/>
      <c r="AC534" s="38"/>
      <c r="AD534" s="38"/>
      <c r="AE534" s="38"/>
      <c r="AR534" s="193" t="s">
        <v>108</v>
      </c>
      <c r="AT534" s="193" t="s">
        <v>259</v>
      </c>
      <c r="AU534" s="193" t="s">
        <v>85</v>
      </c>
      <c r="AY534" s="19" t="s">
        <v>257</v>
      </c>
      <c r="BE534" s="194">
        <f>IF(N534="základní",J534,0)</f>
        <v>0</v>
      </c>
      <c r="BF534" s="194">
        <f>IF(N534="snížená",J534,0)</f>
        <v>0</v>
      </c>
      <c r="BG534" s="194">
        <f>IF(N534="zákl. přenesená",J534,0)</f>
        <v>0</v>
      </c>
      <c r="BH534" s="194">
        <f>IF(N534="sníž. přenesená",J534,0)</f>
        <v>0</v>
      </c>
      <c r="BI534" s="194">
        <f>IF(N534="nulová",J534,0)</f>
        <v>0</v>
      </c>
      <c r="BJ534" s="19" t="s">
        <v>82</v>
      </c>
      <c r="BK534" s="194">
        <f>ROUND(I534*H534,2)</f>
        <v>0</v>
      </c>
      <c r="BL534" s="19" t="s">
        <v>108</v>
      </c>
      <c r="BM534" s="193" t="s">
        <v>4034</v>
      </c>
    </row>
    <row r="535" s="13" customFormat="1">
      <c r="A535" s="13"/>
      <c r="B535" s="195"/>
      <c r="C535" s="13"/>
      <c r="D535" s="196" t="s">
        <v>265</v>
      </c>
      <c r="E535" s="197" t="s">
        <v>1</v>
      </c>
      <c r="F535" s="198" t="s">
        <v>4035</v>
      </c>
      <c r="G535" s="13"/>
      <c r="H535" s="197" t="s">
        <v>1</v>
      </c>
      <c r="I535" s="199"/>
      <c r="J535" s="13"/>
      <c r="K535" s="13"/>
      <c r="L535" s="195"/>
      <c r="M535" s="200"/>
      <c r="N535" s="201"/>
      <c r="O535" s="201"/>
      <c r="P535" s="201"/>
      <c r="Q535" s="201"/>
      <c r="R535" s="201"/>
      <c r="S535" s="201"/>
      <c r="T535" s="202"/>
      <c r="U535" s="13"/>
      <c r="V535" s="13"/>
      <c r="W535" s="13"/>
      <c r="X535" s="13"/>
      <c r="Y535" s="13"/>
      <c r="Z535" s="13"/>
      <c r="AA535" s="13"/>
      <c r="AB535" s="13"/>
      <c r="AC535" s="13"/>
      <c r="AD535" s="13"/>
      <c r="AE535" s="13"/>
      <c r="AT535" s="197" t="s">
        <v>265</v>
      </c>
      <c r="AU535" s="197" t="s">
        <v>85</v>
      </c>
      <c r="AV535" s="13" t="s">
        <v>82</v>
      </c>
      <c r="AW535" s="13" t="s">
        <v>32</v>
      </c>
      <c r="AX535" s="13" t="s">
        <v>75</v>
      </c>
      <c r="AY535" s="197" t="s">
        <v>257</v>
      </c>
    </row>
    <row r="536" s="14" customFormat="1">
      <c r="A536" s="14"/>
      <c r="B536" s="203"/>
      <c r="C536" s="14"/>
      <c r="D536" s="196" t="s">
        <v>265</v>
      </c>
      <c r="E536" s="204" t="s">
        <v>1</v>
      </c>
      <c r="F536" s="205" t="s">
        <v>4036</v>
      </c>
      <c r="G536" s="14"/>
      <c r="H536" s="206">
        <v>16.18</v>
      </c>
      <c r="I536" s="207"/>
      <c r="J536" s="14"/>
      <c r="K536" s="14"/>
      <c r="L536" s="203"/>
      <c r="M536" s="208"/>
      <c r="N536" s="209"/>
      <c r="O536" s="209"/>
      <c r="P536" s="209"/>
      <c r="Q536" s="209"/>
      <c r="R536" s="209"/>
      <c r="S536" s="209"/>
      <c r="T536" s="210"/>
      <c r="U536" s="14"/>
      <c r="V536" s="14"/>
      <c r="W536" s="14"/>
      <c r="X536" s="14"/>
      <c r="Y536" s="14"/>
      <c r="Z536" s="14"/>
      <c r="AA536" s="14"/>
      <c r="AB536" s="14"/>
      <c r="AC536" s="14"/>
      <c r="AD536" s="14"/>
      <c r="AE536" s="14"/>
      <c r="AT536" s="204" t="s">
        <v>265</v>
      </c>
      <c r="AU536" s="204" t="s">
        <v>85</v>
      </c>
      <c r="AV536" s="14" t="s">
        <v>85</v>
      </c>
      <c r="AW536" s="14" t="s">
        <v>32</v>
      </c>
      <c r="AX536" s="14" t="s">
        <v>75</v>
      </c>
      <c r="AY536" s="204" t="s">
        <v>257</v>
      </c>
    </row>
    <row r="537" s="15" customFormat="1">
      <c r="A537" s="15"/>
      <c r="B537" s="211"/>
      <c r="C537" s="15"/>
      <c r="D537" s="196" t="s">
        <v>265</v>
      </c>
      <c r="E537" s="212" t="s">
        <v>1</v>
      </c>
      <c r="F537" s="213" t="s">
        <v>271</v>
      </c>
      <c r="G537" s="15"/>
      <c r="H537" s="214">
        <v>16.18</v>
      </c>
      <c r="I537" s="215"/>
      <c r="J537" s="15"/>
      <c r="K537" s="15"/>
      <c r="L537" s="211"/>
      <c r="M537" s="216"/>
      <c r="N537" s="217"/>
      <c r="O537" s="217"/>
      <c r="P537" s="217"/>
      <c r="Q537" s="217"/>
      <c r="R537" s="217"/>
      <c r="S537" s="217"/>
      <c r="T537" s="218"/>
      <c r="U537" s="15"/>
      <c r="V537" s="15"/>
      <c r="W537" s="15"/>
      <c r="X537" s="15"/>
      <c r="Y537" s="15"/>
      <c r="Z537" s="15"/>
      <c r="AA537" s="15"/>
      <c r="AB537" s="15"/>
      <c r="AC537" s="15"/>
      <c r="AD537" s="15"/>
      <c r="AE537" s="15"/>
      <c r="AT537" s="212" t="s">
        <v>265</v>
      </c>
      <c r="AU537" s="212" t="s">
        <v>85</v>
      </c>
      <c r="AV537" s="15" t="s">
        <v>108</v>
      </c>
      <c r="AW537" s="15" t="s">
        <v>32</v>
      </c>
      <c r="AX537" s="15" t="s">
        <v>82</v>
      </c>
      <c r="AY537" s="212" t="s">
        <v>257</v>
      </c>
    </row>
    <row r="538" s="2" customFormat="1" ht="24.15" customHeight="1">
      <c r="A538" s="38"/>
      <c r="B538" s="181"/>
      <c r="C538" s="182" t="s">
        <v>758</v>
      </c>
      <c r="D538" s="182" t="s">
        <v>259</v>
      </c>
      <c r="E538" s="183" t="s">
        <v>4037</v>
      </c>
      <c r="F538" s="184" t="s">
        <v>4038</v>
      </c>
      <c r="G538" s="185" t="s">
        <v>323</v>
      </c>
      <c r="H538" s="186">
        <v>16.18</v>
      </c>
      <c r="I538" s="187"/>
      <c r="J538" s="188">
        <f>ROUND(I538*H538,2)</f>
        <v>0</v>
      </c>
      <c r="K538" s="184" t="s">
        <v>263</v>
      </c>
      <c r="L538" s="39"/>
      <c r="M538" s="189" t="s">
        <v>1</v>
      </c>
      <c r="N538" s="190" t="s">
        <v>40</v>
      </c>
      <c r="O538" s="77"/>
      <c r="P538" s="191">
        <f>O538*H538</f>
        <v>0</v>
      </c>
      <c r="Q538" s="191">
        <v>0</v>
      </c>
      <c r="R538" s="191">
        <f>Q538*H538</f>
        <v>0</v>
      </c>
      <c r="S538" s="191">
        <v>0</v>
      </c>
      <c r="T538" s="192">
        <f>S538*H538</f>
        <v>0</v>
      </c>
      <c r="U538" s="38"/>
      <c r="V538" s="38"/>
      <c r="W538" s="38"/>
      <c r="X538" s="38"/>
      <c r="Y538" s="38"/>
      <c r="Z538" s="38"/>
      <c r="AA538" s="38"/>
      <c r="AB538" s="38"/>
      <c r="AC538" s="38"/>
      <c r="AD538" s="38"/>
      <c r="AE538" s="38"/>
      <c r="AR538" s="193" t="s">
        <v>108</v>
      </c>
      <c r="AT538" s="193" t="s">
        <v>259</v>
      </c>
      <c r="AU538" s="193" t="s">
        <v>85</v>
      </c>
      <c r="AY538" s="19" t="s">
        <v>257</v>
      </c>
      <c r="BE538" s="194">
        <f>IF(N538="základní",J538,0)</f>
        <v>0</v>
      </c>
      <c r="BF538" s="194">
        <f>IF(N538="snížená",J538,0)</f>
        <v>0</v>
      </c>
      <c r="BG538" s="194">
        <f>IF(N538="zákl. přenesená",J538,0)</f>
        <v>0</v>
      </c>
      <c r="BH538" s="194">
        <f>IF(N538="sníž. přenesená",J538,0)</f>
        <v>0</v>
      </c>
      <c r="BI538" s="194">
        <f>IF(N538="nulová",J538,0)</f>
        <v>0</v>
      </c>
      <c r="BJ538" s="19" t="s">
        <v>82</v>
      </c>
      <c r="BK538" s="194">
        <f>ROUND(I538*H538,2)</f>
        <v>0</v>
      </c>
      <c r="BL538" s="19" t="s">
        <v>108</v>
      </c>
      <c r="BM538" s="193" t="s">
        <v>4039</v>
      </c>
    </row>
    <row r="539" s="2" customFormat="1" ht="24.15" customHeight="1">
      <c r="A539" s="38"/>
      <c r="B539" s="181"/>
      <c r="C539" s="182" t="s">
        <v>763</v>
      </c>
      <c r="D539" s="182" t="s">
        <v>259</v>
      </c>
      <c r="E539" s="183" t="s">
        <v>741</v>
      </c>
      <c r="F539" s="184" t="s">
        <v>742</v>
      </c>
      <c r="G539" s="185" t="s">
        <v>323</v>
      </c>
      <c r="H539" s="186">
        <v>77.980000000000004</v>
      </c>
      <c r="I539" s="187"/>
      <c r="J539" s="188">
        <f>ROUND(I539*H539,2)</f>
        <v>0</v>
      </c>
      <c r="K539" s="184" t="s">
        <v>263</v>
      </c>
      <c r="L539" s="39"/>
      <c r="M539" s="189" t="s">
        <v>1</v>
      </c>
      <c r="N539" s="190" t="s">
        <v>40</v>
      </c>
      <c r="O539" s="77"/>
      <c r="P539" s="191">
        <f>O539*H539</f>
        <v>0</v>
      </c>
      <c r="Q539" s="191">
        <v>0.001</v>
      </c>
      <c r="R539" s="191">
        <f>Q539*H539</f>
        <v>0.077980000000000008</v>
      </c>
      <c r="S539" s="191">
        <v>0</v>
      </c>
      <c r="T539" s="192">
        <f>S539*H539</f>
        <v>0</v>
      </c>
      <c r="U539" s="38"/>
      <c r="V539" s="38"/>
      <c r="W539" s="38"/>
      <c r="X539" s="38"/>
      <c r="Y539" s="38"/>
      <c r="Z539" s="38"/>
      <c r="AA539" s="38"/>
      <c r="AB539" s="38"/>
      <c r="AC539" s="38"/>
      <c r="AD539" s="38"/>
      <c r="AE539" s="38"/>
      <c r="AR539" s="193" t="s">
        <v>108</v>
      </c>
      <c r="AT539" s="193" t="s">
        <v>259</v>
      </c>
      <c r="AU539" s="193" t="s">
        <v>85</v>
      </c>
      <c r="AY539" s="19" t="s">
        <v>257</v>
      </c>
      <c r="BE539" s="194">
        <f>IF(N539="základní",J539,0)</f>
        <v>0</v>
      </c>
      <c r="BF539" s="194">
        <f>IF(N539="snížená",J539,0)</f>
        <v>0</v>
      </c>
      <c r="BG539" s="194">
        <f>IF(N539="zákl. přenesená",J539,0)</f>
        <v>0</v>
      </c>
      <c r="BH539" s="194">
        <f>IF(N539="sníž. přenesená",J539,0)</f>
        <v>0</v>
      </c>
      <c r="BI539" s="194">
        <f>IF(N539="nulová",J539,0)</f>
        <v>0</v>
      </c>
      <c r="BJ539" s="19" t="s">
        <v>82</v>
      </c>
      <c r="BK539" s="194">
        <f>ROUND(I539*H539,2)</f>
        <v>0</v>
      </c>
      <c r="BL539" s="19" t="s">
        <v>108</v>
      </c>
      <c r="BM539" s="193" t="s">
        <v>4040</v>
      </c>
    </row>
    <row r="540" s="13" customFormat="1">
      <c r="A540" s="13"/>
      <c r="B540" s="195"/>
      <c r="C540" s="13"/>
      <c r="D540" s="196" t="s">
        <v>265</v>
      </c>
      <c r="E540" s="197" t="s">
        <v>1</v>
      </c>
      <c r="F540" s="198" t="s">
        <v>732</v>
      </c>
      <c r="G540" s="13"/>
      <c r="H540" s="197" t="s">
        <v>1</v>
      </c>
      <c r="I540" s="199"/>
      <c r="J540" s="13"/>
      <c r="K540" s="13"/>
      <c r="L540" s="195"/>
      <c r="M540" s="200"/>
      <c r="N540" s="201"/>
      <c r="O540" s="201"/>
      <c r="P540" s="201"/>
      <c r="Q540" s="201"/>
      <c r="R540" s="201"/>
      <c r="S540" s="201"/>
      <c r="T540" s="202"/>
      <c r="U540" s="13"/>
      <c r="V540" s="13"/>
      <c r="W540" s="13"/>
      <c r="X540" s="13"/>
      <c r="Y540" s="13"/>
      <c r="Z540" s="13"/>
      <c r="AA540" s="13"/>
      <c r="AB540" s="13"/>
      <c r="AC540" s="13"/>
      <c r="AD540" s="13"/>
      <c r="AE540" s="13"/>
      <c r="AT540" s="197" t="s">
        <v>265</v>
      </c>
      <c r="AU540" s="197" t="s">
        <v>85</v>
      </c>
      <c r="AV540" s="13" t="s">
        <v>82</v>
      </c>
      <c r="AW540" s="13" t="s">
        <v>32</v>
      </c>
      <c r="AX540" s="13" t="s">
        <v>75</v>
      </c>
      <c r="AY540" s="197" t="s">
        <v>257</v>
      </c>
    </row>
    <row r="541" s="14" customFormat="1">
      <c r="A541" s="14"/>
      <c r="B541" s="203"/>
      <c r="C541" s="14"/>
      <c r="D541" s="196" t="s">
        <v>265</v>
      </c>
      <c r="E541" s="204" t="s">
        <v>1</v>
      </c>
      <c r="F541" s="205" t="s">
        <v>4041</v>
      </c>
      <c r="G541" s="14"/>
      <c r="H541" s="206">
        <v>2.8900000000000001</v>
      </c>
      <c r="I541" s="207"/>
      <c r="J541" s="14"/>
      <c r="K541" s="14"/>
      <c r="L541" s="203"/>
      <c r="M541" s="208"/>
      <c r="N541" s="209"/>
      <c r="O541" s="209"/>
      <c r="P541" s="209"/>
      <c r="Q541" s="209"/>
      <c r="R541" s="209"/>
      <c r="S541" s="209"/>
      <c r="T541" s="210"/>
      <c r="U541" s="14"/>
      <c r="V541" s="14"/>
      <c r="W541" s="14"/>
      <c r="X541" s="14"/>
      <c r="Y541" s="14"/>
      <c r="Z541" s="14"/>
      <c r="AA541" s="14"/>
      <c r="AB541" s="14"/>
      <c r="AC541" s="14"/>
      <c r="AD541" s="14"/>
      <c r="AE541" s="14"/>
      <c r="AT541" s="204" t="s">
        <v>265</v>
      </c>
      <c r="AU541" s="204" t="s">
        <v>85</v>
      </c>
      <c r="AV541" s="14" t="s">
        <v>85</v>
      </c>
      <c r="AW541" s="14" t="s">
        <v>32</v>
      </c>
      <c r="AX541" s="14" t="s">
        <v>75</v>
      </c>
      <c r="AY541" s="204" t="s">
        <v>257</v>
      </c>
    </row>
    <row r="542" s="14" customFormat="1">
      <c r="A542" s="14"/>
      <c r="B542" s="203"/>
      <c r="C542" s="14"/>
      <c r="D542" s="196" t="s">
        <v>265</v>
      </c>
      <c r="E542" s="204" t="s">
        <v>1</v>
      </c>
      <c r="F542" s="205" t="s">
        <v>4042</v>
      </c>
      <c r="G542" s="14"/>
      <c r="H542" s="206">
        <v>75.090000000000003</v>
      </c>
      <c r="I542" s="207"/>
      <c r="J542" s="14"/>
      <c r="K542" s="14"/>
      <c r="L542" s="203"/>
      <c r="M542" s="208"/>
      <c r="N542" s="209"/>
      <c r="O542" s="209"/>
      <c r="P542" s="209"/>
      <c r="Q542" s="209"/>
      <c r="R542" s="209"/>
      <c r="S542" s="209"/>
      <c r="T542" s="210"/>
      <c r="U542" s="14"/>
      <c r="V542" s="14"/>
      <c r="W542" s="14"/>
      <c r="X542" s="14"/>
      <c r="Y542" s="14"/>
      <c r="Z542" s="14"/>
      <c r="AA542" s="14"/>
      <c r="AB542" s="14"/>
      <c r="AC542" s="14"/>
      <c r="AD542" s="14"/>
      <c r="AE542" s="14"/>
      <c r="AT542" s="204" t="s">
        <v>265</v>
      </c>
      <c r="AU542" s="204" t="s">
        <v>85</v>
      </c>
      <c r="AV542" s="14" t="s">
        <v>85</v>
      </c>
      <c r="AW542" s="14" t="s">
        <v>32</v>
      </c>
      <c r="AX542" s="14" t="s">
        <v>75</v>
      </c>
      <c r="AY542" s="204" t="s">
        <v>257</v>
      </c>
    </row>
    <row r="543" s="15" customFormat="1">
      <c r="A543" s="15"/>
      <c r="B543" s="211"/>
      <c r="C543" s="15"/>
      <c r="D543" s="196" t="s">
        <v>265</v>
      </c>
      <c r="E543" s="212" t="s">
        <v>1</v>
      </c>
      <c r="F543" s="213" t="s">
        <v>271</v>
      </c>
      <c r="G543" s="15"/>
      <c r="H543" s="214">
        <v>77.980000000000004</v>
      </c>
      <c r="I543" s="215"/>
      <c r="J543" s="15"/>
      <c r="K543" s="15"/>
      <c r="L543" s="211"/>
      <c r="M543" s="216"/>
      <c r="N543" s="217"/>
      <c r="O543" s="217"/>
      <c r="P543" s="217"/>
      <c r="Q543" s="217"/>
      <c r="R543" s="217"/>
      <c r="S543" s="217"/>
      <c r="T543" s="218"/>
      <c r="U543" s="15"/>
      <c r="V543" s="15"/>
      <c r="W543" s="15"/>
      <c r="X543" s="15"/>
      <c r="Y543" s="15"/>
      <c r="Z543" s="15"/>
      <c r="AA543" s="15"/>
      <c r="AB543" s="15"/>
      <c r="AC543" s="15"/>
      <c r="AD543" s="15"/>
      <c r="AE543" s="15"/>
      <c r="AT543" s="212" t="s">
        <v>265</v>
      </c>
      <c r="AU543" s="212" t="s">
        <v>85</v>
      </c>
      <c r="AV543" s="15" t="s">
        <v>108</v>
      </c>
      <c r="AW543" s="15" t="s">
        <v>32</v>
      </c>
      <c r="AX543" s="15" t="s">
        <v>82</v>
      </c>
      <c r="AY543" s="212" t="s">
        <v>257</v>
      </c>
    </row>
    <row r="544" s="2" customFormat="1" ht="24.15" customHeight="1">
      <c r="A544" s="38"/>
      <c r="B544" s="181"/>
      <c r="C544" s="182" t="s">
        <v>767</v>
      </c>
      <c r="D544" s="182" t="s">
        <v>259</v>
      </c>
      <c r="E544" s="183" t="s">
        <v>748</v>
      </c>
      <c r="F544" s="184" t="s">
        <v>749</v>
      </c>
      <c r="G544" s="185" t="s">
        <v>323</v>
      </c>
      <c r="H544" s="186">
        <v>77.980000000000004</v>
      </c>
      <c r="I544" s="187"/>
      <c r="J544" s="188">
        <f>ROUND(I544*H544,2)</f>
        <v>0</v>
      </c>
      <c r="K544" s="184" t="s">
        <v>263</v>
      </c>
      <c r="L544" s="39"/>
      <c r="M544" s="189" t="s">
        <v>1</v>
      </c>
      <c r="N544" s="190" t="s">
        <v>40</v>
      </c>
      <c r="O544" s="77"/>
      <c r="P544" s="191">
        <f>O544*H544</f>
        <v>0</v>
      </c>
      <c r="Q544" s="191">
        <v>0</v>
      </c>
      <c r="R544" s="191">
        <f>Q544*H544</f>
        <v>0</v>
      </c>
      <c r="S544" s="191">
        <v>0</v>
      </c>
      <c r="T544" s="192">
        <f>S544*H544</f>
        <v>0</v>
      </c>
      <c r="U544" s="38"/>
      <c r="V544" s="38"/>
      <c r="W544" s="38"/>
      <c r="X544" s="38"/>
      <c r="Y544" s="38"/>
      <c r="Z544" s="38"/>
      <c r="AA544" s="38"/>
      <c r="AB544" s="38"/>
      <c r="AC544" s="38"/>
      <c r="AD544" s="38"/>
      <c r="AE544" s="38"/>
      <c r="AR544" s="193" t="s">
        <v>108</v>
      </c>
      <c r="AT544" s="193" t="s">
        <v>259</v>
      </c>
      <c r="AU544" s="193" t="s">
        <v>85</v>
      </c>
      <c r="AY544" s="19" t="s">
        <v>257</v>
      </c>
      <c r="BE544" s="194">
        <f>IF(N544="základní",J544,0)</f>
        <v>0</v>
      </c>
      <c r="BF544" s="194">
        <f>IF(N544="snížená",J544,0)</f>
        <v>0</v>
      </c>
      <c r="BG544" s="194">
        <f>IF(N544="zákl. přenesená",J544,0)</f>
        <v>0</v>
      </c>
      <c r="BH544" s="194">
        <f>IF(N544="sníž. přenesená",J544,0)</f>
        <v>0</v>
      </c>
      <c r="BI544" s="194">
        <f>IF(N544="nulová",J544,0)</f>
        <v>0</v>
      </c>
      <c r="BJ544" s="19" t="s">
        <v>82</v>
      </c>
      <c r="BK544" s="194">
        <f>ROUND(I544*H544,2)</f>
        <v>0</v>
      </c>
      <c r="BL544" s="19" t="s">
        <v>108</v>
      </c>
      <c r="BM544" s="193" t="s">
        <v>4043</v>
      </c>
    </row>
    <row r="545" s="2" customFormat="1" ht="16.5" customHeight="1">
      <c r="A545" s="38"/>
      <c r="B545" s="181"/>
      <c r="C545" s="182" t="s">
        <v>771</v>
      </c>
      <c r="D545" s="182" t="s">
        <v>259</v>
      </c>
      <c r="E545" s="183" t="s">
        <v>752</v>
      </c>
      <c r="F545" s="184" t="s">
        <v>753</v>
      </c>
      <c r="G545" s="185" t="s">
        <v>304</v>
      </c>
      <c r="H545" s="186">
        <v>8.1110000000000007</v>
      </c>
      <c r="I545" s="187"/>
      <c r="J545" s="188">
        <f>ROUND(I545*H545,2)</f>
        <v>0</v>
      </c>
      <c r="K545" s="184" t="s">
        <v>263</v>
      </c>
      <c r="L545" s="39"/>
      <c r="M545" s="189" t="s">
        <v>1</v>
      </c>
      <c r="N545" s="190" t="s">
        <v>40</v>
      </c>
      <c r="O545" s="77"/>
      <c r="P545" s="191">
        <f>O545*H545</f>
        <v>0</v>
      </c>
      <c r="Q545" s="191">
        <v>1.05555</v>
      </c>
      <c r="R545" s="191">
        <f>Q545*H545</f>
        <v>8.5615660500000015</v>
      </c>
      <c r="S545" s="191">
        <v>0</v>
      </c>
      <c r="T545" s="192">
        <f>S545*H545</f>
        <v>0</v>
      </c>
      <c r="U545" s="38"/>
      <c r="V545" s="38"/>
      <c r="W545" s="38"/>
      <c r="X545" s="38"/>
      <c r="Y545" s="38"/>
      <c r="Z545" s="38"/>
      <c r="AA545" s="38"/>
      <c r="AB545" s="38"/>
      <c r="AC545" s="38"/>
      <c r="AD545" s="38"/>
      <c r="AE545" s="38"/>
      <c r="AR545" s="193" t="s">
        <v>108</v>
      </c>
      <c r="AT545" s="193" t="s">
        <v>259</v>
      </c>
      <c r="AU545" s="193" t="s">
        <v>85</v>
      </c>
      <c r="AY545" s="19" t="s">
        <v>257</v>
      </c>
      <c r="BE545" s="194">
        <f>IF(N545="základní",J545,0)</f>
        <v>0</v>
      </c>
      <c r="BF545" s="194">
        <f>IF(N545="snížená",J545,0)</f>
        <v>0</v>
      </c>
      <c r="BG545" s="194">
        <f>IF(N545="zákl. přenesená",J545,0)</f>
        <v>0</v>
      </c>
      <c r="BH545" s="194">
        <f>IF(N545="sníž. přenesená",J545,0)</f>
        <v>0</v>
      </c>
      <c r="BI545" s="194">
        <f>IF(N545="nulová",J545,0)</f>
        <v>0</v>
      </c>
      <c r="BJ545" s="19" t="s">
        <v>82</v>
      </c>
      <c r="BK545" s="194">
        <f>ROUND(I545*H545,2)</f>
        <v>0</v>
      </c>
      <c r="BL545" s="19" t="s">
        <v>108</v>
      </c>
      <c r="BM545" s="193" t="s">
        <v>4044</v>
      </c>
    </row>
    <row r="546" s="13" customFormat="1">
      <c r="A546" s="13"/>
      <c r="B546" s="195"/>
      <c r="C546" s="13"/>
      <c r="D546" s="196" t="s">
        <v>265</v>
      </c>
      <c r="E546" s="197" t="s">
        <v>1</v>
      </c>
      <c r="F546" s="198" t="s">
        <v>696</v>
      </c>
      <c r="G546" s="13"/>
      <c r="H546" s="197" t="s">
        <v>1</v>
      </c>
      <c r="I546" s="199"/>
      <c r="J546" s="13"/>
      <c r="K546" s="13"/>
      <c r="L546" s="195"/>
      <c r="M546" s="200"/>
      <c r="N546" s="201"/>
      <c r="O546" s="201"/>
      <c r="P546" s="201"/>
      <c r="Q546" s="201"/>
      <c r="R546" s="201"/>
      <c r="S546" s="201"/>
      <c r="T546" s="202"/>
      <c r="U546" s="13"/>
      <c r="V546" s="13"/>
      <c r="W546" s="13"/>
      <c r="X546" s="13"/>
      <c r="Y546" s="13"/>
      <c r="Z546" s="13"/>
      <c r="AA546" s="13"/>
      <c r="AB546" s="13"/>
      <c r="AC546" s="13"/>
      <c r="AD546" s="13"/>
      <c r="AE546" s="13"/>
      <c r="AT546" s="197" t="s">
        <v>265</v>
      </c>
      <c r="AU546" s="197" t="s">
        <v>85</v>
      </c>
      <c r="AV546" s="13" t="s">
        <v>82</v>
      </c>
      <c r="AW546" s="13" t="s">
        <v>32</v>
      </c>
      <c r="AX546" s="13" t="s">
        <v>75</v>
      </c>
      <c r="AY546" s="197" t="s">
        <v>257</v>
      </c>
    </row>
    <row r="547" s="13" customFormat="1">
      <c r="A547" s="13"/>
      <c r="B547" s="195"/>
      <c r="C547" s="13"/>
      <c r="D547" s="196" t="s">
        <v>265</v>
      </c>
      <c r="E547" s="197" t="s">
        <v>1</v>
      </c>
      <c r="F547" s="198" t="s">
        <v>755</v>
      </c>
      <c r="G547" s="13"/>
      <c r="H547" s="197" t="s">
        <v>1</v>
      </c>
      <c r="I547" s="199"/>
      <c r="J547" s="13"/>
      <c r="K547" s="13"/>
      <c r="L547" s="195"/>
      <c r="M547" s="200"/>
      <c r="N547" s="201"/>
      <c r="O547" s="201"/>
      <c r="P547" s="201"/>
      <c r="Q547" s="201"/>
      <c r="R547" s="201"/>
      <c r="S547" s="201"/>
      <c r="T547" s="202"/>
      <c r="U547" s="13"/>
      <c r="V547" s="13"/>
      <c r="W547" s="13"/>
      <c r="X547" s="13"/>
      <c r="Y547" s="13"/>
      <c r="Z547" s="13"/>
      <c r="AA547" s="13"/>
      <c r="AB547" s="13"/>
      <c r="AC547" s="13"/>
      <c r="AD547" s="13"/>
      <c r="AE547" s="13"/>
      <c r="AT547" s="197" t="s">
        <v>265</v>
      </c>
      <c r="AU547" s="197" t="s">
        <v>85</v>
      </c>
      <c r="AV547" s="13" t="s">
        <v>82</v>
      </c>
      <c r="AW547" s="13" t="s">
        <v>32</v>
      </c>
      <c r="AX547" s="13" t="s">
        <v>75</v>
      </c>
      <c r="AY547" s="197" t="s">
        <v>257</v>
      </c>
    </row>
    <row r="548" s="13" customFormat="1">
      <c r="A548" s="13"/>
      <c r="B548" s="195"/>
      <c r="C548" s="13"/>
      <c r="D548" s="196" t="s">
        <v>265</v>
      </c>
      <c r="E548" s="197" t="s">
        <v>1</v>
      </c>
      <c r="F548" s="198" t="s">
        <v>756</v>
      </c>
      <c r="G548" s="13"/>
      <c r="H548" s="197" t="s">
        <v>1</v>
      </c>
      <c r="I548" s="199"/>
      <c r="J548" s="13"/>
      <c r="K548" s="13"/>
      <c r="L548" s="195"/>
      <c r="M548" s="200"/>
      <c r="N548" s="201"/>
      <c r="O548" s="201"/>
      <c r="P548" s="201"/>
      <c r="Q548" s="201"/>
      <c r="R548" s="201"/>
      <c r="S548" s="201"/>
      <c r="T548" s="202"/>
      <c r="U548" s="13"/>
      <c r="V548" s="13"/>
      <c r="W548" s="13"/>
      <c r="X548" s="13"/>
      <c r="Y548" s="13"/>
      <c r="Z548" s="13"/>
      <c r="AA548" s="13"/>
      <c r="AB548" s="13"/>
      <c r="AC548" s="13"/>
      <c r="AD548" s="13"/>
      <c r="AE548" s="13"/>
      <c r="AT548" s="197" t="s">
        <v>265</v>
      </c>
      <c r="AU548" s="197" t="s">
        <v>85</v>
      </c>
      <c r="AV548" s="13" t="s">
        <v>82</v>
      </c>
      <c r="AW548" s="13" t="s">
        <v>32</v>
      </c>
      <c r="AX548" s="13" t="s">
        <v>75</v>
      </c>
      <c r="AY548" s="197" t="s">
        <v>257</v>
      </c>
    </row>
    <row r="549" s="14" customFormat="1">
      <c r="A549" s="14"/>
      <c r="B549" s="203"/>
      <c r="C549" s="14"/>
      <c r="D549" s="196" t="s">
        <v>265</v>
      </c>
      <c r="E549" s="204" t="s">
        <v>1</v>
      </c>
      <c r="F549" s="205" t="s">
        <v>4045</v>
      </c>
      <c r="G549" s="14"/>
      <c r="H549" s="206">
        <v>4.806</v>
      </c>
      <c r="I549" s="207"/>
      <c r="J549" s="14"/>
      <c r="K549" s="14"/>
      <c r="L549" s="203"/>
      <c r="M549" s="208"/>
      <c r="N549" s="209"/>
      <c r="O549" s="209"/>
      <c r="P549" s="209"/>
      <c r="Q549" s="209"/>
      <c r="R549" s="209"/>
      <c r="S549" s="209"/>
      <c r="T549" s="210"/>
      <c r="U549" s="14"/>
      <c r="V549" s="14"/>
      <c r="W549" s="14"/>
      <c r="X549" s="14"/>
      <c r="Y549" s="14"/>
      <c r="Z549" s="14"/>
      <c r="AA549" s="14"/>
      <c r="AB549" s="14"/>
      <c r="AC549" s="14"/>
      <c r="AD549" s="14"/>
      <c r="AE549" s="14"/>
      <c r="AT549" s="204" t="s">
        <v>265</v>
      </c>
      <c r="AU549" s="204" t="s">
        <v>85</v>
      </c>
      <c r="AV549" s="14" t="s">
        <v>85</v>
      </c>
      <c r="AW549" s="14" t="s">
        <v>32</v>
      </c>
      <c r="AX549" s="14" t="s">
        <v>75</v>
      </c>
      <c r="AY549" s="204" t="s">
        <v>257</v>
      </c>
    </row>
    <row r="550" s="16" customFormat="1">
      <c r="A550" s="16"/>
      <c r="B550" s="219"/>
      <c r="C550" s="16"/>
      <c r="D550" s="196" t="s">
        <v>265</v>
      </c>
      <c r="E550" s="220" t="s">
        <v>1</v>
      </c>
      <c r="F550" s="221" t="s">
        <v>296</v>
      </c>
      <c r="G550" s="16"/>
      <c r="H550" s="222">
        <v>4.806</v>
      </c>
      <c r="I550" s="223"/>
      <c r="J550" s="16"/>
      <c r="K550" s="16"/>
      <c r="L550" s="219"/>
      <c r="M550" s="224"/>
      <c r="N550" s="225"/>
      <c r="O550" s="225"/>
      <c r="P550" s="225"/>
      <c r="Q550" s="225"/>
      <c r="R550" s="225"/>
      <c r="S550" s="225"/>
      <c r="T550" s="226"/>
      <c r="U550" s="16"/>
      <c r="V550" s="16"/>
      <c r="W550" s="16"/>
      <c r="X550" s="16"/>
      <c r="Y550" s="16"/>
      <c r="Z550" s="16"/>
      <c r="AA550" s="16"/>
      <c r="AB550" s="16"/>
      <c r="AC550" s="16"/>
      <c r="AD550" s="16"/>
      <c r="AE550" s="16"/>
      <c r="AT550" s="220" t="s">
        <v>265</v>
      </c>
      <c r="AU550" s="220" t="s">
        <v>85</v>
      </c>
      <c r="AV550" s="16" t="s">
        <v>92</v>
      </c>
      <c r="AW550" s="16" t="s">
        <v>32</v>
      </c>
      <c r="AX550" s="16" t="s">
        <v>75</v>
      </c>
      <c r="AY550" s="220" t="s">
        <v>257</v>
      </c>
    </row>
    <row r="551" s="13" customFormat="1">
      <c r="A551" s="13"/>
      <c r="B551" s="195"/>
      <c r="C551" s="13"/>
      <c r="D551" s="196" t="s">
        <v>265</v>
      </c>
      <c r="E551" s="197" t="s">
        <v>1</v>
      </c>
      <c r="F551" s="198" t="s">
        <v>4046</v>
      </c>
      <c r="G551" s="13"/>
      <c r="H551" s="197" t="s">
        <v>1</v>
      </c>
      <c r="I551" s="199"/>
      <c r="J551" s="13"/>
      <c r="K551" s="13"/>
      <c r="L551" s="195"/>
      <c r="M551" s="200"/>
      <c r="N551" s="201"/>
      <c r="O551" s="201"/>
      <c r="P551" s="201"/>
      <c r="Q551" s="201"/>
      <c r="R551" s="201"/>
      <c r="S551" s="201"/>
      <c r="T551" s="202"/>
      <c r="U551" s="13"/>
      <c r="V551" s="13"/>
      <c r="W551" s="13"/>
      <c r="X551" s="13"/>
      <c r="Y551" s="13"/>
      <c r="Z551" s="13"/>
      <c r="AA551" s="13"/>
      <c r="AB551" s="13"/>
      <c r="AC551" s="13"/>
      <c r="AD551" s="13"/>
      <c r="AE551" s="13"/>
      <c r="AT551" s="197" t="s">
        <v>265</v>
      </c>
      <c r="AU551" s="197" t="s">
        <v>85</v>
      </c>
      <c r="AV551" s="13" t="s">
        <v>82</v>
      </c>
      <c r="AW551" s="13" t="s">
        <v>32</v>
      </c>
      <c r="AX551" s="13" t="s">
        <v>75</v>
      </c>
      <c r="AY551" s="197" t="s">
        <v>257</v>
      </c>
    </row>
    <row r="552" s="14" customFormat="1">
      <c r="A552" s="14"/>
      <c r="B552" s="203"/>
      <c r="C552" s="14"/>
      <c r="D552" s="196" t="s">
        <v>265</v>
      </c>
      <c r="E552" s="204" t="s">
        <v>1</v>
      </c>
      <c r="F552" s="205" t="s">
        <v>4047</v>
      </c>
      <c r="G552" s="14"/>
      <c r="H552" s="206">
        <v>3.3050000000000002</v>
      </c>
      <c r="I552" s="207"/>
      <c r="J552" s="14"/>
      <c r="K552" s="14"/>
      <c r="L552" s="203"/>
      <c r="M552" s="208"/>
      <c r="N552" s="209"/>
      <c r="O552" s="209"/>
      <c r="P552" s="209"/>
      <c r="Q552" s="209"/>
      <c r="R552" s="209"/>
      <c r="S552" s="209"/>
      <c r="T552" s="210"/>
      <c r="U552" s="14"/>
      <c r="V552" s="14"/>
      <c r="W552" s="14"/>
      <c r="X552" s="14"/>
      <c r="Y552" s="14"/>
      <c r="Z552" s="14"/>
      <c r="AA552" s="14"/>
      <c r="AB552" s="14"/>
      <c r="AC552" s="14"/>
      <c r="AD552" s="14"/>
      <c r="AE552" s="14"/>
      <c r="AT552" s="204" t="s">
        <v>265</v>
      </c>
      <c r="AU552" s="204" t="s">
        <v>85</v>
      </c>
      <c r="AV552" s="14" t="s">
        <v>85</v>
      </c>
      <c r="AW552" s="14" t="s">
        <v>32</v>
      </c>
      <c r="AX552" s="14" t="s">
        <v>75</v>
      </c>
      <c r="AY552" s="204" t="s">
        <v>257</v>
      </c>
    </row>
    <row r="553" s="16" customFormat="1">
      <c r="A553" s="16"/>
      <c r="B553" s="219"/>
      <c r="C553" s="16"/>
      <c r="D553" s="196" t="s">
        <v>265</v>
      </c>
      <c r="E553" s="220" t="s">
        <v>1</v>
      </c>
      <c r="F553" s="221" t="s">
        <v>296</v>
      </c>
      <c r="G553" s="16"/>
      <c r="H553" s="222">
        <v>3.3050000000000002</v>
      </c>
      <c r="I553" s="223"/>
      <c r="J553" s="16"/>
      <c r="K553" s="16"/>
      <c r="L553" s="219"/>
      <c r="M553" s="224"/>
      <c r="N553" s="225"/>
      <c r="O553" s="225"/>
      <c r="P553" s="225"/>
      <c r="Q553" s="225"/>
      <c r="R553" s="225"/>
      <c r="S553" s="225"/>
      <c r="T553" s="226"/>
      <c r="U553" s="16"/>
      <c r="V553" s="16"/>
      <c r="W553" s="16"/>
      <c r="X553" s="16"/>
      <c r="Y553" s="16"/>
      <c r="Z553" s="16"/>
      <c r="AA553" s="16"/>
      <c r="AB553" s="16"/>
      <c r="AC553" s="16"/>
      <c r="AD553" s="16"/>
      <c r="AE553" s="16"/>
      <c r="AT553" s="220" t="s">
        <v>265</v>
      </c>
      <c r="AU553" s="220" t="s">
        <v>85</v>
      </c>
      <c r="AV553" s="16" t="s">
        <v>92</v>
      </c>
      <c r="AW553" s="16" t="s">
        <v>32</v>
      </c>
      <c r="AX553" s="16" t="s">
        <v>75</v>
      </c>
      <c r="AY553" s="220" t="s">
        <v>257</v>
      </c>
    </row>
    <row r="554" s="15" customFormat="1">
      <c r="A554" s="15"/>
      <c r="B554" s="211"/>
      <c r="C554" s="15"/>
      <c r="D554" s="196" t="s">
        <v>265</v>
      </c>
      <c r="E554" s="212" t="s">
        <v>1</v>
      </c>
      <c r="F554" s="213" t="s">
        <v>271</v>
      </c>
      <c r="G554" s="15"/>
      <c r="H554" s="214">
        <v>8.1110000000000007</v>
      </c>
      <c r="I554" s="215"/>
      <c r="J554" s="15"/>
      <c r="K554" s="15"/>
      <c r="L554" s="211"/>
      <c r="M554" s="216"/>
      <c r="N554" s="217"/>
      <c r="O554" s="217"/>
      <c r="P554" s="217"/>
      <c r="Q554" s="217"/>
      <c r="R554" s="217"/>
      <c r="S554" s="217"/>
      <c r="T554" s="218"/>
      <c r="U554" s="15"/>
      <c r="V554" s="15"/>
      <c r="W554" s="15"/>
      <c r="X554" s="15"/>
      <c r="Y554" s="15"/>
      <c r="Z554" s="15"/>
      <c r="AA554" s="15"/>
      <c r="AB554" s="15"/>
      <c r="AC554" s="15"/>
      <c r="AD554" s="15"/>
      <c r="AE554" s="15"/>
      <c r="AT554" s="212" t="s">
        <v>265</v>
      </c>
      <c r="AU554" s="212" t="s">
        <v>85</v>
      </c>
      <c r="AV554" s="15" t="s">
        <v>108</v>
      </c>
      <c r="AW554" s="15" t="s">
        <v>32</v>
      </c>
      <c r="AX554" s="15" t="s">
        <v>82</v>
      </c>
      <c r="AY554" s="212" t="s">
        <v>257</v>
      </c>
    </row>
    <row r="555" s="2" customFormat="1" ht="16.5" customHeight="1">
      <c r="A555" s="38"/>
      <c r="B555" s="181"/>
      <c r="C555" s="182" t="s">
        <v>776</v>
      </c>
      <c r="D555" s="182" t="s">
        <v>259</v>
      </c>
      <c r="E555" s="183" t="s">
        <v>759</v>
      </c>
      <c r="F555" s="184" t="s">
        <v>760</v>
      </c>
      <c r="G555" s="185" t="s">
        <v>304</v>
      </c>
      <c r="H555" s="186">
        <v>4.7229999999999999</v>
      </c>
      <c r="I555" s="187"/>
      <c r="J555" s="188">
        <f>ROUND(I555*H555,2)</f>
        <v>0</v>
      </c>
      <c r="K555" s="184" t="s">
        <v>263</v>
      </c>
      <c r="L555" s="39"/>
      <c r="M555" s="189" t="s">
        <v>1</v>
      </c>
      <c r="N555" s="190" t="s">
        <v>40</v>
      </c>
      <c r="O555" s="77"/>
      <c r="P555" s="191">
        <f>O555*H555</f>
        <v>0</v>
      </c>
      <c r="Q555" s="191">
        <v>1.06277</v>
      </c>
      <c r="R555" s="191">
        <f>Q555*H555</f>
        <v>5.01946271</v>
      </c>
      <c r="S555" s="191">
        <v>0</v>
      </c>
      <c r="T555" s="192">
        <f>S555*H555</f>
        <v>0</v>
      </c>
      <c r="U555" s="38"/>
      <c r="V555" s="38"/>
      <c r="W555" s="38"/>
      <c r="X555" s="38"/>
      <c r="Y555" s="38"/>
      <c r="Z555" s="38"/>
      <c r="AA555" s="38"/>
      <c r="AB555" s="38"/>
      <c r="AC555" s="38"/>
      <c r="AD555" s="38"/>
      <c r="AE555" s="38"/>
      <c r="AR555" s="193" t="s">
        <v>108</v>
      </c>
      <c r="AT555" s="193" t="s">
        <v>259</v>
      </c>
      <c r="AU555" s="193" t="s">
        <v>85</v>
      </c>
      <c r="AY555" s="19" t="s">
        <v>257</v>
      </c>
      <c r="BE555" s="194">
        <f>IF(N555="základní",J555,0)</f>
        <v>0</v>
      </c>
      <c r="BF555" s="194">
        <f>IF(N555="snížená",J555,0)</f>
        <v>0</v>
      </c>
      <c r="BG555" s="194">
        <f>IF(N555="zákl. přenesená",J555,0)</f>
        <v>0</v>
      </c>
      <c r="BH555" s="194">
        <f>IF(N555="sníž. přenesená",J555,0)</f>
        <v>0</v>
      </c>
      <c r="BI555" s="194">
        <f>IF(N555="nulová",J555,0)</f>
        <v>0</v>
      </c>
      <c r="BJ555" s="19" t="s">
        <v>82</v>
      </c>
      <c r="BK555" s="194">
        <f>ROUND(I555*H555,2)</f>
        <v>0</v>
      </c>
      <c r="BL555" s="19" t="s">
        <v>108</v>
      </c>
      <c r="BM555" s="193" t="s">
        <v>4048</v>
      </c>
    </row>
    <row r="556" s="13" customFormat="1">
      <c r="A556" s="13"/>
      <c r="B556" s="195"/>
      <c r="C556" s="13"/>
      <c r="D556" s="196" t="s">
        <v>265</v>
      </c>
      <c r="E556" s="197" t="s">
        <v>1</v>
      </c>
      <c r="F556" s="198" t="s">
        <v>755</v>
      </c>
      <c r="G556" s="13"/>
      <c r="H556" s="197" t="s">
        <v>1</v>
      </c>
      <c r="I556" s="199"/>
      <c r="J556" s="13"/>
      <c r="K556" s="13"/>
      <c r="L556" s="195"/>
      <c r="M556" s="200"/>
      <c r="N556" s="201"/>
      <c r="O556" s="201"/>
      <c r="P556" s="201"/>
      <c r="Q556" s="201"/>
      <c r="R556" s="201"/>
      <c r="S556" s="201"/>
      <c r="T556" s="202"/>
      <c r="U556" s="13"/>
      <c r="V556" s="13"/>
      <c r="W556" s="13"/>
      <c r="X556" s="13"/>
      <c r="Y556" s="13"/>
      <c r="Z556" s="13"/>
      <c r="AA556" s="13"/>
      <c r="AB556" s="13"/>
      <c r="AC556" s="13"/>
      <c r="AD556" s="13"/>
      <c r="AE556" s="13"/>
      <c r="AT556" s="197" t="s">
        <v>265</v>
      </c>
      <c r="AU556" s="197" t="s">
        <v>85</v>
      </c>
      <c r="AV556" s="13" t="s">
        <v>82</v>
      </c>
      <c r="AW556" s="13" t="s">
        <v>32</v>
      </c>
      <c r="AX556" s="13" t="s">
        <v>75</v>
      </c>
      <c r="AY556" s="197" t="s">
        <v>257</v>
      </c>
    </row>
    <row r="557" s="13" customFormat="1">
      <c r="A557" s="13"/>
      <c r="B557" s="195"/>
      <c r="C557" s="13"/>
      <c r="D557" s="196" t="s">
        <v>265</v>
      </c>
      <c r="E557" s="197" t="s">
        <v>1</v>
      </c>
      <c r="F557" s="198" t="s">
        <v>756</v>
      </c>
      <c r="G557" s="13"/>
      <c r="H557" s="197" t="s">
        <v>1</v>
      </c>
      <c r="I557" s="199"/>
      <c r="J557" s="13"/>
      <c r="K557" s="13"/>
      <c r="L557" s="195"/>
      <c r="M557" s="200"/>
      <c r="N557" s="201"/>
      <c r="O557" s="201"/>
      <c r="P557" s="201"/>
      <c r="Q557" s="201"/>
      <c r="R557" s="201"/>
      <c r="S557" s="201"/>
      <c r="T557" s="202"/>
      <c r="U557" s="13"/>
      <c r="V557" s="13"/>
      <c r="W557" s="13"/>
      <c r="X557" s="13"/>
      <c r="Y557" s="13"/>
      <c r="Z557" s="13"/>
      <c r="AA557" s="13"/>
      <c r="AB557" s="13"/>
      <c r="AC557" s="13"/>
      <c r="AD557" s="13"/>
      <c r="AE557" s="13"/>
      <c r="AT557" s="197" t="s">
        <v>265</v>
      </c>
      <c r="AU557" s="197" t="s">
        <v>85</v>
      </c>
      <c r="AV557" s="13" t="s">
        <v>82</v>
      </c>
      <c r="AW557" s="13" t="s">
        <v>32</v>
      </c>
      <c r="AX557" s="13" t="s">
        <v>75</v>
      </c>
      <c r="AY557" s="197" t="s">
        <v>257</v>
      </c>
    </row>
    <row r="558" s="14" customFormat="1">
      <c r="A558" s="14"/>
      <c r="B558" s="203"/>
      <c r="C558" s="14"/>
      <c r="D558" s="196" t="s">
        <v>265</v>
      </c>
      <c r="E558" s="204" t="s">
        <v>1</v>
      </c>
      <c r="F558" s="205" t="s">
        <v>4049</v>
      </c>
      <c r="G558" s="14"/>
      <c r="H558" s="206">
        <v>2.2229999999999999</v>
      </c>
      <c r="I558" s="207"/>
      <c r="J558" s="14"/>
      <c r="K558" s="14"/>
      <c r="L558" s="203"/>
      <c r="M558" s="208"/>
      <c r="N558" s="209"/>
      <c r="O558" s="209"/>
      <c r="P558" s="209"/>
      <c r="Q558" s="209"/>
      <c r="R558" s="209"/>
      <c r="S558" s="209"/>
      <c r="T558" s="210"/>
      <c r="U558" s="14"/>
      <c r="V558" s="14"/>
      <c r="W558" s="14"/>
      <c r="X558" s="14"/>
      <c r="Y558" s="14"/>
      <c r="Z558" s="14"/>
      <c r="AA558" s="14"/>
      <c r="AB558" s="14"/>
      <c r="AC558" s="14"/>
      <c r="AD558" s="14"/>
      <c r="AE558" s="14"/>
      <c r="AT558" s="204" t="s">
        <v>265</v>
      </c>
      <c r="AU558" s="204" t="s">
        <v>85</v>
      </c>
      <c r="AV558" s="14" t="s">
        <v>85</v>
      </c>
      <c r="AW558" s="14" t="s">
        <v>32</v>
      </c>
      <c r="AX558" s="14" t="s">
        <v>75</v>
      </c>
      <c r="AY558" s="204" t="s">
        <v>257</v>
      </c>
    </row>
    <row r="559" s="16" customFormat="1">
      <c r="A559" s="16"/>
      <c r="B559" s="219"/>
      <c r="C559" s="16"/>
      <c r="D559" s="196" t="s">
        <v>265</v>
      </c>
      <c r="E559" s="220" t="s">
        <v>1</v>
      </c>
      <c r="F559" s="221" t="s">
        <v>296</v>
      </c>
      <c r="G559" s="16"/>
      <c r="H559" s="222">
        <v>2.2229999999999999</v>
      </c>
      <c r="I559" s="223"/>
      <c r="J559" s="16"/>
      <c r="K559" s="16"/>
      <c r="L559" s="219"/>
      <c r="M559" s="224"/>
      <c r="N559" s="225"/>
      <c r="O559" s="225"/>
      <c r="P559" s="225"/>
      <c r="Q559" s="225"/>
      <c r="R559" s="225"/>
      <c r="S559" s="225"/>
      <c r="T559" s="226"/>
      <c r="U559" s="16"/>
      <c r="V559" s="16"/>
      <c r="W559" s="16"/>
      <c r="X559" s="16"/>
      <c r="Y559" s="16"/>
      <c r="Z559" s="16"/>
      <c r="AA559" s="16"/>
      <c r="AB559" s="16"/>
      <c r="AC559" s="16"/>
      <c r="AD559" s="16"/>
      <c r="AE559" s="16"/>
      <c r="AT559" s="220" t="s">
        <v>265</v>
      </c>
      <c r="AU559" s="220" t="s">
        <v>85</v>
      </c>
      <c r="AV559" s="16" t="s">
        <v>92</v>
      </c>
      <c r="AW559" s="16" t="s">
        <v>32</v>
      </c>
      <c r="AX559" s="16" t="s">
        <v>75</v>
      </c>
      <c r="AY559" s="220" t="s">
        <v>257</v>
      </c>
    </row>
    <row r="560" s="13" customFormat="1">
      <c r="A560" s="13"/>
      <c r="B560" s="195"/>
      <c r="C560" s="13"/>
      <c r="D560" s="196" t="s">
        <v>265</v>
      </c>
      <c r="E560" s="197" t="s">
        <v>1</v>
      </c>
      <c r="F560" s="198" t="s">
        <v>4046</v>
      </c>
      <c r="G560" s="13"/>
      <c r="H560" s="197" t="s">
        <v>1</v>
      </c>
      <c r="I560" s="199"/>
      <c r="J560" s="13"/>
      <c r="K560" s="13"/>
      <c r="L560" s="195"/>
      <c r="M560" s="200"/>
      <c r="N560" s="201"/>
      <c r="O560" s="201"/>
      <c r="P560" s="201"/>
      <c r="Q560" s="201"/>
      <c r="R560" s="201"/>
      <c r="S560" s="201"/>
      <c r="T560" s="202"/>
      <c r="U560" s="13"/>
      <c r="V560" s="13"/>
      <c r="W560" s="13"/>
      <c r="X560" s="13"/>
      <c r="Y560" s="13"/>
      <c r="Z560" s="13"/>
      <c r="AA560" s="13"/>
      <c r="AB560" s="13"/>
      <c r="AC560" s="13"/>
      <c r="AD560" s="13"/>
      <c r="AE560" s="13"/>
      <c r="AT560" s="197" t="s">
        <v>265</v>
      </c>
      <c r="AU560" s="197" t="s">
        <v>85</v>
      </c>
      <c r="AV560" s="13" t="s">
        <v>82</v>
      </c>
      <c r="AW560" s="13" t="s">
        <v>32</v>
      </c>
      <c r="AX560" s="13" t="s">
        <v>75</v>
      </c>
      <c r="AY560" s="197" t="s">
        <v>257</v>
      </c>
    </row>
    <row r="561" s="14" customFormat="1">
      <c r="A561" s="14"/>
      <c r="B561" s="203"/>
      <c r="C561" s="14"/>
      <c r="D561" s="196" t="s">
        <v>265</v>
      </c>
      <c r="E561" s="204" t="s">
        <v>1</v>
      </c>
      <c r="F561" s="205" t="s">
        <v>4050</v>
      </c>
      <c r="G561" s="14"/>
      <c r="H561" s="206">
        <v>2.5</v>
      </c>
      <c r="I561" s="207"/>
      <c r="J561" s="14"/>
      <c r="K561" s="14"/>
      <c r="L561" s="203"/>
      <c r="M561" s="208"/>
      <c r="N561" s="209"/>
      <c r="O561" s="209"/>
      <c r="P561" s="209"/>
      <c r="Q561" s="209"/>
      <c r="R561" s="209"/>
      <c r="S561" s="209"/>
      <c r="T561" s="210"/>
      <c r="U561" s="14"/>
      <c r="V561" s="14"/>
      <c r="W561" s="14"/>
      <c r="X561" s="14"/>
      <c r="Y561" s="14"/>
      <c r="Z561" s="14"/>
      <c r="AA561" s="14"/>
      <c r="AB561" s="14"/>
      <c r="AC561" s="14"/>
      <c r="AD561" s="14"/>
      <c r="AE561" s="14"/>
      <c r="AT561" s="204" t="s">
        <v>265</v>
      </c>
      <c r="AU561" s="204" t="s">
        <v>85</v>
      </c>
      <c r="AV561" s="14" t="s">
        <v>85</v>
      </c>
      <c r="AW561" s="14" t="s">
        <v>32</v>
      </c>
      <c r="AX561" s="14" t="s">
        <v>75</v>
      </c>
      <c r="AY561" s="204" t="s">
        <v>257</v>
      </c>
    </row>
    <row r="562" s="16" customFormat="1">
      <c r="A562" s="16"/>
      <c r="B562" s="219"/>
      <c r="C562" s="16"/>
      <c r="D562" s="196" t="s">
        <v>265</v>
      </c>
      <c r="E562" s="220" t="s">
        <v>1</v>
      </c>
      <c r="F562" s="221" t="s">
        <v>296</v>
      </c>
      <c r="G562" s="16"/>
      <c r="H562" s="222">
        <v>2.5</v>
      </c>
      <c r="I562" s="223"/>
      <c r="J562" s="16"/>
      <c r="K562" s="16"/>
      <c r="L562" s="219"/>
      <c r="M562" s="224"/>
      <c r="N562" s="225"/>
      <c r="O562" s="225"/>
      <c r="P562" s="225"/>
      <c r="Q562" s="225"/>
      <c r="R562" s="225"/>
      <c r="S562" s="225"/>
      <c r="T562" s="226"/>
      <c r="U562" s="16"/>
      <c r="V562" s="16"/>
      <c r="W562" s="16"/>
      <c r="X562" s="16"/>
      <c r="Y562" s="16"/>
      <c r="Z562" s="16"/>
      <c r="AA562" s="16"/>
      <c r="AB562" s="16"/>
      <c r="AC562" s="16"/>
      <c r="AD562" s="16"/>
      <c r="AE562" s="16"/>
      <c r="AT562" s="220" t="s">
        <v>265</v>
      </c>
      <c r="AU562" s="220" t="s">
        <v>85</v>
      </c>
      <c r="AV562" s="16" t="s">
        <v>92</v>
      </c>
      <c r="AW562" s="16" t="s">
        <v>32</v>
      </c>
      <c r="AX562" s="16" t="s">
        <v>75</v>
      </c>
      <c r="AY562" s="220" t="s">
        <v>257</v>
      </c>
    </row>
    <row r="563" s="15" customFormat="1">
      <c r="A563" s="15"/>
      <c r="B563" s="211"/>
      <c r="C563" s="15"/>
      <c r="D563" s="196" t="s">
        <v>265</v>
      </c>
      <c r="E563" s="212" t="s">
        <v>1</v>
      </c>
      <c r="F563" s="213" t="s">
        <v>271</v>
      </c>
      <c r="G563" s="15"/>
      <c r="H563" s="214">
        <v>4.7229999999999999</v>
      </c>
      <c r="I563" s="215"/>
      <c r="J563" s="15"/>
      <c r="K563" s="15"/>
      <c r="L563" s="211"/>
      <c r="M563" s="216"/>
      <c r="N563" s="217"/>
      <c r="O563" s="217"/>
      <c r="P563" s="217"/>
      <c r="Q563" s="217"/>
      <c r="R563" s="217"/>
      <c r="S563" s="217"/>
      <c r="T563" s="218"/>
      <c r="U563" s="15"/>
      <c r="V563" s="15"/>
      <c r="W563" s="15"/>
      <c r="X563" s="15"/>
      <c r="Y563" s="15"/>
      <c r="Z563" s="15"/>
      <c r="AA563" s="15"/>
      <c r="AB563" s="15"/>
      <c r="AC563" s="15"/>
      <c r="AD563" s="15"/>
      <c r="AE563" s="15"/>
      <c r="AT563" s="212" t="s">
        <v>265</v>
      </c>
      <c r="AU563" s="212" t="s">
        <v>85</v>
      </c>
      <c r="AV563" s="15" t="s">
        <v>108</v>
      </c>
      <c r="AW563" s="15" t="s">
        <v>32</v>
      </c>
      <c r="AX563" s="15" t="s">
        <v>82</v>
      </c>
      <c r="AY563" s="212" t="s">
        <v>257</v>
      </c>
    </row>
    <row r="564" s="2" customFormat="1" ht="16.5" customHeight="1">
      <c r="A564" s="38"/>
      <c r="B564" s="181"/>
      <c r="C564" s="182" t="s">
        <v>783</v>
      </c>
      <c r="D564" s="182" t="s">
        <v>259</v>
      </c>
      <c r="E564" s="183" t="s">
        <v>764</v>
      </c>
      <c r="F564" s="184" t="s">
        <v>765</v>
      </c>
      <c r="G564" s="185" t="s">
        <v>422</v>
      </c>
      <c r="H564" s="186">
        <v>50</v>
      </c>
      <c r="I564" s="187"/>
      <c r="J564" s="188">
        <f>ROUND(I564*H564,2)</f>
        <v>0</v>
      </c>
      <c r="K564" s="184" t="s">
        <v>1</v>
      </c>
      <c r="L564" s="39"/>
      <c r="M564" s="189" t="s">
        <v>1</v>
      </c>
      <c r="N564" s="190" t="s">
        <v>40</v>
      </c>
      <c r="O564" s="77"/>
      <c r="P564" s="191">
        <f>O564*H564</f>
        <v>0</v>
      </c>
      <c r="Q564" s="191">
        <v>0</v>
      </c>
      <c r="R564" s="191">
        <f>Q564*H564</f>
        <v>0</v>
      </c>
      <c r="S564" s="191">
        <v>0</v>
      </c>
      <c r="T564" s="192">
        <f>S564*H564</f>
        <v>0</v>
      </c>
      <c r="U564" s="38"/>
      <c r="V564" s="38"/>
      <c r="W564" s="38"/>
      <c r="X564" s="38"/>
      <c r="Y564" s="38"/>
      <c r="Z564" s="38"/>
      <c r="AA564" s="38"/>
      <c r="AB564" s="38"/>
      <c r="AC564" s="38"/>
      <c r="AD564" s="38"/>
      <c r="AE564" s="38"/>
      <c r="AR564" s="193" t="s">
        <v>108</v>
      </c>
      <c r="AT564" s="193" t="s">
        <v>259</v>
      </c>
      <c r="AU564" s="193" t="s">
        <v>85</v>
      </c>
      <c r="AY564" s="19" t="s">
        <v>257</v>
      </c>
      <c r="BE564" s="194">
        <f>IF(N564="základní",J564,0)</f>
        <v>0</v>
      </c>
      <c r="BF564" s="194">
        <f>IF(N564="snížená",J564,0)</f>
        <v>0</v>
      </c>
      <c r="BG564" s="194">
        <f>IF(N564="zákl. přenesená",J564,0)</f>
        <v>0</v>
      </c>
      <c r="BH564" s="194">
        <f>IF(N564="sníž. přenesená",J564,0)</f>
        <v>0</v>
      </c>
      <c r="BI564" s="194">
        <f>IF(N564="nulová",J564,0)</f>
        <v>0</v>
      </c>
      <c r="BJ564" s="19" t="s">
        <v>82</v>
      </c>
      <c r="BK564" s="194">
        <f>ROUND(I564*H564,2)</f>
        <v>0</v>
      </c>
      <c r="BL564" s="19" t="s">
        <v>108</v>
      </c>
      <c r="BM564" s="193" t="s">
        <v>4051</v>
      </c>
    </row>
    <row r="565" s="2" customFormat="1" ht="44.25" customHeight="1">
      <c r="A565" s="38"/>
      <c r="B565" s="181"/>
      <c r="C565" s="182" t="s">
        <v>791</v>
      </c>
      <c r="D565" s="182" t="s">
        <v>259</v>
      </c>
      <c r="E565" s="183" t="s">
        <v>768</v>
      </c>
      <c r="F565" s="184" t="s">
        <v>769</v>
      </c>
      <c r="G565" s="185" t="s">
        <v>422</v>
      </c>
      <c r="H565" s="186">
        <v>124</v>
      </c>
      <c r="I565" s="187"/>
      <c r="J565" s="188">
        <f>ROUND(I565*H565,2)</f>
        <v>0</v>
      </c>
      <c r="K565" s="184" t="s">
        <v>1</v>
      </c>
      <c r="L565" s="39"/>
      <c r="M565" s="189" t="s">
        <v>1</v>
      </c>
      <c r="N565" s="190" t="s">
        <v>40</v>
      </c>
      <c r="O565" s="77"/>
      <c r="P565" s="191">
        <f>O565*H565</f>
        <v>0</v>
      </c>
      <c r="Q565" s="191">
        <v>0</v>
      </c>
      <c r="R565" s="191">
        <f>Q565*H565</f>
        <v>0</v>
      </c>
      <c r="S565" s="191">
        <v>0</v>
      </c>
      <c r="T565" s="192">
        <f>S565*H565</f>
        <v>0</v>
      </c>
      <c r="U565" s="38"/>
      <c r="V565" s="38"/>
      <c r="W565" s="38"/>
      <c r="X565" s="38"/>
      <c r="Y565" s="38"/>
      <c r="Z565" s="38"/>
      <c r="AA565" s="38"/>
      <c r="AB565" s="38"/>
      <c r="AC565" s="38"/>
      <c r="AD565" s="38"/>
      <c r="AE565" s="38"/>
      <c r="AR565" s="193" t="s">
        <v>108</v>
      </c>
      <c r="AT565" s="193" t="s">
        <v>259</v>
      </c>
      <c r="AU565" s="193" t="s">
        <v>85</v>
      </c>
      <c r="AY565" s="19" t="s">
        <v>257</v>
      </c>
      <c r="BE565" s="194">
        <f>IF(N565="základní",J565,0)</f>
        <v>0</v>
      </c>
      <c r="BF565" s="194">
        <f>IF(N565="snížená",J565,0)</f>
        <v>0</v>
      </c>
      <c r="BG565" s="194">
        <f>IF(N565="zákl. přenesená",J565,0)</f>
        <v>0</v>
      </c>
      <c r="BH565" s="194">
        <f>IF(N565="sníž. přenesená",J565,0)</f>
        <v>0</v>
      </c>
      <c r="BI565" s="194">
        <f>IF(N565="nulová",J565,0)</f>
        <v>0</v>
      </c>
      <c r="BJ565" s="19" t="s">
        <v>82</v>
      </c>
      <c r="BK565" s="194">
        <f>ROUND(I565*H565,2)</f>
        <v>0</v>
      </c>
      <c r="BL565" s="19" t="s">
        <v>108</v>
      </c>
      <c r="BM565" s="193" t="s">
        <v>4052</v>
      </c>
    </row>
    <row r="566" s="13" customFormat="1">
      <c r="A566" s="13"/>
      <c r="B566" s="195"/>
      <c r="C566" s="13"/>
      <c r="D566" s="196" t="s">
        <v>265</v>
      </c>
      <c r="E566" s="197" t="s">
        <v>1</v>
      </c>
      <c r="F566" s="198" t="s">
        <v>715</v>
      </c>
      <c r="G566" s="13"/>
      <c r="H566" s="197" t="s">
        <v>1</v>
      </c>
      <c r="I566" s="199"/>
      <c r="J566" s="13"/>
      <c r="K566" s="13"/>
      <c r="L566" s="195"/>
      <c r="M566" s="200"/>
      <c r="N566" s="201"/>
      <c r="O566" s="201"/>
      <c r="P566" s="201"/>
      <c r="Q566" s="201"/>
      <c r="R566" s="201"/>
      <c r="S566" s="201"/>
      <c r="T566" s="202"/>
      <c r="U566" s="13"/>
      <c r="V566" s="13"/>
      <c r="W566" s="13"/>
      <c r="X566" s="13"/>
      <c r="Y566" s="13"/>
      <c r="Z566" s="13"/>
      <c r="AA566" s="13"/>
      <c r="AB566" s="13"/>
      <c r="AC566" s="13"/>
      <c r="AD566" s="13"/>
      <c r="AE566" s="13"/>
      <c r="AT566" s="197" t="s">
        <v>265</v>
      </c>
      <c r="AU566" s="197" t="s">
        <v>85</v>
      </c>
      <c r="AV566" s="13" t="s">
        <v>82</v>
      </c>
      <c r="AW566" s="13" t="s">
        <v>32</v>
      </c>
      <c r="AX566" s="13" t="s">
        <v>75</v>
      </c>
      <c r="AY566" s="197" t="s">
        <v>257</v>
      </c>
    </row>
    <row r="567" s="14" customFormat="1">
      <c r="A567" s="14"/>
      <c r="B567" s="203"/>
      <c r="C567" s="14"/>
      <c r="D567" s="196" t="s">
        <v>265</v>
      </c>
      <c r="E567" s="204" t="s">
        <v>1</v>
      </c>
      <c r="F567" s="205" t="s">
        <v>655</v>
      </c>
      <c r="G567" s="14"/>
      <c r="H567" s="206">
        <v>49</v>
      </c>
      <c r="I567" s="207"/>
      <c r="J567" s="14"/>
      <c r="K567" s="14"/>
      <c r="L567" s="203"/>
      <c r="M567" s="208"/>
      <c r="N567" s="209"/>
      <c r="O567" s="209"/>
      <c r="P567" s="209"/>
      <c r="Q567" s="209"/>
      <c r="R567" s="209"/>
      <c r="S567" s="209"/>
      <c r="T567" s="210"/>
      <c r="U567" s="14"/>
      <c r="V567" s="14"/>
      <c r="W567" s="14"/>
      <c r="X567" s="14"/>
      <c r="Y567" s="14"/>
      <c r="Z567" s="14"/>
      <c r="AA567" s="14"/>
      <c r="AB567" s="14"/>
      <c r="AC567" s="14"/>
      <c r="AD567" s="14"/>
      <c r="AE567" s="14"/>
      <c r="AT567" s="204" t="s">
        <v>265</v>
      </c>
      <c r="AU567" s="204" t="s">
        <v>85</v>
      </c>
      <c r="AV567" s="14" t="s">
        <v>85</v>
      </c>
      <c r="AW567" s="14" t="s">
        <v>32</v>
      </c>
      <c r="AX567" s="14" t="s">
        <v>75</v>
      </c>
      <c r="AY567" s="204" t="s">
        <v>257</v>
      </c>
    </row>
    <row r="568" s="13" customFormat="1">
      <c r="A568" s="13"/>
      <c r="B568" s="195"/>
      <c r="C568" s="13"/>
      <c r="D568" s="196" t="s">
        <v>265</v>
      </c>
      <c r="E568" s="197" t="s">
        <v>1</v>
      </c>
      <c r="F568" s="198" t="s">
        <v>707</v>
      </c>
      <c r="G568" s="13"/>
      <c r="H568" s="197" t="s">
        <v>1</v>
      </c>
      <c r="I568" s="199"/>
      <c r="J568" s="13"/>
      <c r="K568" s="13"/>
      <c r="L568" s="195"/>
      <c r="M568" s="200"/>
      <c r="N568" s="201"/>
      <c r="O568" s="201"/>
      <c r="P568" s="201"/>
      <c r="Q568" s="201"/>
      <c r="R568" s="201"/>
      <c r="S568" s="201"/>
      <c r="T568" s="202"/>
      <c r="U568" s="13"/>
      <c r="V568" s="13"/>
      <c r="W568" s="13"/>
      <c r="X568" s="13"/>
      <c r="Y568" s="13"/>
      <c r="Z568" s="13"/>
      <c r="AA568" s="13"/>
      <c r="AB568" s="13"/>
      <c r="AC568" s="13"/>
      <c r="AD568" s="13"/>
      <c r="AE568" s="13"/>
      <c r="AT568" s="197" t="s">
        <v>265</v>
      </c>
      <c r="AU568" s="197" t="s">
        <v>85</v>
      </c>
      <c r="AV568" s="13" t="s">
        <v>82</v>
      </c>
      <c r="AW568" s="13" t="s">
        <v>32</v>
      </c>
      <c r="AX568" s="13" t="s">
        <v>75</v>
      </c>
      <c r="AY568" s="197" t="s">
        <v>257</v>
      </c>
    </row>
    <row r="569" s="14" customFormat="1">
      <c r="A569" s="14"/>
      <c r="B569" s="203"/>
      <c r="C569" s="14"/>
      <c r="D569" s="196" t="s">
        <v>265</v>
      </c>
      <c r="E569" s="204" t="s">
        <v>1</v>
      </c>
      <c r="F569" s="205" t="s">
        <v>603</v>
      </c>
      <c r="G569" s="14"/>
      <c r="H569" s="206">
        <v>43</v>
      </c>
      <c r="I569" s="207"/>
      <c r="J569" s="14"/>
      <c r="K569" s="14"/>
      <c r="L569" s="203"/>
      <c r="M569" s="208"/>
      <c r="N569" s="209"/>
      <c r="O569" s="209"/>
      <c r="P569" s="209"/>
      <c r="Q569" s="209"/>
      <c r="R569" s="209"/>
      <c r="S569" s="209"/>
      <c r="T569" s="210"/>
      <c r="U569" s="14"/>
      <c r="V569" s="14"/>
      <c r="W569" s="14"/>
      <c r="X569" s="14"/>
      <c r="Y569" s="14"/>
      <c r="Z569" s="14"/>
      <c r="AA569" s="14"/>
      <c r="AB569" s="14"/>
      <c r="AC569" s="14"/>
      <c r="AD569" s="14"/>
      <c r="AE569" s="14"/>
      <c r="AT569" s="204" t="s">
        <v>265</v>
      </c>
      <c r="AU569" s="204" t="s">
        <v>85</v>
      </c>
      <c r="AV569" s="14" t="s">
        <v>85</v>
      </c>
      <c r="AW569" s="14" t="s">
        <v>32</v>
      </c>
      <c r="AX569" s="14" t="s">
        <v>75</v>
      </c>
      <c r="AY569" s="204" t="s">
        <v>257</v>
      </c>
    </row>
    <row r="570" s="13" customFormat="1">
      <c r="A570" s="13"/>
      <c r="B570" s="195"/>
      <c r="C570" s="13"/>
      <c r="D570" s="196" t="s">
        <v>265</v>
      </c>
      <c r="E570" s="197" t="s">
        <v>1</v>
      </c>
      <c r="F570" s="198" t="s">
        <v>709</v>
      </c>
      <c r="G570" s="13"/>
      <c r="H570" s="197" t="s">
        <v>1</v>
      </c>
      <c r="I570" s="199"/>
      <c r="J570" s="13"/>
      <c r="K570" s="13"/>
      <c r="L570" s="195"/>
      <c r="M570" s="200"/>
      <c r="N570" s="201"/>
      <c r="O570" s="201"/>
      <c r="P570" s="201"/>
      <c r="Q570" s="201"/>
      <c r="R570" s="201"/>
      <c r="S570" s="201"/>
      <c r="T570" s="202"/>
      <c r="U570" s="13"/>
      <c r="V570" s="13"/>
      <c r="W570" s="13"/>
      <c r="X570" s="13"/>
      <c r="Y570" s="13"/>
      <c r="Z570" s="13"/>
      <c r="AA570" s="13"/>
      <c r="AB570" s="13"/>
      <c r="AC570" s="13"/>
      <c r="AD570" s="13"/>
      <c r="AE570" s="13"/>
      <c r="AT570" s="197" t="s">
        <v>265</v>
      </c>
      <c r="AU570" s="197" t="s">
        <v>85</v>
      </c>
      <c r="AV570" s="13" t="s">
        <v>82</v>
      </c>
      <c r="AW570" s="13" t="s">
        <v>32</v>
      </c>
      <c r="AX570" s="13" t="s">
        <v>75</v>
      </c>
      <c r="AY570" s="197" t="s">
        <v>257</v>
      </c>
    </row>
    <row r="571" s="14" customFormat="1">
      <c r="A571" s="14"/>
      <c r="B571" s="203"/>
      <c r="C571" s="14"/>
      <c r="D571" s="196" t="s">
        <v>265</v>
      </c>
      <c r="E571" s="204" t="s">
        <v>1</v>
      </c>
      <c r="F571" s="205" t="s">
        <v>462</v>
      </c>
      <c r="G571" s="14"/>
      <c r="H571" s="206">
        <v>32</v>
      </c>
      <c r="I571" s="207"/>
      <c r="J571" s="14"/>
      <c r="K571" s="14"/>
      <c r="L571" s="203"/>
      <c r="M571" s="208"/>
      <c r="N571" s="209"/>
      <c r="O571" s="209"/>
      <c r="P571" s="209"/>
      <c r="Q571" s="209"/>
      <c r="R571" s="209"/>
      <c r="S571" s="209"/>
      <c r="T571" s="210"/>
      <c r="U571" s="14"/>
      <c r="V571" s="14"/>
      <c r="W571" s="14"/>
      <c r="X571" s="14"/>
      <c r="Y571" s="14"/>
      <c r="Z571" s="14"/>
      <c r="AA571" s="14"/>
      <c r="AB571" s="14"/>
      <c r="AC571" s="14"/>
      <c r="AD571" s="14"/>
      <c r="AE571" s="14"/>
      <c r="AT571" s="204" t="s">
        <v>265</v>
      </c>
      <c r="AU571" s="204" t="s">
        <v>85</v>
      </c>
      <c r="AV571" s="14" t="s">
        <v>85</v>
      </c>
      <c r="AW571" s="14" t="s">
        <v>32</v>
      </c>
      <c r="AX571" s="14" t="s">
        <v>75</v>
      </c>
      <c r="AY571" s="204" t="s">
        <v>257</v>
      </c>
    </row>
    <row r="572" s="15" customFormat="1">
      <c r="A572" s="15"/>
      <c r="B572" s="211"/>
      <c r="C572" s="15"/>
      <c r="D572" s="196" t="s">
        <v>265</v>
      </c>
      <c r="E572" s="212" t="s">
        <v>1</v>
      </c>
      <c r="F572" s="213" t="s">
        <v>271</v>
      </c>
      <c r="G572" s="15"/>
      <c r="H572" s="214">
        <v>124</v>
      </c>
      <c r="I572" s="215"/>
      <c r="J572" s="15"/>
      <c r="K572" s="15"/>
      <c r="L572" s="211"/>
      <c r="M572" s="216"/>
      <c r="N572" s="217"/>
      <c r="O572" s="217"/>
      <c r="P572" s="217"/>
      <c r="Q572" s="217"/>
      <c r="R572" s="217"/>
      <c r="S572" s="217"/>
      <c r="T572" s="218"/>
      <c r="U572" s="15"/>
      <c r="V572" s="15"/>
      <c r="W572" s="15"/>
      <c r="X572" s="15"/>
      <c r="Y572" s="15"/>
      <c r="Z572" s="15"/>
      <c r="AA572" s="15"/>
      <c r="AB572" s="15"/>
      <c r="AC572" s="15"/>
      <c r="AD572" s="15"/>
      <c r="AE572" s="15"/>
      <c r="AT572" s="212" t="s">
        <v>265</v>
      </c>
      <c r="AU572" s="212" t="s">
        <v>85</v>
      </c>
      <c r="AV572" s="15" t="s">
        <v>108</v>
      </c>
      <c r="AW572" s="15" t="s">
        <v>32</v>
      </c>
      <c r="AX572" s="15" t="s">
        <v>82</v>
      </c>
      <c r="AY572" s="212" t="s">
        <v>257</v>
      </c>
    </row>
    <row r="573" s="2" customFormat="1" ht="24.15" customHeight="1">
      <c r="A573" s="38"/>
      <c r="B573" s="181"/>
      <c r="C573" s="182" t="s">
        <v>796</v>
      </c>
      <c r="D573" s="182" t="s">
        <v>259</v>
      </c>
      <c r="E573" s="183" t="s">
        <v>772</v>
      </c>
      <c r="F573" s="184" t="s">
        <v>773</v>
      </c>
      <c r="G573" s="185" t="s">
        <v>774</v>
      </c>
      <c r="H573" s="186">
        <v>36</v>
      </c>
      <c r="I573" s="187"/>
      <c r="J573" s="188">
        <f>ROUND(I573*H573,2)</f>
        <v>0</v>
      </c>
      <c r="K573" s="184" t="s">
        <v>1</v>
      </c>
      <c r="L573" s="39"/>
      <c r="M573" s="189" t="s">
        <v>1</v>
      </c>
      <c r="N573" s="190" t="s">
        <v>40</v>
      </c>
      <c r="O573" s="77"/>
      <c r="P573" s="191">
        <f>O573*H573</f>
        <v>0</v>
      </c>
      <c r="Q573" s="191">
        <v>0</v>
      </c>
      <c r="R573" s="191">
        <f>Q573*H573</f>
        <v>0</v>
      </c>
      <c r="S573" s="191">
        <v>0</v>
      </c>
      <c r="T573" s="192">
        <f>S573*H573</f>
        <v>0</v>
      </c>
      <c r="U573" s="38"/>
      <c r="V573" s="38"/>
      <c r="W573" s="38"/>
      <c r="X573" s="38"/>
      <c r="Y573" s="38"/>
      <c r="Z573" s="38"/>
      <c r="AA573" s="38"/>
      <c r="AB573" s="38"/>
      <c r="AC573" s="38"/>
      <c r="AD573" s="38"/>
      <c r="AE573" s="38"/>
      <c r="AR573" s="193" t="s">
        <v>108</v>
      </c>
      <c r="AT573" s="193" t="s">
        <v>259</v>
      </c>
      <c r="AU573" s="193" t="s">
        <v>85</v>
      </c>
      <c r="AY573" s="19" t="s">
        <v>257</v>
      </c>
      <c r="BE573" s="194">
        <f>IF(N573="základní",J573,0)</f>
        <v>0</v>
      </c>
      <c r="BF573" s="194">
        <f>IF(N573="snížená",J573,0)</f>
        <v>0</v>
      </c>
      <c r="BG573" s="194">
        <f>IF(N573="zákl. přenesená",J573,0)</f>
        <v>0</v>
      </c>
      <c r="BH573" s="194">
        <f>IF(N573="sníž. přenesená",J573,0)</f>
        <v>0</v>
      </c>
      <c r="BI573" s="194">
        <f>IF(N573="nulová",J573,0)</f>
        <v>0</v>
      </c>
      <c r="BJ573" s="19" t="s">
        <v>82</v>
      </c>
      <c r="BK573" s="194">
        <f>ROUND(I573*H573,2)</f>
        <v>0</v>
      </c>
      <c r="BL573" s="19" t="s">
        <v>108</v>
      </c>
      <c r="BM573" s="193" t="s">
        <v>4053</v>
      </c>
    </row>
    <row r="574" s="12" customFormat="1" ht="22.8" customHeight="1">
      <c r="A574" s="12"/>
      <c r="B574" s="168"/>
      <c r="C574" s="12"/>
      <c r="D574" s="169" t="s">
        <v>74</v>
      </c>
      <c r="E574" s="179" t="s">
        <v>285</v>
      </c>
      <c r="F574" s="179" t="s">
        <v>782</v>
      </c>
      <c r="G574" s="12"/>
      <c r="H574" s="12"/>
      <c r="I574" s="171"/>
      <c r="J574" s="180">
        <f>BK574</f>
        <v>0</v>
      </c>
      <c r="K574" s="12"/>
      <c r="L574" s="168"/>
      <c r="M574" s="173"/>
      <c r="N574" s="174"/>
      <c r="O574" s="174"/>
      <c r="P574" s="175">
        <f>SUM(P575:P578)</f>
        <v>0</v>
      </c>
      <c r="Q574" s="174"/>
      <c r="R574" s="175">
        <f>SUM(R575:R578)</f>
        <v>0</v>
      </c>
      <c r="S574" s="174"/>
      <c r="T574" s="176">
        <f>SUM(T575:T578)</f>
        <v>0</v>
      </c>
      <c r="U574" s="12"/>
      <c r="V574" s="12"/>
      <c r="W574" s="12"/>
      <c r="X574" s="12"/>
      <c r="Y574" s="12"/>
      <c r="Z574" s="12"/>
      <c r="AA574" s="12"/>
      <c r="AB574" s="12"/>
      <c r="AC574" s="12"/>
      <c r="AD574" s="12"/>
      <c r="AE574" s="12"/>
      <c r="AR574" s="169" t="s">
        <v>82</v>
      </c>
      <c r="AT574" s="177" t="s">
        <v>74</v>
      </c>
      <c r="AU574" s="177" t="s">
        <v>82</v>
      </c>
      <c r="AY574" s="169" t="s">
        <v>257</v>
      </c>
      <c r="BK574" s="178">
        <f>SUM(BK575:BK578)</f>
        <v>0</v>
      </c>
    </row>
    <row r="575" s="2" customFormat="1" ht="44.25" customHeight="1">
      <c r="A575" s="38"/>
      <c r="B575" s="181"/>
      <c r="C575" s="182" t="s">
        <v>800</v>
      </c>
      <c r="D575" s="182" t="s">
        <v>259</v>
      </c>
      <c r="E575" s="183" t="s">
        <v>784</v>
      </c>
      <c r="F575" s="184" t="s">
        <v>785</v>
      </c>
      <c r="G575" s="185" t="s">
        <v>323</v>
      </c>
      <c r="H575" s="186">
        <v>21.760000000000002</v>
      </c>
      <c r="I575" s="187"/>
      <c r="J575" s="188">
        <f>ROUND(I575*H575,2)</f>
        <v>0</v>
      </c>
      <c r="K575" s="184" t="s">
        <v>1</v>
      </c>
      <c r="L575" s="39"/>
      <c r="M575" s="189" t="s">
        <v>1</v>
      </c>
      <c r="N575" s="190" t="s">
        <v>40</v>
      </c>
      <c r="O575" s="77"/>
      <c r="P575" s="191">
        <f>O575*H575</f>
        <v>0</v>
      </c>
      <c r="Q575" s="191">
        <v>0</v>
      </c>
      <c r="R575" s="191">
        <f>Q575*H575</f>
        <v>0</v>
      </c>
      <c r="S575" s="191">
        <v>0</v>
      </c>
      <c r="T575" s="192">
        <f>S575*H575</f>
        <v>0</v>
      </c>
      <c r="U575" s="38"/>
      <c r="V575" s="38"/>
      <c r="W575" s="38"/>
      <c r="X575" s="38"/>
      <c r="Y575" s="38"/>
      <c r="Z575" s="38"/>
      <c r="AA575" s="38"/>
      <c r="AB575" s="38"/>
      <c r="AC575" s="38"/>
      <c r="AD575" s="38"/>
      <c r="AE575" s="38"/>
      <c r="AR575" s="193" t="s">
        <v>108</v>
      </c>
      <c r="AT575" s="193" t="s">
        <v>259</v>
      </c>
      <c r="AU575" s="193" t="s">
        <v>85</v>
      </c>
      <c r="AY575" s="19" t="s">
        <v>257</v>
      </c>
      <c r="BE575" s="194">
        <f>IF(N575="základní",J575,0)</f>
        <v>0</v>
      </c>
      <c r="BF575" s="194">
        <f>IF(N575="snížená",J575,0)</f>
        <v>0</v>
      </c>
      <c r="BG575" s="194">
        <f>IF(N575="zákl. přenesená",J575,0)</f>
        <v>0</v>
      </c>
      <c r="BH575" s="194">
        <f>IF(N575="sníž. přenesená",J575,0)</f>
        <v>0</v>
      </c>
      <c r="BI575" s="194">
        <f>IF(N575="nulová",J575,0)</f>
        <v>0</v>
      </c>
      <c r="BJ575" s="19" t="s">
        <v>82</v>
      </c>
      <c r="BK575" s="194">
        <f>ROUND(I575*H575,2)</f>
        <v>0</v>
      </c>
      <c r="BL575" s="19" t="s">
        <v>108</v>
      </c>
      <c r="BM575" s="193" t="s">
        <v>4054</v>
      </c>
    </row>
    <row r="576" s="13" customFormat="1">
      <c r="A576" s="13"/>
      <c r="B576" s="195"/>
      <c r="C576" s="13"/>
      <c r="D576" s="196" t="s">
        <v>265</v>
      </c>
      <c r="E576" s="197" t="s">
        <v>1</v>
      </c>
      <c r="F576" s="198" t="s">
        <v>787</v>
      </c>
      <c r="G576" s="13"/>
      <c r="H576" s="197" t="s">
        <v>1</v>
      </c>
      <c r="I576" s="199"/>
      <c r="J576" s="13"/>
      <c r="K576" s="13"/>
      <c r="L576" s="195"/>
      <c r="M576" s="200"/>
      <c r="N576" s="201"/>
      <c r="O576" s="201"/>
      <c r="P576" s="201"/>
      <c r="Q576" s="201"/>
      <c r="R576" s="201"/>
      <c r="S576" s="201"/>
      <c r="T576" s="202"/>
      <c r="U576" s="13"/>
      <c r="V576" s="13"/>
      <c r="W576" s="13"/>
      <c r="X576" s="13"/>
      <c r="Y576" s="13"/>
      <c r="Z576" s="13"/>
      <c r="AA576" s="13"/>
      <c r="AB576" s="13"/>
      <c r="AC576" s="13"/>
      <c r="AD576" s="13"/>
      <c r="AE576" s="13"/>
      <c r="AT576" s="197" t="s">
        <v>265</v>
      </c>
      <c r="AU576" s="197" t="s">
        <v>85</v>
      </c>
      <c r="AV576" s="13" t="s">
        <v>82</v>
      </c>
      <c r="AW576" s="13" t="s">
        <v>32</v>
      </c>
      <c r="AX576" s="13" t="s">
        <v>75</v>
      </c>
      <c r="AY576" s="197" t="s">
        <v>257</v>
      </c>
    </row>
    <row r="577" s="14" customFormat="1">
      <c r="A577" s="14"/>
      <c r="B577" s="203"/>
      <c r="C577" s="14"/>
      <c r="D577" s="196" t="s">
        <v>265</v>
      </c>
      <c r="E577" s="204" t="s">
        <v>1</v>
      </c>
      <c r="F577" s="205" t="s">
        <v>4055</v>
      </c>
      <c r="G577" s="14"/>
      <c r="H577" s="206">
        <v>21.760000000000002</v>
      </c>
      <c r="I577" s="207"/>
      <c r="J577" s="14"/>
      <c r="K577" s="14"/>
      <c r="L577" s="203"/>
      <c r="M577" s="208"/>
      <c r="N577" s="209"/>
      <c r="O577" s="209"/>
      <c r="P577" s="209"/>
      <c r="Q577" s="209"/>
      <c r="R577" s="209"/>
      <c r="S577" s="209"/>
      <c r="T577" s="210"/>
      <c r="U577" s="14"/>
      <c r="V577" s="14"/>
      <c r="W577" s="14"/>
      <c r="X577" s="14"/>
      <c r="Y577" s="14"/>
      <c r="Z577" s="14"/>
      <c r="AA577" s="14"/>
      <c r="AB577" s="14"/>
      <c r="AC577" s="14"/>
      <c r="AD577" s="14"/>
      <c r="AE577" s="14"/>
      <c r="AT577" s="204" t="s">
        <v>265</v>
      </c>
      <c r="AU577" s="204" t="s">
        <v>85</v>
      </c>
      <c r="AV577" s="14" t="s">
        <v>85</v>
      </c>
      <c r="AW577" s="14" t="s">
        <v>32</v>
      </c>
      <c r="AX577" s="14" t="s">
        <v>75</v>
      </c>
      <c r="AY577" s="204" t="s">
        <v>257</v>
      </c>
    </row>
    <row r="578" s="15" customFormat="1">
      <c r="A578" s="15"/>
      <c r="B578" s="211"/>
      <c r="C578" s="15"/>
      <c r="D578" s="196" t="s">
        <v>265</v>
      </c>
      <c r="E578" s="212" t="s">
        <v>1</v>
      </c>
      <c r="F578" s="213" t="s">
        <v>271</v>
      </c>
      <c r="G578" s="15"/>
      <c r="H578" s="214">
        <v>21.760000000000002</v>
      </c>
      <c r="I578" s="215"/>
      <c r="J578" s="15"/>
      <c r="K578" s="15"/>
      <c r="L578" s="211"/>
      <c r="M578" s="216"/>
      <c r="N578" s="217"/>
      <c r="O578" s="217"/>
      <c r="P578" s="217"/>
      <c r="Q578" s="217"/>
      <c r="R578" s="217"/>
      <c r="S578" s="217"/>
      <c r="T578" s="218"/>
      <c r="U578" s="15"/>
      <c r="V578" s="15"/>
      <c r="W578" s="15"/>
      <c r="X578" s="15"/>
      <c r="Y578" s="15"/>
      <c r="Z578" s="15"/>
      <c r="AA578" s="15"/>
      <c r="AB578" s="15"/>
      <c r="AC578" s="15"/>
      <c r="AD578" s="15"/>
      <c r="AE578" s="15"/>
      <c r="AT578" s="212" t="s">
        <v>265</v>
      </c>
      <c r="AU578" s="212" t="s">
        <v>85</v>
      </c>
      <c r="AV578" s="15" t="s">
        <v>108</v>
      </c>
      <c r="AW578" s="15" t="s">
        <v>32</v>
      </c>
      <c r="AX578" s="15" t="s">
        <v>82</v>
      </c>
      <c r="AY578" s="212" t="s">
        <v>257</v>
      </c>
    </row>
    <row r="579" s="12" customFormat="1" ht="22.8" customHeight="1">
      <c r="A579" s="12"/>
      <c r="B579" s="168"/>
      <c r="C579" s="12"/>
      <c r="D579" s="169" t="s">
        <v>74</v>
      </c>
      <c r="E579" s="179" t="s">
        <v>290</v>
      </c>
      <c r="F579" s="179" t="s">
        <v>789</v>
      </c>
      <c r="G579" s="12"/>
      <c r="H579" s="12"/>
      <c r="I579" s="171"/>
      <c r="J579" s="180">
        <f>BK579</f>
        <v>0</v>
      </c>
      <c r="K579" s="12"/>
      <c r="L579" s="168"/>
      <c r="M579" s="173"/>
      <c r="N579" s="174"/>
      <c r="O579" s="174"/>
      <c r="P579" s="175">
        <f>P580+P596+P623</f>
        <v>0</v>
      </c>
      <c r="Q579" s="174"/>
      <c r="R579" s="175">
        <f>R580+R596+R623</f>
        <v>87.920042899999999</v>
      </c>
      <c r="S579" s="174"/>
      <c r="T579" s="176">
        <f>T580+T596+T623</f>
        <v>0</v>
      </c>
      <c r="U579" s="12"/>
      <c r="V579" s="12"/>
      <c r="W579" s="12"/>
      <c r="X579" s="12"/>
      <c r="Y579" s="12"/>
      <c r="Z579" s="12"/>
      <c r="AA579" s="12"/>
      <c r="AB579" s="12"/>
      <c r="AC579" s="12"/>
      <c r="AD579" s="12"/>
      <c r="AE579" s="12"/>
      <c r="AR579" s="169" t="s">
        <v>82</v>
      </c>
      <c r="AT579" s="177" t="s">
        <v>74</v>
      </c>
      <c r="AU579" s="177" t="s">
        <v>82</v>
      </c>
      <c r="AY579" s="169" t="s">
        <v>257</v>
      </c>
      <c r="BK579" s="178">
        <f>BK580+BK596+BK623</f>
        <v>0</v>
      </c>
    </row>
    <row r="580" s="12" customFormat="1" ht="20.88" customHeight="1">
      <c r="A580" s="12"/>
      <c r="B580" s="168"/>
      <c r="C580" s="12"/>
      <c r="D580" s="169" t="s">
        <v>74</v>
      </c>
      <c r="E580" s="179" t="s">
        <v>736</v>
      </c>
      <c r="F580" s="179" t="s">
        <v>790</v>
      </c>
      <c r="G580" s="12"/>
      <c r="H580" s="12"/>
      <c r="I580" s="171"/>
      <c r="J580" s="180">
        <f>BK580</f>
        <v>0</v>
      </c>
      <c r="K580" s="12"/>
      <c r="L580" s="168"/>
      <c r="M580" s="173"/>
      <c r="N580" s="174"/>
      <c r="O580" s="174"/>
      <c r="P580" s="175">
        <f>SUM(P581:P595)</f>
        <v>0</v>
      </c>
      <c r="Q580" s="174"/>
      <c r="R580" s="175">
        <f>SUM(R581:R595)</f>
        <v>12.125109890000001</v>
      </c>
      <c r="S580" s="174"/>
      <c r="T580" s="176">
        <f>SUM(T581:T595)</f>
        <v>0</v>
      </c>
      <c r="U580" s="12"/>
      <c r="V580" s="12"/>
      <c r="W580" s="12"/>
      <c r="X580" s="12"/>
      <c r="Y580" s="12"/>
      <c r="Z580" s="12"/>
      <c r="AA580" s="12"/>
      <c r="AB580" s="12"/>
      <c r="AC580" s="12"/>
      <c r="AD580" s="12"/>
      <c r="AE580" s="12"/>
      <c r="AR580" s="169" t="s">
        <v>82</v>
      </c>
      <c r="AT580" s="177" t="s">
        <v>74</v>
      </c>
      <c r="AU580" s="177" t="s">
        <v>85</v>
      </c>
      <c r="AY580" s="169" t="s">
        <v>257</v>
      </c>
      <c r="BK580" s="178">
        <f>SUM(BK581:BK595)</f>
        <v>0</v>
      </c>
    </row>
    <row r="581" s="2" customFormat="1" ht="24.15" customHeight="1">
      <c r="A581" s="38"/>
      <c r="B581" s="181"/>
      <c r="C581" s="182" t="s">
        <v>804</v>
      </c>
      <c r="D581" s="182" t="s">
        <v>259</v>
      </c>
      <c r="E581" s="183" t="s">
        <v>792</v>
      </c>
      <c r="F581" s="184" t="s">
        <v>793</v>
      </c>
      <c r="G581" s="185" t="s">
        <v>323</v>
      </c>
      <c r="H581" s="186">
        <v>575.95000000000005</v>
      </c>
      <c r="I581" s="187"/>
      <c r="J581" s="188">
        <f>ROUND(I581*H581,2)</f>
        <v>0</v>
      </c>
      <c r="K581" s="184" t="s">
        <v>263</v>
      </c>
      <c r="L581" s="39"/>
      <c r="M581" s="189" t="s">
        <v>1</v>
      </c>
      <c r="N581" s="190" t="s">
        <v>40</v>
      </c>
      <c r="O581" s="77"/>
      <c r="P581" s="191">
        <f>O581*H581</f>
        <v>0</v>
      </c>
      <c r="Q581" s="191">
        <v>0.0014</v>
      </c>
      <c r="R581" s="191">
        <f>Q581*H581</f>
        <v>0.8063300000000001</v>
      </c>
      <c r="S581" s="191">
        <v>0</v>
      </c>
      <c r="T581" s="192">
        <f>S581*H581</f>
        <v>0</v>
      </c>
      <c r="U581" s="38"/>
      <c r="V581" s="38"/>
      <c r="W581" s="38"/>
      <c r="X581" s="38"/>
      <c r="Y581" s="38"/>
      <c r="Z581" s="38"/>
      <c r="AA581" s="38"/>
      <c r="AB581" s="38"/>
      <c r="AC581" s="38"/>
      <c r="AD581" s="38"/>
      <c r="AE581" s="38"/>
      <c r="AR581" s="193" t="s">
        <v>108</v>
      </c>
      <c r="AT581" s="193" t="s">
        <v>259</v>
      </c>
      <c r="AU581" s="193" t="s">
        <v>92</v>
      </c>
      <c r="AY581" s="19" t="s">
        <v>257</v>
      </c>
      <c r="BE581" s="194">
        <f>IF(N581="základní",J581,0)</f>
        <v>0</v>
      </c>
      <c r="BF581" s="194">
        <f>IF(N581="snížená",J581,0)</f>
        <v>0</v>
      </c>
      <c r="BG581" s="194">
        <f>IF(N581="zákl. přenesená",J581,0)</f>
        <v>0</v>
      </c>
      <c r="BH581" s="194">
        <f>IF(N581="sníž. přenesená",J581,0)</f>
        <v>0</v>
      </c>
      <c r="BI581" s="194">
        <f>IF(N581="nulová",J581,0)</f>
        <v>0</v>
      </c>
      <c r="BJ581" s="19" t="s">
        <v>82</v>
      </c>
      <c r="BK581" s="194">
        <f>ROUND(I581*H581,2)</f>
        <v>0</v>
      </c>
      <c r="BL581" s="19" t="s">
        <v>108</v>
      </c>
      <c r="BM581" s="193" t="s">
        <v>4056</v>
      </c>
    </row>
    <row r="582" s="14" customFormat="1">
      <c r="A582" s="14"/>
      <c r="B582" s="203"/>
      <c r="C582" s="14"/>
      <c r="D582" s="196" t="s">
        <v>265</v>
      </c>
      <c r="E582" s="204" t="s">
        <v>1</v>
      </c>
      <c r="F582" s="205" t="s">
        <v>4057</v>
      </c>
      <c r="G582" s="14"/>
      <c r="H582" s="206">
        <v>575.95000000000005</v>
      </c>
      <c r="I582" s="207"/>
      <c r="J582" s="14"/>
      <c r="K582" s="14"/>
      <c r="L582" s="203"/>
      <c r="M582" s="208"/>
      <c r="N582" s="209"/>
      <c r="O582" s="209"/>
      <c r="P582" s="209"/>
      <c r="Q582" s="209"/>
      <c r="R582" s="209"/>
      <c r="S582" s="209"/>
      <c r="T582" s="210"/>
      <c r="U582" s="14"/>
      <c r="V582" s="14"/>
      <c r="W582" s="14"/>
      <c r="X582" s="14"/>
      <c r="Y582" s="14"/>
      <c r="Z582" s="14"/>
      <c r="AA582" s="14"/>
      <c r="AB582" s="14"/>
      <c r="AC582" s="14"/>
      <c r="AD582" s="14"/>
      <c r="AE582" s="14"/>
      <c r="AT582" s="204" t="s">
        <v>265</v>
      </c>
      <c r="AU582" s="204" t="s">
        <v>92</v>
      </c>
      <c r="AV582" s="14" t="s">
        <v>85</v>
      </c>
      <c r="AW582" s="14" t="s">
        <v>32</v>
      </c>
      <c r="AX582" s="14" t="s">
        <v>75</v>
      </c>
      <c r="AY582" s="204" t="s">
        <v>257</v>
      </c>
    </row>
    <row r="583" s="15" customFormat="1">
      <c r="A583" s="15"/>
      <c r="B583" s="211"/>
      <c r="C583" s="15"/>
      <c r="D583" s="196" t="s">
        <v>265</v>
      </c>
      <c r="E583" s="212" t="s">
        <v>1</v>
      </c>
      <c r="F583" s="213" t="s">
        <v>271</v>
      </c>
      <c r="G583" s="15"/>
      <c r="H583" s="214">
        <v>575.95000000000005</v>
      </c>
      <c r="I583" s="215"/>
      <c r="J583" s="15"/>
      <c r="K583" s="15"/>
      <c r="L583" s="211"/>
      <c r="M583" s="216"/>
      <c r="N583" s="217"/>
      <c r="O583" s="217"/>
      <c r="P583" s="217"/>
      <c r="Q583" s="217"/>
      <c r="R583" s="217"/>
      <c r="S583" s="217"/>
      <c r="T583" s="218"/>
      <c r="U583" s="15"/>
      <c r="V583" s="15"/>
      <c r="W583" s="15"/>
      <c r="X583" s="15"/>
      <c r="Y583" s="15"/>
      <c r="Z583" s="15"/>
      <c r="AA583" s="15"/>
      <c r="AB583" s="15"/>
      <c r="AC583" s="15"/>
      <c r="AD583" s="15"/>
      <c r="AE583" s="15"/>
      <c r="AT583" s="212" t="s">
        <v>265</v>
      </c>
      <c r="AU583" s="212" t="s">
        <v>92</v>
      </c>
      <c r="AV583" s="15" t="s">
        <v>108</v>
      </c>
      <c r="AW583" s="15" t="s">
        <v>32</v>
      </c>
      <c r="AX583" s="15" t="s">
        <v>82</v>
      </c>
      <c r="AY583" s="212" t="s">
        <v>257</v>
      </c>
    </row>
    <row r="584" s="2" customFormat="1" ht="24.15" customHeight="1">
      <c r="A584" s="38"/>
      <c r="B584" s="181"/>
      <c r="C584" s="182" t="s">
        <v>809</v>
      </c>
      <c r="D584" s="182" t="s">
        <v>259</v>
      </c>
      <c r="E584" s="183" t="s">
        <v>797</v>
      </c>
      <c r="F584" s="184" t="s">
        <v>798</v>
      </c>
      <c r="G584" s="185" t="s">
        <v>323</v>
      </c>
      <c r="H584" s="186">
        <v>575.95000000000005</v>
      </c>
      <c r="I584" s="187"/>
      <c r="J584" s="188">
        <f>ROUND(I584*H584,2)</f>
        <v>0</v>
      </c>
      <c r="K584" s="184" t="s">
        <v>263</v>
      </c>
      <c r="L584" s="39"/>
      <c r="M584" s="189" t="s">
        <v>1</v>
      </c>
      <c r="N584" s="190" t="s">
        <v>40</v>
      </c>
      <c r="O584" s="77"/>
      <c r="P584" s="191">
        <f>O584*H584</f>
        <v>0</v>
      </c>
      <c r="Q584" s="191">
        <v>0.0043800000000000002</v>
      </c>
      <c r="R584" s="191">
        <f>Q584*H584</f>
        <v>2.5226610000000003</v>
      </c>
      <c r="S584" s="191">
        <v>0</v>
      </c>
      <c r="T584" s="192">
        <f>S584*H584</f>
        <v>0</v>
      </c>
      <c r="U584" s="38"/>
      <c r="V584" s="38"/>
      <c r="W584" s="38"/>
      <c r="X584" s="38"/>
      <c r="Y584" s="38"/>
      <c r="Z584" s="38"/>
      <c r="AA584" s="38"/>
      <c r="AB584" s="38"/>
      <c r="AC584" s="38"/>
      <c r="AD584" s="38"/>
      <c r="AE584" s="38"/>
      <c r="AR584" s="193" t="s">
        <v>108</v>
      </c>
      <c r="AT584" s="193" t="s">
        <v>259</v>
      </c>
      <c r="AU584" s="193" t="s">
        <v>92</v>
      </c>
      <c r="AY584" s="19" t="s">
        <v>257</v>
      </c>
      <c r="BE584" s="194">
        <f>IF(N584="základní",J584,0)</f>
        <v>0</v>
      </c>
      <c r="BF584" s="194">
        <f>IF(N584="snížená",J584,0)</f>
        <v>0</v>
      </c>
      <c r="BG584" s="194">
        <f>IF(N584="zákl. přenesená",J584,0)</f>
        <v>0</v>
      </c>
      <c r="BH584" s="194">
        <f>IF(N584="sníž. přenesená",J584,0)</f>
        <v>0</v>
      </c>
      <c r="BI584" s="194">
        <f>IF(N584="nulová",J584,0)</f>
        <v>0</v>
      </c>
      <c r="BJ584" s="19" t="s">
        <v>82</v>
      </c>
      <c r="BK584" s="194">
        <f>ROUND(I584*H584,2)</f>
        <v>0</v>
      </c>
      <c r="BL584" s="19" t="s">
        <v>108</v>
      </c>
      <c r="BM584" s="193" t="s">
        <v>4058</v>
      </c>
    </row>
    <row r="585" s="2" customFormat="1" ht="24.15" customHeight="1">
      <c r="A585" s="38"/>
      <c r="B585" s="181"/>
      <c r="C585" s="182" t="s">
        <v>813</v>
      </c>
      <c r="D585" s="182" t="s">
        <v>259</v>
      </c>
      <c r="E585" s="183" t="s">
        <v>801</v>
      </c>
      <c r="F585" s="184" t="s">
        <v>802</v>
      </c>
      <c r="G585" s="185" t="s">
        <v>323</v>
      </c>
      <c r="H585" s="186">
        <v>575.95000000000005</v>
      </c>
      <c r="I585" s="187"/>
      <c r="J585" s="188">
        <f>ROUND(I585*H585,2)</f>
        <v>0</v>
      </c>
      <c r="K585" s="184" t="s">
        <v>263</v>
      </c>
      <c r="L585" s="39"/>
      <c r="M585" s="189" t="s">
        <v>1</v>
      </c>
      <c r="N585" s="190" t="s">
        <v>40</v>
      </c>
      <c r="O585" s="77"/>
      <c r="P585" s="191">
        <f>O585*H585</f>
        <v>0</v>
      </c>
      <c r="Q585" s="191">
        <v>0.0030000000000000001</v>
      </c>
      <c r="R585" s="191">
        <f>Q585*H585</f>
        <v>1.7278500000000001</v>
      </c>
      <c r="S585" s="191">
        <v>0</v>
      </c>
      <c r="T585" s="192">
        <f>S585*H585</f>
        <v>0</v>
      </c>
      <c r="U585" s="38"/>
      <c r="V585" s="38"/>
      <c r="W585" s="38"/>
      <c r="X585" s="38"/>
      <c r="Y585" s="38"/>
      <c r="Z585" s="38"/>
      <c r="AA585" s="38"/>
      <c r="AB585" s="38"/>
      <c r="AC585" s="38"/>
      <c r="AD585" s="38"/>
      <c r="AE585" s="38"/>
      <c r="AR585" s="193" t="s">
        <v>108</v>
      </c>
      <c r="AT585" s="193" t="s">
        <v>259</v>
      </c>
      <c r="AU585" s="193" t="s">
        <v>92</v>
      </c>
      <c r="AY585" s="19" t="s">
        <v>257</v>
      </c>
      <c r="BE585" s="194">
        <f>IF(N585="základní",J585,0)</f>
        <v>0</v>
      </c>
      <c r="BF585" s="194">
        <f>IF(N585="snížená",J585,0)</f>
        <v>0</v>
      </c>
      <c r="BG585" s="194">
        <f>IF(N585="zákl. přenesená",J585,0)</f>
        <v>0</v>
      </c>
      <c r="BH585" s="194">
        <f>IF(N585="sníž. přenesená",J585,0)</f>
        <v>0</v>
      </c>
      <c r="BI585" s="194">
        <f>IF(N585="nulová",J585,0)</f>
        <v>0</v>
      </c>
      <c r="BJ585" s="19" t="s">
        <v>82</v>
      </c>
      <c r="BK585" s="194">
        <f>ROUND(I585*H585,2)</f>
        <v>0</v>
      </c>
      <c r="BL585" s="19" t="s">
        <v>108</v>
      </c>
      <c r="BM585" s="193" t="s">
        <v>4059</v>
      </c>
    </row>
    <row r="586" s="2" customFormat="1" ht="16.5" customHeight="1">
      <c r="A586" s="38"/>
      <c r="B586" s="181"/>
      <c r="C586" s="182" t="s">
        <v>817</v>
      </c>
      <c r="D586" s="182" t="s">
        <v>259</v>
      </c>
      <c r="E586" s="183" t="s">
        <v>805</v>
      </c>
      <c r="F586" s="184" t="s">
        <v>806</v>
      </c>
      <c r="G586" s="185" t="s">
        <v>323</v>
      </c>
      <c r="H586" s="186">
        <v>286.06</v>
      </c>
      <c r="I586" s="187"/>
      <c r="J586" s="188">
        <f>ROUND(I586*H586,2)</f>
        <v>0</v>
      </c>
      <c r="K586" s="184" t="s">
        <v>263</v>
      </c>
      <c r="L586" s="39"/>
      <c r="M586" s="189" t="s">
        <v>1</v>
      </c>
      <c r="N586" s="190" t="s">
        <v>40</v>
      </c>
      <c r="O586" s="77"/>
      <c r="P586" s="191">
        <f>O586*H586</f>
        <v>0</v>
      </c>
      <c r="Q586" s="191">
        <v>0.0064999999999999997</v>
      </c>
      <c r="R586" s="191">
        <f>Q586*H586</f>
        <v>1.8593899999999999</v>
      </c>
      <c r="S586" s="191">
        <v>0</v>
      </c>
      <c r="T586" s="192">
        <f>S586*H586</f>
        <v>0</v>
      </c>
      <c r="U586" s="38"/>
      <c r="V586" s="38"/>
      <c r="W586" s="38"/>
      <c r="X586" s="38"/>
      <c r="Y586" s="38"/>
      <c r="Z586" s="38"/>
      <c r="AA586" s="38"/>
      <c r="AB586" s="38"/>
      <c r="AC586" s="38"/>
      <c r="AD586" s="38"/>
      <c r="AE586" s="38"/>
      <c r="AR586" s="193" t="s">
        <v>108</v>
      </c>
      <c r="AT586" s="193" t="s">
        <v>259</v>
      </c>
      <c r="AU586" s="193" t="s">
        <v>92</v>
      </c>
      <c r="AY586" s="19" t="s">
        <v>257</v>
      </c>
      <c r="BE586" s="194">
        <f>IF(N586="základní",J586,0)</f>
        <v>0</v>
      </c>
      <c r="BF586" s="194">
        <f>IF(N586="snížená",J586,0)</f>
        <v>0</v>
      </c>
      <c r="BG586" s="194">
        <f>IF(N586="zákl. přenesená",J586,0)</f>
        <v>0</v>
      </c>
      <c r="BH586" s="194">
        <f>IF(N586="sníž. přenesená",J586,0)</f>
        <v>0</v>
      </c>
      <c r="BI586" s="194">
        <f>IF(N586="nulová",J586,0)</f>
        <v>0</v>
      </c>
      <c r="BJ586" s="19" t="s">
        <v>82</v>
      </c>
      <c r="BK586" s="194">
        <f>ROUND(I586*H586,2)</f>
        <v>0</v>
      </c>
      <c r="BL586" s="19" t="s">
        <v>108</v>
      </c>
      <c r="BM586" s="193" t="s">
        <v>4060</v>
      </c>
    </row>
    <row r="587" s="14" customFormat="1">
      <c r="A587" s="14"/>
      <c r="B587" s="203"/>
      <c r="C587" s="14"/>
      <c r="D587" s="196" t="s">
        <v>265</v>
      </c>
      <c r="E587" s="204" t="s">
        <v>1</v>
      </c>
      <c r="F587" s="205" t="s">
        <v>4061</v>
      </c>
      <c r="G587" s="14"/>
      <c r="H587" s="206">
        <v>286.06</v>
      </c>
      <c r="I587" s="207"/>
      <c r="J587" s="14"/>
      <c r="K587" s="14"/>
      <c r="L587" s="203"/>
      <c r="M587" s="208"/>
      <c r="N587" s="209"/>
      <c r="O587" s="209"/>
      <c r="P587" s="209"/>
      <c r="Q587" s="209"/>
      <c r="R587" s="209"/>
      <c r="S587" s="209"/>
      <c r="T587" s="210"/>
      <c r="U587" s="14"/>
      <c r="V587" s="14"/>
      <c r="W587" s="14"/>
      <c r="X587" s="14"/>
      <c r="Y587" s="14"/>
      <c r="Z587" s="14"/>
      <c r="AA587" s="14"/>
      <c r="AB587" s="14"/>
      <c r="AC587" s="14"/>
      <c r="AD587" s="14"/>
      <c r="AE587" s="14"/>
      <c r="AT587" s="204" t="s">
        <v>265</v>
      </c>
      <c r="AU587" s="204" t="s">
        <v>92</v>
      </c>
      <c r="AV587" s="14" t="s">
        <v>85</v>
      </c>
      <c r="AW587" s="14" t="s">
        <v>32</v>
      </c>
      <c r="AX587" s="14" t="s">
        <v>75</v>
      </c>
      <c r="AY587" s="204" t="s">
        <v>257</v>
      </c>
    </row>
    <row r="588" s="15" customFormat="1">
      <c r="A588" s="15"/>
      <c r="B588" s="211"/>
      <c r="C588" s="15"/>
      <c r="D588" s="196" t="s">
        <v>265</v>
      </c>
      <c r="E588" s="212" t="s">
        <v>1</v>
      </c>
      <c r="F588" s="213" t="s">
        <v>271</v>
      </c>
      <c r="G588" s="15"/>
      <c r="H588" s="214">
        <v>286.06</v>
      </c>
      <c r="I588" s="215"/>
      <c r="J588" s="15"/>
      <c r="K588" s="15"/>
      <c r="L588" s="211"/>
      <c r="M588" s="216"/>
      <c r="N588" s="217"/>
      <c r="O588" s="217"/>
      <c r="P588" s="217"/>
      <c r="Q588" s="217"/>
      <c r="R588" s="217"/>
      <c r="S588" s="217"/>
      <c r="T588" s="218"/>
      <c r="U588" s="15"/>
      <c r="V588" s="15"/>
      <c r="W588" s="15"/>
      <c r="X588" s="15"/>
      <c r="Y588" s="15"/>
      <c r="Z588" s="15"/>
      <c r="AA588" s="15"/>
      <c r="AB588" s="15"/>
      <c r="AC588" s="15"/>
      <c r="AD588" s="15"/>
      <c r="AE588" s="15"/>
      <c r="AT588" s="212" t="s">
        <v>265</v>
      </c>
      <c r="AU588" s="212" t="s">
        <v>92</v>
      </c>
      <c r="AV588" s="15" t="s">
        <v>108</v>
      </c>
      <c r="AW588" s="15" t="s">
        <v>32</v>
      </c>
      <c r="AX588" s="15" t="s">
        <v>82</v>
      </c>
      <c r="AY588" s="212" t="s">
        <v>257</v>
      </c>
    </row>
    <row r="589" s="2" customFormat="1" ht="24.15" customHeight="1">
      <c r="A589" s="38"/>
      <c r="B589" s="181"/>
      <c r="C589" s="182" t="s">
        <v>822</v>
      </c>
      <c r="D589" s="182" t="s">
        <v>259</v>
      </c>
      <c r="E589" s="183" t="s">
        <v>810</v>
      </c>
      <c r="F589" s="184" t="s">
        <v>811</v>
      </c>
      <c r="G589" s="185" t="s">
        <v>323</v>
      </c>
      <c r="H589" s="186">
        <v>286.06</v>
      </c>
      <c r="I589" s="187"/>
      <c r="J589" s="188">
        <f>ROUND(I589*H589,2)</f>
        <v>0</v>
      </c>
      <c r="K589" s="184" t="s">
        <v>263</v>
      </c>
      <c r="L589" s="39"/>
      <c r="M589" s="189" t="s">
        <v>1</v>
      </c>
      <c r="N589" s="190" t="s">
        <v>40</v>
      </c>
      <c r="O589" s="77"/>
      <c r="P589" s="191">
        <f>O589*H589</f>
        <v>0</v>
      </c>
      <c r="Q589" s="191">
        <v>0.01103</v>
      </c>
      <c r="R589" s="191">
        <f>Q589*H589</f>
        <v>3.1552418000000002</v>
      </c>
      <c r="S589" s="191">
        <v>0</v>
      </c>
      <c r="T589" s="192">
        <f>S589*H589</f>
        <v>0</v>
      </c>
      <c r="U589" s="38"/>
      <c r="V589" s="38"/>
      <c r="W589" s="38"/>
      <c r="X589" s="38"/>
      <c r="Y589" s="38"/>
      <c r="Z589" s="38"/>
      <c r="AA589" s="38"/>
      <c r="AB589" s="38"/>
      <c r="AC589" s="38"/>
      <c r="AD589" s="38"/>
      <c r="AE589" s="38"/>
      <c r="AR589" s="193" t="s">
        <v>108</v>
      </c>
      <c r="AT589" s="193" t="s">
        <v>259</v>
      </c>
      <c r="AU589" s="193" t="s">
        <v>92</v>
      </c>
      <c r="AY589" s="19" t="s">
        <v>257</v>
      </c>
      <c r="BE589" s="194">
        <f>IF(N589="základní",J589,0)</f>
        <v>0</v>
      </c>
      <c r="BF589" s="194">
        <f>IF(N589="snížená",J589,0)</f>
        <v>0</v>
      </c>
      <c r="BG589" s="194">
        <f>IF(N589="zákl. přenesená",J589,0)</f>
        <v>0</v>
      </c>
      <c r="BH589" s="194">
        <f>IF(N589="sníž. přenesená",J589,0)</f>
        <v>0</v>
      </c>
      <c r="BI589" s="194">
        <f>IF(N589="nulová",J589,0)</f>
        <v>0</v>
      </c>
      <c r="BJ589" s="19" t="s">
        <v>82</v>
      </c>
      <c r="BK589" s="194">
        <f>ROUND(I589*H589,2)</f>
        <v>0</v>
      </c>
      <c r="BL589" s="19" t="s">
        <v>108</v>
      </c>
      <c r="BM589" s="193" t="s">
        <v>4062</v>
      </c>
    </row>
    <row r="590" s="2" customFormat="1" ht="24.15" customHeight="1">
      <c r="A590" s="38"/>
      <c r="B590" s="181"/>
      <c r="C590" s="182" t="s">
        <v>826</v>
      </c>
      <c r="D590" s="182" t="s">
        <v>259</v>
      </c>
      <c r="E590" s="183" t="s">
        <v>814</v>
      </c>
      <c r="F590" s="184" t="s">
        <v>815</v>
      </c>
      <c r="G590" s="185" t="s">
        <v>323</v>
      </c>
      <c r="H590" s="186">
        <v>286.06</v>
      </c>
      <c r="I590" s="187"/>
      <c r="J590" s="188">
        <f>ROUND(I590*H590,2)</f>
        <v>0</v>
      </c>
      <c r="K590" s="184" t="s">
        <v>263</v>
      </c>
      <c r="L590" s="39"/>
      <c r="M590" s="189" t="s">
        <v>1</v>
      </c>
      <c r="N590" s="190" t="s">
        <v>40</v>
      </c>
      <c r="O590" s="77"/>
      <c r="P590" s="191">
        <f>O590*H590</f>
        <v>0</v>
      </c>
      <c r="Q590" s="191">
        <v>0.0055199999999999997</v>
      </c>
      <c r="R590" s="191">
        <f>Q590*H590</f>
        <v>1.5790511999999999</v>
      </c>
      <c r="S590" s="191">
        <v>0</v>
      </c>
      <c r="T590" s="192">
        <f>S590*H590</f>
        <v>0</v>
      </c>
      <c r="U590" s="38"/>
      <c r="V590" s="38"/>
      <c r="W590" s="38"/>
      <c r="X590" s="38"/>
      <c r="Y590" s="38"/>
      <c r="Z590" s="38"/>
      <c r="AA590" s="38"/>
      <c r="AB590" s="38"/>
      <c r="AC590" s="38"/>
      <c r="AD590" s="38"/>
      <c r="AE590" s="38"/>
      <c r="AR590" s="193" t="s">
        <v>108</v>
      </c>
      <c r="AT590" s="193" t="s">
        <v>259</v>
      </c>
      <c r="AU590" s="193" t="s">
        <v>92</v>
      </c>
      <c r="AY590" s="19" t="s">
        <v>257</v>
      </c>
      <c r="BE590" s="194">
        <f>IF(N590="základní",J590,0)</f>
        <v>0</v>
      </c>
      <c r="BF590" s="194">
        <f>IF(N590="snížená",J590,0)</f>
        <v>0</v>
      </c>
      <c r="BG590" s="194">
        <f>IF(N590="zákl. přenesená",J590,0)</f>
        <v>0</v>
      </c>
      <c r="BH590" s="194">
        <f>IF(N590="sníž. přenesená",J590,0)</f>
        <v>0</v>
      </c>
      <c r="BI590" s="194">
        <f>IF(N590="nulová",J590,0)</f>
        <v>0</v>
      </c>
      <c r="BJ590" s="19" t="s">
        <v>82</v>
      </c>
      <c r="BK590" s="194">
        <f>ROUND(I590*H590,2)</f>
        <v>0</v>
      </c>
      <c r="BL590" s="19" t="s">
        <v>108</v>
      </c>
      <c r="BM590" s="193" t="s">
        <v>4063</v>
      </c>
    </row>
    <row r="591" s="2" customFormat="1" ht="24.15" customHeight="1">
      <c r="A591" s="38"/>
      <c r="B591" s="181"/>
      <c r="C591" s="182" t="s">
        <v>831</v>
      </c>
      <c r="D591" s="182" t="s">
        <v>259</v>
      </c>
      <c r="E591" s="183" t="s">
        <v>818</v>
      </c>
      <c r="F591" s="184" t="s">
        <v>819</v>
      </c>
      <c r="G591" s="185" t="s">
        <v>323</v>
      </c>
      <c r="H591" s="186">
        <v>53.869</v>
      </c>
      <c r="I591" s="187"/>
      <c r="J591" s="188">
        <f>ROUND(I591*H591,2)</f>
        <v>0</v>
      </c>
      <c r="K591" s="184" t="s">
        <v>263</v>
      </c>
      <c r="L591" s="39"/>
      <c r="M591" s="189" t="s">
        <v>1</v>
      </c>
      <c r="N591" s="190" t="s">
        <v>40</v>
      </c>
      <c r="O591" s="77"/>
      <c r="P591" s="191">
        <f>O591*H591</f>
        <v>0</v>
      </c>
      <c r="Q591" s="191">
        <v>0.0014</v>
      </c>
      <c r="R591" s="191">
        <f>Q591*H591</f>
        <v>0.0754166</v>
      </c>
      <c r="S591" s="191">
        <v>0</v>
      </c>
      <c r="T591" s="192">
        <f>S591*H591</f>
        <v>0</v>
      </c>
      <c r="U591" s="38"/>
      <c r="V591" s="38"/>
      <c r="W591" s="38"/>
      <c r="X591" s="38"/>
      <c r="Y591" s="38"/>
      <c r="Z591" s="38"/>
      <c r="AA591" s="38"/>
      <c r="AB591" s="38"/>
      <c r="AC591" s="38"/>
      <c r="AD591" s="38"/>
      <c r="AE591" s="38"/>
      <c r="AR591" s="193" t="s">
        <v>108</v>
      </c>
      <c r="AT591" s="193" t="s">
        <v>259</v>
      </c>
      <c r="AU591" s="193" t="s">
        <v>92</v>
      </c>
      <c r="AY591" s="19" t="s">
        <v>257</v>
      </c>
      <c r="BE591" s="194">
        <f>IF(N591="základní",J591,0)</f>
        <v>0</v>
      </c>
      <c r="BF591" s="194">
        <f>IF(N591="snížená",J591,0)</f>
        <v>0</v>
      </c>
      <c r="BG591" s="194">
        <f>IF(N591="zákl. přenesená",J591,0)</f>
        <v>0</v>
      </c>
      <c r="BH591" s="194">
        <f>IF(N591="sníž. přenesená",J591,0)</f>
        <v>0</v>
      </c>
      <c r="BI591" s="194">
        <f>IF(N591="nulová",J591,0)</f>
        <v>0</v>
      </c>
      <c r="BJ591" s="19" t="s">
        <v>82</v>
      </c>
      <c r="BK591" s="194">
        <f>ROUND(I591*H591,2)</f>
        <v>0</v>
      </c>
      <c r="BL591" s="19" t="s">
        <v>108</v>
      </c>
      <c r="BM591" s="193" t="s">
        <v>4064</v>
      </c>
    </row>
    <row r="592" s="14" customFormat="1">
      <c r="A592" s="14"/>
      <c r="B592" s="203"/>
      <c r="C592" s="14"/>
      <c r="D592" s="196" t="s">
        <v>265</v>
      </c>
      <c r="E592" s="204" t="s">
        <v>1</v>
      </c>
      <c r="F592" s="205" t="s">
        <v>4065</v>
      </c>
      <c r="G592" s="14"/>
      <c r="H592" s="206">
        <v>53.869</v>
      </c>
      <c r="I592" s="207"/>
      <c r="J592" s="14"/>
      <c r="K592" s="14"/>
      <c r="L592" s="203"/>
      <c r="M592" s="208"/>
      <c r="N592" s="209"/>
      <c r="O592" s="209"/>
      <c r="P592" s="209"/>
      <c r="Q592" s="209"/>
      <c r="R592" s="209"/>
      <c r="S592" s="209"/>
      <c r="T592" s="210"/>
      <c r="U592" s="14"/>
      <c r="V592" s="14"/>
      <c r="W592" s="14"/>
      <c r="X592" s="14"/>
      <c r="Y592" s="14"/>
      <c r="Z592" s="14"/>
      <c r="AA592" s="14"/>
      <c r="AB592" s="14"/>
      <c r="AC592" s="14"/>
      <c r="AD592" s="14"/>
      <c r="AE592" s="14"/>
      <c r="AT592" s="204" t="s">
        <v>265</v>
      </c>
      <c r="AU592" s="204" t="s">
        <v>92</v>
      </c>
      <c r="AV592" s="14" t="s">
        <v>85</v>
      </c>
      <c r="AW592" s="14" t="s">
        <v>32</v>
      </c>
      <c r="AX592" s="14" t="s">
        <v>75</v>
      </c>
      <c r="AY592" s="204" t="s">
        <v>257</v>
      </c>
    </row>
    <row r="593" s="15" customFormat="1">
      <c r="A593" s="15"/>
      <c r="B593" s="211"/>
      <c r="C593" s="15"/>
      <c r="D593" s="196" t="s">
        <v>265</v>
      </c>
      <c r="E593" s="212" t="s">
        <v>1</v>
      </c>
      <c r="F593" s="213" t="s">
        <v>271</v>
      </c>
      <c r="G593" s="15"/>
      <c r="H593" s="214">
        <v>53.869</v>
      </c>
      <c r="I593" s="215"/>
      <c r="J593" s="15"/>
      <c r="K593" s="15"/>
      <c r="L593" s="211"/>
      <c r="M593" s="216"/>
      <c r="N593" s="217"/>
      <c r="O593" s="217"/>
      <c r="P593" s="217"/>
      <c r="Q593" s="217"/>
      <c r="R593" s="217"/>
      <c r="S593" s="217"/>
      <c r="T593" s="218"/>
      <c r="U593" s="15"/>
      <c r="V593" s="15"/>
      <c r="W593" s="15"/>
      <c r="X593" s="15"/>
      <c r="Y593" s="15"/>
      <c r="Z593" s="15"/>
      <c r="AA593" s="15"/>
      <c r="AB593" s="15"/>
      <c r="AC593" s="15"/>
      <c r="AD593" s="15"/>
      <c r="AE593" s="15"/>
      <c r="AT593" s="212" t="s">
        <v>265</v>
      </c>
      <c r="AU593" s="212" t="s">
        <v>92</v>
      </c>
      <c r="AV593" s="15" t="s">
        <v>108</v>
      </c>
      <c r="AW593" s="15" t="s">
        <v>32</v>
      </c>
      <c r="AX593" s="15" t="s">
        <v>82</v>
      </c>
      <c r="AY593" s="212" t="s">
        <v>257</v>
      </c>
    </row>
    <row r="594" s="2" customFormat="1" ht="33" customHeight="1">
      <c r="A594" s="38"/>
      <c r="B594" s="181"/>
      <c r="C594" s="182" t="s">
        <v>848</v>
      </c>
      <c r="D594" s="182" t="s">
        <v>259</v>
      </c>
      <c r="E594" s="183" t="s">
        <v>823</v>
      </c>
      <c r="F594" s="184" t="s">
        <v>824</v>
      </c>
      <c r="G594" s="185" t="s">
        <v>323</v>
      </c>
      <c r="H594" s="186">
        <v>53.869</v>
      </c>
      <c r="I594" s="187"/>
      <c r="J594" s="188">
        <f>ROUND(I594*H594,2)</f>
        <v>0</v>
      </c>
      <c r="K594" s="184" t="s">
        <v>263</v>
      </c>
      <c r="L594" s="39"/>
      <c r="M594" s="189" t="s">
        <v>1</v>
      </c>
      <c r="N594" s="190" t="s">
        <v>40</v>
      </c>
      <c r="O594" s="77"/>
      <c r="P594" s="191">
        <f>O594*H594</f>
        <v>0</v>
      </c>
      <c r="Q594" s="191">
        <v>0.0044099999999999999</v>
      </c>
      <c r="R594" s="191">
        <f>Q594*H594</f>
        <v>0.23756228999999998</v>
      </c>
      <c r="S594" s="191">
        <v>0</v>
      </c>
      <c r="T594" s="192">
        <f>S594*H594</f>
        <v>0</v>
      </c>
      <c r="U594" s="38"/>
      <c r="V594" s="38"/>
      <c r="W594" s="38"/>
      <c r="X594" s="38"/>
      <c r="Y594" s="38"/>
      <c r="Z594" s="38"/>
      <c r="AA594" s="38"/>
      <c r="AB594" s="38"/>
      <c r="AC594" s="38"/>
      <c r="AD594" s="38"/>
      <c r="AE594" s="38"/>
      <c r="AR594" s="193" t="s">
        <v>108</v>
      </c>
      <c r="AT594" s="193" t="s">
        <v>259</v>
      </c>
      <c r="AU594" s="193" t="s">
        <v>92</v>
      </c>
      <c r="AY594" s="19" t="s">
        <v>257</v>
      </c>
      <c r="BE594" s="194">
        <f>IF(N594="základní",J594,0)</f>
        <v>0</v>
      </c>
      <c r="BF594" s="194">
        <f>IF(N594="snížená",J594,0)</f>
        <v>0</v>
      </c>
      <c r="BG594" s="194">
        <f>IF(N594="zákl. přenesená",J594,0)</f>
        <v>0</v>
      </c>
      <c r="BH594" s="194">
        <f>IF(N594="sníž. přenesená",J594,0)</f>
        <v>0</v>
      </c>
      <c r="BI594" s="194">
        <f>IF(N594="nulová",J594,0)</f>
        <v>0</v>
      </c>
      <c r="BJ594" s="19" t="s">
        <v>82</v>
      </c>
      <c r="BK594" s="194">
        <f>ROUND(I594*H594,2)</f>
        <v>0</v>
      </c>
      <c r="BL594" s="19" t="s">
        <v>108</v>
      </c>
      <c r="BM594" s="193" t="s">
        <v>4066</v>
      </c>
    </row>
    <row r="595" s="2" customFormat="1" ht="24.15" customHeight="1">
      <c r="A595" s="38"/>
      <c r="B595" s="181"/>
      <c r="C595" s="182" t="s">
        <v>854</v>
      </c>
      <c r="D595" s="182" t="s">
        <v>259</v>
      </c>
      <c r="E595" s="183" t="s">
        <v>827</v>
      </c>
      <c r="F595" s="184" t="s">
        <v>828</v>
      </c>
      <c r="G595" s="185" t="s">
        <v>323</v>
      </c>
      <c r="H595" s="186">
        <v>53.869</v>
      </c>
      <c r="I595" s="187"/>
      <c r="J595" s="188">
        <f>ROUND(I595*H595,2)</f>
        <v>0</v>
      </c>
      <c r="K595" s="184" t="s">
        <v>263</v>
      </c>
      <c r="L595" s="39"/>
      <c r="M595" s="189" t="s">
        <v>1</v>
      </c>
      <c r="N595" s="190" t="s">
        <v>40</v>
      </c>
      <c r="O595" s="77"/>
      <c r="P595" s="191">
        <f>O595*H595</f>
        <v>0</v>
      </c>
      <c r="Q595" s="191">
        <v>0.0030000000000000001</v>
      </c>
      <c r="R595" s="191">
        <f>Q595*H595</f>
        <v>0.161607</v>
      </c>
      <c r="S595" s="191">
        <v>0</v>
      </c>
      <c r="T595" s="192">
        <f>S595*H595</f>
        <v>0</v>
      </c>
      <c r="U595" s="38"/>
      <c r="V595" s="38"/>
      <c r="W595" s="38"/>
      <c r="X595" s="38"/>
      <c r="Y595" s="38"/>
      <c r="Z595" s="38"/>
      <c r="AA595" s="38"/>
      <c r="AB595" s="38"/>
      <c r="AC595" s="38"/>
      <c r="AD595" s="38"/>
      <c r="AE595" s="38"/>
      <c r="AR595" s="193" t="s">
        <v>108</v>
      </c>
      <c r="AT595" s="193" t="s">
        <v>259</v>
      </c>
      <c r="AU595" s="193" t="s">
        <v>92</v>
      </c>
      <c r="AY595" s="19" t="s">
        <v>257</v>
      </c>
      <c r="BE595" s="194">
        <f>IF(N595="základní",J595,0)</f>
        <v>0</v>
      </c>
      <c r="BF595" s="194">
        <f>IF(N595="snížená",J595,0)</f>
        <v>0</v>
      </c>
      <c r="BG595" s="194">
        <f>IF(N595="zákl. přenesená",J595,0)</f>
        <v>0</v>
      </c>
      <c r="BH595" s="194">
        <f>IF(N595="sníž. přenesená",J595,0)</f>
        <v>0</v>
      </c>
      <c r="BI595" s="194">
        <f>IF(N595="nulová",J595,0)</f>
        <v>0</v>
      </c>
      <c r="BJ595" s="19" t="s">
        <v>82</v>
      </c>
      <c r="BK595" s="194">
        <f>ROUND(I595*H595,2)</f>
        <v>0</v>
      </c>
      <c r="BL595" s="19" t="s">
        <v>108</v>
      </c>
      <c r="BM595" s="193" t="s">
        <v>4067</v>
      </c>
    </row>
    <row r="596" s="12" customFormat="1" ht="20.88" customHeight="1">
      <c r="A596" s="12"/>
      <c r="B596" s="168"/>
      <c r="C596" s="12"/>
      <c r="D596" s="169" t="s">
        <v>74</v>
      </c>
      <c r="E596" s="179" t="s">
        <v>740</v>
      </c>
      <c r="F596" s="179" t="s">
        <v>830</v>
      </c>
      <c r="G596" s="12"/>
      <c r="H596" s="12"/>
      <c r="I596" s="171"/>
      <c r="J596" s="180">
        <f>BK596</f>
        <v>0</v>
      </c>
      <c r="K596" s="12"/>
      <c r="L596" s="168"/>
      <c r="M596" s="173"/>
      <c r="N596" s="174"/>
      <c r="O596" s="174"/>
      <c r="P596" s="175">
        <f>SUM(P597:P622)</f>
        <v>0</v>
      </c>
      <c r="Q596" s="174"/>
      <c r="R596" s="175">
        <f>SUM(R597:R622)</f>
        <v>0</v>
      </c>
      <c r="S596" s="174"/>
      <c r="T596" s="176">
        <f>SUM(T597:T622)</f>
        <v>0</v>
      </c>
      <c r="U596" s="12"/>
      <c r="V596" s="12"/>
      <c r="W596" s="12"/>
      <c r="X596" s="12"/>
      <c r="Y596" s="12"/>
      <c r="Z596" s="12"/>
      <c r="AA596" s="12"/>
      <c r="AB596" s="12"/>
      <c r="AC596" s="12"/>
      <c r="AD596" s="12"/>
      <c r="AE596" s="12"/>
      <c r="AR596" s="169" t="s">
        <v>82</v>
      </c>
      <c r="AT596" s="177" t="s">
        <v>74</v>
      </c>
      <c r="AU596" s="177" t="s">
        <v>85</v>
      </c>
      <c r="AY596" s="169" t="s">
        <v>257</v>
      </c>
      <c r="BK596" s="178">
        <f>SUM(BK597:BK622)</f>
        <v>0</v>
      </c>
    </row>
    <row r="597" s="2" customFormat="1" ht="49.05" customHeight="1">
      <c r="A597" s="38"/>
      <c r="B597" s="181"/>
      <c r="C597" s="182" t="s">
        <v>860</v>
      </c>
      <c r="D597" s="182" t="s">
        <v>259</v>
      </c>
      <c r="E597" s="183" t="s">
        <v>832</v>
      </c>
      <c r="F597" s="184" t="s">
        <v>833</v>
      </c>
      <c r="G597" s="185" t="s">
        <v>323</v>
      </c>
      <c r="H597" s="186">
        <v>88.939999999999998</v>
      </c>
      <c r="I597" s="187"/>
      <c r="J597" s="188">
        <f>ROUND(I597*H597,2)</f>
        <v>0</v>
      </c>
      <c r="K597" s="184" t="s">
        <v>1</v>
      </c>
      <c r="L597" s="39"/>
      <c r="M597" s="189" t="s">
        <v>1</v>
      </c>
      <c r="N597" s="190" t="s">
        <v>40</v>
      </c>
      <c r="O597" s="77"/>
      <c r="P597" s="191">
        <f>O597*H597</f>
        <v>0</v>
      </c>
      <c r="Q597" s="191">
        <v>0</v>
      </c>
      <c r="R597" s="191">
        <f>Q597*H597</f>
        <v>0</v>
      </c>
      <c r="S597" s="191">
        <v>0</v>
      </c>
      <c r="T597" s="192">
        <f>S597*H597</f>
        <v>0</v>
      </c>
      <c r="U597" s="38"/>
      <c r="V597" s="38"/>
      <c r="W597" s="38"/>
      <c r="X597" s="38"/>
      <c r="Y597" s="38"/>
      <c r="Z597" s="38"/>
      <c r="AA597" s="38"/>
      <c r="AB597" s="38"/>
      <c r="AC597" s="38"/>
      <c r="AD597" s="38"/>
      <c r="AE597" s="38"/>
      <c r="AR597" s="193" t="s">
        <v>108</v>
      </c>
      <c r="AT597" s="193" t="s">
        <v>259</v>
      </c>
      <c r="AU597" s="193" t="s">
        <v>92</v>
      </c>
      <c r="AY597" s="19" t="s">
        <v>257</v>
      </c>
      <c r="BE597" s="194">
        <f>IF(N597="základní",J597,0)</f>
        <v>0</v>
      </c>
      <c r="BF597" s="194">
        <f>IF(N597="snížená",J597,0)</f>
        <v>0</v>
      </c>
      <c r="BG597" s="194">
        <f>IF(N597="zákl. přenesená",J597,0)</f>
        <v>0</v>
      </c>
      <c r="BH597" s="194">
        <f>IF(N597="sníž. přenesená",J597,0)</f>
        <v>0</v>
      </c>
      <c r="BI597" s="194">
        <f>IF(N597="nulová",J597,0)</f>
        <v>0</v>
      </c>
      <c r="BJ597" s="19" t="s">
        <v>82</v>
      </c>
      <c r="BK597" s="194">
        <f>ROUND(I597*H597,2)</f>
        <v>0</v>
      </c>
      <c r="BL597" s="19" t="s">
        <v>108</v>
      </c>
      <c r="BM597" s="193" t="s">
        <v>4068</v>
      </c>
    </row>
    <row r="598" s="13" customFormat="1">
      <c r="A598" s="13"/>
      <c r="B598" s="195"/>
      <c r="C598" s="13"/>
      <c r="D598" s="196" t="s">
        <v>265</v>
      </c>
      <c r="E598" s="197" t="s">
        <v>1</v>
      </c>
      <c r="F598" s="198" t="s">
        <v>835</v>
      </c>
      <c r="G598" s="13"/>
      <c r="H598" s="197" t="s">
        <v>1</v>
      </c>
      <c r="I598" s="199"/>
      <c r="J598" s="13"/>
      <c r="K598" s="13"/>
      <c r="L598" s="195"/>
      <c r="M598" s="200"/>
      <c r="N598" s="201"/>
      <c r="O598" s="201"/>
      <c r="P598" s="201"/>
      <c r="Q598" s="201"/>
      <c r="R598" s="201"/>
      <c r="S598" s="201"/>
      <c r="T598" s="202"/>
      <c r="U598" s="13"/>
      <c r="V598" s="13"/>
      <c r="W598" s="13"/>
      <c r="X598" s="13"/>
      <c r="Y598" s="13"/>
      <c r="Z598" s="13"/>
      <c r="AA598" s="13"/>
      <c r="AB598" s="13"/>
      <c r="AC598" s="13"/>
      <c r="AD598" s="13"/>
      <c r="AE598" s="13"/>
      <c r="AT598" s="197" t="s">
        <v>265</v>
      </c>
      <c r="AU598" s="197" t="s">
        <v>92</v>
      </c>
      <c r="AV598" s="13" t="s">
        <v>82</v>
      </c>
      <c r="AW598" s="13" t="s">
        <v>32</v>
      </c>
      <c r="AX598" s="13" t="s">
        <v>75</v>
      </c>
      <c r="AY598" s="197" t="s">
        <v>257</v>
      </c>
    </row>
    <row r="599" s="13" customFormat="1">
      <c r="A599" s="13"/>
      <c r="B599" s="195"/>
      <c r="C599" s="13"/>
      <c r="D599" s="196" t="s">
        <v>265</v>
      </c>
      <c r="E599" s="197" t="s">
        <v>1</v>
      </c>
      <c r="F599" s="198" t="s">
        <v>838</v>
      </c>
      <c r="G599" s="13"/>
      <c r="H599" s="197" t="s">
        <v>1</v>
      </c>
      <c r="I599" s="199"/>
      <c r="J599" s="13"/>
      <c r="K599" s="13"/>
      <c r="L599" s="195"/>
      <c r="M599" s="200"/>
      <c r="N599" s="201"/>
      <c r="O599" s="201"/>
      <c r="P599" s="201"/>
      <c r="Q599" s="201"/>
      <c r="R599" s="201"/>
      <c r="S599" s="201"/>
      <c r="T599" s="202"/>
      <c r="U599" s="13"/>
      <c r="V599" s="13"/>
      <c r="W599" s="13"/>
      <c r="X599" s="13"/>
      <c r="Y599" s="13"/>
      <c r="Z599" s="13"/>
      <c r="AA599" s="13"/>
      <c r="AB599" s="13"/>
      <c r="AC599" s="13"/>
      <c r="AD599" s="13"/>
      <c r="AE599" s="13"/>
      <c r="AT599" s="197" t="s">
        <v>265</v>
      </c>
      <c r="AU599" s="197" t="s">
        <v>92</v>
      </c>
      <c r="AV599" s="13" t="s">
        <v>82</v>
      </c>
      <c r="AW599" s="13" t="s">
        <v>32</v>
      </c>
      <c r="AX599" s="13" t="s">
        <v>75</v>
      </c>
      <c r="AY599" s="197" t="s">
        <v>257</v>
      </c>
    </row>
    <row r="600" s="14" customFormat="1">
      <c r="A600" s="14"/>
      <c r="B600" s="203"/>
      <c r="C600" s="14"/>
      <c r="D600" s="196" t="s">
        <v>265</v>
      </c>
      <c r="E600" s="204" t="s">
        <v>1</v>
      </c>
      <c r="F600" s="205" t="s">
        <v>4069</v>
      </c>
      <c r="G600" s="14"/>
      <c r="H600" s="206">
        <v>27.359999999999999</v>
      </c>
      <c r="I600" s="207"/>
      <c r="J600" s="14"/>
      <c r="K600" s="14"/>
      <c r="L600" s="203"/>
      <c r="M600" s="208"/>
      <c r="N600" s="209"/>
      <c r="O600" s="209"/>
      <c r="P600" s="209"/>
      <c r="Q600" s="209"/>
      <c r="R600" s="209"/>
      <c r="S600" s="209"/>
      <c r="T600" s="210"/>
      <c r="U600" s="14"/>
      <c r="V600" s="14"/>
      <c r="W600" s="14"/>
      <c r="X600" s="14"/>
      <c r="Y600" s="14"/>
      <c r="Z600" s="14"/>
      <c r="AA600" s="14"/>
      <c r="AB600" s="14"/>
      <c r="AC600" s="14"/>
      <c r="AD600" s="14"/>
      <c r="AE600" s="14"/>
      <c r="AT600" s="204" t="s">
        <v>265</v>
      </c>
      <c r="AU600" s="204" t="s">
        <v>92</v>
      </c>
      <c r="AV600" s="14" t="s">
        <v>85</v>
      </c>
      <c r="AW600" s="14" t="s">
        <v>32</v>
      </c>
      <c r="AX600" s="14" t="s">
        <v>75</v>
      </c>
      <c r="AY600" s="204" t="s">
        <v>257</v>
      </c>
    </row>
    <row r="601" s="13" customFormat="1">
      <c r="A601" s="13"/>
      <c r="B601" s="195"/>
      <c r="C601" s="13"/>
      <c r="D601" s="196" t="s">
        <v>265</v>
      </c>
      <c r="E601" s="197" t="s">
        <v>1</v>
      </c>
      <c r="F601" s="198" t="s">
        <v>840</v>
      </c>
      <c r="G601" s="13"/>
      <c r="H601" s="197" t="s">
        <v>1</v>
      </c>
      <c r="I601" s="199"/>
      <c r="J601" s="13"/>
      <c r="K601" s="13"/>
      <c r="L601" s="195"/>
      <c r="M601" s="200"/>
      <c r="N601" s="201"/>
      <c r="O601" s="201"/>
      <c r="P601" s="201"/>
      <c r="Q601" s="201"/>
      <c r="R601" s="201"/>
      <c r="S601" s="201"/>
      <c r="T601" s="202"/>
      <c r="U601" s="13"/>
      <c r="V601" s="13"/>
      <c r="W601" s="13"/>
      <c r="X601" s="13"/>
      <c r="Y601" s="13"/>
      <c r="Z601" s="13"/>
      <c r="AA601" s="13"/>
      <c r="AB601" s="13"/>
      <c r="AC601" s="13"/>
      <c r="AD601" s="13"/>
      <c r="AE601" s="13"/>
      <c r="AT601" s="197" t="s">
        <v>265</v>
      </c>
      <c r="AU601" s="197" t="s">
        <v>92</v>
      </c>
      <c r="AV601" s="13" t="s">
        <v>82</v>
      </c>
      <c r="AW601" s="13" t="s">
        <v>32</v>
      </c>
      <c r="AX601" s="13" t="s">
        <v>75</v>
      </c>
      <c r="AY601" s="197" t="s">
        <v>257</v>
      </c>
    </row>
    <row r="602" s="14" customFormat="1">
      <c r="A602" s="14"/>
      <c r="B602" s="203"/>
      <c r="C602" s="14"/>
      <c r="D602" s="196" t="s">
        <v>265</v>
      </c>
      <c r="E602" s="204" t="s">
        <v>1</v>
      </c>
      <c r="F602" s="205" t="s">
        <v>4070</v>
      </c>
      <c r="G602" s="14"/>
      <c r="H602" s="206">
        <v>48.299999999999997</v>
      </c>
      <c r="I602" s="207"/>
      <c r="J602" s="14"/>
      <c r="K602" s="14"/>
      <c r="L602" s="203"/>
      <c r="M602" s="208"/>
      <c r="N602" s="209"/>
      <c r="O602" s="209"/>
      <c r="P602" s="209"/>
      <c r="Q602" s="209"/>
      <c r="R602" s="209"/>
      <c r="S602" s="209"/>
      <c r="T602" s="210"/>
      <c r="U602" s="14"/>
      <c r="V602" s="14"/>
      <c r="W602" s="14"/>
      <c r="X602" s="14"/>
      <c r="Y602" s="14"/>
      <c r="Z602" s="14"/>
      <c r="AA602" s="14"/>
      <c r="AB602" s="14"/>
      <c r="AC602" s="14"/>
      <c r="AD602" s="14"/>
      <c r="AE602" s="14"/>
      <c r="AT602" s="204" t="s">
        <v>265</v>
      </c>
      <c r="AU602" s="204" t="s">
        <v>92</v>
      </c>
      <c r="AV602" s="14" t="s">
        <v>85</v>
      </c>
      <c r="AW602" s="14" t="s">
        <v>32</v>
      </c>
      <c r="AX602" s="14" t="s">
        <v>75</v>
      </c>
      <c r="AY602" s="204" t="s">
        <v>257</v>
      </c>
    </row>
    <row r="603" s="13" customFormat="1">
      <c r="A603" s="13"/>
      <c r="B603" s="195"/>
      <c r="C603" s="13"/>
      <c r="D603" s="196" t="s">
        <v>265</v>
      </c>
      <c r="E603" s="197" t="s">
        <v>1</v>
      </c>
      <c r="F603" s="198" t="s">
        <v>842</v>
      </c>
      <c r="G603" s="13"/>
      <c r="H603" s="197" t="s">
        <v>1</v>
      </c>
      <c r="I603" s="199"/>
      <c r="J603" s="13"/>
      <c r="K603" s="13"/>
      <c r="L603" s="195"/>
      <c r="M603" s="200"/>
      <c r="N603" s="201"/>
      <c r="O603" s="201"/>
      <c r="P603" s="201"/>
      <c r="Q603" s="201"/>
      <c r="R603" s="201"/>
      <c r="S603" s="201"/>
      <c r="T603" s="202"/>
      <c r="U603" s="13"/>
      <c r="V603" s="13"/>
      <c r="W603" s="13"/>
      <c r="X603" s="13"/>
      <c r="Y603" s="13"/>
      <c r="Z603" s="13"/>
      <c r="AA603" s="13"/>
      <c r="AB603" s="13"/>
      <c r="AC603" s="13"/>
      <c r="AD603" s="13"/>
      <c r="AE603" s="13"/>
      <c r="AT603" s="197" t="s">
        <v>265</v>
      </c>
      <c r="AU603" s="197" t="s">
        <v>92</v>
      </c>
      <c r="AV603" s="13" t="s">
        <v>82</v>
      </c>
      <c r="AW603" s="13" t="s">
        <v>32</v>
      </c>
      <c r="AX603" s="13" t="s">
        <v>75</v>
      </c>
      <c r="AY603" s="197" t="s">
        <v>257</v>
      </c>
    </row>
    <row r="604" s="14" customFormat="1">
      <c r="A604" s="14"/>
      <c r="B604" s="203"/>
      <c r="C604" s="14"/>
      <c r="D604" s="196" t="s">
        <v>265</v>
      </c>
      <c r="E604" s="204" t="s">
        <v>1</v>
      </c>
      <c r="F604" s="205" t="s">
        <v>4071</v>
      </c>
      <c r="G604" s="14"/>
      <c r="H604" s="206">
        <v>13.279999999999999</v>
      </c>
      <c r="I604" s="207"/>
      <c r="J604" s="14"/>
      <c r="K604" s="14"/>
      <c r="L604" s="203"/>
      <c r="M604" s="208"/>
      <c r="N604" s="209"/>
      <c r="O604" s="209"/>
      <c r="P604" s="209"/>
      <c r="Q604" s="209"/>
      <c r="R604" s="209"/>
      <c r="S604" s="209"/>
      <c r="T604" s="210"/>
      <c r="U604" s="14"/>
      <c r="V604" s="14"/>
      <c r="W604" s="14"/>
      <c r="X604" s="14"/>
      <c r="Y604" s="14"/>
      <c r="Z604" s="14"/>
      <c r="AA604" s="14"/>
      <c r="AB604" s="14"/>
      <c r="AC604" s="14"/>
      <c r="AD604" s="14"/>
      <c r="AE604" s="14"/>
      <c r="AT604" s="204" t="s">
        <v>265</v>
      </c>
      <c r="AU604" s="204" t="s">
        <v>92</v>
      </c>
      <c r="AV604" s="14" t="s">
        <v>85</v>
      </c>
      <c r="AW604" s="14" t="s">
        <v>32</v>
      </c>
      <c r="AX604" s="14" t="s">
        <v>75</v>
      </c>
      <c r="AY604" s="204" t="s">
        <v>257</v>
      </c>
    </row>
    <row r="605" s="15" customFormat="1">
      <c r="A605" s="15"/>
      <c r="B605" s="211"/>
      <c r="C605" s="15"/>
      <c r="D605" s="196" t="s">
        <v>265</v>
      </c>
      <c r="E605" s="212" t="s">
        <v>1</v>
      </c>
      <c r="F605" s="213" t="s">
        <v>271</v>
      </c>
      <c r="G605" s="15"/>
      <c r="H605" s="214">
        <v>88.939999999999998</v>
      </c>
      <c r="I605" s="215"/>
      <c r="J605" s="15"/>
      <c r="K605" s="15"/>
      <c r="L605" s="211"/>
      <c r="M605" s="216"/>
      <c r="N605" s="217"/>
      <c r="O605" s="217"/>
      <c r="P605" s="217"/>
      <c r="Q605" s="217"/>
      <c r="R605" s="217"/>
      <c r="S605" s="217"/>
      <c r="T605" s="218"/>
      <c r="U605" s="15"/>
      <c r="V605" s="15"/>
      <c r="W605" s="15"/>
      <c r="X605" s="15"/>
      <c r="Y605" s="15"/>
      <c r="Z605" s="15"/>
      <c r="AA605" s="15"/>
      <c r="AB605" s="15"/>
      <c r="AC605" s="15"/>
      <c r="AD605" s="15"/>
      <c r="AE605" s="15"/>
      <c r="AT605" s="212" t="s">
        <v>265</v>
      </c>
      <c r="AU605" s="212" t="s">
        <v>92</v>
      </c>
      <c r="AV605" s="15" t="s">
        <v>108</v>
      </c>
      <c r="AW605" s="15" t="s">
        <v>32</v>
      </c>
      <c r="AX605" s="15" t="s">
        <v>82</v>
      </c>
      <c r="AY605" s="212" t="s">
        <v>257</v>
      </c>
    </row>
    <row r="606" s="2" customFormat="1" ht="55.5" customHeight="1">
      <c r="A606" s="38"/>
      <c r="B606" s="181"/>
      <c r="C606" s="182" t="s">
        <v>877</v>
      </c>
      <c r="D606" s="182" t="s">
        <v>259</v>
      </c>
      <c r="E606" s="183" t="s">
        <v>849</v>
      </c>
      <c r="F606" s="184" t="s">
        <v>850</v>
      </c>
      <c r="G606" s="185" t="s">
        <v>323</v>
      </c>
      <c r="H606" s="186">
        <v>10.390000000000001</v>
      </c>
      <c r="I606" s="187"/>
      <c r="J606" s="188">
        <f>ROUND(I606*H606,2)</f>
        <v>0</v>
      </c>
      <c r="K606" s="184" t="s">
        <v>1</v>
      </c>
      <c r="L606" s="39"/>
      <c r="M606" s="189" t="s">
        <v>1</v>
      </c>
      <c r="N606" s="190" t="s">
        <v>40</v>
      </c>
      <c r="O606" s="77"/>
      <c r="P606" s="191">
        <f>O606*H606</f>
        <v>0</v>
      </c>
      <c r="Q606" s="191">
        <v>0</v>
      </c>
      <c r="R606" s="191">
        <f>Q606*H606</f>
        <v>0</v>
      </c>
      <c r="S606" s="191">
        <v>0</v>
      </c>
      <c r="T606" s="192">
        <f>S606*H606</f>
        <v>0</v>
      </c>
      <c r="U606" s="38"/>
      <c r="V606" s="38"/>
      <c r="W606" s="38"/>
      <c r="X606" s="38"/>
      <c r="Y606" s="38"/>
      <c r="Z606" s="38"/>
      <c r="AA606" s="38"/>
      <c r="AB606" s="38"/>
      <c r="AC606" s="38"/>
      <c r="AD606" s="38"/>
      <c r="AE606" s="38"/>
      <c r="AR606" s="193" t="s">
        <v>108</v>
      </c>
      <c r="AT606" s="193" t="s">
        <v>259</v>
      </c>
      <c r="AU606" s="193" t="s">
        <v>92</v>
      </c>
      <c r="AY606" s="19" t="s">
        <v>257</v>
      </c>
      <c r="BE606" s="194">
        <f>IF(N606="základní",J606,0)</f>
        <v>0</v>
      </c>
      <c r="BF606" s="194">
        <f>IF(N606="snížená",J606,0)</f>
        <v>0</v>
      </c>
      <c r="BG606" s="194">
        <f>IF(N606="zákl. přenesená",J606,0)</f>
        <v>0</v>
      </c>
      <c r="BH606" s="194">
        <f>IF(N606="sníž. přenesená",J606,0)</f>
        <v>0</v>
      </c>
      <c r="BI606" s="194">
        <f>IF(N606="nulová",J606,0)</f>
        <v>0</v>
      </c>
      <c r="BJ606" s="19" t="s">
        <v>82</v>
      </c>
      <c r="BK606" s="194">
        <f>ROUND(I606*H606,2)</f>
        <v>0</v>
      </c>
      <c r="BL606" s="19" t="s">
        <v>108</v>
      </c>
      <c r="BM606" s="193" t="s">
        <v>4072</v>
      </c>
    </row>
    <row r="607" s="13" customFormat="1">
      <c r="A607" s="13"/>
      <c r="B607" s="195"/>
      <c r="C607" s="13"/>
      <c r="D607" s="196" t="s">
        <v>265</v>
      </c>
      <c r="E607" s="197" t="s">
        <v>1</v>
      </c>
      <c r="F607" s="198" t="s">
        <v>4073</v>
      </c>
      <c r="G607" s="13"/>
      <c r="H607" s="197" t="s">
        <v>1</v>
      </c>
      <c r="I607" s="199"/>
      <c r="J607" s="13"/>
      <c r="K607" s="13"/>
      <c r="L607" s="195"/>
      <c r="M607" s="200"/>
      <c r="N607" s="201"/>
      <c r="O607" s="201"/>
      <c r="P607" s="201"/>
      <c r="Q607" s="201"/>
      <c r="R607" s="201"/>
      <c r="S607" s="201"/>
      <c r="T607" s="202"/>
      <c r="U607" s="13"/>
      <c r="V607" s="13"/>
      <c r="W607" s="13"/>
      <c r="X607" s="13"/>
      <c r="Y607" s="13"/>
      <c r="Z607" s="13"/>
      <c r="AA607" s="13"/>
      <c r="AB607" s="13"/>
      <c r="AC607" s="13"/>
      <c r="AD607" s="13"/>
      <c r="AE607" s="13"/>
      <c r="AT607" s="197" t="s">
        <v>265</v>
      </c>
      <c r="AU607" s="197" t="s">
        <v>92</v>
      </c>
      <c r="AV607" s="13" t="s">
        <v>82</v>
      </c>
      <c r="AW607" s="13" t="s">
        <v>32</v>
      </c>
      <c r="AX607" s="13" t="s">
        <v>75</v>
      </c>
      <c r="AY607" s="197" t="s">
        <v>257</v>
      </c>
    </row>
    <row r="608" s="14" customFormat="1">
      <c r="A608" s="14"/>
      <c r="B608" s="203"/>
      <c r="C608" s="14"/>
      <c r="D608" s="196" t="s">
        <v>265</v>
      </c>
      <c r="E608" s="204" t="s">
        <v>1</v>
      </c>
      <c r="F608" s="205" t="s">
        <v>4074</v>
      </c>
      <c r="G608" s="14"/>
      <c r="H608" s="206">
        <v>10.390000000000001</v>
      </c>
      <c r="I608" s="207"/>
      <c r="J608" s="14"/>
      <c r="K608" s="14"/>
      <c r="L608" s="203"/>
      <c r="M608" s="208"/>
      <c r="N608" s="209"/>
      <c r="O608" s="209"/>
      <c r="P608" s="209"/>
      <c r="Q608" s="209"/>
      <c r="R608" s="209"/>
      <c r="S608" s="209"/>
      <c r="T608" s="210"/>
      <c r="U608" s="14"/>
      <c r="V608" s="14"/>
      <c r="W608" s="14"/>
      <c r="X608" s="14"/>
      <c r="Y608" s="14"/>
      <c r="Z608" s="14"/>
      <c r="AA608" s="14"/>
      <c r="AB608" s="14"/>
      <c r="AC608" s="14"/>
      <c r="AD608" s="14"/>
      <c r="AE608" s="14"/>
      <c r="AT608" s="204" t="s">
        <v>265</v>
      </c>
      <c r="AU608" s="204" t="s">
        <v>92</v>
      </c>
      <c r="AV608" s="14" t="s">
        <v>85</v>
      </c>
      <c r="AW608" s="14" t="s">
        <v>32</v>
      </c>
      <c r="AX608" s="14" t="s">
        <v>75</v>
      </c>
      <c r="AY608" s="204" t="s">
        <v>257</v>
      </c>
    </row>
    <row r="609" s="15" customFormat="1">
      <c r="A609" s="15"/>
      <c r="B609" s="211"/>
      <c r="C609" s="15"/>
      <c r="D609" s="196" t="s">
        <v>265</v>
      </c>
      <c r="E609" s="212" t="s">
        <v>1</v>
      </c>
      <c r="F609" s="213" t="s">
        <v>271</v>
      </c>
      <c r="G609" s="15"/>
      <c r="H609" s="214">
        <v>10.390000000000001</v>
      </c>
      <c r="I609" s="215"/>
      <c r="J609" s="15"/>
      <c r="K609" s="15"/>
      <c r="L609" s="211"/>
      <c r="M609" s="216"/>
      <c r="N609" s="217"/>
      <c r="O609" s="217"/>
      <c r="P609" s="217"/>
      <c r="Q609" s="217"/>
      <c r="R609" s="217"/>
      <c r="S609" s="217"/>
      <c r="T609" s="218"/>
      <c r="U609" s="15"/>
      <c r="V609" s="15"/>
      <c r="W609" s="15"/>
      <c r="X609" s="15"/>
      <c r="Y609" s="15"/>
      <c r="Z609" s="15"/>
      <c r="AA609" s="15"/>
      <c r="AB609" s="15"/>
      <c r="AC609" s="15"/>
      <c r="AD609" s="15"/>
      <c r="AE609" s="15"/>
      <c r="AT609" s="212" t="s">
        <v>265</v>
      </c>
      <c r="AU609" s="212" t="s">
        <v>92</v>
      </c>
      <c r="AV609" s="15" t="s">
        <v>108</v>
      </c>
      <c r="AW609" s="15" t="s">
        <v>32</v>
      </c>
      <c r="AX609" s="15" t="s">
        <v>82</v>
      </c>
      <c r="AY609" s="212" t="s">
        <v>257</v>
      </c>
    </row>
    <row r="610" s="2" customFormat="1" ht="62.7" customHeight="1">
      <c r="A610" s="38"/>
      <c r="B610" s="181"/>
      <c r="C610" s="182" t="s">
        <v>886</v>
      </c>
      <c r="D610" s="182" t="s">
        <v>259</v>
      </c>
      <c r="E610" s="183" t="s">
        <v>855</v>
      </c>
      <c r="F610" s="184" t="s">
        <v>856</v>
      </c>
      <c r="G610" s="185" t="s">
        <v>323</v>
      </c>
      <c r="H610" s="186">
        <v>4.75</v>
      </c>
      <c r="I610" s="187"/>
      <c r="J610" s="188">
        <f>ROUND(I610*H610,2)</f>
        <v>0</v>
      </c>
      <c r="K610" s="184" t="s">
        <v>1</v>
      </c>
      <c r="L610" s="39"/>
      <c r="M610" s="189" t="s">
        <v>1</v>
      </c>
      <c r="N610" s="190" t="s">
        <v>40</v>
      </c>
      <c r="O610" s="77"/>
      <c r="P610" s="191">
        <f>O610*H610</f>
        <v>0</v>
      </c>
      <c r="Q610" s="191">
        <v>0</v>
      </c>
      <c r="R610" s="191">
        <f>Q610*H610</f>
        <v>0</v>
      </c>
      <c r="S610" s="191">
        <v>0</v>
      </c>
      <c r="T610" s="192">
        <f>S610*H610</f>
        <v>0</v>
      </c>
      <c r="U610" s="38"/>
      <c r="V610" s="38"/>
      <c r="W610" s="38"/>
      <c r="X610" s="38"/>
      <c r="Y610" s="38"/>
      <c r="Z610" s="38"/>
      <c r="AA610" s="38"/>
      <c r="AB610" s="38"/>
      <c r="AC610" s="38"/>
      <c r="AD610" s="38"/>
      <c r="AE610" s="38"/>
      <c r="AR610" s="193" t="s">
        <v>108</v>
      </c>
      <c r="AT610" s="193" t="s">
        <v>259</v>
      </c>
      <c r="AU610" s="193" t="s">
        <v>92</v>
      </c>
      <c r="AY610" s="19" t="s">
        <v>257</v>
      </c>
      <c r="BE610" s="194">
        <f>IF(N610="základní",J610,0)</f>
        <v>0</v>
      </c>
      <c r="BF610" s="194">
        <f>IF(N610="snížená",J610,0)</f>
        <v>0</v>
      </c>
      <c r="BG610" s="194">
        <f>IF(N610="zákl. přenesená",J610,0)</f>
        <v>0</v>
      </c>
      <c r="BH610" s="194">
        <f>IF(N610="sníž. přenesená",J610,0)</f>
        <v>0</v>
      </c>
      <c r="BI610" s="194">
        <f>IF(N610="nulová",J610,0)</f>
        <v>0</v>
      </c>
      <c r="BJ610" s="19" t="s">
        <v>82</v>
      </c>
      <c r="BK610" s="194">
        <f>ROUND(I610*H610,2)</f>
        <v>0</v>
      </c>
      <c r="BL610" s="19" t="s">
        <v>108</v>
      </c>
      <c r="BM610" s="193" t="s">
        <v>4075</v>
      </c>
    </row>
    <row r="611" s="13" customFormat="1">
      <c r="A611" s="13"/>
      <c r="B611" s="195"/>
      <c r="C611" s="13"/>
      <c r="D611" s="196" t="s">
        <v>265</v>
      </c>
      <c r="E611" s="197" t="s">
        <v>1</v>
      </c>
      <c r="F611" s="198" t="s">
        <v>4076</v>
      </c>
      <c r="G611" s="13"/>
      <c r="H611" s="197" t="s">
        <v>1</v>
      </c>
      <c r="I611" s="199"/>
      <c r="J611" s="13"/>
      <c r="K611" s="13"/>
      <c r="L611" s="195"/>
      <c r="M611" s="200"/>
      <c r="N611" s="201"/>
      <c r="O611" s="201"/>
      <c r="P611" s="201"/>
      <c r="Q611" s="201"/>
      <c r="R611" s="201"/>
      <c r="S611" s="201"/>
      <c r="T611" s="202"/>
      <c r="U611" s="13"/>
      <c r="V611" s="13"/>
      <c r="W611" s="13"/>
      <c r="X611" s="13"/>
      <c r="Y611" s="13"/>
      <c r="Z611" s="13"/>
      <c r="AA611" s="13"/>
      <c r="AB611" s="13"/>
      <c r="AC611" s="13"/>
      <c r="AD611" s="13"/>
      <c r="AE611" s="13"/>
      <c r="AT611" s="197" t="s">
        <v>265</v>
      </c>
      <c r="AU611" s="197" t="s">
        <v>92</v>
      </c>
      <c r="AV611" s="13" t="s">
        <v>82</v>
      </c>
      <c r="AW611" s="13" t="s">
        <v>32</v>
      </c>
      <c r="AX611" s="13" t="s">
        <v>75</v>
      </c>
      <c r="AY611" s="197" t="s">
        <v>257</v>
      </c>
    </row>
    <row r="612" s="14" customFormat="1">
      <c r="A612" s="14"/>
      <c r="B612" s="203"/>
      <c r="C612" s="14"/>
      <c r="D612" s="196" t="s">
        <v>265</v>
      </c>
      <c r="E612" s="204" t="s">
        <v>1</v>
      </c>
      <c r="F612" s="205" t="s">
        <v>4077</v>
      </c>
      <c r="G612" s="14"/>
      <c r="H612" s="206">
        <v>4.75</v>
      </c>
      <c r="I612" s="207"/>
      <c r="J612" s="14"/>
      <c r="K612" s="14"/>
      <c r="L612" s="203"/>
      <c r="M612" s="208"/>
      <c r="N612" s="209"/>
      <c r="O612" s="209"/>
      <c r="P612" s="209"/>
      <c r="Q612" s="209"/>
      <c r="R612" s="209"/>
      <c r="S612" s="209"/>
      <c r="T612" s="210"/>
      <c r="U612" s="14"/>
      <c r="V612" s="14"/>
      <c r="W612" s="14"/>
      <c r="X612" s="14"/>
      <c r="Y612" s="14"/>
      <c r="Z612" s="14"/>
      <c r="AA612" s="14"/>
      <c r="AB612" s="14"/>
      <c r="AC612" s="14"/>
      <c r="AD612" s="14"/>
      <c r="AE612" s="14"/>
      <c r="AT612" s="204" t="s">
        <v>265</v>
      </c>
      <c r="AU612" s="204" t="s">
        <v>92</v>
      </c>
      <c r="AV612" s="14" t="s">
        <v>85</v>
      </c>
      <c r="AW612" s="14" t="s">
        <v>32</v>
      </c>
      <c r="AX612" s="14" t="s">
        <v>75</v>
      </c>
      <c r="AY612" s="204" t="s">
        <v>257</v>
      </c>
    </row>
    <row r="613" s="15" customFormat="1">
      <c r="A613" s="15"/>
      <c r="B613" s="211"/>
      <c r="C613" s="15"/>
      <c r="D613" s="196" t="s">
        <v>265</v>
      </c>
      <c r="E613" s="212" t="s">
        <v>1</v>
      </c>
      <c r="F613" s="213" t="s">
        <v>271</v>
      </c>
      <c r="G613" s="15"/>
      <c r="H613" s="214">
        <v>4.75</v>
      </c>
      <c r="I613" s="215"/>
      <c r="J613" s="15"/>
      <c r="K613" s="15"/>
      <c r="L613" s="211"/>
      <c r="M613" s="216"/>
      <c r="N613" s="217"/>
      <c r="O613" s="217"/>
      <c r="P613" s="217"/>
      <c r="Q613" s="217"/>
      <c r="R613" s="217"/>
      <c r="S613" s="217"/>
      <c r="T613" s="218"/>
      <c r="U613" s="15"/>
      <c r="V613" s="15"/>
      <c r="W613" s="15"/>
      <c r="X613" s="15"/>
      <c r="Y613" s="15"/>
      <c r="Z613" s="15"/>
      <c r="AA613" s="15"/>
      <c r="AB613" s="15"/>
      <c r="AC613" s="15"/>
      <c r="AD613" s="15"/>
      <c r="AE613" s="15"/>
      <c r="AT613" s="212" t="s">
        <v>265</v>
      </c>
      <c r="AU613" s="212" t="s">
        <v>92</v>
      </c>
      <c r="AV613" s="15" t="s">
        <v>108</v>
      </c>
      <c r="AW613" s="15" t="s">
        <v>32</v>
      </c>
      <c r="AX613" s="15" t="s">
        <v>82</v>
      </c>
      <c r="AY613" s="212" t="s">
        <v>257</v>
      </c>
    </row>
    <row r="614" s="2" customFormat="1" ht="55.5" customHeight="1">
      <c r="A614" s="38"/>
      <c r="B614" s="181"/>
      <c r="C614" s="182" t="s">
        <v>898</v>
      </c>
      <c r="D614" s="182" t="s">
        <v>259</v>
      </c>
      <c r="E614" s="183" t="s">
        <v>861</v>
      </c>
      <c r="F614" s="184" t="s">
        <v>862</v>
      </c>
      <c r="G614" s="185" t="s">
        <v>323</v>
      </c>
      <c r="H614" s="186">
        <v>63.810000000000002</v>
      </c>
      <c r="I614" s="187"/>
      <c r="J614" s="188">
        <f>ROUND(I614*H614,2)</f>
        <v>0</v>
      </c>
      <c r="K614" s="184" t="s">
        <v>1</v>
      </c>
      <c r="L614" s="39"/>
      <c r="M614" s="189" t="s">
        <v>1</v>
      </c>
      <c r="N614" s="190" t="s">
        <v>40</v>
      </c>
      <c r="O614" s="77"/>
      <c r="P614" s="191">
        <f>O614*H614</f>
        <v>0</v>
      </c>
      <c r="Q614" s="191">
        <v>0</v>
      </c>
      <c r="R614" s="191">
        <f>Q614*H614</f>
        <v>0</v>
      </c>
      <c r="S614" s="191">
        <v>0</v>
      </c>
      <c r="T614" s="192">
        <f>S614*H614</f>
        <v>0</v>
      </c>
      <c r="U614" s="38"/>
      <c r="V614" s="38"/>
      <c r="W614" s="38"/>
      <c r="X614" s="38"/>
      <c r="Y614" s="38"/>
      <c r="Z614" s="38"/>
      <c r="AA614" s="38"/>
      <c r="AB614" s="38"/>
      <c r="AC614" s="38"/>
      <c r="AD614" s="38"/>
      <c r="AE614" s="38"/>
      <c r="AR614" s="193" t="s">
        <v>108</v>
      </c>
      <c r="AT614" s="193" t="s">
        <v>259</v>
      </c>
      <c r="AU614" s="193" t="s">
        <v>92</v>
      </c>
      <c r="AY614" s="19" t="s">
        <v>257</v>
      </c>
      <c r="BE614" s="194">
        <f>IF(N614="základní",J614,0)</f>
        <v>0</v>
      </c>
      <c r="BF614" s="194">
        <f>IF(N614="snížená",J614,0)</f>
        <v>0</v>
      </c>
      <c r="BG614" s="194">
        <f>IF(N614="zákl. přenesená",J614,0)</f>
        <v>0</v>
      </c>
      <c r="BH614" s="194">
        <f>IF(N614="sníž. přenesená",J614,0)</f>
        <v>0</v>
      </c>
      <c r="BI614" s="194">
        <f>IF(N614="nulová",J614,0)</f>
        <v>0</v>
      </c>
      <c r="BJ614" s="19" t="s">
        <v>82</v>
      </c>
      <c r="BK614" s="194">
        <f>ROUND(I614*H614,2)</f>
        <v>0</v>
      </c>
      <c r="BL614" s="19" t="s">
        <v>108</v>
      </c>
      <c r="BM614" s="193" t="s">
        <v>4078</v>
      </c>
    </row>
    <row r="615" s="13" customFormat="1">
      <c r="A615" s="13"/>
      <c r="B615" s="195"/>
      <c r="C615" s="13"/>
      <c r="D615" s="196" t="s">
        <v>265</v>
      </c>
      <c r="E615" s="197" t="s">
        <v>1</v>
      </c>
      <c r="F615" s="198" t="s">
        <v>835</v>
      </c>
      <c r="G615" s="13"/>
      <c r="H615" s="197" t="s">
        <v>1</v>
      </c>
      <c r="I615" s="199"/>
      <c r="J615" s="13"/>
      <c r="K615" s="13"/>
      <c r="L615" s="195"/>
      <c r="M615" s="200"/>
      <c r="N615" s="201"/>
      <c r="O615" s="201"/>
      <c r="P615" s="201"/>
      <c r="Q615" s="201"/>
      <c r="R615" s="201"/>
      <c r="S615" s="201"/>
      <c r="T615" s="202"/>
      <c r="U615" s="13"/>
      <c r="V615" s="13"/>
      <c r="W615" s="13"/>
      <c r="X615" s="13"/>
      <c r="Y615" s="13"/>
      <c r="Z615" s="13"/>
      <c r="AA615" s="13"/>
      <c r="AB615" s="13"/>
      <c r="AC615" s="13"/>
      <c r="AD615" s="13"/>
      <c r="AE615" s="13"/>
      <c r="AT615" s="197" t="s">
        <v>265</v>
      </c>
      <c r="AU615" s="197" t="s">
        <v>92</v>
      </c>
      <c r="AV615" s="13" t="s">
        <v>82</v>
      </c>
      <c r="AW615" s="13" t="s">
        <v>32</v>
      </c>
      <c r="AX615" s="13" t="s">
        <v>75</v>
      </c>
      <c r="AY615" s="197" t="s">
        <v>257</v>
      </c>
    </row>
    <row r="616" s="13" customFormat="1">
      <c r="A616" s="13"/>
      <c r="B616" s="195"/>
      <c r="C616" s="13"/>
      <c r="D616" s="196" t="s">
        <v>265</v>
      </c>
      <c r="E616" s="197" t="s">
        <v>1</v>
      </c>
      <c r="F616" s="198" t="s">
        <v>4079</v>
      </c>
      <c r="G616" s="13"/>
      <c r="H616" s="197" t="s">
        <v>1</v>
      </c>
      <c r="I616" s="199"/>
      <c r="J616" s="13"/>
      <c r="K616" s="13"/>
      <c r="L616" s="195"/>
      <c r="M616" s="200"/>
      <c r="N616" s="201"/>
      <c r="O616" s="201"/>
      <c r="P616" s="201"/>
      <c r="Q616" s="201"/>
      <c r="R616" s="201"/>
      <c r="S616" s="201"/>
      <c r="T616" s="202"/>
      <c r="U616" s="13"/>
      <c r="V616" s="13"/>
      <c r="W616" s="13"/>
      <c r="X616" s="13"/>
      <c r="Y616" s="13"/>
      <c r="Z616" s="13"/>
      <c r="AA616" s="13"/>
      <c r="AB616" s="13"/>
      <c r="AC616" s="13"/>
      <c r="AD616" s="13"/>
      <c r="AE616" s="13"/>
      <c r="AT616" s="197" t="s">
        <v>265</v>
      </c>
      <c r="AU616" s="197" t="s">
        <v>92</v>
      </c>
      <c r="AV616" s="13" t="s">
        <v>82</v>
      </c>
      <c r="AW616" s="13" t="s">
        <v>32</v>
      </c>
      <c r="AX616" s="13" t="s">
        <v>75</v>
      </c>
      <c r="AY616" s="197" t="s">
        <v>257</v>
      </c>
    </row>
    <row r="617" s="14" customFormat="1">
      <c r="A617" s="14"/>
      <c r="B617" s="203"/>
      <c r="C617" s="14"/>
      <c r="D617" s="196" t="s">
        <v>265</v>
      </c>
      <c r="E617" s="204" t="s">
        <v>1</v>
      </c>
      <c r="F617" s="205" t="s">
        <v>4080</v>
      </c>
      <c r="G617" s="14"/>
      <c r="H617" s="206">
        <v>41.710000000000001</v>
      </c>
      <c r="I617" s="207"/>
      <c r="J617" s="14"/>
      <c r="K617" s="14"/>
      <c r="L617" s="203"/>
      <c r="M617" s="208"/>
      <c r="N617" s="209"/>
      <c r="O617" s="209"/>
      <c r="P617" s="209"/>
      <c r="Q617" s="209"/>
      <c r="R617" s="209"/>
      <c r="S617" s="209"/>
      <c r="T617" s="210"/>
      <c r="U617" s="14"/>
      <c r="V617" s="14"/>
      <c r="W617" s="14"/>
      <c r="X617" s="14"/>
      <c r="Y617" s="14"/>
      <c r="Z617" s="14"/>
      <c r="AA617" s="14"/>
      <c r="AB617" s="14"/>
      <c r="AC617" s="14"/>
      <c r="AD617" s="14"/>
      <c r="AE617" s="14"/>
      <c r="AT617" s="204" t="s">
        <v>265</v>
      </c>
      <c r="AU617" s="204" t="s">
        <v>92</v>
      </c>
      <c r="AV617" s="14" t="s">
        <v>85</v>
      </c>
      <c r="AW617" s="14" t="s">
        <v>32</v>
      </c>
      <c r="AX617" s="14" t="s">
        <v>75</v>
      </c>
      <c r="AY617" s="204" t="s">
        <v>257</v>
      </c>
    </row>
    <row r="618" s="13" customFormat="1">
      <c r="A618" s="13"/>
      <c r="B618" s="195"/>
      <c r="C618" s="13"/>
      <c r="D618" s="196" t="s">
        <v>265</v>
      </c>
      <c r="E618" s="197" t="s">
        <v>1</v>
      </c>
      <c r="F618" s="198" t="s">
        <v>4081</v>
      </c>
      <c r="G618" s="13"/>
      <c r="H618" s="197" t="s">
        <v>1</v>
      </c>
      <c r="I618" s="199"/>
      <c r="J618" s="13"/>
      <c r="K618" s="13"/>
      <c r="L618" s="195"/>
      <c r="M618" s="200"/>
      <c r="N618" s="201"/>
      <c r="O618" s="201"/>
      <c r="P618" s="201"/>
      <c r="Q618" s="201"/>
      <c r="R618" s="201"/>
      <c r="S618" s="201"/>
      <c r="T618" s="202"/>
      <c r="U618" s="13"/>
      <c r="V618" s="13"/>
      <c r="W618" s="13"/>
      <c r="X618" s="13"/>
      <c r="Y618" s="13"/>
      <c r="Z618" s="13"/>
      <c r="AA618" s="13"/>
      <c r="AB618" s="13"/>
      <c r="AC618" s="13"/>
      <c r="AD618" s="13"/>
      <c r="AE618" s="13"/>
      <c r="AT618" s="197" t="s">
        <v>265</v>
      </c>
      <c r="AU618" s="197" t="s">
        <v>92</v>
      </c>
      <c r="AV618" s="13" t="s">
        <v>82</v>
      </c>
      <c r="AW618" s="13" t="s">
        <v>32</v>
      </c>
      <c r="AX618" s="13" t="s">
        <v>75</v>
      </c>
      <c r="AY618" s="197" t="s">
        <v>257</v>
      </c>
    </row>
    <row r="619" s="14" customFormat="1">
      <c r="A619" s="14"/>
      <c r="B619" s="203"/>
      <c r="C619" s="14"/>
      <c r="D619" s="196" t="s">
        <v>265</v>
      </c>
      <c r="E619" s="204" t="s">
        <v>1</v>
      </c>
      <c r="F619" s="205" t="s">
        <v>4082</v>
      </c>
      <c r="G619" s="14"/>
      <c r="H619" s="206">
        <v>11.84</v>
      </c>
      <c r="I619" s="207"/>
      <c r="J619" s="14"/>
      <c r="K619" s="14"/>
      <c r="L619" s="203"/>
      <c r="M619" s="208"/>
      <c r="N619" s="209"/>
      <c r="O619" s="209"/>
      <c r="P619" s="209"/>
      <c r="Q619" s="209"/>
      <c r="R619" s="209"/>
      <c r="S619" s="209"/>
      <c r="T619" s="210"/>
      <c r="U619" s="14"/>
      <c r="V619" s="14"/>
      <c r="W619" s="14"/>
      <c r="X619" s="14"/>
      <c r="Y619" s="14"/>
      <c r="Z619" s="14"/>
      <c r="AA619" s="14"/>
      <c r="AB619" s="14"/>
      <c r="AC619" s="14"/>
      <c r="AD619" s="14"/>
      <c r="AE619" s="14"/>
      <c r="AT619" s="204" t="s">
        <v>265</v>
      </c>
      <c r="AU619" s="204" t="s">
        <v>92</v>
      </c>
      <c r="AV619" s="14" t="s">
        <v>85</v>
      </c>
      <c r="AW619" s="14" t="s">
        <v>32</v>
      </c>
      <c r="AX619" s="14" t="s">
        <v>75</v>
      </c>
      <c r="AY619" s="204" t="s">
        <v>257</v>
      </c>
    </row>
    <row r="620" s="13" customFormat="1">
      <c r="A620" s="13"/>
      <c r="B620" s="195"/>
      <c r="C620" s="13"/>
      <c r="D620" s="196" t="s">
        <v>265</v>
      </c>
      <c r="E620" s="197" t="s">
        <v>1</v>
      </c>
      <c r="F620" s="198" t="s">
        <v>4079</v>
      </c>
      <c r="G620" s="13"/>
      <c r="H620" s="197" t="s">
        <v>1</v>
      </c>
      <c r="I620" s="199"/>
      <c r="J620" s="13"/>
      <c r="K620" s="13"/>
      <c r="L620" s="195"/>
      <c r="M620" s="200"/>
      <c r="N620" s="201"/>
      <c r="O620" s="201"/>
      <c r="P620" s="201"/>
      <c r="Q620" s="201"/>
      <c r="R620" s="201"/>
      <c r="S620" s="201"/>
      <c r="T620" s="202"/>
      <c r="U620" s="13"/>
      <c r="V620" s="13"/>
      <c r="W620" s="13"/>
      <c r="X620" s="13"/>
      <c r="Y620" s="13"/>
      <c r="Z620" s="13"/>
      <c r="AA620" s="13"/>
      <c r="AB620" s="13"/>
      <c r="AC620" s="13"/>
      <c r="AD620" s="13"/>
      <c r="AE620" s="13"/>
      <c r="AT620" s="197" t="s">
        <v>265</v>
      </c>
      <c r="AU620" s="197" t="s">
        <v>92</v>
      </c>
      <c r="AV620" s="13" t="s">
        <v>82</v>
      </c>
      <c r="AW620" s="13" t="s">
        <v>32</v>
      </c>
      <c r="AX620" s="13" t="s">
        <v>75</v>
      </c>
      <c r="AY620" s="197" t="s">
        <v>257</v>
      </c>
    </row>
    <row r="621" s="14" customFormat="1">
      <c r="A621" s="14"/>
      <c r="B621" s="203"/>
      <c r="C621" s="14"/>
      <c r="D621" s="196" t="s">
        <v>265</v>
      </c>
      <c r="E621" s="204" t="s">
        <v>1</v>
      </c>
      <c r="F621" s="205" t="s">
        <v>4083</v>
      </c>
      <c r="G621" s="14"/>
      <c r="H621" s="206">
        <v>10.26</v>
      </c>
      <c r="I621" s="207"/>
      <c r="J621" s="14"/>
      <c r="K621" s="14"/>
      <c r="L621" s="203"/>
      <c r="M621" s="208"/>
      <c r="N621" s="209"/>
      <c r="O621" s="209"/>
      <c r="P621" s="209"/>
      <c r="Q621" s="209"/>
      <c r="R621" s="209"/>
      <c r="S621" s="209"/>
      <c r="T621" s="210"/>
      <c r="U621" s="14"/>
      <c r="V621" s="14"/>
      <c r="W621" s="14"/>
      <c r="X621" s="14"/>
      <c r="Y621" s="14"/>
      <c r="Z621" s="14"/>
      <c r="AA621" s="14"/>
      <c r="AB621" s="14"/>
      <c r="AC621" s="14"/>
      <c r="AD621" s="14"/>
      <c r="AE621" s="14"/>
      <c r="AT621" s="204" t="s">
        <v>265</v>
      </c>
      <c r="AU621" s="204" t="s">
        <v>92</v>
      </c>
      <c r="AV621" s="14" t="s">
        <v>85</v>
      </c>
      <c r="AW621" s="14" t="s">
        <v>32</v>
      </c>
      <c r="AX621" s="14" t="s">
        <v>75</v>
      </c>
      <c r="AY621" s="204" t="s">
        <v>257</v>
      </c>
    </row>
    <row r="622" s="15" customFormat="1">
      <c r="A622" s="15"/>
      <c r="B622" s="211"/>
      <c r="C622" s="15"/>
      <c r="D622" s="196" t="s">
        <v>265</v>
      </c>
      <c r="E622" s="212" t="s">
        <v>1</v>
      </c>
      <c r="F622" s="213" t="s">
        <v>271</v>
      </c>
      <c r="G622" s="15"/>
      <c r="H622" s="214">
        <v>63.809999999999995</v>
      </c>
      <c r="I622" s="215"/>
      <c r="J622" s="15"/>
      <c r="K622" s="15"/>
      <c r="L622" s="211"/>
      <c r="M622" s="216"/>
      <c r="N622" s="217"/>
      <c r="O622" s="217"/>
      <c r="P622" s="217"/>
      <c r="Q622" s="217"/>
      <c r="R622" s="217"/>
      <c r="S622" s="217"/>
      <c r="T622" s="218"/>
      <c r="U622" s="15"/>
      <c r="V622" s="15"/>
      <c r="W622" s="15"/>
      <c r="X622" s="15"/>
      <c r="Y622" s="15"/>
      <c r="Z622" s="15"/>
      <c r="AA622" s="15"/>
      <c r="AB622" s="15"/>
      <c r="AC622" s="15"/>
      <c r="AD622" s="15"/>
      <c r="AE622" s="15"/>
      <c r="AT622" s="212" t="s">
        <v>265</v>
      </c>
      <c r="AU622" s="212" t="s">
        <v>92</v>
      </c>
      <c r="AV622" s="15" t="s">
        <v>108</v>
      </c>
      <c r="AW622" s="15" t="s">
        <v>32</v>
      </c>
      <c r="AX622" s="15" t="s">
        <v>82</v>
      </c>
      <c r="AY622" s="212" t="s">
        <v>257</v>
      </c>
    </row>
    <row r="623" s="12" customFormat="1" ht="20.88" customHeight="1">
      <c r="A623" s="12"/>
      <c r="B623" s="168"/>
      <c r="C623" s="12"/>
      <c r="D623" s="169" t="s">
        <v>74</v>
      </c>
      <c r="E623" s="179" t="s">
        <v>747</v>
      </c>
      <c r="F623" s="179" t="s">
        <v>876</v>
      </c>
      <c r="G623" s="12"/>
      <c r="H623" s="12"/>
      <c r="I623" s="171"/>
      <c r="J623" s="180">
        <f>BK623</f>
        <v>0</v>
      </c>
      <c r="K623" s="12"/>
      <c r="L623" s="168"/>
      <c r="M623" s="173"/>
      <c r="N623" s="174"/>
      <c r="O623" s="174"/>
      <c r="P623" s="175">
        <f>SUM(P624:P651)</f>
        <v>0</v>
      </c>
      <c r="Q623" s="174"/>
      <c r="R623" s="175">
        <f>SUM(R624:R651)</f>
        <v>75.794933009999994</v>
      </c>
      <c r="S623" s="174"/>
      <c r="T623" s="176">
        <f>SUM(T624:T651)</f>
        <v>0</v>
      </c>
      <c r="U623" s="12"/>
      <c r="V623" s="12"/>
      <c r="W623" s="12"/>
      <c r="X623" s="12"/>
      <c r="Y623" s="12"/>
      <c r="Z623" s="12"/>
      <c r="AA623" s="12"/>
      <c r="AB623" s="12"/>
      <c r="AC623" s="12"/>
      <c r="AD623" s="12"/>
      <c r="AE623" s="12"/>
      <c r="AR623" s="169" t="s">
        <v>82</v>
      </c>
      <c r="AT623" s="177" t="s">
        <v>74</v>
      </c>
      <c r="AU623" s="177" t="s">
        <v>85</v>
      </c>
      <c r="AY623" s="169" t="s">
        <v>257</v>
      </c>
      <c r="BK623" s="178">
        <f>SUM(BK624:BK651)</f>
        <v>0</v>
      </c>
    </row>
    <row r="624" s="2" customFormat="1" ht="33" customHeight="1">
      <c r="A624" s="38"/>
      <c r="B624" s="181"/>
      <c r="C624" s="182" t="s">
        <v>907</v>
      </c>
      <c r="D624" s="182" t="s">
        <v>259</v>
      </c>
      <c r="E624" s="183" t="s">
        <v>878</v>
      </c>
      <c r="F624" s="184" t="s">
        <v>879</v>
      </c>
      <c r="G624" s="185" t="s">
        <v>262</v>
      </c>
      <c r="H624" s="186">
        <v>12.962999999999999</v>
      </c>
      <c r="I624" s="187"/>
      <c r="J624" s="188">
        <f>ROUND(I624*H624,2)</f>
        <v>0</v>
      </c>
      <c r="K624" s="184" t="s">
        <v>263</v>
      </c>
      <c r="L624" s="39"/>
      <c r="M624" s="189" t="s">
        <v>1</v>
      </c>
      <c r="N624" s="190" t="s">
        <v>40</v>
      </c>
      <c r="O624" s="77"/>
      <c r="P624" s="191">
        <f>O624*H624</f>
        <v>0</v>
      </c>
      <c r="Q624" s="191">
        <v>2.5018699999999998</v>
      </c>
      <c r="R624" s="191">
        <f>Q624*H624</f>
        <v>32.431740809999994</v>
      </c>
      <c r="S624" s="191">
        <v>0</v>
      </c>
      <c r="T624" s="192">
        <f>S624*H624</f>
        <v>0</v>
      </c>
      <c r="U624" s="38"/>
      <c r="V624" s="38"/>
      <c r="W624" s="38"/>
      <c r="X624" s="38"/>
      <c r="Y624" s="38"/>
      <c r="Z624" s="38"/>
      <c r="AA624" s="38"/>
      <c r="AB624" s="38"/>
      <c r="AC624" s="38"/>
      <c r="AD624" s="38"/>
      <c r="AE624" s="38"/>
      <c r="AR624" s="193" t="s">
        <v>108</v>
      </c>
      <c r="AT624" s="193" t="s">
        <v>259</v>
      </c>
      <c r="AU624" s="193" t="s">
        <v>92</v>
      </c>
      <c r="AY624" s="19" t="s">
        <v>257</v>
      </c>
      <c r="BE624" s="194">
        <f>IF(N624="základní",J624,0)</f>
        <v>0</v>
      </c>
      <c r="BF624" s="194">
        <f>IF(N624="snížená",J624,0)</f>
        <v>0</v>
      </c>
      <c r="BG624" s="194">
        <f>IF(N624="zákl. přenesená",J624,0)</f>
        <v>0</v>
      </c>
      <c r="BH624" s="194">
        <f>IF(N624="sníž. přenesená",J624,0)</f>
        <v>0</v>
      </c>
      <c r="BI624" s="194">
        <f>IF(N624="nulová",J624,0)</f>
        <v>0</v>
      </c>
      <c r="BJ624" s="19" t="s">
        <v>82</v>
      </c>
      <c r="BK624" s="194">
        <f>ROUND(I624*H624,2)</f>
        <v>0</v>
      </c>
      <c r="BL624" s="19" t="s">
        <v>108</v>
      </c>
      <c r="BM624" s="193" t="s">
        <v>4084</v>
      </c>
    </row>
    <row r="625" s="13" customFormat="1">
      <c r="A625" s="13"/>
      <c r="B625" s="195"/>
      <c r="C625" s="13"/>
      <c r="D625" s="196" t="s">
        <v>265</v>
      </c>
      <c r="E625" s="197" t="s">
        <v>1</v>
      </c>
      <c r="F625" s="198" t="s">
        <v>331</v>
      </c>
      <c r="G625" s="13"/>
      <c r="H625" s="197" t="s">
        <v>1</v>
      </c>
      <c r="I625" s="199"/>
      <c r="J625" s="13"/>
      <c r="K625" s="13"/>
      <c r="L625" s="195"/>
      <c r="M625" s="200"/>
      <c r="N625" s="201"/>
      <c r="O625" s="201"/>
      <c r="P625" s="201"/>
      <c r="Q625" s="201"/>
      <c r="R625" s="201"/>
      <c r="S625" s="201"/>
      <c r="T625" s="202"/>
      <c r="U625" s="13"/>
      <c r="V625" s="13"/>
      <c r="W625" s="13"/>
      <c r="X625" s="13"/>
      <c r="Y625" s="13"/>
      <c r="Z625" s="13"/>
      <c r="AA625" s="13"/>
      <c r="AB625" s="13"/>
      <c r="AC625" s="13"/>
      <c r="AD625" s="13"/>
      <c r="AE625" s="13"/>
      <c r="AT625" s="197" t="s">
        <v>265</v>
      </c>
      <c r="AU625" s="197" t="s">
        <v>92</v>
      </c>
      <c r="AV625" s="13" t="s">
        <v>82</v>
      </c>
      <c r="AW625" s="13" t="s">
        <v>32</v>
      </c>
      <c r="AX625" s="13" t="s">
        <v>75</v>
      </c>
      <c r="AY625" s="197" t="s">
        <v>257</v>
      </c>
    </row>
    <row r="626" s="13" customFormat="1">
      <c r="A626" s="13"/>
      <c r="B626" s="195"/>
      <c r="C626" s="13"/>
      <c r="D626" s="196" t="s">
        <v>265</v>
      </c>
      <c r="E626" s="197" t="s">
        <v>1</v>
      </c>
      <c r="F626" s="198" t="s">
        <v>881</v>
      </c>
      <c r="G626" s="13"/>
      <c r="H626" s="197" t="s">
        <v>1</v>
      </c>
      <c r="I626" s="199"/>
      <c r="J626" s="13"/>
      <c r="K626" s="13"/>
      <c r="L626" s="195"/>
      <c r="M626" s="200"/>
      <c r="N626" s="201"/>
      <c r="O626" s="201"/>
      <c r="P626" s="201"/>
      <c r="Q626" s="201"/>
      <c r="R626" s="201"/>
      <c r="S626" s="201"/>
      <c r="T626" s="202"/>
      <c r="U626" s="13"/>
      <c r="V626" s="13"/>
      <c r="W626" s="13"/>
      <c r="X626" s="13"/>
      <c r="Y626" s="13"/>
      <c r="Z626" s="13"/>
      <c r="AA626" s="13"/>
      <c r="AB626" s="13"/>
      <c r="AC626" s="13"/>
      <c r="AD626" s="13"/>
      <c r="AE626" s="13"/>
      <c r="AT626" s="197" t="s">
        <v>265</v>
      </c>
      <c r="AU626" s="197" t="s">
        <v>92</v>
      </c>
      <c r="AV626" s="13" t="s">
        <v>82</v>
      </c>
      <c r="AW626" s="13" t="s">
        <v>32</v>
      </c>
      <c r="AX626" s="13" t="s">
        <v>75</v>
      </c>
      <c r="AY626" s="197" t="s">
        <v>257</v>
      </c>
    </row>
    <row r="627" s="14" customFormat="1">
      <c r="A627" s="14"/>
      <c r="B627" s="203"/>
      <c r="C627" s="14"/>
      <c r="D627" s="196" t="s">
        <v>265</v>
      </c>
      <c r="E627" s="204" t="s">
        <v>1</v>
      </c>
      <c r="F627" s="205" t="s">
        <v>4085</v>
      </c>
      <c r="G627" s="14"/>
      <c r="H627" s="206">
        <v>3.7709999999999999</v>
      </c>
      <c r="I627" s="207"/>
      <c r="J627" s="14"/>
      <c r="K627" s="14"/>
      <c r="L627" s="203"/>
      <c r="M627" s="208"/>
      <c r="N627" s="209"/>
      <c r="O627" s="209"/>
      <c r="P627" s="209"/>
      <c r="Q627" s="209"/>
      <c r="R627" s="209"/>
      <c r="S627" s="209"/>
      <c r="T627" s="210"/>
      <c r="U627" s="14"/>
      <c r="V627" s="14"/>
      <c r="W627" s="14"/>
      <c r="X627" s="14"/>
      <c r="Y627" s="14"/>
      <c r="Z627" s="14"/>
      <c r="AA627" s="14"/>
      <c r="AB627" s="14"/>
      <c r="AC627" s="14"/>
      <c r="AD627" s="14"/>
      <c r="AE627" s="14"/>
      <c r="AT627" s="204" t="s">
        <v>265</v>
      </c>
      <c r="AU627" s="204" t="s">
        <v>92</v>
      </c>
      <c r="AV627" s="14" t="s">
        <v>85</v>
      </c>
      <c r="AW627" s="14" t="s">
        <v>32</v>
      </c>
      <c r="AX627" s="14" t="s">
        <v>75</v>
      </c>
      <c r="AY627" s="204" t="s">
        <v>257</v>
      </c>
    </row>
    <row r="628" s="14" customFormat="1">
      <c r="A628" s="14"/>
      <c r="B628" s="203"/>
      <c r="C628" s="14"/>
      <c r="D628" s="196" t="s">
        <v>265</v>
      </c>
      <c r="E628" s="204" t="s">
        <v>1</v>
      </c>
      <c r="F628" s="205" t="s">
        <v>4086</v>
      </c>
      <c r="G628" s="14"/>
      <c r="H628" s="206">
        <v>9.1920000000000002</v>
      </c>
      <c r="I628" s="207"/>
      <c r="J628" s="14"/>
      <c r="K628" s="14"/>
      <c r="L628" s="203"/>
      <c r="M628" s="208"/>
      <c r="N628" s="209"/>
      <c r="O628" s="209"/>
      <c r="P628" s="209"/>
      <c r="Q628" s="209"/>
      <c r="R628" s="209"/>
      <c r="S628" s="209"/>
      <c r="T628" s="210"/>
      <c r="U628" s="14"/>
      <c r="V628" s="14"/>
      <c r="W628" s="14"/>
      <c r="X628" s="14"/>
      <c r="Y628" s="14"/>
      <c r="Z628" s="14"/>
      <c r="AA628" s="14"/>
      <c r="AB628" s="14"/>
      <c r="AC628" s="14"/>
      <c r="AD628" s="14"/>
      <c r="AE628" s="14"/>
      <c r="AT628" s="204" t="s">
        <v>265</v>
      </c>
      <c r="AU628" s="204" t="s">
        <v>92</v>
      </c>
      <c r="AV628" s="14" t="s">
        <v>85</v>
      </c>
      <c r="AW628" s="14" t="s">
        <v>32</v>
      </c>
      <c r="AX628" s="14" t="s">
        <v>75</v>
      </c>
      <c r="AY628" s="204" t="s">
        <v>257</v>
      </c>
    </row>
    <row r="629" s="15" customFormat="1">
      <c r="A629" s="15"/>
      <c r="B629" s="211"/>
      <c r="C629" s="15"/>
      <c r="D629" s="196" t="s">
        <v>265</v>
      </c>
      <c r="E629" s="212" t="s">
        <v>1</v>
      </c>
      <c r="F629" s="213" t="s">
        <v>271</v>
      </c>
      <c r="G629" s="15"/>
      <c r="H629" s="214">
        <v>12.963000000000001</v>
      </c>
      <c r="I629" s="215"/>
      <c r="J629" s="15"/>
      <c r="K629" s="15"/>
      <c r="L629" s="211"/>
      <c r="M629" s="216"/>
      <c r="N629" s="217"/>
      <c r="O629" s="217"/>
      <c r="P629" s="217"/>
      <c r="Q629" s="217"/>
      <c r="R629" s="217"/>
      <c r="S629" s="217"/>
      <c r="T629" s="218"/>
      <c r="U629" s="15"/>
      <c r="V629" s="15"/>
      <c r="W629" s="15"/>
      <c r="X629" s="15"/>
      <c r="Y629" s="15"/>
      <c r="Z629" s="15"/>
      <c r="AA629" s="15"/>
      <c r="AB629" s="15"/>
      <c r="AC629" s="15"/>
      <c r="AD629" s="15"/>
      <c r="AE629" s="15"/>
      <c r="AT629" s="212" t="s">
        <v>265</v>
      </c>
      <c r="AU629" s="212" t="s">
        <v>92</v>
      </c>
      <c r="AV629" s="15" t="s">
        <v>108</v>
      </c>
      <c r="AW629" s="15" t="s">
        <v>32</v>
      </c>
      <c r="AX629" s="15" t="s">
        <v>82</v>
      </c>
      <c r="AY629" s="212" t="s">
        <v>257</v>
      </c>
    </row>
    <row r="630" s="2" customFormat="1" ht="24.15" customHeight="1">
      <c r="A630" s="38"/>
      <c r="B630" s="181"/>
      <c r="C630" s="182" t="s">
        <v>915</v>
      </c>
      <c r="D630" s="182" t="s">
        <v>259</v>
      </c>
      <c r="E630" s="183" t="s">
        <v>887</v>
      </c>
      <c r="F630" s="184" t="s">
        <v>888</v>
      </c>
      <c r="G630" s="185" t="s">
        <v>323</v>
      </c>
      <c r="H630" s="186">
        <v>131.84999999999999</v>
      </c>
      <c r="I630" s="187"/>
      <c r="J630" s="188">
        <f>ROUND(I630*H630,2)</f>
        <v>0</v>
      </c>
      <c r="K630" s="184" t="s">
        <v>1</v>
      </c>
      <c r="L630" s="39"/>
      <c r="M630" s="189" t="s">
        <v>1</v>
      </c>
      <c r="N630" s="190" t="s">
        <v>40</v>
      </c>
      <c r="O630" s="77"/>
      <c r="P630" s="191">
        <f>O630*H630</f>
        <v>0</v>
      </c>
      <c r="Q630" s="191">
        <v>0.17999999999999999</v>
      </c>
      <c r="R630" s="191">
        <f>Q630*H630</f>
        <v>23.732999999999997</v>
      </c>
      <c r="S630" s="191">
        <v>0</v>
      </c>
      <c r="T630" s="192">
        <f>S630*H630</f>
        <v>0</v>
      </c>
      <c r="U630" s="38"/>
      <c r="V630" s="38"/>
      <c r="W630" s="38"/>
      <c r="X630" s="38"/>
      <c r="Y630" s="38"/>
      <c r="Z630" s="38"/>
      <c r="AA630" s="38"/>
      <c r="AB630" s="38"/>
      <c r="AC630" s="38"/>
      <c r="AD630" s="38"/>
      <c r="AE630" s="38"/>
      <c r="AR630" s="193" t="s">
        <v>108</v>
      </c>
      <c r="AT630" s="193" t="s">
        <v>259</v>
      </c>
      <c r="AU630" s="193" t="s">
        <v>92</v>
      </c>
      <c r="AY630" s="19" t="s">
        <v>257</v>
      </c>
      <c r="BE630" s="194">
        <f>IF(N630="základní",J630,0)</f>
        <v>0</v>
      </c>
      <c r="BF630" s="194">
        <f>IF(N630="snížená",J630,0)</f>
        <v>0</v>
      </c>
      <c r="BG630" s="194">
        <f>IF(N630="zákl. přenesená",J630,0)</f>
        <v>0</v>
      </c>
      <c r="BH630" s="194">
        <f>IF(N630="sníž. přenesená",J630,0)</f>
        <v>0</v>
      </c>
      <c r="BI630" s="194">
        <f>IF(N630="nulová",J630,0)</f>
        <v>0</v>
      </c>
      <c r="BJ630" s="19" t="s">
        <v>82</v>
      </c>
      <c r="BK630" s="194">
        <f>ROUND(I630*H630,2)</f>
        <v>0</v>
      </c>
      <c r="BL630" s="19" t="s">
        <v>108</v>
      </c>
      <c r="BM630" s="193" t="s">
        <v>4087</v>
      </c>
    </row>
    <row r="631" s="13" customFormat="1">
      <c r="A631" s="13"/>
      <c r="B631" s="195"/>
      <c r="C631" s="13"/>
      <c r="D631" s="196" t="s">
        <v>265</v>
      </c>
      <c r="E631" s="197" t="s">
        <v>1</v>
      </c>
      <c r="F631" s="198" t="s">
        <v>890</v>
      </c>
      <c r="G631" s="13"/>
      <c r="H631" s="197" t="s">
        <v>1</v>
      </c>
      <c r="I631" s="199"/>
      <c r="J631" s="13"/>
      <c r="K631" s="13"/>
      <c r="L631" s="195"/>
      <c r="M631" s="200"/>
      <c r="N631" s="201"/>
      <c r="O631" s="201"/>
      <c r="P631" s="201"/>
      <c r="Q631" s="201"/>
      <c r="R631" s="201"/>
      <c r="S631" s="201"/>
      <c r="T631" s="202"/>
      <c r="U631" s="13"/>
      <c r="V631" s="13"/>
      <c r="W631" s="13"/>
      <c r="X631" s="13"/>
      <c r="Y631" s="13"/>
      <c r="Z631" s="13"/>
      <c r="AA631" s="13"/>
      <c r="AB631" s="13"/>
      <c r="AC631" s="13"/>
      <c r="AD631" s="13"/>
      <c r="AE631" s="13"/>
      <c r="AT631" s="197" t="s">
        <v>265</v>
      </c>
      <c r="AU631" s="197" t="s">
        <v>92</v>
      </c>
      <c r="AV631" s="13" t="s">
        <v>82</v>
      </c>
      <c r="AW631" s="13" t="s">
        <v>32</v>
      </c>
      <c r="AX631" s="13" t="s">
        <v>75</v>
      </c>
      <c r="AY631" s="197" t="s">
        <v>257</v>
      </c>
    </row>
    <row r="632" s="13" customFormat="1">
      <c r="A632" s="13"/>
      <c r="B632" s="195"/>
      <c r="C632" s="13"/>
      <c r="D632" s="196" t="s">
        <v>265</v>
      </c>
      <c r="E632" s="197" t="s">
        <v>1</v>
      </c>
      <c r="F632" s="198" t="s">
        <v>891</v>
      </c>
      <c r="G632" s="13"/>
      <c r="H632" s="197" t="s">
        <v>1</v>
      </c>
      <c r="I632" s="199"/>
      <c r="J632" s="13"/>
      <c r="K632" s="13"/>
      <c r="L632" s="195"/>
      <c r="M632" s="200"/>
      <c r="N632" s="201"/>
      <c r="O632" s="201"/>
      <c r="P632" s="201"/>
      <c r="Q632" s="201"/>
      <c r="R632" s="201"/>
      <c r="S632" s="201"/>
      <c r="T632" s="202"/>
      <c r="U632" s="13"/>
      <c r="V632" s="13"/>
      <c r="W632" s="13"/>
      <c r="X632" s="13"/>
      <c r="Y632" s="13"/>
      <c r="Z632" s="13"/>
      <c r="AA632" s="13"/>
      <c r="AB632" s="13"/>
      <c r="AC632" s="13"/>
      <c r="AD632" s="13"/>
      <c r="AE632" s="13"/>
      <c r="AT632" s="197" t="s">
        <v>265</v>
      </c>
      <c r="AU632" s="197" t="s">
        <v>92</v>
      </c>
      <c r="AV632" s="13" t="s">
        <v>82</v>
      </c>
      <c r="AW632" s="13" t="s">
        <v>32</v>
      </c>
      <c r="AX632" s="13" t="s">
        <v>75</v>
      </c>
      <c r="AY632" s="197" t="s">
        <v>257</v>
      </c>
    </row>
    <row r="633" s="14" customFormat="1">
      <c r="A633" s="14"/>
      <c r="B633" s="203"/>
      <c r="C633" s="14"/>
      <c r="D633" s="196" t="s">
        <v>265</v>
      </c>
      <c r="E633" s="204" t="s">
        <v>1</v>
      </c>
      <c r="F633" s="205" t="s">
        <v>4088</v>
      </c>
      <c r="G633" s="14"/>
      <c r="H633" s="206">
        <v>66.909999999999997</v>
      </c>
      <c r="I633" s="207"/>
      <c r="J633" s="14"/>
      <c r="K633" s="14"/>
      <c r="L633" s="203"/>
      <c r="M633" s="208"/>
      <c r="N633" s="209"/>
      <c r="O633" s="209"/>
      <c r="P633" s="209"/>
      <c r="Q633" s="209"/>
      <c r="R633" s="209"/>
      <c r="S633" s="209"/>
      <c r="T633" s="210"/>
      <c r="U633" s="14"/>
      <c r="V633" s="14"/>
      <c r="W633" s="14"/>
      <c r="X633" s="14"/>
      <c r="Y633" s="14"/>
      <c r="Z633" s="14"/>
      <c r="AA633" s="14"/>
      <c r="AB633" s="14"/>
      <c r="AC633" s="14"/>
      <c r="AD633" s="14"/>
      <c r="AE633" s="14"/>
      <c r="AT633" s="204" t="s">
        <v>265</v>
      </c>
      <c r="AU633" s="204" t="s">
        <v>92</v>
      </c>
      <c r="AV633" s="14" t="s">
        <v>85</v>
      </c>
      <c r="AW633" s="14" t="s">
        <v>32</v>
      </c>
      <c r="AX633" s="14" t="s">
        <v>75</v>
      </c>
      <c r="AY633" s="204" t="s">
        <v>257</v>
      </c>
    </row>
    <row r="634" s="13" customFormat="1">
      <c r="A634" s="13"/>
      <c r="B634" s="195"/>
      <c r="C634" s="13"/>
      <c r="D634" s="196" t="s">
        <v>265</v>
      </c>
      <c r="E634" s="197" t="s">
        <v>1</v>
      </c>
      <c r="F634" s="198" t="s">
        <v>893</v>
      </c>
      <c r="G634" s="13"/>
      <c r="H634" s="197" t="s">
        <v>1</v>
      </c>
      <c r="I634" s="199"/>
      <c r="J634" s="13"/>
      <c r="K634" s="13"/>
      <c r="L634" s="195"/>
      <c r="M634" s="200"/>
      <c r="N634" s="201"/>
      <c r="O634" s="201"/>
      <c r="P634" s="201"/>
      <c r="Q634" s="201"/>
      <c r="R634" s="201"/>
      <c r="S634" s="201"/>
      <c r="T634" s="202"/>
      <c r="U634" s="13"/>
      <c r="V634" s="13"/>
      <c r="W634" s="13"/>
      <c r="X634" s="13"/>
      <c r="Y634" s="13"/>
      <c r="Z634" s="13"/>
      <c r="AA634" s="13"/>
      <c r="AB634" s="13"/>
      <c r="AC634" s="13"/>
      <c r="AD634" s="13"/>
      <c r="AE634" s="13"/>
      <c r="AT634" s="197" t="s">
        <v>265</v>
      </c>
      <c r="AU634" s="197" t="s">
        <v>92</v>
      </c>
      <c r="AV634" s="13" t="s">
        <v>82</v>
      </c>
      <c r="AW634" s="13" t="s">
        <v>32</v>
      </c>
      <c r="AX634" s="13" t="s">
        <v>75</v>
      </c>
      <c r="AY634" s="197" t="s">
        <v>257</v>
      </c>
    </row>
    <row r="635" s="14" customFormat="1">
      <c r="A635" s="14"/>
      <c r="B635" s="203"/>
      <c r="C635" s="14"/>
      <c r="D635" s="196" t="s">
        <v>265</v>
      </c>
      <c r="E635" s="204" t="s">
        <v>1</v>
      </c>
      <c r="F635" s="205" t="s">
        <v>4089</v>
      </c>
      <c r="G635" s="14"/>
      <c r="H635" s="206">
        <v>64.939999999999998</v>
      </c>
      <c r="I635" s="207"/>
      <c r="J635" s="14"/>
      <c r="K635" s="14"/>
      <c r="L635" s="203"/>
      <c r="M635" s="208"/>
      <c r="N635" s="209"/>
      <c r="O635" s="209"/>
      <c r="P635" s="209"/>
      <c r="Q635" s="209"/>
      <c r="R635" s="209"/>
      <c r="S635" s="209"/>
      <c r="T635" s="210"/>
      <c r="U635" s="14"/>
      <c r="V635" s="14"/>
      <c r="W635" s="14"/>
      <c r="X635" s="14"/>
      <c r="Y635" s="14"/>
      <c r="Z635" s="14"/>
      <c r="AA635" s="14"/>
      <c r="AB635" s="14"/>
      <c r="AC635" s="14"/>
      <c r="AD635" s="14"/>
      <c r="AE635" s="14"/>
      <c r="AT635" s="204" t="s">
        <v>265</v>
      </c>
      <c r="AU635" s="204" t="s">
        <v>92</v>
      </c>
      <c r="AV635" s="14" t="s">
        <v>85</v>
      </c>
      <c r="AW635" s="14" t="s">
        <v>32</v>
      </c>
      <c r="AX635" s="14" t="s">
        <v>75</v>
      </c>
      <c r="AY635" s="204" t="s">
        <v>257</v>
      </c>
    </row>
    <row r="636" s="15" customFormat="1">
      <c r="A636" s="15"/>
      <c r="B636" s="211"/>
      <c r="C636" s="15"/>
      <c r="D636" s="196" t="s">
        <v>265</v>
      </c>
      <c r="E636" s="212" t="s">
        <v>1</v>
      </c>
      <c r="F636" s="213" t="s">
        <v>271</v>
      </c>
      <c r="G636" s="15"/>
      <c r="H636" s="214">
        <v>131.84999999999999</v>
      </c>
      <c r="I636" s="215"/>
      <c r="J636" s="15"/>
      <c r="K636" s="15"/>
      <c r="L636" s="211"/>
      <c r="M636" s="216"/>
      <c r="N636" s="217"/>
      <c r="O636" s="217"/>
      <c r="P636" s="217"/>
      <c r="Q636" s="217"/>
      <c r="R636" s="217"/>
      <c r="S636" s="217"/>
      <c r="T636" s="218"/>
      <c r="U636" s="15"/>
      <c r="V636" s="15"/>
      <c r="W636" s="15"/>
      <c r="X636" s="15"/>
      <c r="Y636" s="15"/>
      <c r="Z636" s="15"/>
      <c r="AA636" s="15"/>
      <c r="AB636" s="15"/>
      <c r="AC636" s="15"/>
      <c r="AD636" s="15"/>
      <c r="AE636" s="15"/>
      <c r="AT636" s="212" t="s">
        <v>265</v>
      </c>
      <c r="AU636" s="212" t="s">
        <v>92</v>
      </c>
      <c r="AV636" s="15" t="s">
        <v>108</v>
      </c>
      <c r="AW636" s="15" t="s">
        <v>32</v>
      </c>
      <c r="AX636" s="15" t="s">
        <v>82</v>
      </c>
      <c r="AY636" s="212" t="s">
        <v>257</v>
      </c>
    </row>
    <row r="637" s="2" customFormat="1" ht="24.15" customHeight="1">
      <c r="A637" s="38"/>
      <c r="B637" s="181"/>
      <c r="C637" s="182" t="s">
        <v>922</v>
      </c>
      <c r="D637" s="182" t="s">
        <v>259</v>
      </c>
      <c r="E637" s="183" t="s">
        <v>908</v>
      </c>
      <c r="F637" s="184" t="s">
        <v>909</v>
      </c>
      <c r="G637" s="185" t="s">
        <v>323</v>
      </c>
      <c r="H637" s="186">
        <v>178.09</v>
      </c>
      <c r="I637" s="187"/>
      <c r="J637" s="188">
        <f>ROUND(I637*H637,2)</f>
        <v>0</v>
      </c>
      <c r="K637" s="184" t="s">
        <v>1</v>
      </c>
      <c r="L637" s="39"/>
      <c r="M637" s="189" t="s">
        <v>1</v>
      </c>
      <c r="N637" s="190" t="s">
        <v>40</v>
      </c>
      <c r="O637" s="77"/>
      <c r="P637" s="191">
        <f>O637*H637</f>
        <v>0</v>
      </c>
      <c r="Q637" s="191">
        <v>0.11</v>
      </c>
      <c r="R637" s="191">
        <f>Q637*H637</f>
        <v>19.5899</v>
      </c>
      <c r="S637" s="191">
        <v>0</v>
      </c>
      <c r="T637" s="192">
        <f>S637*H637</f>
        <v>0</v>
      </c>
      <c r="U637" s="38"/>
      <c r="V637" s="38"/>
      <c r="W637" s="38"/>
      <c r="X637" s="38"/>
      <c r="Y637" s="38"/>
      <c r="Z637" s="38"/>
      <c r="AA637" s="38"/>
      <c r="AB637" s="38"/>
      <c r="AC637" s="38"/>
      <c r="AD637" s="38"/>
      <c r="AE637" s="38"/>
      <c r="AR637" s="193" t="s">
        <v>108</v>
      </c>
      <c r="AT637" s="193" t="s">
        <v>259</v>
      </c>
      <c r="AU637" s="193" t="s">
        <v>92</v>
      </c>
      <c r="AY637" s="19" t="s">
        <v>257</v>
      </c>
      <c r="BE637" s="194">
        <f>IF(N637="základní",J637,0)</f>
        <v>0</v>
      </c>
      <c r="BF637" s="194">
        <f>IF(N637="snížená",J637,0)</f>
        <v>0</v>
      </c>
      <c r="BG637" s="194">
        <f>IF(N637="zákl. přenesená",J637,0)</f>
        <v>0</v>
      </c>
      <c r="BH637" s="194">
        <f>IF(N637="sníž. přenesená",J637,0)</f>
        <v>0</v>
      </c>
      <c r="BI637" s="194">
        <f>IF(N637="nulová",J637,0)</f>
        <v>0</v>
      </c>
      <c r="BJ637" s="19" t="s">
        <v>82</v>
      </c>
      <c r="BK637" s="194">
        <f>ROUND(I637*H637,2)</f>
        <v>0</v>
      </c>
      <c r="BL637" s="19" t="s">
        <v>108</v>
      </c>
      <c r="BM637" s="193" t="s">
        <v>4090</v>
      </c>
    </row>
    <row r="638" s="13" customFormat="1">
      <c r="A638" s="13"/>
      <c r="B638" s="195"/>
      <c r="C638" s="13"/>
      <c r="D638" s="196" t="s">
        <v>265</v>
      </c>
      <c r="E638" s="197" t="s">
        <v>1</v>
      </c>
      <c r="F638" s="198" t="s">
        <v>890</v>
      </c>
      <c r="G638" s="13"/>
      <c r="H638" s="197" t="s">
        <v>1</v>
      </c>
      <c r="I638" s="199"/>
      <c r="J638" s="13"/>
      <c r="K638" s="13"/>
      <c r="L638" s="195"/>
      <c r="M638" s="200"/>
      <c r="N638" s="201"/>
      <c r="O638" s="201"/>
      <c r="P638" s="201"/>
      <c r="Q638" s="201"/>
      <c r="R638" s="201"/>
      <c r="S638" s="201"/>
      <c r="T638" s="202"/>
      <c r="U638" s="13"/>
      <c r="V638" s="13"/>
      <c r="W638" s="13"/>
      <c r="X638" s="13"/>
      <c r="Y638" s="13"/>
      <c r="Z638" s="13"/>
      <c r="AA638" s="13"/>
      <c r="AB638" s="13"/>
      <c r="AC638" s="13"/>
      <c r="AD638" s="13"/>
      <c r="AE638" s="13"/>
      <c r="AT638" s="197" t="s">
        <v>265</v>
      </c>
      <c r="AU638" s="197" t="s">
        <v>92</v>
      </c>
      <c r="AV638" s="13" t="s">
        <v>82</v>
      </c>
      <c r="AW638" s="13" t="s">
        <v>32</v>
      </c>
      <c r="AX638" s="13" t="s">
        <v>75</v>
      </c>
      <c r="AY638" s="197" t="s">
        <v>257</v>
      </c>
    </row>
    <row r="639" s="13" customFormat="1">
      <c r="A639" s="13"/>
      <c r="B639" s="195"/>
      <c r="C639" s="13"/>
      <c r="D639" s="196" t="s">
        <v>265</v>
      </c>
      <c r="E639" s="197" t="s">
        <v>1</v>
      </c>
      <c r="F639" s="198" t="s">
        <v>911</v>
      </c>
      <c r="G639" s="13"/>
      <c r="H639" s="197" t="s">
        <v>1</v>
      </c>
      <c r="I639" s="199"/>
      <c r="J639" s="13"/>
      <c r="K639" s="13"/>
      <c r="L639" s="195"/>
      <c r="M639" s="200"/>
      <c r="N639" s="201"/>
      <c r="O639" s="201"/>
      <c r="P639" s="201"/>
      <c r="Q639" s="201"/>
      <c r="R639" s="201"/>
      <c r="S639" s="201"/>
      <c r="T639" s="202"/>
      <c r="U639" s="13"/>
      <c r="V639" s="13"/>
      <c r="W639" s="13"/>
      <c r="X639" s="13"/>
      <c r="Y639" s="13"/>
      <c r="Z639" s="13"/>
      <c r="AA639" s="13"/>
      <c r="AB639" s="13"/>
      <c r="AC639" s="13"/>
      <c r="AD639" s="13"/>
      <c r="AE639" s="13"/>
      <c r="AT639" s="197" t="s">
        <v>265</v>
      </c>
      <c r="AU639" s="197" t="s">
        <v>92</v>
      </c>
      <c r="AV639" s="13" t="s">
        <v>82</v>
      </c>
      <c r="AW639" s="13" t="s">
        <v>32</v>
      </c>
      <c r="AX639" s="13" t="s">
        <v>75</v>
      </c>
      <c r="AY639" s="197" t="s">
        <v>257</v>
      </c>
    </row>
    <row r="640" s="14" customFormat="1">
      <c r="A640" s="14"/>
      <c r="B640" s="203"/>
      <c r="C640" s="14"/>
      <c r="D640" s="196" t="s">
        <v>265</v>
      </c>
      <c r="E640" s="204" t="s">
        <v>1</v>
      </c>
      <c r="F640" s="205" t="s">
        <v>4091</v>
      </c>
      <c r="G640" s="14"/>
      <c r="H640" s="206">
        <v>178.09</v>
      </c>
      <c r="I640" s="207"/>
      <c r="J640" s="14"/>
      <c r="K640" s="14"/>
      <c r="L640" s="203"/>
      <c r="M640" s="208"/>
      <c r="N640" s="209"/>
      <c r="O640" s="209"/>
      <c r="P640" s="209"/>
      <c r="Q640" s="209"/>
      <c r="R640" s="209"/>
      <c r="S640" s="209"/>
      <c r="T640" s="210"/>
      <c r="U640" s="14"/>
      <c r="V640" s="14"/>
      <c r="W640" s="14"/>
      <c r="X640" s="14"/>
      <c r="Y640" s="14"/>
      <c r="Z640" s="14"/>
      <c r="AA640" s="14"/>
      <c r="AB640" s="14"/>
      <c r="AC640" s="14"/>
      <c r="AD640" s="14"/>
      <c r="AE640" s="14"/>
      <c r="AT640" s="204" t="s">
        <v>265</v>
      </c>
      <c r="AU640" s="204" t="s">
        <v>92</v>
      </c>
      <c r="AV640" s="14" t="s">
        <v>85</v>
      </c>
      <c r="AW640" s="14" t="s">
        <v>32</v>
      </c>
      <c r="AX640" s="14" t="s">
        <v>75</v>
      </c>
      <c r="AY640" s="204" t="s">
        <v>257</v>
      </c>
    </row>
    <row r="641" s="15" customFormat="1">
      <c r="A641" s="15"/>
      <c r="B641" s="211"/>
      <c r="C641" s="15"/>
      <c r="D641" s="196" t="s">
        <v>265</v>
      </c>
      <c r="E641" s="212" t="s">
        <v>1</v>
      </c>
      <c r="F641" s="213" t="s">
        <v>271</v>
      </c>
      <c r="G641" s="15"/>
      <c r="H641" s="214">
        <v>178.09</v>
      </c>
      <c r="I641" s="215"/>
      <c r="J641" s="15"/>
      <c r="K641" s="15"/>
      <c r="L641" s="211"/>
      <c r="M641" s="216"/>
      <c r="N641" s="217"/>
      <c r="O641" s="217"/>
      <c r="P641" s="217"/>
      <c r="Q641" s="217"/>
      <c r="R641" s="217"/>
      <c r="S641" s="217"/>
      <c r="T641" s="218"/>
      <c r="U641" s="15"/>
      <c r="V641" s="15"/>
      <c r="W641" s="15"/>
      <c r="X641" s="15"/>
      <c r="Y641" s="15"/>
      <c r="Z641" s="15"/>
      <c r="AA641" s="15"/>
      <c r="AB641" s="15"/>
      <c r="AC641" s="15"/>
      <c r="AD641" s="15"/>
      <c r="AE641" s="15"/>
      <c r="AT641" s="212" t="s">
        <v>265</v>
      </c>
      <c r="AU641" s="212" t="s">
        <v>92</v>
      </c>
      <c r="AV641" s="15" t="s">
        <v>108</v>
      </c>
      <c r="AW641" s="15" t="s">
        <v>32</v>
      </c>
      <c r="AX641" s="15" t="s">
        <v>82</v>
      </c>
      <c r="AY641" s="212" t="s">
        <v>257</v>
      </c>
    </row>
    <row r="642" s="2" customFormat="1" ht="16.5" customHeight="1">
      <c r="A642" s="38"/>
      <c r="B642" s="181"/>
      <c r="C642" s="182" t="s">
        <v>930</v>
      </c>
      <c r="D642" s="182" t="s">
        <v>259</v>
      </c>
      <c r="E642" s="183" t="s">
        <v>954</v>
      </c>
      <c r="F642" s="184" t="s">
        <v>955</v>
      </c>
      <c r="G642" s="185" t="s">
        <v>323</v>
      </c>
      <c r="H642" s="186">
        <v>309.94</v>
      </c>
      <c r="I642" s="187"/>
      <c r="J642" s="188">
        <f>ROUND(I642*H642,2)</f>
        <v>0</v>
      </c>
      <c r="K642" s="184" t="s">
        <v>263</v>
      </c>
      <c r="L642" s="39"/>
      <c r="M642" s="189" t="s">
        <v>1</v>
      </c>
      <c r="N642" s="190" t="s">
        <v>40</v>
      </c>
      <c r="O642" s="77"/>
      <c r="P642" s="191">
        <f>O642*H642</f>
        <v>0</v>
      </c>
      <c r="Q642" s="191">
        <v>0.00012999999999999999</v>
      </c>
      <c r="R642" s="191">
        <f>Q642*H642</f>
        <v>0.040292199999999993</v>
      </c>
      <c r="S642" s="191">
        <v>0</v>
      </c>
      <c r="T642" s="192">
        <f>S642*H642</f>
        <v>0</v>
      </c>
      <c r="U642" s="38"/>
      <c r="V642" s="38"/>
      <c r="W642" s="38"/>
      <c r="X642" s="38"/>
      <c r="Y642" s="38"/>
      <c r="Z642" s="38"/>
      <c r="AA642" s="38"/>
      <c r="AB642" s="38"/>
      <c r="AC642" s="38"/>
      <c r="AD642" s="38"/>
      <c r="AE642" s="38"/>
      <c r="AR642" s="193" t="s">
        <v>108</v>
      </c>
      <c r="AT642" s="193" t="s">
        <v>259</v>
      </c>
      <c r="AU642" s="193" t="s">
        <v>92</v>
      </c>
      <c r="AY642" s="19" t="s">
        <v>257</v>
      </c>
      <c r="BE642" s="194">
        <f>IF(N642="základní",J642,0)</f>
        <v>0</v>
      </c>
      <c r="BF642" s="194">
        <f>IF(N642="snížená",J642,0)</f>
        <v>0</v>
      </c>
      <c r="BG642" s="194">
        <f>IF(N642="zákl. přenesená",J642,0)</f>
        <v>0</v>
      </c>
      <c r="BH642" s="194">
        <f>IF(N642="sníž. přenesená",J642,0)</f>
        <v>0</v>
      </c>
      <c r="BI642" s="194">
        <f>IF(N642="nulová",J642,0)</f>
        <v>0</v>
      </c>
      <c r="BJ642" s="19" t="s">
        <v>82</v>
      </c>
      <c r="BK642" s="194">
        <f>ROUND(I642*H642,2)</f>
        <v>0</v>
      </c>
      <c r="BL642" s="19" t="s">
        <v>108</v>
      </c>
      <c r="BM642" s="193" t="s">
        <v>4092</v>
      </c>
    </row>
    <row r="643" s="13" customFormat="1">
      <c r="A643" s="13"/>
      <c r="B643" s="195"/>
      <c r="C643" s="13"/>
      <c r="D643" s="196" t="s">
        <v>265</v>
      </c>
      <c r="E643" s="197" t="s">
        <v>1</v>
      </c>
      <c r="F643" s="198" t="s">
        <v>890</v>
      </c>
      <c r="G643" s="13"/>
      <c r="H643" s="197" t="s">
        <v>1</v>
      </c>
      <c r="I643" s="199"/>
      <c r="J643" s="13"/>
      <c r="K643" s="13"/>
      <c r="L643" s="195"/>
      <c r="M643" s="200"/>
      <c r="N643" s="201"/>
      <c r="O643" s="201"/>
      <c r="P643" s="201"/>
      <c r="Q643" s="201"/>
      <c r="R643" s="201"/>
      <c r="S643" s="201"/>
      <c r="T643" s="202"/>
      <c r="U643" s="13"/>
      <c r="V643" s="13"/>
      <c r="W643" s="13"/>
      <c r="X643" s="13"/>
      <c r="Y643" s="13"/>
      <c r="Z643" s="13"/>
      <c r="AA643" s="13"/>
      <c r="AB643" s="13"/>
      <c r="AC643" s="13"/>
      <c r="AD643" s="13"/>
      <c r="AE643" s="13"/>
      <c r="AT643" s="197" t="s">
        <v>265</v>
      </c>
      <c r="AU643" s="197" t="s">
        <v>92</v>
      </c>
      <c r="AV643" s="13" t="s">
        <v>82</v>
      </c>
      <c r="AW643" s="13" t="s">
        <v>32</v>
      </c>
      <c r="AX643" s="13" t="s">
        <v>75</v>
      </c>
      <c r="AY643" s="197" t="s">
        <v>257</v>
      </c>
    </row>
    <row r="644" s="13" customFormat="1">
      <c r="A644" s="13"/>
      <c r="B644" s="195"/>
      <c r="C644" s="13"/>
      <c r="D644" s="196" t="s">
        <v>265</v>
      </c>
      <c r="E644" s="197" t="s">
        <v>1</v>
      </c>
      <c r="F644" s="198" t="s">
        <v>957</v>
      </c>
      <c r="G644" s="13"/>
      <c r="H644" s="197" t="s">
        <v>1</v>
      </c>
      <c r="I644" s="199"/>
      <c r="J644" s="13"/>
      <c r="K644" s="13"/>
      <c r="L644" s="195"/>
      <c r="M644" s="200"/>
      <c r="N644" s="201"/>
      <c r="O644" s="201"/>
      <c r="P644" s="201"/>
      <c r="Q644" s="201"/>
      <c r="R644" s="201"/>
      <c r="S644" s="201"/>
      <c r="T644" s="202"/>
      <c r="U644" s="13"/>
      <c r="V644" s="13"/>
      <c r="W644" s="13"/>
      <c r="X644" s="13"/>
      <c r="Y644" s="13"/>
      <c r="Z644" s="13"/>
      <c r="AA644" s="13"/>
      <c r="AB644" s="13"/>
      <c r="AC644" s="13"/>
      <c r="AD644" s="13"/>
      <c r="AE644" s="13"/>
      <c r="AT644" s="197" t="s">
        <v>265</v>
      </c>
      <c r="AU644" s="197" t="s">
        <v>92</v>
      </c>
      <c r="AV644" s="13" t="s">
        <v>82</v>
      </c>
      <c r="AW644" s="13" t="s">
        <v>32</v>
      </c>
      <c r="AX644" s="13" t="s">
        <v>75</v>
      </c>
      <c r="AY644" s="197" t="s">
        <v>257</v>
      </c>
    </row>
    <row r="645" s="13" customFormat="1">
      <c r="A645" s="13"/>
      <c r="B645" s="195"/>
      <c r="C645" s="13"/>
      <c r="D645" s="196" t="s">
        <v>265</v>
      </c>
      <c r="E645" s="197" t="s">
        <v>1</v>
      </c>
      <c r="F645" s="198" t="s">
        <v>891</v>
      </c>
      <c r="G645" s="13"/>
      <c r="H645" s="197" t="s">
        <v>1</v>
      </c>
      <c r="I645" s="199"/>
      <c r="J645" s="13"/>
      <c r="K645" s="13"/>
      <c r="L645" s="195"/>
      <c r="M645" s="200"/>
      <c r="N645" s="201"/>
      <c r="O645" s="201"/>
      <c r="P645" s="201"/>
      <c r="Q645" s="201"/>
      <c r="R645" s="201"/>
      <c r="S645" s="201"/>
      <c r="T645" s="202"/>
      <c r="U645" s="13"/>
      <c r="V645" s="13"/>
      <c r="W645" s="13"/>
      <c r="X645" s="13"/>
      <c r="Y645" s="13"/>
      <c r="Z645" s="13"/>
      <c r="AA645" s="13"/>
      <c r="AB645" s="13"/>
      <c r="AC645" s="13"/>
      <c r="AD645" s="13"/>
      <c r="AE645" s="13"/>
      <c r="AT645" s="197" t="s">
        <v>265</v>
      </c>
      <c r="AU645" s="197" t="s">
        <v>92</v>
      </c>
      <c r="AV645" s="13" t="s">
        <v>82</v>
      </c>
      <c r="AW645" s="13" t="s">
        <v>32</v>
      </c>
      <c r="AX645" s="13" t="s">
        <v>75</v>
      </c>
      <c r="AY645" s="197" t="s">
        <v>257</v>
      </c>
    </row>
    <row r="646" s="14" customFormat="1">
      <c r="A646" s="14"/>
      <c r="B646" s="203"/>
      <c r="C646" s="14"/>
      <c r="D646" s="196" t="s">
        <v>265</v>
      </c>
      <c r="E646" s="204" t="s">
        <v>1</v>
      </c>
      <c r="F646" s="205" t="s">
        <v>4088</v>
      </c>
      <c r="G646" s="14"/>
      <c r="H646" s="206">
        <v>66.909999999999997</v>
      </c>
      <c r="I646" s="207"/>
      <c r="J646" s="14"/>
      <c r="K646" s="14"/>
      <c r="L646" s="203"/>
      <c r="M646" s="208"/>
      <c r="N646" s="209"/>
      <c r="O646" s="209"/>
      <c r="P646" s="209"/>
      <c r="Q646" s="209"/>
      <c r="R646" s="209"/>
      <c r="S646" s="209"/>
      <c r="T646" s="210"/>
      <c r="U646" s="14"/>
      <c r="V646" s="14"/>
      <c r="W646" s="14"/>
      <c r="X646" s="14"/>
      <c r="Y646" s="14"/>
      <c r="Z646" s="14"/>
      <c r="AA646" s="14"/>
      <c r="AB646" s="14"/>
      <c r="AC646" s="14"/>
      <c r="AD646" s="14"/>
      <c r="AE646" s="14"/>
      <c r="AT646" s="204" t="s">
        <v>265</v>
      </c>
      <c r="AU646" s="204" t="s">
        <v>92</v>
      </c>
      <c r="AV646" s="14" t="s">
        <v>85</v>
      </c>
      <c r="AW646" s="14" t="s">
        <v>32</v>
      </c>
      <c r="AX646" s="14" t="s">
        <v>75</v>
      </c>
      <c r="AY646" s="204" t="s">
        <v>257</v>
      </c>
    </row>
    <row r="647" s="13" customFormat="1">
      <c r="A647" s="13"/>
      <c r="B647" s="195"/>
      <c r="C647" s="13"/>
      <c r="D647" s="196" t="s">
        <v>265</v>
      </c>
      <c r="E647" s="197" t="s">
        <v>1</v>
      </c>
      <c r="F647" s="198" t="s">
        <v>893</v>
      </c>
      <c r="G647" s="13"/>
      <c r="H647" s="197" t="s">
        <v>1</v>
      </c>
      <c r="I647" s="199"/>
      <c r="J647" s="13"/>
      <c r="K647" s="13"/>
      <c r="L647" s="195"/>
      <c r="M647" s="200"/>
      <c r="N647" s="201"/>
      <c r="O647" s="201"/>
      <c r="P647" s="201"/>
      <c r="Q647" s="201"/>
      <c r="R647" s="201"/>
      <c r="S647" s="201"/>
      <c r="T647" s="202"/>
      <c r="U647" s="13"/>
      <c r="V647" s="13"/>
      <c r="W647" s="13"/>
      <c r="X647" s="13"/>
      <c r="Y647" s="13"/>
      <c r="Z647" s="13"/>
      <c r="AA647" s="13"/>
      <c r="AB647" s="13"/>
      <c r="AC647" s="13"/>
      <c r="AD647" s="13"/>
      <c r="AE647" s="13"/>
      <c r="AT647" s="197" t="s">
        <v>265</v>
      </c>
      <c r="AU647" s="197" t="s">
        <v>92</v>
      </c>
      <c r="AV647" s="13" t="s">
        <v>82</v>
      </c>
      <c r="AW647" s="13" t="s">
        <v>32</v>
      </c>
      <c r="AX647" s="13" t="s">
        <v>75</v>
      </c>
      <c r="AY647" s="197" t="s">
        <v>257</v>
      </c>
    </row>
    <row r="648" s="14" customFormat="1">
      <c r="A648" s="14"/>
      <c r="B648" s="203"/>
      <c r="C648" s="14"/>
      <c r="D648" s="196" t="s">
        <v>265</v>
      </c>
      <c r="E648" s="204" t="s">
        <v>1</v>
      </c>
      <c r="F648" s="205" t="s">
        <v>4089</v>
      </c>
      <c r="G648" s="14"/>
      <c r="H648" s="206">
        <v>64.939999999999998</v>
      </c>
      <c r="I648" s="207"/>
      <c r="J648" s="14"/>
      <c r="K648" s="14"/>
      <c r="L648" s="203"/>
      <c r="M648" s="208"/>
      <c r="N648" s="209"/>
      <c r="O648" s="209"/>
      <c r="P648" s="209"/>
      <c r="Q648" s="209"/>
      <c r="R648" s="209"/>
      <c r="S648" s="209"/>
      <c r="T648" s="210"/>
      <c r="U648" s="14"/>
      <c r="V648" s="14"/>
      <c r="W648" s="14"/>
      <c r="X648" s="14"/>
      <c r="Y648" s="14"/>
      <c r="Z648" s="14"/>
      <c r="AA648" s="14"/>
      <c r="AB648" s="14"/>
      <c r="AC648" s="14"/>
      <c r="AD648" s="14"/>
      <c r="AE648" s="14"/>
      <c r="AT648" s="204" t="s">
        <v>265</v>
      </c>
      <c r="AU648" s="204" t="s">
        <v>92</v>
      </c>
      <c r="AV648" s="14" t="s">
        <v>85</v>
      </c>
      <c r="AW648" s="14" t="s">
        <v>32</v>
      </c>
      <c r="AX648" s="14" t="s">
        <v>75</v>
      </c>
      <c r="AY648" s="204" t="s">
        <v>257</v>
      </c>
    </row>
    <row r="649" s="13" customFormat="1">
      <c r="A649" s="13"/>
      <c r="B649" s="195"/>
      <c r="C649" s="13"/>
      <c r="D649" s="196" t="s">
        <v>265</v>
      </c>
      <c r="E649" s="197" t="s">
        <v>1</v>
      </c>
      <c r="F649" s="198" t="s">
        <v>911</v>
      </c>
      <c r="G649" s="13"/>
      <c r="H649" s="197" t="s">
        <v>1</v>
      </c>
      <c r="I649" s="199"/>
      <c r="J649" s="13"/>
      <c r="K649" s="13"/>
      <c r="L649" s="195"/>
      <c r="M649" s="200"/>
      <c r="N649" s="201"/>
      <c r="O649" s="201"/>
      <c r="P649" s="201"/>
      <c r="Q649" s="201"/>
      <c r="R649" s="201"/>
      <c r="S649" s="201"/>
      <c r="T649" s="202"/>
      <c r="U649" s="13"/>
      <c r="V649" s="13"/>
      <c r="W649" s="13"/>
      <c r="X649" s="13"/>
      <c r="Y649" s="13"/>
      <c r="Z649" s="13"/>
      <c r="AA649" s="13"/>
      <c r="AB649" s="13"/>
      <c r="AC649" s="13"/>
      <c r="AD649" s="13"/>
      <c r="AE649" s="13"/>
      <c r="AT649" s="197" t="s">
        <v>265</v>
      </c>
      <c r="AU649" s="197" t="s">
        <v>92</v>
      </c>
      <c r="AV649" s="13" t="s">
        <v>82</v>
      </c>
      <c r="AW649" s="13" t="s">
        <v>32</v>
      </c>
      <c r="AX649" s="13" t="s">
        <v>75</v>
      </c>
      <c r="AY649" s="197" t="s">
        <v>257</v>
      </c>
    </row>
    <row r="650" s="14" customFormat="1">
      <c r="A650" s="14"/>
      <c r="B650" s="203"/>
      <c r="C650" s="14"/>
      <c r="D650" s="196" t="s">
        <v>265</v>
      </c>
      <c r="E650" s="204" t="s">
        <v>1</v>
      </c>
      <c r="F650" s="205" t="s">
        <v>4091</v>
      </c>
      <c r="G650" s="14"/>
      <c r="H650" s="206">
        <v>178.09</v>
      </c>
      <c r="I650" s="207"/>
      <c r="J650" s="14"/>
      <c r="K650" s="14"/>
      <c r="L650" s="203"/>
      <c r="M650" s="208"/>
      <c r="N650" s="209"/>
      <c r="O650" s="209"/>
      <c r="P650" s="209"/>
      <c r="Q650" s="209"/>
      <c r="R650" s="209"/>
      <c r="S650" s="209"/>
      <c r="T650" s="210"/>
      <c r="U650" s="14"/>
      <c r="V650" s="14"/>
      <c r="W650" s="14"/>
      <c r="X650" s="14"/>
      <c r="Y650" s="14"/>
      <c r="Z650" s="14"/>
      <c r="AA650" s="14"/>
      <c r="AB650" s="14"/>
      <c r="AC650" s="14"/>
      <c r="AD650" s="14"/>
      <c r="AE650" s="14"/>
      <c r="AT650" s="204" t="s">
        <v>265</v>
      </c>
      <c r="AU650" s="204" t="s">
        <v>92</v>
      </c>
      <c r="AV650" s="14" t="s">
        <v>85</v>
      </c>
      <c r="AW650" s="14" t="s">
        <v>32</v>
      </c>
      <c r="AX650" s="14" t="s">
        <v>75</v>
      </c>
      <c r="AY650" s="204" t="s">
        <v>257</v>
      </c>
    </row>
    <row r="651" s="15" customFormat="1">
      <c r="A651" s="15"/>
      <c r="B651" s="211"/>
      <c r="C651" s="15"/>
      <c r="D651" s="196" t="s">
        <v>265</v>
      </c>
      <c r="E651" s="212" t="s">
        <v>1</v>
      </c>
      <c r="F651" s="213" t="s">
        <v>271</v>
      </c>
      <c r="G651" s="15"/>
      <c r="H651" s="214">
        <v>309.94</v>
      </c>
      <c r="I651" s="215"/>
      <c r="J651" s="15"/>
      <c r="K651" s="15"/>
      <c r="L651" s="211"/>
      <c r="M651" s="216"/>
      <c r="N651" s="217"/>
      <c r="O651" s="217"/>
      <c r="P651" s="217"/>
      <c r="Q651" s="217"/>
      <c r="R651" s="217"/>
      <c r="S651" s="217"/>
      <c r="T651" s="218"/>
      <c r="U651" s="15"/>
      <c r="V651" s="15"/>
      <c r="W651" s="15"/>
      <c r="X651" s="15"/>
      <c r="Y651" s="15"/>
      <c r="Z651" s="15"/>
      <c r="AA651" s="15"/>
      <c r="AB651" s="15"/>
      <c r="AC651" s="15"/>
      <c r="AD651" s="15"/>
      <c r="AE651" s="15"/>
      <c r="AT651" s="212" t="s">
        <v>265</v>
      </c>
      <c r="AU651" s="212" t="s">
        <v>92</v>
      </c>
      <c r="AV651" s="15" t="s">
        <v>108</v>
      </c>
      <c r="AW651" s="15" t="s">
        <v>32</v>
      </c>
      <c r="AX651" s="15" t="s">
        <v>82</v>
      </c>
      <c r="AY651" s="212" t="s">
        <v>257</v>
      </c>
    </row>
    <row r="652" s="12" customFormat="1" ht="22.8" customHeight="1">
      <c r="A652" s="12"/>
      <c r="B652" s="168"/>
      <c r="C652" s="12"/>
      <c r="D652" s="169" t="s">
        <v>74</v>
      </c>
      <c r="E652" s="179" t="s">
        <v>314</v>
      </c>
      <c r="F652" s="179" t="s">
        <v>961</v>
      </c>
      <c r="G652" s="12"/>
      <c r="H652" s="12"/>
      <c r="I652" s="171"/>
      <c r="J652" s="180">
        <f>BK652</f>
        <v>0</v>
      </c>
      <c r="K652" s="12"/>
      <c r="L652" s="168"/>
      <c r="M652" s="173"/>
      <c r="N652" s="174"/>
      <c r="O652" s="174"/>
      <c r="P652" s="175">
        <f>SUM(P653:P657)</f>
        <v>0</v>
      </c>
      <c r="Q652" s="174"/>
      <c r="R652" s="175">
        <f>SUM(R653:R657)</f>
        <v>0.057520999999999996</v>
      </c>
      <c r="S652" s="174"/>
      <c r="T652" s="176">
        <f>SUM(T653:T657)</f>
        <v>0</v>
      </c>
      <c r="U652" s="12"/>
      <c r="V652" s="12"/>
      <c r="W652" s="12"/>
      <c r="X652" s="12"/>
      <c r="Y652" s="12"/>
      <c r="Z652" s="12"/>
      <c r="AA652" s="12"/>
      <c r="AB652" s="12"/>
      <c r="AC652" s="12"/>
      <c r="AD652" s="12"/>
      <c r="AE652" s="12"/>
      <c r="AR652" s="169" t="s">
        <v>82</v>
      </c>
      <c r="AT652" s="177" t="s">
        <v>74</v>
      </c>
      <c r="AU652" s="177" t="s">
        <v>82</v>
      </c>
      <c r="AY652" s="169" t="s">
        <v>257</v>
      </c>
      <c r="BK652" s="178">
        <f>SUM(BK653:BK657)</f>
        <v>0</v>
      </c>
    </row>
    <row r="653" s="2" customFormat="1" ht="33" customHeight="1">
      <c r="A653" s="38"/>
      <c r="B653" s="181"/>
      <c r="C653" s="182" t="s">
        <v>934</v>
      </c>
      <c r="D653" s="182" t="s">
        <v>259</v>
      </c>
      <c r="E653" s="183" t="s">
        <v>963</v>
      </c>
      <c r="F653" s="184" t="s">
        <v>964</v>
      </c>
      <c r="G653" s="185" t="s">
        <v>323</v>
      </c>
      <c r="H653" s="186">
        <v>331.69999999999999</v>
      </c>
      <c r="I653" s="187"/>
      <c r="J653" s="188">
        <f>ROUND(I653*H653,2)</f>
        <v>0</v>
      </c>
      <c r="K653" s="184" t="s">
        <v>263</v>
      </c>
      <c r="L653" s="39"/>
      <c r="M653" s="189" t="s">
        <v>1</v>
      </c>
      <c r="N653" s="190" t="s">
        <v>40</v>
      </c>
      <c r="O653" s="77"/>
      <c r="P653" s="191">
        <f>O653*H653</f>
        <v>0</v>
      </c>
      <c r="Q653" s="191">
        <v>0.00012999999999999999</v>
      </c>
      <c r="R653" s="191">
        <f>Q653*H653</f>
        <v>0.043120999999999993</v>
      </c>
      <c r="S653" s="191">
        <v>0</v>
      </c>
      <c r="T653" s="192">
        <f>S653*H653</f>
        <v>0</v>
      </c>
      <c r="U653" s="38"/>
      <c r="V653" s="38"/>
      <c r="W653" s="38"/>
      <c r="X653" s="38"/>
      <c r="Y653" s="38"/>
      <c r="Z653" s="38"/>
      <c r="AA653" s="38"/>
      <c r="AB653" s="38"/>
      <c r="AC653" s="38"/>
      <c r="AD653" s="38"/>
      <c r="AE653" s="38"/>
      <c r="AR653" s="193" t="s">
        <v>108</v>
      </c>
      <c r="AT653" s="193" t="s">
        <v>259</v>
      </c>
      <c r="AU653" s="193" t="s">
        <v>85</v>
      </c>
      <c r="AY653" s="19" t="s">
        <v>257</v>
      </c>
      <c r="BE653" s="194">
        <f>IF(N653="základní",J653,0)</f>
        <v>0</v>
      </c>
      <c r="BF653" s="194">
        <f>IF(N653="snížená",J653,0)</f>
        <v>0</v>
      </c>
      <c r="BG653" s="194">
        <f>IF(N653="zákl. přenesená",J653,0)</f>
        <v>0</v>
      </c>
      <c r="BH653" s="194">
        <f>IF(N653="sníž. přenesená",J653,0)</f>
        <v>0</v>
      </c>
      <c r="BI653" s="194">
        <f>IF(N653="nulová",J653,0)</f>
        <v>0</v>
      </c>
      <c r="BJ653" s="19" t="s">
        <v>82</v>
      </c>
      <c r="BK653" s="194">
        <f>ROUND(I653*H653,2)</f>
        <v>0</v>
      </c>
      <c r="BL653" s="19" t="s">
        <v>108</v>
      </c>
      <c r="BM653" s="193" t="s">
        <v>4093</v>
      </c>
    </row>
    <row r="654" s="14" customFormat="1">
      <c r="A654" s="14"/>
      <c r="B654" s="203"/>
      <c r="C654" s="14"/>
      <c r="D654" s="196" t="s">
        <v>265</v>
      </c>
      <c r="E654" s="204" t="s">
        <v>1</v>
      </c>
      <c r="F654" s="205" t="s">
        <v>4094</v>
      </c>
      <c r="G654" s="14"/>
      <c r="H654" s="206">
        <v>331.69999999999999</v>
      </c>
      <c r="I654" s="207"/>
      <c r="J654" s="14"/>
      <c r="K654" s="14"/>
      <c r="L654" s="203"/>
      <c r="M654" s="208"/>
      <c r="N654" s="209"/>
      <c r="O654" s="209"/>
      <c r="P654" s="209"/>
      <c r="Q654" s="209"/>
      <c r="R654" s="209"/>
      <c r="S654" s="209"/>
      <c r="T654" s="210"/>
      <c r="U654" s="14"/>
      <c r="V654" s="14"/>
      <c r="W654" s="14"/>
      <c r="X654" s="14"/>
      <c r="Y654" s="14"/>
      <c r="Z654" s="14"/>
      <c r="AA654" s="14"/>
      <c r="AB654" s="14"/>
      <c r="AC654" s="14"/>
      <c r="AD654" s="14"/>
      <c r="AE654" s="14"/>
      <c r="AT654" s="204" t="s">
        <v>265</v>
      </c>
      <c r="AU654" s="204" t="s">
        <v>85</v>
      </c>
      <c r="AV654" s="14" t="s">
        <v>85</v>
      </c>
      <c r="AW654" s="14" t="s">
        <v>32</v>
      </c>
      <c r="AX654" s="14" t="s">
        <v>75</v>
      </c>
      <c r="AY654" s="204" t="s">
        <v>257</v>
      </c>
    </row>
    <row r="655" s="15" customFormat="1">
      <c r="A655" s="15"/>
      <c r="B655" s="211"/>
      <c r="C655" s="15"/>
      <c r="D655" s="196" t="s">
        <v>265</v>
      </c>
      <c r="E655" s="212" t="s">
        <v>1</v>
      </c>
      <c r="F655" s="213" t="s">
        <v>271</v>
      </c>
      <c r="G655" s="15"/>
      <c r="H655" s="214">
        <v>331.69999999999999</v>
      </c>
      <c r="I655" s="215"/>
      <c r="J655" s="15"/>
      <c r="K655" s="15"/>
      <c r="L655" s="211"/>
      <c r="M655" s="216"/>
      <c r="N655" s="217"/>
      <c r="O655" s="217"/>
      <c r="P655" s="217"/>
      <c r="Q655" s="217"/>
      <c r="R655" s="217"/>
      <c r="S655" s="217"/>
      <c r="T655" s="218"/>
      <c r="U655" s="15"/>
      <c r="V655" s="15"/>
      <c r="W655" s="15"/>
      <c r="X655" s="15"/>
      <c r="Y655" s="15"/>
      <c r="Z655" s="15"/>
      <c r="AA655" s="15"/>
      <c r="AB655" s="15"/>
      <c r="AC655" s="15"/>
      <c r="AD655" s="15"/>
      <c r="AE655" s="15"/>
      <c r="AT655" s="212" t="s">
        <v>265</v>
      </c>
      <c r="AU655" s="212" t="s">
        <v>85</v>
      </c>
      <c r="AV655" s="15" t="s">
        <v>108</v>
      </c>
      <c r="AW655" s="15" t="s">
        <v>32</v>
      </c>
      <c r="AX655" s="15" t="s">
        <v>82</v>
      </c>
      <c r="AY655" s="212" t="s">
        <v>257</v>
      </c>
    </row>
    <row r="656" s="2" customFormat="1" ht="24.15" customHeight="1">
      <c r="A656" s="38"/>
      <c r="B656" s="181"/>
      <c r="C656" s="182" t="s">
        <v>940</v>
      </c>
      <c r="D656" s="182" t="s">
        <v>259</v>
      </c>
      <c r="E656" s="183" t="s">
        <v>968</v>
      </c>
      <c r="F656" s="184" t="s">
        <v>969</v>
      </c>
      <c r="G656" s="185" t="s">
        <v>323</v>
      </c>
      <c r="H656" s="186">
        <v>360</v>
      </c>
      <c r="I656" s="187"/>
      <c r="J656" s="188">
        <f>ROUND(I656*H656,2)</f>
        <v>0</v>
      </c>
      <c r="K656" s="184" t="s">
        <v>263</v>
      </c>
      <c r="L656" s="39"/>
      <c r="M656" s="189" t="s">
        <v>1</v>
      </c>
      <c r="N656" s="190" t="s">
        <v>40</v>
      </c>
      <c r="O656" s="77"/>
      <c r="P656" s="191">
        <f>O656*H656</f>
        <v>0</v>
      </c>
      <c r="Q656" s="191">
        <v>4.0000000000000003E-05</v>
      </c>
      <c r="R656" s="191">
        <f>Q656*H656</f>
        <v>0.014400000000000001</v>
      </c>
      <c r="S656" s="191">
        <v>0</v>
      </c>
      <c r="T656" s="192">
        <f>S656*H656</f>
        <v>0</v>
      </c>
      <c r="U656" s="38"/>
      <c r="V656" s="38"/>
      <c r="W656" s="38"/>
      <c r="X656" s="38"/>
      <c r="Y656" s="38"/>
      <c r="Z656" s="38"/>
      <c r="AA656" s="38"/>
      <c r="AB656" s="38"/>
      <c r="AC656" s="38"/>
      <c r="AD656" s="38"/>
      <c r="AE656" s="38"/>
      <c r="AR656" s="193" t="s">
        <v>108</v>
      </c>
      <c r="AT656" s="193" t="s">
        <v>259</v>
      </c>
      <c r="AU656" s="193" t="s">
        <v>85</v>
      </c>
      <c r="AY656" s="19" t="s">
        <v>257</v>
      </c>
      <c r="BE656" s="194">
        <f>IF(N656="základní",J656,0)</f>
        <v>0</v>
      </c>
      <c r="BF656" s="194">
        <f>IF(N656="snížená",J656,0)</f>
        <v>0</v>
      </c>
      <c r="BG656" s="194">
        <f>IF(N656="zákl. přenesená",J656,0)</f>
        <v>0</v>
      </c>
      <c r="BH656" s="194">
        <f>IF(N656="sníž. přenesená",J656,0)</f>
        <v>0</v>
      </c>
      <c r="BI656" s="194">
        <f>IF(N656="nulová",J656,0)</f>
        <v>0</v>
      </c>
      <c r="BJ656" s="19" t="s">
        <v>82</v>
      </c>
      <c r="BK656" s="194">
        <f>ROUND(I656*H656,2)</f>
        <v>0</v>
      </c>
      <c r="BL656" s="19" t="s">
        <v>108</v>
      </c>
      <c r="BM656" s="193" t="s">
        <v>4095</v>
      </c>
    </row>
    <row r="657" s="2" customFormat="1" ht="24.15" customHeight="1">
      <c r="A657" s="38"/>
      <c r="B657" s="181"/>
      <c r="C657" s="182" t="s">
        <v>944</v>
      </c>
      <c r="D657" s="182" t="s">
        <v>259</v>
      </c>
      <c r="E657" s="183" t="s">
        <v>972</v>
      </c>
      <c r="F657" s="184" t="s">
        <v>973</v>
      </c>
      <c r="G657" s="185" t="s">
        <v>422</v>
      </c>
      <c r="H657" s="186">
        <v>100</v>
      </c>
      <c r="I657" s="187"/>
      <c r="J657" s="188">
        <f>ROUND(I657*H657,2)</f>
        <v>0</v>
      </c>
      <c r="K657" s="184" t="s">
        <v>1</v>
      </c>
      <c r="L657" s="39"/>
      <c r="M657" s="189" t="s">
        <v>1</v>
      </c>
      <c r="N657" s="190" t="s">
        <v>40</v>
      </c>
      <c r="O657" s="77"/>
      <c r="P657" s="191">
        <f>O657*H657</f>
        <v>0</v>
      </c>
      <c r="Q657" s="191">
        <v>0</v>
      </c>
      <c r="R657" s="191">
        <f>Q657*H657</f>
        <v>0</v>
      </c>
      <c r="S657" s="191">
        <v>0</v>
      </c>
      <c r="T657" s="192">
        <f>S657*H657</f>
        <v>0</v>
      </c>
      <c r="U657" s="38"/>
      <c r="V657" s="38"/>
      <c r="W657" s="38"/>
      <c r="X657" s="38"/>
      <c r="Y657" s="38"/>
      <c r="Z657" s="38"/>
      <c r="AA657" s="38"/>
      <c r="AB657" s="38"/>
      <c r="AC657" s="38"/>
      <c r="AD657" s="38"/>
      <c r="AE657" s="38"/>
      <c r="AR657" s="193" t="s">
        <v>108</v>
      </c>
      <c r="AT657" s="193" t="s">
        <v>259</v>
      </c>
      <c r="AU657" s="193" t="s">
        <v>85</v>
      </c>
      <c r="AY657" s="19" t="s">
        <v>257</v>
      </c>
      <c r="BE657" s="194">
        <f>IF(N657="základní",J657,0)</f>
        <v>0</v>
      </c>
      <c r="BF657" s="194">
        <f>IF(N657="snížená",J657,0)</f>
        <v>0</v>
      </c>
      <c r="BG657" s="194">
        <f>IF(N657="zákl. přenesená",J657,0)</f>
        <v>0</v>
      </c>
      <c r="BH657" s="194">
        <f>IF(N657="sníž. přenesená",J657,0)</f>
        <v>0</v>
      </c>
      <c r="BI657" s="194">
        <f>IF(N657="nulová",J657,0)</f>
        <v>0</v>
      </c>
      <c r="BJ657" s="19" t="s">
        <v>82</v>
      </c>
      <c r="BK657" s="194">
        <f>ROUND(I657*H657,2)</f>
        <v>0</v>
      </c>
      <c r="BL657" s="19" t="s">
        <v>108</v>
      </c>
      <c r="BM657" s="193" t="s">
        <v>4096</v>
      </c>
    </row>
    <row r="658" s="12" customFormat="1" ht="22.8" customHeight="1">
      <c r="A658" s="12"/>
      <c r="B658" s="168"/>
      <c r="C658" s="12"/>
      <c r="D658" s="169" t="s">
        <v>74</v>
      </c>
      <c r="E658" s="179" t="s">
        <v>953</v>
      </c>
      <c r="F658" s="179" t="s">
        <v>975</v>
      </c>
      <c r="G658" s="12"/>
      <c r="H658" s="12"/>
      <c r="I658" s="171"/>
      <c r="J658" s="180">
        <f>BK658</f>
        <v>0</v>
      </c>
      <c r="K658" s="12"/>
      <c r="L658" s="168"/>
      <c r="M658" s="173"/>
      <c r="N658" s="174"/>
      <c r="O658" s="174"/>
      <c r="P658" s="175">
        <f>SUM(P659:P684)</f>
        <v>0</v>
      </c>
      <c r="Q658" s="174"/>
      <c r="R658" s="175">
        <f>SUM(R659:R684)</f>
        <v>0</v>
      </c>
      <c r="S658" s="174"/>
      <c r="T658" s="176">
        <f>SUM(T659:T684)</f>
        <v>0</v>
      </c>
      <c r="U658" s="12"/>
      <c r="V658" s="12"/>
      <c r="W658" s="12"/>
      <c r="X658" s="12"/>
      <c r="Y658" s="12"/>
      <c r="Z658" s="12"/>
      <c r="AA658" s="12"/>
      <c r="AB658" s="12"/>
      <c r="AC658" s="12"/>
      <c r="AD658" s="12"/>
      <c r="AE658" s="12"/>
      <c r="AR658" s="169" t="s">
        <v>82</v>
      </c>
      <c r="AT658" s="177" t="s">
        <v>74</v>
      </c>
      <c r="AU658" s="177" t="s">
        <v>82</v>
      </c>
      <c r="AY658" s="169" t="s">
        <v>257</v>
      </c>
      <c r="BK658" s="178">
        <f>SUM(BK659:BK684)</f>
        <v>0</v>
      </c>
    </row>
    <row r="659" s="2" customFormat="1" ht="33" customHeight="1">
      <c r="A659" s="38"/>
      <c r="B659" s="181"/>
      <c r="C659" s="182" t="s">
        <v>953</v>
      </c>
      <c r="D659" s="182" t="s">
        <v>259</v>
      </c>
      <c r="E659" s="183" t="s">
        <v>977</v>
      </c>
      <c r="F659" s="184" t="s">
        <v>978</v>
      </c>
      <c r="G659" s="185" t="s">
        <v>323</v>
      </c>
      <c r="H659" s="186">
        <v>918.85000000000002</v>
      </c>
      <c r="I659" s="187"/>
      <c r="J659" s="188">
        <f>ROUND(I659*H659,2)</f>
        <v>0</v>
      </c>
      <c r="K659" s="184" t="s">
        <v>263</v>
      </c>
      <c r="L659" s="39"/>
      <c r="M659" s="189" t="s">
        <v>1</v>
      </c>
      <c r="N659" s="190" t="s">
        <v>40</v>
      </c>
      <c r="O659" s="77"/>
      <c r="P659" s="191">
        <f>O659*H659</f>
        <v>0</v>
      </c>
      <c r="Q659" s="191">
        <v>0</v>
      </c>
      <c r="R659" s="191">
        <f>Q659*H659</f>
        <v>0</v>
      </c>
      <c r="S659" s="191">
        <v>0</v>
      </c>
      <c r="T659" s="192">
        <f>S659*H659</f>
        <v>0</v>
      </c>
      <c r="U659" s="38"/>
      <c r="V659" s="38"/>
      <c r="W659" s="38"/>
      <c r="X659" s="38"/>
      <c r="Y659" s="38"/>
      <c r="Z659" s="38"/>
      <c r="AA659" s="38"/>
      <c r="AB659" s="38"/>
      <c r="AC659" s="38"/>
      <c r="AD659" s="38"/>
      <c r="AE659" s="38"/>
      <c r="AR659" s="193" t="s">
        <v>108</v>
      </c>
      <c r="AT659" s="193" t="s">
        <v>259</v>
      </c>
      <c r="AU659" s="193" t="s">
        <v>85</v>
      </c>
      <c r="AY659" s="19" t="s">
        <v>257</v>
      </c>
      <c r="BE659" s="194">
        <f>IF(N659="základní",J659,0)</f>
        <v>0</v>
      </c>
      <c r="BF659" s="194">
        <f>IF(N659="snížená",J659,0)</f>
        <v>0</v>
      </c>
      <c r="BG659" s="194">
        <f>IF(N659="zákl. přenesená",J659,0)</f>
        <v>0</v>
      </c>
      <c r="BH659" s="194">
        <f>IF(N659="sníž. přenesená",J659,0)</f>
        <v>0</v>
      </c>
      <c r="BI659" s="194">
        <f>IF(N659="nulová",J659,0)</f>
        <v>0</v>
      </c>
      <c r="BJ659" s="19" t="s">
        <v>82</v>
      </c>
      <c r="BK659" s="194">
        <f>ROUND(I659*H659,2)</f>
        <v>0</v>
      </c>
      <c r="BL659" s="19" t="s">
        <v>108</v>
      </c>
      <c r="BM659" s="193" t="s">
        <v>4097</v>
      </c>
    </row>
    <row r="660" s="13" customFormat="1">
      <c r="A660" s="13"/>
      <c r="B660" s="195"/>
      <c r="C660" s="13"/>
      <c r="D660" s="196" t="s">
        <v>265</v>
      </c>
      <c r="E660" s="197" t="s">
        <v>1</v>
      </c>
      <c r="F660" s="198" t="s">
        <v>980</v>
      </c>
      <c r="G660" s="13"/>
      <c r="H660" s="197" t="s">
        <v>1</v>
      </c>
      <c r="I660" s="199"/>
      <c r="J660" s="13"/>
      <c r="K660" s="13"/>
      <c r="L660" s="195"/>
      <c r="M660" s="200"/>
      <c r="N660" s="201"/>
      <c r="O660" s="201"/>
      <c r="P660" s="201"/>
      <c r="Q660" s="201"/>
      <c r="R660" s="201"/>
      <c r="S660" s="201"/>
      <c r="T660" s="202"/>
      <c r="U660" s="13"/>
      <c r="V660" s="13"/>
      <c r="W660" s="13"/>
      <c r="X660" s="13"/>
      <c r="Y660" s="13"/>
      <c r="Z660" s="13"/>
      <c r="AA660" s="13"/>
      <c r="AB660" s="13"/>
      <c r="AC660" s="13"/>
      <c r="AD660" s="13"/>
      <c r="AE660" s="13"/>
      <c r="AT660" s="197" t="s">
        <v>265</v>
      </c>
      <c r="AU660" s="197" t="s">
        <v>85</v>
      </c>
      <c r="AV660" s="13" t="s">
        <v>82</v>
      </c>
      <c r="AW660" s="13" t="s">
        <v>32</v>
      </c>
      <c r="AX660" s="13" t="s">
        <v>75</v>
      </c>
      <c r="AY660" s="197" t="s">
        <v>257</v>
      </c>
    </row>
    <row r="661" s="14" customFormat="1">
      <c r="A661" s="14"/>
      <c r="B661" s="203"/>
      <c r="C661" s="14"/>
      <c r="D661" s="196" t="s">
        <v>265</v>
      </c>
      <c r="E661" s="204" t="s">
        <v>1</v>
      </c>
      <c r="F661" s="205" t="s">
        <v>4098</v>
      </c>
      <c r="G661" s="14"/>
      <c r="H661" s="206">
        <v>918.85000000000002</v>
      </c>
      <c r="I661" s="207"/>
      <c r="J661" s="14"/>
      <c r="K661" s="14"/>
      <c r="L661" s="203"/>
      <c r="M661" s="208"/>
      <c r="N661" s="209"/>
      <c r="O661" s="209"/>
      <c r="P661" s="209"/>
      <c r="Q661" s="209"/>
      <c r="R661" s="209"/>
      <c r="S661" s="209"/>
      <c r="T661" s="210"/>
      <c r="U661" s="14"/>
      <c r="V661" s="14"/>
      <c r="W661" s="14"/>
      <c r="X661" s="14"/>
      <c r="Y661" s="14"/>
      <c r="Z661" s="14"/>
      <c r="AA661" s="14"/>
      <c r="AB661" s="14"/>
      <c r="AC661" s="14"/>
      <c r="AD661" s="14"/>
      <c r="AE661" s="14"/>
      <c r="AT661" s="204" t="s">
        <v>265</v>
      </c>
      <c r="AU661" s="204" t="s">
        <v>85</v>
      </c>
      <c r="AV661" s="14" t="s">
        <v>85</v>
      </c>
      <c r="AW661" s="14" t="s">
        <v>32</v>
      </c>
      <c r="AX661" s="14" t="s">
        <v>75</v>
      </c>
      <c r="AY661" s="204" t="s">
        <v>257</v>
      </c>
    </row>
    <row r="662" s="15" customFormat="1">
      <c r="A662" s="15"/>
      <c r="B662" s="211"/>
      <c r="C662" s="15"/>
      <c r="D662" s="196" t="s">
        <v>265</v>
      </c>
      <c r="E662" s="212" t="s">
        <v>1</v>
      </c>
      <c r="F662" s="213" t="s">
        <v>271</v>
      </c>
      <c r="G662" s="15"/>
      <c r="H662" s="214">
        <v>918.85000000000002</v>
      </c>
      <c r="I662" s="215"/>
      <c r="J662" s="15"/>
      <c r="K662" s="15"/>
      <c r="L662" s="211"/>
      <c r="M662" s="216"/>
      <c r="N662" s="217"/>
      <c r="O662" s="217"/>
      <c r="P662" s="217"/>
      <c r="Q662" s="217"/>
      <c r="R662" s="217"/>
      <c r="S662" s="217"/>
      <c r="T662" s="218"/>
      <c r="U662" s="15"/>
      <c r="V662" s="15"/>
      <c r="W662" s="15"/>
      <c r="X662" s="15"/>
      <c r="Y662" s="15"/>
      <c r="Z662" s="15"/>
      <c r="AA662" s="15"/>
      <c r="AB662" s="15"/>
      <c r="AC662" s="15"/>
      <c r="AD662" s="15"/>
      <c r="AE662" s="15"/>
      <c r="AT662" s="212" t="s">
        <v>265</v>
      </c>
      <c r="AU662" s="212" t="s">
        <v>85</v>
      </c>
      <c r="AV662" s="15" t="s">
        <v>108</v>
      </c>
      <c r="AW662" s="15" t="s">
        <v>32</v>
      </c>
      <c r="AX662" s="15" t="s">
        <v>82</v>
      </c>
      <c r="AY662" s="212" t="s">
        <v>257</v>
      </c>
    </row>
    <row r="663" s="2" customFormat="1" ht="33" customHeight="1">
      <c r="A663" s="38"/>
      <c r="B663" s="181"/>
      <c r="C663" s="182" t="s">
        <v>962</v>
      </c>
      <c r="D663" s="182" t="s">
        <v>259</v>
      </c>
      <c r="E663" s="183" t="s">
        <v>983</v>
      </c>
      <c r="F663" s="184" t="s">
        <v>984</v>
      </c>
      <c r="G663" s="185" t="s">
        <v>323</v>
      </c>
      <c r="H663" s="186">
        <v>55131</v>
      </c>
      <c r="I663" s="187"/>
      <c r="J663" s="188">
        <f>ROUND(I663*H663,2)</f>
        <v>0</v>
      </c>
      <c r="K663" s="184" t="s">
        <v>263</v>
      </c>
      <c r="L663" s="39"/>
      <c r="M663" s="189" t="s">
        <v>1</v>
      </c>
      <c r="N663" s="190" t="s">
        <v>40</v>
      </c>
      <c r="O663" s="77"/>
      <c r="P663" s="191">
        <f>O663*H663</f>
        <v>0</v>
      </c>
      <c r="Q663" s="191">
        <v>0</v>
      </c>
      <c r="R663" s="191">
        <f>Q663*H663</f>
        <v>0</v>
      </c>
      <c r="S663" s="191">
        <v>0</v>
      </c>
      <c r="T663" s="192">
        <f>S663*H663</f>
        <v>0</v>
      </c>
      <c r="U663" s="38"/>
      <c r="V663" s="38"/>
      <c r="W663" s="38"/>
      <c r="X663" s="38"/>
      <c r="Y663" s="38"/>
      <c r="Z663" s="38"/>
      <c r="AA663" s="38"/>
      <c r="AB663" s="38"/>
      <c r="AC663" s="38"/>
      <c r="AD663" s="38"/>
      <c r="AE663" s="38"/>
      <c r="AR663" s="193" t="s">
        <v>108</v>
      </c>
      <c r="AT663" s="193" t="s">
        <v>259</v>
      </c>
      <c r="AU663" s="193" t="s">
        <v>85</v>
      </c>
      <c r="AY663" s="19" t="s">
        <v>257</v>
      </c>
      <c r="BE663" s="194">
        <f>IF(N663="základní",J663,0)</f>
        <v>0</v>
      </c>
      <c r="BF663" s="194">
        <f>IF(N663="snížená",J663,0)</f>
        <v>0</v>
      </c>
      <c r="BG663" s="194">
        <f>IF(N663="zákl. přenesená",J663,0)</f>
        <v>0</v>
      </c>
      <c r="BH663" s="194">
        <f>IF(N663="sníž. přenesená",J663,0)</f>
        <v>0</v>
      </c>
      <c r="BI663" s="194">
        <f>IF(N663="nulová",J663,0)</f>
        <v>0</v>
      </c>
      <c r="BJ663" s="19" t="s">
        <v>82</v>
      </c>
      <c r="BK663" s="194">
        <f>ROUND(I663*H663,2)</f>
        <v>0</v>
      </c>
      <c r="BL663" s="19" t="s">
        <v>108</v>
      </c>
      <c r="BM663" s="193" t="s">
        <v>4099</v>
      </c>
    </row>
    <row r="664" s="13" customFormat="1">
      <c r="A664" s="13"/>
      <c r="B664" s="195"/>
      <c r="C664" s="13"/>
      <c r="D664" s="196" t="s">
        <v>265</v>
      </c>
      <c r="E664" s="197" t="s">
        <v>1</v>
      </c>
      <c r="F664" s="198" t="s">
        <v>980</v>
      </c>
      <c r="G664" s="13"/>
      <c r="H664" s="197" t="s">
        <v>1</v>
      </c>
      <c r="I664" s="199"/>
      <c r="J664" s="13"/>
      <c r="K664" s="13"/>
      <c r="L664" s="195"/>
      <c r="M664" s="200"/>
      <c r="N664" s="201"/>
      <c r="O664" s="201"/>
      <c r="P664" s="201"/>
      <c r="Q664" s="201"/>
      <c r="R664" s="201"/>
      <c r="S664" s="201"/>
      <c r="T664" s="202"/>
      <c r="U664" s="13"/>
      <c r="V664" s="13"/>
      <c r="W664" s="13"/>
      <c r="X664" s="13"/>
      <c r="Y664" s="13"/>
      <c r="Z664" s="13"/>
      <c r="AA664" s="13"/>
      <c r="AB664" s="13"/>
      <c r="AC664" s="13"/>
      <c r="AD664" s="13"/>
      <c r="AE664" s="13"/>
      <c r="AT664" s="197" t="s">
        <v>265</v>
      </c>
      <c r="AU664" s="197" t="s">
        <v>85</v>
      </c>
      <c r="AV664" s="13" t="s">
        <v>82</v>
      </c>
      <c r="AW664" s="13" t="s">
        <v>32</v>
      </c>
      <c r="AX664" s="13" t="s">
        <v>75</v>
      </c>
      <c r="AY664" s="197" t="s">
        <v>257</v>
      </c>
    </row>
    <row r="665" s="14" customFormat="1">
      <c r="A665" s="14"/>
      <c r="B665" s="203"/>
      <c r="C665" s="14"/>
      <c r="D665" s="196" t="s">
        <v>265</v>
      </c>
      <c r="E665" s="204" t="s">
        <v>1</v>
      </c>
      <c r="F665" s="205" t="s">
        <v>4098</v>
      </c>
      <c r="G665" s="14"/>
      <c r="H665" s="206">
        <v>918.85000000000002</v>
      </c>
      <c r="I665" s="207"/>
      <c r="J665" s="14"/>
      <c r="K665" s="14"/>
      <c r="L665" s="203"/>
      <c r="M665" s="208"/>
      <c r="N665" s="209"/>
      <c r="O665" s="209"/>
      <c r="P665" s="209"/>
      <c r="Q665" s="209"/>
      <c r="R665" s="209"/>
      <c r="S665" s="209"/>
      <c r="T665" s="210"/>
      <c r="U665" s="14"/>
      <c r="V665" s="14"/>
      <c r="W665" s="14"/>
      <c r="X665" s="14"/>
      <c r="Y665" s="14"/>
      <c r="Z665" s="14"/>
      <c r="AA665" s="14"/>
      <c r="AB665" s="14"/>
      <c r="AC665" s="14"/>
      <c r="AD665" s="14"/>
      <c r="AE665" s="14"/>
      <c r="AT665" s="204" t="s">
        <v>265</v>
      </c>
      <c r="AU665" s="204" t="s">
        <v>85</v>
      </c>
      <c r="AV665" s="14" t="s">
        <v>85</v>
      </c>
      <c r="AW665" s="14" t="s">
        <v>32</v>
      </c>
      <c r="AX665" s="14" t="s">
        <v>75</v>
      </c>
      <c r="AY665" s="204" t="s">
        <v>257</v>
      </c>
    </row>
    <row r="666" s="15" customFormat="1">
      <c r="A666" s="15"/>
      <c r="B666" s="211"/>
      <c r="C666" s="15"/>
      <c r="D666" s="196" t="s">
        <v>265</v>
      </c>
      <c r="E666" s="212" t="s">
        <v>1</v>
      </c>
      <c r="F666" s="213" t="s">
        <v>271</v>
      </c>
      <c r="G666" s="15"/>
      <c r="H666" s="214">
        <v>918.85000000000002</v>
      </c>
      <c r="I666" s="215"/>
      <c r="J666" s="15"/>
      <c r="K666" s="15"/>
      <c r="L666" s="211"/>
      <c r="M666" s="216"/>
      <c r="N666" s="217"/>
      <c r="O666" s="217"/>
      <c r="P666" s="217"/>
      <c r="Q666" s="217"/>
      <c r="R666" s="217"/>
      <c r="S666" s="217"/>
      <c r="T666" s="218"/>
      <c r="U666" s="15"/>
      <c r="V666" s="15"/>
      <c r="W666" s="15"/>
      <c r="X666" s="15"/>
      <c r="Y666" s="15"/>
      <c r="Z666" s="15"/>
      <c r="AA666" s="15"/>
      <c r="AB666" s="15"/>
      <c r="AC666" s="15"/>
      <c r="AD666" s="15"/>
      <c r="AE666" s="15"/>
      <c r="AT666" s="212" t="s">
        <v>265</v>
      </c>
      <c r="AU666" s="212" t="s">
        <v>85</v>
      </c>
      <c r="AV666" s="15" t="s">
        <v>108</v>
      </c>
      <c r="AW666" s="15" t="s">
        <v>32</v>
      </c>
      <c r="AX666" s="15" t="s">
        <v>82</v>
      </c>
      <c r="AY666" s="212" t="s">
        <v>257</v>
      </c>
    </row>
    <row r="667" s="14" customFormat="1">
      <c r="A667" s="14"/>
      <c r="B667" s="203"/>
      <c r="C667" s="14"/>
      <c r="D667" s="196" t="s">
        <v>265</v>
      </c>
      <c r="E667" s="14"/>
      <c r="F667" s="205" t="s">
        <v>4100</v>
      </c>
      <c r="G667" s="14"/>
      <c r="H667" s="206">
        <v>55131</v>
      </c>
      <c r="I667" s="207"/>
      <c r="J667" s="14"/>
      <c r="K667" s="14"/>
      <c r="L667" s="203"/>
      <c r="M667" s="208"/>
      <c r="N667" s="209"/>
      <c r="O667" s="209"/>
      <c r="P667" s="209"/>
      <c r="Q667" s="209"/>
      <c r="R667" s="209"/>
      <c r="S667" s="209"/>
      <c r="T667" s="210"/>
      <c r="U667" s="14"/>
      <c r="V667" s="14"/>
      <c r="W667" s="14"/>
      <c r="X667" s="14"/>
      <c r="Y667" s="14"/>
      <c r="Z667" s="14"/>
      <c r="AA667" s="14"/>
      <c r="AB667" s="14"/>
      <c r="AC667" s="14"/>
      <c r="AD667" s="14"/>
      <c r="AE667" s="14"/>
      <c r="AT667" s="204" t="s">
        <v>265</v>
      </c>
      <c r="AU667" s="204" t="s">
        <v>85</v>
      </c>
      <c r="AV667" s="14" t="s">
        <v>85</v>
      </c>
      <c r="AW667" s="14" t="s">
        <v>3</v>
      </c>
      <c r="AX667" s="14" t="s">
        <v>82</v>
      </c>
      <c r="AY667" s="204" t="s">
        <v>257</v>
      </c>
    </row>
    <row r="668" s="2" customFormat="1" ht="37.8" customHeight="1">
      <c r="A668" s="38"/>
      <c r="B668" s="181"/>
      <c r="C668" s="182" t="s">
        <v>967</v>
      </c>
      <c r="D668" s="182" t="s">
        <v>259</v>
      </c>
      <c r="E668" s="183" t="s">
        <v>988</v>
      </c>
      <c r="F668" s="184" t="s">
        <v>989</v>
      </c>
      <c r="G668" s="185" t="s">
        <v>323</v>
      </c>
      <c r="H668" s="186">
        <v>918.85000000000002</v>
      </c>
      <c r="I668" s="187"/>
      <c r="J668" s="188">
        <f>ROUND(I668*H668,2)</f>
        <v>0</v>
      </c>
      <c r="K668" s="184" t="s">
        <v>263</v>
      </c>
      <c r="L668" s="39"/>
      <c r="M668" s="189" t="s">
        <v>1</v>
      </c>
      <c r="N668" s="190" t="s">
        <v>40</v>
      </c>
      <c r="O668" s="77"/>
      <c r="P668" s="191">
        <f>O668*H668</f>
        <v>0</v>
      </c>
      <c r="Q668" s="191">
        <v>0</v>
      </c>
      <c r="R668" s="191">
        <f>Q668*H668</f>
        <v>0</v>
      </c>
      <c r="S668" s="191">
        <v>0</v>
      </c>
      <c r="T668" s="192">
        <f>S668*H668</f>
        <v>0</v>
      </c>
      <c r="U668" s="38"/>
      <c r="V668" s="38"/>
      <c r="W668" s="38"/>
      <c r="X668" s="38"/>
      <c r="Y668" s="38"/>
      <c r="Z668" s="38"/>
      <c r="AA668" s="38"/>
      <c r="AB668" s="38"/>
      <c r="AC668" s="38"/>
      <c r="AD668" s="38"/>
      <c r="AE668" s="38"/>
      <c r="AR668" s="193" t="s">
        <v>108</v>
      </c>
      <c r="AT668" s="193" t="s">
        <v>259</v>
      </c>
      <c r="AU668" s="193" t="s">
        <v>85</v>
      </c>
      <c r="AY668" s="19" t="s">
        <v>257</v>
      </c>
      <c r="BE668" s="194">
        <f>IF(N668="základní",J668,0)</f>
        <v>0</v>
      </c>
      <c r="BF668" s="194">
        <f>IF(N668="snížená",J668,0)</f>
        <v>0</v>
      </c>
      <c r="BG668" s="194">
        <f>IF(N668="zákl. přenesená",J668,0)</f>
        <v>0</v>
      </c>
      <c r="BH668" s="194">
        <f>IF(N668="sníž. přenesená",J668,0)</f>
        <v>0</v>
      </c>
      <c r="BI668" s="194">
        <f>IF(N668="nulová",J668,0)</f>
        <v>0</v>
      </c>
      <c r="BJ668" s="19" t="s">
        <v>82</v>
      </c>
      <c r="BK668" s="194">
        <f>ROUND(I668*H668,2)</f>
        <v>0</v>
      </c>
      <c r="BL668" s="19" t="s">
        <v>108</v>
      </c>
      <c r="BM668" s="193" t="s">
        <v>4101</v>
      </c>
    </row>
    <row r="669" s="13" customFormat="1">
      <c r="A669" s="13"/>
      <c r="B669" s="195"/>
      <c r="C669" s="13"/>
      <c r="D669" s="196" t="s">
        <v>265</v>
      </c>
      <c r="E669" s="197" t="s">
        <v>1</v>
      </c>
      <c r="F669" s="198" t="s">
        <v>980</v>
      </c>
      <c r="G669" s="13"/>
      <c r="H669" s="197" t="s">
        <v>1</v>
      </c>
      <c r="I669" s="199"/>
      <c r="J669" s="13"/>
      <c r="K669" s="13"/>
      <c r="L669" s="195"/>
      <c r="M669" s="200"/>
      <c r="N669" s="201"/>
      <c r="O669" s="201"/>
      <c r="P669" s="201"/>
      <c r="Q669" s="201"/>
      <c r="R669" s="201"/>
      <c r="S669" s="201"/>
      <c r="T669" s="202"/>
      <c r="U669" s="13"/>
      <c r="V669" s="13"/>
      <c r="W669" s="13"/>
      <c r="X669" s="13"/>
      <c r="Y669" s="13"/>
      <c r="Z669" s="13"/>
      <c r="AA669" s="13"/>
      <c r="AB669" s="13"/>
      <c r="AC669" s="13"/>
      <c r="AD669" s="13"/>
      <c r="AE669" s="13"/>
      <c r="AT669" s="197" t="s">
        <v>265</v>
      </c>
      <c r="AU669" s="197" t="s">
        <v>85</v>
      </c>
      <c r="AV669" s="13" t="s">
        <v>82</v>
      </c>
      <c r="AW669" s="13" t="s">
        <v>32</v>
      </c>
      <c r="AX669" s="13" t="s">
        <v>75</v>
      </c>
      <c r="AY669" s="197" t="s">
        <v>257</v>
      </c>
    </row>
    <row r="670" s="14" customFormat="1">
      <c r="A670" s="14"/>
      <c r="B670" s="203"/>
      <c r="C670" s="14"/>
      <c r="D670" s="196" t="s">
        <v>265</v>
      </c>
      <c r="E670" s="204" t="s">
        <v>1</v>
      </c>
      <c r="F670" s="205" t="s">
        <v>4098</v>
      </c>
      <c r="G670" s="14"/>
      <c r="H670" s="206">
        <v>918.85000000000002</v>
      </c>
      <c r="I670" s="207"/>
      <c r="J670" s="14"/>
      <c r="K670" s="14"/>
      <c r="L670" s="203"/>
      <c r="M670" s="208"/>
      <c r="N670" s="209"/>
      <c r="O670" s="209"/>
      <c r="P670" s="209"/>
      <c r="Q670" s="209"/>
      <c r="R670" s="209"/>
      <c r="S670" s="209"/>
      <c r="T670" s="210"/>
      <c r="U670" s="14"/>
      <c r="V670" s="14"/>
      <c r="W670" s="14"/>
      <c r="X670" s="14"/>
      <c r="Y670" s="14"/>
      <c r="Z670" s="14"/>
      <c r="AA670" s="14"/>
      <c r="AB670" s="14"/>
      <c r="AC670" s="14"/>
      <c r="AD670" s="14"/>
      <c r="AE670" s="14"/>
      <c r="AT670" s="204" t="s">
        <v>265</v>
      </c>
      <c r="AU670" s="204" t="s">
        <v>85</v>
      </c>
      <c r="AV670" s="14" t="s">
        <v>85</v>
      </c>
      <c r="AW670" s="14" t="s">
        <v>32</v>
      </c>
      <c r="AX670" s="14" t="s">
        <v>75</v>
      </c>
      <c r="AY670" s="204" t="s">
        <v>257</v>
      </c>
    </row>
    <row r="671" s="15" customFormat="1">
      <c r="A671" s="15"/>
      <c r="B671" s="211"/>
      <c r="C671" s="15"/>
      <c r="D671" s="196" t="s">
        <v>265</v>
      </c>
      <c r="E671" s="212" t="s">
        <v>1</v>
      </c>
      <c r="F671" s="213" t="s">
        <v>271</v>
      </c>
      <c r="G671" s="15"/>
      <c r="H671" s="214">
        <v>918.85000000000002</v>
      </c>
      <c r="I671" s="215"/>
      <c r="J671" s="15"/>
      <c r="K671" s="15"/>
      <c r="L671" s="211"/>
      <c r="M671" s="216"/>
      <c r="N671" s="217"/>
      <c r="O671" s="217"/>
      <c r="P671" s="217"/>
      <c r="Q671" s="217"/>
      <c r="R671" s="217"/>
      <c r="S671" s="217"/>
      <c r="T671" s="218"/>
      <c r="U671" s="15"/>
      <c r="V671" s="15"/>
      <c r="W671" s="15"/>
      <c r="X671" s="15"/>
      <c r="Y671" s="15"/>
      <c r="Z671" s="15"/>
      <c r="AA671" s="15"/>
      <c r="AB671" s="15"/>
      <c r="AC671" s="15"/>
      <c r="AD671" s="15"/>
      <c r="AE671" s="15"/>
      <c r="AT671" s="212" t="s">
        <v>265</v>
      </c>
      <c r="AU671" s="212" t="s">
        <v>85</v>
      </c>
      <c r="AV671" s="15" t="s">
        <v>108</v>
      </c>
      <c r="AW671" s="15" t="s">
        <v>32</v>
      </c>
      <c r="AX671" s="15" t="s">
        <v>82</v>
      </c>
      <c r="AY671" s="212" t="s">
        <v>257</v>
      </c>
    </row>
    <row r="672" s="2" customFormat="1" ht="21.75" customHeight="1">
      <c r="A672" s="38"/>
      <c r="B672" s="181"/>
      <c r="C672" s="182" t="s">
        <v>971</v>
      </c>
      <c r="D672" s="182" t="s">
        <v>259</v>
      </c>
      <c r="E672" s="183" t="s">
        <v>992</v>
      </c>
      <c r="F672" s="184" t="s">
        <v>993</v>
      </c>
      <c r="G672" s="185" t="s">
        <v>323</v>
      </c>
      <c r="H672" s="186">
        <v>918.85000000000002</v>
      </c>
      <c r="I672" s="187"/>
      <c r="J672" s="188">
        <f>ROUND(I672*H672,2)</f>
        <v>0</v>
      </c>
      <c r="K672" s="184" t="s">
        <v>263</v>
      </c>
      <c r="L672" s="39"/>
      <c r="M672" s="189" t="s">
        <v>1</v>
      </c>
      <c r="N672" s="190" t="s">
        <v>40</v>
      </c>
      <c r="O672" s="77"/>
      <c r="P672" s="191">
        <f>O672*H672</f>
        <v>0</v>
      </c>
      <c r="Q672" s="191">
        <v>0</v>
      </c>
      <c r="R672" s="191">
        <f>Q672*H672</f>
        <v>0</v>
      </c>
      <c r="S672" s="191">
        <v>0</v>
      </c>
      <c r="T672" s="192">
        <f>S672*H672</f>
        <v>0</v>
      </c>
      <c r="U672" s="38"/>
      <c r="V672" s="38"/>
      <c r="W672" s="38"/>
      <c r="X672" s="38"/>
      <c r="Y672" s="38"/>
      <c r="Z672" s="38"/>
      <c r="AA672" s="38"/>
      <c r="AB672" s="38"/>
      <c r="AC672" s="38"/>
      <c r="AD672" s="38"/>
      <c r="AE672" s="38"/>
      <c r="AR672" s="193" t="s">
        <v>108</v>
      </c>
      <c r="AT672" s="193" t="s">
        <v>259</v>
      </c>
      <c r="AU672" s="193" t="s">
        <v>85</v>
      </c>
      <c r="AY672" s="19" t="s">
        <v>257</v>
      </c>
      <c r="BE672" s="194">
        <f>IF(N672="základní",J672,0)</f>
        <v>0</v>
      </c>
      <c r="BF672" s="194">
        <f>IF(N672="snížená",J672,0)</f>
        <v>0</v>
      </c>
      <c r="BG672" s="194">
        <f>IF(N672="zákl. přenesená",J672,0)</f>
        <v>0</v>
      </c>
      <c r="BH672" s="194">
        <f>IF(N672="sníž. přenesená",J672,0)</f>
        <v>0</v>
      </c>
      <c r="BI672" s="194">
        <f>IF(N672="nulová",J672,0)</f>
        <v>0</v>
      </c>
      <c r="BJ672" s="19" t="s">
        <v>82</v>
      </c>
      <c r="BK672" s="194">
        <f>ROUND(I672*H672,2)</f>
        <v>0</v>
      </c>
      <c r="BL672" s="19" t="s">
        <v>108</v>
      </c>
      <c r="BM672" s="193" t="s">
        <v>4102</v>
      </c>
    </row>
    <row r="673" s="13" customFormat="1">
      <c r="A673" s="13"/>
      <c r="B673" s="195"/>
      <c r="C673" s="13"/>
      <c r="D673" s="196" t="s">
        <v>265</v>
      </c>
      <c r="E673" s="197" t="s">
        <v>1</v>
      </c>
      <c r="F673" s="198" t="s">
        <v>980</v>
      </c>
      <c r="G673" s="13"/>
      <c r="H673" s="197" t="s">
        <v>1</v>
      </c>
      <c r="I673" s="199"/>
      <c r="J673" s="13"/>
      <c r="K673" s="13"/>
      <c r="L673" s="195"/>
      <c r="M673" s="200"/>
      <c r="N673" s="201"/>
      <c r="O673" s="201"/>
      <c r="P673" s="201"/>
      <c r="Q673" s="201"/>
      <c r="R673" s="201"/>
      <c r="S673" s="201"/>
      <c r="T673" s="202"/>
      <c r="U673" s="13"/>
      <c r="V673" s="13"/>
      <c r="W673" s="13"/>
      <c r="X673" s="13"/>
      <c r="Y673" s="13"/>
      <c r="Z673" s="13"/>
      <c r="AA673" s="13"/>
      <c r="AB673" s="13"/>
      <c r="AC673" s="13"/>
      <c r="AD673" s="13"/>
      <c r="AE673" s="13"/>
      <c r="AT673" s="197" t="s">
        <v>265</v>
      </c>
      <c r="AU673" s="197" t="s">
        <v>85</v>
      </c>
      <c r="AV673" s="13" t="s">
        <v>82</v>
      </c>
      <c r="AW673" s="13" t="s">
        <v>32</v>
      </c>
      <c r="AX673" s="13" t="s">
        <v>75</v>
      </c>
      <c r="AY673" s="197" t="s">
        <v>257</v>
      </c>
    </row>
    <row r="674" s="14" customFormat="1">
      <c r="A674" s="14"/>
      <c r="B674" s="203"/>
      <c r="C674" s="14"/>
      <c r="D674" s="196" t="s">
        <v>265</v>
      </c>
      <c r="E674" s="204" t="s">
        <v>1</v>
      </c>
      <c r="F674" s="205" t="s">
        <v>4098</v>
      </c>
      <c r="G674" s="14"/>
      <c r="H674" s="206">
        <v>918.85000000000002</v>
      </c>
      <c r="I674" s="207"/>
      <c r="J674" s="14"/>
      <c r="K674" s="14"/>
      <c r="L674" s="203"/>
      <c r="M674" s="208"/>
      <c r="N674" s="209"/>
      <c r="O674" s="209"/>
      <c r="P674" s="209"/>
      <c r="Q674" s="209"/>
      <c r="R674" s="209"/>
      <c r="S674" s="209"/>
      <c r="T674" s="210"/>
      <c r="U674" s="14"/>
      <c r="V674" s="14"/>
      <c r="W674" s="14"/>
      <c r="X674" s="14"/>
      <c r="Y674" s="14"/>
      <c r="Z674" s="14"/>
      <c r="AA674" s="14"/>
      <c r="AB674" s="14"/>
      <c r="AC674" s="14"/>
      <c r="AD674" s="14"/>
      <c r="AE674" s="14"/>
      <c r="AT674" s="204" t="s">
        <v>265</v>
      </c>
      <c r="AU674" s="204" t="s">
        <v>85</v>
      </c>
      <c r="AV674" s="14" t="s">
        <v>85</v>
      </c>
      <c r="AW674" s="14" t="s">
        <v>32</v>
      </c>
      <c r="AX674" s="14" t="s">
        <v>75</v>
      </c>
      <c r="AY674" s="204" t="s">
        <v>257</v>
      </c>
    </row>
    <row r="675" s="15" customFormat="1">
      <c r="A675" s="15"/>
      <c r="B675" s="211"/>
      <c r="C675" s="15"/>
      <c r="D675" s="196" t="s">
        <v>265</v>
      </c>
      <c r="E675" s="212" t="s">
        <v>1</v>
      </c>
      <c r="F675" s="213" t="s">
        <v>271</v>
      </c>
      <c r="G675" s="15"/>
      <c r="H675" s="214">
        <v>918.85000000000002</v>
      </c>
      <c r="I675" s="215"/>
      <c r="J675" s="15"/>
      <c r="K675" s="15"/>
      <c r="L675" s="211"/>
      <c r="M675" s="216"/>
      <c r="N675" s="217"/>
      <c r="O675" s="217"/>
      <c r="P675" s="217"/>
      <c r="Q675" s="217"/>
      <c r="R675" s="217"/>
      <c r="S675" s="217"/>
      <c r="T675" s="218"/>
      <c r="U675" s="15"/>
      <c r="V675" s="15"/>
      <c r="W675" s="15"/>
      <c r="X675" s="15"/>
      <c r="Y675" s="15"/>
      <c r="Z675" s="15"/>
      <c r="AA675" s="15"/>
      <c r="AB675" s="15"/>
      <c r="AC675" s="15"/>
      <c r="AD675" s="15"/>
      <c r="AE675" s="15"/>
      <c r="AT675" s="212" t="s">
        <v>265</v>
      </c>
      <c r="AU675" s="212" t="s">
        <v>85</v>
      </c>
      <c r="AV675" s="15" t="s">
        <v>108</v>
      </c>
      <c r="AW675" s="15" t="s">
        <v>32</v>
      </c>
      <c r="AX675" s="15" t="s">
        <v>82</v>
      </c>
      <c r="AY675" s="212" t="s">
        <v>257</v>
      </c>
    </row>
    <row r="676" s="2" customFormat="1" ht="21.75" customHeight="1">
      <c r="A676" s="38"/>
      <c r="B676" s="181"/>
      <c r="C676" s="182" t="s">
        <v>976</v>
      </c>
      <c r="D676" s="182" t="s">
        <v>259</v>
      </c>
      <c r="E676" s="183" t="s">
        <v>996</v>
      </c>
      <c r="F676" s="184" t="s">
        <v>997</v>
      </c>
      <c r="G676" s="185" t="s">
        <v>323</v>
      </c>
      <c r="H676" s="186">
        <v>55131</v>
      </c>
      <c r="I676" s="187"/>
      <c r="J676" s="188">
        <f>ROUND(I676*H676,2)</f>
        <v>0</v>
      </c>
      <c r="K676" s="184" t="s">
        <v>263</v>
      </c>
      <c r="L676" s="39"/>
      <c r="M676" s="189" t="s">
        <v>1</v>
      </c>
      <c r="N676" s="190" t="s">
        <v>40</v>
      </c>
      <c r="O676" s="77"/>
      <c r="P676" s="191">
        <f>O676*H676</f>
        <v>0</v>
      </c>
      <c r="Q676" s="191">
        <v>0</v>
      </c>
      <c r="R676" s="191">
        <f>Q676*H676</f>
        <v>0</v>
      </c>
      <c r="S676" s="191">
        <v>0</v>
      </c>
      <c r="T676" s="192">
        <f>S676*H676</f>
        <v>0</v>
      </c>
      <c r="U676" s="38"/>
      <c r="V676" s="38"/>
      <c r="W676" s="38"/>
      <c r="X676" s="38"/>
      <c r="Y676" s="38"/>
      <c r="Z676" s="38"/>
      <c r="AA676" s="38"/>
      <c r="AB676" s="38"/>
      <c r="AC676" s="38"/>
      <c r="AD676" s="38"/>
      <c r="AE676" s="38"/>
      <c r="AR676" s="193" t="s">
        <v>108</v>
      </c>
      <c r="AT676" s="193" t="s">
        <v>259</v>
      </c>
      <c r="AU676" s="193" t="s">
        <v>85</v>
      </c>
      <c r="AY676" s="19" t="s">
        <v>257</v>
      </c>
      <c r="BE676" s="194">
        <f>IF(N676="základní",J676,0)</f>
        <v>0</v>
      </c>
      <c r="BF676" s="194">
        <f>IF(N676="snížená",J676,0)</f>
        <v>0</v>
      </c>
      <c r="BG676" s="194">
        <f>IF(N676="zákl. přenesená",J676,0)</f>
        <v>0</v>
      </c>
      <c r="BH676" s="194">
        <f>IF(N676="sníž. přenesená",J676,0)</f>
        <v>0</v>
      </c>
      <c r="BI676" s="194">
        <f>IF(N676="nulová",J676,0)</f>
        <v>0</v>
      </c>
      <c r="BJ676" s="19" t="s">
        <v>82</v>
      </c>
      <c r="BK676" s="194">
        <f>ROUND(I676*H676,2)</f>
        <v>0</v>
      </c>
      <c r="BL676" s="19" t="s">
        <v>108</v>
      </c>
      <c r="BM676" s="193" t="s">
        <v>4103</v>
      </c>
    </row>
    <row r="677" s="13" customFormat="1">
      <c r="A677" s="13"/>
      <c r="B677" s="195"/>
      <c r="C677" s="13"/>
      <c r="D677" s="196" t="s">
        <v>265</v>
      </c>
      <c r="E677" s="197" t="s">
        <v>1</v>
      </c>
      <c r="F677" s="198" t="s">
        <v>980</v>
      </c>
      <c r="G677" s="13"/>
      <c r="H677" s="197" t="s">
        <v>1</v>
      </c>
      <c r="I677" s="199"/>
      <c r="J677" s="13"/>
      <c r="K677" s="13"/>
      <c r="L677" s="195"/>
      <c r="M677" s="200"/>
      <c r="N677" s="201"/>
      <c r="O677" s="201"/>
      <c r="P677" s="201"/>
      <c r="Q677" s="201"/>
      <c r="R677" s="201"/>
      <c r="S677" s="201"/>
      <c r="T677" s="202"/>
      <c r="U677" s="13"/>
      <c r="V677" s="13"/>
      <c r="W677" s="13"/>
      <c r="X677" s="13"/>
      <c r="Y677" s="13"/>
      <c r="Z677" s="13"/>
      <c r="AA677" s="13"/>
      <c r="AB677" s="13"/>
      <c r="AC677" s="13"/>
      <c r="AD677" s="13"/>
      <c r="AE677" s="13"/>
      <c r="AT677" s="197" t="s">
        <v>265</v>
      </c>
      <c r="AU677" s="197" t="s">
        <v>85</v>
      </c>
      <c r="AV677" s="13" t="s">
        <v>82</v>
      </c>
      <c r="AW677" s="13" t="s">
        <v>32</v>
      </c>
      <c r="AX677" s="13" t="s">
        <v>75</v>
      </c>
      <c r="AY677" s="197" t="s">
        <v>257</v>
      </c>
    </row>
    <row r="678" s="14" customFormat="1">
      <c r="A678" s="14"/>
      <c r="B678" s="203"/>
      <c r="C678" s="14"/>
      <c r="D678" s="196" t="s">
        <v>265</v>
      </c>
      <c r="E678" s="204" t="s">
        <v>1</v>
      </c>
      <c r="F678" s="205" t="s">
        <v>4098</v>
      </c>
      <c r="G678" s="14"/>
      <c r="H678" s="206">
        <v>918.85000000000002</v>
      </c>
      <c r="I678" s="207"/>
      <c r="J678" s="14"/>
      <c r="K678" s="14"/>
      <c r="L678" s="203"/>
      <c r="M678" s="208"/>
      <c r="N678" s="209"/>
      <c r="O678" s="209"/>
      <c r="P678" s="209"/>
      <c r="Q678" s="209"/>
      <c r="R678" s="209"/>
      <c r="S678" s="209"/>
      <c r="T678" s="210"/>
      <c r="U678" s="14"/>
      <c r="V678" s="14"/>
      <c r="W678" s="14"/>
      <c r="X678" s="14"/>
      <c r="Y678" s="14"/>
      <c r="Z678" s="14"/>
      <c r="AA678" s="14"/>
      <c r="AB678" s="14"/>
      <c r="AC678" s="14"/>
      <c r="AD678" s="14"/>
      <c r="AE678" s="14"/>
      <c r="AT678" s="204" t="s">
        <v>265</v>
      </c>
      <c r="AU678" s="204" t="s">
        <v>85</v>
      </c>
      <c r="AV678" s="14" t="s">
        <v>85</v>
      </c>
      <c r="AW678" s="14" t="s">
        <v>32</v>
      </c>
      <c r="AX678" s="14" t="s">
        <v>75</v>
      </c>
      <c r="AY678" s="204" t="s">
        <v>257</v>
      </c>
    </row>
    <row r="679" s="15" customFormat="1">
      <c r="A679" s="15"/>
      <c r="B679" s="211"/>
      <c r="C679" s="15"/>
      <c r="D679" s="196" t="s">
        <v>265</v>
      </c>
      <c r="E679" s="212" t="s">
        <v>1</v>
      </c>
      <c r="F679" s="213" t="s">
        <v>271</v>
      </c>
      <c r="G679" s="15"/>
      <c r="H679" s="214">
        <v>918.85000000000002</v>
      </c>
      <c r="I679" s="215"/>
      <c r="J679" s="15"/>
      <c r="K679" s="15"/>
      <c r="L679" s="211"/>
      <c r="M679" s="216"/>
      <c r="N679" s="217"/>
      <c r="O679" s="217"/>
      <c r="P679" s="217"/>
      <c r="Q679" s="217"/>
      <c r="R679" s="217"/>
      <c r="S679" s="217"/>
      <c r="T679" s="218"/>
      <c r="U679" s="15"/>
      <c r="V679" s="15"/>
      <c r="W679" s="15"/>
      <c r="X679" s="15"/>
      <c r="Y679" s="15"/>
      <c r="Z679" s="15"/>
      <c r="AA679" s="15"/>
      <c r="AB679" s="15"/>
      <c r="AC679" s="15"/>
      <c r="AD679" s="15"/>
      <c r="AE679" s="15"/>
      <c r="AT679" s="212" t="s">
        <v>265</v>
      </c>
      <c r="AU679" s="212" t="s">
        <v>85</v>
      </c>
      <c r="AV679" s="15" t="s">
        <v>108</v>
      </c>
      <c r="AW679" s="15" t="s">
        <v>32</v>
      </c>
      <c r="AX679" s="15" t="s">
        <v>82</v>
      </c>
      <c r="AY679" s="212" t="s">
        <v>257</v>
      </c>
    </row>
    <row r="680" s="14" customFormat="1">
      <c r="A680" s="14"/>
      <c r="B680" s="203"/>
      <c r="C680" s="14"/>
      <c r="D680" s="196" t="s">
        <v>265</v>
      </c>
      <c r="E680" s="14"/>
      <c r="F680" s="205" t="s">
        <v>4100</v>
      </c>
      <c r="G680" s="14"/>
      <c r="H680" s="206">
        <v>55131</v>
      </c>
      <c r="I680" s="207"/>
      <c r="J680" s="14"/>
      <c r="K680" s="14"/>
      <c r="L680" s="203"/>
      <c r="M680" s="208"/>
      <c r="N680" s="209"/>
      <c r="O680" s="209"/>
      <c r="P680" s="209"/>
      <c r="Q680" s="209"/>
      <c r="R680" s="209"/>
      <c r="S680" s="209"/>
      <c r="T680" s="210"/>
      <c r="U680" s="14"/>
      <c r="V680" s="14"/>
      <c r="W680" s="14"/>
      <c r="X680" s="14"/>
      <c r="Y680" s="14"/>
      <c r="Z680" s="14"/>
      <c r="AA680" s="14"/>
      <c r="AB680" s="14"/>
      <c r="AC680" s="14"/>
      <c r="AD680" s="14"/>
      <c r="AE680" s="14"/>
      <c r="AT680" s="204" t="s">
        <v>265</v>
      </c>
      <c r="AU680" s="204" t="s">
        <v>85</v>
      </c>
      <c r="AV680" s="14" t="s">
        <v>85</v>
      </c>
      <c r="AW680" s="14" t="s">
        <v>3</v>
      </c>
      <c r="AX680" s="14" t="s">
        <v>82</v>
      </c>
      <c r="AY680" s="204" t="s">
        <v>257</v>
      </c>
    </row>
    <row r="681" s="2" customFormat="1" ht="21.75" customHeight="1">
      <c r="A681" s="38"/>
      <c r="B681" s="181"/>
      <c r="C681" s="182" t="s">
        <v>982</v>
      </c>
      <c r="D681" s="182" t="s">
        <v>259</v>
      </c>
      <c r="E681" s="183" t="s">
        <v>1000</v>
      </c>
      <c r="F681" s="184" t="s">
        <v>1001</v>
      </c>
      <c r="G681" s="185" t="s">
        <v>323</v>
      </c>
      <c r="H681" s="186">
        <v>918.85000000000002</v>
      </c>
      <c r="I681" s="187"/>
      <c r="J681" s="188">
        <f>ROUND(I681*H681,2)</f>
        <v>0</v>
      </c>
      <c r="K681" s="184" t="s">
        <v>263</v>
      </c>
      <c r="L681" s="39"/>
      <c r="M681" s="189" t="s">
        <v>1</v>
      </c>
      <c r="N681" s="190" t="s">
        <v>40</v>
      </c>
      <c r="O681" s="77"/>
      <c r="P681" s="191">
        <f>O681*H681</f>
        <v>0</v>
      </c>
      <c r="Q681" s="191">
        <v>0</v>
      </c>
      <c r="R681" s="191">
        <f>Q681*H681</f>
        <v>0</v>
      </c>
      <c r="S681" s="191">
        <v>0</v>
      </c>
      <c r="T681" s="192">
        <f>S681*H681</f>
        <v>0</v>
      </c>
      <c r="U681" s="38"/>
      <c r="V681" s="38"/>
      <c r="W681" s="38"/>
      <c r="X681" s="38"/>
      <c r="Y681" s="38"/>
      <c r="Z681" s="38"/>
      <c r="AA681" s="38"/>
      <c r="AB681" s="38"/>
      <c r="AC681" s="38"/>
      <c r="AD681" s="38"/>
      <c r="AE681" s="38"/>
      <c r="AR681" s="193" t="s">
        <v>108</v>
      </c>
      <c r="AT681" s="193" t="s">
        <v>259</v>
      </c>
      <c r="AU681" s="193" t="s">
        <v>85</v>
      </c>
      <c r="AY681" s="19" t="s">
        <v>257</v>
      </c>
      <c r="BE681" s="194">
        <f>IF(N681="základní",J681,0)</f>
        <v>0</v>
      </c>
      <c r="BF681" s="194">
        <f>IF(N681="snížená",J681,0)</f>
        <v>0</v>
      </c>
      <c r="BG681" s="194">
        <f>IF(N681="zákl. přenesená",J681,0)</f>
        <v>0</v>
      </c>
      <c r="BH681" s="194">
        <f>IF(N681="sníž. přenesená",J681,0)</f>
        <v>0</v>
      </c>
      <c r="BI681" s="194">
        <f>IF(N681="nulová",J681,0)</f>
        <v>0</v>
      </c>
      <c r="BJ681" s="19" t="s">
        <v>82</v>
      </c>
      <c r="BK681" s="194">
        <f>ROUND(I681*H681,2)</f>
        <v>0</v>
      </c>
      <c r="BL681" s="19" t="s">
        <v>108</v>
      </c>
      <c r="BM681" s="193" t="s">
        <v>4104</v>
      </c>
    </row>
    <row r="682" s="13" customFormat="1">
      <c r="A682" s="13"/>
      <c r="B682" s="195"/>
      <c r="C682" s="13"/>
      <c r="D682" s="196" t="s">
        <v>265</v>
      </c>
      <c r="E682" s="197" t="s">
        <v>1</v>
      </c>
      <c r="F682" s="198" t="s">
        <v>980</v>
      </c>
      <c r="G682" s="13"/>
      <c r="H682" s="197" t="s">
        <v>1</v>
      </c>
      <c r="I682" s="199"/>
      <c r="J682" s="13"/>
      <c r="K682" s="13"/>
      <c r="L682" s="195"/>
      <c r="M682" s="200"/>
      <c r="N682" s="201"/>
      <c r="O682" s="201"/>
      <c r="P682" s="201"/>
      <c r="Q682" s="201"/>
      <c r="R682" s="201"/>
      <c r="S682" s="201"/>
      <c r="T682" s="202"/>
      <c r="U682" s="13"/>
      <c r="V682" s="13"/>
      <c r="W682" s="13"/>
      <c r="X682" s="13"/>
      <c r="Y682" s="13"/>
      <c r="Z682" s="13"/>
      <c r="AA682" s="13"/>
      <c r="AB682" s="13"/>
      <c r="AC682" s="13"/>
      <c r="AD682" s="13"/>
      <c r="AE682" s="13"/>
      <c r="AT682" s="197" t="s">
        <v>265</v>
      </c>
      <c r="AU682" s="197" t="s">
        <v>85</v>
      </c>
      <c r="AV682" s="13" t="s">
        <v>82</v>
      </c>
      <c r="AW682" s="13" t="s">
        <v>32</v>
      </c>
      <c r="AX682" s="13" t="s">
        <v>75</v>
      </c>
      <c r="AY682" s="197" t="s">
        <v>257</v>
      </c>
    </row>
    <row r="683" s="14" customFormat="1">
      <c r="A683" s="14"/>
      <c r="B683" s="203"/>
      <c r="C683" s="14"/>
      <c r="D683" s="196" t="s">
        <v>265</v>
      </c>
      <c r="E683" s="204" t="s">
        <v>1</v>
      </c>
      <c r="F683" s="205" t="s">
        <v>4098</v>
      </c>
      <c r="G683" s="14"/>
      <c r="H683" s="206">
        <v>918.85000000000002</v>
      </c>
      <c r="I683" s="207"/>
      <c r="J683" s="14"/>
      <c r="K683" s="14"/>
      <c r="L683" s="203"/>
      <c r="M683" s="208"/>
      <c r="N683" s="209"/>
      <c r="O683" s="209"/>
      <c r="P683" s="209"/>
      <c r="Q683" s="209"/>
      <c r="R683" s="209"/>
      <c r="S683" s="209"/>
      <c r="T683" s="210"/>
      <c r="U683" s="14"/>
      <c r="V683" s="14"/>
      <c r="W683" s="14"/>
      <c r="X683" s="14"/>
      <c r="Y683" s="14"/>
      <c r="Z683" s="14"/>
      <c r="AA683" s="14"/>
      <c r="AB683" s="14"/>
      <c r="AC683" s="14"/>
      <c r="AD683" s="14"/>
      <c r="AE683" s="14"/>
      <c r="AT683" s="204" t="s">
        <v>265</v>
      </c>
      <c r="AU683" s="204" t="s">
        <v>85</v>
      </c>
      <c r="AV683" s="14" t="s">
        <v>85</v>
      </c>
      <c r="AW683" s="14" t="s">
        <v>32</v>
      </c>
      <c r="AX683" s="14" t="s">
        <v>75</v>
      </c>
      <c r="AY683" s="204" t="s">
        <v>257</v>
      </c>
    </row>
    <row r="684" s="15" customFormat="1">
      <c r="A684" s="15"/>
      <c r="B684" s="211"/>
      <c r="C684" s="15"/>
      <c r="D684" s="196" t="s">
        <v>265</v>
      </c>
      <c r="E684" s="212" t="s">
        <v>1</v>
      </c>
      <c r="F684" s="213" t="s">
        <v>271</v>
      </c>
      <c r="G684" s="15"/>
      <c r="H684" s="214">
        <v>918.85000000000002</v>
      </c>
      <c r="I684" s="215"/>
      <c r="J684" s="15"/>
      <c r="K684" s="15"/>
      <c r="L684" s="211"/>
      <c r="M684" s="216"/>
      <c r="N684" s="217"/>
      <c r="O684" s="217"/>
      <c r="P684" s="217"/>
      <c r="Q684" s="217"/>
      <c r="R684" s="217"/>
      <c r="S684" s="217"/>
      <c r="T684" s="218"/>
      <c r="U684" s="15"/>
      <c r="V684" s="15"/>
      <c r="W684" s="15"/>
      <c r="X684" s="15"/>
      <c r="Y684" s="15"/>
      <c r="Z684" s="15"/>
      <c r="AA684" s="15"/>
      <c r="AB684" s="15"/>
      <c r="AC684" s="15"/>
      <c r="AD684" s="15"/>
      <c r="AE684" s="15"/>
      <c r="AT684" s="212" t="s">
        <v>265</v>
      </c>
      <c r="AU684" s="212" t="s">
        <v>85</v>
      </c>
      <c r="AV684" s="15" t="s">
        <v>108</v>
      </c>
      <c r="AW684" s="15" t="s">
        <v>32</v>
      </c>
      <c r="AX684" s="15" t="s">
        <v>82</v>
      </c>
      <c r="AY684" s="212" t="s">
        <v>257</v>
      </c>
    </row>
    <row r="685" s="12" customFormat="1" ht="22.8" customHeight="1">
      <c r="A685" s="12"/>
      <c r="B685" s="168"/>
      <c r="C685" s="12"/>
      <c r="D685" s="169" t="s">
        <v>74</v>
      </c>
      <c r="E685" s="179" t="s">
        <v>1003</v>
      </c>
      <c r="F685" s="179" t="s">
        <v>1004</v>
      </c>
      <c r="G685" s="12"/>
      <c r="H685" s="12"/>
      <c r="I685" s="171"/>
      <c r="J685" s="180">
        <f>BK685</f>
        <v>0</v>
      </c>
      <c r="K685" s="12"/>
      <c r="L685" s="168"/>
      <c r="M685" s="173"/>
      <c r="N685" s="174"/>
      <c r="O685" s="174"/>
      <c r="P685" s="175">
        <f>SUM(P686:P690)</f>
        <v>0</v>
      </c>
      <c r="Q685" s="174"/>
      <c r="R685" s="175">
        <f>SUM(R686:R690)</f>
        <v>0</v>
      </c>
      <c r="S685" s="174"/>
      <c r="T685" s="176">
        <f>SUM(T686:T690)</f>
        <v>0</v>
      </c>
      <c r="U685" s="12"/>
      <c r="V685" s="12"/>
      <c r="W685" s="12"/>
      <c r="X685" s="12"/>
      <c r="Y685" s="12"/>
      <c r="Z685" s="12"/>
      <c r="AA685" s="12"/>
      <c r="AB685" s="12"/>
      <c r="AC685" s="12"/>
      <c r="AD685" s="12"/>
      <c r="AE685" s="12"/>
      <c r="AR685" s="169" t="s">
        <v>82</v>
      </c>
      <c r="AT685" s="177" t="s">
        <v>74</v>
      </c>
      <c r="AU685" s="177" t="s">
        <v>82</v>
      </c>
      <c r="AY685" s="169" t="s">
        <v>257</v>
      </c>
      <c r="BK685" s="178">
        <f>SUM(BK686:BK690)</f>
        <v>0</v>
      </c>
    </row>
    <row r="686" s="2" customFormat="1" ht="33" customHeight="1">
      <c r="A686" s="38"/>
      <c r="B686" s="181"/>
      <c r="C686" s="182" t="s">
        <v>987</v>
      </c>
      <c r="D686" s="182" t="s">
        <v>259</v>
      </c>
      <c r="E686" s="183" t="s">
        <v>1006</v>
      </c>
      <c r="F686" s="184" t="s">
        <v>1007</v>
      </c>
      <c r="G686" s="185" t="s">
        <v>304</v>
      </c>
      <c r="H686" s="186">
        <v>7.1360000000000001</v>
      </c>
      <c r="I686" s="187"/>
      <c r="J686" s="188">
        <f>ROUND(I686*H686,2)</f>
        <v>0</v>
      </c>
      <c r="K686" s="184" t="s">
        <v>263</v>
      </c>
      <c r="L686" s="39"/>
      <c r="M686" s="189" t="s">
        <v>1</v>
      </c>
      <c r="N686" s="190" t="s">
        <v>40</v>
      </c>
      <c r="O686" s="77"/>
      <c r="P686" s="191">
        <f>O686*H686</f>
        <v>0</v>
      </c>
      <c r="Q686" s="191">
        <v>0</v>
      </c>
      <c r="R686" s="191">
        <f>Q686*H686</f>
        <v>0</v>
      </c>
      <c r="S686" s="191">
        <v>0</v>
      </c>
      <c r="T686" s="192">
        <f>S686*H686</f>
        <v>0</v>
      </c>
      <c r="U686" s="38"/>
      <c r="V686" s="38"/>
      <c r="W686" s="38"/>
      <c r="X686" s="38"/>
      <c r="Y686" s="38"/>
      <c r="Z686" s="38"/>
      <c r="AA686" s="38"/>
      <c r="AB686" s="38"/>
      <c r="AC686" s="38"/>
      <c r="AD686" s="38"/>
      <c r="AE686" s="38"/>
      <c r="AR686" s="193" t="s">
        <v>108</v>
      </c>
      <c r="AT686" s="193" t="s">
        <v>259</v>
      </c>
      <c r="AU686" s="193" t="s">
        <v>85</v>
      </c>
      <c r="AY686" s="19" t="s">
        <v>257</v>
      </c>
      <c r="BE686" s="194">
        <f>IF(N686="základní",J686,0)</f>
        <v>0</v>
      </c>
      <c r="BF686" s="194">
        <f>IF(N686="snížená",J686,0)</f>
        <v>0</v>
      </c>
      <c r="BG686" s="194">
        <f>IF(N686="zákl. přenesená",J686,0)</f>
        <v>0</v>
      </c>
      <c r="BH686" s="194">
        <f>IF(N686="sníž. přenesená",J686,0)</f>
        <v>0</v>
      </c>
      <c r="BI686" s="194">
        <f>IF(N686="nulová",J686,0)</f>
        <v>0</v>
      </c>
      <c r="BJ686" s="19" t="s">
        <v>82</v>
      </c>
      <c r="BK686" s="194">
        <f>ROUND(I686*H686,2)</f>
        <v>0</v>
      </c>
      <c r="BL686" s="19" t="s">
        <v>108</v>
      </c>
      <c r="BM686" s="193" t="s">
        <v>4105</v>
      </c>
    </row>
    <row r="687" s="2" customFormat="1" ht="24.15" customHeight="1">
      <c r="A687" s="38"/>
      <c r="B687" s="181"/>
      <c r="C687" s="182" t="s">
        <v>991</v>
      </c>
      <c r="D687" s="182" t="s">
        <v>259</v>
      </c>
      <c r="E687" s="183" t="s">
        <v>1010</v>
      </c>
      <c r="F687" s="184" t="s">
        <v>1011</v>
      </c>
      <c r="G687" s="185" t="s">
        <v>304</v>
      </c>
      <c r="H687" s="186">
        <v>7.1360000000000001</v>
      </c>
      <c r="I687" s="187"/>
      <c r="J687" s="188">
        <f>ROUND(I687*H687,2)</f>
        <v>0</v>
      </c>
      <c r="K687" s="184" t="s">
        <v>263</v>
      </c>
      <c r="L687" s="39"/>
      <c r="M687" s="189" t="s">
        <v>1</v>
      </c>
      <c r="N687" s="190" t="s">
        <v>40</v>
      </c>
      <c r="O687" s="77"/>
      <c r="P687" s="191">
        <f>O687*H687</f>
        <v>0</v>
      </c>
      <c r="Q687" s="191">
        <v>0</v>
      </c>
      <c r="R687" s="191">
        <f>Q687*H687</f>
        <v>0</v>
      </c>
      <c r="S687" s="191">
        <v>0</v>
      </c>
      <c r="T687" s="192">
        <f>S687*H687</f>
        <v>0</v>
      </c>
      <c r="U687" s="38"/>
      <c r="V687" s="38"/>
      <c r="W687" s="38"/>
      <c r="X687" s="38"/>
      <c r="Y687" s="38"/>
      <c r="Z687" s="38"/>
      <c r="AA687" s="38"/>
      <c r="AB687" s="38"/>
      <c r="AC687" s="38"/>
      <c r="AD687" s="38"/>
      <c r="AE687" s="38"/>
      <c r="AR687" s="193" t="s">
        <v>108</v>
      </c>
      <c r="AT687" s="193" t="s">
        <v>259</v>
      </c>
      <c r="AU687" s="193" t="s">
        <v>85</v>
      </c>
      <c r="AY687" s="19" t="s">
        <v>257</v>
      </c>
      <c r="BE687" s="194">
        <f>IF(N687="základní",J687,0)</f>
        <v>0</v>
      </c>
      <c r="BF687" s="194">
        <f>IF(N687="snížená",J687,0)</f>
        <v>0</v>
      </c>
      <c r="BG687" s="194">
        <f>IF(N687="zákl. přenesená",J687,0)</f>
        <v>0</v>
      </c>
      <c r="BH687" s="194">
        <f>IF(N687="sníž. přenesená",J687,0)</f>
        <v>0</v>
      </c>
      <c r="BI687" s="194">
        <f>IF(N687="nulová",J687,0)</f>
        <v>0</v>
      </c>
      <c r="BJ687" s="19" t="s">
        <v>82</v>
      </c>
      <c r="BK687" s="194">
        <f>ROUND(I687*H687,2)</f>
        <v>0</v>
      </c>
      <c r="BL687" s="19" t="s">
        <v>108</v>
      </c>
      <c r="BM687" s="193" t="s">
        <v>4106</v>
      </c>
    </row>
    <row r="688" s="2" customFormat="1" ht="24.15" customHeight="1">
      <c r="A688" s="38"/>
      <c r="B688" s="181"/>
      <c r="C688" s="182" t="s">
        <v>995</v>
      </c>
      <c r="D688" s="182" t="s">
        <v>259</v>
      </c>
      <c r="E688" s="183" t="s">
        <v>1014</v>
      </c>
      <c r="F688" s="184" t="s">
        <v>1015</v>
      </c>
      <c r="G688" s="185" t="s">
        <v>304</v>
      </c>
      <c r="H688" s="186">
        <v>99.903999999999996</v>
      </c>
      <c r="I688" s="187"/>
      <c r="J688" s="188">
        <f>ROUND(I688*H688,2)</f>
        <v>0</v>
      </c>
      <c r="K688" s="184" t="s">
        <v>263</v>
      </c>
      <c r="L688" s="39"/>
      <c r="M688" s="189" t="s">
        <v>1</v>
      </c>
      <c r="N688" s="190" t="s">
        <v>40</v>
      </c>
      <c r="O688" s="77"/>
      <c r="P688" s="191">
        <f>O688*H688</f>
        <v>0</v>
      </c>
      <c r="Q688" s="191">
        <v>0</v>
      </c>
      <c r="R688" s="191">
        <f>Q688*H688</f>
        <v>0</v>
      </c>
      <c r="S688" s="191">
        <v>0</v>
      </c>
      <c r="T688" s="192">
        <f>S688*H688</f>
        <v>0</v>
      </c>
      <c r="U688" s="38"/>
      <c r="V688" s="38"/>
      <c r="W688" s="38"/>
      <c r="X688" s="38"/>
      <c r="Y688" s="38"/>
      <c r="Z688" s="38"/>
      <c r="AA688" s="38"/>
      <c r="AB688" s="38"/>
      <c r="AC688" s="38"/>
      <c r="AD688" s="38"/>
      <c r="AE688" s="38"/>
      <c r="AR688" s="193" t="s">
        <v>108</v>
      </c>
      <c r="AT688" s="193" t="s">
        <v>259</v>
      </c>
      <c r="AU688" s="193" t="s">
        <v>85</v>
      </c>
      <c r="AY688" s="19" t="s">
        <v>257</v>
      </c>
      <c r="BE688" s="194">
        <f>IF(N688="základní",J688,0)</f>
        <v>0</v>
      </c>
      <c r="BF688" s="194">
        <f>IF(N688="snížená",J688,0)</f>
        <v>0</v>
      </c>
      <c r="BG688" s="194">
        <f>IF(N688="zákl. přenesená",J688,0)</f>
        <v>0</v>
      </c>
      <c r="BH688" s="194">
        <f>IF(N688="sníž. přenesená",J688,0)</f>
        <v>0</v>
      </c>
      <c r="BI688" s="194">
        <f>IF(N688="nulová",J688,0)</f>
        <v>0</v>
      </c>
      <c r="BJ688" s="19" t="s">
        <v>82</v>
      </c>
      <c r="BK688" s="194">
        <f>ROUND(I688*H688,2)</f>
        <v>0</v>
      </c>
      <c r="BL688" s="19" t="s">
        <v>108</v>
      </c>
      <c r="BM688" s="193" t="s">
        <v>4107</v>
      </c>
    </row>
    <row r="689" s="14" customFormat="1">
      <c r="A689" s="14"/>
      <c r="B689" s="203"/>
      <c r="C689" s="14"/>
      <c r="D689" s="196" t="s">
        <v>265</v>
      </c>
      <c r="E689" s="14"/>
      <c r="F689" s="205" t="s">
        <v>4108</v>
      </c>
      <c r="G689" s="14"/>
      <c r="H689" s="206">
        <v>99.903999999999996</v>
      </c>
      <c r="I689" s="207"/>
      <c r="J689" s="14"/>
      <c r="K689" s="14"/>
      <c r="L689" s="203"/>
      <c r="M689" s="208"/>
      <c r="N689" s="209"/>
      <c r="O689" s="209"/>
      <c r="P689" s="209"/>
      <c r="Q689" s="209"/>
      <c r="R689" s="209"/>
      <c r="S689" s="209"/>
      <c r="T689" s="210"/>
      <c r="U689" s="14"/>
      <c r="V689" s="14"/>
      <c r="W689" s="14"/>
      <c r="X689" s="14"/>
      <c r="Y689" s="14"/>
      <c r="Z689" s="14"/>
      <c r="AA689" s="14"/>
      <c r="AB689" s="14"/>
      <c r="AC689" s="14"/>
      <c r="AD689" s="14"/>
      <c r="AE689" s="14"/>
      <c r="AT689" s="204" t="s">
        <v>265</v>
      </c>
      <c r="AU689" s="204" t="s">
        <v>85</v>
      </c>
      <c r="AV689" s="14" t="s">
        <v>85</v>
      </c>
      <c r="AW689" s="14" t="s">
        <v>3</v>
      </c>
      <c r="AX689" s="14" t="s">
        <v>82</v>
      </c>
      <c r="AY689" s="204" t="s">
        <v>257</v>
      </c>
    </row>
    <row r="690" s="2" customFormat="1" ht="49.05" customHeight="1">
      <c r="A690" s="38"/>
      <c r="B690" s="181"/>
      <c r="C690" s="182" t="s">
        <v>999</v>
      </c>
      <c r="D690" s="182" t="s">
        <v>259</v>
      </c>
      <c r="E690" s="183" t="s">
        <v>1019</v>
      </c>
      <c r="F690" s="184" t="s">
        <v>1020</v>
      </c>
      <c r="G690" s="185" t="s">
        <v>304</v>
      </c>
      <c r="H690" s="186">
        <v>7.1360000000000001</v>
      </c>
      <c r="I690" s="187"/>
      <c r="J690" s="188">
        <f>ROUND(I690*H690,2)</f>
        <v>0</v>
      </c>
      <c r="K690" s="184" t="s">
        <v>263</v>
      </c>
      <c r="L690" s="39"/>
      <c r="M690" s="189" t="s">
        <v>1</v>
      </c>
      <c r="N690" s="190" t="s">
        <v>40</v>
      </c>
      <c r="O690" s="77"/>
      <c r="P690" s="191">
        <f>O690*H690</f>
        <v>0</v>
      </c>
      <c r="Q690" s="191">
        <v>0</v>
      </c>
      <c r="R690" s="191">
        <f>Q690*H690</f>
        <v>0</v>
      </c>
      <c r="S690" s="191">
        <v>0</v>
      </c>
      <c r="T690" s="192">
        <f>S690*H690</f>
        <v>0</v>
      </c>
      <c r="U690" s="38"/>
      <c r="V690" s="38"/>
      <c r="W690" s="38"/>
      <c r="X690" s="38"/>
      <c r="Y690" s="38"/>
      <c r="Z690" s="38"/>
      <c r="AA690" s="38"/>
      <c r="AB690" s="38"/>
      <c r="AC690" s="38"/>
      <c r="AD690" s="38"/>
      <c r="AE690" s="38"/>
      <c r="AR690" s="193" t="s">
        <v>108</v>
      </c>
      <c r="AT690" s="193" t="s">
        <v>259</v>
      </c>
      <c r="AU690" s="193" t="s">
        <v>85</v>
      </c>
      <c r="AY690" s="19" t="s">
        <v>257</v>
      </c>
      <c r="BE690" s="194">
        <f>IF(N690="základní",J690,0)</f>
        <v>0</v>
      </c>
      <c r="BF690" s="194">
        <f>IF(N690="snížená",J690,0)</f>
        <v>0</v>
      </c>
      <c r="BG690" s="194">
        <f>IF(N690="zákl. přenesená",J690,0)</f>
        <v>0</v>
      </c>
      <c r="BH690" s="194">
        <f>IF(N690="sníž. přenesená",J690,0)</f>
        <v>0</v>
      </c>
      <c r="BI690" s="194">
        <f>IF(N690="nulová",J690,0)</f>
        <v>0</v>
      </c>
      <c r="BJ690" s="19" t="s">
        <v>82</v>
      </c>
      <c r="BK690" s="194">
        <f>ROUND(I690*H690,2)</f>
        <v>0</v>
      </c>
      <c r="BL690" s="19" t="s">
        <v>108</v>
      </c>
      <c r="BM690" s="193" t="s">
        <v>4109</v>
      </c>
    </row>
    <row r="691" s="12" customFormat="1" ht="22.8" customHeight="1">
      <c r="A691" s="12"/>
      <c r="B691" s="168"/>
      <c r="C691" s="12"/>
      <c r="D691" s="169" t="s">
        <v>74</v>
      </c>
      <c r="E691" s="179" t="s">
        <v>1022</v>
      </c>
      <c r="F691" s="179" t="s">
        <v>1023</v>
      </c>
      <c r="G691" s="12"/>
      <c r="H691" s="12"/>
      <c r="I691" s="171"/>
      <c r="J691" s="180">
        <f>BK691</f>
        <v>0</v>
      </c>
      <c r="K691" s="12"/>
      <c r="L691" s="168"/>
      <c r="M691" s="173"/>
      <c r="N691" s="174"/>
      <c r="O691" s="174"/>
      <c r="P691" s="175">
        <f>SUM(P692:P693)</f>
        <v>0</v>
      </c>
      <c r="Q691" s="174"/>
      <c r="R691" s="175">
        <f>SUM(R692:R693)</f>
        <v>0</v>
      </c>
      <c r="S691" s="174"/>
      <c r="T691" s="176">
        <f>SUM(T692:T693)</f>
        <v>0</v>
      </c>
      <c r="U691" s="12"/>
      <c r="V691" s="12"/>
      <c r="W691" s="12"/>
      <c r="X691" s="12"/>
      <c r="Y691" s="12"/>
      <c r="Z691" s="12"/>
      <c r="AA691" s="12"/>
      <c r="AB691" s="12"/>
      <c r="AC691" s="12"/>
      <c r="AD691" s="12"/>
      <c r="AE691" s="12"/>
      <c r="AR691" s="169" t="s">
        <v>82</v>
      </c>
      <c r="AT691" s="177" t="s">
        <v>74</v>
      </c>
      <c r="AU691" s="177" t="s">
        <v>82</v>
      </c>
      <c r="AY691" s="169" t="s">
        <v>257</v>
      </c>
      <c r="BK691" s="178">
        <f>SUM(BK692:BK693)</f>
        <v>0</v>
      </c>
    </row>
    <row r="692" s="2" customFormat="1" ht="33" customHeight="1">
      <c r="A692" s="38"/>
      <c r="B692" s="181"/>
      <c r="C692" s="182" t="s">
        <v>1005</v>
      </c>
      <c r="D692" s="182" t="s">
        <v>259</v>
      </c>
      <c r="E692" s="183" t="s">
        <v>1025</v>
      </c>
      <c r="F692" s="184" t="s">
        <v>1026</v>
      </c>
      <c r="G692" s="185" t="s">
        <v>304</v>
      </c>
      <c r="H692" s="186">
        <v>2084.0709999999999</v>
      </c>
      <c r="I692" s="187"/>
      <c r="J692" s="188">
        <f>ROUND(I692*H692,2)</f>
        <v>0</v>
      </c>
      <c r="K692" s="184" t="s">
        <v>263</v>
      </c>
      <c r="L692" s="39"/>
      <c r="M692" s="189" t="s">
        <v>1</v>
      </c>
      <c r="N692" s="190" t="s">
        <v>40</v>
      </c>
      <c r="O692" s="77"/>
      <c r="P692" s="191">
        <f>O692*H692</f>
        <v>0</v>
      </c>
      <c r="Q692" s="191">
        <v>0</v>
      </c>
      <c r="R692" s="191">
        <f>Q692*H692</f>
        <v>0</v>
      </c>
      <c r="S692" s="191">
        <v>0</v>
      </c>
      <c r="T692" s="192">
        <f>S692*H692</f>
        <v>0</v>
      </c>
      <c r="U692" s="38"/>
      <c r="V692" s="38"/>
      <c r="W692" s="38"/>
      <c r="X692" s="38"/>
      <c r="Y692" s="38"/>
      <c r="Z692" s="38"/>
      <c r="AA692" s="38"/>
      <c r="AB692" s="38"/>
      <c r="AC692" s="38"/>
      <c r="AD692" s="38"/>
      <c r="AE692" s="38"/>
      <c r="AR692" s="193" t="s">
        <v>108</v>
      </c>
      <c r="AT692" s="193" t="s">
        <v>259</v>
      </c>
      <c r="AU692" s="193" t="s">
        <v>85</v>
      </c>
      <c r="AY692" s="19" t="s">
        <v>257</v>
      </c>
      <c r="BE692" s="194">
        <f>IF(N692="základní",J692,0)</f>
        <v>0</v>
      </c>
      <c r="BF692" s="194">
        <f>IF(N692="snížená",J692,0)</f>
        <v>0</v>
      </c>
      <c r="BG692" s="194">
        <f>IF(N692="zákl. přenesená",J692,0)</f>
        <v>0</v>
      </c>
      <c r="BH692" s="194">
        <f>IF(N692="sníž. přenesená",J692,0)</f>
        <v>0</v>
      </c>
      <c r="BI692" s="194">
        <f>IF(N692="nulová",J692,0)</f>
        <v>0</v>
      </c>
      <c r="BJ692" s="19" t="s">
        <v>82</v>
      </c>
      <c r="BK692" s="194">
        <f>ROUND(I692*H692,2)</f>
        <v>0</v>
      </c>
      <c r="BL692" s="19" t="s">
        <v>108</v>
      </c>
      <c r="BM692" s="193" t="s">
        <v>4110</v>
      </c>
    </row>
    <row r="693" s="2" customFormat="1" ht="33" customHeight="1">
      <c r="A693" s="38"/>
      <c r="B693" s="181"/>
      <c r="C693" s="182" t="s">
        <v>1009</v>
      </c>
      <c r="D693" s="182" t="s">
        <v>259</v>
      </c>
      <c r="E693" s="183" t="s">
        <v>1029</v>
      </c>
      <c r="F693" s="184" t="s">
        <v>1030</v>
      </c>
      <c r="G693" s="185" t="s">
        <v>304</v>
      </c>
      <c r="H693" s="186">
        <v>2084.0709999999999</v>
      </c>
      <c r="I693" s="187"/>
      <c r="J693" s="188">
        <f>ROUND(I693*H693,2)</f>
        <v>0</v>
      </c>
      <c r="K693" s="184" t="s">
        <v>263</v>
      </c>
      <c r="L693" s="39"/>
      <c r="M693" s="189" t="s">
        <v>1</v>
      </c>
      <c r="N693" s="190" t="s">
        <v>40</v>
      </c>
      <c r="O693" s="77"/>
      <c r="P693" s="191">
        <f>O693*H693</f>
        <v>0</v>
      </c>
      <c r="Q693" s="191">
        <v>0</v>
      </c>
      <c r="R693" s="191">
        <f>Q693*H693</f>
        <v>0</v>
      </c>
      <c r="S693" s="191">
        <v>0</v>
      </c>
      <c r="T693" s="192">
        <f>S693*H693</f>
        <v>0</v>
      </c>
      <c r="U693" s="38"/>
      <c r="V693" s="38"/>
      <c r="W693" s="38"/>
      <c r="X693" s="38"/>
      <c r="Y693" s="38"/>
      <c r="Z693" s="38"/>
      <c r="AA693" s="38"/>
      <c r="AB693" s="38"/>
      <c r="AC693" s="38"/>
      <c r="AD693" s="38"/>
      <c r="AE693" s="38"/>
      <c r="AR693" s="193" t="s">
        <v>108</v>
      </c>
      <c r="AT693" s="193" t="s">
        <v>259</v>
      </c>
      <c r="AU693" s="193" t="s">
        <v>85</v>
      </c>
      <c r="AY693" s="19" t="s">
        <v>257</v>
      </c>
      <c r="BE693" s="194">
        <f>IF(N693="základní",J693,0)</f>
        <v>0</v>
      </c>
      <c r="BF693" s="194">
        <f>IF(N693="snížená",J693,0)</f>
        <v>0</v>
      </c>
      <c r="BG693" s="194">
        <f>IF(N693="zákl. přenesená",J693,0)</f>
        <v>0</v>
      </c>
      <c r="BH693" s="194">
        <f>IF(N693="sníž. přenesená",J693,0)</f>
        <v>0</v>
      </c>
      <c r="BI693" s="194">
        <f>IF(N693="nulová",J693,0)</f>
        <v>0</v>
      </c>
      <c r="BJ693" s="19" t="s">
        <v>82</v>
      </c>
      <c r="BK693" s="194">
        <f>ROUND(I693*H693,2)</f>
        <v>0</v>
      </c>
      <c r="BL693" s="19" t="s">
        <v>108</v>
      </c>
      <c r="BM693" s="193" t="s">
        <v>4111</v>
      </c>
    </row>
    <row r="694" s="12" customFormat="1" ht="25.92" customHeight="1">
      <c r="A694" s="12"/>
      <c r="B694" s="168"/>
      <c r="C694" s="12"/>
      <c r="D694" s="169" t="s">
        <v>74</v>
      </c>
      <c r="E694" s="170" t="s">
        <v>1032</v>
      </c>
      <c r="F694" s="170" t="s">
        <v>1033</v>
      </c>
      <c r="G694" s="12"/>
      <c r="H694" s="12"/>
      <c r="I694" s="171"/>
      <c r="J694" s="172">
        <f>BK694</f>
        <v>0</v>
      </c>
      <c r="K694" s="12"/>
      <c r="L694" s="168"/>
      <c r="M694" s="173"/>
      <c r="N694" s="174"/>
      <c r="O694" s="174"/>
      <c r="P694" s="175">
        <f>P695+P753+P937+P1122+P1130+P1203+P1208+P1221+P1238+P1242+P1261+P1309+P1330+P1344+P1371</f>
        <v>0</v>
      </c>
      <c r="Q694" s="174"/>
      <c r="R694" s="175">
        <f>R695+R753+R937+R1122+R1130+R1203+R1208+R1221+R1238+R1242+R1261+R1309+R1330+R1344+R1371</f>
        <v>105.92809916</v>
      </c>
      <c r="S694" s="174"/>
      <c r="T694" s="176">
        <f>T695+T753+T937+T1122+T1130+T1203+T1208+T1221+T1238+T1242+T1261+T1309+T1330+T1344+T1371</f>
        <v>0</v>
      </c>
      <c r="U694" s="12"/>
      <c r="V694" s="12"/>
      <c r="W694" s="12"/>
      <c r="X694" s="12"/>
      <c r="Y694" s="12"/>
      <c r="Z694" s="12"/>
      <c r="AA694" s="12"/>
      <c r="AB694" s="12"/>
      <c r="AC694" s="12"/>
      <c r="AD694" s="12"/>
      <c r="AE694" s="12"/>
      <c r="AR694" s="169" t="s">
        <v>85</v>
      </c>
      <c r="AT694" s="177" t="s">
        <v>74</v>
      </c>
      <c r="AU694" s="177" t="s">
        <v>75</v>
      </c>
      <c r="AY694" s="169" t="s">
        <v>257</v>
      </c>
      <c r="BK694" s="178">
        <f>BK695+BK753+BK937+BK1122+BK1130+BK1203+BK1208+BK1221+BK1238+BK1242+BK1261+BK1309+BK1330+BK1344+BK1371</f>
        <v>0</v>
      </c>
    </row>
    <row r="695" s="12" customFormat="1" ht="22.8" customHeight="1">
      <c r="A695" s="12"/>
      <c r="B695" s="168"/>
      <c r="C695" s="12"/>
      <c r="D695" s="169" t="s">
        <v>74</v>
      </c>
      <c r="E695" s="179" t="s">
        <v>1034</v>
      </c>
      <c r="F695" s="179" t="s">
        <v>1035</v>
      </c>
      <c r="G695" s="12"/>
      <c r="H695" s="12"/>
      <c r="I695" s="171"/>
      <c r="J695" s="180">
        <f>BK695</f>
        <v>0</v>
      </c>
      <c r="K695" s="12"/>
      <c r="L695" s="168"/>
      <c r="M695" s="173"/>
      <c r="N695" s="174"/>
      <c r="O695" s="174"/>
      <c r="P695" s="175">
        <f>SUM(P696:P752)</f>
        <v>0</v>
      </c>
      <c r="Q695" s="174"/>
      <c r="R695" s="175">
        <f>SUM(R696:R752)</f>
        <v>6.2072584800000001</v>
      </c>
      <c r="S695" s="174"/>
      <c r="T695" s="176">
        <f>SUM(T696:T752)</f>
        <v>0</v>
      </c>
      <c r="U695" s="12"/>
      <c r="V695" s="12"/>
      <c r="W695" s="12"/>
      <c r="X695" s="12"/>
      <c r="Y695" s="12"/>
      <c r="Z695" s="12"/>
      <c r="AA695" s="12"/>
      <c r="AB695" s="12"/>
      <c r="AC695" s="12"/>
      <c r="AD695" s="12"/>
      <c r="AE695" s="12"/>
      <c r="AR695" s="169" t="s">
        <v>85</v>
      </c>
      <c r="AT695" s="177" t="s">
        <v>74</v>
      </c>
      <c r="AU695" s="177" t="s">
        <v>82</v>
      </c>
      <c r="AY695" s="169" t="s">
        <v>257</v>
      </c>
      <c r="BK695" s="178">
        <f>SUM(BK696:BK752)</f>
        <v>0</v>
      </c>
    </row>
    <row r="696" s="2" customFormat="1" ht="37.8" customHeight="1">
      <c r="A696" s="38"/>
      <c r="B696" s="181"/>
      <c r="C696" s="182" t="s">
        <v>1013</v>
      </c>
      <c r="D696" s="182" t="s">
        <v>259</v>
      </c>
      <c r="E696" s="183" t="s">
        <v>1037</v>
      </c>
      <c r="F696" s="184" t="s">
        <v>1038</v>
      </c>
      <c r="G696" s="185" t="s">
        <v>323</v>
      </c>
      <c r="H696" s="186">
        <v>3.6899999999999999</v>
      </c>
      <c r="I696" s="187"/>
      <c r="J696" s="188">
        <f>ROUND(I696*H696,2)</f>
        <v>0</v>
      </c>
      <c r="K696" s="184" t="s">
        <v>1</v>
      </c>
      <c r="L696" s="39"/>
      <c r="M696" s="189" t="s">
        <v>1</v>
      </c>
      <c r="N696" s="190" t="s">
        <v>40</v>
      </c>
      <c r="O696" s="77"/>
      <c r="P696" s="191">
        <f>O696*H696</f>
        <v>0</v>
      </c>
      <c r="Q696" s="191">
        <v>0</v>
      </c>
      <c r="R696" s="191">
        <f>Q696*H696</f>
        <v>0</v>
      </c>
      <c r="S696" s="191">
        <v>0</v>
      </c>
      <c r="T696" s="192">
        <f>S696*H696</f>
        <v>0</v>
      </c>
      <c r="U696" s="38"/>
      <c r="V696" s="38"/>
      <c r="W696" s="38"/>
      <c r="X696" s="38"/>
      <c r="Y696" s="38"/>
      <c r="Z696" s="38"/>
      <c r="AA696" s="38"/>
      <c r="AB696" s="38"/>
      <c r="AC696" s="38"/>
      <c r="AD696" s="38"/>
      <c r="AE696" s="38"/>
      <c r="AR696" s="193" t="s">
        <v>364</v>
      </c>
      <c r="AT696" s="193" t="s">
        <v>259</v>
      </c>
      <c r="AU696" s="193" t="s">
        <v>85</v>
      </c>
      <c r="AY696" s="19" t="s">
        <v>257</v>
      </c>
      <c r="BE696" s="194">
        <f>IF(N696="základní",J696,0)</f>
        <v>0</v>
      </c>
      <c r="BF696" s="194">
        <f>IF(N696="snížená",J696,0)</f>
        <v>0</v>
      </c>
      <c r="BG696" s="194">
        <f>IF(N696="zákl. přenesená",J696,0)</f>
        <v>0</v>
      </c>
      <c r="BH696" s="194">
        <f>IF(N696="sníž. přenesená",J696,0)</f>
        <v>0</v>
      </c>
      <c r="BI696" s="194">
        <f>IF(N696="nulová",J696,0)</f>
        <v>0</v>
      </c>
      <c r="BJ696" s="19" t="s">
        <v>82</v>
      </c>
      <c r="BK696" s="194">
        <f>ROUND(I696*H696,2)</f>
        <v>0</v>
      </c>
      <c r="BL696" s="19" t="s">
        <v>364</v>
      </c>
      <c r="BM696" s="193" t="s">
        <v>4112</v>
      </c>
    </row>
    <row r="697" s="13" customFormat="1">
      <c r="A697" s="13"/>
      <c r="B697" s="195"/>
      <c r="C697" s="13"/>
      <c r="D697" s="196" t="s">
        <v>265</v>
      </c>
      <c r="E697" s="197" t="s">
        <v>1</v>
      </c>
      <c r="F697" s="198" t="s">
        <v>890</v>
      </c>
      <c r="G697" s="13"/>
      <c r="H697" s="197" t="s">
        <v>1</v>
      </c>
      <c r="I697" s="199"/>
      <c r="J697" s="13"/>
      <c r="K697" s="13"/>
      <c r="L697" s="195"/>
      <c r="M697" s="200"/>
      <c r="N697" s="201"/>
      <c r="O697" s="201"/>
      <c r="P697" s="201"/>
      <c r="Q697" s="201"/>
      <c r="R697" s="201"/>
      <c r="S697" s="201"/>
      <c r="T697" s="202"/>
      <c r="U697" s="13"/>
      <c r="V697" s="13"/>
      <c r="W697" s="13"/>
      <c r="X697" s="13"/>
      <c r="Y697" s="13"/>
      <c r="Z697" s="13"/>
      <c r="AA697" s="13"/>
      <c r="AB697" s="13"/>
      <c r="AC697" s="13"/>
      <c r="AD697" s="13"/>
      <c r="AE697" s="13"/>
      <c r="AT697" s="197" t="s">
        <v>265</v>
      </c>
      <c r="AU697" s="197" t="s">
        <v>85</v>
      </c>
      <c r="AV697" s="13" t="s">
        <v>82</v>
      </c>
      <c r="AW697" s="13" t="s">
        <v>32</v>
      </c>
      <c r="AX697" s="13" t="s">
        <v>75</v>
      </c>
      <c r="AY697" s="197" t="s">
        <v>257</v>
      </c>
    </row>
    <row r="698" s="14" customFormat="1">
      <c r="A698" s="14"/>
      <c r="B698" s="203"/>
      <c r="C698" s="14"/>
      <c r="D698" s="196" t="s">
        <v>265</v>
      </c>
      <c r="E698" s="204" t="s">
        <v>1</v>
      </c>
      <c r="F698" s="205" t="s">
        <v>4113</v>
      </c>
      <c r="G698" s="14"/>
      <c r="H698" s="206">
        <v>3.6899999999999999</v>
      </c>
      <c r="I698" s="207"/>
      <c r="J698" s="14"/>
      <c r="K698" s="14"/>
      <c r="L698" s="203"/>
      <c r="M698" s="208"/>
      <c r="N698" s="209"/>
      <c r="O698" s="209"/>
      <c r="P698" s="209"/>
      <c r="Q698" s="209"/>
      <c r="R698" s="209"/>
      <c r="S698" s="209"/>
      <c r="T698" s="210"/>
      <c r="U698" s="14"/>
      <c r="V698" s="14"/>
      <c r="W698" s="14"/>
      <c r="X698" s="14"/>
      <c r="Y698" s="14"/>
      <c r="Z698" s="14"/>
      <c r="AA698" s="14"/>
      <c r="AB698" s="14"/>
      <c r="AC698" s="14"/>
      <c r="AD698" s="14"/>
      <c r="AE698" s="14"/>
      <c r="AT698" s="204" t="s">
        <v>265</v>
      </c>
      <c r="AU698" s="204" t="s">
        <v>85</v>
      </c>
      <c r="AV698" s="14" t="s">
        <v>85</v>
      </c>
      <c r="AW698" s="14" t="s">
        <v>32</v>
      </c>
      <c r="AX698" s="14" t="s">
        <v>75</v>
      </c>
      <c r="AY698" s="204" t="s">
        <v>257</v>
      </c>
    </row>
    <row r="699" s="15" customFormat="1">
      <c r="A699" s="15"/>
      <c r="B699" s="211"/>
      <c r="C699" s="15"/>
      <c r="D699" s="196" t="s">
        <v>265</v>
      </c>
      <c r="E699" s="212" t="s">
        <v>1</v>
      </c>
      <c r="F699" s="213" t="s">
        <v>271</v>
      </c>
      <c r="G699" s="15"/>
      <c r="H699" s="214">
        <v>3.6899999999999999</v>
      </c>
      <c r="I699" s="215"/>
      <c r="J699" s="15"/>
      <c r="K699" s="15"/>
      <c r="L699" s="211"/>
      <c r="M699" s="216"/>
      <c r="N699" s="217"/>
      <c r="O699" s="217"/>
      <c r="P699" s="217"/>
      <c r="Q699" s="217"/>
      <c r="R699" s="217"/>
      <c r="S699" s="217"/>
      <c r="T699" s="218"/>
      <c r="U699" s="15"/>
      <c r="V699" s="15"/>
      <c r="W699" s="15"/>
      <c r="X699" s="15"/>
      <c r="Y699" s="15"/>
      <c r="Z699" s="15"/>
      <c r="AA699" s="15"/>
      <c r="AB699" s="15"/>
      <c r="AC699" s="15"/>
      <c r="AD699" s="15"/>
      <c r="AE699" s="15"/>
      <c r="AT699" s="212" t="s">
        <v>265</v>
      </c>
      <c r="AU699" s="212" t="s">
        <v>85</v>
      </c>
      <c r="AV699" s="15" t="s">
        <v>108</v>
      </c>
      <c r="AW699" s="15" t="s">
        <v>32</v>
      </c>
      <c r="AX699" s="15" t="s">
        <v>82</v>
      </c>
      <c r="AY699" s="212" t="s">
        <v>257</v>
      </c>
    </row>
    <row r="700" s="2" customFormat="1" ht="24.15" customHeight="1">
      <c r="A700" s="38"/>
      <c r="B700" s="181"/>
      <c r="C700" s="182" t="s">
        <v>1018</v>
      </c>
      <c r="D700" s="182" t="s">
        <v>259</v>
      </c>
      <c r="E700" s="183" t="s">
        <v>1046</v>
      </c>
      <c r="F700" s="184" t="s">
        <v>1047</v>
      </c>
      <c r="G700" s="185" t="s">
        <v>323</v>
      </c>
      <c r="H700" s="186">
        <v>259.24000000000001</v>
      </c>
      <c r="I700" s="187"/>
      <c r="J700" s="188">
        <f>ROUND(I700*H700,2)</f>
        <v>0</v>
      </c>
      <c r="K700" s="184" t="s">
        <v>263</v>
      </c>
      <c r="L700" s="39"/>
      <c r="M700" s="189" t="s">
        <v>1</v>
      </c>
      <c r="N700" s="190" t="s">
        <v>40</v>
      </c>
      <c r="O700" s="77"/>
      <c r="P700" s="191">
        <f>O700*H700</f>
        <v>0</v>
      </c>
      <c r="Q700" s="191">
        <v>0</v>
      </c>
      <c r="R700" s="191">
        <f>Q700*H700</f>
        <v>0</v>
      </c>
      <c r="S700" s="191">
        <v>0</v>
      </c>
      <c r="T700" s="192">
        <f>S700*H700</f>
        <v>0</v>
      </c>
      <c r="U700" s="38"/>
      <c r="V700" s="38"/>
      <c r="W700" s="38"/>
      <c r="X700" s="38"/>
      <c r="Y700" s="38"/>
      <c r="Z700" s="38"/>
      <c r="AA700" s="38"/>
      <c r="AB700" s="38"/>
      <c r="AC700" s="38"/>
      <c r="AD700" s="38"/>
      <c r="AE700" s="38"/>
      <c r="AR700" s="193" t="s">
        <v>364</v>
      </c>
      <c r="AT700" s="193" t="s">
        <v>259</v>
      </c>
      <c r="AU700" s="193" t="s">
        <v>85</v>
      </c>
      <c r="AY700" s="19" t="s">
        <v>257</v>
      </c>
      <c r="BE700" s="194">
        <f>IF(N700="základní",J700,0)</f>
        <v>0</v>
      </c>
      <c r="BF700" s="194">
        <f>IF(N700="snížená",J700,0)</f>
        <v>0</v>
      </c>
      <c r="BG700" s="194">
        <f>IF(N700="zákl. přenesená",J700,0)</f>
        <v>0</v>
      </c>
      <c r="BH700" s="194">
        <f>IF(N700="sníž. přenesená",J700,0)</f>
        <v>0</v>
      </c>
      <c r="BI700" s="194">
        <f>IF(N700="nulová",J700,0)</f>
        <v>0</v>
      </c>
      <c r="BJ700" s="19" t="s">
        <v>82</v>
      </c>
      <c r="BK700" s="194">
        <f>ROUND(I700*H700,2)</f>
        <v>0</v>
      </c>
      <c r="BL700" s="19" t="s">
        <v>364</v>
      </c>
      <c r="BM700" s="193" t="s">
        <v>4114</v>
      </c>
    </row>
    <row r="701" s="13" customFormat="1">
      <c r="A701" s="13"/>
      <c r="B701" s="195"/>
      <c r="C701" s="13"/>
      <c r="D701" s="196" t="s">
        <v>265</v>
      </c>
      <c r="E701" s="197" t="s">
        <v>1</v>
      </c>
      <c r="F701" s="198" t="s">
        <v>331</v>
      </c>
      <c r="G701" s="13"/>
      <c r="H701" s="197" t="s">
        <v>1</v>
      </c>
      <c r="I701" s="199"/>
      <c r="J701" s="13"/>
      <c r="K701" s="13"/>
      <c r="L701" s="195"/>
      <c r="M701" s="200"/>
      <c r="N701" s="201"/>
      <c r="O701" s="201"/>
      <c r="P701" s="201"/>
      <c r="Q701" s="201"/>
      <c r="R701" s="201"/>
      <c r="S701" s="201"/>
      <c r="T701" s="202"/>
      <c r="U701" s="13"/>
      <c r="V701" s="13"/>
      <c r="W701" s="13"/>
      <c r="X701" s="13"/>
      <c r="Y701" s="13"/>
      <c r="Z701" s="13"/>
      <c r="AA701" s="13"/>
      <c r="AB701" s="13"/>
      <c r="AC701" s="13"/>
      <c r="AD701" s="13"/>
      <c r="AE701" s="13"/>
      <c r="AT701" s="197" t="s">
        <v>265</v>
      </c>
      <c r="AU701" s="197" t="s">
        <v>85</v>
      </c>
      <c r="AV701" s="13" t="s">
        <v>82</v>
      </c>
      <c r="AW701" s="13" t="s">
        <v>32</v>
      </c>
      <c r="AX701" s="13" t="s">
        <v>75</v>
      </c>
      <c r="AY701" s="197" t="s">
        <v>257</v>
      </c>
    </row>
    <row r="702" s="14" customFormat="1">
      <c r="A702" s="14"/>
      <c r="B702" s="203"/>
      <c r="C702" s="14"/>
      <c r="D702" s="196" t="s">
        <v>265</v>
      </c>
      <c r="E702" s="204" t="s">
        <v>1</v>
      </c>
      <c r="F702" s="205" t="s">
        <v>4115</v>
      </c>
      <c r="G702" s="14"/>
      <c r="H702" s="206">
        <v>75.409999999999997</v>
      </c>
      <c r="I702" s="207"/>
      <c r="J702" s="14"/>
      <c r="K702" s="14"/>
      <c r="L702" s="203"/>
      <c r="M702" s="208"/>
      <c r="N702" s="209"/>
      <c r="O702" s="209"/>
      <c r="P702" s="209"/>
      <c r="Q702" s="209"/>
      <c r="R702" s="209"/>
      <c r="S702" s="209"/>
      <c r="T702" s="210"/>
      <c r="U702" s="14"/>
      <c r="V702" s="14"/>
      <c r="W702" s="14"/>
      <c r="X702" s="14"/>
      <c r="Y702" s="14"/>
      <c r="Z702" s="14"/>
      <c r="AA702" s="14"/>
      <c r="AB702" s="14"/>
      <c r="AC702" s="14"/>
      <c r="AD702" s="14"/>
      <c r="AE702" s="14"/>
      <c r="AT702" s="204" t="s">
        <v>265</v>
      </c>
      <c r="AU702" s="204" t="s">
        <v>85</v>
      </c>
      <c r="AV702" s="14" t="s">
        <v>85</v>
      </c>
      <c r="AW702" s="14" t="s">
        <v>32</v>
      </c>
      <c r="AX702" s="14" t="s">
        <v>75</v>
      </c>
      <c r="AY702" s="204" t="s">
        <v>257</v>
      </c>
    </row>
    <row r="703" s="14" customFormat="1">
      <c r="A703" s="14"/>
      <c r="B703" s="203"/>
      <c r="C703" s="14"/>
      <c r="D703" s="196" t="s">
        <v>265</v>
      </c>
      <c r="E703" s="204" t="s">
        <v>1</v>
      </c>
      <c r="F703" s="205" t="s">
        <v>4116</v>
      </c>
      <c r="G703" s="14"/>
      <c r="H703" s="206">
        <v>183.83000000000001</v>
      </c>
      <c r="I703" s="207"/>
      <c r="J703" s="14"/>
      <c r="K703" s="14"/>
      <c r="L703" s="203"/>
      <c r="M703" s="208"/>
      <c r="N703" s="209"/>
      <c r="O703" s="209"/>
      <c r="P703" s="209"/>
      <c r="Q703" s="209"/>
      <c r="R703" s="209"/>
      <c r="S703" s="209"/>
      <c r="T703" s="210"/>
      <c r="U703" s="14"/>
      <c r="V703" s="14"/>
      <c r="W703" s="14"/>
      <c r="X703" s="14"/>
      <c r="Y703" s="14"/>
      <c r="Z703" s="14"/>
      <c r="AA703" s="14"/>
      <c r="AB703" s="14"/>
      <c r="AC703" s="14"/>
      <c r="AD703" s="14"/>
      <c r="AE703" s="14"/>
      <c r="AT703" s="204" t="s">
        <v>265</v>
      </c>
      <c r="AU703" s="204" t="s">
        <v>85</v>
      </c>
      <c r="AV703" s="14" t="s">
        <v>85</v>
      </c>
      <c r="AW703" s="14" t="s">
        <v>32</v>
      </c>
      <c r="AX703" s="14" t="s">
        <v>75</v>
      </c>
      <c r="AY703" s="204" t="s">
        <v>257</v>
      </c>
    </row>
    <row r="704" s="15" customFormat="1">
      <c r="A704" s="15"/>
      <c r="B704" s="211"/>
      <c r="C704" s="15"/>
      <c r="D704" s="196" t="s">
        <v>265</v>
      </c>
      <c r="E704" s="212" t="s">
        <v>1</v>
      </c>
      <c r="F704" s="213" t="s">
        <v>271</v>
      </c>
      <c r="G704" s="15"/>
      <c r="H704" s="214">
        <v>259.24000000000001</v>
      </c>
      <c r="I704" s="215"/>
      <c r="J704" s="15"/>
      <c r="K704" s="15"/>
      <c r="L704" s="211"/>
      <c r="M704" s="216"/>
      <c r="N704" s="217"/>
      <c r="O704" s="217"/>
      <c r="P704" s="217"/>
      <c r="Q704" s="217"/>
      <c r="R704" s="217"/>
      <c r="S704" s="217"/>
      <c r="T704" s="218"/>
      <c r="U704" s="15"/>
      <c r="V704" s="15"/>
      <c r="W704" s="15"/>
      <c r="X704" s="15"/>
      <c r="Y704" s="15"/>
      <c r="Z704" s="15"/>
      <c r="AA704" s="15"/>
      <c r="AB704" s="15"/>
      <c r="AC704" s="15"/>
      <c r="AD704" s="15"/>
      <c r="AE704" s="15"/>
      <c r="AT704" s="212" t="s">
        <v>265</v>
      </c>
      <c r="AU704" s="212" t="s">
        <v>85</v>
      </c>
      <c r="AV704" s="15" t="s">
        <v>108</v>
      </c>
      <c r="AW704" s="15" t="s">
        <v>32</v>
      </c>
      <c r="AX704" s="15" t="s">
        <v>82</v>
      </c>
      <c r="AY704" s="212" t="s">
        <v>257</v>
      </c>
    </row>
    <row r="705" s="2" customFormat="1" ht="24.15" customHeight="1">
      <c r="A705" s="38"/>
      <c r="B705" s="181"/>
      <c r="C705" s="182" t="s">
        <v>1024</v>
      </c>
      <c r="D705" s="182" t="s">
        <v>259</v>
      </c>
      <c r="E705" s="183" t="s">
        <v>1054</v>
      </c>
      <c r="F705" s="184" t="s">
        <v>1055</v>
      </c>
      <c r="G705" s="185" t="s">
        <v>323</v>
      </c>
      <c r="H705" s="186">
        <v>133.84</v>
      </c>
      <c r="I705" s="187"/>
      <c r="J705" s="188">
        <f>ROUND(I705*H705,2)</f>
        <v>0</v>
      </c>
      <c r="K705" s="184" t="s">
        <v>263</v>
      </c>
      <c r="L705" s="39"/>
      <c r="M705" s="189" t="s">
        <v>1</v>
      </c>
      <c r="N705" s="190" t="s">
        <v>40</v>
      </c>
      <c r="O705" s="77"/>
      <c r="P705" s="191">
        <f>O705*H705</f>
        <v>0</v>
      </c>
      <c r="Q705" s="191">
        <v>0</v>
      </c>
      <c r="R705" s="191">
        <f>Q705*H705</f>
        <v>0</v>
      </c>
      <c r="S705" s="191">
        <v>0</v>
      </c>
      <c r="T705" s="192">
        <f>S705*H705</f>
        <v>0</v>
      </c>
      <c r="U705" s="38"/>
      <c r="V705" s="38"/>
      <c r="W705" s="38"/>
      <c r="X705" s="38"/>
      <c r="Y705" s="38"/>
      <c r="Z705" s="38"/>
      <c r="AA705" s="38"/>
      <c r="AB705" s="38"/>
      <c r="AC705" s="38"/>
      <c r="AD705" s="38"/>
      <c r="AE705" s="38"/>
      <c r="AR705" s="193" t="s">
        <v>364</v>
      </c>
      <c r="AT705" s="193" t="s">
        <v>259</v>
      </c>
      <c r="AU705" s="193" t="s">
        <v>85</v>
      </c>
      <c r="AY705" s="19" t="s">
        <v>257</v>
      </c>
      <c r="BE705" s="194">
        <f>IF(N705="základní",J705,0)</f>
        <v>0</v>
      </c>
      <c r="BF705" s="194">
        <f>IF(N705="snížená",J705,0)</f>
        <v>0</v>
      </c>
      <c r="BG705" s="194">
        <f>IF(N705="zákl. přenesená",J705,0)</f>
        <v>0</v>
      </c>
      <c r="BH705" s="194">
        <f>IF(N705="sníž. přenesená",J705,0)</f>
        <v>0</v>
      </c>
      <c r="BI705" s="194">
        <f>IF(N705="nulová",J705,0)</f>
        <v>0</v>
      </c>
      <c r="BJ705" s="19" t="s">
        <v>82</v>
      </c>
      <c r="BK705" s="194">
        <f>ROUND(I705*H705,2)</f>
        <v>0</v>
      </c>
      <c r="BL705" s="19" t="s">
        <v>364</v>
      </c>
      <c r="BM705" s="193" t="s">
        <v>4117</v>
      </c>
    </row>
    <row r="706" s="14" customFormat="1">
      <c r="A706" s="14"/>
      <c r="B706" s="203"/>
      <c r="C706" s="14"/>
      <c r="D706" s="196" t="s">
        <v>265</v>
      </c>
      <c r="E706" s="204" t="s">
        <v>1</v>
      </c>
      <c r="F706" s="205" t="s">
        <v>4118</v>
      </c>
      <c r="G706" s="14"/>
      <c r="H706" s="206">
        <v>133.84</v>
      </c>
      <c r="I706" s="207"/>
      <c r="J706" s="14"/>
      <c r="K706" s="14"/>
      <c r="L706" s="203"/>
      <c r="M706" s="208"/>
      <c r="N706" s="209"/>
      <c r="O706" s="209"/>
      <c r="P706" s="209"/>
      <c r="Q706" s="209"/>
      <c r="R706" s="209"/>
      <c r="S706" s="209"/>
      <c r="T706" s="210"/>
      <c r="U706" s="14"/>
      <c r="V706" s="14"/>
      <c r="W706" s="14"/>
      <c r="X706" s="14"/>
      <c r="Y706" s="14"/>
      <c r="Z706" s="14"/>
      <c r="AA706" s="14"/>
      <c r="AB706" s="14"/>
      <c r="AC706" s="14"/>
      <c r="AD706" s="14"/>
      <c r="AE706" s="14"/>
      <c r="AT706" s="204" t="s">
        <v>265</v>
      </c>
      <c r="AU706" s="204" t="s">
        <v>85</v>
      </c>
      <c r="AV706" s="14" t="s">
        <v>85</v>
      </c>
      <c r="AW706" s="14" t="s">
        <v>32</v>
      </c>
      <c r="AX706" s="14" t="s">
        <v>75</v>
      </c>
      <c r="AY706" s="204" t="s">
        <v>257</v>
      </c>
    </row>
    <row r="707" s="15" customFormat="1">
      <c r="A707" s="15"/>
      <c r="B707" s="211"/>
      <c r="C707" s="15"/>
      <c r="D707" s="196" t="s">
        <v>265</v>
      </c>
      <c r="E707" s="212" t="s">
        <v>1</v>
      </c>
      <c r="F707" s="213" t="s">
        <v>271</v>
      </c>
      <c r="G707" s="15"/>
      <c r="H707" s="214">
        <v>133.84</v>
      </c>
      <c r="I707" s="215"/>
      <c r="J707" s="15"/>
      <c r="K707" s="15"/>
      <c r="L707" s="211"/>
      <c r="M707" s="216"/>
      <c r="N707" s="217"/>
      <c r="O707" s="217"/>
      <c r="P707" s="217"/>
      <c r="Q707" s="217"/>
      <c r="R707" s="217"/>
      <c r="S707" s="217"/>
      <c r="T707" s="218"/>
      <c r="U707" s="15"/>
      <c r="V707" s="15"/>
      <c r="W707" s="15"/>
      <c r="X707" s="15"/>
      <c r="Y707" s="15"/>
      <c r="Z707" s="15"/>
      <c r="AA707" s="15"/>
      <c r="AB707" s="15"/>
      <c r="AC707" s="15"/>
      <c r="AD707" s="15"/>
      <c r="AE707" s="15"/>
      <c r="AT707" s="212" t="s">
        <v>265</v>
      </c>
      <c r="AU707" s="212" t="s">
        <v>85</v>
      </c>
      <c r="AV707" s="15" t="s">
        <v>108</v>
      </c>
      <c r="AW707" s="15" t="s">
        <v>32</v>
      </c>
      <c r="AX707" s="15" t="s">
        <v>82</v>
      </c>
      <c r="AY707" s="212" t="s">
        <v>257</v>
      </c>
    </row>
    <row r="708" s="2" customFormat="1" ht="16.5" customHeight="1">
      <c r="A708" s="38"/>
      <c r="B708" s="181"/>
      <c r="C708" s="227" t="s">
        <v>1028</v>
      </c>
      <c r="D708" s="227" t="s">
        <v>315</v>
      </c>
      <c r="E708" s="228" t="s">
        <v>1059</v>
      </c>
      <c r="F708" s="229" t="s">
        <v>1060</v>
      </c>
      <c r="G708" s="230" t="s">
        <v>304</v>
      </c>
      <c r="H708" s="231">
        <v>0.13200000000000001</v>
      </c>
      <c r="I708" s="232"/>
      <c r="J708" s="233">
        <f>ROUND(I708*H708,2)</f>
        <v>0</v>
      </c>
      <c r="K708" s="229" t="s">
        <v>263</v>
      </c>
      <c r="L708" s="234"/>
      <c r="M708" s="235" t="s">
        <v>1</v>
      </c>
      <c r="N708" s="236" t="s">
        <v>40</v>
      </c>
      <c r="O708" s="77"/>
      <c r="P708" s="191">
        <f>O708*H708</f>
        <v>0</v>
      </c>
      <c r="Q708" s="191">
        <v>1</v>
      </c>
      <c r="R708" s="191">
        <f>Q708*H708</f>
        <v>0.13200000000000001</v>
      </c>
      <c r="S708" s="191">
        <v>0</v>
      </c>
      <c r="T708" s="192">
        <f>S708*H708</f>
        <v>0</v>
      </c>
      <c r="U708" s="38"/>
      <c r="V708" s="38"/>
      <c r="W708" s="38"/>
      <c r="X708" s="38"/>
      <c r="Y708" s="38"/>
      <c r="Z708" s="38"/>
      <c r="AA708" s="38"/>
      <c r="AB708" s="38"/>
      <c r="AC708" s="38"/>
      <c r="AD708" s="38"/>
      <c r="AE708" s="38"/>
      <c r="AR708" s="193" t="s">
        <v>462</v>
      </c>
      <c r="AT708" s="193" t="s">
        <v>315</v>
      </c>
      <c r="AU708" s="193" t="s">
        <v>85</v>
      </c>
      <c r="AY708" s="19" t="s">
        <v>257</v>
      </c>
      <c r="BE708" s="194">
        <f>IF(N708="základní",J708,0)</f>
        <v>0</v>
      </c>
      <c r="BF708" s="194">
        <f>IF(N708="snížená",J708,0)</f>
        <v>0</v>
      </c>
      <c r="BG708" s="194">
        <f>IF(N708="zákl. přenesená",J708,0)</f>
        <v>0</v>
      </c>
      <c r="BH708" s="194">
        <f>IF(N708="sníž. přenesená",J708,0)</f>
        <v>0</v>
      </c>
      <c r="BI708" s="194">
        <f>IF(N708="nulová",J708,0)</f>
        <v>0</v>
      </c>
      <c r="BJ708" s="19" t="s">
        <v>82</v>
      </c>
      <c r="BK708" s="194">
        <f>ROUND(I708*H708,2)</f>
        <v>0</v>
      </c>
      <c r="BL708" s="19" t="s">
        <v>364</v>
      </c>
      <c r="BM708" s="193" t="s">
        <v>4119</v>
      </c>
    </row>
    <row r="709" s="2" customFormat="1">
      <c r="A709" s="38"/>
      <c r="B709" s="39"/>
      <c r="C709" s="38"/>
      <c r="D709" s="196" t="s">
        <v>1062</v>
      </c>
      <c r="E709" s="38"/>
      <c r="F709" s="237" t="s">
        <v>1063</v>
      </c>
      <c r="G709" s="38"/>
      <c r="H709" s="38"/>
      <c r="I709" s="238"/>
      <c r="J709" s="38"/>
      <c r="K709" s="38"/>
      <c r="L709" s="39"/>
      <c r="M709" s="239"/>
      <c r="N709" s="240"/>
      <c r="O709" s="77"/>
      <c r="P709" s="77"/>
      <c r="Q709" s="77"/>
      <c r="R709" s="77"/>
      <c r="S709" s="77"/>
      <c r="T709" s="78"/>
      <c r="U709" s="38"/>
      <c r="V709" s="38"/>
      <c r="W709" s="38"/>
      <c r="X709" s="38"/>
      <c r="Y709" s="38"/>
      <c r="Z709" s="38"/>
      <c r="AA709" s="38"/>
      <c r="AB709" s="38"/>
      <c r="AC709" s="38"/>
      <c r="AD709" s="38"/>
      <c r="AE709" s="38"/>
      <c r="AT709" s="19" t="s">
        <v>1062</v>
      </c>
      <c r="AU709" s="19" t="s">
        <v>85</v>
      </c>
    </row>
    <row r="710" s="14" customFormat="1">
      <c r="A710" s="14"/>
      <c r="B710" s="203"/>
      <c r="C710" s="14"/>
      <c r="D710" s="196" t="s">
        <v>265</v>
      </c>
      <c r="E710" s="204" t="s">
        <v>1</v>
      </c>
      <c r="F710" s="205" t="s">
        <v>4120</v>
      </c>
      <c r="G710" s="14"/>
      <c r="H710" s="206">
        <v>0.078</v>
      </c>
      <c r="I710" s="207"/>
      <c r="J710" s="14"/>
      <c r="K710" s="14"/>
      <c r="L710" s="203"/>
      <c r="M710" s="208"/>
      <c r="N710" s="209"/>
      <c r="O710" s="209"/>
      <c r="P710" s="209"/>
      <c r="Q710" s="209"/>
      <c r="R710" s="209"/>
      <c r="S710" s="209"/>
      <c r="T710" s="210"/>
      <c r="U710" s="14"/>
      <c r="V710" s="14"/>
      <c r="W710" s="14"/>
      <c r="X710" s="14"/>
      <c r="Y710" s="14"/>
      <c r="Z710" s="14"/>
      <c r="AA710" s="14"/>
      <c r="AB710" s="14"/>
      <c r="AC710" s="14"/>
      <c r="AD710" s="14"/>
      <c r="AE710" s="14"/>
      <c r="AT710" s="204" t="s">
        <v>265</v>
      </c>
      <c r="AU710" s="204" t="s">
        <v>85</v>
      </c>
      <c r="AV710" s="14" t="s">
        <v>85</v>
      </c>
      <c r="AW710" s="14" t="s">
        <v>32</v>
      </c>
      <c r="AX710" s="14" t="s">
        <v>75</v>
      </c>
      <c r="AY710" s="204" t="s">
        <v>257</v>
      </c>
    </row>
    <row r="711" s="14" customFormat="1">
      <c r="A711" s="14"/>
      <c r="B711" s="203"/>
      <c r="C711" s="14"/>
      <c r="D711" s="196" t="s">
        <v>265</v>
      </c>
      <c r="E711" s="204" t="s">
        <v>1</v>
      </c>
      <c r="F711" s="205" t="s">
        <v>4121</v>
      </c>
      <c r="G711" s="14"/>
      <c r="H711" s="206">
        <v>0.053999999999999999</v>
      </c>
      <c r="I711" s="207"/>
      <c r="J711" s="14"/>
      <c r="K711" s="14"/>
      <c r="L711" s="203"/>
      <c r="M711" s="208"/>
      <c r="N711" s="209"/>
      <c r="O711" s="209"/>
      <c r="P711" s="209"/>
      <c r="Q711" s="209"/>
      <c r="R711" s="209"/>
      <c r="S711" s="209"/>
      <c r="T711" s="210"/>
      <c r="U711" s="14"/>
      <c r="V711" s="14"/>
      <c r="W711" s="14"/>
      <c r="X711" s="14"/>
      <c r="Y711" s="14"/>
      <c r="Z711" s="14"/>
      <c r="AA711" s="14"/>
      <c r="AB711" s="14"/>
      <c r="AC711" s="14"/>
      <c r="AD711" s="14"/>
      <c r="AE711" s="14"/>
      <c r="AT711" s="204" t="s">
        <v>265</v>
      </c>
      <c r="AU711" s="204" t="s">
        <v>85</v>
      </c>
      <c r="AV711" s="14" t="s">
        <v>85</v>
      </c>
      <c r="AW711" s="14" t="s">
        <v>32</v>
      </c>
      <c r="AX711" s="14" t="s">
        <v>75</v>
      </c>
      <c r="AY711" s="204" t="s">
        <v>257</v>
      </c>
    </row>
    <row r="712" s="15" customFormat="1">
      <c r="A712" s="15"/>
      <c r="B712" s="211"/>
      <c r="C712" s="15"/>
      <c r="D712" s="196" t="s">
        <v>265</v>
      </c>
      <c r="E712" s="212" t="s">
        <v>1</v>
      </c>
      <c r="F712" s="213" t="s">
        <v>271</v>
      </c>
      <c r="G712" s="15"/>
      <c r="H712" s="214">
        <v>0.13200000000000001</v>
      </c>
      <c r="I712" s="215"/>
      <c r="J712" s="15"/>
      <c r="K712" s="15"/>
      <c r="L712" s="211"/>
      <c r="M712" s="216"/>
      <c r="N712" s="217"/>
      <c r="O712" s="217"/>
      <c r="P712" s="217"/>
      <c r="Q712" s="217"/>
      <c r="R712" s="217"/>
      <c r="S712" s="217"/>
      <c r="T712" s="218"/>
      <c r="U712" s="15"/>
      <c r="V712" s="15"/>
      <c r="W712" s="15"/>
      <c r="X712" s="15"/>
      <c r="Y712" s="15"/>
      <c r="Z712" s="15"/>
      <c r="AA712" s="15"/>
      <c r="AB712" s="15"/>
      <c r="AC712" s="15"/>
      <c r="AD712" s="15"/>
      <c r="AE712" s="15"/>
      <c r="AT712" s="212" t="s">
        <v>265</v>
      </c>
      <c r="AU712" s="212" t="s">
        <v>85</v>
      </c>
      <c r="AV712" s="15" t="s">
        <v>108</v>
      </c>
      <c r="AW712" s="15" t="s">
        <v>32</v>
      </c>
      <c r="AX712" s="15" t="s">
        <v>82</v>
      </c>
      <c r="AY712" s="212" t="s">
        <v>257</v>
      </c>
    </row>
    <row r="713" s="2" customFormat="1" ht="24.15" customHeight="1">
      <c r="A713" s="38"/>
      <c r="B713" s="181"/>
      <c r="C713" s="182" t="s">
        <v>1036</v>
      </c>
      <c r="D713" s="182" t="s">
        <v>259</v>
      </c>
      <c r="E713" s="183" t="s">
        <v>1067</v>
      </c>
      <c r="F713" s="184" t="s">
        <v>1068</v>
      </c>
      <c r="G713" s="185" t="s">
        <v>323</v>
      </c>
      <c r="H713" s="186">
        <v>518.48000000000002</v>
      </c>
      <c r="I713" s="187"/>
      <c r="J713" s="188">
        <f>ROUND(I713*H713,2)</f>
        <v>0</v>
      </c>
      <c r="K713" s="184" t="s">
        <v>263</v>
      </c>
      <c r="L713" s="39"/>
      <c r="M713" s="189" t="s">
        <v>1</v>
      </c>
      <c r="N713" s="190" t="s">
        <v>40</v>
      </c>
      <c r="O713" s="77"/>
      <c r="P713" s="191">
        <f>O713*H713</f>
        <v>0</v>
      </c>
      <c r="Q713" s="191">
        <v>0.00040000000000000002</v>
      </c>
      <c r="R713" s="191">
        <f>Q713*H713</f>
        <v>0.20739200000000002</v>
      </c>
      <c r="S713" s="191">
        <v>0</v>
      </c>
      <c r="T713" s="192">
        <f>S713*H713</f>
        <v>0</v>
      </c>
      <c r="U713" s="38"/>
      <c r="V713" s="38"/>
      <c r="W713" s="38"/>
      <c r="X713" s="38"/>
      <c r="Y713" s="38"/>
      <c r="Z713" s="38"/>
      <c r="AA713" s="38"/>
      <c r="AB713" s="38"/>
      <c r="AC713" s="38"/>
      <c r="AD713" s="38"/>
      <c r="AE713" s="38"/>
      <c r="AR713" s="193" t="s">
        <v>364</v>
      </c>
      <c r="AT713" s="193" t="s">
        <v>259</v>
      </c>
      <c r="AU713" s="193" t="s">
        <v>85</v>
      </c>
      <c r="AY713" s="19" t="s">
        <v>257</v>
      </c>
      <c r="BE713" s="194">
        <f>IF(N713="základní",J713,0)</f>
        <v>0</v>
      </c>
      <c r="BF713" s="194">
        <f>IF(N713="snížená",J713,0)</f>
        <v>0</v>
      </c>
      <c r="BG713" s="194">
        <f>IF(N713="zákl. přenesená",J713,0)</f>
        <v>0</v>
      </c>
      <c r="BH713" s="194">
        <f>IF(N713="sníž. přenesená",J713,0)</f>
        <v>0</v>
      </c>
      <c r="BI713" s="194">
        <f>IF(N713="nulová",J713,0)</f>
        <v>0</v>
      </c>
      <c r="BJ713" s="19" t="s">
        <v>82</v>
      </c>
      <c r="BK713" s="194">
        <f>ROUND(I713*H713,2)</f>
        <v>0</v>
      </c>
      <c r="BL713" s="19" t="s">
        <v>364</v>
      </c>
      <c r="BM713" s="193" t="s">
        <v>4122</v>
      </c>
    </row>
    <row r="714" s="13" customFormat="1">
      <c r="A714" s="13"/>
      <c r="B714" s="195"/>
      <c r="C714" s="13"/>
      <c r="D714" s="196" t="s">
        <v>265</v>
      </c>
      <c r="E714" s="197" t="s">
        <v>1</v>
      </c>
      <c r="F714" s="198" t="s">
        <v>331</v>
      </c>
      <c r="G714" s="13"/>
      <c r="H714" s="197" t="s">
        <v>1</v>
      </c>
      <c r="I714" s="199"/>
      <c r="J714" s="13"/>
      <c r="K714" s="13"/>
      <c r="L714" s="195"/>
      <c r="M714" s="200"/>
      <c r="N714" s="201"/>
      <c r="O714" s="201"/>
      <c r="P714" s="201"/>
      <c r="Q714" s="201"/>
      <c r="R714" s="201"/>
      <c r="S714" s="201"/>
      <c r="T714" s="202"/>
      <c r="U714" s="13"/>
      <c r="V714" s="13"/>
      <c r="W714" s="13"/>
      <c r="X714" s="13"/>
      <c r="Y714" s="13"/>
      <c r="Z714" s="13"/>
      <c r="AA714" s="13"/>
      <c r="AB714" s="13"/>
      <c r="AC714" s="13"/>
      <c r="AD714" s="13"/>
      <c r="AE714" s="13"/>
      <c r="AT714" s="197" t="s">
        <v>265</v>
      </c>
      <c r="AU714" s="197" t="s">
        <v>85</v>
      </c>
      <c r="AV714" s="13" t="s">
        <v>82</v>
      </c>
      <c r="AW714" s="13" t="s">
        <v>32</v>
      </c>
      <c r="AX714" s="13" t="s">
        <v>75</v>
      </c>
      <c r="AY714" s="197" t="s">
        <v>257</v>
      </c>
    </row>
    <row r="715" s="14" customFormat="1">
      <c r="A715" s="14"/>
      <c r="B715" s="203"/>
      <c r="C715" s="14"/>
      <c r="D715" s="196" t="s">
        <v>265</v>
      </c>
      <c r="E715" s="204" t="s">
        <v>1</v>
      </c>
      <c r="F715" s="205" t="s">
        <v>4123</v>
      </c>
      <c r="G715" s="14"/>
      <c r="H715" s="206">
        <v>150.81999999999999</v>
      </c>
      <c r="I715" s="207"/>
      <c r="J715" s="14"/>
      <c r="K715" s="14"/>
      <c r="L715" s="203"/>
      <c r="M715" s="208"/>
      <c r="N715" s="209"/>
      <c r="O715" s="209"/>
      <c r="P715" s="209"/>
      <c r="Q715" s="209"/>
      <c r="R715" s="209"/>
      <c r="S715" s="209"/>
      <c r="T715" s="210"/>
      <c r="U715" s="14"/>
      <c r="V715" s="14"/>
      <c r="W715" s="14"/>
      <c r="X715" s="14"/>
      <c r="Y715" s="14"/>
      <c r="Z715" s="14"/>
      <c r="AA715" s="14"/>
      <c r="AB715" s="14"/>
      <c r="AC715" s="14"/>
      <c r="AD715" s="14"/>
      <c r="AE715" s="14"/>
      <c r="AT715" s="204" t="s">
        <v>265</v>
      </c>
      <c r="AU715" s="204" t="s">
        <v>85</v>
      </c>
      <c r="AV715" s="14" t="s">
        <v>85</v>
      </c>
      <c r="AW715" s="14" t="s">
        <v>32</v>
      </c>
      <c r="AX715" s="14" t="s">
        <v>75</v>
      </c>
      <c r="AY715" s="204" t="s">
        <v>257</v>
      </c>
    </row>
    <row r="716" s="14" customFormat="1">
      <c r="A716" s="14"/>
      <c r="B716" s="203"/>
      <c r="C716" s="14"/>
      <c r="D716" s="196" t="s">
        <v>265</v>
      </c>
      <c r="E716" s="204" t="s">
        <v>1</v>
      </c>
      <c r="F716" s="205" t="s">
        <v>4124</v>
      </c>
      <c r="G716" s="14"/>
      <c r="H716" s="206">
        <v>367.66000000000002</v>
      </c>
      <c r="I716" s="207"/>
      <c r="J716" s="14"/>
      <c r="K716" s="14"/>
      <c r="L716" s="203"/>
      <c r="M716" s="208"/>
      <c r="N716" s="209"/>
      <c r="O716" s="209"/>
      <c r="P716" s="209"/>
      <c r="Q716" s="209"/>
      <c r="R716" s="209"/>
      <c r="S716" s="209"/>
      <c r="T716" s="210"/>
      <c r="U716" s="14"/>
      <c r="V716" s="14"/>
      <c r="W716" s="14"/>
      <c r="X716" s="14"/>
      <c r="Y716" s="14"/>
      <c r="Z716" s="14"/>
      <c r="AA716" s="14"/>
      <c r="AB716" s="14"/>
      <c r="AC716" s="14"/>
      <c r="AD716" s="14"/>
      <c r="AE716" s="14"/>
      <c r="AT716" s="204" t="s">
        <v>265</v>
      </c>
      <c r="AU716" s="204" t="s">
        <v>85</v>
      </c>
      <c r="AV716" s="14" t="s">
        <v>85</v>
      </c>
      <c r="AW716" s="14" t="s">
        <v>32</v>
      </c>
      <c r="AX716" s="14" t="s">
        <v>75</v>
      </c>
      <c r="AY716" s="204" t="s">
        <v>257</v>
      </c>
    </row>
    <row r="717" s="15" customFormat="1">
      <c r="A717" s="15"/>
      <c r="B717" s="211"/>
      <c r="C717" s="15"/>
      <c r="D717" s="196" t="s">
        <v>265</v>
      </c>
      <c r="E717" s="212" t="s">
        <v>1</v>
      </c>
      <c r="F717" s="213" t="s">
        <v>271</v>
      </c>
      <c r="G717" s="15"/>
      <c r="H717" s="214">
        <v>518.48000000000002</v>
      </c>
      <c r="I717" s="215"/>
      <c r="J717" s="15"/>
      <c r="K717" s="15"/>
      <c r="L717" s="211"/>
      <c r="M717" s="216"/>
      <c r="N717" s="217"/>
      <c r="O717" s="217"/>
      <c r="P717" s="217"/>
      <c r="Q717" s="217"/>
      <c r="R717" s="217"/>
      <c r="S717" s="217"/>
      <c r="T717" s="218"/>
      <c r="U717" s="15"/>
      <c r="V717" s="15"/>
      <c r="W717" s="15"/>
      <c r="X717" s="15"/>
      <c r="Y717" s="15"/>
      <c r="Z717" s="15"/>
      <c r="AA717" s="15"/>
      <c r="AB717" s="15"/>
      <c r="AC717" s="15"/>
      <c r="AD717" s="15"/>
      <c r="AE717" s="15"/>
      <c r="AT717" s="212" t="s">
        <v>265</v>
      </c>
      <c r="AU717" s="212" t="s">
        <v>85</v>
      </c>
      <c r="AV717" s="15" t="s">
        <v>108</v>
      </c>
      <c r="AW717" s="15" t="s">
        <v>32</v>
      </c>
      <c r="AX717" s="15" t="s">
        <v>82</v>
      </c>
      <c r="AY717" s="212" t="s">
        <v>257</v>
      </c>
    </row>
    <row r="718" s="2" customFormat="1" ht="24.15" customHeight="1">
      <c r="A718" s="38"/>
      <c r="B718" s="181"/>
      <c r="C718" s="182" t="s">
        <v>1045</v>
      </c>
      <c r="D718" s="182" t="s">
        <v>259</v>
      </c>
      <c r="E718" s="183" t="s">
        <v>1075</v>
      </c>
      <c r="F718" s="184" t="s">
        <v>1076</v>
      </c>
      <c r="G718" s="185" t="s">
        <v>323</v>
      </c>
      <c r="H718" s="186">
        <v>267.68000000000001</v>
      </c>
      <c r="I718" s="187"/>
      <c r="J718" s="188">
        <f>ROUND(I718*H718,2)</f>
        <v>0</v>
      </c>
      <c r="K718" s="184" t="s">
        <v>263</v>
      </c>
      <c r="L718" s="39"/>
      <c r="M718" s="189" t="s">
        <v>1</v>
      </c>
      <c r="N718" s="190" t="s">
        <v>40</v>
      </c>
      <c r="O718" s="77"/>
      <c r="P718" s="191">
        <f>O718*H718</f>
        <v>0</v>
      </c>
      <c r="Q718" s="191">
        <v>0.00040000000000000002</v>
      </c>
      <c r="R718" s="191">
        <f>Q718*H718</f>
        <v>0.10707200000000001</v>
      </c>
      <c r="S718" s="191">
        <v>0</v>
      </c>
      <c r="T718" s="192">
        <f>S718*H718</f>
        <v>0</v>
      </c>
      <c r="U718" s="38"/>
      <c r="V718" s="38"/>
      <c r="W718" s="38"/>
      <c r="X718" s="38"/>
      <c r="Y718" s="38"/>
      <c r="Z718" s="38"/>
      <c r="AA718" s="38"/>
      <c r="AB718" s="38"/>
      <c r="AC718" s="38"/>
      <c r="AD718" s="38"/>
      <c r="AE718" s="38"/>
      <c r="AR718" s="193" t="s">
        <v>364</v>
      </c>
      <c r="AT718" s="193" t="s">
        <v>259</v>
      </c>
      <c r="AU718" s="193" t="s">
        <v>85</v>
      </c>
      <c r="AY718" s="19" t="s">
        <v>257</v>
      </c>
      <c r="BE718" s="194">
        <f>IF(N718="základní",J718,0)</f>
        <v>0</v>
      </c>
      <c r="BF718" s="194">
        <f>IF(N718="snížená",J718,0)</f>
        <v>0</v>
      </c>
      <c r="BG718" s="194">
        <f>IF(N718="zákl. přenesená",J718,0)</f>
        <v>0</v>
      </c>
      <c r="BH718" s="194">
        <f>IF(N718="sníž. přenesená",J718,0)</f>
        <v>0</v>
      </c>
      <c r="BI718" s="194">
        <f>IF(N718="nulová",J718,0)</f>
        <v>0</v>
      </c>
      <c r="BJ718" s="19" t="s">
        <v>82</v>
      </c>
      <c r="BK718" s="194">
        <f>ROUND(I718*H718,2)</f>
        <v>0</v>
      </c>
      <c r="BL718" s="19" t="s">
        <v>364</v>
      </c>
      <c r="BM718" s="193" t="s">
        <v>4125</v>
      </c>
    </row>
    <row r="719" s="14" customFormat="1">
      <c r="A719" s="14"/>
      <c r="B719" s="203"/>
      <c r="C719" s="14"/>
      <c r="D719" s="196" t="s">
        <v>265</v>
      </c>
      <c r="E719" s="204" t="s">
        <v>1</v>
      </c>
      <c r="F719" s="205" t="s">
        <v>4126</v>
      </c>
      <c r="G719" s="14"/>
      <c r="H719" s="206">
        <v>267.68000000000001</v>
      </c>
      <c r="I719" s="207"/>
      <c r="J719" s="14"/>
      <c r="K719" s="14"/>
      <c r="L719" s="203"/>
      <c r="M719" s="208"/>
      <c r="N719" s="209"/>
      <c r="O719" s="209"/>
      <c r="P719" s="209"/>
      <c r="Q719" s="209"/>
      <c r="R719" s="209"/>
      <c r="S719" s="209"/>
      <c r="T719" s="210"/>
      <c r="U719" s="14"/>
      <c r="V719" s="14"/>
      <c r="W719" s="14"/>
      <c r="X719" s="14"/>
      <c r="Y719" s="14"/>
      <c r="Z719" s="14"/>
      <c r="AA719" s="14"/>
      <c r="AB719" s="14"/>
      <c r="AC719" s="14"/>
      <c r="AD719" s="14"/>
      <c r="AE719" s="14"/>
      <c r="AT719" s="204" t="s">
        <v>265</v>
      </c>
      <c r="AU719" s="204" t="s">
        <v>85</v>
      </c>
      <c r="AV719" s="14" t="s">
        <v>85</v>
      </c>
      <c r="AW719" s="14" t="s">
        <v>32</v>
      </c>
      <c r="AX719" s="14" t="s">
        <v>75</v>
      </c>
      <c r="AY719" s="204" t="s">
        <v>257</v>
      </c>
    </row>
    <row r="720" s="15" customFormat="1">
      <c r="A720" s="15"/>
      <c r="B720" s="211"/>
      <c r="C720" s="15"/>
      <c r="D720" s="196" t="s">
        <v>265</v>
      </c>
      <c r="E720" s="212" t="s">
        <v>1</v>
      </c>
      <c r="F720" s="213" t="s">
        <v>271</v>
      </c>
      <c r="G720" s="15"/>
      <c r="H720" s="214">
        <v>267.68000000000001</v>
      </c>
      <c r="I720" s="215"/>
      <c r="J720" s="15"/>
      <c r="K720" s="15"/>
      <c r="L720" s="211"/>
      <c r="M720" s="216"/>
      <c r="N720" s="217"/>
      <c r="O720" s="217"/>
      <c r="P720" s="217"/>
      <c r="Q720" s="217"/>
      <c r="R720" s="217"/>
      <c r="S720" s="217"/>
      <c r="T720" s="218"/>
      <c r="U720" s="15"/>
      <c r="V720" s="15"/>
      <c r="W720" s="15"/>
      <c r="X720" s="15"/>
      <c r="Y720" s="15"/>
      <c r="Z720" s="15"/>
      <c r="AA720" s="15"/>
      <c r="AB720" s="15"/>
      <c r="AC720" s="15"/>
      <c r="AD720" s="15"/>
      <c r="AE720" s="15"/>
      <c r="AT720" s="212" t="s">
        <v>265</v>
      </c>
      <c r="AU720" s="212" t="s">
        <v>85</v>
      </c>
      <c r="AV720" s="15" t="s">
        <v>108</v>
      </c>
      <c r="AW720" s="15" t="s">
        <v>32</v>
      </c>
      <c r="AX720" s="15" t="s">
        <v>82</v>
      </c>
      <c r="AY720" s="212" t="s">
        <v>257</v>
      </c>
    </row>
    <row r="721" s="2" customFormat="1" ht="44.25" customHeight="1">
      <c r="A721" s="38"/>
      <c r="B721" s="181"/>
      <c r="C721" s="227" t="s">
        <v>1053</v>
      </c>
      <c r="D721" s="227" t="s">
        <v>315</v>
      </c>
      <c r="E721" s="228" t="s">
        <v>1080</v>
      </c>
      <c r="F721" s="229" t="s">
        <v>1081</v>
      </c>
      <c r="G721" s="230" t="s">
        <v>323</v>
      </c>
      <c r="H721" s="231">
        <v>527.54399999999998</v>
      </c>
      <c r="I721" s="232"/>
      <c r="J721" s="233">
        <f>ROUND(I721*H721,2)</f>
        <v>0</v>
      </c>
      <c r="K721" s="229" t="s">
        <v>263</v>
      </c>
      <c r="L721" s="234"/>
      <c r="M721" s="235" t="s">
        <v>1</v>
      </c>
      <c r="N721" s="236" t="s">
        <v>40</v>
      </c>
      <c r="O721" s="77"/>
      <c r="P721" s="191">
        <f>O721*H721</f>
        <v>0</v>
      </c>
      <c r="Q721" s="191">
        <v>0.0054000000000000003</v>
      </c>
      <c r="R721" s="191">
        <f>Q721*H721</f>
        <v>2.8487376000000002</v>
      </c>
      <c r="S721" s="191">
        <v>0</v>
      </c>
      <c r="T721" s="192">
        <f>S721*H721</f>
        <v>0</v>
      </c>
      <c r="U721" s="38"/>
      <c r="V721" s="38"/>
      <c r="W721" s="38"/>
      <c r="X721" s="38"/>
      <c r="Y721" s="38"/>
      <c r="Z721" s="38"/>
      <c r="AA721" s="38"/>
      <c r="AB721" s="38"/>
      <c r="AC721" s="38"/>
      <c r="AD721" s="38"/>
      <c r="AE721" s="38"/>
      <c r="AR721" s="193" t="s">
        <v>462</v>
      </c>
      <c r="AT721" s="193" t="s">
        <v>315</v>
      </c>
      <c r="AU721" s="193" t="s">
        <v>85</v>
      </c>
      <c r="AY721" s="19" t="s">
        <v>257</v>
      </c>
      <c r="BE721" s="194">
        <f>IF(N721="základní",J721,0)</f>
        <v>0</v>
      </c>
      <c r="BF721" s="194">
        <f>IF(N721="snížená",J721,0)</f>
        <v>0</v>
      </c>
      <c r="BG721" s="194">
        <f>IF(N721="zákl. přenesená",J721,0)</f>
        <v>0</v>
      </c>
      <c r="BH721" s="194">
        <f>IF(N721="sníž. přenesená",J721,0)</f>
        <v>0</v>
      </c>
      <c r="BI721" s="194">
        <f>IF(N721="nulová",J721,0)</f>
        <v>0</v>
      </c>
      <c r="BJ721" s="19" t="s">
        <v>82</v>
      </c>
      <c r="BK721" s="194">
        <f>ROUND(I721*H721,2)</f>
        <v>0</v>
      </c>
      <c r="BL721" s="19" t="s">
        <v>364</v>
      </c>
      <c r="BM721" s="193" t="s">
        <v>4127</v>
      </c>
    </row>
    <row r="722" s="14" customFormat="1">
      <c r="A722" s="14"/>
      <c r="B722" s="203"/>
      <c r="C722" s="14"/>
      <c r="D722" s="196" t="s">
        <v>265</v>
      </c>
      <c r="E722" s="204" t="s">
        <v>1</v>
      </c>
      <c r="F722" s="205" t="s">
        <v>4128</v>
      </c>
      <c r="G722" s="14"/>
      <c r="H722" s="206">
        <v>298.12599999999998</v>
      </c>
      <c r="I722" s="207"/>
      <c r="J722" s="14"/>
      <c r="K722" s="14"/>
      <c r="L722" s="203"/>
      <c r="M722" s="208"/>
      <c r="N722" s="209"/>
      <c r="O722" s="209"/>
      <c r="P722" s="209"/>
      <c r="Q722" s="209"/>
      <c r="R722" s="209"/>
      <c r="S722" s="209"/>
      <c r="T722" s="210"/>
      <c r="U722" s="14"/>
      <c r="V722" s="14"/>
      <c r="W722" s="14"/>
      <c r="X722" s="14"/>
      <c r="Y722" s="14"/>
      <c r="Z722" s="14"/>
      <c r="AA722" s="14"/>
      <c r="AB722" s="14"/>
      <c r="AC722" s="14"/>
      <c r="AD722" s="14"/>
      <c r="AE722" s="14"/>
      <c r="AT722" s="204" t="s">
        <v>265</v>
      </c>
      <c r="AU722" s="204" t="s">
        <v>85</v>
      </c>
      <c r="AV722" s="14" t="s">
        <v>85</v>
      </c>
      <c r="AW722" s="14" t="s">
        <v>32</v>
      </c>
      <c r="AX722" s="14" t="s">
        <v>75</v>
      </c>
      <c r="AY722" s="204" t="s">
        <v>257</v>
      </c>
    </row>
    <row r="723" s="14" customFormat="1">
      <c r="A723" s="14"/>
      <c r="B723" s="203"/>
      <c r="C723" s="14"/>
      <c r="D723" s="196" t="s">
        <v>265</v>
      </c>
      <c r="E723" s="204" t="s">
        <v>1</v>
      </c>
      <c r="F723" s="205" t="s">
        <v>4129</v>
      </c>
      <c r="G723" s="14"/>
      <c r="H723" s="206">
        <v>160.608</v>
      </c>
      <c r="I723" s="207"/>
      <c r="J723" s="14"/>
      <c r="K723" s="14"/>
      <c r="L723" s="203"/>
      <c r="M723" s="208"/>
      <c r="N723" s="209"/>
      <c r="O723" s="209"/>
      <c r="P723" s="209"/>
      <c r="Q723" s="209"/>
      <c r="R723" s="209"/>
      <c r="S723" s="209"/>
      <c r="T723" s="210"/>
      <c r="U723" s="14"/>
      <c r="V723" s="14"/>
      <c r="W723" s="14"/>
      <c r="X723" s="14"/>
      <c r="Y723" s="14"/>
      <c r="Z723" s="14"/>
      <c r="AA723" s="14"/>
      <c r="AB723" s="14"/>
      <c r="AC723" s="14"/>
      <c r="AD723" s="14"/>
      <c r="AE723" s="14"/>
      <c r="AT723" s="204" t="s">
        <v>265</v>
      </c>
      <c r="AU723" s="204" t="s">
        <v>85</v>
      </c>
      <c r="AV723" s="14" t="s">
        <v>85</v>
      </c>
      <c r="AW723" s="14" t="s">
        <v>32</v>
      </c>
      <c r="AX723" s="14" t="s">
        <v>75</v>
      </c>
      <c r="AY723" s="204" t="s">
        <v>257</v>
      </c>
    </row>
    <row r="724" s="15" customFormat="1">
      <c r="A724" s="15"/>
      <c r="B724" s="211"/>
      <c r="C724" s="15"/>
      <c r="D724" s="196" t="s">
        <v>265</v>
      </c>
      <c r="E724" s="212" t="s">
        <v>1</v>
      </c>
      <c r="F724" s="213" t="s">
        <v>271</v>
      </c>
      <c r="G724" s="15"/>
      <c r="H724" s="214">
        <v>458.73399999999998</v>
      </c>
      <c r="I724" s="215"/>
      <c r="J724" s="15"/>
      <c r="K724" s="15"/>
      <c r="L724" s="211"/>
      <c r="M724" s="216"/>
      <c r="N724" s="217"/>
      <c r="O724" s="217"/>
      <c r="P724" s="217"/>
      <c r="Q724" s="217"/>
      <c r="R724" s="217"/>
      <c r="S724" s="217"/>
      <c r="T724" s="218"/>
      <c r="U724" s="15"/>
      <c r="V724" s="15"/>
      <c r="W724" s="15"/>
      <c r="X724" s="15"/>
      <c r="Y724" s="15"/>
      <c r="Z724" s="15"/>
      <c r="AA724" s="15"/>
      <c r="AB724" s="15"/>
      <c r="AC724" s="15"/>
      <c r="AD724" s="15"/>
      <c r="AE724" s="15"/>
      <c r="AT724" s="212" t="s">
        <v>265</v>
      </c>
      <c r="AU724" s="212" t="s">
        <v>85</v>
      </c>
      <c r="AV724" s="15" t="s">
        <v>108</v>
      </c>
      <c r="AW724" s="15" t="s">
        <v>32</v>
      </c>
      <c r="AX724" s="15" t="s">
        <v>82</v>
      </c>
      <c r="AY724" s="212" t="s">
        <v>257</v>
      </c>
    </row>
    <row r="725" s="14" customFormat="1">
      <c r="A725" s="14"/>
      <c r="B725" s="203"/>
      <c r="C725" s="14"/>
      <c r="D725" s="196" t="s">
        <v>265</v>
      </c>
      <c r="E725" s="14"/>
      <c r="F725" s="205" t="s">
        <v>4130</v>
      </c>
      <c r="G725" s="14"/>
      <c r="H725" s="206">
        <v>527.54399999999998</v>
      </c>
      <c r="I725" s="207"/>
      <c r="J725" s="14"/>
      <c r="K725" s="14"/>
      <c r="L725" s="203"/>
      <c r="M725" s="208"/>
      <c r="N725" s="209"/>
      <c r="O725" s="209"/>
      <c r="P725" s="209"/>
      <c r="Q725" s="209"/>
      <c r="R725" s="209"/>
      <c r="S725" s="209"/>
      <c r="T725" s="210"/>
      <c r="U725" s="14"/>
      <c r="V725" s="14"/>
      <c r="W725" s="14"/>
      <c r="X725" s="14"/>
      <c r="Y725" s="14"/>
      <c r="Z725" s="14"/>
      <c r="AA725" s="14"/>
      <c r="AB725" s="14"/>
      <c r="AC725" s="14"/>
      <c r="AD725" s="14"/>
      <c r="AE725" s="14"/>
      <c r="AT725" s="204" t="s">
        <v>265</v>
      </c>
      <c r="AU725" s="204" t="s">
        <v>85</v>
      </c>
      <c r="AV725" s="14" t="s">
        <v>85</v>
      </c>
      <c r="AW725" s="14" t="s">
        <v>3</v>
      </c>
      <c r="AX725" s="14" t="s">
        <v>82</v>
      </c>
      <c r="AY725" s="204" t="s">
        <v>257</v>
      </c>
    </row>
    <row r="726" s="2" customFormat="1" ht="49.05" customHeight="1">
      <c r="A726" s="38"/>
      <c r="B726" s="181"/>
      <c r="C726" s="227" t="s">
        <v>1058</v>
      </c>
      <c r="D726" s="227" t="s">
        <v>315</v>
      </c>
      <c r="E726" s="228" t="s">
        <v>1087</v>
      </c>
      <c r="F726" s="229" t="s">
        <v>1088</v>
      </c>
      <c r="G726" s="230" t="s">
        <v>323</v>
      </c>
      <c r="H726" s="231">
        <v>527.54399999999998</v>
      </c>
      <c r="I726" s="232"/>
      <c r="J726" s="233">
        <f>ROUND(I726*H726,2)</f>
        <v>0</v>
      </c>
      <c r="K726" s="229" t="s">
        <v>263</v>
      </c>
      <c r="L726" s="234"/>
      <c r="M726" s="235" t="s">
        <v>1</v>
      </c>
      <c r="N726" s="236" t="s">
        <v>40</v>
      </c>
      <c r="O726" s="77"/>
      <c r="P726" s="191">
        <f>O726*H726</f>
        <v>0</v>
      </c>
      <c r="Q726" s="191">
        <v>0.0053</v>
      </c>
      <c r="R726" s="191">
        <f>Q726*H726</f>
        <v>2.7959831999999998</v>
      </c>
      <c r="S726" s="191">
        <v>0</v>
      </c>
      <c r="T726" s="192">
        <f>S726*H726</f>
        <v>0</v>
      </c>
      <c r="U726" s="38"/>
      <c r="V726" s="38"/>
      <c r="W726" s="38"/>
      <c r="X726" s="38"/>
      <c r="Y726" s="38"/>
      <c r="Z726" s="38"/>
      <c r="AA726" s="38"/>
      <c r="AB726" s="38"/>
      <c r="AC726" s="38"/>
      <c r="AD726" s="38"/>
      <c r="AE726" s="38"/>
      <c r="AR726" s="193" t="s">
        <v>462</v>
      </c>
      <c r="AT726" s="193" t="s">
        <v>315</v>
      </c>
      <c r="AU726" s="193" t="s">
        <v>85</v>
      </c>
      <c r="AY726" s="19" t="s">
        <v>257</v>
      </c>
      <c r="BE726" s="194">
        <f>IF(N726="základní",J726,0)</f>
        <v>0</v>
      </c>
      <c r="BF726" s="194">
        <f>IF(N726="snížená",J726,0)</f>
        <v>0</v>
      </c>
      <c r="BG726" s="194">
        <f>IF(N726="zákl. přenesená",J726,0)</f>
        <v>0</v>
      </c>
      <c r="BH726" s="194">
        <f>IF(N726="sníž. přenesená",J726,0)</f>
        <v>0</v>
      </c>
      <c r="BI726" s="194">
        <f>IF(N726="nulová",J726,0)</f>
        <v>0</v>
      </c>
      <c r="BJ726" s="19" t="s">
        <v>82</v>
      </c>
      <c r="BK726" s="194">
        <f>ROUND(I726*H726,2)</f>
        <v>0</v>
      </c>
      <c r="BL726" s="19" t="s">
        <v>364</v>
      </c>
      <c r="BM726" s="193" t="s">
        <v>4131</v>
      </c>
    </row>
    <row r="727" s="14" customFormat="1">
      <c r="A727" s="14"/>
      <c r="B727" s="203"/>
      <c r="C727" s="14"/>
      <c r="D727" s="196" t="s">
        <v>265</v>
      </c>
      <c r="E727" s="14"/>
      <c r="F727" s="205" t="s">
        <v>4132</v>
      </c>
      <c r="G727" s="14"/>
      <c r="H727" s="206">
        <v>527.54399999999998</v>
      </c>
      <c r="I727" s="207"/>
      <c r="J727" s="14"/>
      <c r="K727" s="14"/>
      <c r="L727" s="203"/>
      <c r="M727" s="208"/>
      <c r="N727" s="209"/>
      <c r="O727" s="209"/>
      <c r="P727" s="209"/>
      <c r="Q727" s="209"/>
      <c r="R727" s="209"/>
      <c r="S727" s="209"/>
      <c r="T727" s="210"/>
      <c r="U727" s="14"/>
      <c r="V727" s="14"/>
      <c r="W727" s="14"/>
      <c r="X727" s="14"/>
      <c r="Y727" s="14"/>
      <c r="Z727" s="14"/>
      <c r="AA727" s="14"/>
      <c r="AB727" s="14"/>
      <c r="AC727" s="14"/>
      <c r="AD727" s="14"/>
      <c r="AE727" s="14"/>
      <c r="AT727" s="204" t="s">
        <v>265</v>
      </c>
      <c r="AU727" s="204" t="s">
        <v>85</v>
      </c>
      <c r="AV727" s="14" t="s">
        <v>85</v>
      </c>
      <c r="AW727" s="14" t="s">
        <v>3</v>
      </c>
      <c r="AX727" s="14" t="s">
        <v>82</v>
      </c>
      <c r="AY727" s="204" t="s">
        <v>257</v>
      </c>
    </row>
    <row r="728" s="2" customFormat="1" ht="24.15" customHeight="1">
      <c r="A728" s="38"/>
      <c r="B728" s="181"/>
      <c r="C728" s="182" t="s">
        <v>1066</v>
      </c>
      <c r="D728" s="182" t="s">
        <v>259</v>
      </c>
      <c r="E728" s="183" t="s">
        <v>1092</v>
      </c>
      <c r="F728" s="184" t="s">
        <v>1093</v>
      </c>
      <c r="G728" s="185" t="s">
        <v>323</v>
      </c>
      <c r="H728" s="186">
        <v>108.47</v>
      </c>
      <c r="I728" s="187"/>
      <c r="J728" s="188">
        <f>ROUND(I728*H728,2)</f>
        <v>0</v>
      </c>
      <c r="K728" s="184" t="s">
        <v>263</v>
      </c>
      <c r="L728" s="39"/>
      <c r="M728" s="189" t="s">
        <v>1</v>
      </c>
      <c r="N728" s="190" t="s">
        <v>40</v>
      </c>
      <c r="O728" s="77"/>
      <c r="P728" s="191">
        <f>O728*H728</f>
        <v>0</v>
      </c>
      <c r="Q728" s="191">
        <v>0.00040000000000000002</v>
      </c>
      <c r="R728" s="191">
        <f>Q728*H728</f>
        <v>0.043388000000000003</v>
      </c>
      <c r="S728" s="191">
        <v>0</v>
      </c>
      <c r="T728" s="192">
        <f>S728*H728</f>
        <v>0</v>
      </c>
      <c r="U728" s="38"/>
      <c r="V728" s="38"/>
      <c r="W728" s="38"/>
      <c r="X728" s="38"/>
      <c r="Y728" s="38"/>
      <c r="Z728" s="38"/>
      <c r="AA728" s="38"/>
      <c r="AB728" s="38"/>
      <c r="AC728" s="38"/>
      <c r="AD728" s="38"/>
      <c r="AE728" s="38"/>
      <c r="AR728" s="193" t="s">
        <v>364</v>
      </c>
      <c r="AT728" s="193" t="s">
        <v>259</v>
      </c>
      <c r="AU728" s="193" t="s">
        <v>85</v>
      </c>
      <c r="AY728" s="19" t="s">
        <v>257</v>
      </c>
      <c r="BE728" s="194">
        <f>IF(N728="základní",J728,0)</f>
        <v>0</v>
      </c>
      <c r="BF728" s="194">
        <f>IF(N728="snížená",J728,0)</f>
        <v>0</v>
      </c>
      <c r="BG728" s="194">
        <f>IF(N728="zákl. přenesená",J728,0)</f>
        <v>0</v>
      </c>
      <c r="BH728" s="194">
        <f>IF(N728="sníž. přenesená",J728,0)</f>
        <v>0</v>
      </c>
      <c r="BI728" s="194">
        <f>IF(N728="nulová",J728,0)</f>
        <v>0</v>
      </c>
      <c r="BJ728" s="19" t="s">
        <v>82</v>
      </c>
      <c r="BK728" s="194">
        <f>ROUND(I728*H728,2)</f>
        <v>0</v>
      </c>
      <c r="BL728" s="19" t="s">
        <v>364</v>
      </c>
      <c r="BM728" s="193" t="s">
        <v>4133</v>
      </c>
    </row>
    <row r="729" s="13" customFormat="1">
      <c r="A729" s="13"/>
      <c r="B729" s="195"/>
      <c r="C729" s="13"/>
      <c r="D729" s="196" t="s">
        <v>265</v>
      </c>
      <c r="E729" s="197" t="s">
        <v>1</v>
      </c>
      <c r="F729" s="198" t="s">
        <v>835</v>
      </c>
      <c r="G729" s="13"/>
      <c r="H729" s="197" t="s">
        <v>1</v>
      </c>
      <c r="I729" s="199"/>
      <c r="J729" s="13"/>
      <c r="K729" s="13"/>
      <c r="L729" s="195"/>
      <c r="M729" s="200"/>
      <c r="N729" s="201"/>
      <c r="O729" s="201"/>
      <c r="P729" s="201"/>
      <c r="Q729" s="201"/>
      <c r="R729" s="201"/>
      <c r="S729" s="201"/>
      <c r="T729" s="202"/>
      <c r="U729" s="13"/>
      <c r="V729" s="13"/>
      <c r="W729" s="13"/>
      <c r="X729" s="13"/>
      <c r="Y729" s="13"/>
      <c r="Z729" s="13"/>
      <c r="AA729" s="13"/>
      <c r="AB729" s="13"/>
      <c r="AC729" s="13"/>
      <c r="AD729" s="13"/>
      <c r="AE729" s="13"/>
      <c r="AT729" s="197" t="s">
        <v>265</v>
      </c>
      <c r="AU729" s="197" t="s">
        <v>85</v>
      </c>
      <c r="AV729" s="13" t="s">
        <v>82</v>
      </c>
      <c r="AW729" s="13" t="s">
        <v>32</v>
      </c>
      <c r="AX729" s="13" t="s">
        <v>75</v>
      </c>
      <c r="AY729" s="197" t="s">
        <v>257</v>
      </c>
    </row>
    <row r="730" s="13" customFormat="1">
      <c r="A730" s="13"/>
      <c r="B730" s="195"/>
      <c r="C730" s="13"/>
      <c r="D730" s="196" t="s">
        <v>265</v>
      </c>
      <c r="E730" s="197" t="s">
        <v>1</v>
      </c>
      <c r="F730" s="198" t="s">
        <v>1095</v>
      </c>
      <c r="G730" s="13"/>
      <c r="H730" s="197" t="s">
        <v>1</v>
      </c>
      <c r="I730" s="199"/>
      <c r="J730" s="13"/>
      <c r="K730" s="13"/>
      <c r="L730" s="195"/>
      <c r="M730" s="200"/>
      <c r="N730" s="201"/>
      <c r="O730" s="201"/>
      <c r="P730" s="201"/>
      <c r="Q730" s="201"/>
      <c r="R730" s="201"/>
      <c r="S730" s="201"/>
      <c r="T730" s="202"/>
      <c r="U730" s="13"/>
      <c r="V730" s="13"/>
      <c r="W730" s="13"/>
      <c r="X730" s="13"/>
      <c r="Y730" s="13"/>
      <c r="Z730" s="13"/>
      <c r="AA730" s="13"/>
      <c r="AB730" s="13"/>
      <c r="AC730" s="13"/>
      <c r="AD730" s="13"/>
      <c r="AE730" s="13"/>
      <c r="AT730" s="197" t="s">
        <v>265</v>
      </c>
      <c r="AU730" s="197" t="s">
        <v>85</v>
      </c>
      <c r="AV730" s="13" t="s">
        <v>82</v>
      </c>
      <c r="AW730" s="13" t="s">
        <v>32</v>
      </c>
      <c r="AX730" s="13" t="s">
        <v>75</v>
      </c>
      <c r="AY730" s="197" t="s">
        <v>257</v>
      </c>
    </row>
    <row r="731" s="14" customFormat="1">
      <c r="A731" s="14"/>
      <c r="B731" s="203"/>
      <c r="C731" s="14"/>
      <c r="D731" s="196" t="s">
        <v>265</v>
      </c>
      <c r="E731" s="204" t="s">
        <v>1</v>
      </c>
      <c r="F731" s="205" t="s">
        <v>4134</v>
      </c>
      <c r="G731" s="14"/>
      <c r="H731" s="206">
        <v>108.47</v>
      </c>
      <c r="I731" s="207"/>
      <c r="J731" s="14"/>
      <c r="K731" s="14"/>
      <c r="L731" s="203"/>
      <c r="M731" s="208"/>
      <c r="N731" s="209"/>
      <c r="O731" s="209"/>
      <c r="P731" s="209"/>
      <c r="Q731" s="209"/>
      <c r="R731" s="209"/>
      <c r="S731" s="209"/>
      <c r="T731" s="210"/>
      <c r="U731" s="14"/>
      <c r="V731" s="14"/>
      <c r="W731" s="14"/>
      <c r="X731" s="14"/>
      <c r="Y731" s="14"/>
      <c r="Z731" s="14"/>
      <c r="AA731" s="14"/>
      <c r="AB731" s="14"/>
      <c r="AC731" s="14"/>
      <c r="AD731" s="14"/>
      <c r="AE731" s="14"/>
      <c r="AT731" s="204" t="s">
        <v>265</v>
      </c>
      <c r="AU731" s="204" t="s">
        <v>85</v>
      </c>
      <c r="AV731" s="14" t="s">
        <v>85</v>
      </c>
      <c r="AW731" s="14" t="s">
        <v>32</v>
      </c>
      <c r="AX731" s="14" t="s">
        <v>75</v>
      </c>
      <c r="AY731" s="204" t="s">
        <v>257</v>
      </c>
    </row>
    <row r="732" s="15" customFormat="1">
      <c r="A732" s="15"/>
      <c r="B732" s="211"/>
      <c r="C732" s="15"/>
      <c r="D732" s="196" t="s">
        <v>265</v>
      </c>
      <c r="E732" s="212" t="s">
        <v>1</v>
      </c>
      <c r="F732" s="213" t="s">
        <v>271</v>
      </c>
      <c r="G732" s="15"/>
      <c r="H732" s="214">
        <v>108.47</v>
      </c>
      <c r="I732" s="215"/>
      <c r="J732" s="15"/>
      <c r="K732" s="15"/>
      <c r="L732" s="211"/>
      <c r="M732" s="216"/>
      <c r="N732" s="217"/>
      <c r="O732" s="217"/>
      <c r="P732" s="217"/>
      <c r="Q732" s="217"/>
      <c r="R732" s="217"/>
      <c r="S732" s="217"/>
      <c r="T732" s="218"/>
      <c r="U732" s="15"/>
      <c r="V732" s="15"/>
      <c r="W732" s="15"/>
      <c r="X732" s="15"/>
      <c r="Y732" s="15"/>
      <c r="Z732" s="15"/>
      <c r="AA732" s="15"/>
      <c r="AB732" s="15"/>
      <c r="AC732" s="15"/>
      <c r="AD732" s="15"/>
      <c r="AE732" s="15"/>
      <c r="AT732" s="212" t="s">
        <v>265</v>
      </c>
      <c r="AU732" s="212" t="s">
        <v>85</v>
      </c>
      <c r="AV732" s="15" t="s">
        <v>108</v>
      </c>
      <c r="AW732" s="15" t="s">
        <v>32</v>
      </c>
      <c r="AX732" s="15" t="s">
        <v>82</v>
      </c>
      <c r="AY732" s="212" t="s">
        <v>257</v>
      </c>
    </row>
    <row r="733" s="2" customFormat="1" ht="24.15" customHeight="1">
      <c r="A733" s="38"/>
      <c r="B733" s="181"/>
      <c r="C733" s="182" t="s">
        <v>1074</v>
      </c>
      <c r="D733" s="182" t="s">
        <v>259</v>
      </c>
      <c r="E733" s="183" t="s">
        <v>1100</v>
      </c>
      <c r="F733" s="184" t="s">
        <v>1101</v>
      </c>
      <c r="G733" s="185" t="s">
        <v>422</v>
      </c>
      <c r="H733" s="186">
        <v>47.523000000000003</v>
      </c>
      <c r="I733" s="187"/>
      <c r="J733" s="188">
        <f>ROUND(I733*H733,2)</f>
        <v>0</v>
      </c>
      <c r="K733" s="184" t="s">
        <v>263</v>
      </c>
      <c r="L733" s="39"/>
      <c r="M733" s="189" t="s">
        <v>1</v>
      </c>
      <c r="N733" s="190" t="s">
        <v>40</v>
      </c>
      <c r="O733" s="77"/>
      <c r="P733" s="191">
        <f>O733*H733</f>
        <v>0</v>
      </c>
      <c r="Q733" s="191">
        <v>0.00016000000000000001</v>
      </c>
      <c r="R733" s="191">
        <f>Q733*H733</f>
        <v>0.0076036800000000015</v>
      </c>
      <c r="S733" s="191">
        <v>0</v>
      </c>
      <c r="T733" s="192">
        <f>S733*H733</f>
        <v>0</v>
      </c>
      <c r="U733" s="38"/>
      <c r="V733" s="38"/>
      <c r="W733" s="38"/>
      <c r="X733" s="38"/>
      <c r="Y733" s="38"/>
      <c r="Z733" s="38"/>
      <c r="AA733" s="38"/>
      <c r="AB733" s="38"/>
      <c r="AC733" s="38"/>
      <c r="AD733" s="38"/>
      <c r="AE733" s="38"/>
      <c r="AR733" s="193" t="s">
        <v>364</v>
      </c>
      <c r="AT733" s="193" t="s">
        <v>259</v>
      </c>
      <c r="AU733" s="193" t="s">
        <v>85</v>
      </c>
      <c r="AY733" s="19" t="s">
        <v>257</v>
      </c>
      <c r="BE733" s="194">
        <f>IF(N733="základní",J733,0)</f>
        <v>0</v>
      </c>
      <c r="BF733" s="194">
        <f>IF(N733="snížená",J733,0)</f>
        <v>0</v>
      </c>
      <c r="BG733" s="194">
        <f>IF(N733="zákl. přenesená",J733,0)</f>
        <v>0</v>
      </c>
      <c r="BH733" s="194">
        <f>IF(N733="sníž. přenesená",J733,0)</f>
        <v>0</v>
      </c>
      <c r="BI733" s="194">
        <f>IF(N733="nulová",J733,0)</f>
        <v>0</v>
      </c>
      <c r="BJ733" s="19" t="s">
        <v>82</v>
      </c>
      <c r="BK733" s="194">
        <f>ROUND(I733*H733,2)</f>
        <v>0</v>
      </c>
      <c r="BL733" s="19" t="s">
        <v>364</v>
      </c>
      <c r="BM733" s="193" t="s">
        <v>4135</v>
      </c>
    </row>
    <row r="734" s="13" customFormat="1">
      <c r="A734" s="13"/>
      <c r="B734" s="195"/>
      <c r="C734" s="13"/>
      <c r="D734" s="196" t="s">
        <v>265</v>
      </c>
      <c r="E734" s="197" t="s">
        <v>1</v>
      </c>
      <c r="F734" s="198" t="s">
        <v>1103</v>
      </c>
      <c r="G734" s="13"/>
      <c r="H734" s="197" t="s">
        <v>1</v>
      </c>
      <c r="I734" s="199"/>
      <c r="J734" s="13"/>
      <c r="K734" s="13"/>
      <c r="L734" s="195"/>
      <c r="M734" s="200"/>
      <c r="N734" s="201"/>
      <c r="O734" s="201"/>
      <c r="P734" s="201"/>
      <c r="Q734" s="201"/>
      <c r="R734" s="201"/>
      <c r="S734" s="201"/>
      <c r="T734" s="202"/>
      <c r="U734" s="13"/>
      <c r="V734" s="13"/>
      <c r="W734" s="13"/>
      <c r="X734" s="13"/>
      <c r="Y734" s="13"/>
      <c r="Z734" s="13"/>
      <c r="AA734" s="13"/>
      <c r="AB734" s="13"/>
      <c r="AC734" s="13"/>
      <c r="AD734" s="13"/>
      <c r="AE734" s="13"/>
      <c r="AT734" s="197" t="s">
        <v>265</v>
      </c>
      <c r="AU734" s="197" t="s">
        <v>85</v>
      </c>
      <c r="AV734" s="13" t="s">
        <v>82</v>
      </c>
      <c r="AW734" s="13" t="s">
        <v>32</v>
      </c>
      <c r="AX734" s="13" t="s">
        <v>75</v>
      </c>
      <c r="AY734" s="197" t="s">
        <v>257</v>
      </c>
    </row>
    <row r="735" s="13" customFormat="1">
      <c r="A735" s="13"/>
      <c r="B735" s="195"/>
      <c r="C735" s="13"/>
      <c r="D735" s="196" t="s">
        <v>265</v>
      </c>
      <c r="E735" s="197" t="s">
        <v>1</v>
      </c>
      <c r="F735" s="198" t="s">
        <v>4136</v>
      </c>
      <c r="G735" s="13"/>
      <c r="H735" s="197" t="s">
        <v>1</v>
      </c>
      <c r="I735" s="199"/>
      <c r="J735" s="13"/>
      <c r="K735" s="13"/>
      <c r="L735" s="195"/>
      <c r="M735" s="200"/>
      <c r="N735" s="201"/>
      <c r="O735" s="201"/>
      <c r="P735" s="201"/>
      <c r="Q735" s="201"/>
      <c r="R735" s="201"/>
      <c r="S735" s="201"/>
      <c r="T735" s="202"/>
      <c r="U735" s="13"/>
      <c r="V735" s="13"/>
      <c r="W735" s="13"/>
      <c r="X735" s="13"/>
      <c r="Y735" s="13"/>
      <c r="Z735" s="13"/>
      <c r="AA735" s="13"/>
      <c r="AB735" s="13"/>
      <c r="AC735" s="13"/>
      <c r="AD735" s="13"/>
      <c r="AE735" s="13"/>
      <c r="AT735" s="197" t="s">
        <v>265</v>
      </c>
      <c r="AU735" s="197" t="s">
        <v>85</v>
      </c>
      <c r="AV735" s="13" t="s">
        <v>82</v>
      </c>
      <c r="AW735" s="13" t="s">
        <v>32</v>
      </c>
      <c r="AX735" s="13" t="s">
        <v>75</v>
      </c>
      <c r="AY735" s="197" t="s">
        <v>257</v>
      </c>
    </row>
    <row r="736" s="14" customFormat="1">
      <c r="A736" s="14"/>
      <c r="B736" s="203"/>
      <c r="C736" s="14"/>
      <c r="D736" s="196" t="s">
        <v>265</v>
      </c>
      <c r="E736" s="204" t="s">
        <v>1</v>
      </c>
      <c r="F736" s="205" t="s">
        <v>4137</v>
      </c>
      <c r="G736" s="14"/>
      <c r="H736" s="206">
        <v>32.368000000000002</v>
      </c>
      <c r="I736" s="207"/>
      <c r="J736" s="14"/>
      <c r="K736" s="14"/>
      <c r="L736" s="203"/>
      <c r="M736" s="208"/>
      <c r="N736" s="209"/>
      <c r="O736" s="209"/>
      <c r="P736" s="209"/>
      <c r="Q736" s="209"/>
      <c r="R736" s="209"/>
      <c r="S736" s="209"/>
      <c r="T736" s="210"/>
      <c r="U736" s="14"/>
      <c r="V736" s="14"/>
      <c r="W736" s="14"/>
      <c r="X736" s="14"/>
      <c r="Y736" s="14"/>
      <c r="Z736" s="14"/>
      <c r="AA736" s="14"/>
      <c r="AB736" s="14"/>
      <c r="AC736" s="14"/>
      <c r="AD736" s="14"/>
      <c r="AE736" s="14"/>
      <c r="AT736" s="204" t="s">
        <v>265</v>
      </c>
      <c r="AU736" s="204" t="s">
        <v>85</v>
      </c>
      <c r="AV736" s="14" t="s">
        <v>85</v>
      </c>
      <c r="AW736" s="14" t="s">
        <v>32</v>
      </c>
      <c r="AX736" s="14" t="s">
        <v>75</v>
      </c>
      <c r="AY736" s="204" t="s">
        <v>257</v>
      </c>
    </row>
    <row r="737" s="13" customFormat="1">
      <c r="A737" s="13"/>
      <c r="B737" s="195"/>
      <c r="C737" s="13"/>
      <c r="D737" s="196" t="s">
        <v>265</v>
      </c>
      <c r="E737" s="197" t="s">
        <v>1</v>
      </c>
      <c r="F737" s="198" t="s">
        <v>4138</v>
      </c>
      <c r="G737" s="13"/>
      <c r="H737" s="197" t="s">
        <v>1</v>
      </c>
      <c r="I737" s="199"/>
      <c r="J737" s="13"/>
      <c r="K737" s="13"/>
      <c r="L737" s="195"/>
      <c r="M737" s="200"/>
      <c r="N737" s="201"/>
      <c r="O737" s="201"/>
      <c r="P737" s="201"/>
      <c r="Q737" s="201"/>
      <c r="R737" s="201"/>
      <c r="S737" s="201"/>
      <c r="T737" s="202"/>
      <c r="U737" s="13"/>
      <c r="V737" s="13"/>
      <c r="W737" s="13"/>
      <c r="X737" s="13"/>
      <c r="Y737" s="13"/>
      <c r="Z737" s="13"/>
      <c r="AA737" s="13"/>
      <c r="AB737" s="13"/>
      <c r="AC737" s="13"/>
      <c r="AD737" s="13"/>
      <c r="AE737" s="13"/>
      <c r="AT737" s="197" t="s">
        <v>265</v>
      </c>
      <c r="AU737" s="197" t="s">
        <v>85</v>
      </c>
      <c r="AV737" s="13" t="s">
        <v>82</v>
      </c>
      <c r="AW737" s="13" t="s">
        <v>32</v>
      </c>
      <c r="AX737" s="13" t="s">
        <v>75</v>
      </c>
      <c r="AY737" s="197" t="s">
        <v>257</v>
      </c>
    </row>
    <row r="738" s="14" customFormat="1">
      <c r="A738" s="14"/>
      <c r="B738" s="203"/>
      <c r="C738" s="14"/>
      <c r="D738" s="196" t="s">
        <v>265</v>
      </c>
      <c r="E738" s="204" t="s">
        <v>1</v>
      </c>
      <c r="F738" s="205" t="s">
        <v>4139</v>
      </c>
      <c r="G738" s="14"/>
      <c r="H738" s="206">
        <v>15.154999999999999</v>
      </c>
      <c r="I738" s="207"/>
      <c r="J738" s="14"/>
      <c r="K738" s="14"/>
      <c r="L738" s="203"/>
      <c r="M738" s="208"/>
      <c r="N738" s="209"/>
      <c r="O738" s="209"/>
      <c r="P738" s="209"/>
      <c r="Q738" s="209"/>
      <c r="R738" s="209"/>
      <c r="S738" s="209"/>
      <c r="T738" s="210"/>
      <c r="U738" s="14"/>
      <c r="V738" s="14"/>
      <c r="W738" s="14"/>
      <c r="X738" s="14"/>
      <c r="Y738" s="14"/>
      <c r="Z738" s="14"/>
      <c r="AA738" s="14"/>
      <c r="AB738" s="14"/>
      <c r="AC738" s="14"/>
      <c r="AD738" s="14"/>
      <c r="AE738" s="14"/>
      <c r="AT738" s="204" t="s">
        <v>265</v>
      </c>
      <c r="AU738" s="204" t="s">
        <v>85</v>
      </c>
      <c r="AV738" s="14" t="s">
        <v>85</v>
      </c>
      <c r="AW738" s="14" t="s">
        <v>32</v>
      </c>
      <c r="AX738" s="14" t="s">
        <v>75</v>
      </c>
      <c r="AY738" s="204" t="s">
        <v>257</v>
      </c>
    </row>
    <row r="739" s="15" customFormat="1">
      <c r="A739" s="15"/>
      <c r="B739" s="211"/>
      <c r="C739" s="15"/>
      <c r="D739" s="196" t="s">
        <v>265</v>
      </c>
      <c r="E739" s="212" t="s">
        <v>1</v>
      </c>
      <c r="F739" s="213" t="s">
        <v>271</v>
      </c>
      <c r="G739" s="15"/>
      <c r="H739" s="214">
        <v>47.523000000000003</v>
      </c>
      <c r="I739" s="215"/>
      <c r="J739" s="15"/>
      <c r="K739" s="15"/>
      <c r="L739" s="211"/>
      <c r="M739" s="216"/>
      <c r="N739" s="217"/>
      <c r="O739" s="217"/>
      <c r="P739" s="217"/>
      <c r="Q739" s="217"/>
      <c r="R739" s="217"/>
      <c r="S739" s="217"/>
      <c r="T739" s="218"/>
      <c r="U739" s="15"/>
      <c r="V739" s="15"/>
      <c r="W739" s="15"/>
      <c r="X739" s="15"/>
      <c r="Y739" s="15"/>
      <c r="Z739" s="15"/>
      <c r="AA739" s="15"/>
      <c r="AB739" s="15"/>
      <c r="AC739" s="15"/>
      <c r="AD739" s="15"/>
      <c r="AE739" s="15"/>
      <c r="AT739" s="212" t="s">
        <v>265</v>
      </c>
      <c r="AU739" s="212" t="s">
        <v>85</v>
      </c>
      <c r="AV739" s="15" t="s">
        <v>108</v>
      </c>
      <c r="AW739" s="15" t="s">
        <v>32</v>
      </c>
      <c r="AX739" s="15" t="s">
        <v>82</v>
      </c>
      <c r="AY739" s="212" t="s">
        <v>257</v>
      </c>
    </row>
    <row r="740" s="2" customFormat="1" ht="24.15" customHeight="1">
      <c r="A740" s="38"/>
      <c r="B740" s="181"/>
      <c r="C740" s="182" t="s">
        <v>1079</v>
      </c>
      <c r="D740" s="182" t="s">
        <v>259</v>
      </c>
      <c r="E740" s="183" t="s">
        <v>1111</v>
      </c>
      <c r="F740" s="184" t="s">
        <v>1112</v>
      </c>
      <c r="G740" s="185" t="s">
        <v>323</v>
      </c>
      <c r="H740" s="186">
        <v>108.47</v>
      </c>
      <c r="I740" s="187"/>
      <c r="J740" s="188">
        <f>ROUND(I740*H740,2)</f>
        <v>0</v>
      </c>
      <c r="K740" s="184" t="s">
        <v>263</v>
      </c>
      <c r="L740" s="39"/>
      <c r="M740" s="189" t="s">
        <v>1</v>
      </c>
      <c r="N740" s="190" t="s">
        <v>40</v>
      </c>
      <c r="O740" s="77"/>
      <c r="P740" s="191">
        <f>O740*H740</f>
        <v>0</v>
      </c>
      <c r="Q740" s="191">
        <v>0</v>
      </c>
      <c r="R740" s="191">
        <f>Q740*H740</f>
        <v>0</v>
      </c>
      <c r="S740" s="191">
        <v>0</v>
      </c>
      <c r="T740" s="192">
        <f>S740*H740</f>
        <v>0</v>
      </c>
      <c r="U740" s="38"/>
      <c r="V740" s="38"/>
      <c r="W740" s="38"/>
      <c r="X740" s="38"/>
      <c r="Y740" s="38"/>
      <c r="Z740" s="38"/>
      <c r="AA740" s="38"/>
      <c r="AB740" s="38"/>
      <c r="AC740" s="38"/>
      <c r="AD740" s="38"/>
      <c r="AE740" s="38"/>
      <c r="AR740" s="193" t="s">
        <v>364</v>
      </c>
      <c r="AT740" s="193" t="s">
        <v>259</v>
      </c>
      <c r="AU740" s="193" t="s">
        <v>85</v>
      </c>
      <c r="AY740" s="19" t="s">
        <v>257</v>
      </c>
      <c r="BE740" s="194">
        <f>IF(N740="základní",J740,0)</f>
        <v>0</v>
      </c>
      <c r="BF740" s="194">
        <f>IF(N740="snížená",J740,0)</f>
        <v>0</v>
      </c>
      <c r="BG740" s="194">
        <f>IF(N740="zákl. přenesená",J740,0)</f>
        <v>0</v>
      </c>
      <c r="BH740" s="194">
        <f>IF(N740="sníž. přenesená",J740,0)</f>
        <v>0</v>
      </c>
      <c r="BI740" s="194">
        <f>IF(N740="nulová",J740,0)</f>
        <v>0</v>
      </c>
      <c r="BJ740" s="19" t="s">
        <v>82</v>
      </c>
      <c r="BK740" s="194">
        <f>ROUND(I740*H740,2)</f>
        <v>0</v>
      </c>
      <c r="BL740" s="19" t="s">
        <v>364</v>
      </c>
      <c r="BM740" s="193" t="s">
        <v>4140</v>
      </c>
    </row>
    <row r="741" s="13" customFormat="1">
      <c r="A741" s="13"/>
      <c r="B741" s="195"/>
      <c r="C741" s="13"/>
      <c r="D741" s="196" t="s">
        <v>265</v>
      </c>
      <c r="E741" s="197" t="s">
        <v>1</v>
      </c>
      <c r="F741" s="198" t="s">
        <v>835</v>
      </c>
      <c r="G741" s="13"/>
      <c r="H741" s="197" t="s">
        <v>1</v>
      </c>
      <c r="I741" s="199"/>
      <c r="J741" s="13"/>
      <c r="K741" s="13"/>
      <c r="L741" s="195"/>
      <c r="M741" s="200"/>
      <c r="N741" s="201"/>
      <c r="O741" s="201"/>
      <c r="P741" s="201"/>
      <c r="Q741" s="201"/>
      <c r="R741" s="201"/>
      <c r="S741" s="201"/>
      <c r="T741" s="202"/>
      <c r="U741" s="13"/>
      <c r="V741" s="13"/>
      <c r="W741" s="13"/>
      <c r="X741" s="13"/>
      <c r="Y741" s="13"/>
      <c r="Z741" s="13"/>
      <c r="AA741" s="13"/>
      <c r="AB741" s="13"/>
      <c r="AC741" s="13"/>
      <c r="AD741" s="13"/>
      <c r="AE741" s="13"/>
      <c r="AT741" s="197" t="s">
        <v>265</v>
      </c>
      <c r="AU741" s="197" t="s">
        <v>85</v>
      </c>
      <c r="AV741" s="13" t="s">
        <v>82</v>
      </c>
      <c r="AW741" s="13" t="s">
        <v>32</v>
      </c>
      <c r="AX741" s="13" t="s">
        <v>75</v>
      </c>
      <c r="AY741" s="197" t="s">
        <v>257</v>
      </c>
    </row>
    <row r="742" s="13" customFormat="1">
      <c r="A742" s="13"/>
      <c r="B742" s="195"/>
      <c r="C742" s="13"/>
      <c r="D742" s="196" t="s">
        <v>265</v>
      </c>
      <c r="E742" s="197" t="s">
        <v>1</v>
      </c>
      <c r="F742" s="198" t="s">
        <v>1095</v>
      </c>
      <c r="G742" s="13"/>
      <c r="H742" s="197" t="s">
        <v>1</v>
      </c>
      <c r="I742" s="199"/>
      <c r="J742" s="13"/>
      <c r="K742" s="13"/>
      <c r="L742" s="195"/>
      <c r="M742" s="200"/>
      <c r="N742" s="201"/>
      <c r="O742" s="201"/>
      <c r="P742" s="201"/>
      <c r="Q742" s="201"/>
      <c r="R742" s="201"/>
      <c r="S742" s="201"/>
      <c r="T742" s="202"/>
      <c r="U742" s="13"/>
      <c r="V742" s="13"/>
      <c r="W742" s="13"/>
      <c r="X742" s="13"/>
      <c r="Y742" s="13"/>
      <c r="Z742" s="13"/>
      <c r="AA742" s="13"/>
      <c r="AB742" s="13"/>
      <c r="AC742" s="13"/>
      <c r="AD742" s="13"/>
      <c r="AE742" s="13"/>
      <c r="AT742" s="197" t="s">
        <v>265</v>
      </c>
      <c r="AU742" s="197" t="s">
        <v>85</v>
      </c>
      <c r="AV742" s="13" t="s">
        <v>82</v>
      </c>
      <c r="AW742" s="13" t="s">
        <v>32</v>
      </c>
      <c r="AX742" s="13" t="s">
        <v>75</v>
      </c>
      <c r="AY742" s="197" t="s">
        <v>257</v>
      </c>
    </row>
    <row r="743" s="14" customFormat="1">
      <c r="A743" s="14"/>
      <c r="B743" s="203"/>
      <c r="C743" s="14"/>
      <c r="D743" s="196" t="s">
        <v>265</v>
      </c>
      <c r="E743" s="204" t="s">
        <v>1</v>
      </c>
      <c r="F743" s="205" t="s">
        <v>4134</v>
      </c>
      <c r="G743" s="14"/>
      <c r="H743" s="206">
        <v>108.47</v>
      </c>
      <c r="I743" s="207"/>
      <c r="J743" s="14"/>
      <c r="K743" s="14"/>
      <c r="L743" s="203"/>
      <c r="M743" s="208"/>
      <c r="N743" s="209"/>
      <c r="O743" s="209"/>
      <c r="P743" s="209"/>
      <c r="Q743" s="209"/>
      <c r="R743" s="209"/>
      <c r="S743" s="209"/>
      <c r="T743" s="210"/>
      <c r="U743" s="14"/>
      <c r="V743" s="14"/>
      <c r="W743" s="14"/>
      <c r="X743" s="14"/>
      <c r="Y743" s="14"/>
      <c r="Z743" s="14"/>
      <c r="AA743" s="14"/>
      <c r="AB743" s="14"/>
      <c r="AC743" s="14"/>
      <c r="AD743" s="14"/>
      <c r="AE743" s="14"/>
      <c r="AT743" s="204" t="s">
        <v>265</v>
      </c>
      <c r="AU743" s="204" t="s">
        <v>85</v>
      </c>
      <c r="AV743" s="14" t="s">
        <v>85</v>
      </c>
      <c r="AW743" s="14" t="s">
        <v>32</v>
      </c>
      <c r="AX743" s="14" t="s">
        <v>75</v>
      </c>
      <c r="AY743" s="204" t="s">
        <v>257</v>
      </c>
    </row>
    <row r="744" s="15" customFormat="1">
      <c r="A744" s="15"/>
      <c r="B744" s="211"/>
      <c r="C744" s="15"/>
      <c r="D744" s="196" t="s">
        <v>265</v>
      </c>
      <c r="E744" s="212" t="s">
        <v>1</v>
      </c>
      <c r="F744" s="213" t="s">
        <v>271</v>
      </c>
      <c r="G744" s="15"/>
      <c r="H744" s="214">
        <v>108.47</v>
      </c>
      <c r="I744" s="215"/>
      <c r="J744" s="15"/>
      <c r="K744" s="15"/>
      <c r="L744" s="211"/>
      <c r="M744" s="216"/>
      <c r="N744" s="217"/>
      <c r="O744" s="217"/>
      <c r="P744" s="217"/>
      <c r="Q744" s="217"/>
      <c r="R744" s="217"/>
      <c r="S744" s="217"/>
      <c r="T744" s="218"/>
      <c r="U744" s="15"/>
      <c r="V744" s="15"/>
      <c r="W744" s="15"/>
      <c r="X744" s="15"/>
      <c r="Y744" s="15"/>
      <c r="Z744" s="15"/>
      <c r="AA744" s="15"/>
      <c r="AB744" s="15"/>
      <c r="AC744" s="15"/>
      <c r="AD744" s="15"/>
      <c r="AE744" s="15"/>
      <c r="AT744" s="212" t="s">
        <v>265</v>
      </c>
      <c r="AU744" s="212" t="s">
        <v>85</v>
      </c>
      <c r="AV744" s="15" t="s">
        <v>108</v>
      </c>
      <c r="AW744" s="15" t="s">
        <v>32</v>
      </c>
      <c r="AX744" s="15" t="s">
        <v>82</v>
      </c>
      <c r="AY744" s="212" t="s">
        <v>257</v>
      </c>
    </row>
    <row r="745" s="2" customFormat="1" ht="24.15" customHeight="1">
      <c r="A745" s="38"/>
      <c r="B745" s="181"/>
      <c r="C745" s="227" t="s">
        <v>1086</v>
      </c>
      <c r="D745" s="227" t="s">
        <v>315</v>
      </c>
      <c r="E745" s="228" t="s">
        <v>1115</v>
      </c>
      <c r="F745" s="229" t="s">
        <v>1116</v>
      </c>
      <c r="G745" s="230" t="s">
        <v>323</v>
      </c>
      <c r="H745" s="231">
        <v>130.16399999999999</v>
      </c>
      <c r="I745" s="232"/>
      <c r="J745" s="233">
        <f>ROUND(I745*H745,2)</f>
        <v>0</v>
      </c>
      <c r="K745" s="229" t="s">
        <v>263</v>
      </c>
      <c r="L745" s="234"/>
      <c r="M745" s="235" t="s">
        <v>1</v>
      </c>
      <c r="N745" s="236" t="s">
        <v>40</v>
      </c>
      <c r="O745" s="77"/>
      <c r="P745" s="191">
        <f>O745*H745</f>
        <v>0</v>
      </c>
      <c r="Q745" s="191">
        <v>0.00050000000000000001</v>
      </c>
      <c r="R745" s="191">
        <f>Q745*H745</f>
        <v>0.065082000000000001</v>
      </c>
      <c r="S745" s="191">
        <v>0</v>
      </c>
      <c r="T745" s="192">
        <f>S745*H745</f>
        <v>0</v>
      </c>
      <c r="U745" s="38"/>
      <c r="V745" s="38"/>
      <c r="W745" s="38"/>
      <c r="X745" s="38"/>
      <c r="Y745" s="38"/>
      <c r="Z745" s="38"/>
      <c r="AA745" s="38"/>
      <c r="AB745" s="38"/>
      <c r="AC745" s="38"/>
      <c r="AD745" s="38"/>
      <c r="AE745" s="38"/>
      <c r="AR745" s="193" t="s">
        <v>462</v>
      </c>
      <c r="AT745" s="193" t="s">
        <v>315</v>
      </c>
      <c r="AU745" s="193" t="s">
        <v>85</v>
      </c>
      <c r="AY745" s="19" t="s">
        <v>257</v>
      </c>
      <c r="BE745" s="194">
        <f>IF(N745="základní",J745,0)</f>
        <v>0</v>
      </c>
      <c r="BF745" s="194">
        <f>IF(N745="snížená",J745,0)</f>
        <v>0</v>
      </c>
      <c r="BG745" s="194">
        <f>IF(N745="zákl. přenesená",J745,0)</f>
        <v>0</v>
      </c>
      <c r="BH745" s="194">
        <f>IF(N745="sníž. přenesená",J745,0)</f>
        <v>0</v>
      </c>
      <c r="BI745" s="194">
        <f>IF(N745="nulová",J745,0)</f>
        <v>0</v>
      </c>
      <c r="BJ745" s="19" t="s">
        <v>82</v>
      </c>
      <c r="BK745" s="194">
        <f>ROUND(I745*H745,2)</f>
        <v>0</v>
      </c>
      <c r="BL745" s="19" t="s">
        <v>364</v>
      </c>
      <c r="BM745" s="193" t="s">
        <v>4141</v>
      </c>
    </row>
    <row r="746" s="13" customFormat="1">
      <c r="A746" s="13"/>
      <c r="B746" s="195"/>
      <c r="C746" s="13"/>
      <c r="D746" s="196" t="s">
        <v>265</v>
      </c>
      <c r="E746" s="197" t="s">
        <v>1</v>
      </c>
      <c r="F746" s="198" t="s">
        <v>835</v>
      </c>
      <c r="G746" s="13"/>
      <c r="H746" s="197" t="s">
        <v>1</v>
      </c>
      <c r="I746" s="199"/>
      <c r="J746" s="13"/>
      <c r="K746" s="13"/>
      <c r="L746" s="195"/>
      <c r="M746" s="200"/>
      <c r="N746" s="201"/>
      <c r="O746" s="201"/>
      <c r="P746" s="201"/>
      <c r="Q746" s="201"/>
      <c r="R746" s="201"/>
      <c r="S746" s="201"/>
      <c r="T746" s="202"/>
      <c r="U746" s="13"/>
      <c r="V746" s="13"/>
      <c r="W746" s="13"/>
      <c r="X746" s="13"/>
      <c r="Y746" s="13"/>
      <c r="Z746" s="13"/>
      <c r="AA746" s="13"/>
      <c r="AB746" s="13"/>
      <c r="AC746" s="13"/>
      <c r="AD746" s="13"/>
      <c r="AE746" s="13"/>
      <c r="AT746" s="197" t="s">
        <v>265</v>
      </c>
      <c r="AU746" s="197" t="s">
        <v>85</v>
      </c>
      <c r="AV746" s="13" t="s">
        <v>82</v>
      </c>
      <c r="AW746" s="13" t="s">
        <v>32</v>
      </c>
      <c r="AX746" s="13" t="s">
        <v>75</v>
      </c>
      <c r="AY746" s="197" t="s">
        <v>257</v>
      </c>
    </row>
    <row r="747" s="13" customFormat="1">
      <c r="A747" s="13"/>
      <c r="B747" s="195"/>
      <c r="C747" s="13"/>
      <c r="D747" s="196" t="s">
        <v>265</v>
      </c>
      <c r="E747" s="197" t="s">
        <v>1</v>
      </c>
      <c r="F747" s="198" t="s">
        <v>1095</v>
      </c>
      <c r="G747" s="13"/>
      <c r="H747" s="197" t="s">
        <v>1</v>
      </c>
      <c r="I747" s="199"/>
      <c r="J747" s="13"/>
      <c r="K747" s="13"/>
      <c r="L747" s="195"/>
      <c r="M747" s="200"/>
      <c r="N747" s="201"/>
      <c r="O747" s="201"/>
      <c r="P747" s="201"/>
      <c r="Q747" s="201"/>
      <c r="R747" s="201"/>
      <c r="S747" s="201"/>
      <c r="T747" s="202"/>
      <c r="U747" s="13"/>
      <c r="V747" s="13"/>
      <c r="W747" s="13"/>
      <c r="X747" s="13"/>
      <c r="Y747" s="13"/>
      <c r="Z747" s="13"/>
      <c r="AA747" s="13"/>
      <c r="AB747" s="13"/>
      <c r="AC747" s="13"/>
      <c r="AD747" s="13"/>
      <c r="AE747" s="13"/>
      <c r="AT747" s="197" t="s">
        <v>265</v>
      </c>
      <c r="AU747" s="197" t="s">
        <v>85</v>
      </c>
      <c r="AV747" s="13" t="s">
        <v>82</v>
      </c>
      <c r="AW747" s="13" t="s">
        <v>32</v>
      </c>
      <c r="AX747" s="13" t="s">
        <v>75</v>
      </c>
      <c r="AY747" s="197" t="s">
        <v>257</v>
      </c>
    </row>
    <row r="748" s="14" customFormat="1">
      <c r="A748" s="14"/>
      <c r="B748" s="203"/>
      <c r="C748" s="14"/>
      <c r="D748" s="196" t="s">
        <v>265</v>
      </c>
      <c r="E748" s="204" t="s">
        <v>1</v>
      </c>
      <c r="F748" s="205" t="s">
        <v>4134</v>
      </c>
      <c r="G748" s="14"/>
      <c r="H748" s="206">
        <v>108.47</v>
      </c>
      <c r="I748" s="207"/>
      <c r="J748" s="14"/>
      <c r="K748" s="14"/>
      <c r="L748" s="203"/>
      <c r="M748" s="208"/>
      <c r="N748" s="209"/>
      <c r="O748" s="209"/>
      <c r="P748" s="209"/>
      <c r="Q748" s="209"/>
      <c r="R748" s="209"/>
      <c r="S748" s="209"/>
      <c r="T748" s="210"/>
      <c r="U748" s="14"/>
      <c r="V748" s="14"/>
      <c r="W748" s="14"/>
      <c r="X748" s="14"/>
      <c r="Y748" s="14"/>
      <c r="Z748" s="14"/>
      <c r="AA748" s="14"/>
      <c r="AB748" s="14"/>
      <c r="AC748" s="14"/>
      <c r="AD748" s="14"/>
      <c r="AE748" s="14"/>
      <c r="AT748" s="204" t="s">
        <v>265</v>
      </c>
      <c r="AU748" s="204" t="s">
        <v>85</v>
      </c>
      <c r="AV748" s="14" t="s">
        <v>85</v>
      </c>
      <c r="AW748" s="14" t="s">
        <v>32</v>
      </c>
      <c r="AX748" s="14" t="s">
        <v>75</v>
      </c>
      <c r="AY748" s="204" t="s">
        <v>257</v>
      </c>
    </row>
    <row r="749" s="15" customFormat="1">
      <c r="A749" s="15"/>
      <c r="B749" s="211"/>
      <c r="C749" s="15"/>
      <c r="D749" s="196" t="s">
        <v>265</v>
      </c>
      <c r="E749" s="212" t="s">
        <v>1</v>
      </c>
      <c r="F749" s="213" t="s">
        <v>271</v>
      </c>
      <c r="G749" s="15"/>
      <c r="H749" s="214">
        <v>108.47</v>
      </c>
      <c r="I749" s="215"/>
      <c r="J749" s="15"/>
      <c r="K749" s="15"/>
      <c r="L749" s="211"/>
      <c r="M749" s="216"/>
      <c r="N749" s="217"/>
      <c r="O749" s="217"/>
      <c r="P749" s="217"/>
      <c r="Q749" s="217"/>
      <c r="R749" s="217"/>
      <c r="S749" s="217"/>
      <c r="T749" s="218"/>
      <c r="U749" s="15"/>
      <c r="V749" s="15"/>
      <c r="W749" s="15"/>
      <c r="X749" s="15"/>
      <c r="Y749" s="15"/>
      <c r="Z749" s="15"/>
      <c r="AA749" s="15"/>
      <c r="AB749" s="15"/>
      <c r="AC749" s="15"/>
      <c r="AD749" s="15"/>
      <c r="AE749" s="15"/>
      <c r="AT749" s="212" t="s">
        <v>265</v>
      </c>
      <c r="AU749" s="212" t="s">
        <v>85</v>
      </c>
      <c r="AV749" s="15" t="s">
        <v>108</v>
      </c>
      <c r="AW749" s="15" t="s">
        <v>32</v>
      </c>
      <c r="AX749" s="15" t="s">
        <v>82</v>
      </c>
      <c r="AY749" s="212" t="s">
        <v>257</v>
      </c>
    </row>
    <row r="750" s="14" customFormat="1">
      <c r="A750" s="14"/>
      <c r="B750" s="203"/>
      <c r="C750" s="14"/>
      <c r="D750" s="196" t="s">
        <v>265</v>
      </c>
      <c r="E750" s="14"/>
      <c r="F750" s="205" t="s">
        <v>4142</v>
      </c>
      <c r="G750" s="14"/>
      <c r="H750" s="206">
        <v>130.16399999999999</v>
      </c>
      <c r="I750" s="207"/>
      <c r="J750" s="14"/>
      <c r="K750" s="14"/>
      <c r="L750" s="203"/>
      <c r="M750" s="208"/>
      <c r="N750" s="209"/>
      <c r="O750" s="209"/>
      <c r="P750" s="209"/>
      <c r="Q750" s="209"/>
      <c r="R750" s="209"/>
      <c r="S750" s="209"/>
      <c r="T750" s="210"/>
      <c r="U750" s="14"/>
      <c r="V750" s="14"/>
      <c r="W750" s="14"/>
      <c r="X750" s="14"/>
      <c r="Y750" s="14"/>
      <c r="Z750" s="14"/>
      <c r="AA750" s="14"/>
      <c r="AB750" s="14"/>
      <c r="AC750" s="14"/>
      <c r="AD750" s="14"/>
      <c r="AE750" s="14"/>
      <c r="AT750" s="204" t="s">
        <v>265</v>
      </c>
      <c r="AU750" s="204" t="s">
        <v>85</v>
      </c>
      <c r="AV750" s="14" t="s">
        <v>85</v>
      </c>
      <c r="AW750" s="14" t="s">
        <v>3</v>
      </c>
      <c r="AX750" s="14" t="s">
        <v>82</v>
      </c>
      <c r="AY750" s="204" t="s">
        <v>257</v>
      </c>
    </row>
    <row r="751" s="2" customFormat="1" ht="33" customHeight="1">
      <c r="A751" s="38"/>
      <c r="B751" s="181"/>
      <c r="C751" s="182" t="s">
        <v>1091</v>
      </c>
      <c r="D751" s="182" t="s">
        <v>259</v>
      </c>
      <c r="E751" s="183" t="s">
        <v>1120</v>
      </c>
      <c r="F751" s="184" t="s">
        <v>1121</v>
      </c>
      <c r="G751" s="185" t="s">
        <v>304</v>
      </c>
      <c r="H751" s="186">
        <v>6.2069999999999999</v>
      </c>
      <c r="I751" s="187"/>
      <c r="J751" s="188">
        <f>ROUND(I751*H751,2)</f>
        <v>0</v>
      </c>
      <c r="K751" s="184" t="s">
        <v>263</v>
      </c>
      <c r="L751" s="39"/>
      <c r="M751" s="189" t="s">
        <v>1</v>
      </c>
      <c r="N751" s="190" t="s">
        <v>40</v>
      </c>
      <c r="O751" s="77"/>
      <c r="P751" s="191">
        <f>O751*H751</f>
        <v>0</v>
      </c>
      <c r="Q751" s="191">
        <v>0</v>
      </c>
      <c r="R751" s="191">
        <f>Q751*H751</f>
        <v>0</v>
      </c>
      <c r="S751" s="191">
        <v>0</v>
      </c>
      <c r="T751" s="192">
        <f>S751*H751</f>
        <v>0</v>
      </c>
      <c r="U751" s="38"/>
      <c r="V751" s="38"/>
      <c r="W751" s="38"/>
      <c r="X751" s="38"/>
      <c r="Y751" s="38"/>
      <c r="Z751" s="38"/>
      <c r="AA751" s="38"/>
      <c r="AB751" s="38"/>
      <c r="AC751" s="38"/>
      <c r="AD751" s="38"/>
      <c r="AE751" s="38"/>
      <c r="AR751" s="193" t="s">
        <v>364</v>
      </c>
      <c r="AT751" s="193" t="s">
        <v>259</v>
      </c>
      <c r="AU751" s="193" t="s">
        <v>85</v>
      </c>
      <c r="AY751" s="19" t="s">
        <v>257</v>
      </c>
      <c r="BE751" s="194">
        <f>IF(N751="základní",J751,0)</f>
        <v>0</v>
      </c>
      <c r="BF751" s="194">
        <f>IF(N751="snížená",J751,0)</f>
        <v>0</v>
      </c>
      <c r="BG751" s="194">
        <f>IF(N751="zákl. přenesená",J751,0)</f>
        <v>0</v>
      </c>
      <c r="BH751" s="194">
        <f>IF(N751="sníž. přenesená",J751,0)</f>
        <v>0</v>
      </c>
      <c r="BI751" s="194">
        <f>IF(N751="nulová",J751,0)</f>
        <v>0</v>
      </c>
      <c r="BJ751" s="19" t="s">
        <v>82</v>
      </c>
      <c r="BK751" s="194">
        <f>ROUND(I751*H751,2)</f>
        <v>0</v>
      </c>
      <c r="BL751" s="19" t="s">
        <v>364</v>
      </c>
      <c r="BM751" s="193" t="s">
        <v>4143</v>
      </c>
    </row>
    <row r="752" s="2" customFormat="1" ht="24.15" customHeight="1">
      <c r="A752" s="38"/>
      <c r="B752" s="181"/>
      <c r="C752" s="182" t="s">
        <v>1099</v>
      </c>
      <c r="D752" s="182" t="s">
        <v>259</v>
      </c>
      <c r="E752" s="183" t="s">
        <v>1124</v>
      </c>
      <c r="F752" s="184" t="s">
        <v>1125</v>
      </c>
      <c r="G752" s="185" t="s">
        <v>304</v>
      </c>
      <c r="H752" s="186">
        <v>6.2069999999999999</v>
      </c>
      <c r="I752" s="187"/>
      <c r="J752" s="188">
        <f>ROUND(I752*H752,2)</f>
        <v>0</v>
      </c>
      <c r="K752" s="184" t="s">
        <v>263</v>
      </c>
      <c r="L752" s="39"/>
      <c r="M752" s="189" t="s">
        <v>1</v>
      </c>
      <c r="N752" s="190" t="s">
        <v>40</v>
      </c>
      <c r="O752" s="77"/>
      <c r="P752" s="191">
        <f>O752*H752</f>
        <v>0</v>
      </c>
      <c r="Q752" s="191">
        <v>0</v>
      </c>
      <c r="R752" s="191">
        <f>Q752*H752</f>
        <v>0</v>
      </c>
      <c r="S752" s="191">
        <v>0</v>
      </c>
      <c r="T752" s="192">
        <f>S752*H752</f>
        <v>0</v>
      </c>
      <c r="U752" s="38"/>
      <c r="V752" s="38"/>
      <c r="W752" s="38"/>
      <c r="X752" s="38"/>
      <c r="Y752" s="38"/>
      <c r="Z752" s="38"/>
      <c r="AA752" s="38"/>
      <c r="AB752" s="38"/>
      <c r="AC752" s="38"/>
      <c r="AD752" s="38"/>
      <c r="AE752" s="38"/>
      <c r="AR752" s="193" t="s">
        <v>364</v>
      </c>
      <c r="AT752" s="193" t="s">
        <v>259</v>
      </c>
      <c r="AU752" s="193" t="s">
        <v>85</v>
      </c>
      <c r="AY752" s="19" t="s">
        <v>257</v>
      </c>
      <c r="BE752" s="194">
        <f>IF(N752="základní",J752,0)</f>
        <v>0</v>
      </c>
      <c r="BF752" s="194">
        <f>IF(N752="snížená",J752,0)</f>
        <v>0</v>
      </c>
      <c r="BG752" s="194">
        <f>IF(N752="zákl. přenesená",J752,0)</f>
        <v>0</v>
      </c>
      <c r="BH752" s="194">
        <f>IF(N752="sníž. přenesená",J752,0)</f>
        <v>0</v>
      </c>
      <c r="BI752" s="194">
        <f>IF(N752="nulová",J752,0)</f>
        <v>0</v>
      </c>
      <c r="BJ752" s="19" t="s">
        <v>82</v>
      </c>
      <c r="BK752" s="194">
        <f>ROUND(I752*H752,2)</f>
        <v>0</v>
      </c>
      <c r="BL752" s="19" t="s">
        <v>364</v>
      </c>
      <c r="BM752" s="193" t="s">
        <v>4144</v>
      </c>
    </row>
    <row r="753" s="12" customFormat="1" ht="22.8" customHeight="1">
      <c r="A753" s="12"/>
      <c r="B753" s="168"/>
      <c r="C753" s="12"/>
      <c r="D753" s="169" t="s">
        <v>74</v>
      </c>
      <c r="E753" s="179" t="s">
        <v>1127</v>
      </c>
      <c r="F753" s="179" t="s">
        <v>1128</v>
      </c>
      <c r="G753" s="12"/>
      <c r="H753" s="12"/>
      <c r="I753" s="171"/>
      <c r="J753" s="180">
        <f>BK753</f>
        <v>0</v>
      </c>
      <c r="K753" s="12"/>
      <c r="L753" s="168"/>
      <c r="M753" s="173"/>
      <c r="N753" s="174"/>
      <c r="O753" s="174"/>
      <c r="P753" s="175">
        <f>SUM(P754:P936)</f>
        <v>0</v>
      </c>
      <c r="Q753" s="174"/>
      <c r="R753" s="175">
        <f>SUM(R754:R936)</f>
        <v>69.806283750000006</v>
      </c>
      <c r="S753" s="174"/>
      <c r="T753" s="176">
        <f>SUM(T754:T936)</f>
        <v>0</v>
      </c>
      <c r="U753" s="12"/>
      <c r="V753" s="12"/>
      <c r="W753" s="12"/>
      <c r="X753" s="12"/>
      <c r="Y753" s="12"/>
      <c r="Z753" s="12"/>
      <c r="AA753" s="12"/>
      <c r="AB753" s="12"/>
      <c r="AC753" s="12"/>
      <c r="AD753" s="12"/>
      <c r="AE753" s="12"/>
      <c r="AR753" s="169" t="s">
        <v>85</v>
      </c>
      <c r="AT753" s="177" t="s">
        <v>74</v>
      </c>
      <c r="AU753" s="177" t="s">
        <v>82</v>
      </c>
      <c r="AY753" s="169" t="s">
        <v>257</v>
      </c>
      <c r="BK753" s="178">
        <f>SUM(BK754:BK936)</f>
        <v>0</v>
      </c>
    </row>
    <row r="754" s="2" customFormat="1" ht="24.15" customHeight="1">
      <c r="A754" s="38"/>
      <c r="B754" s="181"/>
      <c r="C754" s="182" t="s">
        <v>1110</v>
      </c>
      <c r="D754" s="182" t="s">
        <v>259</v>
      </c>
      <c r="E754" s="183" t="s">
        <v>1130</v>
      </c>
      <c r="F754" s="184" t="s">
        <v>1131</v>
      </c>
      <c r="G754" s="185" t="s">
        <v>323</v>
      </c>
      <c r="H754" s="186">
        <v>317.25</v>
      </c>
      <c r="I754" s="187"/>
      <c r="J754" s="188">
        <f>ROUND(I754*H754,2)</f>
        <v>0</v>
      </c>
      <c r="K754" s="184" t="s">
        <v>263</v>
      </c>
      <c r="L754" s="39"/>
      <c r="M754" s="189" t="s">
        <v>1</v>
      </c>
      <c r="N754" s="190" t="s">
        <v>40</v>
      </c>
      <c r="O754" s="77"/>
      <c r="P754" s="191">
        <f>O754*H754</f>
        <v>0</v>
      </c>
      <c r="Q754" s="191">
        <v>0</v>
      </c>
      <c r="R754" s="191">
        <f>Q754*H754</f>
        <v>0</v>
      </c>
      <c r="S754" s="191">
        <v>0</v>
      </c>
      <c r="T754" s="192">
        <f>S754*H754</f>
        <v>0</v>
      </c>
      <c r="U754" s="38"/>
      <c r="V754" s="38"/>
      <c r="W754" s="38"/>
      <c r="X754" s="38"/>
      <c r="Y754" s="38"/>
      <c r="Z754" s="38"/>
      <c r="AA754" s="38"/>
      <c r="AB754" s="38"/>
      <c r="AC754" s="38"/>
      <c r="AD754" s="38"/>
      <c r="AE754" s="38"/>
      <c r="AR754" s="193" t="s">
        <v>364</v>
      </c>
      <c r="AT754" s="193" t="s">
        <v>259</v>
      </c>
      <c r="AU754" s="193" t="s">
        <v>85</v>
      </c>
      <c r="AY754" s="19" t="s">
        <v>257</v>
      </c>
      <c r="BE754" s="194">
        <f>IF(N754="základní",J754,0)</f>
        <v>0</v>
      </c>
      <c r="BF754" s="194">
        <f>IF(N754="snížená",J754,0)</f>
        <v>0</v>
      </c>
      <c r="BG754" s="194">
        <f>IF(N754="zákl. přenesená",J754,0)</f>
        <v>0</v>
      </c>
      <c r="BH754" s="194">
        <f>IF(N754="sníž. přenesená",J754,0)</f>
        <v>0</v>
      </c>
      <c r="BI754" s="194">
        <f>IF(N754="nulová",J754,0)</f>
        <v>0</v>
      </c>
      <c r="BJ754" s="19" t="s">
        <v>82</v>
      </c>
      <c r="BK754" s="194">
        <f>ROUND(I754*H754,2)</f>
        <v>0</v>
      </c>
      <c r="BL754" s="19" t="s">
        <v>364</v>
      </c>
      <c r="BM754" s="193" t="s">
        <v>4145</v>
      </c>
    </row>
    <row r="755" s="13" customFormat="1">
      <c r="A755" s="13"/>
      <c r="B755" s="195"/>
      <c r="C755" s="13"/>
      <c r="D755" s="196" t="s">
        <v>265</v>
      </c>
      <c r="E755" s="197" t="s">
        <v>1</v>
      </c>
      <c r="F755" s="198" t="s">
        <v>1133</v>
      </c>
      <c r="G755" s="13"/>
      <c r="H755" s="197" t="s">
        <v>1</v>
      </c>
      <c r="I755" s="199"/>
      <c r="J755" s="13"/>
      <c r="K755" s="13"/>
      <c r="L755" s="195"/>
      <c r="M755" s="200"/>
      <c r="N755" s="201"/>
      <c r="O755" s="201"/>
      <c r="P755" s="201"/>
      <c r="Q755" s="201"/>
      <c r="R755" s="201"/>
      <c r="S755" s="201"/>
      <c r="T755" s="202"/>
      <c r="U755" s="13"/>
      <c r="V755" s="13"/>
      <c r="W755" s="13"/>
      <c r="X755" s="13"/>
      <c r="Y755" s="13"/>
      <c r="Z755" s="13"/>
      <c r="AA755" s="13"/>
      <c r="AB755" s="13"/>
      <c r="AC755" s="13"/>
      <c r="AD755" s="13"/>
      <c r="AE755" s="13"/>
      <c r="AT755" s="197" t="s">
        <v>265</v>
      </c>
      <c r="AU755" s="197" t="s">
        <v>85</v>
      </c>
      <c r="AV755" s="13" t="s">
        <v>82</v>
      </c>
      <c r="AW755" s="13" t="s">
        <v>32</v>
      </c>
      <c r="AX755" s="13" t="s">
        <v>75</v>
      </c>
      <c r="AY755" s="197" t="s">
        <v>257</v>
      </c>
    </row>
    <row r="756" s="13" customFormat="1">
      <c r="A756" s="13"/>
      <c r="B756" s="195"/>
      <c r="C756" s="13"/>
      <c r="D756" s="196" t="s">
        <v>265</v>
      </c>
      <c r="E756" s="197" t="s">
        <v>1</v>
      </c>
      <c r="F756" s="198" t="s">
        <v>4146</v>
      </c>
      <c r="G756" s="13"/>
      <c r="H756" s="197" t="s">
        <v>1</v>
      </c>
      <c r="I756" s="199"/>
      <c r="J756" s="13"/>
      <c r="K756" s="13"/>
      <c r="L756" s="195"/>
      <c r="M756" s="200"/>
      <c r="N756" s="201"/>
      <c r="O756" s="201"/>
      <c r="P756" s="201"/>
      <c r="Q756" s="201"/>
      <c r="R756" s="201"/>
      <c r="S756" s="201"/>
      <c r="T756" s="202"/>
      <c r="U756" s="13"/>
      <c r="V756" s="13"/>
      <c r="W756" s="13"/>
      <c r="X756" s="13"/>
      <c r="Y756" s="13"/>
      <c r="Z756" s="13"/>
      <c r="AA756" s="13"/>
      <c r="AB756" s="13"/>
      <c r="AC756" s="13"/>
      <c r="AD756" s="13"/>
      <c r="AE756" s="13"/>
      <c r="AT756" s="197" t="s">
        <v>265</v>
      </c>
      <c r="AU756" s="197" t="s">
        <v>85</v>
      </c>
      <c r="AV756" s="13" t="s">
        <v>82</v>
      </c>
      <c r="AW756" s="13" t="s">
        <v>32</v>
      </c>
      <c r="AX756" s="13" t="s">
        <v>75</v>
      </c>
      <c r="AY756" s="197" t="s">
        <v>257</v>
      </c>
    </row>
    <row r="757" s="14" customFormat="1">
      <c r="A757" s="14"/>
      <c r="B757" s="203"/>
      <c r="C757" s="14"/>
      <c r="D757" s="196" t="s">
        <v>265</v>
      </c>
      <c r="E757" s="204" t="s">
        <v>1</v>
      </c>
      <c r="F757" s="205" t="s">
        <v>4147</v>
      </c>
      <c r="G757" s="14"/>
      <c r="H757" s="206">
        <v>84.569999999999993</v>
      </c>
      <c r="I757" s="207"/>
      <c r="J757" s="14"/>
      <c r="K757" s="14"/>
      <c r="L757" s="203"/>
      <c r="M757" s="208"/>
      <c r="N757" s="209"/>
      <c r="O757" s="209"/>
      <c r="P757" s="209"/>
      <c r="Q757" s="209"/>
      <c r="R757" s="209"/>
      <c r="S757" s="209"/>
      <c r="T757" s="210"/>
      <c r="U757" s="14"/>
      <c r="V757" s="14"/>
      <c r="W757" s="14"/>
      <c r="X757" s="14"/>
      <c r="Y757" s="14"/>
      <c r="Z757" s="14"/>
      <c r="AA757" s="14"/>
      <c r="AB757" s="14"/>
      <c r="AC757" s="14"/>
      <c r="AD757" s="14"/>
      <c r="AE757" s="14"/>
      <c r="AT757" s="204" t="s">
        <v>265</v>
      </c>
      <c r="AU757" s="204" t="s">
        <v>85</v>
      </c>
      <c r="AV757" s="14" t="s">
        <v>85</v>
      </c>
      <c r="AW757" s="14" t="s">
        <v>32</v>
      </c>
      <c r="AX757" s="14" t="s">
        <v>75</v>
      </c>
      <c r="AY757" s="204" t="s">
        <v>257</v>
      </c>
    </row>
    <row r="758" s="13" customFormat="1">
      <c r="A758" s="13"/>
      <c r="B758" s="195"/>
      <c r="C758" s="13"/>
      <c r="D758" s="196" t="s">
        <v>265</v>
      </c>
      <c r="E758" s="197" t="s">
        <v>1</v>
      </c>
      <c r="F758" s="198" t="s">
        <v>1134</v>
      </c>
      <c r="G758" s="13"/>
      <c r="H758" s="197" t="s">
        <v>1</v>
      </c>
      <c r="I758" s="199"/>
      <c r="J758" s="13"/>
      <c r="K758" s="13"/>
      <c r="L758" s="195"/>
      <c r="M758" s="200"/>
      <c r="N758" s="201"/>
      <c r="O758" s="201"/>
      <c r="P758" s="201"/>
      <c r="Q758" s="201"/>
      <c r="R758" s="201"/>
      <c r="S758" s="201"/>
      <c r="T758" s="202"/>
      <c r="U758" s="13"/>
      <c r="V758" s="13"/>
      <c r="W758" s="13"/>
      <c r="X758" s="13"/>
      <c r="Y758" s="13"/>
      <c r="Z758" s="13"/>
      <c r="AA758" s="13"/>
      <c r="AB758" s="13"/>
      <c r="AC758" s="13"/>
      <c r="AD758" s="13"/>
      <c r="AE758" s="13"/>
      <c r="AT758" s="197" t="s">
        <v>265</v>
      </c>
      <c r="AU758" s="197" t="s">
        <v>85</v>
      </c>
      <c r="AV758" s="13" t="s">
        <v>82</v>
      </c>
      <c r="AW758" s="13" t="s">
        <v>32</v>
      </c>
      <c r="AX758" s="13" t="s">
        <v>75</v>
      </c>
      <c r="AY758" s="197" t="s">
        <v>257</v>
      </c>
    </row>
    <row r="759" s="14" customFormat="1">
      <c r="A759" s="14"/>
      <c r="B759" s="203"/>
      <c r="C759" s="14"/>
      <c r="D759" s="196" t="s">
        <v>265</v>
      </c>
      <c r="E759" s="204" t="s">
        <v>1</v>
      </c>
      <c r="F759" s="205" t="s">
        <v>4148</v>
      </c>
      <c r="G759" s="14"/>
      <c r="H759" s="206">
        <v>112.99</v>
      </c>
      <c r="I759" s="207"/>
      <c r="J759" s="14"/>
      <c r="K759" s="14"/>
      <c r="L759" s="203"/>
      <c r="M759" s="208"/>
      <c r="N759" s="209"/>
      <c r="O759" s="209"/>
      <c r="P759" s="209"/>
      <c r="Q759" s="209"/>
      <c r="R759" s="209"/>
      <c r="S759" s="209"/>
      <c r="T759" s="210"/>
      <c r="U759" s="14"/>
      <c r="V759" s="14"/>
      <c r="W759" s="14"/>
      <c r="X759" s="14"/>
      <c r="Y759" s="14"/>
      <c r="Z759" s="14"/>
      <c r="AA759" s="14"/>
      <c r="AB759" s="14"/>
      <c r="AC759" s="14"/>
      <c r="AD759" s="14"/>
      <c r="AE759" s="14"/>
      <c r="AT759" s="204" t="s">
        <v>265</v>
      </c>
      <c r="AU759" s="204" t="s">
        <v>85</v>
      </c>
      <c r="AV759" s="14" t="s">
        <v>85</v>
      </c>
      <c r="AW759" s="14" t="s">
        <v>32</v>
      </c>
      <c r="AX759" s="14" t="s">
        <v>75</v>
      </c>
      <c r="AY759" s="204" t="s">
        <v>257</v>
      </c>
    </row>
    <row r="760" s="13" customFormat="1">
      <c r="A760" s="13"/>
      <c r="B760" s="195"/>
      <c r="C760" s="13"/>
      <c r="D760" s="196" t="s">
        <v>265</v>
      </c>
      <c r="E760" s="197" t="s">
        <v>1</v>
      </c>
      <c r="F760" s="198" t="s">
        <v>1138</v>
      </c>
      <c r="G760" s="13"/>
      <c r="H760" s="197" t="s">
        <v>1</v>
      </c>
      <c r="I760" s="199"/>
      <c r="J760" s="13"/>
      <c r="K760" s="13"/>
      <c r="L760" s="195"/>
      <c r="M760" s="200"/>
      <c r="N760" s="201"/>
      <c r="O760" s="201"/>
      <c r="P760" s="201"/>
      <c r="Q760" s="201"/>
      <c r="R760" s="201"/>
      <c r="S760" s="201"/>
      <c r="T760" s="202"/>
      <c r="U760" s="13"/>
      <c r="V760" s="13"/>
      <c r="W760" s="13"/>
      <c r="X760" s="13"/>
      <c r="Y760" s="13"/>
      <c r="Z760" s="13"/>
      <c r="AA760" s="13"/>
      <c r="AB760" s="13"/>
      <c r="AC760" s="13"/>
      <c r="AD760" s="13"/>
      <c r="AE760" s="13"/>
      <c r="AT760" s="197" t="s">
        <v>265</v>
      </c>
      <c r="AU760" s="197" t="s">
        <v>85</v>
      </c>
      <c r="AV760" s="13" t="s">
        <v>82</v>
      </c>
      <c r="AW760" s="13" t="s">
        <v>32</v>
      </c>
      <c r="AX760" s="13" t="s">
        <v>75</v>
      </c>
      <c r="AY760" s="197" t="s">
        <v>257</v>
      </c>
    </row>
    <row r="761" s="14" customFormat="1">
      <c r="A761" s="14"/>
      <c r="B761" s="203"/>
      <c r="C761" s="14"/>
      <c r="D761" s="196" t="s">
        <v>265</v>
      </c>
      <c r="E761" s="204" t="s">
        <v>1</v>
      </c>
      <c r="F761" s="205" t="s">
        <v>4149</v>
      </c>
      <c r="G761" s="14"/>
      <c r="H761" s="206">
        <v>63.789999999999999</v>
      </c>
      <c r="I761" s="207"/>
      <c r="J761" s="14"/>
      <c r="K761" s="14"/>
      <c r="L761" s="203"/>
      <c r="M761" s="208"/>
      <c r="N761" s="209"/>
      <c r="O761" s="209"/>
      <c r="P761" s="209"/>
      <c r="Q761" s="209"/>
      <c r="R761" s="209"/>
      <c r="S761" s="209"/>
      <c r="T761" s="210"/>
      <c r="U761" s="14"/>
      <c r="V761" s="14"/>
      <c r="W761" s="14"/>
      <c r="X761" s="14"/>
      <c r="Y761" s="14"/>
      <c r="Z761" s="14"/>
      <c r="AA761" s="14"/>
      <c r="AB761" s="14"/>
      <c r="AC761" s="14"/>
      <c r="AD761" s="14"/>
      <c r="AE761" s="14"/>
      <c r="AT761" s="204" t="s">
        <v>265</v>
      </c>
      <c r="AU761" s="204" t="s">
        <v>85</v>
      </c>
      <c r="AV761" s="14" t="s">
        <v>85</v>
      </c>
      <c r="AW761" s="14" t="s">
        <v>32</v>
      </c>
      <c r="AX761" s="14" t="s">
        <v>75</v>
      </c>
      <c r="AY761" s="204" t="s">
        <v>257</v>
      </c>
    </row>
    <row r="762" s="16" customFormat="1">
      <c r="A762" s="16"/>
      <c r="B762" s="219"/>
      <c r="C762" s="16"/>
      <c r="D762" s="196" t="s">
        <v>265</v>
      </c>
      <c r="E762" s="220" t="s">
        <v>1</v>
      </c>
      <c r="F762" s="221" t="s">
        <v>296</v>
      </c>
      <c r="G762" s="16"/>
      <c r="H762" s="222">
        <v>261.35000000000002</v>
      </c>
      <c r="I762" s="223"/>
      <c r="J762" s="16"/>
      <c r="K762" s="16"/>
      <c r="L762" s="219"/>
      <c r="M762" s="224"/>
      <c r="N762" s="225"/>
      <c r="O762" s="225"/>
      <c r="P762" s="225"/>
      <c r="Q762" s="225"/>
      <c r="R762" s="225"/>
      <c r="S762" s="225"/>
      <c r="T762" s="226"/>
      <c r="U762" s="16"/>
      <c r="V762" s="16"/>
      <c r="W762" s="16"/>
      <c r="X762" s="16"/>
      <c r="Y762" s="16"/>
      <c r="Z762" s="16"/>
      <c r="AA762" s="16"/>
      <c r="AB762" s="16"/>
      <c r="AC762" s="16"/>
      <c r="AD762" s="16"/>
      <c r="AE762" s="16"/>
      <c r="AT762" s="220" t="s">
        <v>265</v>
      </c>
      <c r="AU762" s="220" t="s">
        <v>85</v>
      </c>
      <c r="AV762" s="16" t="s">
        <v>92</v>
      </c>
      <c r="AW762" s="16" t="s">
        <v>32</v>
      </c>
      <c r="AX762" s="16" t="s">
        <v>75</v>
      </c>
      <c r="AY762" s="220" t="s">
        <v>257</v>
      </c>
    </row>
    <row r="763" s="13" customFormat="1">
      <c r="A763" s="13"/>
      <c r="B763" s="195"/>
      <c r="C763" s="13"/>
      <c r="D763" s="196" t="s">
        <v>265</v>
      </c>
      <c r="E763" s="197" t="s">
        <v>1</v>
      </c>
      <c r="F763" s="198" t="s">
        <v>846</v>
      </c>
      <c r="G763" s="13"/>
      <c r="H763" s="197" t="s">
        <v>1</v>
      </c>
      <c r="I763" s="199"/>
      <c r="J763" s="13"/>
      <c r="K763" s="13"/>
      <c r="L763" s="195"/>
      <c r="M763" s="200"/>
      <c r="N763" s="201"/>
      <c r="O763" s="201"/>
      <c r="P763" s="201"/>
      <c r="Q763" s="201"/>
      <c r="R763" s="201"/>
      <c r="S763" s="201"/>
      <c r="T763" s="202"/>
      <c r="U763" s="13"/>
      <c r="V763" s="13"/>
      <c r="W763" s="13"/>
      <c r="X763" s="13"/>
      <c r="Y763" s="13"/>
      <c r="Z763" s="13"/>
      <c r="AA763" s="13"/>
      <c r="AB763" s="13"/>
      <c r="AC763" s="13"/>
      <c r="AD763" s="13"/>
      <c r="AE763" s="13"/>
      <c r="AT763" s="197" t="s">
        <v>265</v>
      </c>
      <c r="AU763" s="197" t="s">
        <v>85</v>
      </c>
      <c r="AV763" s="13" t="s">
        <v>82</v>
      </c>
      <c r="AW763" s="13" t="s">
        <v>32</v>
      </c>
      <c r="AX763" s="13" t="s">
        <v>75</v>
      </c>
      <c r="AY763" s="197" t="s">
        <v>257</v>
      </c>
    </row>
    <row r="764" s="13" customFormat="1">
      <c r="A764" s="13"/>
      <c r="B764" s="195"/>
      <c r="C764" s="13"/>
      <c r="D764" s="196" t="s">
        <v>265</v>
      </c>
      <c r="E764" s="197" t="s">
        <v>1</v>
      </c>
      <c r="F764" s="198" t="s">
        <v>1140</v>
      </c>
      <c r="G764" s="13"/>
      <c r="H764" s="197" t="s">
        <v>1</v>
      </c>
      <c r="I764" s="199"/>
      <c r="J764" s="13"/>
      <c r="K764" s="13"/>
      <c r="L764" s="195"/>
      <c r="M764" s="200"/>
      <c r="N764" s="201"/>
      <c r="O764" s="201"/>
      <c r="P764" s="201"/>
      <c r="Q764" s="201"/>
      <c r="R764" s="201"/>
      <c r="S764" s="201"/>
      <c r="T764" s="202"/>
      <c r="U764" s="13"/>
      <c r="V764" s="13"/>
      <c r="W764" s="13"/>
      <c r="X764" s="13"/>
      <c r="Y764" s="13"/>
      <c r="Z764" s="13"/>
      <c r="AA764" s="13"/>
      <c r="AB764" s="13"/>
      <c r="AC764" s="13"/>
      <c r="AD764" s="13"/>
      <c r="AE764" s="13"/>
      <c r="AT764" s="197" t="s">
        <v>265</v>
      </c>
      <c r="AU764" s="197" t="s">
        <v>85</v>
      </c>
      <c r="AV764" s="13" t="s">
        <v>82</v>
      </c>
      <c r="AW764" s="13" t="s">
        <v>32</v>
      </c>
      <c r="AX764" s="13" t="s">
        <v>75</v>
      </c>
      <c r="AY764" s="197" t="s">
        <v>257</v>
      </c>
    </row>
    <row r="765" s="14" customFormat="1">
      <c r="A765" s="14"/>
      <c r="B765" s="203"/>
      <c r="C765" s="14"/>
      <c r="D765" s="196" t="s">
        <v>265</v>
      </c>
      <c r="E765" s="204" t="s">
        <v>1</v>
      </c>
      <c r="F765" s="205" t="s">
        <v>4150</v>
      </c>
      <c r="G765" s="14"/>
      <c r="H765" s="206">
        <v>18.710000000000001</v>
      </c>
      <c r="I765" s="207"/>
      <c r="J765" s="14"/>
      <c r="K765" s="14"/>
      <c r="L765" s="203"/>
      <c r="M765" s="208"/>
      <c r="N765" s="209"/>
      <c r="O765" s="209"/>
      <c r="P765" s="209"/>
      <c r="Q765" s="209"/>
      <c r="R765" s="209"/>
      <c r="S765" s="209"/>
      <c r="T765" s="210"/>
      <c r="U765" s="14"/>
      <c r="V765" s="14"/>
      <c r="W765" s="14"/>
      <c r="X765" s="14"/>
      <c r="Y765" s="14"/>
      <c r="Z765" s="14"/>
      <c r="AA765" s="14"/>
      <c r="AB765" s="14"/>
      <c r="AC765" s="14"/>
      <c r="AD765" s="14"/>
      <c r="AE765" s="14"/>
      <c r="AT765" s="204" t="s">
        <v>265</v>
      </c>
      <c r="AU765" s="204" t="s">
        <v>85</v>
      </c>
      <c r="AV765" s="14" t="s">
        <v>85</v>
      </c>
      <c r="AW765" s="14" t="s">
        <v>32</v>
      </c>
      <c r="AX765" s="14" t="s">
        <v>75</v>
      </c>
      <c r="AY765" s="204" t="s">
        <v>257</v>
      </c>
    </row>
    <row r="766" s="16" customFormat="1">
      <c r="A766" s="16"/>
      <c r="B766" s="219"/>
      <c r="C766" s="16"/>
      <c r="D766" s="196" t="s">
        <v>265</v>
      </c>
      <c r="E766" s="220" t="s">
        <v>1</v>
      </c>
      <c r="F766" s="221" t="s">
        <v>296</v>
      </c>
      <c r="G766" s="16"/>
      <c r="H766" s="222">
        <v>18.710000000000001</v>
      </c>
      <c r="I766" s="223"/>
      <c r="J766" s="16"/>
      <c r="K766" s="16"/>
      <c r="L766" s="219"/>
      <c r="M766" s="224"/>
      <c r="N766" s="225"/>
      <c r="O766" s="225"/>
      <c r="P766" s="225"/>
      <c r="Q766" s="225"/>
      <c r="R766" s="225"/>
      <c r="S766" s="225"/>
      <c r="T766" s="226"/>
      <c r="U766" s="16"/>
      <c r="V766" s="16"/>
      <c r="W766" s="16"/>
      <c r="X766" s="16"/>
      <c r="Y766" s="16"/>
      <c r="Z766" s="16"/>
      <c r="AA766" s="16"/>
      <c r="AB766" s="16"/>
      <c r="AC766" s="16"/>
      <c r="AD766" s="16"/>
      <c r="AE766" s="16"/>
      <c r="AT766" s="220" t="s">
        <v>265</v>
      </c>
      <c r="AU766" s="220" t="s">
        <v>85</v>
      </c>
      <c r="AV766" s="16" t="s">
        <v>92</v>
      </c>
      <c r="AW766" s="16" t="s">
        <v>32</v>
      </c>
      <c r="AX766" s="16" t="s">
        <v>75</v>
      </c>
      <c r="AY766" s="220" t="s">
        <v>257</v>
      </c>
    </row>
    <row r="767" s="13" customFormat="1">
      <c r="A767" s="13"/>
      <c r="B767" s="195"/>
      <c r="C767" s="13"/>
      <c r="D767" s="196" t="s">
        <v>265</v>
      </c>
      <c r="E767" s="197" t="s">
        <v>1</v>
      </c>
      <c r="F767" s="198" t="s">
        <v>835</v>
      </c>
      <c r="G767" s="13"/>
      <c r="H767" s="197" t="s">
        <v>1</v>
      </c>
      <c r="I767" s="199"/>
      <c r="J767" s="13"/>
      <c r="K767" s="13"/>
      <c r="L767" s="195"/>
      <c r="M767" s="200"/>
      <c r="N767" s="201"/>
      <c r="O767" s="201"/>
      <c r="P767" s="201"/>
      <c r="Q767" s="201"/>
      <c r="R767" s="201"/>
      <c r="S767" s="201"/>
      <c r="T767" s="202"/>
      <c r="U767" s="13"/>
      <c r="V767" s="13"/>
      <c r="W767" s="13"/>
      <c r="X767" s="13"/>
      <c r="Y767" s="13"/>
      <c r="Z767" s="13"/>
      <c r="AA767" s="13"/>
      <c r="AB767" s="13"/>
      <c r="AC767" s="13"/>
      <c r="AD767" s="13"/>
      <c r="AE767" s="13"/>
      <c r="AT767" s="197" t="s">
        <v>265</v>
      </c>
      <c r="AU767" s="197" t="s">
        <v>85</v>
      </c>
      <c r="AV767" s="13" t="s">
        <v>82</v>
      </c>
      <c r="AW767" s="13" t="s">
        <v>32</v>
      </c>
      <c r="AX767" s="13" t="s">
        <v>75</v>
      </c>
      <c r="AY767" s="197" t="s">
        <v>257</v>
      </c>
    </row>
    <row r="768" s="13" customFormat="1">
      <c r="A768" s="13"/>
      <c r="B768" s="195"/>
      <c r="C768" s="13"/>
      <c r="D768" s="196" t="s">
        <v>265</v>
      </c>
      <c r="E768" s="197" t="s">
        <v>1</v>
      </c>
      <c r="F768" s="198" t="s">
        <v>4151</v>
      </c>
      <c r="G768" s="13"/>
      <c r="H768" s="197" t="s">
        <v>1</v>
      </c>
      <c r="I768" s="199"/>
      <c r="J768" s="13"/>
      <c r="K768" s="13"/>
      <c r="L768" s="195"/>
      <c r="M768" s="200"/>
      <c r="N768" s="201"/>
      <c r="O768" s="201"/>
      <c r="P768" s="201"/>
      <c r="Q768" s="201"/>
      <c r="R768" s="201"/>
      <c r="S768" s="201"/>
      <c r="T768" s="202"/>
      <c r="U768" s="13"/>
      <c r="V768" s="13"/>
      <c r="W768" s="13"/>
      <c r="X768" s="13"/>
      <c r="Y768" s="13"/>
      <c r="Z768" s="13"/>
      <c r="AA768" s="13"/>
      <c r="AB768" s="13"/>
      <c r="AC768" s="13"/>
      <c r="AD768" s="13"/>
      <c r="AE768" s="13"/>
      <c r="AT768" s="197" t="s">
        <v>265</v>
      </c>
      <c r="AU768" s="197" t="s">
        <v>85</v>
      </c>
      <c r="AV768" s="13" t="s">
        <v>82</v>
      </c>
      <c r="AW768" s="13" t="s">
        <v>32</v>
      </c>
      <c r="AX768" s="13" t="s">
        <v>75</v>
      </c>
      <c r="AY768" s="197" t="s">
        <v>257</v>
      </c>
    </row>
    <row r="769" s="14" customFormat="1">
      <c r="A769" s="14"/>
      <c r="B769" s="203"/>
      <c r="C769" s="14"/>
      <c r="D769" s="196" t="s">
        <v>265</v>
      </c>
      <c r="E769" s="204" t="s">
        <v>1</v>
      </c>
      <c r="F769" s="205" t="s">
        <v>4152</v>
      </c>
      <c r="G769" s="14"/>
      <c r="H769" s="206">
        <v>19.739999999999998</v>
      </c>
      <c r="I769" s="207"/>
      <c r="J769" s="14"/>
      <c r="K769" s="14"/>
      <c r="L769" s="203"/>
      <c r="M769" s="208"/>
      <c r="N769" s="209"/>
      <c r="O769" s="209"/>
      <c r="P769" s="209"/>
      <c r="Q769" s="209"/>
      <c r="R769" s="209"/>
      <c r="S769" s="209"/>
      <c r="T769" s="210"/>
      <c r="U769" s="14"/>
      <c r="V769" s="14"/>
      <c r="W769" s="14"/>
      <c r="X769" s="14"/>
      <c r="Y769" s="14"/>
      <c r="Z769" s="14"/>
      <c r="AA769" s="14"/>
      <c r="AB769" s="14"/>
      <c r="AC769" s="14"/>
      <c r="AD769" s="14"/>
      <c r="AE769" s="14"/>
      <c r="AT769" s="204" t="s">
        <v>265</v>
      </c>
      <c r="AU769" s="204" t="s">
        <v>85</v>
      </c>
      <c r="AV769" s="14" t="s">
        <v>85</v>
      </c>
      <c r="AW769" s="14" t="s">
        <v>32</v>
      </c>
      <c r="AX769" s="14" t="s">
        <v>75</v>
      </c>
      <c r="AY769" s="204" t="s">
        <v>257</v>
      </c>
    </row>
    <row r="770" s="13" customFormat="1">
      <c r="A770" s="13"/>
      <c r="B770" s="195"/>
      <c r="C770" s="13"/>
      <c r="D770" s="196" t="s">
        <v>265</v>
      </c>
      <c r="E770" s="197" t="s">
        <v>1</v>
      </c>
      <c r="F770" s="198" t="s">
        <v>1140</v>
      </c>
      <c r="G770" s="13"/>
      <c r="H770" s="197" t="s">
        <v>1</v>
      </c>
      <c r="I770" s="199"/>
      <c r="J770" s="13"/>
      <c r="K770" s="13"/>
      <c r="L770" s="195"/>
      <c r="M770" s="200"/>
      <c r="N770" s="201"/>
      <c r="O770" s="201"/>
      <c r="P770" s="201"/>
      <c r="Q770" s="201"/>
      <c r="R770" s="201"/>
      <c r="S770" s="201"/>
      <c r="T770" s="202"/>
      <c r="U770" s="13"/>
      <c r="V770" s="13"/>
      <c r="W770" s="13"/>
      <c r="X770" s="13"/>
      <c r="Y770" s="13"/>
      <c r="Z770" s="13"/>
      <c r="AA770" s="13"/>
      <c r="AB770" s="13"/>
      <c r="AC770" s="13"/>
      <c r="AD770" s="13"/>
      <c r="AE770" s="13"/>
      <c r="AT770" s="197" t="s">
        <v>265</v>
      </c>
      <c r="AU770" s="197" t="s">
        <v>85</v>
      </c>
      <c r="AV770" s="13" t="s">
        <v>82</v>
      </c>
      <c r="AW770" s="13" t="s">
        <v>32</v>
      </c>
      <c r="AX770" s="13" t="s">
        <v>75</v>
      </c>
      <c r="AY770" s="197" t="s">
        <v>257</v>
      </c>
    </row>
    <row r="771" s="14" customFormat="1">
      <c r="A771" s="14"/>
      <c r="B771" s="203"/>
      <c r="C771" s="14"/>
      <c r="D771" s="196" t="s">
        <v>265</v>
      </c>
      <c r="E771" s="204" t="s">
        <v>1</v>
      </c>
      <c r="F771" s="205" t="s">
        <v>4153</v>
      </c>
      <c r="G771" s="14"/>
      <c r="H771" s="206">
        <v>17.449999999999999</v>
      </c>
      <c r="I771" s="207"/>
      <c r="J771" s="14"/>
      <c r="K771" s="14"/>
      <c r="L771" s="203"/>
      <c r="M771" s="208"/>
      <c r="N771" s="209"/>
      <c r="O771" s="209"/>
      <c r="P771" s="209"/>
      <c r="Q771" s="209"/>
      <c r="R771" s="209"/>
      <c r="S771" s="209"/>
      <c r="T771" s="210"/>
      <c r="U771" s="14"/>
      <c r="V771" s="14"/>
      <c r="W771" s="14"/>
      <c r="X771" s="14"/>
      <c r="Y771" s="14"/>
      <c r="Z771" s="14"/>
      <c r="AA771" s="14"/>
      <c r="AB771" s="14"/>
      <c r="AC771" s="14"/>
      <c r="AD771" s="14"/>
      <c r="AE771" s="14"/>
      <c r="AT771" s="204" t="s">
        <v>265</v>
      </c>
      <c r="AU771" s="204" t="s">
        <v>85</v>
      </c>
      <c r="AV771" s="14" t="s">
        <v>85</v>
      </c>
      <c r="AW771" s="14" t="s">
        <v>32</v>
      </c>
      <c r="AX771" s="14" t="s">
        <v>75</v>
      </c>
      <c r="AY771" s="204" t="s">
        <v>257</v>
      </c>
    </row>
    <row r="772" s="16" customFormat="1">
      <c r="A772" s="16"/>
      <c r="B772" s="219"/>
      <c r="C772" s="16"/>
      <c r="D772" s="196" t="s">
        <v>265</v>
      </c>
      <c r="E772" s="220" t="s">
        <v>1</v>
      </c>
      <c r="F772" s="221" t="s">
        <v>296</v>
      </c>
      <c r="G772" s="16"/>
      <c r="H772" s="222">
        <v>37.189999999999998</v>
      </c>
      <c r="I772" s="223"/>
      <c r="J772" s="16"/>
      <c r="K772" s="16"/>
      <c r="L772" s="219"/>
      <c r="M772" s="224"/>
      <c r="N772" s="225"/>
      <c r="O772" s="225"/>
      <c r="P772" s="225"/>
      <c r="Q772" s="225"/>
      <c r="R772" s="225"/>
      <c r="S772" s="225"/>
      <c r="T772" s="226"/>
      <c r="U772" s="16"/>
      <c r="V772" s="16"/>
      <c r="W772" s="16"/>
      <c r="X772" s="16"/>
      <c r="Y772" s="16"/>
      <c r="Z772" s="16"/>
      <c r="AA772" s="16"/>
      <c r="AB772" s="16"/>
      <c r="AC772" s="16"/>
      <c r="AD772" s="16"/>
      <c r="AE772" s="16"/>
      <c r="AT772" s="220" t="s">
        <v>265</v>
      </c>
      <c r="AU772" s="220" t="s">
        <v>85</v>
      </c>
      <c r="AV772" s="16" t="s">
        <v>92</v>
      </c>
      <c r="AW772" s="16" t="s">
        <v>32</v>
      </c>
      <c r="AX772" s="16" t="s">
        <v>75</v>
      </c>
      <c r="AY772" s="220" t="s">
        <v>257</v>
      </c>
    </row>
    <row r="773" s="15" customFormat="1">
      <c r="A773" s="15"/>
      <c r="B773" s="211"/>
      <c r="C773" s="15"/>
      <c r="D773" s="196" t="s">
        <v>265</v>
      </c>
      <c r="E773" s="212" t="s">
        <v>1</v>
      </c>
      <c r="F773" s="213" t="s">
        <v>271</v>
      </c>
      <c r="G773" s="15"/>
      <c r="H773" s="214">
        <v>317.25</v>
      </c>
      <c r="I773" s="215"/>
      <c r="J773" s="15"/>
      <c r="K773" s="15"/>
      <c r="L773" s="211"/>
      <c r="M773" s="216"/>
      <c r="N773" s="217"/>
      <c r="O773" s="217"/>
      <c r="P773" s="217"/>
      <c r="Q773" s="217"/>
      <c r="R773" s="217"/>
      <c r="S773" s="217"/>
      <c r="T773" s="218"/>
      <c r="U773" s="15"/>
      <c r="V773" s="15"/>
      <c r="W773" s="15"/>
      <c r="X773" s="15"/>
      <c r="Y773" s="15"/>
      <c r="Z773" s="15"/>
      <c r="AA773" s="15"/>
      <c r="AB773" s="15"/>
      <c r="AC773" s="15"/>
      <c r="AD773" s="15"/>
      <c r="AE773" s="15"/>
      <c r="AT773" s="212" t="s">
        <v>265</v>
      </c>
      <c r="AU773" s="212" t="s">
        <v>85</v>
      </c>
      <c r="AV773" s="15" t="s">
        <v>108</v>
      </c>
      <c r="AW773" s="15" t="s">
        <v>32</v>
      </c>
      <c r="AX773" s="15" t="s">
        <v>82</v>
      </c>
      <c r="AY773" s="212" t="s">
        <v>257</v>
      </c>
    </row>
    <row r="774" s="2" customFormat="1" ht="16.5" customHeight="1">
      <c r="A774" s="38"/>
      <c r="B774" s="181"/>
      <c r="C774" s="227" t="s">
        <v>1114</v>
      </c>
      <c r="D774" s="227" t="s">
        <v>315</v>
      </c>
      <c r="E774" s="228" t="s">
        <v>1144</v>
      </c>
      <c r="F774" s="229" t="s">
        <v>1145</v>
      </c>
      <c r="G774" s="230" t="s">
        <v>1146</v>
      </c>
      <c r="H774" s="231">
        <v>111.038</v>
      </c>
      <c r="I774" s="232"/>
      <c r="J774" s="233">
        <f>ROUND(I774*H774,2)</f>
        <v>0</v>
      </c>
      <c r="K774" s="229" t="s">
        <v>263</v>
      </c>
      <c r="L774" s="234"/>
      <c r="M774" s="235" t="s">
        <v>1</v>
      </c>
      <c r="N774" s="236" t="s">
        <v>40</v>
      </c>
      <c r="O774" s="77"/>
      <c r="P774" s="191">
        <f>O774*H774</f>
        <v>0</v>
      </c>
      <c r="Q774" s="191">
        <v>0.001</v>
      </c>
      <c r="R774" s="191">
        <f>Q774*H774</f>
        <v>0.111038</v>
      </c>
      <c r="S774" s="191">
        <v>0</v>
      </c>
      <c r="T774" s="192">
        <f>S774*H774</f>
        <v>0</v>
      </c>
      <c r="U774" s="38"/>
      <c r="V774" s="38"/>
      <c r="W774" s="38"/>
      <c r="X774" s="38"/>
      <c r="Y774" s="38"/>
      <c r="Z774" s="38"/>
      <c r="AA774" s="38"/>
      <c r="AB774" s="38"/>
      <c r="AC774" s="38"/>
      <c r="AD774" s="38"/>
      <c r="AE774" s="38"/>
      <c r="AR774" s="193" t="s">
        <v>462</v>
      </c>
      <c r="AT774" s="193" t="s">
        <v>315</v>
      </c>
      <c r="AU774" s="193" t="s">
        <v>85</v>
      </c>
      <c r="AY774" s="19" t="s">
        <v>257</v>
      </c>
      <c r="BE774" s="194">
        <f>IF(N774="základní",J774,0)</f>
        <v>0</v>
      </c>
      <c r="BF774" s="194">
        <f>IF(N774="snížená",J774,0)</f>
        <v>0</v>
      </c>
      <c r="BG774" s="194">
        <f>IF(N774="zákl. přenesená",J774,0)</f>
        <v>0</v>
      </c>
      <c r="BH774" s="194">
        <f>IF(N774="sníž. přenesená",J774,0)</f>
        <v>0</v>
      </c>
      <c r="BI774" s="194">
        <f>IF(N774="nulová",J774,0)</f>
        <v>0</v>
      </c>
      <c r="BJ774" s="19" t="s">
        <v>82</v>
      </c>
      <c r="BK774" s="194">
        <f>ROUND(I774*H774,2)</f>
        <v>0</v>
      </c>
      <c r="BL774" s="19" t="s">
        <v>364</v>
      </c>
      <c r="BM774" s="193" t="s">
        <v>4154</v>
      </c>
    </row>
    <row r="775" s="14" customFormat="1">
      <c r="A775" s="14"/>
      <c r="B775" s="203"/>
      <c r="C775" s="14"/>
      <c r="D775" s="196" t="s">
        <v>265</v>
      </c>
      <c r="E775" s="14"/>
      <c r="F775" s="205" t="s">
        <v>4155</v>
      </c>
      <c r="G775" s="14"/>
      <c r="H775" s="206">
        <v>111.038</v>
      </c>
      <c r="I775" s="207"/>
      <c r="J775" s="14"/>
      <c r="K775" s="14"/>
      <c r="L775" s="203"/>
      <c r="M775" s="208"/>
      <c r="N775" s="209"/>
      <c r="O775" s="209"/>
      <c r="P775" s="209"/>
      <c r="Q775" s="209"/>
      <c r="R775" s="209"/>
      <c r="S775" s="209"/>
      <c r="T775" s="210"/>
      <c r="U775" s="14"/>
      <c r="V775" s="14"/>
      <c r="W775" s="14"/>
      <c r="X775" s="14"/>
      <c r="Y775" s="14"/>
      <c r="Z775" s="14"/>
      <c r="AA775" s="14"/>
      <c r="AB775" s="14"/>
      <c r="AC775" s="14"/>
      <c r="AD775" s="14"/>
      <c r="AE775" s="14"/>
      <c r="AT775" s="204" t="s">
        <v>265</v>
      </c>
      <c r="AU775" s="204" t="s">
        <v>85</v>
      </c>
      <c r="AV775" s="14" t="s">
        <v>85</v>
      </c>
      <c r="AW775" s="14" t="s">
        <v>3</v>
      </c>
      <c r="AX775" s="14" t="s">
        <v>82</v>
      </c>
      <c r="AY775" s="204" t="s">
        <v>257</v>
      </c>
    </row>
    <row r="776" s="2" customFormat="1" ht="24.15" customHeight="1">
      <c r="A776" s="38"/>
      <c r="B776" s="181"/>
      <c r="C776" s="182" t="s">
        <v>1119</v>
      </c>
      <c r="D776" s="182" t="s">
        <v>259</v>
      </c>
      <c r="E776" s="183" t="s">
        <v>1150</v>
      </c>
      <c r="F776" s="184" t="s">
        <v>1151</v>
      </c>
      <c r="G776" s="185" t="s">
        <v>323</v>
      </c>
      <c r="H776" s="186">
        <v>317.25</v>
      </c>
      <c r="I776" s="187"/>
      <c r="J776" s="188">
        <f>ROUND(I776*H776,2)</f>
        <v>0</v>
      </c>
      <c r="K776" s="184" t="s">
        <v>263</v>
      </c>
      <c r="L776" s="39"/>
      <c r="M776" s="189" t="s">
        <v>1</v>
      </c>
      <c r="N776" s="190" t="s">
        <v>40</v>
      </c>
      <c r="O776" s="77"/>
      <c r="P776" s="191">
        <f>O776*H776</f>
        <v>0</v>
      </c>
      <c r="Q776" s="191">
        <v>0.00088000000000000003</v>
      </c>
      <c r="R776" s="191">
        <f>Q776*H776</f>
        <v>0.27917999999999998</v>
      </c>
      <c r="S776" s="191">
        <v>0</v>
      </c>
      <c r="T776" s="192">
        <f>S776*H776</f>
        <v>0</v>
      </c>
      <c r="U776" s="38"/>
      <c r="V776" s="38"/>
      <c r="W776" s="38"/>
      <c r="X776" s="38"/>
      <c r="Y776" s="38"/>
      <c r="Z776" s="38"/>
      <c r="AA776" s="38"/>
      <c r="AB776" s="38"/>
      <c r="AC776" s="38"/>
      <c r="AD776" s="38"/>
      <c r="AE776" s="38"/>
      <c r="AR776" s="193" t="s">
        <v>364</v>
      </c>
      <c r="AT776" s="193" t="s">
        <v>259</v>
      </c>
      <c r="AU776" s="193" t="s">
        <v>85</v>
      </c>
      <c r="AY776" s="19" t="s">
        <v>257</v>
      </c>
      <c r="BE776" s="194">
        <f>IF(N776="základní",J776,0)</f>
        <v>0</v>
      </c>
      <c r="BF776" s="194">
        <f>IF(N776="snížená",J776,0)</f>
        <v>0</v>
      </c>
      <c r="BG776" s="194">
        <f>IF(N776="zákl. přenesená",J776,0)</f>
        <v>0</v>
      </c>
      <c r="BH776" s="194">
        <f>IF(N776="sníž. přenesená",J776,0)</f>
        <v>0</v>
      </c>
      <c r="BI776" s="194">
        <f>IF(N776="nulová",J776,0)</f>
        <v>0</v>
      </c>
      <c r="BJ776" s="19" t="s">
        <v>82</v>
      </c>
      <c r="BK776" s="194">
        <f>ROUND(I776*H776,2)</f>
        <v>0</v>
      </c>
      <c r="BL776" s="19" t="s">
        <v>364</v>
      </c>
      <c r="BM776" s="193" t="s">
        <v>4156</v>
      </c>
    </row>
    <row r="777" s="13" customFormat="1">
      <c r="A777" s="13"/>
      <c r="B777" s="195"/>
      <c r="C777" s="13"/>
      <c r="D777" s="196" t="s">
        <v>265</v>
      </c>
      <c r="E777" s="197" t="s">
        <v>1</v>
      </c>
      <c r="F777" s="198" t="s">
        <v>1133</v>
      </c>
      <c r="G777" s="13"/>
      <c r="H777" s="197" t="s">
        <v>1</v>
      </c>
      <c r="I777" s="199"/>
      <c r="J777" s="13"/>
      <c r="K777" s="13"/>
      <c r="L777" s="195"/>
      <c r="M777" s="200"/>
      <c r="N777" s="201"/>
      <c r="O777" s="201"/>
      <c r="P777" s="201"/>
      <c r="Q777" s="201"/>
      <c r="R777" s="201"/>
      <c r="S777" s="201"/>
      <c r="T777" s="202"/>
      <c r="U777" s="13"/>
      <c r="V777" s="13"/>
      <c r="W777" s="13"/>
      <c r="X777" s="13"/>
      <c r="Y777" s="13"/>
      <c r="Z777" s="13"/>
      <c r="AA777" s="13"/>
      <c r="AB777" s="13"/>
      <c r="AC777" s="13"/>
      <c r="AD777" s="13"/>
      <c r="AE777" s="13"/>
      <c r="AT777" s="197" t="s">
        <v>265</v>
      </c>
      <c r="AU777" s="197" t="s">
        <v>85</v>
      </c>
      <c r="AV777" s="13" t="s">
        <v>82</v>
      </c>
      <c r="AW777" s="13" t="s">
        <v>32</v>
      </c>
      <c r="AX777" s="13" t="s">
        <v>75</v>
      </c>
      <c r="AY777" s="197" t="s">
        <v>257</v>
      </c>
    </row>
    <row r="778" s="13" customFormat="1">
      <c r="A778" s="13"/>
      <c r="B778" s="195"/>
      <c r="C778" s="13"/>
      <c r="D778" s="196" t="s">
        <v>265</v>
      </c>
      <c r="E778" s="197" t="s">
        <v>1</v>
      </c>
      <c r="F778" s="198" t="s">
        <v>4146</v>
      </c>
      <c r="G778" s="13"/>
      <c r="H778" s="197" t="s">
        <v>1</v>
      </c>
      <c r="I778" s="199"/>
      <c r="J778" s="13"/>
      <c r="K778" s="13"/>
      <c r="L778" s="195"/>
      <c r="M778" s="200"/>
      <c r="N778" s="201"/>
      <c r="O778" s="201"/>
      <c r="P778" s="201"/>
      <c r="Q778" s="201"/>
      <c r="R778" s="201"/>
      <c r="S778" s="201"/>
      <c r="T778" s="202"/>
      <c r="U778" s="13"/>
      <c r="V778" s="13"/>
      <c r="W778" s="13"/>
      <c r="X778" s="13"/>
      <c r="Y778" s="13"/>
      <c r="Z778" s="13"/>
      <c r="AA778" s="13"/>
      <c r="AB778" s="13"/>
      <c r="AC778" s="13"/>
      <c r="AD778" s="13"/>
      <c r="AE778" s="13"/>
      <c r="AT778" s="197" t="s">
        <v>265</v>
      </c>
      <c r="AU778" s="197" t="s">
        <v>85</v>
      </c>
      <c r="AV778" s="13" t="s">
        <v>82</v>
      </c>
      <c r="AW778" s="13" t="s">
        <v>32</v>
      </c>
      <c r="AX778" s="13" t="s">
        <v>75</v>
      </c>
      <c r="AY778" s="197" t="s">
        <v>257</v>
      </c>
    </row>
    <row r="779" s="14" customFormat="1">
      <c r="A779" s="14"/>
      <c r="B779" s="203"/>
      <c r="C779" s="14"/>
      <c r="D779" s="196" t="s">
        <v>265</v>
      </c>
      <c r="E779" s="204" t="s">
        <v>1</v>
      </c>
      <c r="F779" s="205" t="s">
        <v>4147</v>
      </c>
      <c r="G779" s="14"/>
      <c r="H779" s="206">
        <v>84.569999999999993</v>
      </c>
      <c r="I779" s="207"/>
      <c r="J779" s="14"/>
      <c r="K779" s="14"/>
      <c r="L779" s="203"/>
      <c r="M779" s="208"/>
      <c r="N779" s="209"/>
      <c r="O779" s="209"/>
      <c r="P779" s="209"/>
      <c r="Q779" s="209"/>
      <c r="R779" s="209"/>
      <c r="S779" s="209"/>
      <c r="T779" s="210"/>
      <c r="U779" s="14"/>
      <c r="V779" s="14"/>
      <c r="W779" s="14"/>
      <c r="X779" s="14"/>
      <c r="Y779" s="14"/>
      <c r="Z779" s="14"/>
      <c r="AA779" s="14"/>
      <c r="AB779" s="14"/>
      <c r="AC779" s="14"/>
      <c r="AD779" s="14"/>
      <c r="AE779" s="14"/>
      <c r="AT779" s="204" t="s">
        <v>265</v>
      </c>
      <c r="AU779" s="204" t="s">
        <v>85</v>
      </c>
      <c r="AV779" s="14" t="s">
        <v>85</v>
      </c>
      <c r="AW779" s="14" t="s">
        <v>32</v>
      </c>
      <c r="AX779" s="14" t="s">
        <v>75</v>
      </c>
      <c r="AY779" s="204" t="s">
        <v>257</v>
      </c>
    </row>
    <row r="780" s="13" customFormat="1">
      <c r="A780" s="13"/>
      <c r="B780" s="195"/>
      <c r="C780" s="13"/>
      <c r="D780" s="196" t="s">
        <v>265</v>
      </c>
      <c r="E780" s="197" t="s">
        <v>1</v>
      </c>
      <c r="F780" s="198" t="s">
        <v>1134</v>
      </c>
      <c r="G780" s="13"/>
      <c r="H780" s="197" t="s">
        <v>1</v>
      </c>
      <c r="I780" s="199"/>
      <c r="J780" s="13"/>
      <c r="K780" s="13"/>
      <c r="L780" s="195"/>
      <c r="M780" s="200"/>
      <c r="N780" s="201"/>
      <c r="O780" s="201"/>
      <c r="P780" s="201"/>
      <c r="Q780" s="201"/>
      <c r="R780" s="201"/>
      <c r="S780" s="201"/>
      <c r="T780" s="202"/>
      <c r="U780" s="13"/>
      <c r="V780" s="13"/>
      <c r="W780" s="13"/>
      <c r="X780" s="13"/>
      <c r="Y780" s="13"/>
      <c r="Z780" s="13"/>
      <c r="AA780" s="13"/>
      <c r="AB780" s="13"/>
      <c r="AC780" s="13"/>
      <c r="AD780" s="13"/>
      <c r="AE780" s="13"/>
      <c r="AT780" s="197" t="s">
        <v>265</v>
      </c>
      <c r="AU780" s="197" t="s">
        <v>85</v>
      </c>
      <c r="AV780" s="13" t="s">
        <v>82</v>
      </c>
      <c r="AW780" s="13" t="s">
        <v>32</v>
      </c>
      <c r="AX780" s="13" t="s">
        <v>75</v>
      </c>
      <c r="AY780" s="197" t="s">
        <v>257</v>
      </c>
    </row>
    <row r="781" s="14" customFormat="1">
      <c r="A781" s="14"/>
      <c r="B781" s="203"/>
      <c r="C781" s="14"/>
      <c r="D781" s="196" t="s">
        <v>265</v>
      </c>
      <c r="E781" s="204" t="s">
        <v>1</v>
      </c>
      <c r="F781" s="205" t="s">
        <v>4148</v>
      </c>
      <c r="G781" s="14"/>
      <c r="H781" s="206">
        <v>112.99</v>
      </c>
      <c r="I781" s="207"/>
      <c r="J781" s="14"/>
      <c r="K781" s="14"/>
      <c r="L781" s="203"/>
      <c r="M781" s="208"/>
      <c r="N781" s="209"/>
      <c r="O781" s="209"/>
      <c r="P781" s="209"/>
      <c r="Q781" s="209"/>
      <c r="R781" s="209"/>
      <c r="S781" s="209"/>
      <c r="T781" s="210"/>
      <c r="U781" s="14"/>
      <c r="V781" s="14"/>
      <c r="W781" s="14"/>
      <c r="X781" s="14"/>
      <c r="Y781" s="14"/>
      <c r="Z781" s="14"/>
      <c r="AA781" s="14"/>
      <c r="AB781" s="14"/>
      <c r="AC781" s="14"/>
      <c r="AD781" s="14"/>
      <c r="AE781" s="14"/>
      <c r="AT781" s="204" t="s">
        <v>265</v>
      </c>
      <c r="AU781" s="204" t="s">
        <v>85</v>
      </c>
      <c r="AV781" s="14" t="s">
        <v>85</v>
      </c>
      <c r="AW781" s="14" t="s">
        <v>32</v>
      </c>
      <c r="AX781" s="14" t="s">
        <v>75</v>
      </c>
      <c r="AY781" s="204" t="s">
        <v>257</v>
      </c>
    </row>
    <row r="782" s="13" customFormat="1">
      <c r="A782" s="13"/>
      <c r="B782" s="195"/>
      <c r="C782" s="13"/>
      <c r="D782" s="196" t="s">
        <v>265</v>
      </c>
      <c r="E782" s="197" t="s">
        <v>1</v>
      </c>
      <c r="F782" s="198" t="s">
        <v>1138</v>
      </c>
      <c r="G782" s="13"/>
      <c r="H782" s="197" t="s">
        <v>1</v>
      </c>
      <c r="I782" s="199"/>
      <c r="J782" s="13"/>
      <c r="K782" s="13"/>
      <c r="L782" s="195"/>
      <c r="M782" s="200"/>
      <c r="N782" s="201"/>
      <c r="O782" s="201"/>
      <c r="P782" s="201"/>
      <c r="Q782" s="201"/>
      <c r="R782" s="201"/>
      <c r="S782" s="201"/>
      <c r="T782" s="202"/>
      <c r="U782" s="13"/>
      <c r="V782" s="13"/>
      <c r="W782" s="13"/>
      <c r="X782" s="13"/>
      <c r="Y782" s="13"/>
      <c r="Z782" s="13"/>
      <c r="AA782" s="13"/>
      <c r="AB782" s="13"/>
      <c r="AC782" s="13"/>
      <c r="AD782" s="13"/>
      <c r="AE782" s="13"/>
      <c r="AT782" s="197" t="s">
        <v>265</v>
      </c>
      <c r="AU782" s="197" t="s">
        <v>85</v>
      </c>
      <c r="AV782" s="13" t="s">
        <v>82</v>
      </c>
      <c r="AW782" s="13" t="s">
        <v>32</v>
      </c>
      <c r="AX782" s="13" t="s">
        <v>75</v>
      </c>
      <c r="AY782" s="197" t="s">
        <v>257</v>
      </c>
    </row>
    <row r="783" s="14" customFormat="1">
      <c r="A783" s="14"/>
      <c r="B783" s="203"/>
      <c r="C783" s="14"/>
      <c r="D783" s="196" t="s">
        <v>265</v>
      </c>
      <c r="E783" s="204" t="s">
        <v>1</v>
      </c>
      <c r="F783" s="205" t="s">
        <v>4149</v>
      </c>
      <c r="G783" s="14"/>
      <c r="H783" s="206">
        <v>63.789999999999999</v>
      </c>
      <c r="I783" s="207"/>
      <c r="J783" s="14"/>
      <c r="K783" s="14"/>
      <c r="L783" s="203"/>
      <c r="M783" s="208"/>
      <c r="N783" s="209"/>
      <c r="O783" s="209"/>
      <c r="P783" s="209"/>
      <c r="Q783" s="209"/>
      <c r="R783" s="209"/>
      <c r="S783" s="209"/>
      <c r="T783" s="210"/>
      <c r="U783" s="14"/>
      <c r="V783" s="14"/>
      <c r="W783" s="14"/>
      <c r="X783" s="14"/>
      <c r="Y783" s="14"/>
      <c r="Z783" s="14"/>
      <c r="AA783" s="14"/>
      <c r="AB783" s="14"/>
      <c r="AC783" s="14"/>
      <c r="AD783" s="14"/>
      <c r="AE783" s="14"/>
      <c r="AT783" s="204" t="s">
        <v>265</v>
      </c>
      <c r="AU783" s="204" t="s">
        <v>85</v>
      </c>
      <c r="AV783" s="14" t="s">
        <v>85</v>
      </c>
      <c r="AW783" s="14" t="s">
        <v>32</v>
      </c>
      <c r="AX783" s="14" t="s">
        <v>75</v>
      </c>
      <c r="AY783" s="204" t="s">
        <v>257</v>
      </c>
    </row>
    <row r="784" s="16" customFormat="1">
      <c r="A784" s="16"/>
      <c r="B784" s="219"/>
      <c r="C784" s="16"/>
      <c r="D784" s="196" t="s">
        <v>265</v>
      </c>
      <c r="E784" s="220" t="s">
        <v>1</v>
      </c>
      <c r="F784" s="221" t="s">
        <v>296</v>
      </c>
      <c r="G784" s="16"/>
      <c r="H784" s="222">
        <v>261.35000000000002</v>
      </c>
      <c r="I784" s="223"/>
      <c r="J784" s="16"/>
      <c r="K784" s="16"/>
      <c r="L784" s="219"/>
      <c r="M784" s="224"/>
      <c r="N784" s="225"/>
      <c r="O784" s="225"/>
      <c r="P784" s="225"/>
      <c r="Q784" s="225"/>
      <c r="R784" s="225"/>
      <c r="S784" s="225"/>
      <c r="T784" s="226"/>
      <c r="U784" s="16"/>
      <c r="V784" s="16"/>
      <c r="W784" s="16"/>
      <c r="X784" s="16"/>
      <c r="Y784" s="16"/>
      <c r="Z784" s="16"/>
      <c r="AA784" s="16"/>
      <c r="AB784" s="16"/>
      <c r="AC784" s="16"/>
      <c r="AD784" s="16"/>
      <c r="AE784" s="16"/>
      <c r="AT784" s="220" t="s">
        <v>265</v>
      </c>
      <c r="AU784" s="220" t="s">
        <v>85</v>
      </c>
      <c r="AV784" s="16" t="s">
        <v>92</v>
      </c>
      <c r="AW784" s="16" t="s">
        <v>32</v>
      </c>
      <c r="AX784" s="16" t="s">
        <v>75</v>
      </c>
      <c r="AY784" s="220" t="s">
        <v>257</v>
      </c>
    </row>
    <row r="785" s="13" customFormat="1">
      <c r="A785" s="13"/>
      <c r="B785" s="195"/>
      <c r="C785" s="13"/>
      <c r="D785" s="196" t="s">
        <v>265</v>
      </c>
      <c r="E785" s="197" t="s">
        <v>1</v>
      </c>
      <c r="F785" s="198" t="s">
        <v>846</v>
      </c>
      <c r="G785" s="13"/>
      <c r="H785" s="197" t="s">
        <v>1</v>
      </c>
      <c r="I785" s="199"/>
      <c r="J785" s="13"/>
      <c r="K785" s="13"/>
      <c r="L785" s="195"/>
      <c r="M785" s="200"/>
      <c r="N785" s="201"/>
      <c r="O785" s="201"/>
      <c r="P785" s="201"/>
      <c r="Q785" s="201"/>
      <c r="R785" s="201"/>
      <c r="S785" s="201"/>
      <c r="T785" s="202"/>
      <c r="U785" s="13"/>
      <c r="V785" s="13"/>
      <c r="W785" s="13"/>
      <c r="X785" s="13"/>
      <c r="Y785" s="13"/>
      <c r="Z785" s="13"/>
      <c r="AA785" s="13"/>
      <c r="AB785" s="13"/>
      <c r="AC785" s="13"/>
      <c r="AD785" s="13"/>
      <c r="AE785" s="13"/>
      <c r="AT785" s="197" t="s">
        <v>265</v>
      </c>
      <c r="AU785" s="197" t="s">
        <v>85</v>
      </c>
      <c r="AV785" s="13" t="s">
        <v>82</v>
      </c>
      <c r="AW785" s="13" t="s">
        <v>32</v>
      </c>
      <c r="AX785" s="13" t="s">
        <v>75</v>
      </c>
      <c r="AY785" s="197" t="s">
        <v>257</v>
      </c>
    </row>
    <row r="786" s="13" customFormat="1">
      <c r="A786" s="13"/>
      <c r="B786" s="195"/>
      <c r="C786" s="13"/>
      <c r="D786" s="196" t="s">
        <v>265</v>
      </c>
      <c r="E786" s="197" t="s">
        <v>1</v>
      </c>
      <c r="F786" s="198" t="s">
        <v>1140</v>
      </c>
      <c r="G786" s="13"/>
      <c r="H786" s="197" t="s">
        <v>1</v>
      </c>
      <c r="I786" s="199"/>
      <c r="J786" s="13"/>
      <c r="K786" s="13"/>
      <c r="L786" s="195"/>
      <c r="M786" s="200"/>
      <c r="N786" s="201"/>
      <c r="O786" s="201"/>
      <c r="P786" s="201"/>
      <c r="Q786" s="201"/>
      <c r="R786" s="201"/>
      <c r="S786" s="201"/>
      <c r="T786" s="202"/>
      <c r="U786" s="13"/>
      <c r="V786" s="13"/>
      <c r="W786" s="13"/>
      <c r="X786" s="13"/>
      <c r="Y786" s="13"/>
      <c r="Z786" s="13"/>
      <c r="AA786" s="13"/>
      <c r="AB786" s="13"/>
      <c r="AC786" s="13"/>
      <c r="AD786" s="13"/>
      <c r="AE786" s="13"/>
      <c r="AT786" s="197" t="s">
        <v>265</v>
      </c>
      <c r="AU786" s="197" t="s">
        <v>85</v>
      </c>
      <c r="AV786" s="13" t="s">
        <v>82</v>
      </c>
      <c r="AW786" s="13" t="s">
        <v>32</v>
      </c>
      <c r="AX786" s="13" t="s">
        <v>75</v>
      </c>
      <c r="AY786" s="197" t="s">
        <v>257</v>
      </c>
    </row>
    <row r="787" s="14" customFormat="1">
      <c r="A787" s="14"/>
      <c r="B787" s="203"/>
      <c r="C787" s="14"/>
      <c r="D787" s="196" t="s">
        <v>265</v>
      </c>
      <c r="E787" s="204" t="s">
        <v>1</v>
      </c>
      <c r="F787" s="205" t="s">
        <v>4150</v>
      </c>
      <c r="G787" s="14"/>
      <c r="H787" s="206">
        <v>18.710000000000001</v>
      </c>
      <c r="I787" s="207"/>
      <c r="J787" s="14"/>
      <c r="K787" s="14"/>
      <c r="L787" s="203"/>
      <c r="M787" s="208"/>
      <c r="N787" s="209"/>
      <c r="O787" s="209"/>
      <c r="P787" s="209"/>
      <c r="Q787" s="209"/>
      <c r="R787" s="209"/>
      <c r="S787" s="209"/>
      <c r="T787" s="210"/>
      <c r="U787" s="14"/>
      <c r="V787" s="14"/>
      <c r="W787" s="14"/>
      <c r="X787" s="14"/>
      <c r="Y787" s="14"/>
      <c r="Z787" s="14"/>
      <c r="AA787" s="14"/>
      <c r="AB787" s="14"/>
      <c r="AC787" s="14"/>
      <c r="AD787" s="14"/>
      <c r="AE787" s="14"/>
      <c r="AT787" s="204" t="s">
        <v>265</v>
      </c>
      <c r="AU787" s="204" t="s">
        <v>85</v>
      </c>
      <c r="AV787" s="14" t="s">
        <v>85</v>
      </c>
      <c r="AW787" s="14" t="s">
        <v>32</v>
      </c>
      <c r="AX787" s="14" t="s">
        <v>75</v>
      </c>
      <c r="AY787" s="204" t="s">
        <v>257</v>
      </c>
    </row>
    <row r="788" s="16" customFormat="1">
      <c r="A788" s="16"/>
      <c r="B788" s="219"/>
      <c r="C788" s="16"/>
      <c r="D788" s="196" t="s">
        <v>265</v>
      </c>
      <c r="E788" s="220" t="s">
        <v>1</v>
      </c>
      <c r="F788" s="221" t="s">
        <v>296</v>
      </c>
      <c r="G788" s="16"/>
      <c r="H788" s="222">
        <v>18.710000000000001</v>
      </c>
      <c r="I788" s="223"/>
      <c r="J788" s="16"/>
      <c r="K788" s="16"/>
      <c r="L788" s="219"/>
      <c r="M788" s="224"/>
      <c r="N788" s="225"/>
      <c r="O788" s="225"/>
      <c r="P788" s="225"/>
      <c r="Q788" s="225"/>
      <c r="R788" s="225"/>
      <c r="S788" s="225"/>
      <c r="T788" s="226"/>
      <c r="U788" s="16"/>
      <c r="V788" s="16"/>
      <c r="W788" s="16"/>
      <c r="X788" s="16"/>
      <c r="Y788" s="16"/>
      <c r="Z788" s="16"/>
      <c r="AA788" s="16"/>
      <c r="AB788" s="16"/>
      <c r="AC788" s="16"/>
      <c r="AD788" s="16"/>
      <c r="AE788" s="16"/>
      <c r="AT788" s="220" t="s">
        <v>265</v>
      </c>
      <c r="AU788" s="220" t="s">
        <v>85</v>
      </c>
      <c r="AV788" s="16" t="s">
        <v>92</v>
      </c>
      <c r="AW788" s="16" t="s">
        <v>32</v>
      </c>
      <c r="AX788" s="16" t="s">
        <v>75</v>
      </c>
      <c r="AY788" s="220" t="s">
        <v>257</v>
      </c>
    </row>
    <row r="789" s="13" customFormat="1">
      <c r="A789" s="13"/>
      <c r="B789" s="195"/>
      <c r="C789" s="13"/>
      <c r="D789" s="196" t="s">
        <v>265</v>
      </c>
      <c r="E789" s="197" t="s">
        <v>1</v>
      </c>
      <c r="F789" s="198" t="s">
        <v>835</v>
      </c>
      <c r="G789" s="13"/>
      <c r="H789" s="197" t="s">
        <v>1</v>
      </c>
      <c r="I789" s="199"/>
      <c r="J789" s="13"/>
      <c r="K789" s="13"/>
      <c r="L789" s="195"/>
      <c r="M789" s="200"/>
      <c r="N789" s="201"/>
      <c r="O789" s="201"/>
      <c r="P789" s="201"/>
      <c r="Q789" s="201"/>
      <c r="R789" s="201"/>
      <c r="S789" s="201"/>
      <c r="T789" s="202"/>
      <c r="U789" s="13"/>
      <c r="V789" s="13"/>
      <c r="W789" s="13"/>
      <c r="X789" s="13"/>
      <c r="Y789" s="13"/>
      <c r="Z789" s="13"/>
      <c r="AA789" s="13"/>
      <c r="AB789" s="13"/>
      <c r="AC789" s="13"/>
      <c r="AD789" s="13"/>
      <c r="AE789" s="13"/>
      <c r="AT789" s="197" t="s">
        <v>265</v>
      </c>
      <c r="AU789" s="197" t="s">
        <v>85</v>
      </c>
      <c r="AV789" s="13" t="s">
        <v>82</v>
      </c>
      <c r="AW789" s="13" t="s">
        <v>32</v>
      </c>
      <c r="AX789" s="13" t="s">
        <v>75</v>
      </c>
      <c r="AY789" s="197" t="s">
        <v>257</v>
      </c>
    </row>
    <row r="790" s="13" customFormat="1">
      <c r="A790" s="13"/>
      <c r="B790" s="195"/>
      <c r="C790" s="13"/>
      <c r="D790" s="196" t="s">
        <v>265</v>
      </c>
      <c r="E790" s="197" t="s">
        <v>1</v>
      </c>
      <c r="F790" s="198" t="s">
        <v>4151</v>
      </c>
      <c r="G790" s="13"/>
      <c r="H790" s="197" t="s">
        <v>1</v>
      </c>
      <c r="I790" s="199"/>
      <c r="J790" s="13"/>
      <c r="K790" s="13"/>
      <c r="L790" s="195"/>
      <c r="M790" s="200"/>
      <c r="N790" s="201"/>
      <c r="O790" s="201"/>
      <c r="P790" s="201"/>
      <c r="Q790" s="201"/>
      <c r="R790" s="201"/>
      <c r="S790" s="201"/>
      <c r="T790" s="202"/>
      <c r="U790" s="13"/>
      <c r="V790" s="13"/>
      <c r="W790" s="13"/>
      <c r="X790" s="13"/>
      <c r="Y790" s="13"/>
      <c r="Z790" s="13"/>
      <c r="AA790" s="13"/>
      <c r="AB790" s="13"/>
      <c r="AC790" s="13"/>
      <c r="AD790" s="13"/>
      <c r="AE790" s="13"/>
      <c r="AT790" s="197" t="s">
        <v>265</v>
      </c>
      <c r="AU790" s="197" t="s">
        <v>85</v>
      </c>
      <c r="AV790" s="13" t="s">
        <v>82</v>
      </c>
      <c r="AW790" s="13" t="s">
        <v>32</v>
      </c>
      <c r="AX790" s="13" t="s">
        <v>75</v>
      </c>
      <c r="AY790" s="197" t="s">
        <v>257</v>
      </c>
    </row>
    <row r="791" s="14" customFormat="1">
      <c r="A791" s="14"/>
      <c r="B791" s="203"/>
      <c r="C791" s="14"/>
      <c r="D791" s="196" t="s">
        <v>265</v>
      </c>
      <c r="E791" s="204" t="s">
        <v>1</v>
      </c>
      <c r="F791" s="205" t="s">
        <v>4152</v>
      </c>
      <c r="G791" s="14"/>
      <c r="H791" s="206">
        <v>19.739999999999998</v>
      </c>
      <c r="I791" s="207"/>
      <c r="J791" s="14"/>
      <c r="K791" s="14"/>
      <c r="L791" s="203"/>
      <c r="M791" s="208"/>
      <c r="N791" s="209"/>
      <c r="O791" s="209"/>
      <c r="P791" s="209"/>
      <c r="Q791" s="209"/>
      <c r="R791" s="209"/>
      <c r="S791" s="209"/>
      <c r="T791" s="210"/>
      <c r="U791" s="14"/>
      <c r="V791" s="14"/>
      <c r="W791" s="14"/>
      <c r="X791" s="14"/>
      <c r="Y791" s="14"/>
      <c r="Z791" s="14"/>
      <c r="AA791" s="14"/>
      <c r="AB791" s="14"/>
      <c r="AC791" s="14"/>
      <c r="AD791" s="14"/>
      <c r="AE791" s="14"/>
      <c r="AT791" s="204" t="s">
        <v>265</v>
      </c>
      <c r="AU791" s="204" t="s">
        <v>85</v>
      </c>
      <c r="AV791" s="14" t="s">
        <v>85</v>
      </c>
      <c r="AW791" s="14" t="s">
        <v>32</v>
      </c>
      <c r="AX791" s="14" t="s">
        <v>75</v>
      </c>
      <c r="AY791" s="204" t="s">
        <v>257</v>
      </c>
    </row>
    <row r="792" s="13" customFormat="1">
      <c r="A792" s="13"/>
      <c r="B792" s="195"/>
      <c r="C792" s="13"/>
      <c r="D792" s="196" t="s">
        <v>265</v>
      </c>
      <c r="E792" s="197" t="s">
        <v>1</v>
      </c>
      <c r="F792" s="198" t="s">
        <v>1140</v>
      </c>
      <c r="G792" s="13"/>
      <c r="H792" s="197" t="s">
        <v>1</v>
      </c>
      <c r="I792" s="199"/>
      <c r="J792" s="13"/>
      <c r="K792" s="13"/>
      <c r="L792" s="195"/>
      <c r="M792" s="200"/>
      <c r="N792" s="201"/>
      <c r="O792" s="201"/>
      <c r="P792" s="201"/>
      <c r="Q792" s="201"/>
      <c r="R792" s="201"/>
      <c r="S792" s="201"/>
      <c r="T792" s="202"/>
      <c r="U792" s="13"/>
      <c r="V792" s="13"/>
      <c r="W792" s="13"/>
      <c r="X792" s="13"/>
      <c r="Y792" s="13"/>
      <c r="Z792" s="13"/>
      <c r="AA792" s="13"/>
      <c r="AB792" s="13"/>
      <c r="AC792" s="13"/>
      <c r="AD792" s="13"/>
      <c r="AE792" s="13"/>
      <c r="AT792" s="197" t="s">
        <v>265</v>
      </c>
      <c r="AU792" s="197" t="s">
        <v>85</v>
      </c>
      <c r="AV792" s="13" t="s">
        <v>82</v>
      </c>
      <c r="AW792" s="13" t="s">
        <v>32</v>
      </c>
      <c r="AX792" s="13" t="s">
        <v>75</v>
      </c>
      <c r="AY792" s="197" t="s">
        <v>257</v>
      </c>
    </row>
    <row r="793" s="14" customFormat="1">
      <c r="A793" s="14"/>
      <c r="B793" s="203"/>
      <c r="C793" s="14"/>
      <c r="D793" s="196" t="s">
        <v>265</v>
      </c>
      <c r="E793" s="204" t="s">
        <v>1</v>
      </c>
      <c r="F793" s="205" t="s">
        <v>4153</v>
      </c>
      <c r="G793" s="14"/>
      <c r="H793" s="206">
        <v>17.449999999999999</v>
      </c>
      <c r="I793" s="207"/>
      <c r="J793" s="14"/>
      <c r="K793" s="14"/>
      <c r="L793" s="203"/>
      <c r="M793" s="208"/>
      <c r="N793" s="209"/>
      <c r="O793" s="209"/>
      <c r="P793" s="209"/>
      <c r="Q793" s="209"/>
      <c r="R793" s="209"/>
      <c r="S793" s="209"/>
      <c r="T793" s="210"/>
      <c r="U793" s="14"/>
      <c r="V793" s="14"/>
      <c r="W793" s="14"/>
      <c r="X793" s="14"/>
      <c r="Y793" s="14"/>
      <c r="Z793" s="14"/>
      <c r="AA793" s="14"/>
      <c r="AB793" s="14"/>
      <c r="AC793" s="14"/>
      <c r="AD793" s="14"/>
      <c r="AE793" s="14"/>
      <c r="AT793" s="204" t="s">
        <v>265</v>
      </c>
      <c r="AU793" s="204" t="s">
        <v>85</v>
      </c>
      <c r="AV793" s="14" t="s">
        <v>85</v>
      </c>
      <c r="AW793" s="14" t="s">
        <v>32</v>
      </c>
      <c r="AX793" s="14" t="s">
        <v>75</v>
      </c>
      <c r="AY793" s="204" t="s">
        <v>257</v>
      </c>
    </row>
    <row r="794" s="16" customFormat="1">
      <c r="A794" s="16"/>
      <c r="B794" s="219"/>
      <c r="C794" s="16"/>
      <c r="D794" s="196" t="s">
        <v>265</v>
      </c>
      <c r="E794" s="220" t="s">
        <v>1</v>
      </c>
      <c r="F794" s="221" t="s">
        <v>296</v>
      </c>
      <c r="G794" s="16"/>
      <c r="H794" s="222">
        <v>37.189999999999998</v>
      </c>
      <c r="I794" s="223"/>
      <c r="J794" s="16"/>
      <c r="K794" s="16"/>
      <c r="L794" s="219"/>
      <c r="M794" s="224"/>
      <c r="N794" s="225"/>
      <c r="O794" s="225"/>
      <c r="P794" s="225"/>
      <c r="Q794" s="225"/>
      <c r="R794" s="225"/>
      <c r="S794" s="225"/>
      <c r="T794" s="226"/>
      <c r="U794" s="16"/>
      <c r="V794" s="16"/>
      <c r="W794" s="16"/>
      <c r="X794" s="16"/>
      <c r="Y794" s="16"/>
      <c r="Z794" s="16"/>
      <c r="AA794" s="16"/>
      <c r="AB794" s="16"/>
      <c r="AC794" s="16"/>
      <c r="AD794" s="16"/>
      <c r="AE794" s="16"/>
      <c r="AT794" s="220" t="s">
        <v>265</v>
      </c>
      <c r="AU794" s="220" t="s">
        <v>85</v>
      </c>
      <c r="AV794" s="16" t="s">
        <v>92</v>
      </c>
      <c r="AW794" s="16" t="s">
        <v>32</v>
      </c>
      <c r="AX794" s="16" t="s">
        <v>75</v>
      </c>
      <c r="AY794" s="220" t="s">
        <v>257</v>
      </c>
    </row>
    <row r="795" s="15" customFormat="1">
      <c r="A795" s="15"/>
      <c r="B795" s="211"/>
      <c r="C795" s="15"/>
      <c r="D795" s="196" t="s">
        <v>265</v>
      </c>
      <c r="E795" s="212" t="s">
        <v>1</v>
      </c>
      <c r="F795" s="213" t="s">
        <v>271</v>
      </c>
      <c r="G795" s="15"/>
      <c r="H795" s="214">
        <v>317.25</v>
      </c>
      <c r="I795" s="215"/>
      <c r="J795" s="15"/>
      <c r="K795" s="15"/>
      <c r="L795" s="211"/>
      <c r="M795" s="216"/>
      <c r="N795" s="217"/>
      <c r="O795" s="217"/>
      <c r="P795" s="217"/>
      <c r="Q795" s="217"/>
      <c r="R795" s="217"/>
      <c r="S795" s="217"/>
      <c r="T795" s="218"/>
      <c r="U795" s="15"/>
      <c r="V795" s="15"/>
      <c r="W795" s="15"/>
      <c r="X795" s="15"/>
      <c r="Y795" s="15"/>
      <c r="Z795" s="15"/>
      <c r="AA795" s="15"/>
      <c r="AB795" s="15"/>
      <c r="AC795" s="15"/>
      <c r="AD795" s="15"/>
      <c r="AE795" s="15"/>
      <c r="AT795" s="212" t="s">
        <v>265</v>
      </c>
      <c r="AU795" s="212" t="s">
        <v>85</v>
      </c>
      <c r="AV795" s="15" t="s">
        <v>108</v>
      </c>
      <c r="AW795" s="15" t="s">
        <v>32</v>
      </c>
      <c r="AX795" s="15" t="s">
        <v>82</v>
      </c>
      <c r="AY795" s="212" t="s">
        <v>257</v>
      </c>
    </row>
    <row r="796" s="2" customFormat="1" ht="44.25" customHeight="1">
      <c r="A796" s="38"/>
      <c r="B796" s="181"/>
      <c r="C796" s="227" t="s">
        <v>1123</v>
      </c>
      <c r="D796" s="227" t="s">
        <v>315</v>
      </c>
      <c r="E796" s="228" t="s">
        <v>1080</v>
      </c>
      <c r="F796" s="229" t="s">
        <v>1081</v>
      </c>
      <c r="G796" s="230" t="s">
        <v>323</v>
      </c>
      <c r="H796" s="231">
        <v>348.97500000000002</v>
      </c>
      <c r="I796" s="232"/>
      <c r="J796" s="233">
        <f>ROUND(I796*H796,2)</f>
        <v>0</v>
      </c>
      <c r="K796" s="229" t="s">
        <v>263</v>
      </c>
      <c r="L796" s="234"/>
      <c r="M796" s="235" t="s">
        <v>1</v>
      </c>
      <c r="N796" s="236" t="s">
        <v>40</v>
      </c>
      <c r="O796" s="77"/>
      <c r="P796" s="191">
        <f>O796*H796</f>
        <v>0</v>
      </c>
      <c r="Q796" s="191">
        <v>0.0054000000000000003</v>
      </c>
      <c r="R796" s="191">
        <f>Q796*H796</f>
        <v>1.8844650000000003</v>
      </c>
      <c r="S796" s="191">
        <v>0</v>
      </c>
      <c r="T796" s="192">
        <f>S796*H796</f>
        <v>0</v>
      </c>
      <c r="U796" s="38"/>
      <c r="V796" s="38"/>
      <c r="W796" s="38"/>
      <c r="X796" s="38"/>
      <c r="Y796" s="38"/>
      <c r="Z796" s="38"/>
      <c r="AA796" s="38"/>
      <c r="AB796" s="38"/>
      <c r="AC796" s="38"/>
      <c r="AD796" s="38"/>
      <c r="AE796" s="38"/>
      <c r="AR796" s="193" t="s">
        <v>462</v>
      </c>
      <c r="AT796" s="193" t="s">
        <v>315</v>
      </c>
      <c r="AU796" s="193" t="s">
        <v>85</v>
      </c>
      <c r="AY796" s="19" t="s">
        <v>257</v>
      </c>
      <c r="BE796" s="194">
        <f>IF(N796="základní",J796,0)</f>
        <v>0</v>
      </c>
      <c r="BF796" s="194">
        <f>IF(N796="snížená",J796,0)</f>
        <v>0</v>
      </c>
      <c r="BG796" s="194">
        <f>IF(N796="zákl. přenesená",J796,0)</f>
        <v>0</v>
      </c>
      <c r="BH796" s="194">
        <f>IF(N796="sníž. přenesená",J796,0)</f>
        <v>0</v>
      </c>
      <c r="BI796" s="194">
        <f>IF(N796="nulová",J796,0)</f>
        <v>0</v>
      </c>
      <c r="BJ796" s="19" t="s">
        <v>82</v>
      </c>
      <c r="BK796" s="194">
        <f>ROUND(I796*H796,2)</f>
        <v>0</v>
      </c>
      <c r="BL796" s="19" t="s">
        <v>364</v>
      </c>
      <c r="BM796" s="193" t="s">
        <v>4157</v>
      </c>
    </row>
    <row r="797" s="14" customFormat="1">
      <c r="A797" s="14"/>
      <c r="B797" s="203"/>
      <c r="C797" s="14"/>
      <c r="D797" s="196" t="s">
        <v>265</v>
      </c>
      <c r="E797" s="14"/>
      <c r="F797" s="205" t="s">
        <v>4158</v>
      </c>
      <c r="G797" s="14"/>
      <c r="H797" s="206">
        <v>348.97500000000002</v>
      </c>
      <c r="I797" s="207"/>
      <c r="J797" s="14"/>
      <c r="K797" s="14"/>
      <c r="L797" s="203"/>
      <c r="M797" s="208"/>
      <c r="N797" s="209"/>
      <c r="O797" s="209"/>
      <c r="P797" s="209"/>
      <c r="Q797" s="209"/>
      <c r="R797" s="209"/>
      <c r="S797" s="209"/>
      <c r="T797" s="210"/>
      <c r="U797" s="14"/>
      <c r="V797" s="14"/>
      <c r="W797" s="14"/>
      <c r="X797" s="14"/>
      <c r="Y797" s="14"/>
      <c r="Z797" s="14"/>
      <c r="AA797" s="14"/>
      <c r="AB797" s="14"/>
      <c r="AC797" s="14"/>
      <c r="AD797" s="14"/>
      <c r="AE797" s="14"/>
      <c r="AT797" s="204" t="s">
        <v>265</v>
      </c>
      <c r="AU797" s="204" t="s">
        <v>85</v>
      </c>
      <c r="AV797" s="14" t="s">
        <v>85</v>
      </c>
      <c r="AW797" s="14" t="s">
        <v>3</v>
      </c>
      <c r="AX797" s="14" t="s">
        <v>82</v>
      </c>
      <c r="AY797" s="204" t="s">
        <v>257</v>
      </c>
    </row>
    <row r="798" s="2" customFormat="1" ht="44.25" customHeight="1">
      <c r="A798" s="38"/>
      <c r="B798" s="181"/>
      <c r="C798" s="182" t="s">
        <v>1129</v>
      </c>
      <c r="D798" s="182" t="s">
        <v>259</v>
      </c>
      <c r="E798" s="183" t="s">
        <v>1157</v>
      </c>
      <c r="F798" s="184" t="s">
        <v>1158</v>
      </c>
      <c r="G798" s="185" t="s">
        <v>323</v>
      </c>
      <c r="H798" s="186">
        <v>317.25</v>
      </c>
      <c r="I798" s="187"/>
      <c r="J798" s="188">
        <f>ROUND(I798*H798,2)</f>
        <v>0</v>
      </c>
      <c r="K798" s="184" t="s">
        <v>1</v>
      </c>
      <c r="L798" s="39"/>
      <c r="M798" s="189" t="s">
        <v>1</v>
      </c>
      <c r="N798" s="190" t="s">
        <v>40</v>
      </c>
      <c r="O798" s="77"/>
      <c r="P798" s="191">
        <f>O798*H798</f>
        <v>0</v>
      </c>
      <c r="Q798" s="191">
        <v>3.0000000000000001E-05</v>
      </c>
      <c r="R798" s="191">
        <f>Q798*H798</f>
        <v>0.0095174999999999999</v>
      </c>
      <c r="S798" s="191">
        <v>0</v>
      </c>
      <c r="T798" s="192">
        <f>S798*H798</f>
        <v>0</v>
      </c>
      <c r="U798" s="38"/>
      <c r="V798" s="38"/>
      <c r="W798" s="38"/>
      <c r="X798" s="38"/>
      <c r="Y798" s="38"/>
      <c r="Z798" s="38"/>
      <c r="AA798" s="38"/>
      <c r="AB798" s="38"/>
      <c r="AC798" s="38"/>
      <c r="AD798" s="38"/>
      <c r="AE798" s="38"/>
      <c r="AR798" s="193" t="s">
        <v>364</v>
      </c>
      <c r="AT798" s="193" t="s">
        <v>259</v>
      </c>
      <c r="AU798" s="193" t="s">
        <v>85</v>
      </c>
      <c r="AY798" s="19" t="s">
        <v>257</v>
      </c>
      <c r="BE798" s="194">
        <f>IF(N798="základní",J798,0)</f>
        <v>0</v>
      </c>
      <c r="BF798" s="194">
        <f>IF(N798="snížená",J798,0)</f>
        <v>0</v>
      </c>
      <c r="BG798" s="194">
        <f>IF(N798="zákl. přenesená",J798,0)</f>
        <v>0</v>
      </c>
      <c r="BH798" s="194">
        <f>IF(N798="sníž. přenesená",J798,0)</f>
        <v>0</v>
      </c>
      <c r="BI798" s="194">
        <f>IF(N798="nulová",J798,0)</f>
        <v>0</v>
      </c>
      <c r="BJ798" s="19" t="s">
        <v>82</v>
      </c>
      <c r="BK798" s="194">
        <f>ROUND(I798*H798,2)</f>
        <v>0</v>
      </c>
      <c r="BL798" s="19" t="s">
        <v>364</v>
      </c>
      <c r="BM798" s="193" t="s">
        <v>4159</v>
      </c>
    </row>
    <row r="799" s="13" customFormat="1">
      <c r="A799" s="13"/>
      <c r="B799" s="195"/>
      <c r="C799" s="13"/>
      <c r="D799" s="196" t="s">
        <v>265</v>
      </c>
      <c r="E799" s="197" t="s">
        <v>1</v>
      </c>
      <c r="F799" s="198" t="s">
        <v>1133</v>
      </c>
      <c r="G799" s="13"/>
      <c r="H799" s="197" t="s">
        <v>1</v>
      </c>
      <c r="I799" s="199"/>
      <c r="J799" s="13"/>
      <c r="K799" s="13"/>
      <c r="L799" s="195"/>
      <c r="M799" s="200"/>
      <c r="N799" s="201"/>
      <c r="O799" s="201"/>
      <c r="P799" s="201"/>
      <c r="Q799" s="201"/>
      <c r="R799" s="201"/>
      <c r="S799" s="201"/>
      <c r="T799" s="202"/>
      <c r="U799" s="13"/>
      <c r="V799" s="13"/>
      <c r="W799" s="13"/>
      <c r="X799" s="13"/>
      <c r="Y799" s="13"/>
      <c r="Z799" s="13"/>
      <c r="AA799" s="13"/>
      <c r="AB799" s="13"/>
      <c r="AC799" s="13"/>
      <c r="AD799" s="13"/>
      <c r="AE799" s="13"/>
      <c r="AT799" s="197" t="s">
        <v>265</v>
      </c>
      <c r="AU799" s="197" t="s">
        <v>85</v>
      </c>
      <c r="AV799" s="13" t="s">
        <v>82</v>
      </c>
      <c r="AW799" s="13" t="s">
        <v>32</v>
      </c>
      <c r="AX799" s="13" t="s">
        <v>75</v>
      </c>
      <c r="AY799" s="197" t="s">
        <v>257</v>
      </c>
    </row>
    <row r="800" s="13" customFormat="1">
      <c r="A800" s="13"/>
      <c r="B800" s="195"/>
      <c r="C800" s="13"/>
      <c r="D800" s="196" t="s">
        <v>265</v>
      </c>
      <c r="E800" s="197" t="s">
        <v>1</v>
      </c>
      <c r="F800" s="198" t="s">
        <v>4146</v>
      </c>
      <c r="G800" s="13"/>
      <c r="H800" s="197" t="s">
        <v>1</v>
      </c>
      <c r="I800" s="199"/>
      <c r="J800" s="13"/>
      <c r="K800" s="13"/>
      <c r="L800" s="195"/>
      <c r="M800" s="200"/>
      <c r="N800" s="201"/>
      <c r="O800" s="201"/>
      <c r="P800" s="201"/>
      <c r="Q800" s="201"/>
      <c r="R800" s="201"/>
      <c r="S800" s="201"/>
      <c r="T800" s="202"/>
      <c r="U800" s="13"/>
      <c r="V800" s="13"/>
      <c r="W800" s="13"/>
      <c r="X800" s="13"/>
      <c r="Y800" s="13"/>
      <c r="Z800" s="13"/>
      <c r="AA800" s="13"/>
      <c r="AB800" s="13"/>
      <c r="AC800" s="13"/>
      <c r="AD800" s="13"/>
      <c r="AE800" s="13"/>
      <c r="AT800" s="197" t="s">
        <v>265</v>
      </c>
      <c r="AU800" s="197" t="s">
        <v>85</v>
      </c>
      <c r="AV800" s="13" t="s">
        <v>82</v>
      </c>
      <c r="AW800" s="13" t="s">
        <v>32</v>
      </c>
      <c r="AX800" s="13" t="s">
        <v>75</v>
      </c>
      <c r="AY800" s="197" t="s">
        <v>257</v>
      </c>
    </row>
    <row r="801" s="14" customFormat="1">
      <c r="A801" s="14"/>
      <c r="B801" s="203"/>
      <c r="C801" s="14"/>
      <c r="D801" s="196" t="s">
        <v>265</v>
      </c>
      <c r="E801" s="204" t="s">
        <v>1</v>
      </c>
      <c r="F801" s="205" t="s">
        <v>4147</v>
      </c>
      <c r="G801" s="14"/>
      <c r="H801" s="206">
        <v>84.569999999999993</v>
      </c>
      <c r="I801" s="207"/>
      <c r="J801" s="14"/>
      <c r="K801" s="14"/>
      <c r="L801" s="203"/>
      <c r="M801" s="208"/>
      <c r="N801" s="209"/>
      <c r="O801" s="209"/>
      <c r="P801" s="209"/>
      <c r="Q801" s="209"/>
      <c r="R801" s="209"/>
      <c r="S801" s="209"/>
      <c r="T801" s="210"/>
      <c r="U801" s="14"/>
      <c r="V801" s="14"/>
      <c r="W801" s="14"/>
      <c r="X801" s="14"/>
      <c r="Y801" s="14"/>
      <c r="Z801" s="14"/>
      <c r="AA801" s="14"/>
      <c r="AB801" s="14"/>
      <c r="AC801" s="14"/>
      <c r="AD801" s="14"/>
      <c r="AE801" s="14"/>
      <c r="AT801" s="204" t="s">
        <v>265</v>
      </c>
      <c r="AU801" s="204" t="s">
        <v>85</v>
      </c>
      <c r="AV801" s="14" t="s">
        <v>85</v>
      </c>
      <c r="AW801" s="14" t="s">
        <v>32</v>
      </c>
      <c r="AX801" s="14" t="s">
        <v>75</v>
      </c>
      <c r="AY801" s="204" t="s">
        <v>257</v>
      </c>
    </row>
    <row r="802" s="13" customFormat="1">
      <c r="A802" s="13"/>
      <c r="B802" s="195"/>
      <c r="C802" s="13"/>
      <c r="D802" s="196" t="s">
        <v>265</v>
      </c>
      <c r="E802" s="197" t="s">
        <v>1</v>
      </c>
      <c r="F802" s="198" t="s">
        <v>1134</v>
      </c>
      <c r="G802" s="13"/>
      <c r="H802" s="197" t="s">
        <v>1</v>
      </c>
      <c r="I802" s="199"/>
      <c r="J802" s="13"/>
      <c r="K802" s="13"/>
      <c r="L802" s="195"/>
      <c r="M802" s="200"/>
      <c r="N802" s="201"/>
      <c r="O802" s="201"/>
      <c r="P802" s="201"/>
      <c r="Q802" s="201"/>
      <c r="R802" s="201"/>
      <c r="S802" s="201"/>
      <c r="T802" s="202"/>
      <c r="U802" s="13"/>
      <c r="V802" s="13"/>
      <c r="W802" s="13"/>
      <c r="X802" s="13"/>
      <c r="Y802" s="13"/>
      <c r="Z802" s="13"/>
      <c r="AA802" s="13"/>
      <c r="AB802" s="13"/>
      <c r="AC802" s="13"/>
      <c r="AD802" s="13"/>
      <c r="AE802" s="13"/>
      <c r="AT802" s="197" t="s">
        <v>265</v>
      </c>
      <c r="AU802" s="197" t="s">
        <v>85</v>
      </c>
      <c r="AV802" s="13" t="s">
        <v>82</v>
      </c>
      <c r="AW802" s="13" t="s">
        <v>32</v>
      </c>
      <c r="AX802" s="13" t="s">
        <v>75</v>
      </c>
      <c r="AY802" s="197" t="s">
        <v>257</v>
      </c>
    </row>
    <row r="803" s="14" customFormat="1">
      <c r="A803" s="14"/>
      <c r="B803" s="203"/>
      <c r="C803" s="14"/>
      <c r="D803" s="196" t="s">
        <v>265</v>
      </c>
      <c r="E803" s="204" t="s">
        <v>1</v>
      </c>
      <c r="F803" s="205" t="s">
        <v>4148</v>
      </c>
      <c r="G803" s="14"/>
      <c r="H803" s="206">
        <v>112.99</v>
      </c>
      <c r="I803" s="207"/>
      <c r="J803" s="14"/>
      <c r="K803" s="14"/>
      <c r="L803" s="203"/>
      <c r="M803" s="208"/>
      <c r="N803" s="209"/>
      <c r="O803" s="209"/>
      <c r="P803" s="209"/>
      <c r="Q803" s="209"/>
      <c r="R803" s="209"/>
      <c r="S803" s="209"/>
      <c r="T803" s="210"/>
      <c r="U803" s="14"/>
      <c r="V803" s="14"/>
      <c r="W803" s="14"/>
      <c r="X803" s="14"/>
      <c r="Y803" s="14"/>
      <c r="Z803" s="14"/>
      <c r="AA803" s="14"/>
      <c r="AB803" s="14"/>
      <c r="AC803" s="14"/>
      <c r="AD803" s="14"/>
      <c r="AE803" s="14"/>
      <c r="AT803" s="204" t="s">
        <v>265</v>
      </c>
      <c r="AU803" s="204" t="s">
        <v>85</v>
      </c>
      <c r="AV803" s="14" t="s">
        <v>85</v>
      </c>
      <c r="AW803" s="14" t="s">
        <v>32</v>
      </c>
      <c r="AX803" s="14" t="s">
        <v>75</v>
      </c>
      <c r="AY803" s="204" t="s">
        <v>257</v>
      </c>
    </row>
    <row r="804" s="13" customFormat="1">
      <c r="A804" s="13"/>
      <c r="B804" s="195"/>
      <c r="C804" s="13"/>
      <c r="D804" s="196" t="s">
        <v>265</v>
      </c>
      <c r="E804" s="197" t="s">
        <v>1</v>
      </c>
      <c r="F804" s="198" t="s">
        <v>1138</v>
      </c>
      <c r="G804" s="13"/>
      <c r="H804" s="197" t="s">
        <v>1</v>
      </c>
      <c r="I804" s="199"/>
      <c r="J804" s="13"/>
      <c r="K804" s="13"/>
      <c r="L804" s="195"/>
      <c r="M804" s="200"/>
      <c r="N804" s="201"/>
      <c r="O804" s="201"/>
      <c r="P804" s="201"/>
      <c r="Q804" s="201"/>
      <c r="R804" s="201"/>
      <c r="S804" s="201"/>
      <c r="T804" s="202"/>
      <c r="U804" s="13"/>
      <c r="V804" s="13"/>
      <c r="W804" s="13"/>
      <c r="X804" s="13"/>
      <c r="Y804" s="13"/>
      <c r="Z804" s="13"/>
      <c r="AA804" s="13"/>
      <c r="AB804" s="13"/>
      <c r="AC804" s="13"/>
      <c r="AD804" s="13"/>
      <c r="AE804" s="13"/>
      <c r="AT804" s="197" t="s">
        <v>265</v>
      </c>
      <c r="AU804" s="197" t="s">
        <v>85</v>
      </c>
      <c r="AV804" s="13" t="s">
        <v>82</v>
      </c>
      <c r="AW804" s="13" t="s">
        <v>32</v>
      </c>
      <c r="AX804" s="13" t="s">
        <v>75</v>
      </c>
      <c r="AY804" s="197" t="s">
        <v>257</v>
      </c>
    </row>
    <row r="805" s="14" customFormat="1">
      <c r="A805" s="14"/>
      <c r="B805" s="203"/>
      <c r="C805" s="14"/>
      <c r="D805" s="196" t="s">
        <v>265</v>
      </c>
      <c r="E805" s="204" t="s">
        <v>1</v>
      </c>
      <c r="F805" s="205" t="s">
        <v>4149</v>
      </c>
      <c r="G805" s="14"/>
      <c r="H805" s="206">
        <v>63.789999999999999</v>
      </c>
      <c r="I805" s="207"/>
      <c r="J805" s="14"/>
      <c r="K805" s="14"/>
      <c r="L805" s="203"/>
      <c r="M805" s="208"/>
      <c r="N805" s="209"/>
      <c r="O805" s="209"/>
      <c r="P805" s="209"/>
      <c r="Q805" s="209"/>
      <c r="R805" s="209"/>
      <c r="S805" s="209"/>
      <c r="T805" s="210"/>
      <c r="U805" s="14"/>
      <c r="V805" s="14"/>
      <c r="W805" s="14"/>
      <c r="X805" s="14"/>
      <c r="Y805" s="14"/>
      <c r="Z805" s="14"/>
      <c r="AA805" s="14"/>
      <c r="AB805" s="14"/>
      <c r="AC805" s="14"/>
      <c r="AD805" s="14"/>
      <c r="AE805" s="14"/>
      <c r="AT805" s="204" t="s">
        <v>265</v>
      </c>
      <c r="AU805" s="204" t="s">
        <v>85</v>
      </c>
      <c r="AV805" s="14" t="s">
        <v>85</v>
      </c>
      <c r="AW805" s="14" t="s">
        <v>32</v>
      </c>
      <c r="AX805" s="14" t="s">
        <v>75</v>
      </c>
      <c r="AY805" s="204" t="s">
        <v>257</v>
      </c>
    </row>
    <row r="806" s="16" customFormat="1">
      <c r="A806" s="16"/>
      <c r="B806" s="219"/>
      <c r="C806" s="16"/>
      <c r="D806" s="196" t="s">
        <v>265</v>
      </c>
      <c r="E806" s="220" t="s">
        <v>1</v>
      </c>
      <c r="F806" s="221" t="s">
        <v>296</v>
      </c>
      <c r="G806" s="16"/>
      <c r="H806" s="222">
        <v>261.35000000000002</v>
      </c>
      <c r="I806" s="223"/>
      <c r="J806" s="16"/>
      <c r="K806" s="16"/>
      <c r="L806" s="219"/>
      <c r="M806" s="224"/>
      <c r="N806" s="225"/>
      <c r="O806" s="225"/>
      <c r="P806" s="225"/>
      <c r="Q806" s="225"/>
      <c r="R806" s="225"/>
      <c r="S806" s="225"/>
      <c r="T806" s="226"/>
      <c r="U806" s="16"/>
      <c r="V806" s="16"/>
      <c r="W806" s="16"/>
      <c r="X806" s="16"/>
      <c r="Y806" s="16"/>
      <c r="Z806" s="16"/>
      <c r="AA806" s="16"/>
      <c r="AB806" s="16"/>
      <c r="AC806" s="16"/>
      <c r="AD806" s="16"/>
      <c r="AE806" s="16"/>
      <c r="AT806" s="220" t="s">
        <v>265</v>
      </c>
      <c r="AU806" s="220" t="s">
        <v>85</v>
      </c>
      <c r="AV806" s="16" t="s">
        <v>92</v>
      </c>
      <c r="AW806" s="16" t="s">
        <v>32</v>
      </c>
      <c r="AX806" s="16" t="s">
        <v>75</v>
      </c>
      <c r="AY806" s="220" t="s">
        <v>257</v>
      </c>
    </row>
    <row r="807" s="13" customFormat="1">
      <c r="A807" s="13"/>
      <c r="B807" s="195"/>
      <c r="C807" s="13"/>
      <c r="D807" s="196" t="s">
        <v>265</v>
      </c>
      <c r="E807" s="197" t="s">
        <v>1</v>
      </c>
      <c r="F807" s="198" t="s">
        <v>846</v>
      </c>
      <c r="G807" s="13"/>
      <c r="H807" s="197" t="s">
        <v>1</v>
      </c>
      <c r="I807" s="199"/>
      <c r="J807" s="13"/>
      <c r="K807" s="13"/>
      <c r="L807" s="195"/>
      <c r="M807" s="200"/>
      <c r="N807" s="201"/>
      <c r="O807" s="201"/>
      <c r="P807" s="201"/>
      <c r="Q807" s="201"/>
      <c r="R807" s="201"/>
      <c r="S807" s="201"/>
      <c r="T807" s="202"/>
      <c r="U807" s="13"/>
      <c r="V807" s="13"/>
      <c r="W807" s="13"/>
      <c r="X807" s="13"/>
      <c r="Y807" s="13"/>
      <c r="Z807" s="13"/>
      <c r="AA807" s="13"/>
      <c r="AB807" s="13"/>
      <c r="AC807" s="13"/>
      <c r="AD807" s="13"/>
      <c r="AE807" s="13"/>
      <c r="AT807" s="197" t="s">
        <v>265</v>
      </c>
      <c r="AU807" s="197" t="s">
        <v>85</v>
      </c>
      <c r="AV807" s="13" t="s">
        <v>82</v>
      </c>
      <c r="AW807" s="13" t="s">
        <v>32</v>
      </c>
      <c r="AX807" s="13" t="s">
        <v>75</v>
      </c>
      <c r="AY807" s="197" t="s">
        <v>257</v>
      </c>
    </row>
    <row r="808" s="13" customFormat="1">
      <c r="A808" s="13"/>
      <c r="B808" s="195"/>
      <c r="C808" s="13"/>
      <c r="D808" s="196" t="s">
        <v>265</v>
      </c>
      <c r="E808" s="197" t="s">
        <v>1</v>
      </c>
      <c r="F808" s="198" t="s">
        <v>1140</v>
      </c>
      <c r="G808" s="13"/>
      <c r="H808" s="197" t="s">
        <v>1</v>
      </c>
      <c r="I808" s="199"/>
      <c r="J808" s="13"/>
      <c r="K808" s="13"/>
      <c r="L808" s="195"/>
      <c r="M808" s="200"/>
      <c r="N808" s="201"/>
      <c r="O808" s="201"/>
      <c r="P808" s="201"/>
      <c r="Q808" s="201"/>
      <c r="R808" s="201"/>
      <c r="S808" s="201"/>
      <c r="T808" s="202"/>
      <c r="U808" s="13"/>
      <c r="V808" s="13"/>
      <c r="W808" s="13"/>
      <c r="X808" s="13"/>
      <c r="Y808" s="13"/>
      <c r="Z808" s="13"/>
      <c r="AA808" s="13"/>
      <c r="AB808" s="13"/>
      <c r="AC808" s="13"/>
      <c r="AD808" s="13"/>
      <c r="AE808" s="13"/>
      <c r="AT808" s="197" t="s">
        <v>265</v>
      </c>
      <c r="AU808" s="197" t="s">
        <v>85</v>
      </c>
      <c r="AV808" s="13" t="s">
        <v>82</v>
      </c>
      <c r="AW808" s="13" t="s">
        <v>32</v>
      </c>
      <c r="AX808" s="13" t="s">
        <v>75</v>
      </c>
      <c r="AY808" s="197" t="s">
        <v>257</v>
      </c>
    </row>
    <row r="809" s="14" customFormat="1">
      <c r="A809" s="14"/>
      <c r="B809" s="203"/>
      <c r="C809" s="14"/>
      <c r="D809" s="196" t="s">
        <v>265</v>
      </c>
      <c r="E809" s="204" t="s">
        <v>1</v>
      </c>
      <c r="F809" s="205" t="s">
        <v>4150</v>
      </c>
      <c r="G809" s="14"/>
      <c r="H809" s="206">
        <v>18.710000000000001</v>
      </c>
      <c r="I809" s="207"/>
      <c r="J809" s="14"/>
      <c r="K809" s="14"/>
      <c r="L809" s="203"/>
      <c r="M809" s="208"/>
      <c r="N809" s="209"/>
      <c r="O809" s="209"/>
      <c r="P809" s="209"/>
      <c r="Q809" s="209"/>
      <c r="R809" s="209"/>
      <c r="S809" s="209"/>
      <c r="T809" s="210"/>
      <c r="U809" s="14"/>
      <c r="V809" s="14"/>
      <c r="W809" s="14"/>
      <c r="X809" s="14"/>
      <c r="Y809" s="14"/>
      <c r="Z809" s="14"/>
      <c r="AA809" s="14"/>
      <c r="AB809" s="14"/>
      <c r="AC809" s="14"/>
      <c r="AD809" s="14"/>
      <c r="AE809" s="14"/>
      <c r="AT809" s="204" t="s">
        <v>265</v>
      </c>
      <c r="AU809" s="204" t="s">
        <v>85</v>
      </c>
      <c r="AV809" s="14" t="s">
        <v>85</v>
      </c>
      <c r="AW809" s="14" t="s">
        <v>32</v>
      </c>
      <c r="AX809" s="14" t="s">
        <v>75</v>
      </c>
      <c r="AY809" s="204" t="s">
        <v>257</v>
      </c>
    </row>
    <row r="810" s="16" customFormat="1">
      <c r="A810" s="16"/>
      <c r="B810" s="219"/>
      <c r="C810" s="16"/>
      <c r="D810" s="196" t="s">
        <v>265</v>
      </c>
      <c r="E810" s="220" t="s">
        <v>1</v>
      </c>
      <c r="F810" s="221" t="s">
        <v>296</v>
      </c>
      <c r="G810" s="16"/>
      <c r="H810" s="222">
        <v>18.710000000000001</v>
      </c>
      <c r="I810" s="223"/>
      <c r="J810" s="16"/>
      <c r="K810" s="16"/>
      <c r="L810" s="219"/>
      <c r="M810" s="224"/>
      <c r="N810" s="225"/>
      <c r="O810" s="225"/>
      <c r="P810" s="225"/>
      <c r="Q810" s="225"/>
      <c r="R810" s="225"/>
      <c r="S810" s="225"/>
      <c r="T810" s="226"/>
      <c r="U810" s="16"/>
      <c r="V810" s="16"/>
      <c r="W810" s="16"/>
      <c r="X810" s="16"/>
      <c r="Y810" s="16"/>
      <c r="Z810" s="16"/>
      <c r="AA810" s="16"/>
      <c r="AB810" s="16"/>
      <c r="AC810" s="16"/>
      <c r="AD810" s="16"/>
      <c r="AE810" s="16"/>
      <c r="AT810" s="220" t="s">
        <v>265</v>
      </c>
      <c r="AU810" s="220" t="s">
        <v>85</v>
      </c>
      <c r="AV810" s="16" t="s">
        <v>92</v>
      </c>
      <c r="AW810" s="16" t="s">
        <v>32</v>
      </c>
      <c r="AX810" s="16" t="s">
        <v>75</v>
      </c>
      <c r="AY810" s="220" t="s">
        <v>257</v>
      </c>
    </row>
    <row r="811" s="13" customFormat="1">
      <c r="A811" s="13"/>
      <c r="B811" s="195"/>
      <c r="C811" s="13"/>
      <c r="D811" s="196" t="s">
        <v>265</v>
      </c>
      <c r="E811" s="197" t="s">
        <v>1</v>
      </c>
      <c r="F811" s="198" t="s">
        <v>835</v>
      </c>
      <c r="G811" s="13"/>
      <c r="H811" s="197" t="s">
        <v>1</v>
      </c>
      <c r="I811" s="199"/>
      <c r="J811" s="13"/>
      <c r="K811" s="13"/>
      <c r="L811" s="195"/>
      <c r="M811" s="200"/>
      <c r="N811" s="201"/>
      <c r="O811" s="201"/>
      <c r="P811" s="201"/>
      <c r="Q811" s="201"/>
      <c r="R811" s="201"/>
      <c r="S811" s="201"/>
      <c r="T811" s="202"/>
      <c r="U811" s="13"/>
      <c r="V811" s="13"/>
      <c r="W811" s="13"/>
      <c r="X811" s="13"/>
      <c r="Y811" s="13"/>
      <c r="Z811" s="13"/>
      <c r="AA811" s="13"/>
      <c r="AB811" s="13"/>
      <c r="AC811" s="13"/>
      <c r="AD811" s="13"/>
      <c r="AE811" s="13"/>
      <c r="AT811" s="197" t="s">
        <v>265</v>
      </c>
      <c r="AU811" s="197" t="s">
        <v>85</v>
      </c>
      <c r="AV811" s="13" t="s">
        <v>82</v>
      </c>
      <c r="AW811" s="13" t="s">
        <v>32</v>
      </c>
      <c r="AX811" s="13" t="s">
        <v>75</v>
      </c>
      <c r="AY811" s="197" t="s">
        <v>257</v>
      </c>
    </row>
    <row r="812" s="13" customFormat="1">
      <c r="A812" s="13"/>
      <c r="B812" s="195"/>
      <c r="C812" s="13"/>
      <c r="D812" s="196" t="s">
        <v>265</v>
      </c>
      <c r="E812" s="197" t="s">
        <v>1</v>
      </c>
      <c r="F812" s="198" t="s">
        <v>4151</v>
      </c>
      <c r="G812" s="13"/>
      <c r="H812" s="197" t="s">
        <v>1</v>
      </c>
      <c r="I812" s="199"/>
      <c r="J812" s="13"/>
      <c r="K812" s="13"/>
      <c r="L812" s="195"/>
      <c r="M812" s="200"/>
      <c r="N812" s="201"/>
      <c r="O812" s="201"/>
      <c r="P812" s="201"/>
      <c r="Q812" s="201"/>
      <c r="R812" s="201"/>
      <c r="S812" s="201"/>
      <c r="T812" s="202"/>
      <c r="U812" s="13"/>
      <c r="V812" s="13"/>
      <c r="W812" s="13"/>
      <c r="X812" s="13"/>
      <c r="Y812" s="13"/>
      <c r="Z812" s="13"/>
      <c r="AA812" s="13"/>
      <c r="AB812" s="13"/>
      <c r="AC812" s="13"/>
      <c r="AD812" s="13"/>
      <c r="AE812" s="13"/>
      <c r="AT812" s="197" t="s">
        <v>265</v>
      </c>
      <c r="AU812" s="197" t="s">
        <v>85</v>
      </c>
      <c r="AV812" s="13" t="s">
        <v>82</v>
      </c>
      <c r="AW812" s="13" t="s">
        <v>32</v>
      </c>
      <c r="AX812" s="13" t="s">
        <v>75</v>
      </c>
      <c r="AY812" s="197" t="s">
        <v>257</v>
      </c>
    </row>
    <row r="813" s="14" customFormat="1">
      <c r="A813" s="14"/>
      <c r="B813" s="203"/>
      <c r="C813" s="14"/>
      <c r="D813" s="196" t="s">
        <v>265</v>
      </c>
      <c r="E813" s="204" t="s">
        <v>1</v>
      </c>
      <c r="F813" s="205" t="s">
        <v>4152</v>
      </c>
      <c r="G813" s="14"/>
      <c r="H813" s="206">
        <v>19.739999999999998</v>
      </c>
      <c r="I813" s="207"/>
      <c r="J813" s="14"/>
      <c r="K813" s="14"/>
      <c r="L813" s="203"/>
      <c r="M813" s="208"/>
      <c r="N813" s="209"/>
      <c r="O813" s="209"/>
      <c r="P813" s="209"/>
      <c r="Q813" s="209"/>
      <c r="R813" s="209"/>
      <c r="S813" s="209"/>
      <c r="T813" s="210"/>
      <c r="U813" s="14"/>
      <c r="V813" s="14"/>
      <c r="W813" s="14"/>
      <c r="X813" s="14"/>
      <c r="Y813" s="14"/>
      <c r="Z813" s="14"/>
      <c r="AA813" s="14"/>
      <c r="AB813" s="14"/>
      <c r="AC813" s="14"/>
      <c r="AD813" s="14"/>
      <c r="AE813" s="14"/>
      <c r="AT813" s="204" t="s">
        <v>265</v>
      </c>
      <c r="AU813" s="204" t="s">
        <v>85</v>
      </c>
      <c r="AV813" s="14" t="s">
        <v>85</v>
      </c>
      <c r="AW813" s="14" t="s">
        <v>32</v>
      </c>
      <c r="AX813" s="14" t="s">
        <v>75</v>
      </c>
      <c r="AY813" s="204" t="s">
        <v>257</v>
      </c>
    </row>
    <row r="814" s="13" customFormat="1">
      <c r="A814" s="13"/>
      <c r="B814" s="195"/>
      <c r="C814" s="13"/>
      <c r="D814" s="196" t="s">
        <v>265</v>
      </c>
      <c r="E814" s="197" t="s">
        <v>1</v>
      </c>
      <c r="F814" s="198" t="s">
        <v>1140</v>
      </c>
      <c r="G814" s="13"/>
      <c r="H814" s="197" t="s">
        <v>1</v>
      </c>
      <c r="I814" s="199"/>
      <c r="J814" s="13"/>
      <c r="K814" s="13"/>
      <c r="L814" s="195"/>
      <c r="M814" s="200"/>
      <c r="N814" s="201"/>
      <c r="O814" s="201"/>
      <c r="P814" s="201"/>
      <c r="Q814" s="201"/>
      <c r="R814" s="201"/>
      <c r="S814" s="201"/>
      <c r="T814" s="202"/>
      <c r="U814" s="13"/>
      <c r="V814" s="13"/>
      <c r="W814" s="13"/>
      <c r="X814" s="13"/>
      <c r="Y814" s="13"/>
      <c r="Z814" s="13"/>
      <c r="AA814" s="13"/>
      <c r="AB814" s="13"/>
      <c r="AC814" s="13"/>
      <c r="AD814" s="13"/>
      <c r="AE814" s="13"/>
      <c r="AT814" s="197" t="s">
        <v>265</v>
      </c>
      <c r="AU814" s="197" t="s">
        <v>85</v>
      </c>
      <c r="AV814" s="13" t="s">
        <v>82</v>
      </c>
      <c r="AW814" s="13" t="s">
        <v>32</v>
      </c>
      <c r="AX814" s="13" t="s">
        <v>75</v>
      </c>
      <c r="AY814" s="197" t="s">
        <v>257</v>
      </c>
    </row>
    <row r="815" s="14" customFormat="1">
      <c r="A815" s="14"/>
      <c r="B815" s="203"/>
      <c r="C815" s="14"/>
      <c r="D815" s="196" t="s">
        <v>265</v>
      </c>
      <c r="E815" s="204" t="s">
        <v>1</v>
      </c>
      <c r="F815" s="205" t="s">
        <v>4153</v>
      </c>
      <c r="G815" s="14"/>
      <c r="H815" s="206">
        <v>17.449999999999999</v>
      </c>
      <c r="I815" s="207"/>
      <c r="J815" s="14"/>
      <c r="K815" s="14"/>
      <c r="L815" s="203"/>
      <c r="M815" s="208"/>
      <c r="N815" s="209"/>
      <c r="O815" s="209"/>
      <c r="P815" s="209"/>
      <c r="Q815" s="209"/>
      <c r="R815" s="209"/>
      <c r="S815" s="209"/>
      <c r="T815" s="210"/>
      <c r="U815" s="14"/>
      <c r="V815" s="14"/>
      <c r="W815" s="14"/>
      <c r="X815" s="14"/>
      <c r="Y815" s="14"/>
      <c r="Z815" s="14"/>
      <c r="AA815" s="14"/>
      <c r="AB815" s="14"/>
      <c r="AC815" s="14"/>
      <c r="AD815" s="14"/>
      <c r="AE815" s="14"/>
      <c r="AT815" s="204" t="s">
        <v>265</v>
      </c>
      <c r="AU815" s="204" t="s">
        <v>85</v>
      </c>
      <c r="AV815" s="14" t="s">
        <v>85</v>
      </c>
      <c r="AW815" s="14" t="s">
        <v>32</v>
      </c>
      <c r="AX815" s="14" t="s">
        <v>75</v>
      </c>
      <c r="AY815" s="204" t="s">
        <v>257</v>
      </c>
    </row>
    <row r="816" s="16" customFormat="1">
      <c r="A816" s="16"/>
      <c r="B816" s="219"/>
      <c r="C816" s="16"/>
      <c r="D816" s="196" t="s">
        <v>265</v>
      </c>
      <c r="E816" s="220" t="s">
        <v>1</v>
      </c>
      <c r="F816" s="221" t="s">
        <v>296</v>
      </c>
      <c r="G816" s="16"/>
      <c r="H816" s="222">
        <v>37.189999999999998</v>
      </c>
      <c r="I816" s="223"/>
      <c r="J816" s="16"/>
      <c r="K816" s="16"/>
      <c r="L816" s="219"/>
      <c r="M816" s="224"/>
      <c r="N816" s="225"/>
      <c r="O816" s="225"/>
      <c r="P816" s="225"/>
      <c r="Q816" s="225"/>
      <c r="R816" s="225"/>
      <c r="S816" s="225"/>
      <c r="T816" s="226"/>
      <c r="U816" s="16"/>
      <c r="V816" s="16"/>
      <c r="W816" s="16"/>
      <c r="X816" s="16"/>
      <c r="Y816" s="16"/>
      <c r="Z816" s="16"/>
      <c r="AA816" s="16"/>
      <c r="AB816" s="16"/>
      <c r="AC816" s="16"/>
      <c r="AD816" s="16"/>
      <c r="AE816" s="16"/>
      <c r="AT816" s="220" t="s">
        <v>265</v>
      </c>
      <c r="AU816" s="220" t="s">
        <v>85</v>
      </c>
      <c r="AV816" s="16" t="s">
        <v>92</v>
      </c>
      <c r="AW816" s="16" t="s">
        <v>32</v>
      </c>
      <c r="AX816" s="16" t="s">
        <v>75</v>
      </c>
      <c r="AY816" s="220" t="s">
        <v>257</v>
      </c>
    </row>
    <row r="817" s="15" customFormat="1">
      <c r="A817" s="15"/>
      <c r="B817" s="211"/>
      <c r="C817" s="15"/>
      <c r="D817" s="196" t="s">
        <v>265</v>
      </c>
      <c r="E817" s="212" t="s">
        <v>1</v>
      </c>
      <c r="F817" s="213" t="s">
        <v>271</v>
      </c>
      <c r="G817" s="15"/>
      <c r="H817" s="214">
        <v>317.25</v>
      </c>
      <c r="I817" s="215"/>
      <c r="J817" s="15"/>
      <c r="K817" s="15"/>
      <c r="L817" s="211"/>
      <c r="M817" s="216"/>
      <c r="N817" s="217"/>
      <c r="O817" s="217"/>
      <c r="P817" s="217"/>
      <c r="Q817" s="217"/>
      <c r="R817" s="217"/>
      <c r="S817" s="217"/>
      <c r="T817" s="218"/>
      <c r="U817" s="15"/>
      <c r="V817" s="15"/>
      <c r="W817" s="15"/>
      <c r="X817" s="15"/>
      <c r="Y817" s="15"/>
      <c r="Z817" s="15"/>
      <c r="AA817" s="15"/>
      <c r="AB817" s="15"/>
      <c r="AC817" s="15"/>
      <c r="AD817" s="15"/>
      <c r="AE817" s="15"/>
      <c r="AT817" s="212" t="s">
        <v>265</v>
      </c>
      <c r="AU817" s="212" t="s">
        <v>85</v>
      </c>
      <c r="AV817" s="15" t="s">
        <v>108</v>
      </c>
      <c r="AW817" s="15" t="s">
        <v>32</v>
      </c>
      <c r="AX817" s="15" t="s">
        <v>82</v>
      </c>
      <c r="AY817" s="212" t="s">
        <v>257</v>
      </c>
    </row>
    <row r="818" s="2" customFormat="1" ht="37.8" customHeight="1">
      <c r="A818" s="38"/>
      <c r="B818" s="181"/>
      <c r="C818" s="227" t="s">
        <v>1143</v>
      </c>
      <c r="D818" s="227" t="s">
        <v>315</v>
      </c>
      <c r="E818" s="228" t="s">
        <v>1161</v>
      </c>
      <c r="F818" s="229" t="s">
        <v>1162</v>
      </c>
      <c r="G818" s="230" t="s">
        <v>323</v>
      </c>
      <c r="H818" s="231">
        <v>242.83600000000001</v>
      </c>
      <c r="I818" s="232"/>
      <c r="J818" s="233">
        <f>ROUND(I818*H818,2)</f>
        <v>0</v>
      </c>
      <c r="K818" s="229" t="s">
        <v>263</v>
      </c>
      <c r="L818" s="234"/>
      <c r="M818" s="235" t="s">
        <v>1</v>
      </c>
      <c r="N818" s="236" t="s">
        <v>40</v>
      </c>
      <c r="O818" s="77"/>
      <c r="P818" s="191">
        <f>O818*H818</f>
        <v>0</v>
      </c>
      <c r="Q818" s="191">
        <v>0.0023</v>
      </c>
      <c r="R818" s="191">
        <f>Q818*H818</f>
        <v>0.55852279999999999</v>
      </c>
      <c r="S818" s="191">
        <v>0</v>
      </c>
      <c r="T818" s="192">
        <f>S818*H818</f>
        <v>0</v>
      </c>
      <c r="U818" s="38"/>
      <c r="V818" s="38"/>
      <c r="W818" s="38"/>
      <c r="X818" s="38"/>
      <c r="Y818" s="38"/>
      <c r="Z818" s="38"/>
      <c r="AA818" s="38"/>
      <c r="AB818" s="38"/>
      <c r="AC818" s="38"/>
      <c r="AD818" s="38"/>
      <c r="AE818" s="38"/>
      <c r="AR818" s="193" t="s">
        <v>462</v>
      </c>
      <c r="AT818" s="193" t="s">
        <v>315</v>
      </c>
      <c r="AU818" s="193" t="s">
        <v>85</v>
      </c>
      <c r="AY818" s="19" t="s">
        <v>257</v>
      </c>
      <c r="BE818" s="194">
        <f>IF(N818="základní",J818,0)</f>
        <v>0</v>
      </c>
      <c r="BF818" s="194">
        <f>IF(N818="snížená",J818,0)</f>
        <v>0</v>
      </c>
      <c r="BG818" s="194">
        <f>IF(N818="zákl. přenesená",J818,0)</f>
        <v>0</v>
      </c>
      <c r="BH818" s="194">
        <f>IF(N818="sníž. přenesená",J818,0)</f>
        <v>0</v>
      </c>
      <c r="BI818" s="194">
        <f>IF(N818="nulová",J818,0)</f>
        <v>0</v>
      </c>
      <c r="BJ818" s="19" t="s">
        <v>82</v>
      </c>
      <c r="BK818" s="194">
        <f>ROUND(I818*H818,2)</f>
        <v>0</v>
      </c>
      <c r="BL818" s="19" t="s">
        <v>364</v>
      </c>
      <c r="BM818" s="193" t="s">
        <v>4160</v>
      </c>
    </row>
    <row r="819" s="13" customFormat="1">
      <c r="A819" s="13"/>
      <c r="B819" s="195"/>
      <c r="C819" s="13"/>
      <c r="D819" s="196" t="s">
        <v>265</v>
      </c>
      <c r="E819" s="197" t="s">
        <v>1</v>
      </c>
      <c r="F819" s="198" t="s">
        <v>4161</v>
      </c>
      <c r="G819" s="13"/>
      <c r="H819" s="197" t="s">
        <v>1</v>
      </c>
      <c r="I819" s="199"/>
      <c r="J819" s="13"/>
      <c r="K819" s="13"/>
      <c r="L819" s="195"/>
      <c r="M819" s="200"/>
      <c r="N819" s="201"/>
      <c r="O819" s="201"/>
      <c r="P819" s="201"/>
      <c r="Q819" s="201"/>
      <c r="R819" s="201"/>
      <c r="S819" s="201"/>
      <c r="T819" s="202"/>
      <c r="U819" s="13"/>
      <c r="V819" s="13"/>
      <c r="W819" s="13"/>
      <c r="X819" s="13"/>
      <c r="Y819" s="13"/>
      <c r="Z819" s="13"/>
      <c r="AA819" s="13"/>
      <c r="AB819" s="13"/>
      <c r="AC819" s="13"/>
      <c r="AD819" s="13"/>
      <c r="AE819" s="13"/>
      <c r="AT819" s="197" t="s">
        <v>265</v>
      </c>
      <c r="AU819" s="197" t="s">
        <v>85</v>
      </c>
      <c r="AV819" s="13" t="s">
        <v>82</v>
      </c>
      <c r="AW819" s="13" t="s">
        <v>32</v>
      </c>
      <c r="AX819" s="13" t="s">
        <v>75</v>
      </c>
      <c r="AY819" s="197" t="s">
        <v>257</v>
      </c>
    </row>
    <row r="820" s="13" customFormat="1">
      <c r="A820" s="13"/>
      <c r="B820" s="195"/>
      <c r="C820" s="13"/>
      <c r="D820" s="196" t="s">
        <v>265</v>
      </c>
      <c r="E820" s="197" t="s">
        <v>1</v>
      </c>
      <c r="F820" s="198" t="s">
        <v>4162</v>
      </c>
      <c r="G820" s="13"/>
      <c r="H820" s="197" t="s">
        <v>1</v>
      </c>
      <c r="I820" s="199"/>
      <c r="J820" s="13"/>
      <c r="K820" s="13"/>
      <c r="L820" s="195"/>
      <c r="M820" s="200"/>
      <c r="N820" s="201"/>
      <c r="O820" s="201"/>
      <c r="P820" s="201"/>
      <c r="Q820" s="201"/>
      <c r="R820" s="201"/>
      <c r="S820" s="201"/>
      <c r="T820" s="202"/>
      <c r="U820" s="13"/>
      <c r="V820" s="13"/>
      <c r="W820" s="13"/>
      <c r="X820" s="13"/>
      <c r="Y820" s="13"/>
      <c r="Z820" s="13"/>
      <c r="AA820" s="13"/>
      <c r="AB820" s="13"/>
      <c r="AC820" s="13"/>
      <c r="AD820" s="13"/>
      <c r="AE820" s="13"/>
      <c r="AT820" s="197" t="s">
        <v>265</v>
      </c>
      <c r="AU820" s="197" t="s">
        <v>85</v>
      </c>
      <c r="AV820" s="13" t="s">
        <v>82</v>
      </c>
      <c r="AW820" s="13" t="s">
        <v>32</v>
      </c>
      <c r="AX820" s="13" t="s">
        <v>75</v>
      </c>
      <c r="AY820" s="197" t="s">
        <v>257</v>
      </c>
    </row>
    <row r="821" s="14" customFormat="1">
      <c r="A821" s="14"/>
      <c r="B821" s="203"/>
      <c r="C821" s="14"/>
      <c r="D821" s="196" t="s">
        <v>265</v>
      </c>
      <c r="E821" s="204" t="s">
        <v>1</v>
      </c>
      <c r="F821" s="205" t="s">
        <v>4148</v>
      </c>
      <c r="G821" s="14"/>
      <c r="H821" s="206">
        <v>112.99</v>
      </c>
      <c r="I821" s="207"/>
      <c r="J821" s="14"/>
      <c r="K821" s="14"/>
      <c r="L821" s="203"/>
      <c r="M821" s="208"/>
      <c r="N821" s="209"/>
      <c r="O821" s="209"/>
      <c r="P821" s="209"/>
      <c r="Q821" s="209"/>
      <c r="R821" s="209"/>
      <c r="S821" s="209"/>
      <c r="T821" s="210"/>
      <c r="U821" s="14"/>
      <c r="V821" s="14"/>
      <c r="W821" s="14"/>
      <c r="X821" s="14"/>
      <c r="Y821" s="14"/>
      <c r="Z821" s="14"/>
      <c r="AA821" s="14"/>
      <c r="AB821" s="14"/>
      <c r="AC821" s="14"/>
      <c r="AD821" s="14"/>
      <c r="AE821" s="14"/>
      <c r="AT821" s="204" t="s">
        <v>265</v>
      </c>
      <c r="AU821" s="204" t="s">
        <v>85</v>
      </c>
      <c r="AV821" s="14" t="s">
        <v>85</v>
      </c>
      <c r="AW821" s="14" t="s">
        <v>32</v>
      </c>
      <c r="AX821" s="14" t="s">
        <v>75</v>
      </c>
      <c r="AY821" s="204" t="s">
        <v>257</v>
      </c>
    </row>
    <row r="822" s="13" customFormat="1">
      <c r="A822" s="13"/>
      <c r="B822" s="195"/>
      <c r="C822" s="13"/>
      <c r="D822" s="196" t="s">
        <v>265</v>
      </c>
      <c r="E822" s="197" t="s">
        <v>1</v>
      </c>
      <c r="F822" s="198" t="s">
        <v>4163</v>
      </c>
      <c r="G822" s="13"/>
      <c r="H822" s="197" t="s">
        <v>1</v>
      </c>
      <c r="I822" s="199"/>
      <c r="J822" s="13"/>
      <c r="K822" s="13"/>
      <c r="L822" s="195"/>
      <c r="M822" s="200"/>
      <c r="N822" s="201"/>
      <c r="O822" s="201"/>
      <c r="P822" s="201"/>
      <c r="Q822" s="201"/>
      <c r="R822" s="201"/>
      <c r="S822" s="201"/>
      <c r="T822" s="202"/>
      <c r="U822" s="13"/>
      <c r="V822" s="13"/>
      <c r="W822" s="13"/>
      <c r="X822" s="13"/>
      <c r="Y822" s="13"/>
      <c r="Z822" s="13"/>
      <c r="AA822" s="13"/>
      <c r="AB822" s="13"/>
      <c r="AC822" s="13"/>
      <c r="AD822" s="13"/>
      <c r="AE822" s="13"/>
      <c r="AT822" s="197" t="s">
        <v>265</v>
      </c>
      <c r="AU822" s="197" t="s">
        <v>85</v>
      </c>
      <c r="AV822" s="13" t="s">
        <v>82</v>
      </c>
      <c r="AW822" s="13" t="s">
        <v>32</v>
      </c>
      <c r="AX822" s="13" t="s">
        <v>75</v>
      </c>
      <c r="AY822" s="197" t="s">
        <v>257</v>
      </c>
    </row>
    <row r="823" s="14" customFormat="1">
      <c r="A823" s="14"/>
      <c r="B823" s="203"/>
      <c r="C823" s="14"/>
      <c r="D823" s="196" t="s">
        <v>265</v>
      </c>
      <c r="E823" s="204" t="s">
        <v>1</v>
      </c>
      <c r="F823" s="205" t="s">
        <v>4149</v>
      </c>
      <c r="G823" s="14"/>
      <c r="H823" s="206">
        <v>63.789999999999999</v>
      </c>
      <c r="I823" s="207"/>
      <c r="J823" s="14"/>
      <c r="K823" s="14"/>
      <c r="L823" s="203"/>
      <c r="M823" s="208"/>
      <c r="N823" s="209"/>
      <c r="O823" s="209"/>
      <c r="P823" s="209"/>
      <c r="Q823" s="209"/>
      <c r="R823" s="209"/>
      <c r="S823" s="209"/>
      <c r="T823" s="210"/>
      <c r="U823" s="14"/>
      <c r="V823" s="14"/>
      <c r="W823" s="14"/>
      <c r="X823" s="14"/>
      <c r="Y823" s="14"/>
      <c r="Z823" s="14"/>
      <c r="AA823" s="14"/>
      <c r="AB823" s="14"/>
      <c r="AC823" s="14"/>
      <c r="AD823" s="14"/>
      <c r="AE823" s="14"/>
      <c r="AT823" s="204" t="s">
        <v>265</v>
      </c>
      <c r="AU823" s="204" t="s">
        <v>85</v>
      </c>
      <c r="AV823" s="14" t="s">
        <v>85</v>
      </c>
      <c r="AW823" s="14" t="s">
        <v>32</v>
      </c>
      <c r="AX823" s="14" t="s">
        <v>75</v>
      </c>
      <c r="AY823" s="204" t="s">
        <v>257</v>
      </c>
    </row>
    <row r="824" s="16" customFormat="1">
      <c r="A824" s="16"/>
      <c r="B824" s="219"/>
      <c r="C824" s="16"/>
      <c r="D824" s="196" t="s">
        <v>265</v>
      </c>
      <c r="E824" s="220" t="s">
        <v>1</v>
      </c>
      <c r="F824" s="221" t="s">
        <v>296</v>
      </c>
      <c r="G824" s="16"/>
      <c r="H824" s="222">
        <v>176.78</v>
      </c>
      <c r="I824" s="223"/>
      <c r="J824" s="16"/>
      <c r="K824" s="16"/>
      <c r="L824" s="219"/>
      <c r="M824" s="224"/>
      <c r="N824" s="225"/>
      <c r="O824" s="225"/>
      <c r="P824" s="225"/>
      <c r="Q824" s="225"/>
      <c r="R824" s="225"/>
      <c r="S824" s="225"/>
      <c r="T824" s="226"/>
      <c r="U824" s="16"/>
      <c r="V824" s="16"/>
      <c r="W824" s="16"/>
      <c r="X824" s="16"/>
      <c r="Y824" s="16"/>
      <c r="Z824" s="16"/>
      <c r="AA824" s="16"/>
      <c r="AB824" s="16"/>
      <c r="AC824" s="16"/>
      <c r="AD824" s="16"/>
      <c r="AE824" s="16"/>
      <c r="AT824" s="220" t="s">
        <v>265</v>
      </c>
      <c r="AU824" s="220" t="s">
        <v>85</v>
      </c>
      <c r="AV824" s="16" t="s">
        <v>92</v>
      </c>
      <c r="AW824" s="16" t="s">
        <v>32</v>
      </c>
      <c r="AX824" s="16" t="s">
        <v>75</v>
      </c>
      <c r="AY824" s="220" t="s">
        <v>257</v>
      </c>
    </row>
    <row r="825" s="13" customFormat="1">
      <c r="A825" s="13"/>
      <c r="B825" s="195"/>
      <c r="C825" s="13"/>
      <c r="D825" s="196" t="s">
        <v>265</v>
      </c>
      <c r="E825" s="197" t="s">
        <v>1</v>
      </c>
      <c r="F825" s="198" t="s">
        <v>4164</v>
      </c>
      <c r="G825" s="13"/>
      <c r="H825" s="197" t="s">
        <v>1</v>
      </c>
      <c r="I825" s="199"/>
      <c r="J825" s="13"/>
      <c r="K825" s="13"/>
      <c r="L825" s="195"/>
      <c r="M825" s="200"/>
      <c r="N825" s="201"/>
      <c r="O825" s="201"/>
      <c r="P825" s="201"/>
      <c r="Q825" s="201"/>
      <c r="R825" s="201"/>
      <c r="S825" s="201"/>
      <c r="T825" s="202"/>
      <c r="U825" s="13"/>
      <c r="V825" s="13"/>
      <c r="W825" s="13"/>
      <c r="X825" s="13"/>
      <c r="Y825" s="13"/>
      <c r="Z825" s="13"/>
      <c r="AA825" s="13"/>
      <c r="AB825" s="13"/>
      <c r="AC825" s="13"/>
      <c r="AD825" s="13"/>
      <c r="AE825" s="13"/>
      <c r="AT825" s="197" t="s">
        <v>265</v>
      </c>
      <c r="AU825" s="197" t="s">
        <v>85</v>
      </c>
      <c r="AV825" s="13" t="s">
        <v>82</v>
      </c>
      <c r="AW825" s="13" t="s">
        <v>32</v>
      </c>
      <c r="AX825" s="13" t="s">
        <v>75</v>
      </c>
      <c r="AY825" s="197" t="s">
        <v>257</v>
      </c>
    </row>
    <row r="826" s="14" customFormat="1">
      <c r="A826" s="14"/>
      <c r="B826" s="203"/>
      <c r="C826" s="14"/>
      <c r="D826" s="196" t="s">
        <v>265</v>
      </c>
      <c r="E826" s="204" t="s">
        <v>1</v>
      </c>
      <c r="F826" s="205" t="s">
        <v>4165</v>
      </c>
      <c r="G826" s="14"/>
      <c r="H826" s="206">
        <v>25.68</v>
      </c>
      <c r="I826" s="207"/>
      <c r="J826" s="14"/>
      <c r="K826" s="14"/>
      <c r="L826" s="203"/>
      <c r="M826" s="208"/>
      <c r="N826" s="209"/>
      <c r="O826" s="209"/>
      <c r="P826" s="209"/>
      <c r="Q826" s="209"/>
      <c r="R826" s="209"/>
      <c r="S826" s="209"/>
      <c r="T826" s="210"/>
      <c r="U826" s="14"/>
      <c r="V826" s="14"/>
      <c r="W826" s="14"/>
      <c r="X826" s="14"/>
      <c r="Y826" s="14"/>
      <c r="Z826" s="14"/>
      <c r="AA826" s="14"/>
      <c r="AB826" s="14"/>
      <c r="AC826" s="14"/>
      <c r="AD826" s="14"/>
      <c r="AE826" s="14"/>
      <c r="AT826" s="204" t="s">
        <v>265</v>
      </c>
      <c r="AU826" s="204" t="s">
        <v>85</v>
      </c>
      <c r="AV826" s="14" t="s">
        <v>85</v>
      </c>
      <c r="AW826" s="14" t="s">
        <v>32</v>
      </c>
      <c r="AX826" s="14" t="s">
        <v>75</v>
      </c>
      <c r="AY826" s="204" t="s">
        <v>257</v>
      </c>
    </row>
    <row r="827" s="14" customFormat="1">
      <c r="A827" s="14"/>
      <c r="B827" s="203"/>
      <c r="C827" s="14"/>
      <c r="D827" s="196" t="s">
        <v>265</v>
      </c>
      <c r="E827" s="204" t="s">
        <v>1</v>
      </c>
      <c r="F827" s="205" t="s">
        <v>4166</v>
      </c>
      <c r="G827" s="14"/>
      <c r="H827" s="206">
        <v>18.300000000000001</v>
      </c>
      <c r="I827" s="207"/>
      <c r="J827" s="14"/>
      <c r="K827" s="14"/>
      <c r="L827" s="203"/>
      <c r="M827" s="208"/>
      <c r="N827" s="209"/>
      <c r="O827" s="209"/>
      <c r="P827" s="209"/>
      <c r="Q827" s="209"/>
      <c r="R827" s="209"/>
      <c r="S827" s="209"/>
      <c r="T827" s="210"/>
      <c r="U827" s="14"/>
      <c r="V827" s="14"/>
      <c r="W827" s="14"/>
      <c r="X827" s="14"/>
      <c r="Y827" s="14"/>
      <c r="Z827" s="14"/>
      <c r="AA827" s="14"/>
      <c r="AB827" s="14"/>
      <c r="AC827" s="14"/>
      <c r="AD827" s="14"/>
      <c r="AE827" s="14"/>
      <c r="AT827" s="204" t="s">
        <v>265</v>
      </c>
      <c r="AU827" s="204" t="s">
        <v>85</v>
      </c>
      <c r="AV827" s="14" t="s">
        <v>85</v>
      </c>
      <c r="AW827" s="14" t="s">
        <v>32</v>
      </c>
      <c r="AX827" s="14" t="s">
        <v>75</v>
      </c>
      <c r="AY827" s="204" t="s">
        <v>257</v>
      </c>
    </row>
    <row r="828" s="16" customFormat="1">
      <c r="A828" s="16"/>
      <c r="B828" s="219"/>
      <c r="C828" s="16"/>
      <c r="D828" s="196" t="s">
        <v>265</v>
      </c>
      <c r="E828" s="220" t="s">
        <v>1</v>
      </c>
      <c r="F828" s="221" t="s">
        <v>296</v>
      </c>
      <c r="G828" s="16"/>
      <c r="H828" s="222">
        <v>43.979999999999997</v>
      </c>
      <c r="I828" s="223"/>
      <c r="J828" s="16"/>
      <c r="K828" s="16"/>
      <c r="L828" s="219"/>
      <c r="M828" s="224"/>
      <c r="N828" s="225"/>
      <c r="O828" s="225"/>
      <c r="P828" s="225"/>
      <c r="Q828" s="225"/>
      <c r="R828" s="225"/>
      <c r="S828" s="225"/>
      <c r="T828" s="226"/>
      <c r="U828" s="16"/>
      <c r="V828" s="16"/>
      <c r="W828" s="16"/>
      <c r="X828" s="16"/>
      <c r="Y828" s="16"/>
      <c r="Z828" s="16"/>
      <c r="AA828" s="16"/>
      <c r="AB828" s="16"/>
      <c r="AC828" s="16"/>
      <c r="AD828" s="16"/>
      <c r="AE828" s="16"/>
      <c r="AT828" s="220" t="s">
        <v>265</v>
      </c>
      <c r="AU828" s="220" t="s">
        <v>85</v>
      </c>
      <c r="AV828" s="16" t="s">
        <v>92</v>
      </c>
      <c r="AW828" s="16" t="s">
        <v>32</v>
      </c>
      <c r="AX828" s="16" t="s">
        <v>75</v>
      </c>
      <c r="AY828" s="220" t="s">
        <v>257</v>
      </c>
    </row>
    <row r="829" s="15" customFormat="1">
      <c r="A829" s="15"/>
      <c r="B829" s="211"/>
      <c r="C829" s="15"/>
      <c r="D829" s="196" t="s">
        <v>265</v>
      </c>
      <c r="E829" s="212" t="s">
        <v>1</v>
      </c>
      <c r="F829" s="213" t="s">
        <v>271</v>
      </c>
      <c r="G829" s="15"/>
      <c r="H829" s="214">
        <v>220.75999999999999</v>
      </c>
      <c r="I829" s="215"/>
      <c r="J829" s="15"/>
      <c r="K829" s="15"/>
      <c r="L829" s="211"/>
      <c r="M829" s="216"/>
      <c r="N829" s="217"/>
      <c r="O829" s="217"/>
      <c r="P829" s="217"/>
      <c r="Q829" s="217"/>
      <c r="R829" s="217"/>
      <c r="S829" s="217"/>
      <c r="T829" s="218"/>
      <c r="U829" s="15"/>
      <c r="V829" s="15"/>
      <c r="W829" s="15"/>
      <c r="X829" s="15"/>
      <c r="Y829" s="15"/>
      <c r="Z829" s="15"/>
      <c r="AA829" s="15"/>
      <c r="AB829" s="15"/>
      <c r="AC829" s="15"/>
      <c r="AD829" s="15"/>
      <c r="AE829" s="15"/>
      <c r="AT829" s="212" t="s">
        <v>265</v>
      </c>
      <c r="AU829" s="212" t="s">
        <v>85</v>
      </c>
      <c r="AV829" s="15" t="s">
        <v>108</v>
      </c>
      <c r="AW829" s="15" t="s">
        <v>32</v>
      </c>
      <c r="AX829" s="15" t="s">
        <v>82</v>
      </c>
      <c r="AY829" s="212" t="s">
        <v>257</v>
      </c>
    </row>
    <row r="830" s="14" customFormat="1">
      <c r="A830" s="14"/>
      <c r="B830" s="203"/>
      <c r="C830" s="14"/>
      <c r="D830" s="196" t="s">
        <v>265</v>
      </c>
      <c r="E830" s="14"/>
      <c r="F830" s="205" t="s">
        <v>4167</v>
      </c>
      <c r="G830" s="14"/>
      <c r="H830" s="206">
        <v>242.83600000000001</v>
      </c>
      <c r="I830" s="207"/>
      <c r="J830" s="14"/>
      <c r="K830" s="14"/>
      <c r="L830" s="203"/>
      <c r="M830" s="208"/>
      <c r="N830" s="209"/>
      <c r="O830" s="209"/>
      <c r="P830" s="209"/>
      <c r="Q830" s="209"/>
      <c r="R830" s="209"/>
      <c r="S830" s="209"/>
      <c r="T830" s="210"/>
      <c r="U830" s="14"/>
      <c r="V830" s="14"/>
      <c r="W830" s="14"/>
      <c r="X830" s="14"/>
      <c r="Y830" s="14"/>
      <c r="Z830" s="14"/>
      <c r="AA830" s="14"/>
      <c r="AB830" s="14"/>
      <c r="AC830" s="14"/>
      <c r="AD830" s="14"/>
      <c r="AE830" s="14"/>
      <c r="AT830" s="204" t="s">
        <v>265</v>
      </c>
      <c r="AU830" s="204" t="s">
        <v>85</v>
      </c>
      <c r="AV830" s="14" t="s">
        <v>85</v>
      </c>
      <c r="AW830" s="14" t="s">
        <v>3</v>
      </c>
      <c r="AX830" s="14" t="s">
        <v>82</v>
      </c>
      <c r="AY830" s="204" t="s">
        <v>257</v>
      </c>
    </row>
    <row r="831" s="2" customFormat="1" ht="24.15" customHeight="1">
      <c r="A831" s="38"/>
      <c r="B831" s="181"/>
      <c r="C831" s="182" t="s">
        <v>1149</v>
      </c>
      <c r="D831" s="182" t="s">
        <v>259</v>
      </c>
      <c r="E831" s="183" t="s">
        <v>1171</v>
      </c>
      <c r="F831" s="184" t="s">
        <v>1172</v>
      </c>
      <c r="G831" s="185" t="s">
        <v>323</v>
      </c>
      <c r="H831" s="186">
        <v>317.25</v>
      </c>
      <c r="I831" s="187"/>
      <c r="J831" s="188">
        <f>ROUND(I831*H831,2)</f>
        <v>0</v>
      </c>
      <c r="K831" s="184" t="s">
        <v>263</v>
      </c>
      <c r="L831" s="39"/>
      <c r="M831" s="189" t="s">
        <v>1</v>
      </c>
      <c r="N831" s="190" t="s">
        <v>40</v>
      </c>
      <c r="O831" s="77"/>
      <c r="P831" s="191">
        <f>O831*H831</f>
        <v>0</v>
      </c>
      <c r="Q831" s="191">
        <v>0</v>
      </c>
      <c r="R831" s="191">
        <f>Q831*H831</f>
        <v>0</v>
      </c>
      <c r="S831" s="191">
        <v>0</v>
      </c>
      <c r="T831" s="192">
        <f>S831*H831</f>
        <v>0</v>
      </c>
      <c r="U831" s="38"/>
      <c r="V831" s="38"/>
      <c r="W831" s="38"/>
      <c r="X831" s="38"/>
      <c r="Y831" s="38"/>
      <c r="Z831" s="38"/>
      <c r="AA831" s="38"/>
      <c r="AB831" s="38"/>
      <c r="AC831" s="38"/>
      <c r="AD831" s="38"/>
      <c r="AE831" s="38"/>
      <c r="AR831" s="193" t="s">
        <v>364</v>
      </c>
      <c r="AT831" s="193" t="s">
        <v>259</v>
      </c>
      <c r="AU831" s="193" t="s">
        <v>85</v>
      </c>
      <c r="AY831" s="19" t="s">
        <v>257</v>
      </c>
      <c r="BE831" s="194">
        <f>IF(N831="základní",J831,0)</f>
        <v>0</v>
      </c>
      <c r="BF831" s="194">
        <f>IF(N831="snížená",J831,0)</f>
        <v>0</v>
      </c>
      <c r="BG831" s="194">
        <f>IF(N831="zákl. přenesená",J831,0)</f>
        <v>0</v>
      </c>
      <c r="BH831" s="194">
        <f>IF(N831="sníž. přenesená",J831,0)</f>
        <v>0</v>
      </c>
      <c r="BI831" s="194">
        <f>IF(N831="nulová",J831,0)</f>
        <v>0</v>
      </c>
      <c r="BJ831" s="19" t="s">
        <v>82</v>
      </c>
      <c r="BK831" s="194">
        <f>ROUND(I831*H831,2)</f>
        <v>0</v>
      </c>
      <c r="BL831" s="19" t="s">
        <v>364</v>
      </c>
      <c r="BM831" s="193" t="s">
        <v>4168</v>
      </c>
    </row>
    <row r="832" s="13" customFormat="1">
      <c r="A832" s="13"/>
      <c r="B832" s="195"/>
      <c r="C832" s="13"/>
      <c r="D832" s="196" t="s">
        <v>265</v>
      </c>
      <c r="E832" s="197" t="s">
        <v>1</v>
      </c>
      <c r="F832" s="198" t="s">
        <v>1133</v>
      </c>
      <c r="G832" s="13"/>
      <c r="H832" s="197" t="s">
        <v>1</v>
      </c>
      <c r="I832" s="199"/>
      <c r="J832" s="13"/>
      <c r="K832" s="13"/>
      <c r="L832" s="195"/>
      <c r="M832" s="200"/>
      <c r="N832" s="201"/>
      <c r="O832" s="201"/>
      <c r="P832" s="201"/>
      <c r="Q832" s="201"/>
      <c r="R832" s="201"/>
      <c r="S832" s="201"/>
      <c r="T832" s="202"/>
      <c r="U832" s="13"/>
      <c r="V832" s="13"/>
      <c r="W832" s="13"/>
      <c r="X832" s="13"/>
      <c r="Y832" s="13"/>
      <c r="Z832" s="13"/>
      <c r="AA832" s="13"/>
      <c r="AB832" s="13"/>
      <c r="AC832" s="13"/>
      <c r="AD832" s="13"/>
      <c r="AE832" s="13"/>
      <c r="AT832" s="197" t="s">
        <v>265</v>
      </c>
      <c r="AU832" s="197" t="s">
        <v>85</v>
      </c>
      <c r="AV832" s="13" t="s">
        <v>82</v>
      </c>
      <c r="AW832" s="13" t="s">
        <v>32</v>
      </c>
      <c r="AX832" s="13" t="s">
        <v>75</v>
      </c>
      <c r="AY832" s="197" t="s">
        <v>257</v>
      </c>
    </row>
    <row r="833" s="13" customFormat="1">
      <c r="A833" s="13"/>
      <c r="B833" s="195"/>
      <c r="C833" s="13"/>
      <c r="D833" s="196" t="s">
        <v>265</v>
      </c>
      <c r="E833" s="197" t="s">
        <v>1</v>
      </c>
      <c r="F833" s="198" t="s">
        <v>4146</v>
      </c>
      <c r="G833" s="13"/>
      <c r="H833" s="197" t="s">
        <v>1</v>
      </c>
      <c r="I833" s="199"/>
      <c r="J833" s="13"/>
      <c r="K833" s="13"/>
      <c r="L833" s="195"/>
      <c r="M833" s="200"/>
      <c r="N833" s="201"/>
      <c r="O833" s="201"/>
      <c r="P833" s="201"/>
      <c r="Q833" s="201"/>
      <c r="R833" s="201"/>
      <c r="S833" s="201"/>
      <c r="T833" s="202"/>
      <c r="U833" s="13"/>
      <c r="V833" s="13"/>
      <c r="W833" s="13"/>
      <c r="X833" s="13"/>
      <c r="Y833" s="13"/>
      <c r="Z833" s="13"/>
      <c r="AA833" s="13"/>
      <c r="AB833" s="13"/>
      <c r="AC833" s="13"/>
      <c r="AD833" s="13"/>
      <c r="AE833" s="13"/>
      <c r="AT833" s="197" t="s">
        <v>265</v>
      </c>
      <c r="AU833" s="197" t="s">
        <v>85</v>
      </c>
      <c r="AV833" s="13" t="s">
        <v>82</v>
      </c>
      <c r="AW833" s="13" t="s">
        <v>32</v>
      </c>
      <c r="AX833" s="13" t="s">
        <v>75</v>
      </c>
      <c r="AY833" s="197" t="s">
        <v>257</v>
      </c>
    </row>
    <row r="834" s="14" customFormat="1">
      <c r="A834" s="14"/>
      <c r="B834" s="203"/>
      <c r="C834" s="14"/>
      <c r="D834" s="196" t="s">
        <v>265</v>
      </c>
      <c r="E834" s="204" t="s">
        <v>1</v>
      </c>
      <c r="F834" s="205" t="s">
        <v>4147</v>
      </c>
      <c r="G834" s="14"/>
      <c r="H834" s="206">
        <v>84.569999999999993</v>
      </c>
      <c r="I834" s="207"/>
      <c r="J834" s="14"/>
      <c r="K834" s="14"/>
      <c r="L834" s="203"/>
      <c r="M834" s="208"/>
      <c r="N834" s="209"/>
      <c r="O834" s="209"/>
      <c r="P834" s="209"/>
      <c r="Q834" s="209"/>
      <c r="R834" s="209"/>
      <c r="S834" s="209"/>
      <c r="T834" s="210"/>
      <c r="U834" s="14"/>
      <c r="V834" s="14"/>
      <c r="W834" s="14"/>
      <c r="X834" s="14"/>
      <c r="Y834" s="14"/>
      <c r="Z834" s="14"/>
      <c r="AA834" s="14"/>
      <c r="AB834" s="14"/>
      <c r="AC834" s="14"/>
      <c r="AD834" s="14"/>
      <c r="AE834" s="14"/>
      <c r="AT834" s="204" t="s">
        <v>265</v>
      </c>
      <c r="AU834" s="204" t="s">
        <v>85</v>
      </c>
      <c r="AV834" s="14" t="s">
        <v>85</v>
      </c>
      <c r="AW834" s="14" t="s">
        <v>32</v>
      </c>
      <c r="AX834" s="14" t="s">
        <v>75</v>
      </c>
      <c r="AY834" s="204" t="s">
        <v>257</v>
      </c>
    </row>
    <row r="835" s="13" customFormat="1">
      <c r="A835" s="13"/>
      <c r="B835" s="195"/>
      <c r="C835" s="13"/>
      <c r="D835" s="196" t="s">
        <v>265</v>
      </c>
      <c r="E835" s="197" t="s">
        <v>1</v>
      </c>
      <c r="F835" s="198" t="s">
        <v>1134</v>
      </c>
      <c r="G835" s="13"/>
      <c r="H835" s="197" t="s">
        <v>1</v>
      </c>
      <c r="I835" s="199"/>
      <c r="J835" s="13"/>
      <c r="K835" s="13"/>
      <c r="L835" s="195"/>
      <c r="M835" s="200"/>
      <c r="N835" s="201"/>
      <c r="O835" s="201"/>
      <c r="P835" s="201"/>
      <c r="Q835" s="201"/>
      <c r="R835" s="201"/>
      <c r="S835" s="201"/>
      <c r="T835" s="202"/>
      <c r="U835" s="13"/>
      <c r="V835" s="13"/>
      <c r="W835" s="13"/>
      <c r="X835" s="13"/>
      <c r="Y835" s="13"/>
      <c r="Z835" s="13"/>
      <c r="AA835" s="13"/>
      <c r="AB835" s="13"/>
      <c r="AC835" s="13"/>
      <c r="AD835" s="13"/>
      <c r="AE835" s="13"/>
      <c r="AT835" s="197" t="s">
        <v>265</v>
      </c>
      <c r="AU835" s="197" t="s">
        <v>85</v>
      </c>
      <c r="AV835" s="13" t="s">
        <v>82</v>
      </c>
      <c r="AW835" s="13" t="s">
        <v>32</v>
      </c>
      <c r="AX835" s="13" t="s">
        <v>75</v>
      </c>
      <c r="AY835" s="197" t="s">
        <v>257</v>
      </c>
    </row>
    <row r="836" s="14" customFormat="1">
      <c r="A836" s="14"/>
      <c r="B836" s="203"/>
      <c r="C836" s="14"/>
      <c r="D836" s="196" t="s">
        <v>265</v>
      </c>
      <c r="E836" s="204" t="s">
        <v>1</v>
      </c>
      <c r="F836" s="205" t="s">
        <v>4148</v>
      </c>
      <c r="G836" s="14"/>
      <c r="H836" s="206">
        <v>112.99</v>
      </c>
      <c r="I836" s="207"/>
      <c r="J836" s="14"/>
      <c r="K836" s="14"/>
      <c r="L836" s="203"/>
      <c r="M836" s="208"/>
      <c r="N836" s="209"/>
      <c r="O836" s="209"/>
      <c r="P836" s="209"/>
      <c r="Q836" s="209"/>
      <c r="R836" s="209"/>
      <c r="S836" s="209"/>
      <c r="T836" s="210"/>
      <c r="U836" s="14"/>
      <c r="V836" s="14"/>
      <c r="W836" s="14"/>
      <c r="X836" s="14"/>
      <c r="Y836" s="14"/>
      <c r="Z836" s="14"/>
      <c r="AA836" s="14"/>
      <c r="AB836" s="14"/>
      <c r="AC836" s="14"/>
      <c r="AD836" s="14"/>
      <c r="AE836" s="14"/>
      <c r="AT836" s="204" t="s">
        <v>265</v>
      </c>
      <c r="AU836" s="204" t="s">
        <v>85</v>
      </c>
      <c r="AV836" s="14" t="s">
        <v>85</v>
      </c>
      <c r="AW836" s="14" t="s">
        <v>32</v>
      </c>
      <c r="AX836" s="14" t="s">
        <v>75</v>
      </c>
      <c r="AY836" s="204" t="s">
        <v>257</v>
      </c>
    </row>
    <row r="837" s="13" customFormat="1">
      <c r="A837" s="13"/>
      <c r="B837" s="195"/>
      <c r="C837" s="13"/>
      <c r="D837" s="196" t="s">
        <v>265</v>
      </c>
      <c r="E837" s="197" t="s">
        <v>1</v>
      </c>
      <c r="F837" s="198" t="s">
        <v>1138</v>
      </c>
      <c r="G837" s="13"/>
      <c r="H837" s="197" t="s">
        <v>1</v>
      </c>
      <c r="I837" s="199"/>
      <c r="J837" s="13"/>
      <c r="K837" s="13"/>
      <c r="L837" s="195"/>
      <c r="M837" s="200"/>
      <c r="N837" s="201"/>
      <c r="O837" s="201"/>
      <c r="P837" s="201"/>
      <c r="Q837" s="201"/>
      <c r="R837" s="201"/>
      <c r="S837" s="201"/>
      <c r="T837" s="202"/>
      <c r="U837" s="13"/>
      <c r="V837" s="13"/>
      <c r="W837" s="13"/>
      <c r="X837" s="13"/>
      <c r="Y837" s="13"/>
      <c r="Z837" s="13"/>
      <c r="AA837" s="13"/>
      <c r="AB837" s="13"/>
      <c r="AC837" s="13"/>
      <c r="AD837" s="13"/>
      <c r="AE837" s="13"/>
      <c r="AT837" s="197" t="s">
        <v>265</v>
      </c>
      <c r="AU837" s="197" t="s">
        <v>85</v>
      </c>
      <c r="AV837" s="13" t="s">
        <v>82</v>
      </c>
      <c r="AW837" s="13" t="s">
        <v>32</v>
      </c>
      <c r="AX837" s="13" t="s">
        <v>75</v>
      </c>
      <c r="AY837" s="197" t="s">
        <v>257</v>
      </c>
    </row>
    <row r="838" s="14" customFormat="1">
      <c r="A838" s="14"/>
      <c r="B838" s="203"/>
      <c r="C838" s="14"/>
      <c r="D838" s="196" t="s">
        <v>265</v>
      </c>
      <c r="E838" s="204" t="s">
        <v>1</v>
      </c>
      <c r="F838" s="205" t="s">
        <v>4149</v>
      </c>
      <c r="G838" s="14"/>
      <c r="H838" s="206">
        <v>63.789999999999999</v>
      </c>
      <c r="I838" s="207"/>
      <c r="J838" s="14"/>
      <c r="K838" s="14"/>
      <c r="L838" s="203"/>
      <c r="M838" s="208"/>
      <c r="N838" s="209"/>
      <c r="O838" s="209"/>
      <c r="P838" s="209"/>
      <c r="Q838" s="209"/>
      <c r="R838" s="209"/>
      <c r="S838" s="209"/>
      <c r="T838" s="210"/>
      <c r="U838" s="14"/>
      <c r="V838" s="14"/>
      <c r="W838" s="14"/>
      <c r="X838" s="14"/>
      <c r="Y838" s="14"/>
      <c r="Z838" s="14"/>
      <c r="AA838" s="14"/>
      <c r="AB838" s="14"/>
      <c r="AC838" s="14"/>
      <c r="AD838" s="14"/>
      <c r="AE838" s="14"/>
      <c r="AT838" s="204" t="s">
        <v>265</v>
      </c>
      <c r="AU838" s="204" t="s">
        <v>85</v>
      </c>
      <c r="AV838" s="14" t="s">
        <v>85</v>
      </c>
      <c r="AW838" s="14" t="s">
        <v>32</v>
      </c>
      <c r="AX838" s="14" t="s">
        <v>75</v>
      </c>
      <c r="AY838" s="204" t="s">
        <v>257</v>
      </c>
    </row>
    <row r="839" s="16" customFormat="1">
      <c r="A839" s="16"/>
      <c r="B839" s="219"/>
      <c r="C839" s="16"/>
      <c r="D839" s="196" t="s">
        <v>265</v>
      </c>
      <c r="E839" s="220" t="s">
        <v>1</v>
      </c>
      <c r="F839" s="221" t="s">
        <v>296</v>
      </c>
      <c r="G839" s="16"/>
      <c r="H839" s="222">
        <v>261.35000000000002</v>
      </c>
      <c r="I839" s="223"/>
      <c r="J839" s="16"/>
      <c r="K839" s="16"/>
      <c r="L839" s="219"/>
      <c r="M839" s="224"/>
      <c r="N839" s="225"/>
      <c r="O839" s="225"/>
      <c r="P839" s="225"/>
      <c r="Q839" s="225"/>
      <c r="R839" s="225"/>
      <c r="S839" s="225"/>
      <c r="T839" s="226"/>
      <c r="U839" s="16"/>
      <c r="V839" s="16"/>
      <c r="W839" s="16"/>
      <c r="X839" s="16"/>
      <c r="Y839" s="16"/>
      <c r="Z839" s="16"/>
      <c r="AA839" s="16"/>
      <c r="AB839" s="16"/>
      <c r="AC839" s="16"/>
      <c r="AD839" s="16"/>
      <c r="AE839" s="16"/>
      <c r="AT839" s="220" t="s">
        <v>265</v>
      </c>
      <c r="AU839" s="220" t="s">
        <v>85</v>
      </c>
      <c r="AV839" s="16" t="s">
        <v>92</v>
      </c>
      <c r="AW839" s="16" t="s">
        <v>32</v>
      </c>
      <c r="AX839" s="16" t="s">
        <v>75</v>
      </c>
      <c r="AY839" s="220" t="s">
        <v>257</v>
      </c>
    </row>
    <row r="840" s="13" customFormat="1">
      <c r="A840" s="13"/>
      <c r="B840" s="195"/>
      <c r="C840" s="13"/>
      <c r="D840" s="196" t="s">
        <v>265</v>
      </c>
      <c r="E840" s="197" t="s">
        <v>1</v>
      </c>
      <c r="F840" s="198" t="s">
        <v>846</v>
      </c>
      <c r="G840" s="13"/>
      <c r="H840" s="197" t="s">
        <v>1</v>
      </c>
      <c r="I840" s="199"/>
      <c r="J840" s="13"/>
      <c r="K840" s="13"/>
      <c r="L840" s="195"/>
      <c r="M840" s="200"/>
      <c r="N840" s="201"/>
      <c r="O840" s="201"/>
      <c r="P840" s="201"/>
      <c r="Q840" s="201"/>
      <c r="R840" s="201"/>
      <c r="S840" s="201"/>
      <c r="T840" s="202"/>
      <c r="U840" s="13"/>
      <c r="V840" s="13"/>
      <c r="W840" s="13"/>
      <c r="X840" s="13"/>
      <c r="Y840" s="13"/>
      <c r="Z840" s="13"/>
      <c r="AA840" s="13"/>
      <c r="AB840" s="13"/>
      <c r="AC840" s="13"/>
      <c r="AD840" s="13"/>
      <c r="AE840" s="13"/>
      <c r="AT840" s="197" t="s">
        <v>265</v>
      </c>
      <c r="AU840" s="197" t="s">
        <v>85</v>
      </c>
      <c r="AV840" s="13" t="s">
        <v>82</v>
      </c>
      <c r="AW840" s="13" t="s">
        <v>32</v>
      </c>
      <c r="AX840" s="13" t="s">
        <v>75</v>
      </c>
      <c r="AY840" s="197" t="s">
        <v>257</v>
      </c>
    </row>
    <row r="841" s="13" customFormat="1">
      <c r="A841" s="13"/>
      <c r="B841" s="195"/>
      <c r="C841" s="13"/>
      <c r="D841" s="196" t="s">
        <v>265</v>
      </c>
      <c r="E841" s="197" t="s">
        <v>1</v>
      </c>
      <c r="F841" s="198" t="s">
        <v>1140</v>
      </c>
      <c r="G841" s="13"/>
      <c r="H841" s="197" t="s">
        <v>1</v>
      </c>
      <c r="I841" s="199"/>
      <c r="J841" s="13"/>
      <c r="K841" s="13"/>
      <c r="L841" s="195"/>
      <c r="M841" s="200"/>
      <c r="N841" s="201"/>
      <c r="O841" s="201"/>
      <c r="P841" s="201"/>
      <c r="Q841" s="201"/>
      <c r="R841" s="201"/>
      <c r="S841" s="201"/>
      <c r="T841" s="202"/>
      <c r="U841" s="13"/>
      <c r="V841" s="13"/>
      <c r="W841" s="13"/>
      <c r="X841" s="13"/>
      <c r="Y841" s="13"/>
      <c r="Z841" s="13"/>
      <c r="AA841" s="13"/>
      <c r="AB841" s="13"/>
      <c r="AC841" s="13"/>
      <c r="AD841" s="13"/>
      <c r="AE841" s="13"/>
      <c r="AT841" s="197" t="s">
        <v>265</v>
      </c>
      <c r="AU841" s="197" t="s">
        <v>85</v>
      </c>
      <c r="AV841" s="13" t="s">
        <v>82</v>
      </c>
      <c r="AW841" s="13" t="s">
        <v>32</v>
      </c>
      <c r="AX841" s="13" t="s">
        <v>75</v>
      </c>
      <c r="AY841" s="197" t="s">
        <v>257</v>
      </c>
    </row>
    <row r="842" s="14" customFormat="1">
      <c r="A842" s="14"/>
      <c r="B842" s="203"/>
      <c r="C842" s="14"/>
      <c r="D842" s="196" t="s">
        <v>265</v>
      </c>
      <c r="E842" s="204" t="s">
        <v>1</v>
      </c>
      <c r="F842" s="205" t="s">
        <v>4150</v>
      </c>
      <c r="G842" s="14"/>
      <c r="H842" s="206">
        <v>18.710000000000001</v>
      </c>
      <c r="I842" s="207"/>
      <c r="J842" s="14"/>
      <c r="K842" s="14"/>
      <c r="L842" s="203"/>
      <c r="M842" s="208"/>
      <c r="N842" s="209"/>
      <c r="O842" s="209"/>
      <c r="P842" s="209"/>
      <c r="Q842" s="209"/>
      <c r="R842" s="209"/>
      <c r="S842" s="209"/>
      <c r="T842" s="210"/>
      <c r="U842" s="14"/>
      <c r="V842" s="14"/>
      <c r="W842" s="14"/>
      <c r="X842" s="14"/>
      <c r="Y842" s="14"/>
      <c r="Z842" s="14"/>
      <c r="AA842" s="14"/>
      <c r="AB842" s="14"/>
      <c r="AC842" s="14"/>
      <c r="AD842" s="14"/>
      <c r="AE842" s="14"/>
      <c r="AT842" s="204" t="s">
        <v>265</v>
      </c>
      <c r="AU842" s="204" t="s">
        <v>85</v>
      </c>
      <c r="AV842" s="14" t="s">
        <v>85</v>
      </c>
      <c r="AW842" s="14" t="s">
        <v>32</v>
      </c>
      <c r="AX842" s="14" t="s">
        <v>75</v>
      </c>
      <c r="AY842" s="204" t="s">
        <v>257</v>
      </c>
    </row>
    <row r="843" s="16" customFormat="1">
      <c r="A843" s="16"/>
      <c r="B843" s="219"/>
      <c r="C843" s="16"/>
      <c r="D843" s="196" t="s">
        <v>265</v>
      </c>
      <c r="E843" s="220" t="s">
        <v>1</v>
      </c>
      <c r="F843" s="221" t="s">
        <v>296</v>
      </c>
      <c r="G843" s="16"/>
      <c r="H843" s="222">
        <v>18.710000000000001</v>
      </c>
      <c r="I843" s="223"/>
      <c r="J843" s="16"/>
      <c r="K843" s="16"/>
      <c r="L843" s="219"/>
      <c r="M843" s="224"/>
      <c r="N843" s="225"/>
      <c r="O843" s="225"/>
      <c r="P843" s="225"/>
      <c r="Q843" s="225"/>
      <c r="R843" s="225"/>
      <c r="S843" s="225"/>
      <c r="T843" s="226"/>
      <c r="U843" s="16"/>
      <c r="V843" s="16"/>
      <c r="W843" s="16"/>
      <c r="X843" s="16"/>
      <c r="Y843" s="16"/>
      <c r="Z843" s="16"/>
      <c r="AA843" s="16"/>
      <c r="AB843" s="16"/>
      <c r="AC843" s="16"/>
      <c r="AD843" s="16"/>
      <c r="AE843" s="16"/>
      <c r="AT843" s="220" t="s">
        <v>265</v>
      </c>
      <c r="AU843" s="220" t="s">
        <v>85</v>
      </c>
      <c r="AV843" s="16" t="s">
        <v>92</v>
      </c>
      <c r="AW843" s="16" t="s">
        <v>32</v>
      </c>
      <c r="AX843" s="16" t="s">
        <v>75</v>
      </c>
      <c r="AY843" s="220" t="s">
        <v>257</v>
      </c>
    </row>
    <row r="844" s="13" customFormat="1">
      <c r="A844" s="13"/>
      <c r="B844" s="195"/>
      <c r="C844" s="13"/>
      <c r="D844" s="196" t="s">
        <v>265</v>
      </c>
      <c r="E844" s="197" t="s">
        <v>1</v>
      </c>
      <c r="F844" s="198" t="s">
        <v>835</v>
      </c>
      <c r="G844" s="13"/>
      <c r="H844" s="197" t="s">
        <v>1</v>
      </c>
      <c r="I844" s="199"/>
      <c r="J844" s="13"/>
      <c r="K844" s="13"/>
      <c r="L844" s="195"/>
      <c r="M844" s="200"/>
      <c r="N844" s="201"/>
      <c r="O844" s="201"/>
      <c r="P844" s="201"/>
      <c r="Q844" s="201"/>
      <c r="R844" s="201"/>
      <c r="S844" s="201"/>
      <c r="T844" s="202"/>
      <c r="U844" s="13"/>
      <c r="V844" s="13"/>
      <c r="W844" s="13"/>
      <c r="X844" s="13"/>
      <c r="Y844" s="13"/>
      <c r="Z844" s="13"/>
      <c r="AA844" s="13"/>
      <c r="AB844" s="13"/>
      <c r="AC844" s="13"/>
      <c r="AD844" s="13"/>
      <c r="AE844" s="13"/>
      <c r="AT844" s="197" t="s">
        <v>265</v>
      </c>
      <c r="AU844" s="197" t="s">
        <v>85</v>
      </c>
      <c r="AV844" s="13" t="s">
        <v>82</v>
      </c>
      <c r="AW844" s="13" t="s">
        <v>32</v>
      </c>
      <c r="AX844" s="13" t="s">
        <v>75</v>
      </c>
      <c r="AY844" s="197" t="s">
        <v>257</v>
      </c>
    </row>
    <row r="845" s="13" customFormat="1">
      <c r="A845" s="13"/>
      <c r="B845" s="195"/>
      <c r="C845" s="13"/>
      <c r="D845" s="196" t="s">
        <v>265</v>
      </c>
      <c r="E845" s="197" t="s">
        <v>1</v>
      </c>
      <c r="F845" s="198" t="s">
        <v>4151</v>
      </c>
      <c r="G845" s="13"/>
      <c r="H845" s="197" t="s">
        <v>1</v>
      </c>
      <c r="I845" s="199"/>
      <c r="J845" s="13"/>
      <c r="K845" s="13"/>
      <c r="L845" s="195"/>
      <c r="M845" s="200"/>
      <c r="N845" s="201"/>
      <c r="O845" s="201"/>
      <c r="P845" s="201"/>
      <c r="Q845" s="201"/>
      <c r="R845" s="201"/>
      <c r="S845" s="201"/>
      <c r="T845" s="202"/>
      <c r="U845" s="13"/>
      <c r="V845" s="13"/>
      <c r="W845" s="13"/>
      <c r="X845" s="13"/>
      <c r="Y845" s="13"/>
      <c r="Z845" s="13"/>
      <c r="AA845" s="13"/>
      <c r="AB845" s="13"/>
      <c r="AC845" s="13"/>
      <c r="AD845" s="13"/>
      <c r="AE845" s="13"/>
      <c r="AT845" s="197" t="s">
        <v>265</v>
      </c>
      <c r="AU845" s="197" t="s">
        <v>85</v>
      </c>
      <c r="AV845" s="13" t="s">
        <v>82</v>
      </c>
      <c r="AW845" s="13" t="s">
        <v>32</v>
      </c>
      <c r="AX845" s="13" t="s">
        <v>75</v>
      </c>
      <c r="AY845" s="197" t="s">
        <v>257</v>
      </c>
    </row>
    <row r="846" s="14" customFormat="1">
      <c r="A846" s="14"/>
      <c r="B846" s="203"/>
      <c r="C846" s="14"/>
      <c r="D846" s="196" t="s">
        <v>265</v>
      </c>
      <c r="E846" s="204" t="s">
        <v>1</v>
      </c>
      <c r="F846" s="205" t="s">
        <v>4152</v>
      </c>
      <c r="G846" s="14"/>
      <c r="H846" s="206">
        <v>19.739999999999998</v>
      </c>
      <c r="I846" s="207"/>
      <c r="J846" s="14"/>
      <c r="K846" s="14"/>
      <c r="L846" s="203"/>
      <c r="M846" s="208"/>
      <c r="N846" s="209"/>
      <c r="O846" s="209"/>
      <c r="P846" s="209"/>
      <c r="Q846" s="209"/>
      <c r="R846" s="209"/>
      <c r="S846" s="209"/>
      <c r="T846" s="210"/>
      <c r="U846" s="14"/>
      <c r="V846" s="14"/>
      <c r="W846" s="14"/>
      <c r="X846" s="14"/>
      <c r="Y846" s="14"/>
      <c r="Z846" s="14"/>
      <c r="AA846" s="14"/>
      <c r="AB846" s="14"/>
      <c r="AC846" s="14"/>
      <c r="AD846" s="14"/>
      <c r="AE846" s="14"/>
      <c r="AT846" s="204" t="s">
        <v>265</v>
      </c>
      <c r="AU846" s="204" t="s">
        <v>85</v>
      </c>
      <c r="AV846" s="14" t="s">
        <v>85</v>
      </c>
      <c r="AW846" s="14" t="s">
        <v>32</v>
      </c>
      <c r="AX846" s="14" t="s">
        <v>75</v>
      </c>
      <c r="AY846" s="204" t="s">
        <v>257</v>
      </c>
    </row>
    <row r="847" s="13" customFormat="1">
      <c r="A847" s="13"/>
      <c r="B847" s="195"/>
      <c r="C847" s="13"/>
      <c r="D847" s="196" t="s">
        <v>265</v>
      </c>
      <c r="E847" s="197" t="s">
        <v>1</v>
      </c>
      <c r="F847" s="198" t="s">
        <v>1140</v>
      </c>
      <c r="G847" s="13"/>
      <c r="H847" s="197" t="s">
        <v>1</v>
      </c>
      <c r="I847" s="199"/>
      <c r="J847" s="13"/>
      <c r="K847" s="13"/>
      <c r="L847" s="195"/>
      <c r="M847" s="200"/>
      <c r="N847" s="201"/>
      <c r="O847" s="201"/>
      <c r="P847" s="201"/>
      <c r="Q847" s="201"/>
      <c r="R847" s="201"/>
      <c r="S847" s="201"/>
      <c r="T847" s="202"/>
      <c r="U847" s="13"/>
      <c r="V847" s="13"/>
      <c r="W847" s="13"/>
      <c r="X847" s="13"/>
      <c r="Y847" s="13"/>
      <c r="Z847" s="13"/>
      <c r="AA847" s="13"/>
      <c r="AB847" s="13"/>
      <c r="AC847" s="13"/>
      <c r="AD847" s="13"/>
      <c r="AE847" s="13"/>
      <c r="AT847" s="197" t="s">
        <v>265</v>
      </c>
      <c r="AU847" s="197" t="s">
        <v>85</v>
      </c>
      <c r="AV847" s="13" t="s">
        <v>82</v>
      </c>
      <c r="AW847" s="13" t="s">
        <v>32</v>
      </c>
      <c r="AX847" s="13" t="s">
        <v>75</v>
      </c>
      <c r="AY847" s="197" t="s">
        <v>257</v>
      </c>
    </row>
    <row r="848" s="14" customFormat="1">
      <c r="A848" s="14"/>
      <c r="B848" s="203"/>
      <c r="C848" s="14"/>
      <c r="D848" s="196" t="s">
        <v>265</v>
      </c>
      <c r="E848" s="204" t="s">
        <v>1</v>
      </c>
      <c r="F848" s="205" t="s">
        <v>4153</v>
      </c>
      <c r="G848" s="14"/>
      <c r="H848" s="206">
        <v>17.449999999999999</v>
      </c>
      <c r="I848" s="207"/>
      <c r="J848" s="14"/>
      <c r="K848" s="14"/>
      <c r="L848" s="203"/>
      <c r="M848" s="208"/>
      <c r="N848" s="209"/>
      <c r="O848" s="209"/>
      <c r="P848" s="209"/>
      <c r="Q848" s="209"/>
      <c r="R848" s="209"/>
      <c r="S848" s="209"/>
      <c r="T848" s="210"/>
      <c r="U848" s="14"/>
      <c r="V848" s="14"/>
      <c r="W848" s="14"/>
      <c r="X848" s="14"/>
      <c r="Y848" s="14"/>
      <c r="Z848" s="14"/>
      <c r="AA848" s="14"/>
      <c r="AB848" s="14"/>
      <c r="AC848" s="14"/>
      <c r="AD848" s="14"/>
      <c r="AE848" s="14"/>
      <c r="AT848" s="204" t="s">
        <v>265</v>
      </c>
      <c r="AU848" s="204" t="s">
        <v>85</v>
      </c>
      <c r="AV848" s="14" t="s">
        <v>85</v>
      </c>
      <c r="AW848" s="14" t="s">
        <v>32</v>
      </c>
      <c r="AX848" s="14" t="s">
        <v>75</v>
      </c>
      <c r="AY848" s="204" t="s">
        <v>257</v>
      </c>
    </row>
    <row r="849" s="16" customFormat="1">
      <c r="A849" s="16"/>
      <c r="B849" s="219"/>
      <c r="C849" s="16"/>
      <c r="D849" s="196" t="s">
        <v>265</v>
      </c>
      <c r="E849" s="220" t="s">
        <v>1</v>
      </c>
      <c r="F849" s="221" t="s">
        <v>296</v>
      </c>
      <c r="G849" s="16"/>
      <c r="H849" s="222">
        <v>37.189999999999998</v>
      </c>
      <c r="I849" s="223"/>
      <c r="J849" s="16"/>
      <c r="K849" s="16"/>
      <c r="L849" s="219"/>
      <c r="M849" s="224"/>
      <c r="N849" s="225"/>
      <c r="O849" s="225"/>
      <c r="P849" s="225"/>
      <c r="Q849" s="225"/>
      <c r="R849" s="225"/>
      <c r="S849" s="225"/>
      <c r="T849" s="226"/>
      <c r="U849" s="16"/>
      <c r="V849" s="16"/>
      <c r="W849" s="16"/>
      <c r="X849" s="16"/>
      <c r="Y849" s="16"/>
      <c r="Z849" s="16"/>
      <c r="AA849" s="16"/>
      <c r="AB849" s="16"/>
      <c r="AC849" s="16"/>
      <c r="AD849" s="16"/>
      <c r="AE849" s="16"/>
      <c r="AT849" s="220" t="s">
        <v>265</v>
      </c>
      <c r="AU849" s="220" t="s">
        <v>85</v>
      </c>
      <c r="AV849" s="16" t="s">
        <v>92</v>
      </c>
      <c r="AW849" s="16" t="s">
        <v>32</v>
      </c>
      <c r="AX849" s="16" t="s">
        <v>75</v>
      </c>
      <c r="AY849" s="220" t="s">
        <v>257</v>
      </c>
    </row>
    <row r="850" s="15" customFormat="1">
      <c r="A850" s="15"/>
      <c r="B850" s="211"/>
      <c r="C850" s="15"/>
      <c r="D850" s="196" t="s">
        <v>265</v>
      </c>
      <c r="E850" s="212" t="s">
        <v>1</v>
      </c>
      <c r="F850" s="213" t="s">
        <v>271</v>
      </c>
      <c r="G850" s="15"/>
      <c r="H850" s="214">
        <v>317.25</v>
      </c>
      <c r="I850" s="215"/>
      <c r="J850" s="15"/>
      <c r="K850" s="15"/>
      <c r="L850" s="211"/>
      <c r="M850" s="216"/>
      <c r="N850" s="217"/>
      <c r="O850" s="217"/>
      <c r="P850" s="217"/>
      <c r="Q850" s="217"/>
      <c r="R850" s="217"/>
      <c r="S850" s="217"/>
      <c r="T850" s="218"/>
      <c r="U850" s="15"/>
      <c r="V850" s="15"/>
      <c r="W850" s="15"/>
      <c r="X850" s="15"/>
      <c r="Y850" s="15"/>
      <c r="Z850" s="15"/>
      <c r="AA850" s="15"/>
      <c r="AB850" s="15"/>
      <c r="AC850" s="15"/>
      <c r="AD850" s="15"/>
      <c r="AE850" s="15"/>
      <c r="AT850" s="212" t="s">
        <v>265</v>
      </c>
      <c r="AU850" s="212" t="s">
        <v>85</v>
      </c>
      <c r="AV850" s="15" t="s">
        <v>108</v>
      </c>
      <c r="AW850" s="15" t="s">
        <v>32</v>
      </c>
      <c r="AX850" s="15" t="s">
        <v>82</v>
      </c>
      <c r="AY850" s="212" t="s">
        <v>257</v>
      </c>
    </row>
    <row r="851" s="2" customFormat="1" ht="24.15" customHeight="1">
      <c r="A851" s="38"/>
      <c r="B851" s="181"/>
      <c r="C851" s="182" t="s">
        <v>1153</v>
      </c>
      <c r="D851" s="182" t="s">
        <v>259</v>
      </c>
      <c r="E851" s="183" t="s">
        <v>1176</v>
      </c>
      <c r="F851" s="184" t="s">
        <v>1177</v>
      </c>
      <c r="G851" s="185" t="s">
        <v>323</v>
      </c>
      <c r="H851" s="186">
        <v>253.46000000000001</v>
      </c>
      <c r="I851" s="187"/>
      <c r="J851" s="188">
        <f>ROUND(I851*H851,2)</f>
        <v>0</v>
      </c>
      <c r="K851" s="184" t="s">
        <v>263</v>
      </c>
      <c r="L851" s="39"/>
      <c r="M851" s="189" t="s">
        <v>1</v>
      </c>
      <c r="N851" s="190" t="s">
        <v>40</v>
      </c>
      <c r="O851" s="77"/>
      <c r="P851" s="191">
        <f>O851*H851</f>
        <v>0</v>
      </c>
      <c r="Q851" s="191">
        <v>0</v>
      </c>
      <c r="R851" s="191">
        <f>Q851*H851</f>
        <v>0</v>
      </c>
      <c r="S851" s="191">
        <v>0</v>
      </c>
      <c r="T851" s="192">
        <f>S851*H851</f>
        <v>0</v>
      </c>
      <c r="U851" s="38"/>
      <c r="V851" s="38"/>
      <c r="W851" s="38"/>
      <c r="X851" s="38"/>
      <c r="Y851" s="38"/>
      <c r="Z851" s="38"/>
      <c r="AA851" s="38"/>
      <c r="AB851" s="38"/>
      <c r="AC851" s="38"/>
      <c r="AD851" s="38"/>
      <c r="AE851" s="38"/>
      <c r="AR851" s="193" t="s">
        <v>364</v>
      </c>
      <c r="AT851" s="193" t="s">
        <v>259</v>
      </c>
      <c r="AU851" s="193" t="s">
        <v>85</v>
      </c>
      <c r="AY851" s="19" t="s">
        <v>257</v>
      </c>
      <c r="BE851" s="194">
        <f>IF(N851="základní",J851,0)</f>
        <v>0</v>
      </c>
      <c r="BF851" s="194">
        <f>IF(N851="snížená",J851,0)</f>
        <v>0</v>
      </c>
      <c r="BG851" s="194">
        <f>IF(N851="zákl. přenesená",J851,0)</f>
        <v>0</v>
      </c>
      <c r="BH851" s="194">
        <f>IF(N851="sníž. přenesená",J851,0)</f>
        <v>0</v>
      </c>
      <c r="BI851" s="194">
        <f>IF(N851="nulová",J851,0)</f>
        <v>0</v>
      </c>
      <c r="BJ851" s="19" t="s">
        <v>82</v>
      </c>
      <c r="BK851" s="194">
        <f>ROUND(I851*H851,2)</f>
        <v>0</v>
      </c>
      <c r="BL851" s="19" t="s">
        <v>364</v>
      </c>
      <c r="BM851" s="193" t="s">
        <v>4169</v>
      </c>
    </row>
    <row r="852" s="13" customFormat="1">
      <c r="A852" s="13"/>
      <c r="B852" s="195"/>
      <c r="C852" s="13"/>
      <c r="D852" s="196" t="s">
        <v>265</v>
      </c>
      <c r="E852" s="197" t="s">
        <v>1</v>
      </c>
      <c r="F852" s="198" t="s">
        <v>1133</v>
      </c>
      <c r="G852" s="13"/>
      <c r="H852" s="197" t="s">
        <v>1</v>
      </c>
      <c r="I852" s="199"/>
      <c r="J852" s="13"/>
      <c r="K852" s="13"/>
      <c r="L852" s="195"/>
      <c r="M852" s="200"/>
      <c r="N852" s="201"/>
      <c r="O852" s="201"/>
      <c r="P852" s="201"/>
      <c r="Q852" s="201"/>
      <c r="R852" s="201"/>
      <c r="S852" s="201"/>
      <c r="T852" s="202"/>
      <c r="U852" s="13"/>
      <c r="V852" s="13"/>
      <c r="W852" s="13"/>
      <c r="X852" s="13"/>
      <c r="Y852" s="13"/>
      <c r="Z852" s="13"/>
      <c r="AA852" s="13"/>
      <c r="AB852" s="13"/>
      <c r="AC852" s="13"/>
      <c r="AD852" s="13"/>
      <c r="AE852" s="13"/>
      <c r="AT852" s="197" t="s">
        <v>265</v>
      </c>
      <c r="AU852" s="197" t="s">
        <v>85</v>
      </c>
      <c r="AV852" s="13" t="s">
        <v>82</v>
      </c>
      <c r="AW852" s="13" t="s">
        <v>32</v>
      </c>
      <c r="AX852" s="13" t="s">
        <v>75</v>
      </c>
      <c r="AY852" s="197" t="s">
        <v>257</v>
      </c>
    </row>
    <row r="853" s="13" customFormat="1">
      <c r="A853" s="13"/>
      <c r="B853" s="195"/>
      <c r="C853" s="13"/>
      <c r="D853" s="196" t="s">
        <v>265</v>
      </c>
      <c r="E853" s="197" t="s">
        <v>1</v>
      </c>
      <c r="F853" s="198" t="s">
        <v>4146</v>
      </c>
      <c r="G853" s="13"/>
      <c r="H853" s="197" t="s">
        <v>1</v>
      </c>
      <c r="I853" s="199"/>
      <c r="J853" s="13"/>
      <c r="K853" s="13"/>
      <c r="L853" s="195"/>
      <c r="M853" s="200"/>
      <c r="N853" s="201"/>
      <c r="O853" s="201"/>
      <c r="P853" s="201"/>
      <c r="Q853" s="201"/>
      <c r="R853" s="201"/>
      <c r="S853" s="201"/>
      <c r="T853" s="202"/>
      <c r="U853" s="13"/>
      <c r="V853" s="13"/>
      <c r="W853" s="13"/>
      <c r="X853" s="13"/>
      <c r="Y853" s="13"/>
      <c r="Z853" s="13"/>
      <c r="AA853" s="13"/>
      <c r="AB853" s="13"/>
      <c r="AC853" s="13"/>
      <c r="AD853" s="13"/>
      <c r="AE853" s="13"/>
      <c r="AT853" s="197" t="s">
        <v>265</v>
      </c>
      <c r="AU853" s="197" t="s">
        <v>85</v>
      </c>
      <c r="AV853" s="13" t="s">
        <v>82</v>
      </c>
      <c r="AW853" s="13" t="s">
        <v>32</v>
      </c>
      <c r="AX853" s="13" t="s">
        <v>75</v>
      </c>
      <c r="AY853" s="197" t="s">
        <v>257</v>
      </c>
    </row>
    <row r="854" s="14" customFormat="1">
      <c r="A854" s="14"/>
      <c r="B854" s="203"/>
      <c r="C854" s="14"/>
      <c r="D854" s="196" t="s">
        <v>265</v>
      </c>
      <c r="E854" s="204" t="s">
        <v>1</v>
      </c>
      <c r="F854" s="205" t="s">
        <v>4147</v>
      </c>
      <c r="G854" s="14"/>
      <c r="H854" s="206">
        <v>84.569999999999993</v>
      </c>
      <c r="I854" s="207"/>
      <c r="J854" s="14"/>
      <c r="K854" s="14"/>
      <c r="L854" s="203"/>
      <c r="M854" s="208"/>
      <c r="N854" s="209"/>
      <c r="O854" s="209"/>
      <c r="P854" s="209"/>
      <c r="Q854" s="209"/>
      <c r="R854" s="209"/>
      <c r="S854" s="209"/>
      <c r="T854" s="210"/>
      <c r="U854" s="14"/>
      <c r="V854" s="14"/>
      <c r="W854" s="14"/>
      <c r="X854" s="14"/>
      <c r="Y854" s="14"/>
      <c r="Z854" s="14"/>
      <c r="AA854" s="14"/>
      <c r="AB854" s="14"/>
      <c r="AC854" s="14"/>
      <c r="AD854" s="14"/>
      <c r="AE854" s="14"/>
      <c r="AT854" s="204" t="s">
        <v>265</v>
      </c>
      <c r="AU854" s="204" t="s">
        <v>85</v>
      </c>
      <c r="AV854" s="14" t="s">
        <v>85</v>
      </c>
      <c r="AW854" s="14" t="s">
        <v>32</v>
      </c>
      <c r="AX854" s="14" t="s">
        <v>75</v>
      </c>
      <c r="AY854" s="204" t="s">
        <v>257</v>
      </c>
    </row>
    <row r="855" s="13" customFormat="1">
      <c r="A855" s="13"/>
      <c r="B855" s="195"/>
      <c r="C855" s="13"/>
      <c r="D855" s="196" t="s">
        <v>265</v>
      </c>
      <c r="E855" s="197" t="s">
        <v>1</v>
      </c>
      <c r="F855" s="198" t="s">
        <v>1134</v>
      </c>
      <c r="G855" s="13"/>
      <c r="H855" s="197" t="s">
        <v>1</v>
      </c>
      <c r="I855" s="199"/>
      <c r="J855" s="13"/>
      <c r="K855" s="13"/>
      <c r="L855" s="195"/>
      <c r="M855" s="200"/>
      <c r="N855" s="201"/>
      <c r="O855" s="201"/>
      <c r="P855" s="201"/>
      <c r="Q855" s="201"/>
      <c r="R855" s="201"/>
      <c r="S855" s="201"/>
      <c r="T855" s="202"/>
      <c r="U855" s="13"/>
      <c r="V855" s="13"/>
      <c r="W855" s="13"/>
      <c r="X855" s="13"/>
      <c r="Y855" s="13"/>
      <c r="Z855" s="13"/>
      <c r="AA855" s="13"/>
      <c r="AB855" s="13"/>
      <c r="AC855" s="13"/>
      <c r="AD855" s="13"/>
      <c r="AE855" s="13"/>
      <c r="AT855" s="197" t="s">
        <v>265</v>
      </c>
      <c r="AU855" s="197" t="s">
        <v>85</v>
      </c>
      <c r="AV855" s="13" t="s">
        <v>82</v>
      </c>
      <c r="AW855" s="13" t="s">
        <v>32</v>
      </c>
      <c r="AX855" s="13" t="s">
        <v>75</v>
      </c>
      <c r="AY855" s="197" t="s">
        <v>257</v>
      </c>
    </row>
    <row r="856" s="14" customFormat="1">
      <c r="A856" s="14"/>
      <c r="B856" s="203"/>
      <c r="C856" s="14"/>
      <c r="D856" s="196" t="s">
        <v>265</v>
      </c>
      <c r="E856" s="204" t="s">
        <v>1</v>
      </c>
      <c r="F856" s="205" t="s">
        <v>4148</v>
      </c>
      <c r="G856" s="14"/>
      <c r="H856" s="206">
        <v>112.99</v>
      </c>
      <c r="I856" s="207"/>
      <c r="J856" s="14"/>
      <c r="K856" s="14"/>
      <c r="L856" s="203"/>
      <c r="M856" s="208"/>
      <c r="N856" s="209"/>
      <c r="O856" s="209"/>
      <c r="P856" s="209"/>
      <c r="Q856" s="209"/>
      <c r="R856" s="209"/>
      <c r="S856" s="209"/>
      <c r="T856" s="210"/>
      <c r="U856" s="14"/>
      <c r="V856" s="14"/>
      <c r="W856" s="14"/>
      <c r="X856" s="14"/>
      <c r="Y856" s="14"/>
      <c r="Z856" s="14"/>
      <c r="AA856" s="14"/>
      <c r="AB856" s="14"/>
      <c r="AC856" s="14"/>
      <c r="AD856" s="14"/>
      <c r="AE856" s="14"/>
      <c r="AT856" s="204" t="s">
        <v>265</v>
      </c>
      <c r="AU856" s="204" t="s">
        <v>85</v>
      </c>
      <c r="AV856" s="14" t="s">
        <v>85</v>
      </c>
      <c r="AW856" s="14" t="s">
        <v>32</v>
      </c>
      <c r="AX856" s="14" t="s">
        <v>75</v>
      </c>
      <c r="AY856" s="204" t="s">
        <v>257</v>
      </c>
    </row>
    <row r="857" s="16" customFormat="1">
      <c r="A857" s="16"/>
      <c r="B857" s="219"/>
      <c r="C857" s="16"/>
      <c r="D857" s="196" t="s">
        <v>265</v>
      </c>
      <c r="E857" s="220" t="s">
        <v>1</v>
      </c>
      <c r="F857" s="221" t="s">
        <v>296</v>
      </c>
      <c r="G857" s="16"/>
      <c r="H857" s="222">
        <v>197.56</v>
      </c>
      <c r="I857" s="223"/>
      <c r="J857" s="16"/>
      <c r="K857" s="16"/>
      <c r="L857" s="219"/>
      <c r="M857" s="224"/>
      <c r="N857" s="225"/>
      <c r="O857" s="225"/>
      <c r="P857" s="225"/>
      <c r="Q857" s="225"/>
      <c r="R857" s="225"/>
      <c r="S857" s="225"/>
      <c r="T857" s="226"/>
      <c r="U857" s="16"/>
      <c r="V857" s="16"/>
      <c r="W857" s="16"/>
      <c r="X857" s="16"/>
      <c r="Y857" s="16"/>
      <c r="Z857" s="16"/>
      <c r="AA857" s="16"/>
      <c r="AB857" s="16"/>
      <c r="AC857" s="16"/>
      <c r="AD857" s="16"/>
      <c r="AE857" s="16"/>
      <c r="AT857" s="220" t="s">
        <v>265</v>
      </c>
      <c r="AU857" s="220" t="s">
        <v>85</v>
      </c>
      <c r="AV857" s="16" t="s">
        <v>92</v>
      </c>
      <c r="AW857" s="16" t="s">
        <v>32</v>
      </c>
      <c r="AX857" s="16" t="s">
        <v>75</v>
      </c>
      <c r="AY857" s="220" t="s">
        <v>257</v>
      </c>
    </row>
    <row r="858" s="13" customFormat="1">
      <c r="A858" s="13"/>
      <c r="B858" s="195"/>
      <c r="C858" s="13"/>
      <c r="D858" s="196" t="s">
        <v>265</v>
      </c>
      <c r="E858" s="197" t="s">
        <v>1</v>
      </c>
      <c r="F858" s="198" t="s">
        <v>846</v>
      </c>
      <c r="G858" s="13"/>
      <c r="H858" s="197" t="s">
        <v>1</v>
      </c>
      <c r="I858" s="199"/>
      <c r="J858" s="13"/>
      <c r="K858" s="13"/>
      <c r="L858" s="195"/>
      <c r="M858" s="200"/>
      <c r="N858" s="201"/>
      <c r="O858" s="201"/>
      <c r="P858" s="201"/>
      <c r="Q858" s="201"/>
      <c r="R858" s="201"/>
      <c r="S858" s="201"/>
      <c r="T858" s="202"/>
      <c r="U858" s="13"/>
      <c r="V858" s="13"/>
      <c r="W858" s="13"/>
      <c r="X858" s="13"/>
      <c r="Y858" s="13"/>
      <c r="Z858" s="13"/>
      <c r="AA858" s="13"/>
      <c r="AB858" s="13"/>
      <c r="AC858" s="13"/>
      <c r="AD858" s="13"/>
      <c r="AE858" s="13"/>
      <c r="AT858" s="197" t="s">
        <v>265</v>
      </c>
      <c r="AU858" s="197" t="s">
        <v>85</v>
      </c>
      <c r="AV858" s="13" t="s">
        <v>82</v>
      </c>
      <c r="AW858" s="13" t="s">
        <v>32</v>
      </c>
      <c r="AX858" s="13" t="s">
        <v>75</v>
      </c>
      <c r="AY858" s="197" t="s">
        <v>257</v>
      </c>
    </row>
    <row r="859" s="13" customFormat="1">
      <c r="A859" s="13"/>
      <c r="B859" s="195"/>
      <c r="C859" s="13"/>
      <c r="D859" s="196" t="s">
        <v>265</v>
      </c>
      <c r="E859" s="197" t="s">
        <v>1</v>
      </c>
      <c r="F859" s="198" t="s">
        <v>1140</v>
      </c>
      <c r="G859" s="13"/>
      <c r="H859" s="197" t="s">
        <v>1</v>
      </c>
      <c r="I859" s="199"/>
      <c r="J859" s="13"/>
      <c r="K859" s="13"/>
      <c r="L859" s="195"/>
      <c r="M859" s="200"/>
      <c r="N859" s="201"/>
      <c r="O859" s="201"/>
      <c r="P859" s="201"/>
      <c r="Q859" s="201"/>
      <c r="R859" s="201"/>
      <c r="S859" s="201"/>
      <c r="T859" s="202"/>
      <c r="U859" s="13"/>
      <c r="V859" s="13"/>
      <c r="W859" s="13"/>
      <c r="X859" s="13"/>
      <c r="Y859" s="13"/>
      <c r="Z859" s="13"/>
      <c r="AA859" s="13"/>
      <c r="AB859" s="13"/>
      <c r="AC859" s="13"/>
      <c r="AD859" s="13"/>
      <c r="AE859" s="13"/>
      <c r="AT859" s="197" t="s">
        <v>265</v>
      </c>
      <c r="AU859" s="197" t="s">
        <v>85</v>
      </c>
      <c r="AV859" s="13" t="s">
        <v>82</v>
      </c>
      <c r="AW859" s="13" t="s">
        <v>32</v>
      </c>
      <c r="AX859" s="13" t="s">
        <v>75</v>
      </c>
      <c r="AY859" s="197" t="s">
        <v>257</v>
      </c>
    </row>
    <row r="860" s="14" customFormat="1">
      <c r="A860" s="14"/>
      <c r="B860" s="203"/>
      <c r="C860" s="14"/>
      <c r="D860" s="196" t="s">
        <v>265</v>
      </c>
      <c r="E860" s="204" t="s">
        <v>1</v>
      </c>
      <c r="F860" s="205" t="s">
        <v>4150</v>
      </c>
      <c r="G860" s="14"/>
      <c r="H860" s="206">
        <v>18.710000000000001</v>
      </c>
      <c r="I860" s="207"/>
      <c r="J860" s="14"/>
      <c r="K860" s="14"/>
      <c r="L860" s="203"/>
      <c r="M860" s="208"/>
      <c r="N860" s="209"/>
      <c r="O860" s="209"/>
      <c r="P860" s="209"/>
      <c r="Q860" s="209"/>
      <c r="R860" s="209"/>
      <c r="S860" s="209"/>
      <c r="T860" s="210"/>
      <c r="U860" s="14"/>
      <c r="V860" s="14"/>
      <c r="W860" s="14"/>
      <c r="X860" s="14"/>
      <c r="Y860" s="14"/>
      <c r="Z860" s="14"/>
      <c r="AA860" s="14"/>
      <c r="AB860" s="14"/>
      <c r="AC860" s="14"/>
      <c r="AD860" s="14"/>
      <c r="AE860" s="14"/>
      <c r="AT860" s="204" t="s">
        <v>265</v>
      </c>
      <c r="AU860" s="204" t="s">
        <v>85</v>
      </c>
      <c r="AV860" s="14" t="s">
        <v>85</v>
      </c>
      <c r="AW860" s="14" t="s">
        <v>32</v>
      </c>
      <c r="AX860" s="14" t="s">
        <v>75</v>
      </c>
      <c r="AY860" s="204" t="s">
        <v>257</v>
      </c>
    </row>
    <row r="861" s="16" customFormat="1">
      <c r="A861" s="16"/>
      <c r="B861" s="219"/>
      <c r="C861" s="16"/>
      <c r="D861" s="196" t="s">
        <v>265</v>
      </c>
      <c r="E861" s="220" t="s">
        <v>1</v>
      </c>
      <c r="F861" s="221" t="s">
        <v>296</v>
      </c>
      <c r="G861" s="16"/>
      <c r="H861" s="222">
        <v>18.710000000000001</v>
      </c>
      <c r="I861" s="223"/>
      <c r="J861" s="16"/>
      <c r="K861" s="16"/>
      <c r="L861" s="219"/>
      <c r="M861" s="224"/>
      <c r="N861" s="225"/>
      <c r="O861" s="225"/>
      <c r="P861" s="225"/>
      <c r="Q861" s="225"/>
      <c r="R861" s="225"/>
      <c r="S861" s="225"/>
      <c r="T861" s="226"/>
      <c r="U861" s="16"/>
      <c r="V861" s="16"/>
      <c r="W861" s="16"/>
      <c r="X861" s="16"/>
      <c r="Y861" s="16"/>
      <c r="Z861" s="16"/>
      <c r="AA861" s="16"/>
      <c r="AB861" s="16"/>
      <c r="AC861" s="16"/>
      <c r="AD861" s="16"/>
      <c r="AE861" s="16"/>
      <c r="AT861" s="220" t="s">
        <v>265</v>
      </c>
      <c r="AU861" s="220" t="s">
        <v>85</v>
      </c>
      <c r="AV861" s="16" t="s">
        <v>92</v>
      </c>
      <c r="AW861" s="16" t="s">
        <v>32</v>
      </c>
      <c r="AX861" s="16" t="s">
        <v>75</v>
      </c>
      <c r="AY861" s="220" t="s">
        <v>257</v>
      </c>
    </row>
    <row r="862" s="13" customFormat="1">
      <c r="A862" s="13"/>
      <c r="B862" s="195"/>
      <c r="C862" s="13"/>
      <c r="D862" s="196" t="s">
        <v>265</v>
      </c>
      <c r="E862" s="197" t="s">
        <v>1</v>
      </c>
      <c r="F862" s="198" t="s">
        <v>835</v>
      </c>
      <c r="G862" s="13"/>
      <c r="H862" s="197" t="s">
        <v>1</v>
      </c>
      <c r="I862" s="199"/>
      <c r="J862" s="13"/>
      <c r="K862" s="13"/>
      <c r="L862" s="195"/>
      <c r="M862" s="200"/>
      <c r="N862" s="201"/>
      <c r="O862" s="201"/>
      <c r="P862" s="201"/>
      <c r="Q862" s="201"/>
      <c r="R862" s="201"/>
      <c r="S862" s="201"/>
      <c r="T862" s="202"/>
      <c r="U862" s="13"/>
      <c r="V862" s="13"/>
      <c r="W862" s="13"/>
      <c r="X862" s="13"/>
      <c r="Y862" s="13"/>
      <c r="Z862" s="13"/>
      <c r="AA862" s="13"/>
      <c r="AB862" s="13"/>
      <c r="AC862" s="13"/>
      <c r="AD862" s="13"/>
      <c r="AE862" s="13"/>
      <c r="AT862" s="197" t="s">
        <v>265</v>
      </c>
      <c r="AU862" s="197" t="s">
        <v>85</v>
      </c>
      <c r="AV862" s="13" t="s">
        <v>82</v>
      </c>
      <c r="AW862" s="13" t="s">
        <v>32</v>
      </c>
      <c r="AX862" s="13" t="s">
        <v>75</v>
      </c>
      <c r="AY862" s="197" t="s">
        <v>257</v>
      </c>
    </row>
    <row r="863" s="13" customFormat="1">
      <c r="A863" s="13"/>
      <c r="B863" s="195"/>
      <c r="C863" s="13"/>
      <c r="D863" s="196" t="s">
        <v>265</v>
      </c>
      <c r="E863" s="197" t="s">
        <v>1</v>
      </c>
      <c r="F863" s="198" t="s">
        <v>4151</v>
      </c>
      <c r="G863" s="13"/>
      <c r="H863" s="197" t="s">
        <v>1</v>
      </c>
      <c r="I863" s="199"/>
      <c r="J863" s="13"/>
      <c r="K863" s="13"/>
      <c r="L863" s="195"/>
      <c r="M863" s="200"/>
      <c r="N863" s="201"/>
      <c r="O863" s="201"/>
      <c r="P863" s="201"/>
      <c r="Q863" s="201"/>
      <c r="R863" s="201"/>
      <c r="S863" s="201"/>
      <c r="T863" s="202"/>
      <c r="U863" s="13"/>
      <c r="V863" s="13"/>
      <c r="W863" s="13"/>
      <c r="X863" s="13"/>
      <c r="Y863" s="13"/>
      <c r="Z863" s="13"/>
      <c r="AA863" s="13"/>
      <c r="AB863" s="13"/>
      <c r="AC863" s="13"/>
      <c r="AD863" s="13"/>
      <c r="AE863" s="13"/>
      <c r="AT863" s="197" t="s">
        <v>265</v>
      </c>
      <c r="AU863" s="197" t="s">
        <v>85</v>
      </c>
      <c r="AV863" s="13" t="s">
        <v>82</v>
      </c>
      <c r="AW863" s="13" t="s">
        <v>32</v>
      </c>
      <c r="AX863" s="13" t="s">
        <v>75</v>
      </c>
      <c r="AY863" s="197" t="s">
        <v>257</v>
      </c>
    </row>
    <row r="864" s="14" customFormat="1">
      <c r="A864" s="14"/>
      <c r="B864" s="203"/>
      <c r="C864" s="14"/>
      <c r="D864" s="196" t="s">
        <v>265</v>
      </c>
      <c r="E864" s="204" t="s">
        <v>1</v>
      </c>
      <c r="F864" s="205" t="s">
        <v>4152</v>
      </c>
      <c r="G864" s="14"/>
      <c r="H864" s="206">
        <v>19.739999999999998</v>
      </c>
      <c r="I864" s="207"/>
      <c r="J864" s="14"/>
      <c r="K864" s="14"/>
      <c r="L864" s="203"/>
      <c r="M864" s="208"/>
      <c r="N864" s="209"/>
      <c r="O864" s="209"/>
      <c r="P864" s="209"/>
      <c r="Q864" s="209"/>
      <c r="R864" s="209"/>
      <c r="S864" s="209"/>
      <c r="T864" s="210"/>
      <c r="U864" s="14"/>
      <c r="V864" s="14"/>
      <c r="W864" s="14"/>
      <c r="X864" s="14"/>
      <c r="Y864" s="14"/>
      <c r="Z864" s="14"/>
      <c r="AA864" s="14"/>
      <c r="AB864" s="14"/>
      <c r="AC864" s="14"/>
      <c r="AD864" s="14"/>
      <c r="AE864" s="14"/>
      <c r="AT864" s="204" t="s">
        <v>265</v>
      </c>
      <c r="AU864" s="204" t="s">
        <v>85</v>
      </c>
      <c r="AV864" s="14" t="s">
        <v>85</v>
      </c>
      <c r="AW864" s="14" t="s">
        <v>32</v>
      </c>
      <c r="AX864" s="14" t="s">
        <v>75</v>
      </c>
      <c r="AY864" s="204" t="s">
        <v>257</v>
      </c>
    </row>
    <row r="865" s="13" customFormat="1">
      <c r="A865" s="13"/>
      <c r="B865" s="195"/>
      <c r="C865" s="13"/>
      <c r="D865" s="196" t="s">
        <v>265</v>
      </c>
      <c r="E865" s="197" t="s">
        <v>1</v>
      </c>
      <c r="F865" s="198" t="s">
        <v>1140</v>
      </c>
      <c r="G865" s="13"/>
      <c r="H865" s="197" t="s">
        <v>1</v>
      </c>
      <c r="I865" s="199"/>
      <c r="J865" s="13"/>
      <c r="K865" s="13"/>
      <c r="L865" s="195"/>
      <c r="M865" s="200"/>
      <c r="N865" s="201"/>
      <c r="O865" s="201"/>
      <c r="P865" s="201"/>
      <c r="Q865" s="201"/>
      <c r="R865" s="201"/>
      <c r="S865" s="201"/>
      <c r="T865" s="202"/>
      <c r="U865" s="13"/>
      <c r="V865" s="13"/>
      <c r="W865" s="13"/>
      <c r="X865" s="13"/>
      <c r="Y865" s="13"/>
      <c r="Z865" s="13"/>
      <c r="AA865" s="13"/>
      <c r="AB865" s="13"/>
      <c r="AC865" s="13"/>
      <c r="AD865" s="13"/>
      <c r="AE865" s="13"/>
      <c r="AT865" s="197" t="s">
        <v>265</v>
      </c>
      <c r="AU865" s="197" t="s">
        <v>85</v>
      </c>
      <c r="AV865" s="13" t="s">
        <v>82</v>
      </c>
      <c r="AW865" s="13" t="s">
        <v>32</v>
      </c>
      <c r="AX865" s="13" t="s">
        <v>75</v>
      </c>
      <c r="AY865" s="197" t="s">
        <v>257</v>
      </c>
    </row>
    <row r="866" s="14" customFormat="1">
      <c r="A866" s="14"/>
      <c r="B866" s="203"/>
      <c r="C866" s="14"/>
      <c r="D866" s="196" t="s">
        <v>265</v>
      </c>
      <c r="E866" s="204" t="s">
        <v>1</v>
      </c>
      <c r="F866" s="205" t="s">
        <v>4153</v>
      </c>
      <c r="G866" s="14"/>
      <c r="H866" s="206">
        <v>17.449999999999999</v>
      </c>
      <c r="I866" s="207"/>
      <c r="J866" s="14"/>
      <c r="K866" s="14"/>
      <c r="L866" s="203"/>
      <c r="M866" s="208"/>
      <c r="N866" s="209"/>
      <c r="O866" s="209"/>
      <c r="P866" s="209"/>
      <c r="Q866" s="209"/>
      <c r="R866" s="209"/>
      <c r="S866" s="209"/>
      <c r="T866" s="210"/>
      <c r="U866" s="14"/>
      <c r="V866" s="14"/>
      <c r="W866" s="14"/>
      <c r="X866" s="14"/>
      <c r="Y866" s="14"/>
      <c r="Z866" s="14"/>
      <c r="AA866" s="14"/>
      <c r="AB866" s="14"/>
      <c r="AC866" s="14"/>
      <c r="AD866" s="14"/>
      <c r="AE866" s="14"/>
      <c r="AT866" s="204" t="s">
        <v>265</v>
      </c>
      <c r="AU866" s="204" t="s">
        <v>85</v>
      </c>
      <c r="AV866" s="14" t="s">
        <v>85</v>
      </c>
      <c r="AW866" s="14" t="s">
        <v>32</v>
      </c>
      <c r="AX866" s="14" t="s">
        <v>75</v>
      </c>
      <c r="AY866" s="204" t="s">
        <v>257</v>
      </c>
    </row>
    <row r="867" s="16" customFormat="1">
      <c r="A867" s="16"/>
      <c r="B867" s="219"/>
      <c r="C867" s="16"/>
      <c r="D867" s="196" t="s">
        <v>265</v>
      </c>
      <c r="E867" s="220" t="s">
        <v>1</v>
      </c>
      <c r="F867" s="221" t="s">
        <v>296</v>
      </c>
      <c r="G867" s="16"/>
      <c r="H867" s="222">
        <v>37.189999999999998</v>
      </c>
      <c r="I867" s="223"/>
      <c r="J867" s="16"/>
      <c r="K867" s="16"/>
      <c r="L867" s="219"/>
      <c r="M867" s="224"/>
      <c r="N867" s="225"/>
      <c r="O867" s="225"/>
      <c r="P867" s="225"/>
      <c r="Q867" s="225"/>
      <c r="R867" s="225"/>
      <c r="S867" s="225"/>
      <c r="T867" s="226"/>
      <c r="U867" s="16"/>
      <c r="V867" s="16"/>
      <c r="W867" s="16"/>
      <c r="X867" s="16"/>
      <c r="Y867" s="16"/>
      <c r="Z867" s="16"/>
      <c r="AA867" s="16"/>
      <c r="AB867" s="16"/>
      <c r="AC867" s="16"/>
      <c r="AD867" s="16"/>
      <c r="AE867" s="16"/>
      <c r="AT867" s="220" t="s">
        <v>265</v>
      </c>
      <c r="AU867" s="220" t="s">
        <v>85</v>
      </c>
      <c r="AV867" s="16" t="s">
        <v>92</v>
      </c>
      <c r="AW867" s="16" t="s">
        <v>32</v>
      </c>
      <c r="AX867" s="16" t="s">
        <v>75</v>
      </c>
      <c r="AY867" s="220" t="s">
        <v>257</v>
      </c>
    </row>
    <row r="868" s="15" customFormat="1">
      <c r="A868" s="15"/>
      <c r="B868" s="211"/>
      <c r="C868" s="15"/>
      <c r="D868" s="196" t="s">
        <v>265</v>
      </c>
      <c r="E868" s="212" t="s">
        <v>1</v>
      </c>
      <c r="F868" s="213" t="s">
        <v>271</v>
      </c>
      <c r="G868" s="15"/>
      <c r="H868" s="214">
        <v>253.46000000000001</v>
      </c>
      <c r="I868" s="215"/>
      <c r="J868" s="15"/>
      <c r="K868" s="15"/>
      <c r="L868" s="211"/>
      <c r="M868" s="216"/>
      <c r="N868" s="217"/>
      <c r="O868" s="217"/>
      <c r="P868" s="217"/>
      <c r="Q868" s="217"/>
      <c r="R868" s="217"/>
      <c r="S868" s="217"/>
      <c r="T868" s="218"/>
      <c r="U868" s="15"/>
      <c r="V868" s="15"/>
      <c r="W868" s="15"/>
      <c r="X868" s="15"/>
      <c r="Y868" s="15"/>
      <c r="Z868" s="15"/>
      <c r="AA868" s="15"/>
      <c r="AB868" s="15"/>
      <c r="AC868" s="15"/>
      <c r="AD868" s="15"/>
      <c r="AE868" s="15"/>
      <c r="AT868" s="212" t="s">
        <v>265</v>
      </c>
      <c r="AU868" s="212" t="s">
        <v>85</v>
      </c>
      <c r="AV868" s="15" t="s">
        <v>108</v>
      </c>
      <c r="AW868" s="15" t="s">
        <v>32</v>
      </c>
      <c r="AX868" s="15" t="s">
        <v>82</v>
      </c>
      <c r="AY868" s="212" t="s">
        <v>257</v>
      </c>
    </row>
    <row r="869" s="2" customFormat="1" ht="24.15" customHeight="1">
      <c r="A869" s="38"/>
      <c r="B869" s="181"/>
      <c r="C869" s="227" t="s">
        <v>1156</v>
      </c>
      <c r="D869" s="227" t="s">
        <v>315</v>
      </c>
      <c r="E869" s="228" t="s">
        <v>1181</v>
      </c>
      <c r="F869" s="229" t="s">
        <v>1182</v>
      </c>
      <c r="G869" s="230" t="s">
        <v>323</v>
      </c>
      <c r="H869" s="231">
        <v>627.78099999999995</v>
      </c>
      <c r="I869" s="232"/>
      <c r="J869" s="233">
        <f>ROUND(I869*H869,2)</f>
        <v>0</v>
      </c>
      <c r="K869" s="229" t="s">
        <v>263</v>
      </c>
      <c r="L869" s="234"/>
      <c r="M869" s="235" t="s">
        <v>1</v>
      </c>
      <c r="N869" s="236" t="s">
        <v>40</v>
      </c>
      <c r="O869" s="77"/>
      <c r="P869" s="191">
        <f>O869*H869</f>
        <v>0</v>
      </c>
      <c r="Q869" s="191">
        <v>0.00029999999999999997</v>
      </c>
      <c r="R869" s="191">
        <f>Q869*H869</f>
        <v>0.18833429999999996</v>
      </c>
      <c r="S869" s="191">
        <v>0</v>
      </c>
      <c r="T869" s="192">
        <f>S869*H869</f>
        <v>0</v>
      </c>
      <c r="U869" s="38"/>
      <c r="V869" s="38"/>
      <c r="W869" s="38"/>
      <c r="X869" s="38"/>
      <c r="Y869" s="38"/>
      <c r="Z869" s="38"/>
      <c r="AA869" s="38"/>
      <c r="AB869" s="38"/>
      <c r="AC869" s="38"/>
      <c r="AD869" s="38"/>
      <c r="AE869" s="38"/>
      <c r="AR869" s="193" t="s">
        <v>462</v>
      </c>
      <c r="AT869" s="193" t="s">
        <v>315</v>
      </c>
      <c r="AU869" s="193" t="s">
        <v>85</v>
      </c>
      <c r="AY869" s="19" t="s">
        <v>257</v>
      </c>
      <c r="BE869" s="194">
        <f>IF(N869="základní",J869,0)</f>
        <v>0</v>
      </c>
      <c r="BF869" s="194">
        <f>IF(N869="snížená",J869,0)</f>
        <v>0</v>
      </c>
      <c r="BG869" s="194">
        <f>IF(N869="zákl. přenesená",J869,0)</f>
        <v>0</v>
      </c>
      <c r="BH869" s="194">
        <f>IF(N869="sníž. přenesená",J869,0)</f>
        <v>0</v>
      </c>
      <c r="BI869" s="194">
        <f>IF(N869="nulová",J869,0)</f>
        <v>0</v>
      </c>
      <c r="BJ869" s="19" t="s">
        <v>82</v>
      </c>
      <c r="BK869" s="194">
        <f>ROUND(I869*H869,2)</f>
        <v>0</v>
      </c>
      <c r="BL869" s="19" t="s">
        <v>364</v>
      </c>
      <c r="BM869" s="193" t="s">
        <v>4170</v>
      </c>
    </row>
    <row r="870" s="13" customFormat="1">
      <c r="A870" s="13"/>
      <c r="B870" s="195"/>
      <c r="C870" s="13"/>
      <c r="D870" s="196" t="s">
        <v>265</v>
      </c>
      <c r="E870" s="197" t="s">
        <v>1</v>
      </c>
      <c r="F870" s="198" t="s">
        <v>1133</v>
      </c>
      <c r="G870" s="13"/>
      <c r="H870" s="197" t="s">
        <v>1</v>
      </c>
      <c r="I870" s="199"/>
      <c r="J870" s="13"/>
      <c r="K870" s="13"/>
      <c r="L870" s="195"/>
      <c r="M870" s="200"/>
      <c r="N870" s="201"/>
      <c r="O870" s="201"/>
      <c r="P870" s="201"/>
      <c r="Q870" s="201"/>
      <c r="R870" s="201"/>
      <c r="S870" s="201"/>
      <c r="T870" s="202"/>
      <c r="U870" s="13"/>
      <c r="V870" s="13"/>
      <c r="W870" s="13"/>
      <c r="X870" s="13"/>
      <c r="Y870" s="13"/>
      <c r="Z870" s="13"/>
      <c r="AA870" s="13"/>
      <c r="AB870" s="13"/>
      <c r="AC870" s="13"/>
      <c r="AD870" s="13"/>
      <c r="AE870" s="13"/>
      <c r="AT870" s="197" t="s">
        <v>265</v>
      </c>
      <c r="AU870" s="197" t="s">
        <v>85</v>
      </c>
      <c r="AV870" s="13" t="s">
        <v>82</v>
      </c>
      <c r="AW870" s="13" t="s">
        <v>32</v>
      </c>
      <c r="AX870" s="13" t="s">
        <v>75</v>
      </c>
      <c r="AY870" s="197" t="s">
        <v>257</v>
      </c>
    </row>
    <row r="871" s="13" customFormat="1">
      <c r="A871" s="13"/>
      <c r="B871" s="195"/>
      <c r="C871" s="13"/>
      <c r="D871" s="196" t="s">
        <v>265</v>
      </c>
      <c r="E871" s="197" t="s">
        <v>1</v>
      </c>
      <c r="F871" s="198" t="s">
        <v>4146</v>
      </c>
      <c r="G871" s="13"/>
      <c r="H871" s="197" t="s">
        <v>1</v>
      </c>
      <c r="I871" s="199"/>
      <c r="J871" s="13"/>
      <c r="K871" s="13"/>
      <c r="L871" s="195"/>
      <c r="M871" s="200"/>
      <c r="N871" s="201"/>
      <c r="O871" s="201"/>
      <c r="P871" s="201"/>
      <c r="Q871" s="201"/>
      <c r="R871" s="201"/>
      <c r="S871" s="201"/>
      <c r="T871" s="202"/>
      <c r="U871" s="13"/>
      <c r="V871" s="13"/>
      <c r="W871" s="13"/>
      <c r="X871" s="13"/>
      <c r="Y871" s="13"/>
      <c r="Z871" s="13"/>
      <c r="AA871" s="13"/>
      <c r="AB871" s="13"/>
      <c r="AC871" s="13"/>
      <c r="AD871" s="13"/>
      <c r="AE871" s="13"/>
      <c r="AT871" s="197" t="s">
        <v>265</v>
      </c>
      <c r="AU871" s="197" t="s">
        <v>85</v>
      </c>
      <c r="AV871" s="13" t="s">
        <v>82</v>
      </c>
      <c r="AW871" s="13" t="s">
        <v>32</v>
      </c>
      <c r="AX871" s="13" t="s">
        <v>75</v>
      </c>
      <c r="AY871" s="197" t="s">
        <v>257</v>
      </c>
    </row>
    <row r="872" s="14" customFormat="1">
      <c r="A872" s="14"/>
      <c r="B872" s="203"/>
      <c r="C872" s="14"/>
      <c r="D872" s="196" t="s">
        <v>265</v>
      </c>
      <c r="E872" s="204" t="s">
        <v>1</v>
      </c>
      <c r="F872" s="205" t="s">
        <v>4171</v>
      </c>
      <c r="G872" s="14"/>
      <c r="H872" s="206">
        <v>169.13999999999999</v>
      </c>
      <c r="I872" s="207"/>
      <c r="J872" s="14"/>
      <c r="K872" s="14"/>
      <c r="L872" s="203"/>
      <c r="M872" s="208"/>
      <c r="N872" s="209"/>
      <c r="O872" s="209"/>
      <c r="P872" s="209"/>
      <c r="Q872" s="209"/>
      <c r="R872" s="209"/>
      <c r="S872" s="209"/>
      <c r="T872" s="210"/>
      <c r="U872" s="14"/>
      <c r="V872" s="14"/>
      <c r="W872" s="14"/>
      <c r="X872" s="14"/>
      <c r="Y872" s="14"/>
      <c r="Z872" s="14"/>
      <c r="AA872" s="14"/>
      <c r="AB872" s="14"/>
      <c r="AC872" s="14"/>
      <c r="AD872" s="14"/>
      <c r="AE872" s="14"/>
      <c r="AT872" s="204" t="s">
        <v>265</v>
      </c>
      <c r="AU872" s="204" t="s">
        <v>85</v>
      </c>
      <c r="AV872" s="14" t="s">
        <v>85</v>
      </c>
      <c r="AW872" s="14" t="s">
        <v>32</v>
      </c>
      <c r="AX872" s="14" t="s">
        <v>75</v>
      </c>
      <c r="AY872" s="204" t="s">
        <v>257</v>
      </c>
    </row>
    <row r="873" s="13" customFormat="1">
      <c r="A873" s="13"/>
      <c r="B873" s="195"/>
      <c r="C873" s="13"/>
      <c r="D873" s="196" t="s">
        <v>265</v>
      </c>
      <c r="E873" s="197" t="s">
        <v>1</v>
      </c>
      <c r="F873" s="198" t="s">
        <v>1134</v>
      </c>
      <c r="G873" s="13"/>
      <c r="H873" s="197" t="s">
        <v>1</v>
      </c>
      <c r="I873" s="199"/>
      <c r="J873" s="13"/>
      <c r="K873" s="13"/>
      <c r="L873" s="195"/>
      <c r="M873" s="200"/>
      <c r="N873" s="201"/>
      <c r="O873" s="201"/>
      <c r="P873" s="201"/>
      <c r="Q873" s="201"/>
      <c r="R873" s="201"/>
      <c r="S873" s="201"/>
      <c r="T873" s="202"/>
      <c r="U873" s="13"/>
      <c r="V873" s="13"/>
      <c r="W873" s="13"/>
      <c r="X873" s="13"/>
      <c r="Y873" s="13"/>
      <c r="Z873" s="13"/>
      <c r="AA873" s="13"/>
      <c r="AB873" s="13"/>
      <c r="AC873" s="13"/>
      <c r="AD873" s="13"/>
      <c r="AE873" s="13"/>
      <c r="AT873" s="197" t="s">
        <v>265</v>
      </c>
      <c r="AU873" s="197" t="s">
        <v>85</v>
      </c>
      <c r="AV873" s="13" t="s">
        <v>82</v>
      </c>
      <c r="AW873" s="13" t="s">
        <v>32</v>
      </c>
      <c r="AX873" s="13" t="s">
        <v>75</v>
      </c>
      <c r="AY873" s="197" t="s">
        <v>257</v>
      </c>
    </row>
    <row r="874" s="14" customFormat="1">
      <c r="A874" s="14"/>
      <c r="B874" s="203"/>
      <c r="C874" s="14"/>
      <c r="D874" s="196" t="s">
        <v>265</v>
      </c>
      <c r="E874" s="204" t="s">
        <v>1</v>
      </c>
      <c r="F874" s="205" t="s">
        <v>4172</v>
      </c>
      <c r="G874" s="14"/>
      <c r="H874" s="206">
        <v>225.97999999999999</v>
      </c>
      <c r="I874" s="207"/>
      <c r="J874" s="14"/>
      <c r="K874" s="14"/>
      <c r="L874" s="203"/>
      <c r="M874" s="208"/>
      <c r="N874" s="209"/>
      <c r="O874" s="209"/>
      <c r="P874" s="209"/>
      <c r="Q874" s="209"/>
      <c r="R874" s="209"/>
      <c r="S874" s="209"/>
      <c r="T874" s="210"/>
      <c r="U874" s="14"/>
      <c r="V874" s="14"/>
      <c r="W874" s="14"/>
      <c r="X874" s="14"/>
      <c r="Y874" s="14"/>
      <c r="Z874" s="14"/>
      <c r="AA874" s="14"/>
      <c r="AB874" s="14"/>
      <c r="AC874" s="14"/>
      <c r="AD874" s="14"/>
      <c r="AE874" s="14"/>
      <c r="AT874" s="204" t="s">
        <v>265</v>
      </c>
      <c r="AU874" s="204" t="s">
        <v>85</v>
      </c>
      <c r="AV874" s="14" t="s">
        <v>85</v>
      </c>
      <c r="AW874" s="14" t="s">
        <v>32</v>
      </c>
      <c r="AX874" s="14" t="s">
        <v>75</v>
      </c>
      <c r="AY874" s="204" t="s">
        <v>257</v>
      </c>
    </row>
    <row r="875" s="13" customFormat="1">
      <c r="A875" s="13"/>
      <c r="B875" s="195"/>
      <c r="C875" s="13"/>
      <c r="D875" s="196" t="s">
        <v>265</v>
      </c>
      <c r="E875" s="197" t="s">
        <v>1</v>
      </c>
      <c r="F875" s="198" t="s">
        <v>1138</v>
      </c>
      <c r="G875" s="13"/>
      <c r="H875" s="197" t="s">
        <v>1</v>
      </c>
      <c r="I875" s="199"/>
      <c r="J875" s="13"/>
      <c r="K875" s="13"/>
      <c r="L875" s="195"/>
      <c r="M875" s="200"/>
      <c r="N875" s="201"/>
      <c r="O875" s="201"/>
      <c r="P875" s="201"/>
      <c r="Q875" s="201"/>
      <c r="R875" s="201"/>
      <c r="S875" s="201"/>
      <c r="T875" s="202"/>
      <c r="U875" s="13"/>
      <c r="V875" s="13"/>
      <c r="W875" s="13"/>
      <c r="X875" s="13"/>
      <c r="Y875" s="13"/>
      <c r="Z875" s="13"/>
      <c r="AA875" s="13"/>
      <c r="AB875" s="13"/>
      <c r="AC875" s="13"/>
      <c r="AD875" s="13"/>
      <c r="AE875" s="13"/>
      <c r="AT875" s="197" t="s">
        <v>265</v>
      </c>
      <c r="AU875" s="197" t="s">
        <v>85</v>
      </c>
      <c r="AV875" s="13" t="s">
        <v>82</v>
      </c>
      <c r="AW875" s="13" t="s">
        <v>32</v>
      </c>
      <c r="AX875" s="13" t="s">
        <v>75</v>
      </c>
      <c r="AY875" s="197" t="s">
        <v>257</v>
      </c>
    </row>
    <row r="876" s="14" customFormat="1">
      <c r="A876" s="14"/>
      <c r="B876" s="203"/>
      <c r="C876" s="14"/>
      <c r="D876" s="196" t="s">
        <v>265</v>
      </c>
      <c r="E876" s="204" t="s">
        <v>1</v>
      </c>
      <c r="F876" s="205" t="s">
        <v>4149</v>
      </c>
      <c r="G876" s="14"/>
      <c r="H876" s="206">
        <v>63.789999999999999</v>
      </c>
      <c r="I876" s="207"/>
      <c r="J876" s="14"/>
      <c r="K876" s="14"/>
      <c r="L876" s="203"/>
      <c r="M876" s="208"/>
      <c r="N876" s="209"/>
      <c r="O876" s="209"/>
      <c r="P876" s="209"/>
      <c r="Q876" s="209"/>
      <c r="R876" s="209"/>
      <c r="S876" s="209"/>
      <c r="T876" s="210"/>
      <c r="U876" s="14"/>
      <c r="V876" s="14"/>
      <c r="W876" s="14"/>
      <c r="X876" s="14"/>
      <c r="Y876" s="14"/>
      <c r="Z876" s="14"/>
      <c r="AA876" s="14"/>
      <c r="AB876" s="14"/>
      <c r="AC876" s="14"/>
      <c r="AD876" s="14"/>
      <c r="AE876" s="14"/>
      <c r="AT876" s="204" t="s">
        <v>265</v>
      </c>
      <c r="AU876" s="204" t="s">
        <v>85</v>
      </c>
      <c r="AV876" s="14" t="s">
        <v>85</v>
      </c>
      <c r="AW876" s="14" t="s">
        <v>32</v>
      </c>
      <c r="AX876" s="14" t="s">
        <v>75</v>
      </c>
      <c r="AY876" s="204" t="s">
        <v>257</v>
      </c>
    </row>
    <row r="877" s="16" customFormat="1">
      <c r="A877" s="16"/>
      <c r="B877" s="219"/>
      <c r="C877" s="16"/>
      <c r="D877" s="196" t="s">
        <v>265</v>
      </c>
      <c r="E877" s="220" t="s">
        <v>1</v>
      </c>
      <c r="F877" s="221" t="s">
        <v>296</v>
      </c>
      <c r="G877" s="16"/>
      <c r="H877" s="222">
        <v>458.91000000000002</v>
      </c>
      <c r="I877" s="223"/>
      <c r="J877" s="16"/>
      <c r="K877" s="16"/>
      <c r="L877" s="219"/>
      <c r="M877" s="224"/>
      <c r="N877" s="225"/>
      <c r="O877" s="225"/>
      <c r="P877" s="225"/>
      <c r="Q877" s="225"/>
      <c r="R877" s="225"/>
      <c r="S877" s="225"/>
      <c r="T877" s="226"/>
      <c r="U877" s="16"/>
      <c r="V877" s="16"/>
      <c r="W877" s="16"/>
      <c r="X877" s="16"/>
      <c r="Y877" s="16"/>
      <c r="Z877" s="16"/>
      <c r="AA877" s="16"/>
      <c r="AB877" s="16"/>
      <c r="AC877" s="16"/>
      <c r="AD877" s="16"/>
      <c r="AE877" s="16"/>
      <c r="AT877" s="220" t="s">
        <v>265</v>
      </c>
      <c r="AU877" s="220" t="s">
        <v>85</v>
      </c>
      <c r="AV877" s="16" t="s">
        <v>92</v>
      </c>
      <c r="AW877" s="16" t="s">
        <v>32</v>
      </c>
      <c r="AX877" s="16" t="s">
        <v>75</v>
      </c>
      <c r="AY877" s="220" t="s">
        <v>257</v>
      </c>
    </row>
    <row r="878" s="13" customFormat="1">
      <c r="A878" s="13"/>
      <c r="B878" s="195"/>
      <c r="C878" s="13"/>
      <c r="D878" s="196" t="s">
        <v>265</v>
      </c>
      <c r="E878" s="197" t="s">
        <v>1</v>
      </c>
      <c r="F878" s="198" t="s">
        <v>846</v>
      </c>
      <c r="G878" s="13"/>
      <c r="H878" s="197" t="s">
        <v>1</v>
      </c>
      <c r="I878" s="199"/>
      <c r="J878" s="13"/>
      <c r="K878" s="13"/>
      <c r="L878" s="195"/>
      <c r="M878" s="200"/>
      <c r="N878" s="201"/>
      <c r="O878" s="201"/>
      <c r="P878" s="201"/>
      <c r="Q878" s="201"/>
      <c r="R878" s="201"/>
      <c r="S878" s="201"/>
      <c r="T878" s="202"/>
      <c r="U878" s="13"/>
      <c r="V878" s="13"/>
      <c r="W878" s="13"/>
      <c r="X878" s="13"/>
      <c r="Y878" s="13"/>
      <c r="Z878" s="13"/>
      <c r="AA878" s="13"/>
      <c r="AB878" s="13"/>
      <c r="AC878" s="13"/>
      <c r="AD878" s="13"/>
      <c r="AE878" s="13"/>
      <c r="AT878" s="197" t="s">
        <v>265</v>
      </c>
      <c r="AU878" s="197" t="s">
        <v>85</v>
      </c>
      <c r="AV878" s="13" t="s">
        <v>82</v>
      </c>
      <c r="AW878" s="13" t="s">
        <v>32</v>
      </c>
      <c r="AX878" s="13" t="s">
        <v>75</v>
      </c>
      <c r="AY878" s="197" t="s">
        <v>257</v>
      </c>
    </row>
    <row r="879" s="13" customFormat="1">
      <c r="A879" s="13"/>
      <c r="B879" s="195"/>
      <c r="C879" s="13"/>
      <c r="D879" s="196" t="s">
        <v>265</v>
      </c>
      <c r="E879" s="197" t="s">
        <v>1</v>
      </c>
      <c r="F879" s="198" t="s">
        <v>1140</v>
      </c>
      <c r="G879" s="13"/>
      <c r="H879" s="197" t="s">
        <v>1</v>
      </c>
      <c r="I879" s="199"/>
      <c r="J879" s="13"/>
      <c r="K879" s="13"/>
      <c r="L879" s="195"/>
      <c r="M879" s="200"/>
      <c r="N879" s="201"/>
      <c r="O879" s="201"/>
      <c r="P879" s="201"/>
      <c r="Q879" s="201"/>
      <c r="R879" s="201"/>
      <c r="S879" s="201"/>
      <c r="T879" s="202"/>
      <c r="U879" s="13"/>
      <c r="V879" s="13"/>
      <c r="W879" s="13"/>
      <c r="X879" s="13"/>
      <c r="Y879" s="13"/>
      <c r="Z879" s="13"/>
      <c r="AA879" s="13"/>
      <c r="AB879" s="13"/>
      <c r="AC879" s="13"/>
      <c r="AD879" s="13"/>
      <c r="AE879" s="13"/>
      <c r="AT879" s="197" t="s">
        <v>265</v>
      </c>
      <c r="AU879" s="197" t="s">
        <v>85</v>
      </c>
      <c r="AV879" s="13" t="s">
        <v>82</v>
      </c>
      <c r="AW879" s="13" t="s">
        <v>32</v>
      </c>
      <c r="AX879" s="13" t="s">
        <v>75</v>
      </c>
      <c r="AY879" s="197" t="s">
        <v>257</v>
      </c>
    </row>
    <row r="880" s="14" customFormat="1">
      <c r="A880" s="14"/>
      <c r="B880" s="203"/>
      <c r="C880" s="14"/>
      <c r="D880" s="196" t="s">
        <v>265</v>
      </c>
      <c r="E880" s="204" t="s">
        <v>1</v>
      </c>
      <c r="F880" s="205" t="s">
        <v>4173</v>
      </c>
      <c r="G880" s="14"/>
      <c r="H880" s="206">
        <v>37.420000000000002</v>
      </c>
      <c r="I880" s="207"/>
      <c r="J880" s="14"/>
      <c r="K880" s="14"/>
      <c r="L880" s="203"/>
      <c r="M880" s="208"/>
      <c r="N880" s="209"/>
      <c r="O880" s="209"/>
      <c r="P880" s="209"/>
      <c r="Q880" s="209"/>
      <c r="R880" s="209"/>
      <c r="S880" s="209"/>
      <c r="T880" s="210"/>
      <c r="U880" s="14"/>
      <c r="V880" s="14"/>
      <c r="W880" s="14"/>
      <c r="X880" s="14"/>
      <c r="Y880" s="14"/>
      <c r="Z880" s="14"/>
      <c r="AA880" s="14"/>
      <c r="AB880" s="14"/>
      <c r="AC880" s="14"/>
      <c r="AD880" s="14"/>
      <c r="AE880" s="14"/>
      <c r="AT880" s="204" t="s">
        <v>265</v>
      </c>
      <c r="AU880" s="204" t="s">
        <v>85</v>
      </c>
      <c r="AV880" s="14" t="s">
        <v>85</v>
      </c>
      <c r="AW880" s="14" t="s">
        <v>32</v>
      </c>
      <c r="AX880" s="14" t="s">
        <v>75</v>
      </c>
      <c r="AY880" s="204" t="s">
        <v>257</v>
      </c>
    </row>
    <row r="881" s="16" customFormat="1">
      <c r="A881" s="16"/>
      <c r="B881" s="219"/>
      <c r="C881" s="16"/>
      <c r="D881" s="196" t="s">
        <v>265</v>
      </c>
      <c r="E881" s="220" t="s">
        <v>1</v>
      </c>
      <c r="F881" s="221" t="s">
        <v>296</v>
      </c>
      <c r="G881" s="16"/>
      <c r="H881" s="222">
        <v>37.420000000000002</v>
      </c>
      <c r="I881" s="223"/>
      <c r="J881" s="16"/>
      <c r="K881" s="16"/>
      <c r="L881" s="219"/>
      <c r="M881" s="224"/>
      <c r="N881" s="225"/>
      <c r="O881" s="225"/>
      <c r="P881" s="225"/>
      <c r="Q881" s="225"/>
      <c r="R881" s="225"/>
      <c r="S881" s="225"/>
      <c r="T881" s="226"/>
      <c r="U881" s="16"/>
      <c r="V881" s="16"/>
      <c r="W881" s="16"/>
      <c r="X881" s="16"/>
      <c r="Y881" s="16"/>
      <c r="Z881" s="16"/>
      <c r="AA881" s="16"/>
      <c r="AB881" s="16"/>
      <c r="AC881" s="16"/>
      <c r="AD881" s="16"/>
      <c r="AE881" s="16"/>
      <c r="AT881" s="220" t="s">
        <v>265</v>
      </c>
      <c r="AU881" s="220" t="s">
        <v>85</v>
      </c>
      <c r="AV881" s="16" t="s">
        <v>92</v>
      </c>
      <c r="AW881" s="16" t="s">
        <v>32</v>
      </c>
      <c r="AX881" s="16" t="s">
        <v>75</v>
      </c>
      <c r="AY881" s="220" t="s">
        <v>257</v>
      </c>
    </row>
    <row r="882" s="13" customFormat="1">
      <c r="A882" s="13"/>
      <c r="B882" s="195"/>
      <c r="C882" s="13"/>
      <c r="D882" s="196" t="s">
        <v>265</v>
      </c>
      <c r="E882" s="197" t="s">
        <v>1</v>
      </c>
      <c r="F882" s="198" t="s">
        <v>835</v>
      </c>
      <c r="G882" s="13"/>
      <c r="H882" s="197" t="s">
        <v>1</v>
      </c>
      <c r="I882" s="199"/>
      <c r="J882" s="13"/>
      <c r="K882" s="13"/>
      <c r="L882" s="195"/>
      <c r="M882" s="200"/>
      <c r="N882" s="201"/>
      <c r="O882" s="201"/>
      <c r="P882" s="201"/>
      <c r="Q882" s="201"/>
      <c r="R882" s="201"/>
      <c r="S882" s="201"/>
      <c r="T882" s="202"/>
      <c r="U882" s="13"/>
      <c r="V882" s="13"/>
      <c r="W882" s="13"/>
      <c r="X882" s="13"/>
      <c r="Y882" s="13"/>
      <c r="Z882" s="13"/>
      <c r="AA882" s="13"/>
      <c r="AB882" s="13"/>
      <c r="AC882" s="13"/>
      <c r="AD882" s="13"/>
      <c r="AE882" s="13"/>
      <c r="AT882" s="197" t="s">
        <v>265</v>
      </c>
      <c r="AU882" s="197" t="s">
        <v>85</v>
      </c>
      <c r="AV882" s="13" t="s">
        <v>82</v>
      </c>
      <c r="AW882" s="13" t="s">
        <v>32</v>
      </c>
      <c r="AX882" s="13" t="s">
        <v>75</v>
      </c>
      <c r="AY882" s="197" t="s">
        <v>257</v>
      </c>
    </row>
    <row r="883" s="13" customFormat="1">
      <c r="A883" s="13"/>
      <c r="B883" s="195"/>
      <c r="C883" s="13"/>
      <c r="D883" s="196" t="s">
        <v>265</v>
      </c>
      <c r="E883" s="197" t="s">
        <v>1</v>
      </c>
      <c r="F883" s="198" t="s">
        <v>4151</v>
      </c>
      <c r="G883" s="13"/>
      <c r="H883" s="197" t="s">
        <v>1</v>
      </c>
      <c r="I883" s="199"/>
      <c r="J883" s="13"/>
      <c r="K883" s="13"/>
      <c r="L883" s="195"/>
      <c r="M883" s="200"/>
      <c r="N883" s="201"/>
      <c r="O883" s="201"/>
      <c r="P883" s="201"/>
      <c r="Q883" s="201"/>
      <c r="R883" s="201"/>
      <c r="S883" s="201"/>
      <c r="T883" s="202"/>
      <c r="U883" s="13"/>
      <c r="V883" s="13"/>
      <c r="W883" s="13"/>
      <c r="X883" s="13"/>
      <c r="Y883" s="13"/>
      <c r="Z883" s="13"/>
      <c r="AA883" s="13"/>
      <c r="AB883" s="13"/>
      <c r="AC883" s="13"/>
      <c r="AD883" s="13"/>
      <c r="AE883" s="13"/>
      <c r="AT883" s="197" t="s">
        <v>265</v>
      </c>
      <c r="AU883" s="197" t="s">
        <v>85</v>
      </c>
      <c r="AV883" s="13" t="s">
        <v>82</v>
      </c>
      <c r="AW883" s="13" t="s">
        <v>32</v>
      </c>
      <c r="AX883" s="13" t="s">
        <v>75</v>
      </c>
      <c r="AY883" s="197" t="s">
        <v>257</v>
      </c>
    </row>
    <row r="884" s="14" customFormat="1">
      <c r="A884" s="14"/>
      <c r="B884" s="203"/>
      <c r="C884" s="14"/>
      <c r="D884" s="196" t="s">
        <v>265</v>
      </c>
      <c r="E884" s="204" t="s">
        <v>1</v>
      </c>
      <c r="F884" s="205" t="s">
        <v>4174</v>
      </c>
      <c r="G884" s="14"/>
      <c r="H884" s="206">
        <v>39.479999999999997</v>
      </c>
      <c r="I884" s="207"/>
      <c r="J884" s="14"/>
      <c r="K884" s="14"/>
      <c r="L884" s="203"/>
      <c r="M884" s="208"/>
      <c r="N884" s="209"/>
      <c r="O884" s="209"/>
      <c r="P884" s="209"/>
      <c r="Q884" s="209"/>
      <c r="R884" s="209"/>
      <c r="S884" s="209"/>
      <c r="T884" s="210"/>
      <c r="U884" s="14"/>
      <c r="V884" s="14"/>
      <c r="W884" s="14"/>
      <c r="X884" s="14"/>
      <c r="Y884" s="14"/>
      <c r="Z884" s="14"/>
      <c r="AA884" s="14"/>
      <c r="AB884" s="14"/>
      <c r="AC884" s="14"/>
      <c r="AD884" s="14"/>
      <c r="AE884" s="14"/>
      <c r="AT884" s="204" t="s">
        <v>265</v>
      </c>
      <c r="AU884" s="204" t="s">
        <v>85</v>
      </c>
      <c r="AV884" s="14" t="s">
        <v>85</v>
      </c>
      <c r="AW884" s="14" t="s">
        <v>32</v>
      </c>
      <c r="AX884" s="14" t="s">
        <v>75</v>
      </c>
      <c r="AY884" s="204" t="s">
        <v>257</v>
      </c>
    </row>
    <row r="885" s="13" customFormat="1">
      <c r="A885" s="13"/>
      <c r="B885" s="195"/>
      <c r="C885" s="13"/>
      <c r="D885" s="196" t="s">
        <v>265</v>
      </c>
      <c r="E885" s="197" t="s">
        <v>1</v>
      </c>
      <c r="F885" s="198" t="s">
        <v>1140</v>
      </c>
      <c r="G885" s="13"/>
      <c r="H885" s="197" t="s">
        <v>1</v>
      </c>
      <c r="I885" s="199"/>
      <c r="J885" s="13"/>
      <c r="K885" s="13"/>
      <c r="L885" s="195"/>
      <c r="M885" s="200"/>
      <c r="N885" s="201"/>
      <c r="O885" s="201"/>
      <c r="P885" s="201"/>
      <c r="Q885" s="201"/>
      <c r="R885" s="201"/>
      <c r="S885" s="201"/>
      <c r="T885" s="202"/>
      <c r="U885" s="13"/>
      <c r="V885" s="13"/>
      <c r="W885" s="13"/>
      <c r="X885" s="13"/>
      <c r="Y885" s="13"/>
      <c r="Z885" s="13"/>
      <c r="AA885" s="13"/>
      <c r="AB885" s="13"/>
      <c r="AC885" s="13"/>
      <c r="AD885" s="13"/>
      <c r="AE885" s="13"/>
      <c r="AT885" s="197" t="s">
        <v>265</v>
      </c>
      <c r="AU885" s="197" t="s">
        <v>85</v>
      </c>
      <c r="AV885" s="13" t="s">
        <v>82</v>
      </c>
      <c r="AW885" s="13" t="s">
        <v>32</v>
      </c>
      <c r="AX885" s="13" t="s">
        <v>75</v>
      </c>
      <c r="AY885" s="197" t="s">
        <v>257</v>
      </c>
    </row>
    <row r="886" s="14" customFormat="1">
      <c r="A886" s="14"/>
      <c r="B886" s="203"/>
      <c r="C886" s="14"/>
      <c r="D886" s="196" t="s">
        <v>265</v>
      </c>
      <c r="E886" s="204" t="s">
        <v>1</v>
      </c>
      <c r="F886" s="205" t="s">
        <v>4175</v>
      </c>
      <c r="G886" s="14"/>
      <c r="H886" s="206">
        <v>34.899999999999999</v>
      </c>
      <c r="I886" s="207"/>
      <c r="J886" s="14"/>
      <c r="K886" s="14"/>
      <c r="L886" s="203"/>
      <c r="M886" s="208"/>
      <c r="N886" s="209"/>
      <c r="O886" s="209"/>
      <c r="P886" s="209"/>
      <c r="Q886" s="209"/>
      <c r="R886" s="209"/>
      <c r="S886" s="209"/>
      <c r="T886" s="210"/>
      <c r="U886" s="14"/>
      <c r="V886" s="14"/>
      <c r="W886" s="14"/>
      <c r="X886" s="14"/>
      <c r="Y886" s="14"/>
      <c r="Z886" s="14"/>
      <c r="AA886" s="14"/>
      <c r="AB886" s="14"/>
      <c r="AC886" s="14"/>
      <c r="AD886" s="14"/>
      <c r="AE886" s="14"/>
      <c r="AT886" s="204" t="s">
        <v>265</v>
      </c>
      <c r="AU886" s="204" t="s">
        <v>85</v>
      </c>
      <c r="AV886" s="14" t="s">
        <v>85</v>
      </c>
      <c r="AW886" s="14" t="s">
        <v>32</v>
      </c>
      <c r="AX886" s="14" t="s">
        <v>75</v>
      </c>
      <c r="AY886" s="204" t="s">
        <v>257</v>
      </c>
    </row>
    <row r="887" s="16" customFormat="1">
      <c r="A887" s="16"/>
      <c r="B887" s="219"/>
      <c r="C887" s="16"/>
      <c r="D887" s="196" t="s">
        <v>265</v>
      </c>
      <c r="E887" s="220" t="s">
        <v>1</v>
      </c>
      <c r="F887" s="221" t="s">
        <v>296</v>
      </c>
      <c r="G887" s="16"/>
      <c r="H887" s="222">
        <v>74.379999999999995</v>
      </c>
      <c r="I887" s="223"/>
      <c r="J887" s="16"/>
      <c r="K887" s="16"/>
      <c r="L887" s="219"/>
      <c r="M887" s="224"/>
      <c r="N887" s="225"/>
      <c r="O887" s="225"/>
      <c r="P887" s="225"/>
      <c r="Q887" s="225"/>
      <c r="R887" s="225"/>
      <c r="S887" s="225"/>
      <c r="T887" s="226"/>
      <c r="U887" s="16"/>
      <c r="V887" s="16"/>
      <c r="W887" s="16"/>
      <c r="X887" s="16"/>
      <c r="Y887" s="16"/>
      <c r="Z887" s="16"/>
      <c r="AA887" s="16"/>
      <c r="AB887" s="16"/>
      <c r="AC887" s="16"/>
      <c r="AD887" s="16"/>
      <c r="AE887" s="16"/>
      <c r="AT887" s="220" t="s">
        <v>265</v>
      </c>
      <c r="AU887" s="220" t="s">
        <v>85</v>
      </c>
      <c r="AV887" s="16" t="s">
        <v>92</v>
      </c>
      <c r="AW887" s="16" t="s">
        <v>32</v>
      </c>
      <c r="AX887" s="16" t="s">
        <v>75</v>
      </c>
      <c r="AY887" s="220" t="s">
        <v>257</v>
      </c>
    </row>
    <row r="888" s="15" customFormat="1">
      <c r="A888" s="15"/>
      <c r="B888" s="211"/>
      <c r="C888" s="15"/>
      <c r="D888" s="196" t="s">
        <v>265</v>
      </c>
      <c r="E888" s="212" t="s">
        <v>1</v>
      </c>
      <c r="F888" s="213" t="s">
        <v>271</v>
      </c>
      <c r="G888" s="15"/>
      <c r="H888" s="214">
        <v>570.71000000000004</v>
      </c>
      <c r="I888" s="215"/>
      <c r="J888" s="15"/>
      <c r="K888" s="15"/>
      <c r="L888" s="211"/>
      <c r="M888" s="216"/>
      <c r="N888" s="217"/>
      <c r="O888" s="217"/>
      <c r="P888" s="217"/>
      <c r="Q888" s="217"/>
      <c r="R888" s="217"/>
      <c r="S888" s="217"/>
      <c r="T888" s="218"/>
      <c r="U888" s="15"/>
      <c r="V888" s="15"/>
      <c r="W888" s="15"/>
      <c r="X888" s="15"/>
      <c r="Y888" s="15"/>
      <c r="Z888" s="15"/>
      <c r="AA888" s="15"/>
      <c r="AB888" s="15"/>
      <c r="AC888" s="15"/>
      <c r="AD888" s="15"/>
      <c r="AE888" s="15"/>
      <c r="AT888" s="212" t="s">
        <v>265</v>
      </c>
      <c r="AU888" s="212" t="s">
        <v>85</v>
      </c>
      <c r="AV888" s="15" t="s">
        <v>108</v>
      </c>
      <c r="AW888" s="15" t="s">
        <v>32</v>
      </c>
      <c r="AX888" s="15" t="s">
        <v>82</v>
      </c>
      <c r="AY888" s="212" t="s">
        <v>257</v>
      </c>
    </row>
    <row r="889" s="14" customFormat="1">
      <c r="A889" s="14"/>
      <c r="B889" s="203"/>
      <c r="C889" s="14"/>
      <c r="D889" s="196" t="s">
        <v>265</v>
      </c>
      <c r="E889" s="14"/>
      <c r="F889" s="205" t="s">
        <v>4176</v>
      </c>
      <c r="G889" s="14"/>
      <c r="H889" s="206">
        <v>627.78099999999995</v>
      </c>
      <c r="I889" s="207"/>
      <c r="J889" s="14"/>
      <c r="K889" s="14"/>
      <c r="L889" s="203"/>
      <c r="M889" s="208"/>
      <c r="N889" s="209"/>
      <c r="O889" s="209"/>
      <c r="P889" s="209"/>
      <c r="Q889" s="209"/>
      <c r="R889" s="209"/>
      <c r="S889" s="209"/>
      <c r="T889" s="210"/>
      <c r="U889" s="14"/>
      <c r="V889" s="14"/>
      <c r="W889" s="14"/>
      <c r="X889" s="14"/>
      <c r="Y889" s="14"/>
      <c r="Z889" s="14"/>
      <c r="AA889" s="14"/>
      <c r="AB889" s="14"/>
      <c r="AC889" s="14"/>
      <c r="AD889" s="14"/>
      <c r="AE889" s="14"/>
      <c r="AT889" s="204" t="s">
        <v>265</v>
      </c>
      <c r="AU889" s="204" t="s">
        <v>85</v>
      </c>
      <c r="AV889" s="14" t="s">
        <v>85</v>
      </c>
      <c r="AW889" s="14" t="s">
        <v>3</v>
      </c>
      <c r="AX889" s="14" t="s">
        <v>82</v>
      </c>
      <c r="AY889" s="204" t="s">
        <v>257</v>
      </c>
    </row>
    <row r="890" s="2" customFormat="1" ht="33" customHeight="1">
      <c r="A890" s="38"/>
      <c r="B890" s="181"/>
      <c r="C890" s="182" t="s">
        <v>1160</v>
      </c>
      <c r="D890" s="182" t="s">
        <v>259</v>
      </c>
      <c r="E890" s="183" t="s">
        <v>1191</v>
      </c>
      <c r="F890" s="184" t="s">
        <v>1192</v>
      </c>
      <c r="G890" s="185" t="s">
        <v>323</v>
      </c>
      <c r="H890" s="186">
        <v>63.789999999999999</v>
      </c>
      <c r="I890" s="187"/>
      <c r="J890" s="188">
        <f>ROUND(I890*H890,2)</f>
        <v>0</v>
      </c>
      <c r="K890" s="184" t="s">
        <v>263</v>
      </c>
      <c r="L890" s="39"/>
      <c r="M890" s="189" t="s">
        <v>1</v>
      </c>
      <c r="N890" s="190" t="s">
        <v>40</v>
      </c>
      <c r="O890" s="77"/>
      <c r="P890" s="191">
        <f>O890*H890</f>
        <v>0</v>
      </c>
      <c r="Q890" s="191">
        <v>0</v>
      </c>
      <c r="R890" s="191">
        <f>Q890*H890</f>
        <v>0</v>
      </c>
      <c r="S890" s="191">
        <v>0</v>
      </c>
      <c r="T890" s="192">
        <f>S890*H890</f>
        <v>0</v>
      </c>
      <c r="U890" s="38"/>
      <c r="V890" s="38"/>
      <c r="W890" s="38"/>
      <c r="X890" s="38"/>
      <c r="Y890" s="38"/>
      <c r="Z890" s="38"/>
      <c r="AA890" s="38"/>
      <c r="AB890" s="38"/>
      <c r="AC890" s="38"/>
      <c r="AD890" s="38"/>
      <c r="AE890" s="38"/>
      <c r="AR890" s="193" t="s">
        <v>364</v>
      </c>
      <c r="AT890" s="193" t="s">
        <v>259</v>
      </c>
      <c r="AU890" s="193" t="s">
        <v>85</v>
      </c>
      <c r="AY890" s="19" t="s">
        <v>257</v>
      </c>
      <c r="BE890" s="194">
        <f>IF(N890="základní",J890,0)</f>
        <v>0</v>
      </c>
      <c r="BF890" s="194">
        <f>IF(N890="snížená",J890,0)</f>
        <v>0</v>
      </c>
      <c r="BG890" s="194">
        <f>IF(N890="zákl. přenesená",J890,0)</f>
        <v>0</v>
      </c>
      <c r="BH890" s="194">
        <f>IF(N890="sníž. přenesená",J890,0)</f>
        <v>0</v>
      </c>
      <c r="BI890" s="194">
        <f>IF(N890="nulová",J890,0)</f>
        <v>0</v>
      </c>
      <c r="BJ890" s="19" t="s">
        <v>82</v>
      </c>
      <c r="BK890" s="194">
        <f>ROUND(I890*H890,2)</f>
        <v>0</v>
      </c>
      <c r="BL890" s="19" t="s">
        <v>364</v>
      </c>
      <c r="BM890" s="193" t="s">
        <v>4177</v>
      </c>
    </row>
    <row r="891" s="13" customFormat="1">
      <c r="A891" s="13"/>
      <c r="B891" s="195"/>
      <c r="C891" s="13"/>
      <c r="D891" s="196" t="s">
        <v>265</v>
      </c>
      <c r="E891" s="197" t="s">
        <v>1</v>
      </c>
      <c r="F891" s="198" t="s">
        <v>1133</v>
      </c>
      <c r="G891" s="13"/>
      <c r="H891" s="197" t="s">
        <v>1</v>
      </c>
      <c r="I891" s="199"/>
      <c r="J891" s="13"/>
      <c r="K891" s="13"/>
      <c r="L891" s="195"/>
      <c r="M891" s="200"/>
      <c r="N891" s="201"/>
      <c r="O891" s="201"/>
      <c r="P891" s="201"/>
      <c r="Q891" s="201"/>
      <c r="R891" s="201"/>
      <c r="S891" s="201"/>
      <c r="T891" s="202"/>
      <c r="U891" s="13"/>
      <c r="V891" s="13"/>
      <c r="W891" s="13"/>
      <c r="X891" s="13"/>
      <c r="Y891" s="13"/>
      <c r="Z891" s="13"/>
      <c r="AA891" s="13"/>
      <c r="AB891" s="13"/>
      <c r="AC891" s="13"/>
      <c r="AD891" s="13"/>
      <c r="AE891" s="13"/>
      <c r="AT891" s="197" t="s">
        <v>265</v>
      </c>
      <c r="AU891" s="197" t="s">
        <v>85</v>
      </c>
      <c r="AV891" s="13" t="s">
        <v>82</v>
      </c>
      <c r="AW891" s="13" t="s">
        <v>32</v>
      </c>
      <c r="AX891" s="13" t="s">
        <v>75</v>
      </c>
      <c r="AY891" s="197" t="s">
        <v>257</v>
      </c>
    </row>
    <row r="892" s="13" customFormat="1">
      <c r="A892" s="13"/>
      <c r="B892" s="195"/>
      <c r="C892" s="13"/>
      <c r="D892" s="196" t="s">
        <v>265</v>
      </c>
      <c r="E892" s="197" t="s">
        <v>1</v>
      </c>
      <c r="F892" s="198" t="s">
        <v>1138</v>
      </c>
      <c r="G892" s="13"/>
      <c r="H892" s="197" t="s">
        <v>1</v>
      </c>
      <c r="I892" s="199"/>
      <c r="J892" s="13"/>
      <c r="K892" s="13"/>
      <c r="L892" s="195"/>
      <c r="M892" s="200"/>
      <c r="N892" s="201"/>
      <c r="O892" s="201"/>
      <c r="P892" s="201"/>
      <c r="Q892" s="201"/>
      <c r="R892" s="201"/>
      <c r="S892" s="201"/>
      <c r="T892" s="202"/>
      <c r="U892" s="13"/>
      <c r="V892" s="13"/>
      <c r="W892" s="13"/>
      <c r="X892" s="13"/>
      <c r="Y892" s="13"/>
      <c r="Z892" s="13"/>
      <c r="AA892" s="13"/>
      <c r="AB892" s="13"/>
      <c r="AC892" s="13"/>
      <c r="AD892" s="13"/>
      <c r="AE892" s="13"/>
      <c r="AT892" s="197" t="s">
        <v>265</v>
      </c>
      <c r="AU892" s="197" t="s">
        <v>85</v>
      </c>
      <c r="AV892" s="13" t="s">
        <v>82</v>
      </c>
      <c r="AW892" s="13" t="s">
        <v>32</v>
      </c>
      <c r="AX892" s="13" t="s">
        <v>75</v>
      </c>
      <c r="AY892" s="197" t="s">
        <v>257</v>
      </c>
    </row>
    <row r="893" s="14" customFormat="1">
      <c r="A893" s="14"/>
      <c r="B893" s="203"/>
      <c r="C893" s="14"/>
      <c r="D893" s="196" t="s">
        <v>265</v>
      </c>
      <c r="E893" s="204" t="s">
        <v>1</v>
      </c>
      <c r="F893" s="205" t="s">
        <v>4149</v>
      </c>
      <c r="G893" s="14"/>
      <c r="H893" s="206">
        <v>63.789999999999999</v>
      </c>
      <c r="I893" s="207"/>
      <c r="J893" s="14"/>
      <c r="K893" s="14"/>
      <c r="L893" s="203"/>
      <c r="M893" s="208"/>
      <c r="N893" s="209"/>
      <c r="O893" s="209"/>
      <c r="P893" s="209"/>
      <c r="Q893" s="209"/>
      <c r="R893" s="209"/>
      <c r="S893" s="209"/>
      <c r="T893" s="210"/>
      <c r="U893" s="14"/>
      <c r="V893" s="14"/>
      <c r="W893" s="14"/>
      <c r="X893" s="14"/>
      <c r="Y893" s="14"/>
      <c r="Z893" s="14"/>
      <c r="AA893" s="14"/>
      <c r="AB893" s="14"/>
      <c r="AC893" s="14"/>
      <c r="AD893" s="14"/>
      <c r="AE893" s="14"/>
      <c r="AT893" s="204" t="s">
        <v>265</v>
      </c>
      <c r="AU893" s="204" t="s">
        <v>85</v>
      </c>
      <c r="AV893" s="14" t="s">
        <v>85</v>
      </c>
      <c r="AW893" s="14" t="s">
        <v>32</v>
      </c>
      <c r="AX893" s="14" t="s">
        <v>75</v>
      </c>
      <c r="AY893" s="204" t="s">
        <v>257</v>
      </c>
    </row>
    <row r="894" s="15" customFormat="1">
      <c r="A894" s="15"/>
      <c r="B894" s="211"/>
      <c r="C894" s="15"/>
      <c r="D894" s="196" t="s">
        <v>265</v>
      </c>
      <c r="E894" s="212" t="s">
        <v>1</v>
      </c>
      <c r="F894" s="213" t="s">
        <v>271</v>
      </c>
      <c r="G894" s="15"/>
      <c r="H894" s="214">
        <v>63.789999999999999</v>
      </c>
      <c r="I894" s="215"/>
      <c r="J894" s="15"/>
      <c r="K894" s="15"/>
      <c r="L894" s="211"/>
      <c r="M894" s="216"/>
      <c r="N894" s="217"/>
      <c r="O894" s="217"/>
      <c r="P894" s="217"/>
      <c r="Q894" s="217"/>
      <c r="R894" s="217"/>
      <c r="S894" s="217"/>
      <c r="T894" s="218"/>
      <c r="U894" s="15"/>
      <c r="V894" s="15"/>
      <c r="W894" s="15"/>
      <c r="X894" s="15"/>
      <c r="Y894" s="15"/>
      <c r="Z894" s="15"/>
      <c r="AA894" s="15"/>
      <c r="AB894" s="15"/>
      <c r="AC894" s="15"/>
      <c r="AD894" s="15"/>
      <c r="AE894" s="15"/>
      <c r="AT894" s="212" t="s">
        <v>265</v>
      </c>
      <c r="AU894" s="212" t="s">
        <v>85</v>
      </c>
      <c r="AV894" s="15" t="s">
        <v>108</v>
      </c>
      <c r="AW894" s="15" t="s">
        <v>32</v>
      </c>
      <c r="AX894" s="15" t="s">
        <v>82</v>
      </c>
      <c r="AY894" s="212" t="s">
        <v>257</v>
      </c>
    </row>
    <row r="895" s="2" customFormat="1" ht="76.35" customHeight="1">
      <c r="A895" s="38"/>
      <c r="B895" s="181"/>
      <c r="C895" s="227" t="s">
        <v>1165</v>
      </c>
      <c r="D895" s="227" t="s">
        <v>315</v>
      </c>
      <c r="E895" s="228" t="s">
        <v>1195</v>
      </c>
      <c r="F895" s="229" t="s">
        <v>1196</v>
      </c>
      <c r="G895" s="230" t="s">
        <v>323</v>
      </c>
      <c r="H895" s="231">
        <v>70.168999999999997</v>
      </c>
      <c r="I895" s="232"/>
      <c r="J895" s="233">
        <f>ROUND(I895*H895,2)</f>
        <v>0</v>
      </c>
      <c r="K895" s="229" t="s">
        <v>1</v>
      </c>
      <c r="L895" s="234"/>
      <c r="M895" s="235" t="s">
        <v>1</v>
      </c>
      <c r="N895" s="236" t="s">
        <v>40</v>
      </c>
      <c r="O895" s="77"/>
      <c r="P895" s="191">
        <f>O895*H895</f>
        <v>0</v>
      </c>
      <c r="Q895" s="191">
        <v>0.0013500000000000001</v>
      </c>
      <c r="R895" s="191">
        <f>Q895*H895</f>
        <v>0.094728149999999997</v>
      </c>
      <c r="S895" s="191">
        <v>0</v>
      </c>
      <c r="T895" s="192">
        <f>S895*H895</f>
        <v>0</v>
      </c>
      <c r="U895" s="38"/>
      <c r="V895" s="38"/>
      <c r="W895" s="38"/>
      <c r="X895" s="38"/>
      <c r="Y895" s="38"/>
      <c r="Z895" s="38"/>
      <c r="AA895" s="38"/>
      <c r="AB895" s="38"/>
      <c r="AC895" s="38"/>
      <c r="AD895" s="38"/>
      <c r="AE895" s="38"/>
      <c r="AR895" s="193" t="s">
        <v>462</v>
      </c>
      <c r="AT895" s="193" t="s">
        <v>315</v>
      </c>
      <c r="AU895" s="193" t="s">
        <v>85</v>
      </c>
      <c r="AY895" s="19" t="s">
        <v>257</v>
      </c>
      <c r="BE895" s="194">
        <f>IF(N895="základní",J895,0)</f>
        <v>0</v>
      </c>
      <c r="BF895" s="194">
        <f>IF(N895="snížená",J895,0)</f>
        <v>0</v>
      </c>
      <c r="BG895" s="194">
        <f>IF(N895="zákl. přenesená",J895,0)</f>
        <v>0</v>
      </c>
      <c r="BH895" s="194">
        <f>IF(N895="sníž. přenesená",J895,0)</f>
        <v>0</v>
      </c>
      <c r="BI895" s="194">
        <f>IF(N895="nulová",J895,0)</f>
        <v>0</v>
      </c>
      <c r="BJ895" s="19" t="s">
        <v>82</v>
      </c>
      <c r="BK895" s="194">
        <f>ROUND(I895*H895,2)</f>
        <v>0</v>
      </c>
      <c r="BL895" s="19" t="s">
        <v>364</v>
      </c>
      <c r="BM895" s="193" t="s">
        <v>4178</v>
      </c>
    </row>
    <row r="896" s="13" customFormat="1">
      <c r="A896" s="13"/>
      <c r="B896" s="195"/>
      <c r="C896" s="13"/>
      <c r="D896" s="196" t="s">
        <v>265</v>
      </c>
      <c r="E896" s="197" t="s">
        <v>1</v>
      </c>
      <c r="F896" s="198" t="s">
        <v>1133</v>
      </c>
      <c r="G896" s="13"/>
      <c r="H896" s="197" t="s">
        <v>1</v>
      </c>
      <c r="I896" s="199"/>
      <c r="J896" s="13"/>
      <c r="K896" s="13"/>
      <c r="L896" s="195"/>
      <c r="M896" s="200"/>
      <c r="N896" s="201"/>
      <c r="O896" s="201"/>
      <c r="P896" s="201"/>
      <c r="Q896" s="201"/>
      <c r="R896" s="201"/>
      <c r="S896" s="201"/>
      <c r="T896" s="202"/>
      <c r="U896" s="13"/>
      <c r="V896" s="13"/>
      <c r="W896" s="13"/>
      <c r="X896" s="13"/>
      <c r="Y896" s="13"/>
      <c r="Z896" s="13"/>
      <c r="AA896" s="13"/>
      <c r="AB896" s="13"/>
      <c r="AC896" s="13"/>
      <c r="AD896" s="13"/>
      <c r="AE896" s="13"/>
      <c r="AT896" s="197" t="s">
        <v>265</v>
      </c>
      <c r="AU896" s="197" t="s">
        <v>85</v>
      </c>
      <c r="AV896" s="13" t="s">
        <v>82</v>
      </c>
      <c r="AW896" s="13" t="s">
        <v>32</v>
      </c>
      <c r="AX896" s="13" t="s">
        <v>75</v>
      </c>
      <c r="AY896" s="197" t="s">
        <v>257</v>
      </c>
    </row>
    <row r="897" s="13" customFormat="1">
      <c r="A897" s="13"/>
      <c r="B897" s="195"/>
      <c r="C897" s="13"/>
      <c r="D897" s="196" t="s">
        <v>265</v>
      </c>
      <c r="E897" s="197" t="s">
        <v>1</v>
      </c>
      <c r="F897" s="198" t="s">
        <v>1138</v>
      </c>
      <c r="G897" s="13"/>
      <c r="H897" s="197" t="s">
        <v>1</v>
      </c>
      <c r="I897" s="199"/>
      <c r="J897" s="13"/>
      <c r="K897" s="13"/>
      <c r="L897" s="195"/>
      <c r="M897" s="200"/>
      <c r="N897" s="201"/>
      <c r="O897" s="201"/>
      <c r="P897" s="201"/>
      <c r="Q897" s="201"/>
      <c r="R897" s="201"/>
      <c r="S897" s="201"/>
      <c r="T897" s="202"/>
      <c r="U897" s="13"/>
      <c r="V897" s="13"/>
      <c r="W897" s="13"/>
      <c r="X897" s="13"/>
      <c r="Y897" s="13"/>
      <c r="Z897" s="13"/>
      <c r="AA897" s="13"/>
      <c r="AB897" s="13"/>
      <c r="AC897" s="13"/>
      <c r="AD897" s="13"/>
      <c r="AE897" s="13"/>
      <c r="AT897" s="197" t="s">
        <v>265</v>
      </c>
      <c r="AU897" s="197" t="s">
        <v>85</v>
      </c>
      <c r="AV897" s="13" t="s">
        <v>82</v>
      </c>
      <c r="AW897" s="13" t="s">
        <v>32</v>
      </c>
      <c r="AX897" s="13" t="s">
        <v>75</v>
      </c>
      <c r="AY897" s="197" t="s">
        <v>257</v>
      </c>
    </row>
    <row r="898" s="14" customFormat="1">
      <c r="A898" s="14"/>
      <c r="B898" s="203"/>
      <c r="C898" s="14"/>
      <c r="D898" s="196" t="s">
        <v>265</v>
      </c>
      <c r="E898" s="204" t="s">
        <v>1</v>
      </c>
      <c r="F898" s="205" t="s">
        <v>4149</v>
      </c>
      <c r="G898" s="14"/>
      <c r="H898" s="206">
        <v>63.789999999999999</v>
      </c>
      <c r="I898" s="207"/>
      <c r="J898" s="14"/>
      <c r="K898" s="14"/>
      <c r="L898" s="203"/>
      <c r="M898" s="208"/>
      <c r="N898" s="209"/>
      <c r="O898" s="209"/>
      <c r="P898" s="209"/>
      <c r="Q898" s="209"/>
      <c r="R898" s="209"/>
      <c r="S898" s="209"/>
      <c r="T898" s="210"/>
      <c r="U898" s="14"/>
      <c r="V898" s="14"/>
      <c r="W898" s="14"/>
      <c r="X898" s="14"/>
      <c r="Y898" s="14"/>
      <c r="Z898" s="14"/>
      <c r="AA898" s="14"/>
      <c r="AB898" s="14"/>
      <c r="AC898" s="14"/>
      <c r="AD898" s="14"/>
      <c r="AE898" s="14"/>
      <c r="AT898" s="204" t="s">
        <v>265</v>
      </c>
      <c r="AU898" s="204" t="s">
        <v>85</v>
      </c>
      <c r="AV898" s="14" t="s">
        <v>85</v>
      </c>
      <c r="AW898" s="14" t="s">
        <v>32</v>
      </c>
      <c r="AX898" s="14" t="s">
        <v>75</v>
      </c>
      <c r="AY898" s="204" t="s">
        <v>257</v>
      </c>
    </row>
    <row r="899" s="15" customFormat="1">
      <c r="A899" s="15"/>
      <c r="B899" s="211"/>
      <c r="C899" s="15"/>
      <c r="D899" s="196" t="s">
        <v>265</v>
      </c>
      <c r="E899" s="212" t="s">
        <v>1</v>
      </c>
      <c r="F899" s="213" t="s">
        <v>271</v>
      </c>
      <c r="G899" s="15"/>
      <c r="H899" s="214">
        <v>63.789999999999999</v>
      </c>
      <c r="I899" s="215"/>
      <c r="J899" s="15"/>
      <c r="K899" s="15"/>
      <c r="L899" s="211"/>
      <c r="M899" s="216"/>
      <c r="N899" s="217"/>
      <c r="O899" s="217"/>
      <c r="P899" s="217"/>
      <c r="Q899" s="217"/>
      <c r="R899" s="217"/>
      <c r="S899" s="217"/>
      <c r="T899" s="218"/>
      <c r="U899" s="15"/>
      <c r="V899" s="15"/>
      <c r="W899" s="15"/>
      <c r="X899" s="15"/>
      <c r="Y899" s="15"/>
      <c r="Z899" s="15"/>
      <c r="AA899" s="15"/>
      <c r="AB899" s="15"/>
      <c r="AC899" s="15"/>
      <c r="AD899" s="15"/>
      <c r="AE899" s="15"/>
      <c r="AT899" s="212" t="s">
        <v>265</v>
      </c>
      <c r="AU899" s="212" t="s">
        <v>85</v>
      </c>
      <c r="AV899" s="15" t="s">
        <v>108</v>
      </c>
      <c r="AW899" s="15" t="s">
        <v>32</v>
      </c>
      <c r="AX899" s="15" t="s">
        <v>82</v>
      </c>
      <c r="AY899" s="212" t="s">
        <v>257</v>
      </c>
    </row>
    <row r="900" s="14" customFormat="1">
      <c r="A900" s="14"/>
      <c r="B900" s="203"/>
      <c r="C900" s="14"/>
      <c r="D900" s="196" t="s">
        <v>265</v>
      </c>
      <c r="E900" s="14"/>
      <c r="F900" s="205" t="s">
        <v>4179</v>
      </c>
      <c r="G900" s="14"/>
      <c r="H900" s="206">
        <v>70.168999999999997</v>
      </c>
      <c r="I900" s="207"/>
      <c r="J900" s="14"/>
      <c r="K900" s="14"/>
      <c r="L900" s="203"/>
      <c r="M900" s="208"/>
      <c r="N900" s="209"/>
      <c r="O900" s="209"/>
      <c r="P900" s="209"/>
      <c r="Q900" s="209"/>
      <c r="R900" s="209"/>
      <c r="S900" s="209"/>
      <c r="T900" s="210"/>
      <c r="U900" s="14"/>
      <c r="V900" s="14"/>
      <c r="W900" s="14"/>
      <c r="X900" s="14"/>
      <c r="Y900" s="14"/>
      <c r="Z900" s="14"/>
      <c r="AA900" s="14"/>
      <c r="AB900" s="14"/>
      <c r="AC900" s="14"/>
      <c r="AD900" s="14"/>
      <c r="AE900" s="14"/>
      <c r="AT900" s="204" t="s">
        <v>265</v>
      </c>
      <c r="AU900" s="204" t="s">
        <v>85</v>
      </c>
      <c r="AV900" s="14" t="s">
        <v>85</v>
      </c>
      <c r="AW900" s="14" t="s">
        <v>3</v>
      </c>
      <c r="AX900" s="14" t="s">
        <v>82</v>
      </c>
      <c r="AY900" s="204" t="s">
        <v>257</v>
      </c>
    </row>
    <row r="901" s="2" customFormat="1" ht="24.15" customHeight="1">
      <c r="A901" s="38"/>
      <c r="B901" s="181"/>
      <c r="C901" s="182" t="s">
        <v>1170</v>
      </c>
      <c r="D901" s="182" t="s">
        <v>259</v>
      </c>
      <c r="E901" s="183" t="s">
        <v>1200</v>
      </c>
      <c r="F901" s="184" t="s">
        <v>1201</v>
      </c>
      <c r="G901" s="185" t="s">
        <v>323</v>
      </c>
      <c r="H901" s="186">
        <v>63.789999999999999</v>
      </c>
      <c r="I901" s="187"/>
      <c r="J901" s="188">
        <f>ROUND(I901*H901,2)</f>
        <v>0</v>
      </c>
      <c r="K901" s="184" t="s">
        <v>263</v>
      </c>
      <c r="L901" s="39"/>
      <c r="M901" s="189" t="s">
        <v>1</v>
      </c>
      <c r="N901" s="190" t="s">
        <v>40</v>
      </c>
      <c r="O901" s="77"/>
      <c r="P901" s="191">
        <f>O901*H901</f>
        <v>0</v>
      </c>
      <c r="Q901" s="191">
        <v>0</v>
      </c>
      <c r="R901" s="191">
        <f>Q901*H901</f>
        <v>0</v>
      </c>
      <c r="S901" s="191">
        <v>0</v>
      </c>
      <c r="T901" s="192">
        <f>S901*H901</f>
        <v>0</v>
      </c>
      <c r="U901" s="38"/>
      <c r="V901" s="38"/>
      <c r="W901" s="38"/>
      <c r="X901" s="38"/>
      <c r="Y901" s="38"/>
      <c r="Z901" s="38"/>
      <c r="AA901" s="38"/>
      <c r="AB901" s="38"/>
      <c r="AC901" s="38"/>
      <c r="AD901" s="38"/>
      <c r="AE901" s="38"/>
      <c r="AR901" s="193" t="s">
        <v>364</v>
      </c>
      <c r="AT901" s="193" t="s">
        <v>259</v>
      </c>
      <c r="AU901" s="193" t="s">
        <v>85</v>
      </c>
      <c r="AY901" s="19" t="s">
        <v>257</v>
      </c>
      <c r="BE901" s="194">
        <f>IF(N901="základní",J901,0)</f>
        <v>0</v>
      </c>
      <c r="BF901" s="194">
        <f>IF(N901="snížená",J901,0)</f>
        <v>0</v>
      </c>
      <c r="BG901" s="194">
        <f>IF(N901="zákl. přenesená",J901,0)</f>
        <v>0</v>
      </c>
      <c r="BH901" s="194">
        <f>IF(N901="sníž. přenesená",J901,0)</f>
        <v>0</v>
      </c>
      <c r="BI901" s="194">
        <f>IF(N901="nulová",J901,0)</f>
        <v>0</v>
      </c>
      <c r="BJ901" s="19" t="s">
        <v>82</v>
      </c>
      <c r="BK901" s="194">
        <f>ROUND(I901*H901,2)</f>
        <v>0</v>
      </c>
      <c r="BL901" s="19" t="s">
        <v>364</v>
      </c>
      <c r="BM901" s="193" t="s">
        <v>4180</v>
      </c>
    </row>
    <row r="902" s="13" customFormat="1">
      <c r="A902" s="13"/>
      <c r="B902" s="195"/>
      <c r="C902" s="13"/>
      <c r="D902" s="196" t="s">
        <v>265</v>
      </c>
      <c r="E902" s="197" t="s">
        <v>1</v>
      </c>
      <c r="F902" s="198" t="s">
        <v>1133</v>
      </c>
      <c r="G902" s="13"/>
      <c r="H902" s="197" t="s">
        <v>1</v>
      </c>
      <c r="I902" s="199"/>
      <c r="J902" s="13"/>
      <c r="K902" s="13"/>
      <c r="L902" s="195"/>
      <c r="M902" s="200"/>
      <c r="N902" s="201"/>
      <c r="O902" s="201"/>
      <c r="P902" s="201"/>
      <c r="Q902" s="201"/>
      <c r="R902" s="201"/>
      <c r="S902" s="201"/>
      <c r="T902" s="202"/>
      <c r="U902" s="13"/>
      <c r="V902" s="13"/>
      <c r="W902" s="13"/>
      <c r="X902" s="13"/>
      <c r="Y902" s="13"/>
      <c r="Z902" s="13"/>
      <c r="AA902" s="13"/>
      <c r="AB902" s="13"/>
      <c r="AC902" s="13"/>
      <c r="AD902" s="13"/>
      <c r="AE902" s="13"/>
      <c r="AT902" s="197" t="s">
        <v>265</v>
      </c>
      <c r="AU902" s="197" t="s">
        <v>85</v>
      </c>
      <c r="AV902" s="13" t="s">
        <v>82</v>
      </c>
      <c r="AW902" s="13" t="s">
        <v>32</v>
      </c>
      <c r="AX902" s="13" t="s">
        <v>75</v>
      </c>
      <c r="AY902" s="197" t="s">
        <v>257</v>
      </c>
    </row>
    <row r="903" s="13" customFormat="1">
      <c r="A903" s="13"/>
      <c r="B903" s="195"/>
      <c r="C903" s="13"/>
      <c r="D903" s="196" t="s">
        <v>265</v>
      </c>
      <c r="E903" s="197" t="s">
        <v>1</v>
      </c>
      <c r="F903" s="198" t="s">
        <v>1138</v>
      </c>
      <c r="G903" s="13"/>
      <c r="H903" s="197" t="s">
        <v>1</v>
      </c>
      <c r="I903" s="199"/>
      <c r="J903" s="13"/>
      <c r="K903" s="13"/>
      <c r="L903" s="195"/>
      <c r="M903" s="200"/>
      <c r="N903" s="201"/>
      <c r="O903" s="201"/>
      <c r="P903" s="201"/>
      <c r="Q903" s="201"/>
      <c r="R903" s="201"/>
      <c r="S903" s="201"/>
      <c r="T903" s="202"/>
      <c r="U903" s="13"/>
      <c r="V903" s="13"/>
      <c r="W903" s="13"/>
      <c r="X903" s="13"/>
      <c r="Y903" s="13"/>
      <c r="Z903" s="13"/>
      <c r="AA903" s="13"/>
      <c r="AB903" s="13"/>
      <c r="AC903" s="13"/>
      <c r="AD903" s="13"/>
      <c r="AE903" s="13"/>
      <c r="AT903" s="197" t="s">
        <v>265</v>
      </c>
      <c r="AU903" s="197" t="s">
        <v>85</v>
      </c>
      <c r="AV903" s="13" t="s">
        <v>82</v>
      </c>
      <c r="AW903" s="13" t="s">
        <v>32</v>
      </c>
      <c r="AX903" s="13" t="s">
        <v>75</v>
      </c>
      <c r="AY903" s="197" t="s">
        <v>257</v>
      </c>
    </row>
    <row r="904" s="14" customFormat="1">
      <c r="A904" s="14"/>
      <c r="B904" s="203"/>
      <c r="C904" s="14"/>
      <c r="D904" s="196" t="s">
        <v>265</v>
      </c>
      <c r="E904" s="204" t="s">
        <v>1</v>
      </c>
      <c r="F904" s="205" t="s">
        <v>4149</v>
      </c>
      <c r="G904" s="14"/>
      <c r="H904" s="206">
        <v>63.789999999999999</v>
      </c>
      <c r="I904" s="207"/>
      <c r="J904" s="14"/>
      <c r="K904" s="14"/>
      <c r="L904" s="203"/>
      <c r="M904" s="208"/>
      <c r="N904" s="209"/>
      <c r="O904" s="209"/>
      <c r="P904" s="209"/>
      <c r="Q904" s="209"/>
      <c r="R904" s="209"/>
      <c r="S904" s="209"/>
      <c r="T904" s="210"/>
      <c r="U904" s="14"/>
      <c r="V904" s="14"/>
      <c r="W904" s="14"/>
      <c r="X904" s="14"/>
      <c r="Y904" s="14"/>
      <c r="Z904" s="14"/>
      <c r="AA904" s="14"/>
      <c r="AB904" s="14"/>
      <c r="AC904" s="14"/>
      <c r="AD904" s="14"/>
      <c r="AE904" s="14"/>
      <c r="AT904" s="204" t="s">
        <v>265</v>
      </c>
      <c r="AU904" s="204" t="s">
        <v>85</v>
      </c>
      <c r="AV904" s="14" t="s">
        <v>85</v>
      </c>
      <c r="AW904" s="14" t="s">
        <v>32</v>
      </c>
      <c r="AX904" s="14" t="s">
        <v>75</v>
      </c>
      <c r="AY904" s="204" t="s">
        <v>257</v>
      </c>
    </row>
    <row r="905" s="15" customFormat="1">
      <c r="A905" s="15"/>
      <c r="B905" s="211"/>
      <c r="C905" s="15"/>
      <c r="D905" s="196" t="s">
        <v>265</v>
      </c>
      <c r="E905" s="212" t="s">
        <v>1</v>
      </c>
      <c r="F905" s="213" t="s">
        <v>271</v>
      </c>
      <c r="G905" s="15"/>
      <c r="H905" s="214">
        <v>63.789999999999999</v>
      </c>
      <c r="I905" s="215"/>
      <c r="J905" s="15"/>
      <c r="K905" s="15"/>
      <c r="L905" s="211"/>
      <c r="M905" s="216"/>
      <c r="N905" s="217"/>
      <c r="O905" s="217"/>
      <c r="P905" s="217"/>
      <c r="Q905" s="217"/>
      <c r="R905" s="217"/>
      <c r="S905" s="217"/>
      <c r="T905" s="218"/>
      <c r="U905" s="15"/>
      <c r="V905" s="15"/>
      <c r="W905" s="15"/>
      <c r="X905" s="15"/>
      <c r="Y905" s="15"/>
      <c r="Z905" s="15"/>
      <c r="AA905" s="15"/>
      <c r="AB905" s="15"/>
      <c r="AC905" s="15"/>
      <c r="AD905" s="15"/>
      <c r="AE905" s="15"/>
      <c r="AT905" s="212" t="s">
        <v>265</v>
      </c>
      <c r="AU905" s="212" t="s">
        <v>85</v>
      </c>
      <c r="AV905" s="15" t="s">
        <v>108</v>
      </c>
      <c r="AW905" s="15" t="s">
        <v>32</v>
      </c>
      <c r="AX905" s="15" t="s">
        <v>82</v>
      </c>
      <c r="AY905" s="212" t="s">
        <v>257</v>
      </c>
    </row>
    <row r="906" s="2" customFormat="1" ht="24.15" customHeight="1">
      <c r="A906" s="38"/>
      <c r="B906" s="181"/>
      <c r="C906" s="227" t="s">
        <v>1175</v>
      </c>
      <c r="D906" s="227" t="s">
        <v>315</v>
      </c>
      <c r="E906" s="228" t="s">
        <v>1204</v>
      </c>
      <c r="F906" s="229" t="s">
        <v>1205</v>
      </c>
      <c r="G906" s="230" t="s">
        <v>262</v>
      </c>
      <c r="H906" s="231">
        <v>8.4209999999999994</v>
      </c>
      <c r="I906" s="232"/>
      <c r="J906" s="233">
        <f>ROUND(I906*H906,2)</f>
        <v>0</v>
      </c>
      <c r="K906" s="229" t="s">
        <v>263</v>
      </c>
      <c r="L906" s="234"/>
      <c r="M906" s="235" t="s">
        <v>1</v>
      </c>
      <c r="N906" s="236" t="s">
        <v>40</v>
      </c>
      <c r="O906" s="77"/>
      <c r="P906" s="191">
        <f>O906*H906</f>
        <v>0</v>
      </c>
      <c r="Q906" s="191">
        <v>0.75</v>
      </c>
      <c r="R906" s="191">
        <f>Q906*H906</f>
        <v>6.3157499999999995</v>
      </c>
      <c r="S906" s="191">
        <v>0</v>
      </c>
      <c r="T906" s="192">
        <f>S906*H906</f>
        <v>0</v>
      </c>
      <c r="U906" s="38"/>
      <c r="V906" s="38"/>
      <c r="W906" s="38"/>
      <c r="X906" s="38"/>
      <c r="Y906" s="38"/>
      <c r="Z906" s="38"/>
      <c r="AA906" s="38"/>
      <c r="AB906" s="38"/>
      <c r="AC906" s="38"/>
      <c r="AD906" s="38"/>
      <c r="AE906" s="38"/>
      <c r="AR906" s="193" t="s">
        <v>462</v>
      </c>
      <c r="AT906" s="193" t="s">
        <v>315</v>
      </c>
      <c r="AU906" s="193" t="s">
        <v>85</v>
      </c>
      <c r="AY906" s="19" t="s">
        <v>257</v>
      </c>
      <c r="BE906" s="194">
        <f>IF(N906="základní",J906,0)</f>
        <v>0</v>
      </c>
      <c r="BF906" s="194">
        <f>IF(N906="snížená",J906,0)</f>
        <v>0</v>
      </c>
      <c r="BG906" s="194">
        <f>IF(N906="zákl. přenesená",J906,0)</f>
        <v>0</v>
      </c>
      <c r="BH906" s="194">
        <f>IF(N906="sníž. přenesená",J906,0)</f>
        <v>0</v>
      </c>
      <c r="BI906" s="194">
        <f>IF(N906="nulová",J906,0)</f>
        <v>0</v>
      </c>
      <c r="BJ906" s="19" t="s">
        <v>82</v>
      </c>
      <c r="BK906" s="194">
        <f>ROUND(I906*H906,2)</f>
        <v>0</v>
      </c>
      <c r="BL906" s="19" t="s">
        <v>364</v>
      </c>
      <c r="BM906" s="193" t="s">
        <v>4181</v>
      </c>
    </row>
    <row r="907" s="13" customFormat="1">
      <c r="A907" s="13"/>
      <c r="B907" s="195"/>
      <c r="C907" s="13"/>
      <c r="D907" s="196" t="s">
        <v>265</v>
      </c>
      <c r="E907" s="197" t="s">
        <v>1</v>
      </c>
      <c r="F907" s="198" t="s">
        <v>1133</v>
      </c>
      <c r="G907" s="13"/>
      <c r="H907" s="197" t="s">
        <v>1</v>
      </c>
      <c r="I907" s="199"/>
      <c r="J907" s="13"/>
      <c r="K907" s="13"/>
      <c r="L907" s="195"/>
      <c r="M907" s="200"/>
      <c r="N907" s="201"/>
      <c r="O907" s="201"/>
      <c r="P907" s="201"/>
      <c r="Q907" s="201"/>
      <c r="R907" s="201"/>
      <c r="S907" s="201"/>
      <c r="T907" s="202"/>
      <c r="U907" s="13"/>
      <c r="V907" s="13"/>
      <c r="W907" s="13"/>
      <c r="X907" s="13"/>
      <c r="Y907" s="13"/>
      <c r="Z907" s="13"/>
      <c r="AA907" s="13"/>
      <c r="AB907" s="13"/>
      <c r="AC907" s="13"/>
      <c r="AD907" s="13"/>
      <c r="AE907" s="13"/>
      <c r="AT907" s="197" t="s">
        <v>265</v>
      </c>
      <c r="AU907" s="197" t="s">
        <v>85</v>
      </c>
      <c r="AV907" s="13" t="s">
        <v>82</v>
      </c>
      <c r="AW907" s="13" t="s">
        <v>32</v>
      </c>
      <c r="AX907" s="13" t="s">
        <v>75</v>
      </c>
      <c r="AY907" s="197" t="s">
        <v>257</v>
      </c>
    </row>
    <row r="908" s="13" customFormat="1">
      <c r="A908" s="13"/>
      <c r="B908" s="195"/>
      <c r="C908" s="13"/>
      <c r="D908" s="196" t="s">
        <v>265</v>
      </c>
      <c r="E908" s="197" t="s">
        <v>1</v>
      </c>
      <c r="F908" s="198" t="s">
        <v>1138</v>
      </c>
      <c r="G908" s="13"/>
      <c r="H908" s="197" t="s">
        <v>1</v>
      </c>
      <c r="I908" s="199"/>
      <c r="J908" s="13"/>
      <c r="K908" s="13"/>
      <c r="L908" s="195"/>
      <c r="M908" s="200"/>
      <c r="N908" s="201"/>
      <c r="O908" s="201"/>
      <c r="P908" s="201"/>
      <c r="Q908" s="201"/>
      <c r="R908" s="201"/>
      <c r="S908" s="201"/>
      <c r="T908" s="202"/>
      <c r="U908" s="13"/>
      <c r="V908" s="13"/>
      <c r="W908" s="13"/>
      <c r="X908" s="13"/>
      <c r="Y908" s="13"/>
      <c r="Z908" s="13"/>
      <c r="AA908" s="13"/>
      <c r="AB908" s="13"/>
      <c r="AC908" s="13"/>
      <c r="AD908" s="13"/>
      <c r="AE908" s="13"/>
      <c r="AT908" s="197" t="s">
        <v>265</v>
      </c>
      <c r="AU908" s="197" t="s">
        <v>85</v>
      </c>
      <c r="AV908" s="13" t="s">
        <v>82</v>
      </c>
      <c r="AW908" s="13" t="s">
        <v>32</v>
      </c>
      <c r="AX908" s="13" t="s">
        <v>75</v>
      </c>
      <c r="AY908" s="197" t="s">
        <v>257</v>
      </c>
    </row>
    <row r="909" s="14" customFormat="1">
      <c r="A909" s="14"/>
      <c r="B909" s="203"/>
      <c r="C909" s="14"/>
      <c r="D909" s="196" t="s">
        <v>265</v>
      </c>
      <c r="E909" s="204" t="s">
        <v>1</v>
      </c>
      <c r="F909" s="205" t="s">
        <v>4182</v>
      </c>
      <c r="G909" s="14"/>
      <c r="H909" s="206">
        <v>7.6550000000000002</v>
      </c>
      <c r="I909" s="207"/>
      <c r="J909" s="14"/>
      <c r="K909" s="14"/>
      <c r="L909" s="203"/>
      <c r="M909" s="208"/>
      <c r="N909" s="209"/>
      <c r="O909" s="209"/>
      <c r="P909" s="209"/>
      <c r="Q909" s="209"/>
      <c r="R909" s="209"/>
      <c r="S909" s="209"/>
      <c r="T909" s="210"/>
      <c r="U909" s="14"/>
      <c r="V909" s="14"/>
      <c r="W909" s="14"/>
      <c r="X909" s="14"/>
      <c r="Y909" s="14"/>
      <c r="Z909" s="14"/>
      <c r="AA909" s="14"/>
      <c r="AB909" s="14"/>
      <c r="AC909" s="14"/>
      <c r="AD909" s="14"/>
      <c r="AE909" s="14"/>
      <c r="AT909" s="204" t="s">
        <v>265</v>
      </c>
      <c r="AU909" s="204" t="s">
        <v>85</v>
      </c>
      <c r="AV909" s="14" t="s">
        <v>85</v>
      </c>
      <c r="AW909" s="14" t="s">
        <v>32</v>
      </c>
      <c r="AX909" s="14" t="s">
        <v>75</v>
      </c>
      <c r="AY909" s="204" t="s">
        <v>257</v>
      </c>
    </row>
    <row r="910" s="15" customFormat="1">
      <c r="A910" s="15"/>
      <c r="B910" s="211"/>
      <c r="C910" s="15"/>
      <c r="D910" s="196" t="s">
        <v>265</v>
      </c>
      <c r="E910" s="212" t="s">
        <v>1</v>
      </c>
      <c r="F910" s="213" t="s">
        <v>271</v>
      </c>
      <c r="G910" s="15"/>
      <c r="H910" s="214">
        <v>7.6550000000000002</v>
      </c>
      <c r="I910" s="215"/>
      <c r="J910" s="15"/>
      <c r="K910" s="15"/>
      <c r="L910" s="211"/>
      <c r="M910" s="216"/>
      <c r="N910" s="217"/>
      <c r="O910" s="217"/>
      <c r="P910" s="217"/>
      <c r="Q910" s="217"/>
      <c r="R910" s="217"/>
      <c r="S910" s="217"/>
      <c r="T910" s="218"/>
      <c r="U910" s="15"/>
      <c r="V910" s="15"/>
      <c r="W910" s="15"/>
      <c r="X910" s="15"/>
      <c r="Y910" s="15"/>
      <c r="Z910" s="15"/>
      <c r="AA910" s="15"/>
      <c r="AB910" s="15"/>
      <c r="AC910" s="15"/>
      <c r="AD910" s="15"/>
      <c r="AE910" s="15"/>
      <c r="AT910" s="212" t="s">
        <v>265</v>
      </c>
      <c r="AU910" s="212" t="s">
        <v>85</v>
      </c>
      <c r="AV910" s="15" t="s">
        <v>108</v>
      </c>
      <c r="AW910" s="15" t="s">
        <v>32</v>
      </c>
      <c r="AX910" s="15" t="s">
        <v>82</v>
      </c>
      <c r="AY910" s="212" t="s">
        <v>257</v>
      </c>
    </row>
    <row r="911" s="14" customFormat="1">
      <c r="A911" s="14"/>
      <c r="B911" s="203"/>
      <c r="C911" s="14"/>
      <c r="D911" s="196" t="s">
        <v>265</v>
      </c>
      <c r="E911" s="14"/>
      <c r="F911" s="205" t="s">
        <v>4183</v>
      </c>
      <c r="G911" s="14"/>
      <c r="H911" s="206">
        <v>8.4209999999999994</v>
      </c>
      <c r="I911" s="207"/>
      <c r="J911" s="14"/>
      <c r="K911" s="14"/>
      <c r="L911" s="203"/>
      <c r="M911" s="208"/>
      <c r="N911" s="209"/>
      <c r="O911" s="209"/>
      <c r="P911" s="209"/>
      <c r="Q911" s="209"/>
      <c r="R911" s="209"/>
      <c r="S911" s="209"/>
      <c r="T911" s="210"/>
      <c r="U911" s="14"/>
      <c r="V911" s="14"/>
      <c r="W911" s="14"/>
      <c r="X911" s="14"/>
      <c r="Y911" s="14"/>
      <c r="Z911" s="14"/>
      <c r="AA911" s="14"/>
      <c r="AB911" s="14"/>
      <c r="AC911" s="14"/>
      <c r="AD911" s="14"/>
      <c r="AE911" s="14"/>
      <c r="AT911" s="204" t="s">
        <v>265</v>
      </c>
      <c r="AU911" s="204" t="s">
        <v>85</v>
      </c>
      <c r="AV911" s="14" t="s">
        <v>85</v>
      </c>
      <c r="AW911" s="14" t="s">
        <v>3</v>
      </c>
      <c r="AX911" s="14" t="s">
        <v>82</v>
      </c>
      <c r="AY911" s="204" t="s">
        <v>257</v>
      </c>
    </row>
    <row r="912" s="2" customFormat="1" ht="24.15" customHeight="1">
      <c r="A912" s="38"/>
      <c r="B912" s="181"/>
      <c r="C912" s="182" t="s">
        <v>1180</v>
      </c>
      <c r="D912" s="182" t="s">
        <v>259</v>
      </c>
      <c r="E912" s="183" t="s">
        <v>1210</v>
      </c>
      <c r="F912" s="184" t="s">
        <v>1211</v>
      </c>
      <c r="G912" s="185" t="s">
        <v>323</v>
      </c>
      <c r="H912" s="186">
        <v>63.789999999999999</v>
      </c>
      <c r="I912" s="187"/>
      <c r="J912" s="188">
        <f>ROUND(I912*H912,2)</f>
        <v>0</v>
      </c>
      <c r="K912" s="184" t="s">
        <v>263</v>
      </c>
      <c r="L912" s="39"/>
      <c r="M912" s="189" t="s">
        <v>1</v>
      </c>
      <c r="N912" s="190" t="s">
        <v>40</v>
      </c>
      <c r="O912" s="77"/>
      <c r="P912" s="191">
        <f>O912*H912</f>
        <v>0</v>
      </c>
      <c r="Q912" s="191">
        <v>0</v>
      </c>
      <c r="R912" s="191">
        <f>Q912*H912</f>
        <v>0</v>
      </c>
      <c r="S912" s="191">
        <v>0</v>
      </c>
      <c r="T912" s="192">
        <f>S912*H912</f>
        <v>0</v>
      </c>
      <c r="U912" s="38"/>
      <c r="V912" s="38"/>
      <c r="W912" s="38"/>
      <c r="X912" s="38"/>
      <c r="Y912" s="38"/>
      <c r="Z912" s="38"/>
      <c r="AA912" s="38"/>
      <c r="AB912" s="38"/>
      <c r="AC912" s="38"/>
      <c r="AD912" s="38"/>
      <c r="AE912" s="38"/>
      <c r="AR912" s="193" t="s">
        <v>364</v>
      </c>
      <c r="AT912" s="193" t="s">
        <v>259</v>
      </c>
      <c r="AU912" s="193" t="s">
        <v>85</v>
      </c>
      <c r="AY912" s="19" t="s">
        <v>257</v>
      </c>
      <c r="BE912" s="194">
        <f>IF(N912="základní",J912,0)</f>
        <v>0</v>
      </c>
      <c r="BF912" s="194">
        <f>IF(N912="snížená",J912,0)</f>
        <v>0</v>
      </c>
      <c r="BG912" s="194">
        <f>IF(N912="zákl. přenesená",J912,0)</f>
        <v>0</v>
      </c>
      <c r="BH912" s="194">
        <f>IF(N912="sníž. přenesená",J912,0)</f>
        <v>0</v>
      </c>
      <c r="BI912" s="194">
        <f>IF(N912="nulová",J912,0)</f>
        <v>0</v>
      </c>
      <c r="BJ912" s="19" t="s">
        <v>82</v>
      </c>
      <c r="BK912" s="194">
        <f>ROUND(I912*H912,2)</f>
        <v>0</v>
      </c>
      <c r="BL912" s="19" t="s">
        <v>364</v>
      </c>
      <c r="BM912" s="193" t="s">
        <v>4184</v>
      </c>
    </row>
    <row r="913" s="13" customFormat="1">
      <c r="A913" s="13"/>
      <c r="B913" s="195"/>
      <c r="C913" s="13"/>
      <c r="D913" s="196" t="s">
        <v>265</v>
      </c>
      <c r="E913" s="197" t="s">
        <v>1</v>
      </c>
      <c r="F913" s="198" t="s">
        <v>1133</v>
      </c>
      <c r="G913" s="13"/>
      <c r="H913" s="197" t="s">
        <v>1</v>
      </c>
      <c r="I913" s="199"/>
      <c r="J913" s="13"/>
      <c r="K913" s="13"/>
      <c r="L913" s="195"/>
      <c r="M913" s="200"/>
      <c r="N913" s="201"/>
      <c r="O913" s="201"/>
      <c r="P913" s="201"/>
      <c r="Q913" s="201"/>
      <c r="R913" s="201"/>
      <c r="S913" s="201"/>
      <c r="T913" s="202"/>
      <c r="U913" s="13"/>
      <c r="V913" s="13"/>
      <c r="W913" s="13"/>
      <c r="X913" s="13"/>
      <c r="Y913" s="13"/>
      <c r="Z913" s="13"/>
      <c r="AA913" s="13"/>
      <c r="AB913" s="13"/>
      <c r="AC913" s="13"/>
      <c r="AD913" s="13"/>
      <c r="AE913" s="13"/>
      <c r="AT913" s="197" t="s">
        <v>265</v>
      </c>
      <c r="AU913" s="197" t="s">
        <v>85</v>
      </c>
      <c r="AV913" s="13" t="s">
        <v>82</v>
      </c>
      <c r="AW913" s="13" t="s">
        <v>32</v>
      </c>
      <c r="AX913" s="13" t="s">
        <v>75</v>
      </c>
      <c r="AY913" s="197" t="s">
        <v>257</v>
      </c>
    </row>
    <row r="914" s="13" customFormat="1">
      <c r="A914" s="13"/>
      <c r="B914" s="195"/>
      <c r="C914" s="13"/>
      <c r="D914" s="196" t="s">
        <v>265</v>
      </c>
      <c r="E914" s="197" t="s">
        <v>1</v>
      </c>
      <c r="F914" s="198" t="s">
        <v>1138</v>
      </c>
      <c r="G914" s="13"/>
      <c r="H914" s="197" t="s">
        <v>1</v>
      </c>
      <c r="I914" s="199"/>
      <c r="J914" s="13"/>
      <c r="K914" s="13"/>
      <c r="L914" s="195"/>
      <c r="M914" s="200"/>
      <c r="N914" s="201"/>
      <c r="O914" s="201"/>
      <c r="P914" s="201"/>
      <c r="Q914" s="201"/>
      <c r="R914" s="201"/>
      <c r="S914" s="201"/>
      <c r="T914" s="202"/>
      <c r="U914" s="13"/>
      <c r="V914" s="13"/>
      <c r="W914" s="13"/>
      <c r="X914" s="13"/>
      <c r="Y914" s="13"/>
      <c r="Z914" s="13"/>
      <c r="AA914" s="13"/>
      <c r="AB914" s="13"/>
      <c r="AC914" s="13"/>
      <c r="AD914" s="13"/>
      <c r="AE914" s="13"/>
      <c r="AT914" s="197" t="s">
        <v>265</v>
      </c>
      <c r="AU914" s="197" t="s">
        <v>85</v>
      </c>
      <c r="AV914" s="13" t="s">
        <v>82</v>
      </c>
      <c r="AW914" s="13" t="s">
        <v>32</v>
      </c>
      <c r="AX914" s="13" t="s">
        <v>75</v>
      </c>
      <c r="AY914" s="197" t="s">
        <v>257</v>
      </c>
    </row>
    <row r="915" s="14" customFormat="1">
      <c r="A915" s="14"/>
      <c r="B915" s="203"/>
      <c r="C915" s="14"/>
      <c r="D915" s="196" t="s">
        <v>265</v>
      </c>
      <c r="E915" s="204" t="s">
        <v>1</v>
      </c>
      <c r="F915" s="205" t="s">
        <v>4149</v>
      </c>
      <c r="G915" s="14"/>
      <c r="H915" s="206">
        <v>63.789999999999999</v>
      </c>
      <c r="I915" s="207"/>
      <c r="J915" s="14"/>
      <c r="K915" s="14"/>
      <c r="L915" s="203"/>
      <c r="M915" s="208"/>
      <c r="N915" s="209"/>
      <c r="O915" s="209"/>
      <c r="P915" s="209"/>
      <c r="Q915" s="209"/>
      <c r="R915" s="209"/>
      <c r="S915" s="209"/>
      <c r="T915" s="210"/>
      <c r="U915" s="14"/>
      <c r="V915" s="14"/>
      <c r="W915" s="14"/>
      <c r="X915" s="14"/>
      <c r="Y915" s="14"/>
      <c r="Z915" s="14"/>
      <c r="AA915" s="14"/>
      <c r="AB915" s="14"/>
      <c r="AC915" s="14"/>
      <c r="AD915" s="14"/>
      <c r="AE915" s="14"/>
      <c r="AT915" s="204" t="s">
        <v>265</v>
      </c>
      <c r="AU915" s="204" t="s">
        <v>85</v>
      </c>
      <c r="AV915" s="14" t="s">
        <v>85</v>
      </c>
      <c r="AW915" s="14" t="s">
        <v>32</v>
      </c>
      <c r="AX915" s="14" t="s">
        <v>75</v>
      </c>
      <c r="AY915" s="204" t="s">
        <v>257</v>
      </c>
    </row>
    <row r="916" s="15" customFormat="1">
      <c r="A916" s="15"/>
      <c r="B916" s="211"/>
      <c r="C916" s="15"/>
      <c r="D916" s="196" t="s">
        <v>265</v>
      </c>
      <c r="E916" s="212" t="s">
        <v>1</v>
      </c>
      <c r="F916" s="213" t="s">
        <v>271</v>
      </c>
      <c r="G916" s="15"/>
      <c r="H916" s="214">
        <v>63.789999999999999</v>
      </c>
      <c r="I916" s="215"/>
      <c r="J916" s="15"/>
      <c r="K916" s="15"/>
      <c r="L916" s="211"/>
      <c r="M916" s="216"/>
      <c r="N916" s="217"/>
      <c r="O916" s="217"/>
      <c r="P916" s="217"/>
      <c r="Q916" s="217"/>
      <c r="R916" s="217"/>
      <c r="S916" s="217"/>
      <c r="T916" s="218"/>
      <c r="U916" s="15"/>
      <c r="V916" s="15"/>
      <c r="W916" s="15"/>
      <c r="X916" s="15"/>
      <c r="Y916" s="15"/>
      <c r="Z916" s="15"/>
      <c r="AA916" s="15"/>
      <c r="AB916" s="15"/>
      <c r="AC916" s="15"/>
      <c r="AD916" s="15"/>
      <c r="AE916" s="15"/>
      <c r="AT916" s="212" t="s">
        <v>265</v>
      </c>
      <c r="AU916" s="212" t="s">
        <v>85</v>
      </c>
      <c r="AV916" s="15" t="s">
        <v>108</v>
      </c>
      <c r="AW916" s="15" t="s">
        <v>32</v>
      </c>
      <c r="AX916" s="15" t="s">
        <v>82</v>
      </c>
      <c r="AY916" s="212" t="s">
        <v>257</v>
      </c>
    </row>
    <row r="917" s="2" customFormat="1" ht="16.5" customHeight="1">
      <c r="A917" s="38"/>
      <c r="B917" s="181"/>
      <c r="C917" s="227" t="s">
        <v>1185</v>
      </c>
      <c r="D917" s="227" t="s">
        <v>315</v>
      </c>
      <c r="E917" s="228" t="s">
        <v>1214</v>
      </c>
      <c r="F917" s="229" t="s">
        <v>1215</v>
      </c>
      <c r="G917" s="230" t="s">
        <v>323</v>
      </c>
      <c r="H917" s="231">
        <v>76.548000000000002</v>
      </c>
      <c r="I917" s="232"/>
      <c r="J917" s="233">
        <f>ROUND(I917*H917,2)</f>
        <v>0</v>
      </c>
      <c r="K917" s="229" t="s">
        <v>263</v>
      </c>
      <c r="L917" s="234"/>
      <c r="M917" s="235" t="s">
        <v>1</v>
      </c>
      <c r="N917" s="236" t="s">
        <v>40</v>
      </c>
      <c r="O917" s="77"/>
      <c r="P917" s="191">
        <f>O917*H917</f>
        <v>0</v>
      </c>
      <c r="Q917" s="191">
        <v>0.010999999999999999</v>
      </c>
      <c r="R917" s="191">
        <f>Q917*H917</f>
        <v>0.842028</v>
      </c>
      <c r="S917" s="191">
        <v>0</v>
      </c>
      <c r="T917" s="192">
        <f>S917*H917</f>
        <v>0</v>
      </c>
      <c r="U917" s="38"/>
      <c r="V917" s="38"/>
      <c r="W917" s="38"/>
      <c r="X917" s="38"/>
      <c r="Y917" s="38"/>
      <c r="Z917" s="38"/>
      <c r="AA917" s="38"/>
      <c r="AB917" s="38"/>
      <c r="AC917" s="38"/>
      <c r="AD917" s="38"/>
      <c r="AE917" s="38"/>
      <c r="AR917" s="193" t="s">
        <v>462</v>
      </c>
      <c r="AT917" s="193" t="s">
        <v>315</v>
      </c>
      <c r="AU917" s="193" t="s">
        <v>85</v>
      </c>
      <c r="AY917" s="19" t="s">
        <v>257</v>
      </c>
      <c r="BE917" s="194">
        <f>IF(N917="základní",J917,0)</f>
        <v>0</v>
      </c>
      <c r="BF917" s="194">
        <f>IF(N917="snížená",J917,0)</f>
        <v>0</v>
      </c>
      <c r="BG917" s="194">
        <f>IF(N917="zákl. přenesená",J917,0)</f>
        <v>0</v>
      </c>
      <c r="BH917" s="194">
        <f>IF(N917="sníž. přenesená",J917,0)</f>
        <v>0</v>
      </c>
      <c r="BI917" s="194">
        <f>IF(N917="nulová",J917,0)</f>
        <v>0</v>
      </c>
      <c r="BJ917" s="19" t="s">
        <v>82</v>
      </c>
      <c r="BK917" s="194">
        <f>ROUND(I917*H917,2)</f>
        <v>0</v>
      </c>
      <c r="BL917" s="19" t="s">
        <v>364</v>
      </c>
      <c r="BM917" s="193" t="s">
        <v>4185</v>
      </c>
    </row>
    <row r="918" s="14" customFormat="1">
      <c r="A918" s="14"/>
      <c r="B918" s="203"/>
      <c r="C918" s="14"/>
      <c r="D918" s="196" t="s">
        <v>265</v>
      </c>
      <c r="E918" s="14"/>
      <c r="F918" s="205" t="s">
        <v>4186</v>
      </c>
      <c r="G918" s="14"/>
      <c r="H918" s="206">
        <v>76.548000000000002</v>
      </c>
      <c r="I918" s="207"/>
      <c r="J918" s="14"/>
      <c r="K918" s="14"/>
      <c r="L918" s="203"/>
      <c r="M918" s="208"/>
      <c r="N918" s="209"/>
      <c r="O918" s="209"/>
      <c r="P918" s="209"/>
      <c r="Q918" s="209"/>
      <c r="R918" s="209"/>
      <c r="S918" s="209"/>
      <c r="T918" s="210"/>
      <c r="U918" s="14"/>
      <c r="V918" s="14"/>
      <c r="W918" s="14"/>
      <c r="X918" s="14"/>
      <c r="Y918" s="14"/>
      <c r="Z918" s="14"/>
      <c r="AA918" s="14"/>
      <c r="AB918" s="14"/>
      <c r="AC918" s="14"/>
      <c r="AD918" s="14"/>
      <c r="AE918" s="14"/>
      <c r="AT918" s="204" t="s">
        <v>265</v>
      </c>
      <c r="AU918" s="204" t="s">
        <v>85</v>
      </c>
      <c r="AV918" s="14" t="s">
        <v>85</v>
      </c>
      <c r="AW918" s="14" t="s">
        <v>3</v>
      </c>
      <c r="AX918" s="14" t="s">
        <v>82</v>
      </c>
      <c r="AY918" s="204" t="s">
        <v>257</v>
      </c>
    </row>
    <row r="919" s="2" customFormat="1" ht="24.15" customHeight="1">
      <c r="A919" s="38"/>
      <c r="B919" s="181"/>
      <c r="C919" s="182" t="s">
        <v>1190</v>
      </c>
      <c r="D919" s="182" t="s">
        <v>259</v>
      </c>
      <c r="E919" s="183" t="s">
        <v>1219</v>
      </c>
      <c r="F919" s="184" t="s">
        <v>1220</v>
      </c>
      <c r="G919" s="185" t="s">
        <v>262</v>
      </c>
      <c r="H919" s="186">
        <v>36</v>
      </c>
      <c r="I919" s="187"/>
      <c r="J919" s="188">
        <f>ROUND(I919*H919,2)</f>
        <v>0</v>
      </c>
      <c r="K919" s="184" t="s">
        <v>263</v>
      </c>
      <c r="L919" s="39"/>
      <c r="M919" s="189" t="s">
        <v>1</v>
      </c>
      <c r="N919" s="190" t="s">
        <v>40</v>
      </c>
      <c r="O919" s="77"/>
      <c r="P919" s="191">
        <f>O919*H919</f>
        <v>0</v>
      </c>
      <c r="Q919" s="191">
        <v>0</v>
      </c>
      <c r="R919" s="191">
        <f>Q919*H919</f>
        <v>0</v>
      </c>
      <c r="S919" s="191">
        <v>0</v>
      </c>
      <c r="T919" s="192">
        <f>S919*H919</f>
        <v>0</v>
      </c>
      <c r="U919" s="38"/>
      <c r="V919" s="38"/>
      <c r="W919" s="38"/>
      <c r="X919" s="38"/>
      <c r="Y919" s="38"/>
      <c r="Z919" s="38"/>
      <c r="AA919" s="38"/>
      <c r="AB919" s="38"/>
      <c r="AC919" s="38"/>
      <c r="AD919" s="38"/>
      <c r="AE919" s="38"/>
      <c r="AR919" s="193" t="s">
        <v>364</v>
      </c>
      <c r="AT919" s="193" t="s">
        <v>259</v>
      </c>
      <c r="AU919" s="193" t="s">
        <v>85</v>
      </c>
      <c r="AY919" s="19" t="s">
        <v>257</v>
      </c>
      <c r="BE919" s="194">
        <f>IF(N919="základní",J919,0)</f>
        <v>0</v>
      </c>
      <c r="BF919" s="194">
        <f>IF(N919="snížená",J919,0)</f>
        <v>0</v>
      </c>
      <c r="BG919" s="194">
        <f>IF(N919="zákl. přenesená",J919,0)</f>
        <v>0</v>
      </c>
      <c r="BH919" s="194">
        <f>IF(N919="sníž. přenesená",J919,0)</f>
        <v>0</v>
      </c>
      <c r="BI919" s="194">
        <f>IF(N919="nulová",J919,0)</f>
        <v>0</v>
      </c>
      <c r="BJ919" s="19" t="s">
        <v>82</v>
      </c>
      <c r="BK919" s="194">
        <f>ROUND(I919*H919,2)</f>
        <v>0</v>
      </c>
      <c r="BL919" s="19" t="s">
        <v>364</v>
      </c>
      <c r="BM919" s="193" t="s">
        <v>4187</v>
      </c>
    </row>
    <row r="920" s="13" customFormat="1">
      <c r="A920" s="13"/>
      <c r="B920" s="195"/>
      <c r="C920" s="13"/>
      <c r="D920" s="196" t="s">
        <v>265</v>
      </c>
      <c r="E920" s="197" t="s">
        <v>1</v>
      </c>
      <c r="F920" s="198" t="s">
        <v>1222</v>
      </c>
      <c r="G920" s="13"/>
      <c r="H920" s="197" t="s">
        <v>1</v>
      </c>
      <c r="I920" s="199"/>
      <c r="J920" s="13"/>
      <c r="K920" s="13"/>
      <c r="L920" s="195"/>
      <c r="M920" s="200"/>
      <c r="N920" s="201"/>
      <c r="O920" s="201"/>
      <c r="P920" s="201"/>
      <c r="Q920" s="201"/>
      <c r="R920" s="201"/>
      <c r="S920" s="201"/>
      <c r="T920" s="202"/>
      <c r="U920" s="13"/>
      <c r="V920" s="13"/>
      <c r="W920" s="13"/>
      <c r="X920" s="13"/>
      <c r="Y920" s="13"/>
      <c r="Z920" s="13"/>
      <c r="AA920" s="13"/>
      <c r="AB920" s="13"/>
      <c r="AC920" s="13"/>
      <c r="AD920" s="13"/>
      <c r="AE920" s="13"/>
      <c r="AT920" s="197" t="s">
        <v>265</v>
      </c>
      <c r="AU920" s="197" t="s">
        <v>85</v>
      </c>
      <c r="AV920" s="13" t="s">
        <v>82</v>
      </c>
      <c r="AW920" s="13" t="s">
        <v>32</v>
      </c>
      <c r="AX920" s="13" t="s">
        <v>75</v>
      </c>
      <c r="AY920" s="197" t="s">
        <v>257</v>
      </c>
    </row>
    <row r="921" s="14" customFormat="1">
      <c r="A921" s="14"/>
      <c r="B921" s="203"/>
      <c r="C921" s="14"/>
      <c r="D921" s="196" t="s">
        <v>265</v>
      </c>
      <c r="E921" s="204" t="s">
        <v>1</v>
      </c>
      <c r="F921" s="205" t="s">
        <v>4188</v>
      </c>
      <c r="G921" s="14"/>
      <c r="H921" s="206">
        <v>16</v>
      </c>
      <c r="I921" s="207"/>
      <c r="J921" s="14"/>
      <c r="K921" s="14"/>
      <c r="L921" s="203"/>
      <c r="M921" s="208"/>
      <c r="N921" s="209"/>
      <c r="O921" s="209"/>
      <c r="P921" s="209"/>
      <c r="Q921" s="209"/>
      <c r="R921" s="209"/>
      <c r="S921" s="209"/>
      <c r="T921" s="210"/>
      <c r="U921" s="14"/>
      <c r="V921" s="14"/>
      <c r="W921" s="14"/>
      <c r="X921" s="14"/>
      <c r="Y921" s="14"/>
      <c r="Z921" s="14"/>
      <c r="AA921" s="14"/>
      <c r="AB921" s="14"/>
      <c r="AC921" s="14"/>
      <c r="AD921" s="14"/>
      <c r="AE921" s="14"/>
      <c r="AT921" s="204" t="s">
        <v>265</v>
      </c>
      <c r="AU921" s="204" t="s">
        <v>85</v>
      </c>
      <c r="AV921" s="14" t="s">
        <v>85</v>
      </c>
      <c r="AW921" s="14" t="s">
        <v>32</v>
      </c>
      <c r="AX921" s="14" t="s">
        <v>75</v>
      </c>
      <c r="AY921" s="204" t="s">
        <v>257</v>
      </c>
    </row>
    <row r="922" s="13" customFormat="1">
      <c r="A922" s="13"/>
      <c r="B922" s="195"/>
      <c r="C922" s="13"/>
      <c r="D922" s="196" t="s">
        <v>265</v>
      </c>
      <c r="E922" s="197" t="s">
        <v>1</v>
      </c>
      <c r="F922" s="198" t="s">
        <v>1224</v>
      </c>
      <c r="G922" s="13"/>
      <c r="H922" s="197" t="s">
        <v>1</v>
      </c>
      <c r="I922" s="199"/>
      <c r="J922" s="13"/>
      <c r="K922" s="13"/>
      <c r="L922" s="195"/>
      <c r="M922" s="200"/>
      <c r="N922" s="201"/>
      <c r="O922" s="201"/>
      <c r="P922" s="201"/>
      <c r="Q922" s="201"/>
      <c r="R922" s="201"/>
      <c r="S922" s="201"/>
      <c r="T922" s="202"/>
      <c r="U922" s="13"/>
      <c r="V922" s="13"/>
      <c r="W922" s="13"/>
      <c r="X922" s="13"/>
      <c r="Y922" s="13"/>
      <c r="Z922" s="13"/>
      <c r="AA922" s="13"/>
      <c r="AB922" s="13"/>
      <c r="AC922" s="13"/>
      <c r="AD922" s="13"/>
      <c r="AE922" s="13"/>
      <c r="AT922" s="197" t="s">
        <v>265</v>
      </c>
      <c r="AU922" s="197" t="s">
        <v>85</v>
      </c>
      <c r="AV922" s="13" t="s">
        <v>82</v>
      </c>
      <c r="AW922" s="13" t="s">
        <v>32</v>
      </c>
      <c r="AX922" s="13" t="s">
        <v>75</v>
      </c>
      <c r="AY922" s="197" t="s">
        <v>257</v>
      </c>
    </row>
    <row r="923" s="14" customFormat="1">
      <c r="A923" s="14"/>
      <c r="B923" s="203"/>
      <c r="C923" s="14"/>
      <c r="D923" s="196" t="s">
        <v>265</v>
      </c>
      <c r="E923" s="204" t="s">
        <v>1</v>
      </c>
      <c r="F923" s="205" t="s">
        <v>388</v>
      </c>
      <c r="G923" s="14"/>
      <c r="H923" s="206">
        <v>20</v>
      </c>
      <c r="I923" s="207"/>
      <c r="J923" s="14"/>
      <c r="K923" s="14"/>
      <c r="L923" s="203"/>
      <c r="M923" s="208"/>
      <c r="N923" s="209"/>
      <c r="O923" s="209"/>
      <c r="P923" s="209"/>
      <c r="Q923" s="209"/>
      <c r="R923" s="209"/>
      <c r="S923" s="209"/>
      <c r="T923" s="210"/>
      <c r="U923" s="14"/>
      <c r="V923" s="14"/>
      <c r="W923" s="14"/>
      <c r="X923" s="14"/>
      <c r="Y923" s="14"/>
      <c r="Z923" s="14"/>
      <c r="AA923" s="14"/>
      <c r="AB923" s="14"/>
      <c r="AC923" s="14"/>
      <c r="AD923" s="14"/>
      <c r="AE923" s="14"/>
      <c r="AT923" s="204" t="s">
        <v>265</v>
      </c>
      <c r="AU923" s="204" t="s">
        <v>85</v>
      </c>
      <c r="AV923" s="14" t="s">
        <v>85</v>
      </c>
      <c r="AW923" s="14" t="s">
        <v>32</v>
      </c>
      <c r="AX923" s="14" t="s">
        <v>75</v>
      </c>
      <c r="AY923" s="204" t="s">
        <v>257</v>
      </c>
    </row>
    <row r="924" s="15" customFormat="1">
      <c r="A924" s="15"/>
      <c r="B924" s="211"/>
      <c r="C924" s="15"/>
      <c r="D924" s="196" t="s">
        <v>265</v>
      </c>
      <c r="E924" s="212" t="s">
        <v>1</v>
      </c>
      <c r="F924" s="213" t="s">
        <v>271</v>
      </c>
      <c r="G924" s="15"/>
      <c r="H924" s="214">
        <v>36</v>
      </c>
      <c r="I924" s="215"/>
      <c r="J924" s="15"/>
      <c r="K924" s="15"/>
      <c r="L924" s="211"/>
      <c r="M924" s="216"/>
      <c r="N924" s="217"/>
      <c r="O924" s="217"/>
      <c r="P924" s="217"/>
      <c r="Q924" s="217"/>
      <c r="R924" s="217"/>
      <c r="S924" s="217"/>
      <c r="T924" s="218"/>
      <c r="U924" s="15"/>
      <c r="V924" s="15"/>
      <c r="W924" s="15"/>
      <c r="X924" s="15"/>
      <c r="Y924" s="15"/>
      <c r="Z924" s="15"/>
      <c r="AA924" s="15"/>
      <c r="AB924" s="15"/>
      <c r="AC924" s="15"/>
      <c r="AD924" s="15"/>
      <c r="AE924" s="15"/>
      <c r="AT924" s="212" t="s">
        <v>265</v>
      </c>
      <c r="AU924" s="212" t="s">
        <v>85</v>
      </c>
      <c r="AV924" s="15" t="s">
        <v>108</v>
      </c>
      <c r="AW924" s="15" t="s">
        <v>32</v>
      </c>
      <c r="AX924" s="15" t="s">
        <v>82</v>
      </c>
      <c r="AY924" s="212" t="s">
        <v>257</v>
      </c>
    </row>
    <row r="925" s="2" customFormat="1" ht="16.5" customHeight="1">
      <c r="A925" s="38"/>
      <c r="B925" s="181"/>
      <c r="C925" s="227" t="s">
        <v>1194</v>
      </c>
      <c r="D925" s="227" t="s">
        <v>315</v>
      </c>
      <c r="E925" s="228" t="s">
        <v>1226</v>
      </c>
      <c r="F925" s="229" t="s">
        <v>1227</v>
      </c>
      <c r="G925" s="230" t="s">
        <v>304</v>
      </c>
      <c r="H925" s="231">
        <v>59.485999999999997</v>
      </c>
      <c r="I925" s="232"/>
      <c r="J925" s="233">
        <f>ROUND(I925*H925,2)</f>
        <v>0</v>
      </c>
      <c r="K925" s="229" t="s">
        <v>263</v>
      </c>
      <c r="L925" s="234"/>
      <c r="M925" s="235" t="s">
        <v>1</v>
      </c>
      <c r="N925" s="236" t="s">
        <v>40</v>
      </c>
      <c r="O925" s="77"/>
      <c r="P925" s="191">
        <f>O925*H925</f>
        <v>0</v>
      </c>
      <c r="Q925" s="191">
        <v>1</v>
      </c>
      <c r="R925" s="191">
        <f>Q925*H925</f>
        <v>59.485999999999997</v>
      </c>
      <c r="S925" s="191">
        <v>0</v>
      </c>
      <c r="T925" s="192">
        <f>S925*H925</f>
        <v>0</v>
      </c>
      <c r="U925" s="38"/>
      <c r="V925" s="38"/>
      <c r="W925" s="38"/>
      <c r="X925" s="38"/>
      <c r="Y925" s="38"/>
      <c r="Z925" s="38"/>
      <c r="AA925" s="38"/>
      <c r="AB925" s="38"/>
      <c r="AC925" s="38"/>
      <c r="AD925" s="38"/>
      <c r="AE925" s="38"/>
      <c r="AR925" s="193" t="s">
        <v>462</v>
      </c>
      <c r="AT925" s="193" t="s">
        <v>315</v>
      </c>
      <c r="AU925" s="193" t="s">
        <v>85</v>
      </c>
      <c r="AY925" s="19" t="s">
        <v>257</v>
      </c>
      <c r="BE925" s="194">
        <f>IF(N925="základní",J925,0)</f>
        <v>0</v>
      </c>
      <c r="BF925" s="194">
        <f>IF(N925="snížená",J925,0)</f>
        <v>0</v>
      </c>
      <c r="BG925" s="194">
        <f>IF(N925="zákl. přenesená",J925,0)</f>
        <v>0</v>
      </c>
      <c r="BH925" s="194">
        <f>IF(N925="sníž. přenesená",J925,0)</f>
        <v>0</v>
      </c>
      <c r="BI925" s="194">
        <f>IF(N925="nulová",J925,0)</f>
        <v>0</v>
      </c>
      <c r="BJ925" s="19" t="s">
        <v>82</v>
      </c>
      <c r="BK925" s="194">
        <f>ROUND(I925*H925,2)</f>
        <v>0</v>
      </c>
      <c r="BL925" s="19" t="s">
        <v>364</v>
      </c>
      <c r="BM925" s="193" t="s">
        <v>4189</v>
      </c>
    </row>
    <row r="926" s="14" customFormat="1">
      <c r="A926" s="14"/>
      <c r="B926" s="203"/>
      <c r="C926" s="14"/>
      <c r="D926" s="196" t="s">
        <v>265</v>
      </c>
      <c r="E926" s="14"/>
      <c r="F926" s="205" t="s">
        <v>4190</v>
      </c>
      <c r="G926" s="14"/>
      <c r="H926" s="206">
        <v>59.485999999999997</v>
      </c>
      <c r="I926" s="207"/>
      <c r="J926" s="14"/>
      <c r="K926" s="14"/>
      <c r="L926" s="203"/>
      <c r="M926" s="208"/>
      <c r="N926" s="209"/>
      <c r="O926" s="209"/>
      <c r="P926" s="209"/>
      <c r="Q926" s="209"/>
      <c r="R926" s="209"/>
      <c r="S926" s="209"/>
      <c r="T926" s="210"/>
      <c r="U926" s="14"/>
      <c r="V926" s="14"/>
      <c r="W926" s="14"/>
      <c r="X926" s="14"/>
      <c r="Y926" s="14"/>
      <c r="Z926" s="14"/>
      <c r="AA926" s="14"/>
      <c r="AB926" s="14"/>
      <c r="AC926" s="14"/>
      <c r="AD926" s="14"/>
      <c r="AE926" s="14"/>
      <c r="AT926" s="204" t="s">
        <v>265</v>
      </c>
      <c r="AU926" s="204" t="s">
        <v>85</v>
      </c>
      <c r="AV926" s="14" t="s">
        <v>85</v>
      </c>
      <c r="AW926" s="14" t="s">
        <v>3</v>
      </c>
      <c r="AX926" s="14" t="s">
        <v>82</v>
      </c>
      <c r="AY926" s="204" t="s">
        <v>257</v>
      </c>
    </row>
    <row r="927" s="2" customFormat="1" ht="21.75" customHeight="1">
      <c r="A927" s="38"/>
      <c r="B927" s="181"/>
      <c r="C927" s="182" t="s">
        <v>1199</v>
      </c>
      <c r="D927" s="182" t="s">
        <v>259</v>
      </c>
      <c r="E927" s="183" t="s">
        <v>1231</v>
      </c>
      <c r="F927" s="184" t="s">
        <v>1232</v>
      </c>
      <c r="G927" s="185" t="s">
        <v>422</v>
      </c>
      <c r="H927" s="186">
        <v>72</v>
      </c>
      <c r="I927" s="187"/>
      <c r="J927" s="188">
        <f>ROUND(I927*H927,2)</f>
        <v>0</v>
      </c>
      <c r="K927" s="184" t="s">
        <v>263</v>
      </c>
      <c r="L927" s="39"/>
      <c r="M927" s="189" t="s">
        <v>1</v>
      </c>
      <c r="N927" s="190" t="s">
        <v>40</v>
      </c>
      <c r="O927" s="77"/>
      <c r="P927" s="191">
        <f>O927*H927</f>
        <v>0</v>
      </c>
      <c r="Q927" s="191">
        <v>0</v>
      </c>
      <c r="R927" s="191">
        <f>Q927*H927</f>
        <v>0</v>
      </c>
      <c r="S927" s="191">
        <v>0</v>
      </c>
      <c r="T927" s="192">
        <f>S927*H927</f>
        <v>0</v>
      </c>
      <c r="U927" s="38"/>
      <c r="V927" s="38"/>
      <c r="W927" s="38"/>
      <c r="X927" s="38"/>
      <c r="Y927" s="38"/>
      <c r="Z927" s="38"/>
      <c r="AA927" s="38"/>
      <c r="AB927" s="38"/>
      <c r="AC927" s="38"/>
      <c r="AD927" s="38"/>
      <c r="AE927" s="38"/>
      <c r="AR927" s="193" t="s">
        <v>364</v>
      </c>
      <c r="AT927" s="193" t="s">
        <v>259</v>
      </c>
      <c r="AU927" s="193" t="s">
        <v>85</v>
      </c>
      <c r="AY927" s="19" t="s">
        <v>257</v>
      </c>
      <c r="BE927" s="194">
        <f>IF(N927="základní",J927,0)</f>
        <v>0</v>
      </c>
      <c r="BF927" s="194">
        <f>IF(N927="snížená",J927,0)</f>
        <v>0</v>
      </c>
      <c r="BG927" s="194">
        <f>IF(N927="zákl. přenesená",J927,0)</f>
        <v>0</v>
      </c>
      <c r="BH927" s="194">
        <f>IF(N927="sníž. přenesená",J927,0)</f>
        <v>0</v>
      </c>
      <c r="BI927" s="194">
        <f>IF(N927="nulová",J927,0)</f>
        <v>0</v>
      </c>
      <c r="BJ927" s="19" t="s">
        <v>82</v>
      </c>
      <c r="BK927" s="194">
        <f>ROUND(I927*H927,2)</f>
        <v>0</v>
      </c>
      <c r="BL927" s="19" t="s">
        <v>364</v>
      </c>
      <c r="BM927" s="193" t="s">
        <v>4191</v>
      </c>
    </row>
    <row r="928" s="13" customFormat="1">
      <c r="A928" s="13"/>
      <c r="B928" s="195"/>
      <c r="C928" s="13"/>
      <c r="D928" s="196" t="s">
        <v>265</v>
      </c>
      <c r="E928" s="197" t="s">
        <v>1</v>
      </c>
      <c r="F928" s="198" t="s">
        <v>1222</v>
      </c>
      <c r="G928" s="13"/>
      <c r="H928" s="197" t="s">
        <v>1</v>
      </c>
      <c r="I928" s="199"/>
      <c r="J928" s="13"/>
      <c r="K928" s="13"/>
      <c r="L928" s="195"/>
      <c r="M928" s="200"/>
      <c r="N928" s="201"/>
      <c r="O928" s="201"/>
      <c r="P928" s="201"/>
      <c r="Q928" s="201"/>
      <c r="R928" s="201"/>
      <c r="S928" s="201"/>
      <c r="T928" s="202"/>
      <c r="U928" s="13"/>
      <c r="V928" s="13"/>
      <c r="W928" s="13"/>
      <c r="X928" s="13"/>
      <c r="Y928" s="13"/>
      <c r="Z928" s="13"/>
      <c r="AA928" s="13"/>
      <c r="AB928" s="13"/>
      <c r="AC928" s="13"/>
      <c r="AD928" s="13"/>
      <c r="AE928" s="13"/>
      <c r="AT928" s="197" t="s">
        <v>265</v>
      </c>
      <c r="AU928" s="197" t="s">
        <v>85</v>
      </c>
      <c r="AV928" s="13" t="s">
        <v>82</v>
      </c>
      <c r="AW928" s="13" t="s">
        <v>32</v>
      </c>
      <c r="AX928" s="13" t="s">
        <v>75</v>
      </c>
      <c r="AY928" s="197" t="s">
        <v>257</v>
      </c>
    </row>
    <row r="929" s="14" customFormat="1">
      <c r="A929" s="14"/>
      <c r="B929" s="203"/>
      <c r="C929" s="14"/>
      <c r="D929" s="196" t="s">
        <v>265</v>
      </c>
      <c r="E929" s="204" t="s">
        <v>1</v>
      </c>
      <c r="F929" s="205" t="s">
        <v>4192</v>
      </c>
      <c r="G929" s="14"/>
      <c r="H929" s="206">
        <v>32</v>
      </c>
      <c r="I929" s="207"/>
      <c r="J929" s="14"/>
      <c r="K929" s="14"/>
      <c r="L929" s="203"/>
      <c r="M929" s="208"/>
      <c r="N929" s="209"/>
      <c r="O929" s="209"/>
      <c r="P929" s="209"/>
      <c r="Q929" s="209"/>
      <c r="R929" s="209"/>
      <c r="S929" s="209"/>
      <c r="T929" s="210"/>
      <c r="U929" s="14"/>
      <c r="V929" s="14"/>
      <c r="W929" s="14"/>
      <c r="X929" s="14"/>
      <c r="Y929" s="14"/>
      <c r="Z929" s="14"/>
      <c r="AA929" s="14"/>
      <c r="AB929" s="14"/>
      <c r="AC929" s="14"/>
      <c r="AD929" s="14"/>
      <c r="AE929" s="14"/>
      <c r="AT929" s="204" t="s">
        <v>265</v>
      </c>
      <c r="AU929" s="204" t="s">
        <v>85</v>
      </c>
      <c r="AV929" s="14" t="s">
        <v>85</v>
      </c>
      <c r="AW929" s="14" t="s">
        <v>32</v>
      </c>
      <c r="AX929" s="14" t="s">
        <v>75</v>
      </c>
      <c r="AY929" s="204" t="s">
        <v>257</v>
      </c>
    </row>
    <row r="930" s="13" customFormat="1">
      <c r="A930" s="13"/>
      <c r="B930" s="195"/>
      <c r="C930" s="13"/>
      <c r="D930" s="196" t="s">
        <v>265</v>
      </c>
      <c r="E930" s="197" t="s">
        <v>1</v>
      </c>
      <c r="F930" s="198" t="s">
        <v>1224</v>
      </c>
      <c r="G930" s="13"/>
      <c r="H930" s="197" t="s">
        <v>1</v>
      </c>
      <c r="I930" s="199"/>
      <c r="J930" s="13"/>
      <c r="K930" s="13"/>
      <c r="L930" s="195"/>
      <c r="M930" s="200"/>
      <c r="N930" s="201"/>
      <c r="O930" s="201"/>
      <c r="P930" s="201"/>
      <c r="Q930" s="201"/>
      <c r="R930" s="201"/>
      <c r="S930" s="201"/>
      <c r="T930" s="202"/>
      <c r="U930" s="13"/>
      <c r="V930" s="13"/>
      <c r="W930" s="13"/>
      <c r="X930" s="13"/>
      <c r="Y930" s="13"/>
      <c r="Z930" s="13"/>
      <c r="AA930" s="13"/>
      <c r="AB930" s="13"/>
      <c r="AC930" s="13"/>
      <c r="AD930" s="13"/>
      <c r="AE930" s="13"/>
      <c r="AT930" s="197" t="s">
        <v>265</v>
      </c>
      <c r="AU930" s="197" t="s">
        <v>85</v>
      </c>
      <c r="AV930" s="13" t="s">
        <v>82</v>
      </c>
      <c r="AW930" s="13" t="s">
        <v>32</v>
      </c>
      <c r="AX930" s="13" t="s">
        <v>75</v>
      </c>
      <c r="AY930" s="197" t="s">
        <v>257</v>
      </c>
    </row>
    <row r="931" s="14" customFormat="1">
      <c r="A931" s="14"/>
      <c r="B931" s="203"/>
      <c r="C931" s="14"/>
      <c r="D931" s="196" t="s">
        <v>265</v>
      </c>
      <c r="E931" s="204" t="s">
        <v>1</v>
      </c>
      <c r="F931" s="205" t="s">
        <v>1235</v>
      </c>
      <c r="G931" s="14"/>
      <c r="H931" s="206">
        <v>40</v>
      </c>
      <c r="I931" s="207"/>
      <c r="J931" s="14"/>
      <c r="K931" s="14"/>
      <c r="L931" s="203"/>
      <c r="M931" s="208"/>
      <c r="N931" s="209"/>
      <c r="O931" s="209"/>
      <c r="P931" s="209"/>
      <c r="Q931" s="209"/>
      <c r="R931" s="209"/>
      <c r="S931" s="209"/>
      <c r="T931" s="210"/>
      <c r="U931" s="14"/>
      <c r="V931" s="14"/>
      <c r="W931" s="14"/>
      <c r="X931" s="14"/>
      <c r="Y931" s="14"/>
      <c r="Z931" s="14"/>
      <c r="AA931" s="14"/>
      <c r="AB931" s="14"/>
      <c r="AC931" s="14"/>
      <c r="AD931" s="14"/>
      <c r="AE931" s="14"/>
      <c r="AT931" s="204" t="s">
        <v>265</v>
      </c>
      <c r="AU931" s="204" t="s">
        <v>85</v>
      </c>
      <c r="AV931" s="14" t="s">
        <v>85</v>
      </c>
      <c r="AW931" s="14" t="s">
        <v>32</v>
      </c>
      <c r="AX931" s="14" t="s">
        <v>75</v>
      </c>
      <c r="AY931" s="204" t="s">
        <v>257</v>
      </c>
    </row>
    <row r="932" s="15" customFormat="1">
      <c r="A932" s="15"/>
      <c r="B932" s="211"/>
      <c r="C932" s="15"/>
      <c r="D932" s="196" t="s">
        <v>265</v>
      </c>
      <c r="E932" s="212" t="s">
        <v>1</v>
      </c>
      <c r="F932" s="213" t="s">
        <v>271</v>
      </c>
      <c r="G932" s="15"/>
      <c r="H932" s="214">
        <v>72</v>
      </c>
      <c r="I932" s="215"/>
      <c r="J932" s="15"/>
      <c r="K932" s="15"/>
      <c r="L932" s="211"/>
      <c r="M932" s="216"/>
      <c r="N932" s="217"/>
      <c r="O932" s="217"/>
      <c r="P932" s="217"/>
      <c r="Q932" s="217"/>
      <c r="R932" s="217"/>
      <c r="S932" s="217"/>
      <c r="T932" s="218"/>
      <c r="U932" s="15"/>
      <c r="V932" s="15"/>
      <c r="W932" s="15"/>
      <c r="X932" s="15"/>
      <c r="Y932" s="15"/>
      <c r="Z932" s="15"/>
      <c r="AA932" s="15"/>
      <c r="AB932" s="15"/>
      <c r="AC932" s="15"/>
      <c r="AD932" s="15"/>
      <c r="AE932" s="15"/>
      <c r="AT932" s="212" t="s">
        <v>265</v>
      </c>
      <c r="AU932" s="212" t="s">
        <v>85</v>
      </c>
      <c r="AV932" s="15" t="s">
        <v>108</v>
      </c>
      <c r="AW932" s="15" t="s">
        <v>32</v>
      </c>
      <c r="AX932" s="15" t="s">
        <v>82</v>
      </c>
      <c r="AY932" s="212" t="s">
        <v>257</v>
      </c>
    </row>
    <row r="933" s="2" customFormat="1" ht="16.5" customHeight="1">
      <c r="A933" s="38"/>
      <c r="B933" s="181"/>
      <c r="C933" s="227" t="s">
        <v>1203</v>
      </c>
      <c r="D933" s="227" t="s">
        <v>315</v>
      </c>
      <c r="E933" s="228" t="s">
        <v>1237</v>
      </c>
      <c r="F933" s="229" t="s">
        <v>1238</v>
      </c>
      <c r="G933" s="230" t="s">
        <v>422</v>
      </c>
      <c r="H933" s="231">
        <v>73.439999999999998</v>
      </c>
      <c r="I933" s="232"/>
      <c r="J933" s="233">
        <f>ROUND(I933*H933,2)</f>
        <v>0</v>
      </c>
      <c r="K933" s="229" t="s">
        <v>263</v>
      </c>
      <c r="L933" s="234"/>
      <c r="M933" s="235" t="s">
        <v>1</v>
      </c>
      <c r="N933" s="236" t="s">
        <v>40</v>
      </c>
      <c r="O933" s="77"/>
      <c r="P933" s="191">
        <f>O933*H933</f>
        <v>0</v>
      </c>
      <c r="Q933" s="191">
        <v>0.00050000000000000001</v>
      </c>
      <c r="R933" s="191">
        <f>Q933*H933</f>
        <v>0.036720000000000003</v>
      </c>
      <c r="S933" s="191">
        <v>0</v>
      </c>
      <c r="T933" s="192">
        <f>S933*H933</f>
        <v>0</v>
      </c>
      <c r="U933" s="38"/>
      <c r="V933" s="38"/>
      <c r="W933" s="38"/>
      <c r="X933" s="38"/>
      <c r="Y933" s="38"/>
      <c r="Z933" s="38"/>
      <c r="AA933" s="38"/>
      <c r="AB933" s="38"/>
      <c r="AC933" s="38"/>
      <c r="AD933" s="38"/>
      <c r="AE933" s="38"/>
      <c r="AR933" s="193" t="s">
        <v>462</v>
      </c>
      <c r="AT933" s="193" t="s">
        <v>315</v>
      </c>
      <c r="AU933" s="193" t="s">
        <v>85</v>
      </c>
      <c r="AY933" s="19" t="s">
        <v>257</v>
      </c>
      <c r="BE933" s="194">
        <f>IF(N933="základní",J933,0)</f>
        <v>0</v>
      </c>
      <c r="BF933" s="194">
        <f>IF(N933="snížená",J933,0)</f>
        <v>0</v>
      </c>
      <c r="BG933" s="194">
        <f>IF(N933="zákl. přenesená",J933,0)</f>
        <v>0</v>
      </c>
      <c r="BH933" s="194">
        <f>IF(N933="sníž. přenesená",J933,0)</f>
        <v>0</v>
      </c>
      <c r="BI933" s="194">
        <f>IF(N933="nulová",J933,0)</f>
        <v>0</v>
      </c>
      <c r="BJ933" s="19" t="s">
        <v>82</v>
      </c>
      <c r="BK933" s="194">
        <f>ROUND(I933*H933,2)</f>
        <v>0</v>
      </c>
      <c r="BL933" s="19" t="s">
        <v>364</v>
      </c>
      <c r="BM933" s="193" t="s">
        <v>4193</v>
      </c>
    </row>
    <row r="934" s="14" customFormat="1">
      <c r="A934" s="14"/>
      <c r="B934" s="203"/>
      <c r="C934" s="14"/>
      <c r="D934" s="196" t="s">
        <v>265</v>
      </c>
      <c r="E934" s="14"/>
      <c r="F934" s="205" t="s">
        <v>4194</v>
      </c>
      <c r="G934" s="14"/>
      <c r="H934" s="206">
        <v>73.439999999999998</v>
      </c>
      <c r="I934" s="207"/>
      <c r="J934" s="14"/>
      <c r="K934" s="14"/>
      <c r="L934" s="203"/>
      <c r="M934" s="208"/>
      <c r="N934" s="209"/>
      <c r="O934" s="209"/>
      <c r="P934" s="209"/>
      <c r="Q934" s="209"/>
      <c r="R934" s="209"/>
      <c r="S934" s="209"/>
      <c r="T934" s="210"/>
      <c r="U934" s="14"/>
      <c r="V934" s="14"/>
      <c r="W934" s="14"/>
      <c r="X934" s="14"/>
      <c r="Y934" s="14"/>
      <c r="Z934" s="14"/>
      <c r="AA934" s="14"/>
      <c r="AB934" s="14"/>
      <c r="AC934" s="14"/>
      <c r="AD934" s="14"/>
      <c r="AE934" s="14"/>
      <c r="AT934" s="204" t="s">
        <v>265</v>
      </c>
      <c r="AU934" s="204" t="s">
        <v>85</v>
      </c>
      <c r="AV934" s="14" t="s">
        <v>85</v>
      </c>
      <c r="AW934" s="14" t="s">
        <v>3</v>
      </c>
      <c r="AX934" s="14" t="s">
        <v>82</v>
      </c>
      <c r="AY934" s="204" t="s">
        <v>257</v>
      </c>
    </row>
    <row r="935" s="2" customFormat="1" ht="24.15" customHeight="1">
      <c r="A935" s="38"/>
      <c r="B935" s="181"/>
      <c r="C935" s="182" t="s">
        <v>1209</v>
      </c>
      <c r="D935" s="182" t="s">
        <v>259</v>
      </c>
      <c r="E935" s="183" t="s">
        <v>1242</v>
      </c>
      <c r="F935" s="184" t="s">
        <v>1243</v>
      </c>
      <c r="G935" s="185" t="s">
        <v>304</v>
      </c>
      <c r="H935" s="186">
        <v>69.805999999999997</v>
      </c>
      <c r="I935" s="187"/>
      <c r="J935" s="188">
        <f>ROUND(I935*H935,2)</f>
        <v>0</v>
      </c>
      <c r="K935" s="184" t="s">
        <v>263</v>
      </c>
      <c r="L935" s="39"/>
      <c r="M935" s="189" t="s">
        <v>1</v>
      </c>
      <c r="N935" s="190" t="s">
        <v>40</v>
      </c>
      <c r="O935" s="77"/>
      <c r="P935" s="191">
        <f>O935*H935</f>
        <v>0</v>
      </c>
      <c r="Q935" s="191">
        <v>0</v>
      </c>
      <c r="R935" s="191">
        <f>Q935*H935</f>
        <v>0</v>
      </c>
      <c r="S935" s="191">
        <v>0</v>
      </c>
      <c r="T935" s="192">
        <f>S935*H935</f>
        <v>0</v>
      </c>
      <c r="U935" s="38"/>
      <c r="V935" s="38"/>
      <c r="W935" s="38"/>
      <c r="X935" s="38"/>
      <c r="Y935" s="38"/>
      <c r="Z935" s="38"/>
      <c r="AA935" s="38"/>
      <c r="AB935" s="38"/>
      <c r="AC935" s="38"/>
      <c r="AD935" s="38"/>
      <c r="AE935" s="38"/>
      <c r="AR935" s="193" t="s">
        <v>364</v>
      </c>
      <c r="AT935" s="193" t="s">
        <v>259</v>
      </c>
      <c r="AU935" s="193" t="s">
        <v>85</v>
      </c>
      <c r="AY935" s="19" t="s">
        <v>257</v>
      </c>
      <c r="BE935" s="194">
        <f>IF(N935="základní",J935,0)</f>
        <v>0</v>
      </c>
      <c r="BF935" s="194">
        <f>IF(N935="snížená",J935,0)</f>
        <v>0</v>
      </c>
      <c r="BG935" s="194">
        <f>IF(N935="zákl. přenesená",J935,0)</f>
        <v>0</v>
      </c>
      <c r="BH935" s="194">
        <f>IF(N935="sníž. přenesená",J935,0)</f>
        <v>0</v>
      </c>
      <c r="BI935" s="194">
        <f>IF(N935="nulová",J935,0)</f>
        <v>0</v>
      </c>
      <c r="BJ935" s="19" t="s">
        <v>82</v>
      </c>
      <c r="BK935" s="194">
        <f>ROUND(I935*H935,2)</f>
        <v>0</v>
      </c>
      <c r="BL935" s="19" t="s">
        <v>364</v>
      </c>
      <c r="BM935" s="193" t="s">
        <v>4195</v>
      </c>
    </row>
    <row r="936" s="2" customFormat="1" ht="24.15" customHeight="1">
      <c r="A936" s="38"/>
      <c r="B936" s="181"/>
      <c r="C936" s="182" t="s">
        <v>1213</v>
      </c>
      <c r="D936" s="182" t="s">
        <v>259</v>
      </c>
      <c r="E936" s="183" t="s">
        <v>1246</v>
      </c>
      <c r="F936" s="184" t="s">
        <v>1247</v>
      </c>
      <c r="G936" s="185" t="s">
        <v>304</v>
      </c>
      <c r="H936" s="186">
        <v>69.805999999999997</v>
      </c>
      <c r="I936" s="187"/>
      <c r="J936" s="188">
        <f>ROUND(I936*H936,2)</f>
        <v>0</v>
      </c>
      <c r="K936" s="184" t="s">
        <v>263</v>
      </c>
      <c r="L936" s="39"/>
      <c r="M936" s="189" t="s">
        <v>1</v>
      </c>
      <c r="N936" s="190" t="s">
        <v>40</v>
      </c>
      <c r="O936" s="77"/>
      <c r="P936" s="191">
        <f>O936*H936</f>
        <v>0</v>
      </c>
      <c r="Q936" s="191">
        <v>0</v>
      </c>
      <c r="R936" s="191">
        <f>Q936*H936</f>
        <v>0</v>
      </c>
      <c r="S936" s="191">
        <v>0</v>
      </c>
      <c r="T936" s="192">
        <f>S936*H936</f>
        <v>0</v>
      </c>
      <c r="U936" s="38"/>
      <c r="V936" s="38"/>
      <c r="W936" s="38"/>
      <c r="X936" s="38"/>
      <c r="Y936" s="38"/>
      <c r="Z936" s="38"/>
      <c r="AA936" s="38"/>
      <c r="AB936" s="38"/>
      <c r="AC936" s="38"/>
      <c r="AD936" s="38"/>
      <c r="AE936" s="38"/>
      <c r="AR936" s="193" t="s">
        <v>364</v>
      </c>
      <c r="AT936" s="193" t="s">
        <v>259</v>
      </c>
      <c r="AU936" s="193" t="s">
        <v>85</v>
      </c>
      <c r="AY936" s="19" t="s">
        <v>257</v>
      </c>
      <c r="BE936" s="194">
        <f>IF(N936="základní",J936,0)</f>
        <v>0</v>
      </c>
      <c r="BF936" s="194">
        <f>IF(N936="snížená",J936,0)</f>
        <v>0</v>
      </c>
      <c r="BG936" s="194">
        <f>IF(N936="zákl. přenesená",J936,0)</f>
        <v>0</v>
      </c>
      <c r="BH936" s="194">
        <f>IF(N936="sníž. přenesená",J936,0)</f>
        <v>0</v>
      </c>
      <c r="BI936" s="194">
        <f>IF(N936="nulová",J936,0)</f>
        <v>0</v>
      </c>
      <c r="BJ936" s="19" t="s">
        <v>82</v>
      </c>
      <c r="BK936" s="194">
        <f>ROUND(I936*H936,2)</f>
        <v>0</v>
      </c>
      <c r="BL936" s="19" t="s">
        <v>364</v>
      </c>
      <c r="BM936" s="193" t="s">
        <v>4196</v>
      </c>
    </row>
    <row r="937" s="12" customFormat="1" ht="22.8" customHeight="1">
      <c r="A937" s="12"/>
      <c r="B937" s="168"/>
      <c r="C937" s="12"/>
      <c r="D937" s="169" t="s">
        <v>74</v>
      </c>
      <c r="E937" s="179" t="s">
        <v>1249</v>
      </c>
      <c r="F937" s="179" t="s">
        <v>1250</v>
      </c>
      <c r="G937" s="12"/>
      <c r="H937" s="12"/>
      <c r="I937" s="171"/>
      <c r="J937" s="180">
        <f>BK937</f>
        <v>0</v>
      </c>
      <c r="K937" s="12"/>
      <c r="L937" s="168"/>
      <c r="M937" s="173"/>
      <c r="N937" s="174"/>
      <c r="O937" s="174"/>
      <c r="P937" s="175">
        <f>SUM(P938:P1121)</f>
        <v>0</v>
      </c>
      <c r="Q937" s="174"/>
      <c r="R937" s="175">
        <f>SUM(R938:R1121)</f>
        <v>5.6395846399999998</v>
      </c>
      <c r="S937" s="174"/>
      <c r="T937" s="176">
        <f>SUM(T938:T1121)</f>
        <v>0</v>
      </c>
      <c r="U937" s="12"/>
      <c r="V937" s="12"/>
      <c r="W937" s="12"/>
      <c r="X937" s="12"/>
      <c r="Y937" s="12"/>
      <c r="Z937" s="12"/>
      <c r="AA937" s="12"/>
      <c r="AB937" s="12"/>
      <c r="AC937" s="12"/>
      <c r="AD937" s="12"/>
      <c r="AE937" s="12"/>
      <c r="AR937" s="169" t="s">
        <v>85</v>
      </c>
      <c r="AT937" s="177" t="s">
        <v>74</v>
      </c>
      <c r="AU937" s="177" t="s">
        <v>82</v>
      </c>
      <c r="AY937" s="169" t="s">
        <v>257</v>
      </c>
      <c r="BK937" s="178">
        <f>SUM(BK938:BK1121)</f>
        <v>0</v>
      </c>
    </row>
    <row r="938" s="2" customFormat="1" ht="24.15" customHeight="1">
      <c r="A938" s="38"/>
      <c r="B938" s="181"/>
      <c r="C938" s="182" t="s">
        <v>1218</v>
      </c>
      <c r="D938" s="182" t="s">
        <v>259</v>
      </c>
      <c r="E938" s="183" t="s">
        <v>1252</v>
      </c>
      <c r="F938" s="184" t="s">
        <v>1253</v>
      </c>
      <c r="G938" s="185" t="s">
        <v>323</v>
      </c>
      <c r="H938" s="186">
        <v>309.94</v>
      </c>
      <c r="I938" s="187"/>
      <c r="J938" s="188">
        <f>ROUND(I938*H938,2)</f>
        <v>0</v>
      </c>
      <c r="K938" s="184" t="s">
        <v>263</v>
      </c>
      <c r="L938" s="39"/>
      <c r="M938" s="189" t="s">
        <v>1</v>
      </c>
      <c r="N938" s="190" t="s">
        <v>40</v>
      </c>
      <c r="O938" s="77"/>
      <c r="P938" s="191">
        <f>O938*H938</f>
        <v>0</v>
      </c>
      <c r="Q938" s="191">
        <v>0</v>
      </c>
      <c r="R938" s="191">
        <f>Q938*H938</f>
        <v>0</v>
      </c>
      <c r="S938" s="191">
        <v>0</v>
      </c>
      <c r="T938" s="192">
        <f>S938*H938</f>
        <v>0</v>
      </c>
      <c r="U938" s="38"/>
      <c r="V938" s="38"/>
      <c r="W938" s="38"/>
      <c r="X938" s="38"/>
      <c r="Y938" s="38"/>
      <c r="Z938" s="38"/>
      <c r="AA938" s="38"/>
      <c r="AB938" s="38"/>
      <c r="AC938" s="38"/>
      <c r="AD938" s="38"/>
      <c r="AE938" s="38"/>
      <c r="AR938" s="193" t="s">
        <v>364</v>
      </c>
      <c r="AT938" s="193" t="s">
        <v>259</v>
      </c>
      <c r="AU938" s="193" t="s">
        <v>85</v>
      </c>
      <c r="AY938" s="19" t="s">
        <v>257</v>
      </c>
      <c r="BE938" s="194">
        <f>IF(N938="základní",J938,0)</f>
        <v>0</v>
      </c>
      <c r="BF938" s="194">
        <f>IF(N938="snížená",J938,0)</f>
        <v>0</v>
      </c>
      <c r="BG938" s="194">
        <f>IF(N938="zákl. přenesená",J938,0)</f>
        <v>0</v>
      </c>
      <c r="BH938" s="194">
        <f>IF(N938="sníž. přenesená",J938,0)</f>
        <v>0</v>
      </c>
      <c r="BI938" s="194">
        <f>IF(N938="nulová",J938,0)</f>
        <v>0</v>
      </c>
      <c r="BJ938" s="19" t="s">
        <v>82</v>
      </c>
      <c r="BK938" s="194">
        <f>ROUND(I938*H938,2)</f>
        <v>0</v>
      </c>
      <c r="BL938" s="19" t="s">
        <v>364</v>
      </c>
      <c r="BM938" s="193" t="s">
        <v>4197</v>
      </c>
    </row>
    <row r="939" s="13" customFormat="1">
      <c r="A939" s="13"/>
      <c r="B939" s="195"/>
      <c r="C939" s="13"/>
      <c r="D939" s="196" t="s">
        <v>265</v>
      </c>
      <c r="E939" s="197" t="s">
        <v>1</v>
      </c>
      <c r="F939" s="198" t="s">
        <v>890</v>
      </c>
      <c r="G939" s="13"/>
      <c r="H939" s="197" t="s">
        <v>1</v>
      </c>
      <c r="I939" s="199"/>
      <c r="J939" s="13"/>
      <c r="K939" s="13"/>
      <c r="L939" s="195"/>
      <c r="M939" s="200"/>
      <c r="N939" s="201"/>
      <c r="O939" s="201"/>
      <c r="P939" s="201"/>
      <c r="Q939" s="201"/>
      <c r="R939" s="201"/>
      <c r="S939" s="201"/>
      <c r="T939" s="202"/>
      <c r="U939" s="13"/>
      <c r="V939" s="13"/>
      <c r="W939" s="13"/>
      <c r="X939" s="13"/>
      <c r="Y939" s="13"/>
      <c r="Z939" s="13"/>
      <c r="AA939" s="13"/>
      <c r="AB939" s="13"/>
      <c r="AC939" s="13"/>
      <c r="AD939" s="13"/>
      <c r="AE939" s="13"/>
      <c r="AT939" s="197" t="s">
        <v>265</v>
      </c>
      <c r="AU939" s="197" t="s">
        <v>85</v>
      </c>
      <c r="AV939" s="13" t="s">
        <v>82</v>
      </c>
      <c r="AW939" s="13" t="s">
        <v>32</v>
      </c>
      <c r="AX939" s="13" t="s">
        <v>75</v>
      </c>
      <c r="AY939" s="197" t="s">
        <v>257</v>
      </c>
    </row>
    <row r="940" s="13" customFormat="1">
      <c r="A940" s="13"/>
      <c r="B940" s="195"/>
      <c r="C940" s="13"/>
      <c r="D940" s="196" t="s">
        <v>265</v>
      </c>
      <c r="E940" s="197" t="s">
        <v>1</v>
      </c>
      <c r="F940" s="198" t="s">
        <v>911</v>
      </c>
      <c r="G940" s="13"/>
      <c r="H940" s="197" t="s">
        <v>1</v>
      </c>
      <c r="I940" s="199"/>
      <c r="J940" s="13"/>
      <c r="K940" s="13"/>
      <c r="L940" s="195"/>
      <c r="M940" s="200"/>
      <c r="N940" s="201"/>
      <c r="O940" s="201"/>
      <c r="P940" s="201"/>
      <c r="Q940" s="201"/>
      <c r="R940" s="201"/>
      <c r="S940" s="201"/>
      <c r="T940" s="202"/>
      <c r="U940" s="13"/>
      <c r="V940" s="13"/>
      <c r="W940" s="13"/>
      <c r="X940" s="13"/>
      <c r="Y940" s="13"/>
      <c r="Z940" s="13"/>
      <c r="AA940" s="13"/>
      <c r="AB940" s="13"/>
      <c r="AC940" s="13"/>
      <c r="AD940" s="13"/>
      <c r="AE940" s="13"/>
      <c r="AT940" s="197" t="s">
        <v>265</v>
      </c>
      <c r="AU940" s="197" t="s">
        <v>85</v>
      </c>
      <c r="AV940" s="13" t="s">
        <v>82</v>
      </c>
      <c r="AW940" s="13" t="s">
        <v>32</v>
      </c>
      <c r="AX940" s="13" t="s">
        <v>75</v>
      </c>
      <c r="AY940" s="197" t="s">
        <v>257</v>
      </c>
    </row>
    <row r="941" s="14" customFormat="1">
      <c r="A941" s="14"/>
      <c r="B941" s="203"/>
      <c r="C941" s="14"/>
      <c r="D941" s="196" t="s">
        <v>265</v>
      </c>
      <c r="E941" s="204" t="s">
        <v>1</v>
      </c>
      <c r="F941" s="205" t="s">
        <v>4091</v>
      </c>
      <c r="G941" s="14"/>
      <c r="H941" s="206">
        <v>178.09</v>
      </c>
      <c r="I941" s="207"/>
      <c r="J941" s="14"/>
      <c r="K941" s="14"/>
      <c r="L941" s="203"/>
      <c r="M941" s="208"/>
      <c r="N941" s="209"/>
      <c r="O941" s="209"/>
      <c r="P941" s="209"/>
      <c r="Q941" s="209"/>
      <c r="R941" s="209"/>
      <c r="S941" s="209"/>
      <c r="T941" s="210"/>
      <c r="U941" s="14"/>
      <c r="V941" s="14"/>
      <c r="W941" s="14"/>
      <c r="X941" s="14"/>
      <c r="Y941" s="14"/>
      <c r="Z941" s="14"/>
      <c r="AA941" s="14"/>
      <c r="AB941" s="14"/>
      <c r="AC941" s="14"/>
      <c r="AD941" s="14"/>
      <c r="AE941" s="14"/>
      <c r="AT941" s="204" t="s">
        <v>265</v>
      </c>
      <c r="AU941" s="204" t="s">
        <v>85</v>
      </c>
      <c r="AV941" s="14" t="s">
        <v>85</v>
      </c>
      <c r="AW941" s="14" t="s">
        <v>32</v>
      </c>
      <c r="AX941" s="14" t="s">
        <v>75</v>
      </c>
      <c r="AY941" s="204" t="s">
        <v>257</v>
      </c>
    </row>
    <row r="942" s="13" customFormat="1">
      <c r="A942" s="13"/>
      <c r="B942" s="195"/>
      <c r="C942" s="13"/>
      <c r="D942" s="196" t="s">
        <v>265</v>
      </c>
      <c r="E942" s="197" t="s">
        <v>1</v>
      </c>
      <c r="F942" s="198" t="s">
        <v>891</v>
      </c>
      <c r="G942" s="13"/>
      <c r="H942" s="197" t="s">
        <v>1</v>
      </c>
      <c r="I942" s="199"/>
      <c r="J942" s="13"/>
      <c r="K942" s="13"/>
      <c r="L942" s="195"/>
      <c r="M942" s="200"/>
      <c r="N942" s="201"/>
      <c r="O942" s="201"/>
      <c r="P942" s="201"/>
      <c r="Q942" s="201"/>
      <c r="R942" s="201"/>
      <c r="S942" s="201"/>
      <c r="T942" s="202"/>
      <c r="U942" s="13"/>
      <c r="V942" s="13"/>
      <c r="W942" s="13"/>
      <c r="X942" s="13"/>
      <c r="Y942" s="13"/>
      <c r="Z942" s="13"/>
      <c r="AA942" s="13"/>
      <c r="AB942" s="13"/>
      <c r="AC942" s="13"/>
      <c r="AD942" s="13"/>
      <c r="AE942" s="13"/>
      <c r="AT942" s="197" t="s">
        <v>265</v>
      </c>
      <c r="AU942" s="197" t="s">
        <v>85</v>
      </c>
      <c r="AV942" s="13" t="s">
        <v>82</v>
      </c>
      <c r="AW942" s="13" t="s">
        <v>32</v>
      </c>
      <c r="AX942" s="13" t="s">
        <v>75</v>
      </c>
      <c r="AY942" s="197" t="s">
        <v>257</v>
      </c>
    </row>
    <row r="943" s="14" customFormat="1">
      <c r="A943" s="14"/>
      <c r="B943" s="203"/>
      <c r="C943" s="14"/>
      <c r="D943" s="196" t="s">
        <v>265</v>
      </c>
      <c r="E943" s="204" t="s">
        <v>1</v>
      </c>
      <c r="F943" s="205" t="s">
        <v>4088</v>
      </c>
      <c r="G943" s="14"/>
      <c r="H943" s="206">
        <v>66.909999999999997</v>
      </c>
      <c r="I943" s="207"/>
      <c r="J943" s="14"/>
      <c r="K943" s="14"/>
      <c r="L943" s="203"/>
      <c r="M943" s="208"/>
      <c r="N943" s="209"/>
      <c r="O943" s="209"/>
      <c r="P943" s="209"/>
      <c r="Q943" s="209"/>
      <c r="R943" s="209"/>
      <c r="S943" s="209"/>
      <c r="T943" s="210"/>
      <c r="U943" s="14"/>
      <c r="V943" s="14"/>
      <c r="W943" s="14"/>
      <c r="X943" s="14"/>
      <c r="Y943" s="14"/>
      <c r="Z943" s="14"/>
      <c r="AA943" s="14"/>
      <c r="AB943" s="14"/>
      <c r="AC943" s="14"/>
      <c r="AD943" s="14"/>
      <c r="AE943" s="14"/>
      <c r="AT943" s="204" t="s">
        <v>265</v>
      </c>
      <c r="AU943" s="204" t="s">
        <v>85</v>
      </c>
      <c r="AV943" s="14" t="s">
        <v>85</v>
      </c>
      <c r="AW943" s="14" t="s">
        <v>32</v>
      </c>
      <c r="AX943" s="14" t="s">
        <v>75</v>
      </c>
      <c r="AY943" s="204" t="s">
        <v>257</v>
      </c>
    </row>
    <row r="944" s="13" customFormat="1">
      <c r="A944" s="13"/>
      <c r="B944" s="195"/>
      <c r="C944" s="13"/>
      <c r="D944" s="196" t="s">
        <v>265</v>
      </c>
      <c r="E944" s="197" t="s">
        <v>1</v>
      </c>
      <c r="F944" s="198" t="s">
        <v>893</v>
      </c>
      <c r="G944" s="13"/>
      <c r="H944" s="197" t="s">
        <v>1</v>
      </c>
      <c r="I944" s="199"/>
      <c r="J944" s="13"/>
      <c r="K944" s="13"/>
      <c r="L944" s="195"/>
      <c r="M944" s="200"/>
      <c r="N944" s="201"/>
      <c r="O944" s="201"/>
      <c r="P944" s="201"/>
      <c r="Q944" s="201"/>
      <c r="R944" s="201"/>
      <c r="S944" s="201"/>
      <c r="T944" s="202"/>
      <c r="U944" s="13"/>
      <c r="V944" s="13"/>
      <c r="W944" s="13"/>
      <c r="X944" s="13"/>
      <c r="Y944" s="13"/>
      <c r="Z944" s="13"/>
      <c r="AA944" s="13"/>
      <c r="AB944" s="13"/>
      <c r="AC944" s="13"/>
      <c r="AD944" s="13"/>
      <c r="AE944" s="13"/>
      <c r="AT944" s="197" t="s">
        <v>265</v>
      </c>
      <c r="AU944" s="197" t="s">
        <v>85</v>
      </c>
      <c r="AV944" s="13" t="s">
        <v>82</v>
      </c>
      <c r="AW944" s="13" t="s">
        <v>32</v>
      </c>
      <c r="AX944" s="13" t="s">
        <v>75</v>
      </c>
      <c r="AY944" s="197" t="s">
        <v>257</v>
      </c>
    </row>
    <row r="945" s="14" customFormat="1">
      <c r="A945" s="14"/>
      <c r="B945" s="203"/>
      <c r="C945" s="14"/>
      <c r="D945" s="196" t="s">
        <v>265</v>
      </c>
      <c r="E945" s="204" t="s">
        <v>1</v>
      </c>
      <c r="F945" s="205" t="s">
        <v>4089</v>
      </c>
      <c r="G945" s="14"/>
      <c r="H945" s="206">
        <v>64.939999999999998</v>
      </c>
      <c r="I945" s="207"/>
      <c r="J945" s="14"/>
      <c r="K945" s="14"/>
      <c r="L945" s="203"/>
      <c r="M945" s="208"/>
      <c r="N945" s="209"/>
      <c r="O945" s="209"/>
      <c r="P945" s="209"/>
      <c r="Q945" s="209"/>
      <c r="R945" s="209"/>
      <c r="S945" s="209"/>
      <c r="T945" s="210"/>
      <c r="U945" s="14"/>
      <c r="V945" s="14"/>
      <c r="W945" s="14"/>
      <c r="X945" s="14"/>
      <c r="Y945" s="14"/>
      <c r="Z945" s="14"/>
      <c r="AA945" s="14"/>
      <c r="AB945" s="14"/>
      <c r="AC945" s="14"/>
      <c r="AD945" s="14"/>
      <c r="AE945" s="14"/>
      <c r="AT945" s="204" t="s">
        <v>265</v>
      </c>
      <c r="AU945" s="204" t="s">
        <v>85</v>
      </c>
      <c r="AV945" s="14" t="s">
        <v>85</v>
      </c>
      <c r="AW945" s="14" t="s">
        <v>32</v>
      </c>
      <c r="AX945" s="14" t="s">
        <v>75</v>
      </c>
      <c r="AY945" s="204" t="s">
        <v>257</v>
      </c>
    </row>
    <row r="946" s="15" customFormat="1">
      <c r="A946" s="15"/>
      <c r="B946" s="211"/>
      <c r="C946" s="15"/>
      <c r="D946" s="196" t="s">
        <v>265</v>
      </c>
      <c r="E946" s="212" t="s">
        <v>1</v>
      </c>
      <c r="F946" s="213" t="s">
        <v>271</v>
      </c>
      <c r="G946" s="15"/>
      <c r="H946" s="214">
        <v>309.94</v>
      </c>
      <c r="I946" s="215"/>
      <c r="J946" s="15"/>
      <c r="K946" s="15"/>
      <c r="L946" s="211"/>
      <c r="M946" s="216"/>
      <c r="N946" s="217"/>
      <c r="O946" s="217"/>
      <c r="P946" s="217"/>
      <c r="Q946" s="217"/>
      <c r="R946" s="217"/>
      <c r="S946" s="217"/>
      <c r="T946" s="218"/>
      <c r="U946" s="15"/>
      <c r="V946" s="15"/>
      <c r="W946" s="15"/>
      <c r="X946" s="15"/>
      <c r="Y946" s="15"/>
      <c r="Z946" s="15"/>
      <c r="AA946" s="15"/>
      <c r="AB946" s="15"/>
      <c r="AC946" s="15"/>
      <c r="AD946" s="15"/>
      <c r="AE946" s="15"/>
      <c r="AT946" s="212" t="s">
        <v>265</v>
      </c>
      <c r="AU946" s="212" t="s">
        <v>85</v>
      </c>
      <c r="AV946" s="15" t="s">
        <v>108</v>
      </c>
      <c r="AW946" s="15" t="s">
        <v>32</v>
      </c>
      <c r="AX946" s="15" t="s">
        <v>82</v>
      </c>
      <c r="AY946" s="212" t="s">
        <v>257</v>
      </c>
    </row>
    <row r="947" s="2" customFormat="1" ht="24.15" customHeight="1">
      <c r="A947" s="38"/>
      <c r="B947" s="181"/>
      <c r="C947" s="227" t="s">
        <v>1225</v>
      </c>
      <c r="D947" s="227" t="s">
        <v>315</v>
      </c>
      <c r="E947" s="228" t="s">
        <v>1256</v>
      </c>
      <c r="F947" s="229" t="s">
        <v>1257</v>
      </c>
      <c r="G947" s="230" t="s">
        <v>323</v>
      </c>
      <c r="H947" s="231">
        <v>186.99500000000001</v>
      </c>
      <c r="I947" s="232"/>
      <c r="J947" s="233">
        <f>ROUND(I947*H947,2)</f>
        <v>0</v>
      </c>
      <c r="K947" s="229" t="s">
        <v>263</v>
      </c>
      <c r="L947" s="234"/>
      <c r="M947" s="235" t="s">
        <v>1</v>
      </c>
      <c r="N947" s="236" t="s">
        <v>40</v>
      </c>
      <c r="O947" s="77"/>
      <c r="P947" s="191">
        <f>O947*H947</f>
        <v>0</v>
      </c>
      <c r="Q947" s="191">
        <v>0.002</v>
      </c>
      <c r="R947" s="191">
        <f>Q947*H947</f>
        <v>0.37399000000000004</v>
      </c>
      <c r="S947" s="191">
        <v>0</v>
      </c>
      <c r="T947" s="192">
        <f>S947*H947</f>
        <v>0</v>
      </c>
      <c r="U947" s="38"/>
      <c r="V947" s="38"/>
      <c r="W947" s="38"/>
      <c r="X947" s="38"/>
      <c r="Y947" s="38"/>
      <c r="Z947" s="38"/>
      <c r="AA947" s="38"/>
      <c r="AB947" s="38"/>
      <c r="AC947" s="38"/>
      <c r="AD947" s="38"/>
      <c r="AE947" s="38"/>
      <c r="AR947" s="193" t="s">
        <v>462</v>
      </c>
      <c r="AT947" s="193" t="s">
        <v>315</v>
      </c>
      <c r="AU947" s="193" t="s">
        <v>85</v>
      </c>
      <c r="AY947" s="19" t="s">
        <v>257</v>
      </c>
      <c r="BE947" s="194">
        <f>IF(N947="základní",J947,0)</f>
        <v>0</v>
      </c>
      <c r="BF947" s="194">
        <f>IF(N947="snížená",J947,0)</f>
        <v>0</v>
      </c>
      <c r="BG947" s="194">
        <f>IF(N947="zákl. přenesená",J947,0)</f>
        <v>0</v>
      </c>
      <c r="BH947" s="194">
        <f>IF(N947="sníž. přenesená",J947,0)</f>
        <v>0</v>
      </c>
      <c r="BI947" s="194">
        <f>IF(N947="nulová",J947,0)</f>
        <v>0</v>
      </c>
      <c r="BJ947" s="19" t="s">
        <v>82</v>
      </c>
      <c r="BK947" s="194">
        <f>ROUND(I947*H947,2)</f>
        <v>0</v>
      </c>
      <c r="BL947" s="19" t="s">
        <v>364</v>
      </c>
      <c r="BM947" s="193" t="s">
        <v>4198</v>
      </c>
    </row>
    <row r="948" s="13" customFormat="1">
      <c r="A948" s="13"/>
      <c r="B948" s="195"/>
      <c r="C948" s="13"/>
      <c r="D948" s="196" t="s">
        <v>265</v>
      </c>
      <c r="E948" s="197" t="s">
        <v>1</v>
      </c>
      <c r="F948" s="198" t="s">
        <v>1259</v>
      </c>
      <c r="G948" s="13"/>
      <c r="H948" s="197" t="s">
        <v>1</v>
      </c>
      <c r="I948" s="199"/>
      <c r="J948" s="13"/>
      <c r="K948" s="13"/>
      <c r="L948" s="195"/>
      <c r="M948" s="200"/>
      <c r="N948" s="201"/>
      <c r="O948" s="201"/>
      <c r="P948" s="201"/>
      <c r="Q948" s="201"/>
      <c r="R948" s="201"/>
      <c r="S948" s="201"/>
      <c r="T948" s="202"/>
      <c r="U948" s="13"/>
      <c r="V948" s="13"/>
      <c r="W948" s="13"/>
      <c r="X948" s="13"/>
      <c r="Y948" s="13"/>
      <c r="Z948" s="13"/>
      <c r="AA948" s="13"/>
      <c r="AB948" s="13"/>
      <c r="AC948" s="13"/>
      <c r="AD948" s="13"/>
      <c r="AE948" s="13"/>
      <c r="AT948" s="197" t="s">
        <v>265</v>
      </c>
      <c r="AU948" s="197" t="s">
        <v>85</v>
      </c>
      <c r="AV948" s="13" t="s">
        <v>82</v>
      </c>
      <c r="AW948" s="13" t="s">
        <v>32</v>
      </c>
      <c r="AX948" s="13" t="s">
        <v>75</v>
      </c>
      <c r="AY948" s="197" t="s">
        <v>257</v>
      </c>
    </row>
    <row r="949" s="13" customFormat="1">
      <c r="A949" s="13"/>
      <c r="B949" s="195"/>
      <c r="C949" s="13"/>
      <c r="D949" s="196" t="s">
        <v>265</v>
      </c>
      <c r="E949" s="197" t="s">
        <v>1</v>
      </c>
      <c r="F949" s="198" t="s">
        <v>911</v>
      </c>
      <c r="G949" s="13"/>
      <c r="H949" s="197" t="s">
        <v>1</v>
      </c>
      <c r="I949" s="199"/>
      <c r="J949" s="13"/>
      <c r="K949" s="13"/>
      <c r="L949" s="195"/>
      <c r="M949" s="200"/>
      <c r="N949" s="201"/>
      <c r="O949" s="201"/>
      <c r="P949" s="201"/>
      <c r="Q949" s="201"/>
      <c r="R949" s="201"/>
      <c r="S949" s="201"/>
      <c r="T949" s="202"/>
      <c r="U949" s="13"/>
      <c r="V949" s="13"/>
      <c r="W949" s="13"/>
      <c r="X949" s="13"/>
      <c r="Y949" s="13"/>
      <c r="Z949" s="13"/>
      <c r="AA949" s="13"/>
      <c r="AB949" s="13"/>
      <c r="AC949" s="13"/>
      <c r="AD949" s="13"/>
      <c r="AE949" s="13"/>
      <c r="AT949" s="197" t="s">
        <v>265</v>
      </c>
      <c r="AU949" s="197" t="s">
        <v>85</v>
      </c>
      <c r="AV949" s="13" t="s">
        <v>82</v>
      </c>
      <c r="AW949" s="13" t="s">
        <v>32</v>
      </c>
      <c r="AX949" s="13" t="s">
        <v>75</v>
      </c>
      <c r="AY949" s="197" t="s">
        <v>257</v>
      </c>
    </row>
    <row r="950" s="14" customFormat="1">
      <c r="A950" s="14"/>
      <c r="B950" s="203"/>
      <c r="C950" s="14"/>
      <c r="D950" s="196" t="s">
        <v>265</v>
      </c>
      <c r="E950" s="204" t="s">
        <v>1</v>
      </c>
      <c r="F950" s="205" t="s">
        <v>4091</v>
      </c>
      <c r="G950" s="14"/>
      <c r="H950" s="206">
        <v>178.09</v>
      </c>
      <c r="I950" s="207"/>
      <c r="J950" s="14"/>
      <c r="K950" s="14"/>
      <c r="L950" s="203"/>
      <c r="M950" s="208"/>
      <c r="N950" s="209"/>
      <c r="O950" s="209"/>
      <c r="P950" s="209"/>
      <c r="Q950" s="209"/>
      <c r="R950" s="209"/>
      <c r="S950" s="209"/>
      <c r="T950" s="210"/>
      <c r="U950" s="14"/>
      <c r="V950" s="14"/>
      <c r="W950" s="14"/>
      <c r="X950" s="14"/>
      <c r="Y950" s="14"/>
      <c r="Z950" s="14"/>
      <c r="AA950" s="14"/>
      <c r="AB950" s="14"/>
      <c r="AC950" s="14"/>
      <c r="AD950" s="14"/>
      <c r="AE950" s="14"/>
      <c r="AT950" s="204" t="s">
        <v>265</v>
      </c>
      <c r="AU950" s="204" t="s">
        <v>85</v>
      </c>
      <c r="AV950" s="14" t="s">
        <v>85</v>
      </c>
      <c r="AW950" s="14" t="s">
        <v>32</v>
      </c>
      <c r="AX950" s="14" t="s">
        <v>75</v>
      </c>
      <c r="AY950" s="204" t="s">
        <v>257</v>
      </c>
    </row>
    <row r="951" s="15" customFormat="1">
      <c r="A951" s="15"/>
      <c r="B951" s="211"/>
      <c r="C951" s="15"/>
      <c r="D951" s="196" t="s">
        <v>265</v>
      </c>
      <c r="E951" s="212" t="s">
        <v>1</v>
      </c>
      <c r="F951" s="213" t="s">
        <v>271</v>
      </c>
      <c r="G951" s="15"/>
      <c r="H951" s="214">
        <v>178.09</v>
      </c>
      <c r="I951" s="215"/>
      <c r="J951" s="15"/>
      <c r="K951" s="15"/>
      <c r="L951" s="211"/>
      <c r="M951" s="216"/>
      <c r="N951" s="217"/>
      <c r="O951" s="217"/>
      <c r="P951" s="217"/>
      <c r="Q951" s="217"/>
      <c r="R951" s="217"/>
      <c r="S951" s="217"/>
      <c r="T951" s="218"/>
      <c r="U951" s="15"/>
      <c r="V951" s="15"/>
      <c r="W951" s="15"/>
      <c r="X951" s="15"/>
      <c r="Y951" s="15"/>
      <c r="Z951" s="15"/>
      <c r="AA951" s="15"/>
      <c r="AB951" s="15"/>
      <c r="AC951" s="15"/>
      <c r="AD951" s="15"/>
      <c r="AE951" s="15"/>
      <c r="AT951" s="212" t="s">
        <v>265</v>
      </c>
      <c r="AU951" s="212" t="s">
        <v>85</v>
      </c>
      <c r="AV951" s="15" t="s">
        <v>108</v>
      </c>
      <c r="AW951" s="15" t="s">
        <v>32</v>
      </c>
      <c r="AX951" s="15" t="s">
        <v>82</v>
      </c>
      <c r="AY951" s="212" t="s">
        <v>257</v>
      </c>
    </row>
    <row r="952" s="14" customFormat="1">
      <c r="A952" s="14"/>
      <c r="B952" s="203"/>
      <c r="C952" s="14"/>
      <c r="D952" s="196" t="s">
        <v>265</v>
      </c>
      <c r="E952" s="14"/>
      <c r="F952" s="205" t="s">
        <v>4199</v>
      </c>
      <c r="G952" s="14"/>
      <c r="H952" s="206">
        <v>186.99500000000001</v>
      </c>
      <c r="I952" s="207"/>
      <c r="J952" s="14"/>
      <c r="K952" s="14"/>
      <c r="L952" s="203"/>
      <c r="M952" s="208"/>
      <c r="N952" s="209"/>
      <c r="O952" s="209"/>
      <c r="P952" s="209"/>
      <c r="Q952" s="209"/>
      <c r="R952" s="209"/>
      <c r="S952" s="209"/>
      <c r="T952" s="210"/>
      <c r="U952" s="14"/>
      <c r="V952" s="14"/>
      <c r="W952" s="14"/>
      <c r="X952" s="14"/>
      <c r="Y952" s="14"/>
      <c r="Z952" s="14"/>
      <c r="AA952" s="14"/>
      <c r="AB952" s="14"/>
      <c r="AC952" s="14"/>
      <c r="AD952" s="14"/>
      <c r="AE952" s="14"/>
      <c r="AT952" s="204" t="s">
        <v>265</v>
      </c>
      <c r="AU952" s="204" t="s">
        <v>85</v>
      </c>
      <c r="AV952" s="14" t="s">
        <v>85</v>
      </c>
      <c r="AW952" s="14" t="s">
        <v>3</v>
      </c>
      <c r="AX952" s="14" t="s">
        <v>82</v>
      </c>
      <c r="AY952" s="204" t="s">
        <v>257</v>
      </c>
    </row>
    <row r="953" s="2" customFormat="1" ht="33" customHeight="1">
      <c r="A953" s="38"/>
      <c r="B953" s="181"/>
      <c r="C953" s="227" t="s">
        <v>1230</v>
      </c>
      <c r="D953" s="227" t="s">
        <v>315</v>
      </c>
      <c r="E953" s="228" t="s">
        <v>1263</v>
      </c>
      <c r="F953" s="229" t="s">
        <v>1264</v>
      </c>
      <c r="G953" s="230" t="s">
        <v>323</v>
      </c>
      <c r="H953" s="231">
        <v>70.256</v>
      </c>
      <c r="I953" s="232"/>
      <c r="J953" s="233">
        <f>ROUND(I953*H953,2)</f>
        <v>0</v>
      </c>
      <c r="K953" s="229" t="s">
        <v>263</v>
      </c>
      <c r="L953" s="234"/>
      <c r="M953" s="235" t="s">
        <v>1</v>
      </c>
      <c r="N953" s="236" t="s">
        <v>40</v>
      </c>
      <c r="O953" s="77"/>
      <c r="P953" s="191">
        <f>O953*H953</f>
        <v>0</v>
      </c>
      <c r="Q953" s="191">
        <v>0.0044999999999999997</v>
      </c>
      <c r="R953" s="191">
        <f>Q953*H953</f>
        <v>0.31615199999999999</v>
      </c>
      <c r="S953" s="191">
        <v>0</v>
      </c>
      <c r="T953" s="192">
        <f>S953*H953</f>
        <v>0</v>
      </c>
      <c r="U953" s="38"/>
      <c r="V953" s="38"/>
      <c r="W953" s="38"/>
      <c r="X953" s="38"/>
      <c r="Y953" s="38"/>
      <c r="Z953" s="38"/>
      <c r="AA953" s="38"/>
      <c r="AB953" s="38"/>
      <c r="AC953" s="38"/>
      <c r="AD953" s="38"/>
      <c r="AE953" s="38"/>
      <c r="AR953" s="193" t="s">
        <v>462</v>
      </c>
      <c r="AT953" s="193" t="s">
        <v>315</v>
      </c>
      <c r="AU953" s="193" t="s">
        <v>85</v>
      </c>
      <c r="AY953" s="19" t="s">
        <v>257</v>
      </c>
      <c r="BE953" s="194">
        <f>IF(N953="základní",J953,0)</f>
        <v>0</v>
      </c>
      <c r="BF953" s="194">
        <f>IF(N953="snížená",J953,0)</f>
        <v>0</v>
      </c>
      <c r="BG953" s="194">
        <f>IF(N953="zákl. přenesená",J953,0)</f>
        <v>0</v>
      </c>
      <c r="BH953" s="194">
        <f>IF(N953="sníž. přenesená",J953,0)</f>
        <v>0</v>
      </c>
      <c r="BI953" s="194">
        <f>IF(N953="nulová",J953,0)</f>
        <v>0</v>
      </c>
      <c r="BJ953" s="19" t="s">
        <v>82</v>
      </c>
      <c r="BK953" s="194">
        <f>ROUND(I953*H953,2)</f>
        <v>0</v>
      </c>
      <c r="BL953" s="19" t="s">
        <v>364</v>
      </c>
      <c r="BM953" s="193" t="s">
        <v>4200</v>
      </c>
    </row>
    <row r="954" s="13" customFormat="1">
      <c r="A954" s="13"/>
      <c r="B954" s="195"/>
      <c r="C954" s="13"/>
      <c r="D954" s="196" t="s">
        <v>265</v>
      </c>
      <c r="E954" s="197" t="s">
        <v>1</v>
      </c>
      <c r="F954" s="198" t="s">
        <v>890</v>
      </c>
      <c r="G954" s="13"/>
      <c r="H954" s="197" t="s">
        <v>1</v>
      </c>
      <c r="I954" s="199"/>
      <c r="J954" s="13"/>
      <c r="K954" s="13"/>
      <c r="L954" s="195"/>
      <c r="M954" s="200"/>
      <c r="N954" s="201"/>
      <c r="O954" s="201"/>
      <c r="P954" s="201"/>
      <c r="Q954" s="201"/>
      <c r="R954" s="201"/>
      <c r="S954" s="201"/>
      <c r="T954" s="202"/>
      <c r="U954" s="13"/>
      <c r="V954" s="13"/>
      <c r="W954" s="13"/>
      <c r="X954" s="13"/>
      <c r="Y954" s="13"/>
      <c r="Z954" s="13"/>
      <c r="AA954" s="13"/>
      <c r="AB954" s="13"/>
      <c r="AC954" s="13"/>
      <c r="AD954" s="13"/>
      <c r="AE954" s="13"/>
      <c r="AT954" s="197" t="s">
        <v>265</v>
      </c>
      <c r="AU954" s="197" t="s">
        <v>85</v>
      </c>
      <c r="AV954" s="13" t="s">
        <v>82</v>
      </c>
      <c r="AW954" s="13" t="s">
        <v>32</v>
      </c>
      <c r="AX954" s="13" t="s">
        <v>75</v>
      </c>
      <c r="AY954" s="197" t="s">
        <v>257</v>
      </c>
    </row>
    <row r="955" s="13" customFormat="1">
      <c r="A955" s="13"/>
      <c r="B955" s="195"/>
      <c r="C955" s="13"/>
      <c r="D955" s="196" t="s">
        <v>265</v>
      </c>
      <c r="E955" s="197" t="s">
        <v>1</v>
      </c>
      <c r="F955" s="198" t="s">
        <v>891</v>
      </c>
      <c r="G955" s="13"/>
      <c r="H955" s="197" t="s">
        <v>1</v>
      </c>
      <c r="I955" s="199"/>
      <c r="J955" s="13"/>
      <c r="K955" s="13"/>
      <c r="L955" s="195"/>
      <c r="M955" s="200"/>
      <c r="N955" s="201"/>
      <c r="O955" s="201"/>
      <c r="P955" s="201"/>
      <c r="Q955" s="201"/>
      <c r="R955" s="201"/>
      <c r="S955" s="201"/>
      <c r="T955" s="202"/>
      <c r="U955" s="13"/>
      <c r="V955" s="13"/>
      <c r="W955" s="13"/>
      <c r="X955" s="13"/>
      <c r="Y955" s="13"/>
      <c r="Z955" s="13"/>
      <c r="AA955" s="13"/>
      <c r="AB955" s="13"/>
      <c r="AC955" s="13"/>
      <c r="AD955" s="13"/>
      <c r="AE955" s="13"/>
      <c r="AT955" s="197" t="s">
        <v>265</v>
      </c>
      <c r="AU955" s="197" t="s">
        <v>85</v>
      </c>
      <c r="AV955" s="13" t="s">
        <v>82</v>
      </c>
      <c r="AW955" s="13" t="s">
        <v>32</v>
      </c>
      <c r="AX955" s="13" t="s">
        <v>75</v>
      </c>
      <c r="AY955" s="197" t="s">
        <v>257</v>
      </c>
    </row>
    <row r="956" s="14" customFormat="1">
      <c r="A956" s="14"/>
      <c r="B956" s="203"/>
      <c r="C956" s="14"/>
      <c r="D956" s="196" t="s">
        <v>265</v>
      </c>
      <c r="E956" s="204" t="s">
        <v>1</v>
      </c>
      <c r="F956" s="205" t="s">
        <v>4088</v>
      </c>
      <c r="G956" s="14"/>
      <c r="H956" s="206">
        <v>66.909999999999997</v>
      </c>
      <c r="I956" s="207"/>
      <c r="J956" s="14"/>
      <c r="K956" s="14"/>
      <c r="L956" s="203"/>
      <c r="M956" s="208"/>
      <c r="N956" s="209"/>
      <c r="O956" s="209"/>
      <c r="P956" s="209"/>
      <c r="Q956" s="209"/>
      <c r="R956" s="209"/>
      <c r="S956" s="209"/>
      <c r="T956" s="210"/>
      <c r="U956" s="14"/>
      <c r="V956" s="14"/>
      <c r="W956" s="14"/>
      <c r="X956" s="14"/>
      <c r="Y956" s="14"/>
      <c r="Z956" s="14"/>
      <c r="AA956" s="14"/>
      <c r="AB956" s="14"/>
      <c r="AC956" s="14"/>
      <c r="AD956" s="14"/>
      <c r="AE956" s="14"/>
      <c r="AT956" s="204" t="s">
        <v>265</v>
      </c>
      <c r="AU956" s="204" t="s">
        <v>85</v>
      </c>
      <c r="AV956" s="14" t="s">
        <v>85</v>
      </c>
      <c r="AW956" s="14" t="s">
        <v>32</v>
      </c>
      <c r="AX956" s="14" t="s">
        <v>75</v>
      </c>
      <c r="AY956" s="204" t="s">
        <v>257</v>
      </c>
    </row>
    <row r="957" s="15" customFormat="1">
      <c r="A957" s="15"/>
      <c r="B957" s="211"/>
      <c r="C957" s="15"/>
      <c r="D957" s="196" t="s">
        <v>265</v>
      </c>
      <c r="E957" s="212" t="s">
        <v>1</v>
      </c>
      <c r="F957" s="213" t="s">
        <v>271</v>
      </c>
      <c r="G957" s="15"/>
      <c r="H957" s="214">
        <v>66.909999999999997</v>
      </c>
      <c r="I957" s="215"/>
      <c r="J957" s="15"/>
      <c r="K957" s="15"/>
      <c r="L957" s="211"/>
      <c r="M957" s="216"/>
      <c r="N957" s="217"/>
      <c r="O957" s="217"/>
      <c r="P957" s="217"/>
      <c r="Q957" s="217"/>
      <c r="R957" s="217"/>
      <c r="S957" s="217"/>
      <c r="T957" s="218"/>
      <c r="U957" s="15"/>
      <c r="V957" s="15"/>
      <c r="W957" s="15"/>
      <c r="X957" s="15"/>
      <c r="Y957" s="15"/>
      <c r="Z957" s="15"/>
      <c r="AA957" s="15"/>
      <c r="AB957" s="15"/>
      <c r="AC957" s="15"/>
      <c r="AD957" s="15"/>
      <c r="AE957" s="15"/>
      <c r="AT957" s="212" t="s">
        <v>265</v>
      </c>
      <c r="AU957" s="212" t="s">
        <v>85</v>
      </c>
      <c r="AV957" s="15" t="s">
        <v>108</v>
      </c>
      <c r="AW957" s="15" t="s">
        <v>32</v>
      </c>
      <c r="AX957" s="15" t="s">
        <v>82</v>
      </c>
      <c r="AY957" s="212" t="s">
        <v>257</v>
      </c>
    </row>
    <row r="958" s="14" customFormat="1">
      <c r="A958" s="14"/>
      <c r="B958" s="203"/>
      <c r="C958" s="14"/>
      <c r="D958" s="196" t="s">
        <v>265</v>
      </c>
      <c r="E958" s="14"/>
      <c r="F958" s="205" t="s">
        <v>4201</v>
      </c>
      <c r="G958" s="14"/>
      <c r="H958" s="206">
        <v>70.256</v>
      </c>
      <c r="I958" s="207"/>
      <c r="J958" s="14"/>
      <c r="K958" s="14"/>
      <c r="L958" s="203"/>
      <c r="M958" s="208"/>
      <c r="N958" s="209"/>
      <c r="O958" s="209"/>
      <c r="P958" s="209"/>
      <c r="Q958" s="209"/>
      <c r="R958" s="209"/>
      <c r="S958" s="209"/>
      <c r="T958" s="210"/>
      <c r="U958" s="14"/>
      <c r="V958" s="14"/>
      <c r="W958" s="14"/>
      <c r="X958" s="14"/>
      <c r="Y958" s="14"/>
      <c r="Z958" s="14"/>
      <c r="AA958" s="14"/>
      <c r="AB958" s="14"/>
      <c r="AC958" s="14"/>
      <c r="AD958" s="14"/>
      <c r="AE958" s="14"/>
      <c r="AT958" s="204" t="s">
        <v>265</v>
      </c>
      <c r="AU958" s="204" t="s">
        <v>85</v>
      </c>
      <c r="AV958" s="14" t="s">
        <v>85</v>
      </c>
      <c r="AW958" s="14" t="s">
        <v>3</v>
      </c>
      <c r="AX958" s="14" t="s">
        <v>82</v>
      </c>
      <c r="AY958" s="204" t="s">
        <v>257</v>
      </c>
    </row>
    <row r="959" s="2" customFormat="1" ht="24.15" customHeight="1">
      <c r="A959" s="38"/>
      <c r="B959" s="181"/>
      <c r="C959" s="227" t="s">
        <v>1236</v>
      </c>
      <c r="D959" s="227" t="s">
        <v>315</v>
      </c>
      <c r="E959" s="228" t="s">
        <v>1268</v>
      </c>
      <c r="F959" s="229" t="s">
        <v>1269</v>
      </c>
      <c r="G959" s="230" t="s">
        <v>262</v>
      </c>
      <c r="H959" s="231">
        <v>6.819</v>
      </c>
      <c r="I959" s="232"/>
      <c r="J959" s="233">
        <f>ROUND(I959*H959,2)</f>
        <v>0</v>
      </c>
      <c r="K959" s="229" t="s">
        <v>263</v>
      </c>
      <c r="L959" s="234"/>
      <c r="M959" s="235" t="s">
        <v>1</v>
      </c>
      <c r="N959" s="236" t="s">
        <v>40</v>
      </c>
      <c r="O959" s="77"/>
      <c r="P959" s="191">
        <f>O959*H959</f>
        <v>0</v>
      </c>
      <c r="Q959" s="191">
        <v>0.029999999999999999</v>
      </c>
      <c r="R959" s="191">
        <f>Q959*H959</f>
        <v>0.20457</v>
      </c>
      <c r="S959" s="191">
        <v>0</v>
      </c>
      <c r="T959" s="192">
        <f>S959*H959</f>
        <v>0</v>
      </c>
      <c r="U959" s="38"/>
      <c r="V959" s="38"/>
      <c r="W959" s="38"/>
      <c r="X959" s="38"/>
      <c r="Y959" s="38"/>
      <c r="Z959" s="38"/>
      <c r="AA959" s="38"/>
      <c r="AB959" s="38"/>
      <c r="AC959" s="38"/>
      <c r="AD959" s="38"/>
      <c r="AE959" s="38"/>
      <c r="AR959" s="193" t="s">
        <v>462</v>
      </c>
      <c r="AT959" s="193" t="s">
        <v>315</v>
      </c>
      <c r="AU959" s="193" t="s">
        <v>85</v>
      </c>
      <c r="AY959" s="19" t="s">
        <v>257</v>
      </c>
      <c r="BE959" s="194">
        <f>IF(N959="základní",J959,0)</f>
        <v>0</v>
      </c>
      <c r="BF959" s="194">
        <f>IF(N959="snížená",J959,0)</f>
        <v>0</v>
      </c>
      <c r="BG959" s="194">
        <f>IF(N959="zákl. přenesená",J959,0)</f>
        <v>0</v>
      </c>
      <c r="BH959" s="194">
        <f>IF(N959="sníž. přenesená",J959,0)</f>
        <v>0</v>
      </c>
      <c r="BI959" s="194">
        <f>IF(N959="nulová",J959,0)</f>
        <v>0</v>
      </c>
      <c r="BJ959" s="19" t="s">
        <v>82</v>
      </c>
      <c r="BK959" s="194">
        <f>ROUND(I959*H959,2)</f>
        <v>0</v>
      </c>
      <c r="BL959" s="19" t="s">
        <v>364</v>
      </c>
      <c r="BM959" s="193" t="s">
        <v>4202</v>
      </c>
    </row>
    <row r="960" s="13" customFormat="1">
      <c r="A960" s="13"/>
      <c r="B960" s="195"/>
      <c r="C960" s="13"/>
      <c r="D960" s="196" t="s">
        <v>265</v>
      </c>
      <c r="E960" s="197" t="s">
        <v>1</v>
      </c>
      <c r="F960" s="198" t="s">
        <v>893</v>
      </c>
      <c r="G960" s="13"/>
      <c r="H960" s="197" t="s">
        <v>1</v>
      </c>
      <c r="I960" s="199"/>
      <c r="J960" s="13"/>
      <c r="K960" s="13"/>
      <c r="L960" s="195"/>
      <c r="M960" s="200"/>
      <c r="N960" s="201"/>
      <c r="O960" s="201"/>
      <c r="P960" s="201"/>
      <c r="Q960" s="201"/>
      <c r="R960" s="201"/>
      <c r="S960" s="201"/>
      <c r="T960" s="202"/>
      <c r="U960" s="13"/>
      <c r="V960" s="13"/>
      <c r="W960" s="13"/>
      <c r="X960" s="13"/>
      <c r="Y960" s="13"/>
      <c r="Z960" s="13"/>
      <c r="AA960" s="13"/>
      <c r="AB960" s="13"/>
      <c r="AC960" s="13"/>
      <c r="AD960" s="13"/>
      <c r="AE960" s="13"/>
      <c r="AT960" s="197" t="s">
        <v>265</v>
      </c>
      <c r="AU960" s="197" t="s">
        <v>85</v>
      </c>
      <c r="AV960" s="13" t="s">
        <v>82</v>
      </c>
      <c r="AW960" s="13" t="s">
        <v>32</v>
      </c>
      <c r="AX960" s="13" t="s">
        <v>75</v>
      </c>
      <c r="AY960" s="197" t="s">
        <v>257</v>
      </c>
    </row>
    <row r="961" s="14" customFormat="1">
      <c r="A961" s="14"/>
      <c r="B961" s="203"/>
      <c r="C961" s="14"/>
      <c r="D961" s="196" t="s">
        <v>265</v>
      </c>
      <c r="E961" s="204" t="s">
        <v>1</v>
      </c>
      <c r="F961" s="205" t="s">
        <v>4203</v>
      </c>
      <c r="G961" s="14"/>
      <c r="H961" s="206">
        <v>6.4939999999999998</v>
      </c>
      <c r="I961" s="207"/>
      <c r="J961" s="14"/>
      <c r="K961" s="14"/>
      <c r="L961" s="203"/>
      <c r="M961" s="208"/>
      <c r="N961" s="209"/>
      <c r="O961" s="209"/>
      <c r="P961" s="209"/>
      <c r="Q961" s="209"/>
      <c r="R961" s="209"/>
      <c r="S961" s="209"/>
      <c r="T961" s="210"/>
      <c r="U961" s="14"/>
      <c r="V961" s="14"/>
      <c r="W961" s="14"/>
      <c r="X961" s="14"/>
      <c r="Y961" s="14"/>
      <c r="Z961" s="14"/>
      <c r="AA961" s="14"/>
      <c r="AB961" s="14"/>
      <c r="AC961" s="14"/>
      <c r="AD961" s="14"/>
      <c r="AE961" s="14"/>
      <c r="AT961" s="204" t="s">
        <v>265</v>
      </c>
      <c r="AU961" s="204" t="s">
        <v>85</v>
      </c>
      <c r="AV961" s="14" t="s">
        <v>85</v>
      </c>
      <c r="AW961" s="14" t="s">
        <v>32</v>
      </c>
      <c r="AX961" s="14" t="s">
        <v>75</v>
      </c>
      <c r="AY961" s="204" t="s">
        <v>257</v>
      </c>
    </row>
    <row r="962" s="15" customFormat="1">
      <c r="A962" s="15"/>
      <c r="B962" s="211"/>
      <c r="C962" s="15"/>
      <c r="D962" s="196" t="s">
        <v>265</v>
      </c>
      <c r="E962" s="212" t="s">
        <v>1</v>
      </c>
      <c r="F962" s="213" t="s">
        <v>271</v>
      </c>
      <c r="G962" s="15"/>
      <c r="H962" s="214">
        <v>6.4939999999999998</v>
      </c>
      <c r="I962" s="215"/>
      <c r="J962" s="15"/>
      <c r="K962" s="15"/>
      <c r="L962" s="211"/>
      <c r="M962" s="216"/>
      <c r="N962" s="217"/>
      <c r="O962" s="217"/>
      <c r="P962" s="217"/>
      <c r="Q962" s="217"/>
      <c r="R962" s="217"/>
      <c r="S962" s="217"/>
      <c r="T962" s="218"/>
      <c r="U962" s="15"/>
      <c r="V962" s="15"/>
      <c r="W962" s="15"/>
      <c r="X962" s="15"/>
      <c r="Y962" s="15"/>
      <c r="Z962" s="15"/>
      <c r="AA962" s="15"/>
      <c r="AB962" s="15"/>
      <c r="AC962" s="15"/>
      <c r="AD962" s="15"/>
      <c r="AE962" s="15"/>
      <c r="AT962" s="212" t="s">
        <v>265</v>
      </c>
      <c r="AU962" s="212" t="s">
        <v>85</v>
      </c>
      <c r="AV962" s="15" t="s">
        <v>108</v>
      </c>
      <c r="AW962" s="15" t="s">
        <v>32</v>
      </c>
      <c r="AX962" s="15" t="s">
        <v>82</v>
      </c>
      <c r="AY962" s="212" t="s">
        <v>257</v>
      </c>
    </row>
    <row r="963" s="14" customFormat="1">
      <c r="A963" s="14"/>
      <c r="B963" s="203"/>
      <c r="C963" s="14"/>
      <c r="D963" s="196" t="s">
        <v>265</v>
      </c>
      <c r="E963" s="14"/>
      <c r="F963" s="205" t="s">
        <v>4204</v>
      </c>
      <c r="G963" s="14"/>
      <c r="H963" s="206">
        <v>6.819</v>
      </c>
      <c r="I963" s="207"/>
      <c r="J963" s="14"/>
      <c r="K963" s="14"/>
      <c r="L963" s="203"/>
      <c r="M963" s="208"/>
      <c r="N963" s="209"/>
      <c r="O963" s="209"/>
      <c r="P963" s="209"/>
      <c r="Q963" s="209"/>
      <c r="R963" s="209"/>
      <c r="S963" s="209"/>
      <c r="T963" s="210"/>
      <c r="U963" s="14"/>
      <c r="V963" s="14"/>
      <c r="W963" s="14"/>
      <c r="X963" s="14"/>
      <c r="Y963" s="14"/>
      <c r="Z963" s="14"/>
      <c r="AA963" s="14"/>
      <c r="AB963" s="14"/>
      <c r="AC963" s="14"/>
      <c r="AD963" s="14"/>
      <c r="AE963" s="14"/>
      <c r="AT963" s="204" t="s">
        <v>265</v>
      </c>
      <c r="AU963" s="204" t="s">
        <v>85</v>
      </c>
      <c r="AV963" s="14" t="s">
        <v>85</v>
      </c>
      <c r="AW963" s="14" t="s">
        <v>3</v>
      </c>
      <c r="AX963" s="14" t="s">
        <v>82</v>
      </c>
      <c r="AY963" s="204" t="s">
        <v>257</v>
      </c>
    </row>
    <row r="964" s="2" customFormat="1" ht="24.15" customHeight="1">
      <c r="A964" s="38"/>
      <c r="B964" s="181"/>
      <c r="C964" s="182" t="s">
        <v>1241</v>
      </c>
      <c r="D964" s="182" t="s">
        <v>259</v>
      </c>
      <c r="E964" s="183" t="s">
        <v>1284</v>
      </c>
      <c r="F964" s="184" t="s">
        <v>1285</v>
      </c>
      <c r="G964" s="185" t="s">
        <v>422</v>
      </c>
      <c r="H964" s="186">
        <v>848.75</v>
      </c>
      <c r="I964" s="187"/>
      <c r="J964" s="188">
        <f>ROUND(I964*H964,2)</f>
        <v>0</v>
      </c>
      <c r="K964" s="184" t="s">
        <v>263</v>
      </c>
      <c r="L964" s="39"/>
      <c r="M964" s="189" t="s">
        <v>1</v>
      </c>
      <c r="N964" s="190" t="s">
        <v>40</v>
      </c>
      <c r="O964" s="77"/>
      <c r="P964" s="191">
        <f>O964*H964</f>
        <v>0</v>
      </c>
      <c r="Q964" s="191">
        <v>0</v>
      </c>
      <c r="R964" s="191">
        <f>Q964*H964</f>
        <v>0</v>
      </c>
      <c r="S964" s="191">
        <v>0</v>
      </c>
      <c r="T964" s="192">
        <f>S964*H964</f>
        <v>0</v>
      </c>
      <c r="U964" s="38"/>
      <c r="V964" s="38"/>
      <c r="W964" s="38"/>
      <c r="X964" s="38"/>
      <c r="Y964" s="38"/>
      <c r="Z964" s="38"/>
      <c r="AA964" s="38"/>
      <c r="AB964" s="38"/>
      <c r="AC964" s="38"/>
      <c r="AD964" s="38"/>
      <c r="AE964" s="38"/>
      <c r="AR964" s="193" t="s">
        <v>364</v>
      </c>
      <c r="AT964" s="193" t="s">
        <v>259</v>
      </c>
      <c r="AU964" s="193" t="s">
        <v>85</v>
      </c>
      <c r="AY964" s="19" t="s">
        <v>257</v>
      </c>
      <c r="BE964" s="194">
        <f>IF(N964="základní",J964,0)</f>
        <v>0</v>
      </c>
      <c r="BF964" s="194">
        <f>IF(N964="snížená",J964,0)</f>
        <v>0</v>
      </c>
      <c r="BG964" s="194">
        <f>IF(N964="zákl. přenesená",J964,0)</f>
        <v>0</v>
      </c>
      <c r="BH964" s="194">
        <f>IF(N964="sníž. přenesená",J964,0)</f>
        <v>0</v>
      </c>
      <c r="BI964" s="194">
        <f>IF(N964="nulová",J964,0)</f>
        <v>0</v>
      </c>
      <c r="BJ964" s="19" t="s">
        <v>82</v>
      </c>
      <c r="BK964" s="194">
        <f>ROUND(I964*H964,2)</f>
        <v>0</v>
      </c>
      <c r="BL964" s="19" t="s">
        <v>364</v>
      </c>
      <c r="BM964" s="193" t="s">
        <v>4205</v>
      </c>
    </row>
    <row r="965" s="13" customFormat="1">
      <c r="A965" s="13"/>
      <c r="B965" s="195"/>
      <c r="C965" s="13"/>
      <c r="D965" s="196" t="s">
        <v>265</v>
      </c>
      <c r="E965" s="197" t="s">
        <v>1</v>
      </c>
      <c r="F965" s="198" t="s">
        <v>890</v>
      </c>
      <c r="G965" s="13"/>
      <c r="H965" s="197" t="s">
        <v>1</v>
      </c>
      <c r="I965" s="199"/>
      <c r="J965" s="13"/>
      <c r="K965" s="13"/>
      <c r="L965" s="195"/>
      <c r="M965" s="200"/>
      <c r="N965" s="201"/>
      <c r="O965" s="201"/>
      <c r="P965" s="201"/>
      <c r="Q965" s="201"/>
      <c r="R965" s="201"/>
      <c r="S965" s="201"/>
      <c r="T965" s="202"/>
      <c r="U965" s="13"/>
      <c r="V965" s="13"/>
      <c r="W965" s="13"/>
      <c r="X965" s="13"/>
      <c r="Y965" s="13"/>
      <c r="Z965" s="13"/>
      <c r="AA965" s="13"/>
      <c r="AB965" s="13"/>
      <c r="AC965" s="13"/>
      <c r="AD965" s="13"/>
      <c r="AE965" s="13"/>
      <c r="AT965" s="197" t="s">
        <v>265</v>
      </c>
      <c r="AU965" s="197" t="s">
        <v>85</v>
      </c>
      <c r="AV965" s="13" t="s">
        <v>82</v>
      </c>
      <c r="AW965" s="13" t="s">
        <v>32</v>
      </c>
      <c r="AX965" s="13" t="s">
        <v>75</v>
      </c>
      <c r="AY965" s="197" t="s">
        <v>257</v>
      </c>
    </row>
    <row r="966" s="14" customFormat="1">
      <c r="A966" s="14"/>
      <c r="B966" s="203"/>
      <c r="C966" s="14"/>
      <c r="D966" s="196" t="s">
        <v>265</v>
      </c>
      <c r="E966" s="204" t="s">
        <v>1</v>
      </c>
      <c r="F966" s="205" t="s">
        <v>1287</v>
      </c>
      <c r="G966" s="14"/>
      <c r="H966" s="206">
        <v>13.15</v>
      </c>
      <c r="I966" s="207"/>
      <c r="J966" s="14"/>
      <c r="K966" s="14"/>
      <c r="L966" s="203"/>
      <c r="M966" s="208"/>
      <c r="N966" s="209"/>
      <c r="O966" s="209"/>
      <c r="P966" s="209"/>
      <c r="Q966" s="209"/>
      <c r="R966" s="209"/>
      <c r="S966" s="209"/>
      <c r="T966" s="210"/>
      <c r="U966" s="14"/>
      <c r="V966" s="14"/>
      <c r="W966" s="14"/>
      <c r="X966" s="14"/>
      <c r="Y966" s="14"/>
      <c r="Z966" s="14"/>
      <c r="AA966" s="14"/>
      <c r="AB966" s="14"/>
      <c r="AC966" s="14"/>
      <c r="AD966" s="14"/>
      <c r="AE966" s="14"/>
      <c r="AT966" s="204" t="s">
        <v>265</v>
      </c>
      <c r="AU966" s="204" t="s">
        <v>85</v>
      </c>
      <c r="AV966" s="14" t="s">
        <v>85</v>
      </c>
      <c r="AW966" s="14" t="s">
        <v>32</v>
      </c>
      <c r="AX966" s="14" t="s">
        <v>75</v>
      </c>
      <c r="AY966" s="204" t="s">
        <v>257</v>
      </c>
    </row>
    <row r="967" s="14" customFormat="1">
      <c r="A967" s="14"/>
      <c r="B967" s="203"/>
      <c r="C967" s="14"/>
      <c r="D967" s="196" t="s">
        <v>265</v>
      </c>
      <c r="E967" s="204" t="s">
        <v>1</v>
      </c>
      <c r="F967" s="205" t="s">
        <v>1288</v>
      </c>
      <c r="G967" s="14"/>
      <c r="H967" s="206">
        <v>13.85</v>
      </c>
      <c r="I967" s="207"/>
      <c r="J967" s="14"/>
      <c r="K967" s="14"/>
      <c r="L967" s="203"/>
      <c r="M967" s="208"/>
      <c r="N967" s="209"/>
      <c r="O967" s="209"/>
      <c r="P967" s="209"/>
      <c r="Q967" s="209"/>
      <c r="R967" s="209"/>
      <c r="S967" s="209"/>
      <c r="T967" s="210"/>
      <c r="U967" s="14"/>
      <c r="V967" s="14"/>
      <c r="W967" s="14"/>
      <c r="X967" s="14"/>
      <c r="Y967" s="14"/>
      <c r="Z967" s="14"/>
      <c r="AA967" s="14"/>
      <c r="AB967" s="14"/>
      <c r="AC967" s="14"/>
      <c r="AD967" s="14"/>
      <c r="AE967" s="14"/>
      <c r="AT967" s="204" t="s">
        <v>265</v>
      </c>
      <c r="AU967" s="204" t="s">
        <v>85</v>
      </c>
      <c r="AV967" s="14" t="s">
        <v>85</v>
      </c>
      <c r="AW967" s="14" t="s">
        <v>32</v>
      </c>
      <c r="AX967" s="14" t="s">
        <v>75</v>
      </c>
      <c r="AY967" s="204" t="s">
        <v>257</v>
      </c>
    </row>
    <row r="968" s="14" customFormat="1">
      <c r="A968" s="14"/>
      <c r="B968" s="203"/>
      <c r="C968" s="14"/>
      <c r="D968" s="196" t="s">
        <v>265</v>
      </c>
      <c r="E968" s="204" t="s">
        <v>1</v>
      </c>
      <c r="F968" s="205" t="s">
        <v>1289</v>
      </c>
      <c r="G968" s="14"/>
      <c r="H968" s="206">
        <v>14.949999999999999</v>
      </c>
      <c r="I968" s="207"/>
      <c r="J968" s="14"/>
      <c r="K968" s="14"/>
      <c r="L968" s="203"/>
      <c r="M968" s="208"/>
      <c r="N968" s="209"/>
      <c r="O968" s="209"/>
      <c r="P968" s="209"/>
      <c r="Q968" s="209"/>
      <c r="R968" s="209"/>
      <c r="S968" s="209"/>
      <c r="T968" s="210"/>
      <c r="U968" s="14"/>
      <c r="V968" s="14"/>
      <c r="W968" s="14"/>
      <c r="X968" s="14"/>
      <c r="Y968" s="14"/>
      <c r="Z968" s="14"/>
      <c r="AA968" s="14"/>
      <c r="AB968" s="14"/>
      <c r="AC968" s="14"/>
      <c r="AD968" s="14"/>
      <c r="AE968" s="14"/>
      <c r="AT968" s="204" t="s">
        <v>265</v>
      </c>
      <c r="AU968" s="204" t="s">
        <v>85</v>
      </c>
      <c r="AV968" s="14" t="s">
        <v>85</v>
      </c>
      <c r="AW968" s="14" t="s">
        <v>32</v>
      </c>
      <c r="AX968" s="14" t="s">
        <v>75</v>
      </c>
      <c r="AY968" s="204" t="s">
        <v>257</v>
      </c>
    </row>
    <row r="969" s="14" customFormat="1">
      <c r="A969" s="14"/>
      <c r="B969" s="203"/>
      <c r="C969" s="14"/>
      <c r="D969" s="196" t="s">
        <v>265</v>
      </c>
      <c r="E969" s="204" t="s">
        <v>1</v>
      </c>
      <c r="F969" s="205" t="s">
        <v>1290</v>
      </c>
      <c r="G969" s="14"/>
      <c r="H969" s="206">
        <v>9.0500000000000007</v>
      </c>
      <c r="I969" s="207"/>
      <c r="J969" s="14"/>
      <c r="K969" s="14"/>
      <c r="L969" s="203"/>
      <c r="M969" s="208"/>
      <c r="N969" s="209"/>
      <c r="O969" s="209"/>
      <c r="P969" s="209"/>
      <c r="Q969" s="209"/>
      <c r="R969" s="209"/>
      <c r="S969" s="209"/>
      <c r="T969" s="210"/>
      <c r="U969" s="14"/>
      <c r="V969" s="14"/>
      <c r="W969" s="14"/>
      <c r="X969" s="14"/>
      <c r="Y969" s="14"/>
      <c r="Z969" s="14"/>
      <c r="AA969" s="14"/>
      <c r="AB969" s="14"/>
      <c r="AC969" s="14"/>
      <c r="AD969" s="14"/>
      <c r="AE969" s="14"/>
      <c r="AT969" s="204" t="s">
        <v>265</v>
      </c>
      <c r="AU969" s="204" t="s">
        <v>85</v>
      </c>
      <c r="AV969" s="14" t="s">
        <v>85</v>
      </c>
      <c r="AW969" s="14" t="s">
        <v>32</v>
      </c>
      <c r="AX969" s="14" t="s">
        <v>75</v>
      </c>
      <c r="AY969" s="204" t="s">
        <v>257</v>
      </c>
    </row>
    <row r="970" s="14" customFormat="1">
      <c r="A970" s="14"/>
      <c r="B970" s="203"/>
      <c r="C970" s="14"/>
      <c r="D970" s="196" t="s">
        <v>265</v>
      </c>
      <c r="E970" s="204" t="s">
        <v>1</v>
      </c>
      <c r="F970" s="205" t="s">
        <v>1291</v>
      </c>
      <c r="G970" s="14"/>
      <c r="H970" s="206">
        <v>6.4500000000000002</v>
      </c>
      <c r="I970" s="207"/>
      <c r="J970" s="14"/>
      <c r="K970" s="14"/>
      <c r="L970" s="203"/>
      <c r="M970" s="208"/>
      <c r="N970" s="209"/>
      <c r="O970" s="209"/>
      <c r="P970" s="209"/>
      <c r="Q970" s="209"/>
      <c r="R970" s="209"/>
      <c r="S970" s="209"/>
      <c r="T970" s="210"/>
      <c r="U970" s="14"/>
      <c r="V970" s="14"/>
      <c r="W970" s="14"/>
      <c r="X970" s="14"/>
      <c r="Y970" s="14"/>
      <c r="Z970" s="14"/>
      <c r="AA970" s="14"/>
      <c r="AB970" s="14"/>
      <c r="AC970" s="14"/>
      <c r="AD970" s="14"/>
      <c r="AE970" s="14"/>
      <c r="AT970" s="204" t="s">
        <v>265</v>
      </c>
      <c r="AU970" s="204" t="s">
        <v>85</v>
      </c>
      <c r="AV970" s="14" t="s">
        <v>85</v>
      </c>
      <c r="AW970" s="14" t="s">
        <v>32</v>
      </c>
      <c r="AX970" s="14" t="s">
        <v>75</v>
      </c>
      <c r="AY970" s="204" t="s">
        <v>257</v>
      </c>
    </row>
    <row r="971" s="14" customFormat="1">
      <c r="A971" s="14"/>
      <c r="B971" s="203"/>
      <c r="C971" s="14"/>
      <c r="D971" s="196" t="s">
        <v>265</v>
      </c>
      <c r="E971" s="204" t="s">
        <v>1</v>
      </c>
      <c r="F971" s="205" t="s">
        <v>1292</v>
      </c>
      <c r="G971" s="14"/>
      <c r="H971" s="206">
        <v>5.8499999999999996</v>
      </c>
      <c r="I971" s="207"/>
      <c r="J971" s="14"/>
      <c r="K971" s="14"/>
      <c r="L971" s="203"/>
      <c r="M971" s="208"/>
      <c r="N971" s="209"/>
      <c r="O971" s="209"/>
      <c r="P971" s="209"/>
      <c r="Q971" s="209"/>
      <c r="R971" s="209"/>
      <c r="S971" s="209"/>
      <c r="T971" s="210"/>
      <c r="U971" s="14"/>
      <c r="V971" s="14"/>
      <c r="W971" s="14"/>
      <c r="X971" s="14"/>
      <c r="Y971" s="14"/>
      <c r="Z971" s="14"/>
      <c r="AA971" s="14"/>
      <c r="AB971" s="14"/>
      <c r="AC971" s="14"/>
      <c r="AD971" s="14"/>
      <c r="AE971" s="14"/>
      <c r="AT971" s="204" t="s">
        <v>265</v>
      </c>
      <c r="AU971" s="204" t="s">
        <v>85</v>
      </c>
      <c r="AV971" s="14" t="s">
        <v>85</v>
      </c>
      <c r="AW971" s="14" t="s">
        <v>32</v>
      </c>
      <c r="AX971" s="14" t="s">
        <v>75</v>
      </c>
      <c r="AY971" s="204" t="s">
        <v>257</v>
      </c>
    </row>
    <row r="972" s="14" customFormat="1">
      <c r="A972" s="14"/>
      <c r="B972" s="203"/>
      <c r="C972" s="14"/>
      <c r="D972" s="196" t="s">
        <v>265</v>
      </c>
      <c r="E972" s="204" t="s">
        <v>1</v>
      </c>
      <c r="F972" s="205" t="s">
        <v>1293</v>
      </c>
      <c r="G972" s="14"/>
      <c r="H972" s="206">
        <v>9.1500000000000004</v>
      </c>
      <c r="I972" s="207"/>
      <c r="J972" s="14"/>
      <c r="K972" s="14"/>
      <c r="L972" s="203"/>
      <c r="M972" s="208"/>
      <c r="N972" s="209"/>
      <c r="O972" s="209"/>
      <c r="P972" s="209"/>
      <c r="Q972" s="209"/>
      <c r="R972" s="209"/>
      <c r="S972" s="209"/>
      <c r="T972" s="210"/>
      <c r="U972" s="14"/>
      <c r="V972" s="14"/>
      <c r="W972" s="14"/>
      <c r="X972" s="14"/>
      <c r="Y972" s="14"/>
      <c r="Z972" s="14"/>
      <c r="AA972" s="14"/>
      <c r="AB972" s="14"/>
      <c r="AC972" s="14"/>
      <c r="AD972" s="14"/>
      <c r="AE972" s="14"/>
      <c r="AT972" s="204" t="s">
        <v>265</v>
      </c>
      <c r="AU972" s="204" t="s">
        <v>85</v>
      </c>
      <c r="AV972" s="14" t="s">
        <v>85</v>
      </c>
      <c r="AW972" s="14" t="s">
        <v>32</v>
      </c>
      <c r="AX972" s="14" t="s">
        <v>75</v>
      </c>
      <c r="AY972" s="204" t="s">
        <v>257</v>
      </c>
    </row>
    <row r="973" s="14" customFormat="1">
      <c r="A973" s="14"/>
      <c r="B973" s="203"/>
      <c r="C973" s="14"/>
      <c r="D973" s="196" t="s">
        <v>265</v>
      </c>
      <c r="E973" s="204" t="s">
        <v>1</v>
      </c>
      <c r="F973" s="205" t="s">
        <v>1294</v>
      </c>
      <c r="G973" s="14"/>
      <c r="H973" s="206">
        <v>18.600000000000001</v>
      </c>
      <c r="I973" s="207"/>
      <c r="J973" s="14"/>
      <c r="K973" s="14"/>
      <c r="L973" s="203"/>
      <c r="M973" s="208"/>
      <c r="N973" s="209"/>
      <c r="O973" s="209"/>
      <c r="P973" s="209"/>
      <c r="Q973" s="209"/>
      <c r="R973" s="209"/>
      <c r="S973" s="209"/>
      <c r="T973" s="210"/>
      <c r="U973" s="14"/>
      <c r="V973" s="14"/>
      <c r="W973" s="14"/>
      <c r="X973" s="14"/>
      <c r="Y973" s="14"/>
      <c r="Z973" s="14"/>
      <c r="AA973" s="14"/>
      <c r="AB973" s="14"/>
      <c r="AC973" s="14"/>
      <c r="AD973" s="14"/>
      <c r="AE973" s="14"/>
      <c r="AT973" s="204" t="s">
        <v>265</v>
      </c>
      <c r="AU973" s="204" t="s">
        <v>85</v>
      </c>
      <c r="AV973" s="14" t="s">
        <v>85</v>
      </c>
      <c r="AW973" s="14" t="s">
        <v>32</v>
      </c>
      <c r="AX973" s="14" t="s">
        <v>75</v>
      </c>
      <c r="AY973" s="204" t="s">
        <v>257</v>
      </c>
    </row>
    <row r="974" s="14" customFormat="1">
      <c r="A974" s="14"/>
      <c r="B974" s="203"/>
      <c r="C974" s="14"/>
      <c r="D974" s="196" t="s">
        <v>265</v>
      </c>
      <c r="E974" s="204" t="s">
        <v>1</v>
      </c>
      <c r="F974" s="205" t="s">
        <v>1295</v>
      </c>
      <c r="G974" s="14"/>
      <c r="H974" s="206">
        <v>35.200000000000003</v>
      </c>
      <c r="I974" s="207"/>
      <c r="J974" s="14"/>
      <c r="K974" s="14"/>
      <c r="L974" s="203"/>
      <c r="M974" s="208"/>
      <c r="N974" s="209"/>
      <c r="O974" s="209"/>
      <c r="P974" s="209"/>
      <c r="Q974" s="209"/>
      <c r="R974" s="209"/>
      <c r="S974" s="209"/>
      <c r="T974" s="210"/>
      <c r="U974" s="14"/>
      <c r="V974" s="14"/>
      <c r="W974" s="14"/>
      <c r="X974" s="14"/>
      <c r="Y974" s="14"/>
      <c r="Z974" s="14"/>
      <c r="AA974" s="14"/>
      <c r="AB974" s="14"/>
      <c r="AC974" s="14"/>
      <c r="AD974" s="14"/>
      <c r="AE974" s="14"/>
      <c r="AT974" s="204" t="s">
        <v>265</v>
      </c>
      <c r="AU974" s="204" t="s">
        <v>85</v>
      </c>
      <c r="AV974" s="14" t="s">
        <v>85</v>
      </c>
      <c r="AW974" s="14" t="s">
        <v>32</v>
      </c>
      <c r="AX974" s="14" t="s">
        <v>75</v>
      </c>
      <c r="AY974" s="204" t="s">
        <v>257</v>
      </c>
    </row>
    <row r="975" s="14" customFormat="1">
      <c r="A975" s="14"/>
      <c r="B975" s="203"/>
      <c r="C975" s="14"/>
      <c r="D975" s="196" t="s">
        <v>265</v>
      </c>
      <c r="E975" s="204" t="s">
        <v>1</v>
      </c>
      <c r="F975" s="205" t="s">
        <v>1296</v>
      </c>
      <c r="G975" s="14"/>
      <c r="H975" s="206">
        <v>11.1</v>
      </c>
      <c r="I975" s="207"/>
      <c r="J975" s="14"/>
      <c r="K975" s="14"/>
      <c r="L975" s="203"/>
      <c r="M975" s="208"/>
      <c r="N975" s="209"/>
      <c r="O975" s="209"/>
      <c r="P975" s="209"/>
      <c r="Q975" s="209"/>
      <c r="R975" s="209"/>
      <c r="S975" s="209"/>
      <c r="T975" s="210"/>
      <c r="U975" s="14"/>
      <c r="V975" s="14"/>
      <c r="W975" s="14"/>
      <c r="X975" s="14"/>
      <c r="Y975" s="14"/>
      <c r="Z975" s="14"/>
      <c r="AA975" s="14"/>
      <c r="AB975" s="14"/>
      <c r="AC975" s="14"/>
      <c r="AD975" s="14"/>
      <c r="AE975" s="14"/>
      <c r="AT975" s="204" t="s">
        <v>265</v>
      </c>
      <c r="AU975" s="204" t="s">
        <v>85</v>
      </c>
      <c r="AV975" s="14" t="s">
        <v>85</v>
      </c>
      <c r="AW975" s="14" t="s">
        <v>32</v>
      </c>
      <c r="AX975" s="14" t="s">
        <v>75</v>
      </c>
      <c r="AY975" s="204" t="s">
        <v>257</v>
      </c>
    </row>
    <row r="976" s="14" customFormat="1">
      <c r="A976" s="14"/>
      <c r="B976" s="203"/>
      <c r="C976" s="14"/>
      <c r="D976" s="196" t="s">
        <v>265</v>
      </c>
      <c r="E976" s="204" t="s">
        <v>1</v>
      </c>
      <c r="F976" s="205" t="s">
        <v>1297</v>
      </c>
      <c r="G976" s="14"/>
      <c r="H976" s="206">
        <v>20.25</v>
      </c>
      <c r="I976" s="207"/>
      <c r="J976" s="14"/>
      <c r="K976" s="14"/>
      <c r="L976" s="203"/>
      <c r="M976" s="208"/>
      <c r="N976" s="209"/>
      <c r="O976" s="209"/>
      <c r="P976" s="209"/>
      <c r="Q976" s="209"/>
      <c r="R976" s="209"/>
      <c r="S976" s="209"/>
      <c r="T976" s="210"/>
      <c r="U976" s="14"/>
      <c r="V976" s="14"/>
      <c r="W976" s="14"/>
      <c r="X976" s="14"/>
      <c r="Y976" s="14"/>
      <c r="Z976" s="14"/>
      <c r="AA976" s="14"/>
      <c r="AB976" s="14"/>
      <c r="AC976" s="14"/>
      <c r="AD976" s="14"/>
      <c r="AE976" s="14"/>
      <c r="AT976" s="204" t="s">
        <v>265</v>
      </c>
      <c r="AU976" s="204" t="s">
        <v>85</v>
      </c>
      <c r="AV976" s="14" t="s">
        <v>85</v>
      </c>
      <c r="AW976" s="14" t="s">
        <v>32</v>
      </c>
      <c r="AX976" s="14" t="s">
        <v>75</v>
      </c>
      <c r="AY976" s="204" t="s">
        <v>257</v>
      </c>
    </row>
    <row r="977" s="14" customFormat="1">
      <c r="A977" s="14"/>
      <c r="B977" s="203"/>
      <c r="C977" s="14"/>
      <c r="D977" s="196" t="s">
        <v>265</v>
      </c>
      <c r="E977" s="204" t="s">
        <v>1</v>
      </c>
      <c r="F977" s="205" t="s">
        <v>1298</v>
      </c>
      <c r="G977" s="14"/>
      <c r="H977" s="206">
        <v>20.100000000000001</v>
      </c>
      <c r="I977" s="207"/>
      <c r="J977" s="14"/>
      <c r="K977" s="14"/>
      <c r="L977" s="203"/>
      <c r="M977" s="208"/>
      <c r="N977" s="209"/>
      <c r="O977" s="209"/>
      <c r="P977" s="209"/>
      <c r="Q977" s="209"/>
      <c r="R977" s="209"/>
      <c r="S977" s="209"/>
      <c r="T977" s="210"/>
      <c r="U977" s="14"/>
      <c r="V977" s="14"/>
      <c r="W977" s="14"/>
      <c r="X977" s="14"/>
      <c r="Y977" s="14"/>
      <c r="Z977" s="14"/>
      <c r="AA977" s="14"/>
      <c r="AB977" s="14"/>
      <c r="AC977" s="14"/>
      <c r="AD977" s="14"/>
      <c r="AE977" s="14"/>
      <c r="AT977" s="204" t="s">
        <v>265</v>
      </c>
      <c r="AU977" s="204" t="s">
        <v>85</v>
      </c>
      <c r="AV977" s="14" t="s">
        <v>85</v>
      </c>
      <c r="AW977" s="14" t="s">
        <v>32</v>
      </c>
      <c r="AX977" s="14" t="s">
        <v>75</v>
      </c>
      <c r="AY977" s="204" t="s">
        <v>257</v>
      </c>
    </row>
    <row r="978" s="14" customFormat="1">
      <c r="A978" s="14"/>
      <c r="B978" s="203"/>
      <c r="C978" s="14"/>
      <c r="D978" s="196" t="s">
        <v>265</v>
      </c>
      <c r="E978" s="204" t="s">
        <v>1</v>
      </c>
      <c r="F978" s="205" t="s">
        <v>1299</v>
      </c>
      <c r="G978" s="14"/>
      <c r="H978" s="206">
        <v>19.399999999999999</v>
      </c>
      <c r="I978" s="207"/>
      <c r="J978" s="14"/>
      <c r="K978" s="14"/>
      <c r="L978" s="203"/>
      <c r="M978" s="208"/>
      <c r="N978" s="209"/>
      <c r="O978" s="209"/>
      <c r="P978" s="209"/>
      <c r="Q978" s="209"/>
      <c r="R978" s="209"/>
      <c r="S978" s="209"/>
      <c r="T978" s="210"/>
      <c r="U978" s="14"/>
      <c r="V978" s="14"/>
      <c r="W978" s="14"/>
      <c r="X978" s="14"/>
      <c r="Y978" s="14"/>
      <c r="Z978" s="14"/>
      <c r="AA978" s="14"/>
      <c r="AB978" s="14"/>
      <c r="AC978" s="14"/>
      <c r="AD978" s="14"/>
      <c r="AE978" s="14"/>
      <c r="AT978" s="204" t="s">
        <v>265</v>
      </c>
      <c r="AU978" s="204" t="s">
        <v>85</v>
      </c>
      <c r="AV978" s="14" t="s">
        <v>85</v>
      </c>
      <c r="AW978" s="14" t="s">
        <v>32</v>
      </c>
      <c r="AX978" s="14" t="s">
        <v>75</v>
      </c>
      <c r="AY978" s="204" t="s">
        <v>257</v>
      </c>
    </row>
    <row r="979" s="14" customFormat="1">
      <c r="A979" s="14"/>
      <c r="B979" s="203"/>
      <c r="C979" s="14"/>
      <c r="D979" s="196" t="s">
        <v>265</v>
      </c>
      <c r="E979" s="204" t="s">
        <v>1</v>
      </c>
      <c r="F979" s="205" t="s">
        <v>1300</v>
      </c>
      <c r="G979" s="14"/>
      <c r="H979" s="206">
        <v>8.6999999999999993</v>
      </c>
      <c r="I979" s="207"/>
      <c r="J979" s="14"/>
      <c r="K979" s="14"/>
      <c r="L979" s="203"/>
      <c r="M979" s="208"/>
      <c r="N979" s="209"/>
      <c r="O979" s="209"/>
      <c r="P979" s="209"/>
      <c r="Q979" s="209"/>
      <c r="R979" s="209"/>
      <c r="S979" s="209"/>
      <c r="T979" s="210"/>
      <c r="U979" s="14"/>
      <c r="V979" s="14"/>
      <c r="W979" s="14"/>
      <c r="X979" s="14"/>
      <c r="Y979" s="14"/>
      <c r="Z979" s="14"/>
      <c r="AA979" s="14"/>
      <c r="AB979" s="14"/>
      <c r="AC979" s="14"/>
      <c r="AD979" s="14"/>
      <c r="AE979" s="14"/>
      <c r="AT979" s="204" t="s">
        <v>265</v>
      </c>
      <c r="AU979" s="204" t="s">
        <v>85</v>
      </c>
      <c r="AV979" s="14" t="s">
        <v>85</v>
      </c>
      <c r="AW979" s="14" t="s">
        <v>32</v>
      </c>
      <c r="AX979" s="14" t="s">
        <v>75</v>
      </c>
      <c r="AY979" s="204" t="s">
        <v>257</v>
      </c>
    </row>
    <row r="980" s="14" customFormat="1">
      <c r="A980" s="14"/>
      <c r="B980" s="203"/>
      <c r="C980" s="14"/>
      <c r="D980" s="196" t="s">
        <v>265</v>
      </c>
      <c r="E980" s="204" t="s">
        <v>1</v>
      </c>
      <c r="F980" s="205" t="s">
        <v>1301</v>
      </c>
      <c r="G980" s="14"/>
      <c r="H980" s="206">
        <v>10.15</v>
      </c>
      <c r="I980" s="207"/>
      <c r="J980" s="14"/>
      <c r="K980" s="14"/>
      <c r="L980" s="203"/>
      <c r="M980" s="208"/>
      <c r="N980" s="209"/>
      <c r="O980" s="209"/>
      <c r="P980" s="209"/>
      <c r="Q980" s="209"/>
      <c r="R980" s="209"/>
      <c r="S980" s="209"/>
      <c r="T980" s="210"/>
      <c r="U980" s="14"/>
      <c r="V980" s="14"/>
      <c r="W980" s="14"/>
      <c r="X980" s="14"/>
      <c r="Y980" s="14"/>
      <c r="Z980" s="14"/>
      <c r="AA980" s="14"/>
      <c r="AB980" s="14"/>
      <c r="AC980" s="14"/>
      <c r="AD980" s="14"/>
      <c r="AE980" s="14"/>
      <c r="AT980" s="204" t="s">
        <v>265</v>
      </c>
      <c r="AU980" s="204" t="s">
        <v>85</v>
      </c>
      <c r="AV980" s="14" t="s">
        <v>85</v>
      </c>
      <c r="AW980" s="14" t="s">
        <v>32</v>
      </c>
      <c r="AX980" s="14" t="s">
        <v>75</v>
      </c>
      <c r="AY980" s="204" t="s">
        <v>257</v>
      </c>
    </row>
    <row r="981" s="14" customFormat="1">
      <c r="A981" s="14"/>
      <c r="B981" s="203"/>
      <c r="C981" s="14"/>
      <c r="D981" s="196" t="s">
        <v>265</v>
      </c>
      <c r="E981" s="204" t="s">
        <v>1</v>
      </c>
      <c r="F981" s="205" t="s">
        <v>1302</v>
      </c>
      <c r="G981" s="14"/>
      <c r="H981" s="206">
        <v>10.25</v>
      </c>
      <c r="I981" s="207"/>
      <c r="J981" s="14"/>
      <c r="K981" s="14"/>
      <c r="L981" s="203"/>
      <c r="M981" s="208"/>
      <c r="N981" s="209"/>
      <c r="O981" s="209"/>
      <c r="P981" s="209"/>
      <c r="Q981" s="209"/>
      <c r="R981" s="209"/>
      <c r="S981" s="209"/>
      <c r="T981" s="210"/>
      <c r="U981" s="14"/>
      <c r="V981" s="14"/>
      <c r="W981" s="14"/>
      <c r="X981" s="14"/>
      <c r="Y981" s="14"/>
      <c r="Z981" s="14"/>
      <c r="AA981" s="14"/>
      <c r="AB981" s="14"/>
      <c r="AC981" s="14"/>
      <c r="AD981" s="14"/>
      <c r="AE981" s="14"/>
      <c r="AT981" s="204" t="s">
        <v>265</v>
      </c>
      <c r="AU981" s="204" t="s">
        <v>85</v>
      </c>
      <c r="AV981" s="14" t="s">
        <v>85</v>
      </c>
      <c r="AW981" s="14" t="s">
        <v>32</v>
      </c>
      <c r="AX981" s="14" t="s">
        <v>75</v>
      </c>
      <c r="AY981" s="204" t="s">
        <v>257</v>
      </c>
    </row>
    <row r="982" s="14" customFormat="1">
      <c r="A982" s="14"/>
      <c r="B982" s="203"/>
      <c r="C982" s="14"/>
      <c r="D982" s="196" t="s">
        <v>265</v>
      </c>
      <c r="E982" s="204" t="s">
        <v>1</v>
      </c>
      <c r="F982" s="205" t="s">
        <v>1303</v>
      </c>
      <c r="G982" s="14"/>
      <c r="H982" s="206">
        <v>34.649999999999999</v>
      </c>
      <c r="I982" s="207"/>
      <c r="J982" s="14"/>
      <c r="K982" s="14"/>
      <c r="L982" s="203"/>
      <c r="M982" s="208"/>
      <c r="N982" s="209"/>
      <c r="O982" s="209"/>
      <c r="P982" s="209"/>
      <c r="Q982" s="209"/>
      <c r="R982" s="209"/>
      <c r="S982" s="209"/>
      <c r="T982" s="210"/>
      <c r="U982" s="14"/>
      <c r="V982" s="14"/>
      <c r="W982" s="14"/>
      <c r="X982" s="14"/>
      <c r="Y982" s="14"/>
      <c r="Z982" s="14"/>
      <c r="AA982" s="14"/>
      <c r="AB982" s="14"/>
      <c r="AC982" s="14"/>
      <c r="AD982" s="14"/>
      <c r="AE982" s="14"/>
      <c r="AT982" s="204" t="s">
        <v>265</v>
      </c>
      <c r="AU982" s="204" t="s">
        <v>85</v>
      </c>
      <c r="AV982" s="14" t="s">
        <v>85</v>
      </c>
      <c r="AW982" s="14" t="s">
        <v>32</v>
      </c>
      <c r="AX982" s="14" t="s">
        <v>75</v>
      </c>
      <c r="AY982" s="204" t="s">
        <v>257</v>
      </c>
    </row>
    <row r="983" s="14" customFormat="1">
      <c r="A983" s="14"/>
      <c r="B983" s="203"/>
      <c r="C983" s="14"/>
      <c r="D983" s="196" t="s">
        <v>265</v>
      </c>
      <c r="E983" s="204" t="s">
        <v>1</v>
      </c>
      <c r="F983" s="205" t="s">
        <v>1304</v>
      </c>
      <c r="G983" s="14"/>
      <c r="H983" s="206">
        <v>44.979999999999997</v>
      </c>
      <c r="I983" s="207"/>
      <c r="J983" s="14"/>
      <c r="K983" s="14"/>
      <c r="L983" s="203"/>
      <c r="M983" s="208"/>
      <c r="N983" s="209"/>
      <c r="O983" s="209"/>
      <c r="P983" s="209"/>
      <c r="Q983" s="209"/>
      <c r="R983" s="209"/>
      <c r="S983" s="209"/>
      <c r="T983" s="210"/>
      <c r="U983" s="14"/>
      <c r="V983" s="14"/>
      <c r="W983" s="14"/>
      <c r="X983" s="14"/>
      <c r="Y983" s="14"/>
      <c r="Z983" s="14"/>
      <c r="AA983" s="14"/>
      <c r="AB983" s="14"/>
      <c r="AC983" s="14"/>
      <c r="AD983" s="14"/>
      <c r="AE983" s="14"/>
      <c r="AT983" s="204" t="s">
        <v>265</v>
      </c>
      <c r="AU983" s="204" t="s">
        <v>85</v>
      </c>
      <c r="AV983" s="14" t="s">
        <v>85</v>
      </c>
      <c r="AW983" s="14" t="s">
        <v>32</v>
      </c>
      <c r="AX983" s="14" t="s">
        <v>75</v>
      </c>
      <c r="AY983" s="204" t="s">
        <v>257</v>
      </c>
    </row>
    <row r="984" s="14" customFormat="1">
      <c r="A984" s="14"/>
      <c r="B984" s="203"/>
      <c r="C984" s="14"/>
      <c r="D984" s="196" t="s">
        <v>265</v>
      </c>
      <c r="E984" s="204" t="s">
        <v>1</v>
      </c>
      <c r="F984" s="205" t="s">
        <v>1305</v>
      </c>
      <c r="G984" s="14"/>
      <c r="H984" s="206">
        <v>22.879999999999999</v>
      </c>
      <c r="I984" s="207"/>
      <c r="J984" s="14"/>
      <c r="K984" s="14"/>
      <c r="L984" s="203"/>
      <c r="M984" s="208"/>
      <c r="N984" s="209"/>
      <c r="O984" s="209"/>
      <c r="P984" s="209"/>
      <c r="Q984" s="209"/>
      <c r="R984" s="209"/>
      <c r="S984" s="209"/>
      <c r="T984" s="210"/>
      <c r="U984" s="14"/>
      <c r="V984" s="14"/>
      <c r="W984" s="14"/>
      <c r="X984" s="14"/>
      <c r="Y984" s="14"/>
      <c r="Z984" s="14"/>
      <c r="AA984" s="14"/>
      <c r="AB984" s="14"/>
      <c r="AC984" s="14"/>
      <c r="AD984" s="14"/>
      <c r="AE984" s="14"/>
      <c r="AT984" s="204" t="s">
        <v>265</v>
      </c>
      <c r="AU984" s="204" t="s">
        <v>85</v>
      </c>
      <c r="AV984" s="14" t="s">
        <v>85</v>
      </c>
      <c r="AW984" s="14" t="s">
        <v>32</v>
      </c>
      <c r="AX984" s="14" t="s">
        <v>75</v>
      </c>
      <c r="AY984" s="204" t="s">
        <v>257</v>
      </c>
    </row>
    <row r="985" s="14" customFormat="1">
      <c r="A985" s="14"/>
      <c r="B985" s="203"/>
      <c r="C985" s="14"/>
      <c r="D985" s="196" t="s">
        <v>265</v>
      </c>
      <c r="E985" s="204" t="s">
        <v>1</v>
      </c>
      <c r="F985" s="205" t="s">
        <v>1306</v>
      </c>
      <c r="G985" s="14"/>
      <c r="H985" s="206">
        <v>16.280000000000001</v>
      </c>
      <c r="I985" s="207"/>
      <c r="J985" s="14"/>
      <c r="K985" s="14"/>
      <c r="L985" s="203"/>
      <c r="M985" s="208"/>
      <c r="N985" s="209"/>
      <c r="O985" s="209"/>
      <c r="P985" s="209"/>
      <c r="Q985" s="209"/>
      <c r="R985" s="209"/>
      <c r="S985" s="209"/>
      <c r="T985" s="210"/>
      <c r="U985" s="14"/>
      <c r="V985" s="14"/>
      <c r="W985" s="14"/>
      <c r="X985" s="14"/>
      <c r="Y985" s="14"/>
      <c r="Z985" s="14"/>
      <c r="AA985" s="14"/>
      <c r="AB985" s="14"/>
      <c r="AC985" s="14"/>
      <c r="AD985" s="14"/>
      <c r="AE985" s="14"/>
      <c r="AT985" s="204" t="s">
        <v>265</v>
      </c>
      <c r="AU985" s="204" t="s">
        <v>85</v>
      </c>
      <c r="AV985" s="14" t="s">
        <v>85</v>
      </c>
      <c r="AW985" s="14" t="s">
        <v>32</v>
      </c>
      <c r="AX985" s="14" t="s">
        <v>75</v>
      </c>
      <c r="AY985" s="204" t="s">
        <v>257</v>
      </c>
    </row>
    <row r="986" s="14" customFormat="1">
      <c r="A986" s="14"/>
      <c r="B986" s="203"/>
      <c r="C986" s="14"/>
      <c r="D986" s="196" t="s">
        <v>265</v>
      </c>
      <c r="E986" s="204" t="s">
        <v>1</v>
      </c>
      <c r="F986" s="205" t="s">
        <v>1307</v>
      </c>
      <c r="G986" s="14"/>
      <c r="H986" s="206">
        <v>28.199999999999999</v>
      </c>
      <c r="I986" s="207"/>
      <c r="J986" s="14"/>
      <c r="K986" s="14"/>
      <c r="L986" s="203"/>
      <c r="M986" s="208"/>
      <c r="N986" s="209"/>
      <c r="O986" s="209"/>
      <c r="P986" s="209"/>
      <c r="Q986" s="209"/>
      <c r="R986" s="209"/>
      <c r="S986" s="209"/>
      <c r="T986" s="210"/>
      <c r="U986" s="14"/>
      <c r="V986" s="14"/>
      <c r="W986" s="14"/>
      <c r="X986" s="14"/>
      <c r="Y986" s="14"/>
      <c r="Z986" s="14"/>
      <c r="AA986" s="14"/>
      <c r="AB986" s="14"/>
      <c r="AC986" s="14"/>
      <c r="AD986" s="14"/>
      <c r="AE986" s="14"/>
      <c r="AT986" s="204" t="s">
        <v>265</v>
      </c>
      <c r="AU986" s="204" t="s">
        <v>85</v>
      </c>
      <c r="AV986" s="14" t="s">
        <v>85</v>
      </c>
      <c r="AW986" s="14" t="s">
        <v>32</v>
      </c>
      <c r="AX986" s="14" t="s">
        <v>75</v>
      </c>
      <c r="AY986" s="204" t="s">
        <v>257</v>
      </c>
    </row>
    <row r="987" s="14" customFormat="1">
      <c r="A987" s="14"/>
      <c r="B987" s="203"/>
      <c r="C987" s="14"/>
      <c r="D987" s="196" t="s">
        <v>265</v>
      </c>
      <c r="E987" s="204" t="s">
        <v>1</v>
      </c>
      <c r="F987" s="205" t="s">
        <v>1308</v>
      </c>
      <c r="G987" s="14"/>
      <c r="H987" s="206">
        <v>11.1</v>
      </c>
      <c r="I987" s="207"/>
      <c r="J987" s="14"/>
      <c r="K987" s="14"/>
      <c r="L987" s="203"/>
      <c r="M987" s="208"/>
      <c r="N987" s="209"/>
      <c r="O987" s="209"/>
      <c r="P987" s="209"/>
      <c r="Q987" s="209"/>
      <c r="R987" s="209"/>
      <c r="S987" s="209"/>
      <c r="T987" s="210"/>
      <c r="U987" s="14"/>
      <c r="V987" s="14"/>
      <c r="W987" s="14"/>
      <c r="X987" s="14"/>
      <c r="Y987" s="14"/>
      <c r="Z987" s="14"/>
      <c r="AA987" s="14"/>
      <c r="AB987" s="14"/>
      <c r="AC987" s="14"/>
      <c r="AD987" s="14"/>
      <c r="AE987" s="14"/>
      <c r="AT987" s="204" t="s">
        <v>265</v>
      </c>
      <c r="AU987" s="204" t="s">
        <v>85</v>
      </c>
      <c r="AV987" s="14" t="s">
        <v>85</v>
      </c>
      <c r="AW987" s="14" t="s">
        <v>32</v>
      </c>
      <c r="AX987" s="14" t="s">
        <v>75</v>
      </c>
      <c r="AY987" s="204" t="s">
        <v>257</v>
      </c>
    </row>
    <row r="988" s="14" customFormat="1">
      <c r="A988" s="14"/>
      <c r="B988" s="203"/>
      <c r="C988" s="14"/>
      <c r="D988" s="196" t="s">
        <v>265</v>
      </c>
      <c r="E988" s="204" t="s">
        <v>1</v>
      </c>
      <c r="F988" s="205" t="s">
        <v>1309</v>
      </c>
      <c r="G988" s="14"/>
      <c r="H988" s="206">
        <v>12.85</v>
      </c>
      <c r="I988" s="207"/>
      <c r="J988" s="14"/>
      <c r="K988" s="14"/>
      <c r="L988" s="203"/>
      <c r="M988" s="208"/>
      <c r="N988" s="209"/>
      <c r="O988" s="209"/>
      <c r="P988" s="209"/>
      <c r="Q988" s="209"/>
      <c r="R988" s="209"/>
      <c r="S988" s="209"/>
      <c r="T988" s="210"/>
      <c r="U988" s="14"/>
      <c r="V988" s="14"/>
      <c r="W988" s="14"/>
      <c r="X988" s="14"/>
      <c r="Y988" s="14"/>
      <c r="Z988" s="14"/>
      <c r="AA988" s="14"/>
      <c r="AB988" s="14"/>
      <c r="AC988" s="14"/>
      <c r="AD988" s="14"/>
      <c r="AE988" s="14"/>
      <c r="AT988" s="204" t="s">
        <v>265</v>
      </c>
      <c r="AU988" s="204" t="s">
        <v>85</v>
      </c>
      <c r="AV988" s="14" t="s">
        <v>85</v>
      </c>
      <c r="AW988" s="14" t="s">
        <v>32</v>
      </c>
      <c r="AX988" s="14" t="s">
        <v>75</v>
      </c>
      <c r="AY988" s="204" t="s">
        <v>257</v>
      </c>
    </row>
    <row r="989" s="14" customFormat="1">
      <c r="A989" s="14"/>
      <c r="B989" s="203"/>
      <c r="C989" s="14"/>
      <c r="D989" s="196" t="s">
        <v>265</v>
      </c>
      <c r="E989" s="204" t="s">
        <v>1</v>
      </c>
      <c r="F989" s="205" t="s">
        <v>1310</v>
      </c>
      <c r="G989" s="14"/>
      <c r="H989" s="206">
        <v>12.699999999999999</v>
      </c>
      <c r="I989" s="207"/>
      <c r="J989" s="14"/>
      <c r="K989" s="14"/>
      <c r="L989" s="203"/>
      <c r="M989" s="208"/>
      <c r="N989" s="209"/>
      <c r="O989" s="209"/>
      <c r="P989" s="209"/>
      <c r="Q989" s="209"/>
      <c r="R989" s="209"/>
      <c r="S989" s="209"/>
      <c r="T989" s="210"/>
      <c r="U989" s="14"/>
      <c r="V989" s="14"/>
      <c r="W989" s="14"/>
      <c r="X989" s="14"/>
      <c r="Y989" s="14"/>
      <c r="Z989" s="14"/>
      <c r="AA989" s="14"/>
      <c r="AB989" s="14"/>
      <c r="AC989" s="14"/>
      <c r="AD989" s="14"/>
      <c r="AE989" s="14"/>
      <c r="AT989" s="204" t="s">
        <v>265</v>
      </c>
      <c r="AU989" s="204" t="s">
        <v>85</v>
      </c>
      <c r="AV989" s="14" t="s">
        <v>85</v>
      </c>
      <c r="AW989" s="14" t="s">
        <v>32</v>
      </c>
      <c r="AX989" s="14" t="s">
        <v>75</v>
      </c>
      <c r="AY989" s="204" t="s">
        <v>257</v>
      </c>
    </row>
    <row r="990" s="14" customFormat="1">
      <c r="A990" s="14"/>
      <c r="B990" s="203"/>
      <c r="C990" s="14"/>
      <c r="D990" s="196" t="s">
        <v>265</v>
      </c>
      <c r="E990" s="204" t="s">
        <v>1</v>
      </c>
      <c r="F990" s="205" t="s">
        <v>1311</v>
      </c>
      <c r="G990" s="14"/>
      <c r="H990" s="206">
        <v>6.4000000000000004</v>
      </c>
      <c r="I990" s="207"/>
      <c r="J990" s="14"/>
      <c r="K990" s="14"/>
      <c r="L990" s="203"/>
      <c r="M990" s="208"/>
      <c r="N990" s="209"/>
      <c r="O990" s="209"/>
      <c r="P990" s="209"/>
      <c r="Q990" s="209"/>
      <c r="R990" s="209"/>
      <c r="S990" s="209"/>
      <c r="T990" s="210"/>
      <c r="U990" s="14"/>
      <c r="V990" s="14"/>
      <c r="W990" s="14"/>
      <c r="X990" s="14"/>
      <c r="Y990" s="14"/>
      <c r="Z990" s="14"/>
      <c r="AA990" s="14"/>
      <c r="AB990" s="14"/>
      <c r="AC990" s="14"/>
      <c r="AD990" s="14"/>
      <c r="AE990" s="14"/>
      <c r="AT990" s="204" t="s">
        <v>265</v>
      </c>
      <c r="AU990" s="204" t="s">
        <v>85</v>
      </c>
      <c r="AV990" s="14" t="s">
        <v>85</v>
      </c>
      <c r="AW990" s="14" t="s">
        <v>32</v>
      </c>
      <c r="AX990" s="14" t="s">
        <v>75</v>
      </c>
      <c r="AY990" s="204" t="s">
        <v>257</v>
      </c>
    </row>
    <row r="991" s="14" customFormat="1">
      <c r="A991" s="14"/>
      <c r="B991" s="203"/>
      <c r="C991" s="14"/>
      <c r="D991" s="196" t="s">
        <v>265</v>
      </c>
      <c r="E991" s="204" t="s">
        <v>1</v>
      </c>
      <c r="F991" s="205" t="s">
        <v>1312</v>
      </c>
      <c r="G991" s="14"/>
      <c r="H991" s="206">
        <v>9.9000000000000004</v>
      </c>
      <c r="I991" s="207"/>
      <c r="J991" s="14"/>
      <c r="K991" s="14"/>
      <c r="L991" s="203"/>
      <c r="M991" s="208"/>
      <c r="N991" s="209"/>
      <c r="O991" s="209"/>
      <c r="P991" s="209"/>
      <c r="Q991" s="209"/>
      <c r="R991" s="209"/>
      <c r="S991" s="209"/>
      <c r="T991" s="210"/>
      <c r="U991" s="14"/>
      <c r="V991" s="14"/>
      <c r="W991" s="14"/>
      <c r="X991" s="14"/>
      <c r="Y991" s="14"/>
      <c r="Z991" s="14"/>
      <c r="AA991" s="14"/>
      <c r="AB991" s="14"/>
      <c r="AC991" s="14"/>
      <c r="AD991" s="14"/>
      <c r="AE991" s="14"/>
      <c r="AT991" s="204" t="s">
        <v>265</v>
      </c>
      <c r="AU991" s="204" t="s">
        <v>85</v>
      </c>
      <c r="AV991" s="14" t="s">
        <v>85</v>
      </c>
      <c r="AW991" s="14" t="s">
        <v>32</v>
      </c>
      <c r="AX991" s="14" t="s">
        <v>75</v>
      </c>
      <c r="AY991" s="204" t="s">
        <v>257</v>
      </c>
    </row>
    <row r="992" s="14" customFormat="1">
      <c r="A992" s="14"/>
      <c r="B992" s="203"/>
      <c r="C992" s="14"/>
      <c r="D992" s="196" t="s">
        <v>265</v>
      </c>
      <c r="E992" s="204" t="s">
        <v>1</v>
      </c>
      <c r="F992" s="205" t="s">
        <v>1313</v>
      </c>
      <c r="G992" s="14"/>
      <c r="H992" s="206">
        <v>10</v>
      </c>
      <c r="I992" s="207"/>
      <c r="J992" s="14"/>
      <c r="K992" s="14"/>
      <c r="L992" s="203"/>
      <c r="M992" s="208"/>
      <c r="N992" s="209"/>
      <c r="O992" s="209"/>
      <c r="P992" s="209"/>
      <c r="Q992" s="209"/>
      <c r="R992" s="209"/>
      <c r="S992" s="209"/>
      <c r="T992" s="210"/>
      <c r="U992" s="14"/>
      <c r="V992" s="14"/>
      <c r="W992" s="14"/>
      <c r="X992" s="14"/>
      <c r="Y992" s="14"/>
      <c r="Z992" s="14"/>
      <c r="AA992" s="14"/>
      <c r="AB992" s="14"/>
      <c r="AC992" s="14"/>
      <c r="AD992" s="14"/>
      <c r="AE992" s="14"/>
      <c r="AT992" s="204" t="s">
        <v>265</v>
      </c>
      <c r="AU992" s="204" t="s">
        <v>85</v>
      </c>
      <c r="AV992" s="14" t="s">
        <v>85</v>
      </c>
      <c r="AW992" s="14" t="s">
        <v>32</v>
      </c>
      <c r="AX992" s="14" t="s">
        <v>75</v>
      </c>
      <c r="AY992" s="204" t="s">
        <v>257</v>
      </c>
    </row>
    <row r="993" s="14" customFormat="1">
      <c r="A993" s="14"/>
      <c r="B993" s="203"/>
      <c r="C993" s="14"/>
      <c r="D993" s="196" t="s">
        <v>265</v>
      </c>
      <c r="E993" s="204" t="s">
        <v>1</v>
      </c>
      <c r="F993" s="205" t="s">
        <v>1314</v>
      </c>
      <c r="G993" s="14"/>
      <c r="H993" s="206">
        <v>7.9500000000000002</v>
      </c>
      <c r="I993" s="207"/>
      <c r="J993" s="14"/>
      <c r="K993" s="14"/>
      <c r="L993" s="203"/>
      <c r="M993" s="208"/>
      <c r="N993" s="209"/>
      <c r="O993" s="209"/>
      <c r="P993" s="209"/>
      <c r="Q993" s="209"/>
      <c r="R993" s="209"/>
      <c r="S993" s="209"/>
      <c r="T993" s="210"/>
      <c r="U993" s="14"/>
      <c r="V993" s="14"/>
      <c r="W993" s="14"/>
      <c r="X993" s="14"/>
      <c r="Y993" s="14"/>
      <c r="Z993" s="14"/>
      <c r="AA993" s="14"/>
      <c r="AB993" s="14"/>
      <c r="AC993" s="14"/>
      <c r="AD993" s="14"/>
      <c r="AE993" s="14"/>
      <c r="AT993" s="204" t="s">
        <v>265</v>
      </c>
      <c r="AU993" s="204" t="s">
        <v>85</v>
      </c>
      <c r="AV993" s="14" t="s">
        <v>85</v>
      </c>
      <c r="AW993" s="14" t="s">
        <v>32</v>
      </c>
      <c r="AX993" s="14" t="s">
        <v>75</v>
      </c>
      <c r="AY993" s="204" t="s">
        <v>257</v>
      </c>
    </row>
    <row r="994" s="14" customFormat="1">
      <c r="A994" s="14"/>
      <c r="B994" s="203"/>
      <c r="C994" s="14"/>
      <c r="D994" s="196" t="s">
        <v>265</v>
      </c>
      <c r="E994" s="204" t="s">
        <v>1</v>
      </c>
      <c r="F994" s="205" t="s">
        <v>1315</v>
      </c>
      <c r="G994" s="14"/>
      <c r="H994" s="206">
        <v>7.9500000000000002</v>
      </c>
      <c r="I994" s="207"/>
      <c r="J994" s="14"/>
      <c r="K994" s="14"/>
      <c r="L994" s="203"/>
      <c r="M994" s="208"/>
      <c r="N994" s="209"/>
      <c r="O994" s="209"/>
      <c r="P994" s="209"/>
      <c r="Q994" s="209"/>
      <c r="R994" s="209"/>
      <c r="S994" s="209"/>
      <c r="T994" s="210"/>
      <c r="U994" s="14"/>
      <c r="V994" s="14"/>
      <c r="W994" s="14"/>
      <c r="X994" s="14"/>
      <c r="Y994" s="14"/>
      <c r="Z994" s="14"/>
      <c r="AA994" s="14"/>
      <c r="AB994" s="14"/>
      <c r="AC994" s="14"/>
      <c r="AD994" s="14"/>
      <c r="AE994" s="14"/>
      <c r="AT994" s="204" t="s">
        <v>265</v>
      </c>
      <c r="AU994" s="204" t="s">
        <v>85</v>
      </c>
      <c r="AV994" s="14" t="s">
        <v>85</v>
      </c>
      <c r="AW994" s="14" t="s">
        <v>32</v>
      </c>
      <c r="AX994" s="14" t="s">
        <v>75</v>
      </c>
      <c r="AY994" s="204" t="s">
        <v>257</v>
      </c>
    </row>
    <row r="995" s="14" customFormat="1">
      <c r="A995" s="14"/>
      <c r="B995" s="203"/>
      <c r="C995" s="14"/>
      <c r="D995" s="196" t="s">
        <v>265</v>
      </c>
      <c r="E995" s="204" t="s">
        <v>1</v>
      </c>
      <c r="F995" s="205" t="s">
        <v>1316</v>
      </c>
      <c r="G995" s="14"/>
      <c r="H995" s="206">
        <v>7.2999999999999998</v>
      </c>
      <c r="I995" s="207"/>
      <c r="J995" s="14"/>
      <c r="K995" s="14"/>
      <c r="L995" s="203"/>
      <c r="M995" s="208"/>
      <c r="N995" s="209"/>
      <c r="O995" s="209"/>
      <c r="P995" s="209"/>
      <c r="Q995" s="209"/>
      <c r="R995" s="209"/>
      <c r="S995" s="209"/>
      <c r="T995" s="210"/>
      <c r="U995" s="14"/>
      <c r="V995" s="14"/>
      <c r="W995" s="14"/>
      <c r="X995" s="14"/>
      <c r="Y995" s="14"/>
      <c r="Z995" s="14"/>
      <c r="AA995" s="14"/>
      <c r="AB995" s="14"/>
      <c r="AC995" s="14"/>
      <c r="AD995" s="14"/>
      <c r="AE995" s="14"/>
      <c r="AT995" s="204" t="s">
        <v>265</v>
      </c>
      <c r="AU995" s="204" t="s">
        <v>85</v>
      </c>
      <c r="AV995" s="14" t="s">
        <v>85</v>
      </c>
      <c r="AW995" s="14" t="s">
        <v>32</v>
      </c>
      <c r="AX995" s="14" t="s">
        <v>75</v>
      </c>
      <c r="AY995" s="204" t="s">
        <v>257</v>
      </c>
    </row>
    <row r="996" s="14" customFormat="1">
      <c r="A996" s="14"/>
      <c r="B996" s="203"/>
      <c r="C996" s="14"/>
      <c r="D996" s="196" t="s">
        <v>265</v>
      </c>
      <c r="E996" s="204" t="s">
        <v>1</v>
      </c>
      <c r="F996" s="205" t="s">
        <v>1317</v>
      </c>
      <c r="G996" s="14"/>
      <c r="H996" s="206">
        <v>25.5</v>
      </c>
      <c r="I996" s="207"/>
      <c r="J996" s="14"/>
      <c r="K996" s="14"/>
      <c r="L996" s="203"/>
      <c r="M996" s="208"/>
      <c r="N996" s="209"/>
      <c r="O996" s="209"/>
      <c r="P996" s="209"/>
      <c r="Q996" s="209"/>
      <c r="R996" s="209"/>
      <c r="S996" s="209"/>
      <c r="T996" s="210"/>
      <c r="U996" s="14"/>
      <c r="V996" s="14"/>
      <c r="W996" s="14"/>
      <c r="X996" s="14"/>
      <c r="Y996" s="14"/>
      <c r="Z996" s="14"/>
      <c r="AA996" s="14"/>
      <c r="AB996" s="14"/>
      <c r="AC996" s="14"/>
      <c r="AD996" s="14"/>
      <c r="AE996" s="14"/>
      <c r="AT996" s="204" t="s">
        <v>265</v>
      </c>
      <c r="AU996" s="204" t="s">
        <v>85</v>
      </c>
      <c r="AV996" s="14" t="s">
        <v>85</v>
      </c>
      <c r="AW996" s="14" t="s">
        <v>32</v>
      </c>
      <c r="AX996" s="14" t="s">
        <v>75</v>
      </c>
      <c r="AY996" s="204" t="s">
        <v>257</v>
      </c>
    </row>
    <row r="997" s="14" customFormat="1">
      <c r="A997" s="14"/>
      <c r="B997" s="203"/>
      <c r="C997" s="14"/>
      <c r="D997" s="196" t="s">
        <v>265</v>
      </c>
      <c r="E997" s="204" t="s">
        <v>1</v>
      </c>
      <c r="F997" s="205" t="s">
        <v>1318</v>
      </c>
      <c r="G997" s="14"/>
      <c r="H997" s="206">
        <v>19.550000000000001</v>
      </c>
      <c r="I997" s="207"/>
      <c r="J997" s="14"/>
      <c r="K997" s="14"/>
      <c r="L997" s="203"/>
      <c r="M997" s="208"/>
      <c r="N997" s="209"/>
      <c r="O997" s="209"/>
      <c r="P997" s="209"/>
      <c r="Q997" s="209"/>
      <c r="R997" s="209"/>
      <c r="S997" s="209"/>
      <c r="T997" s="210"/>
      <c r="U997" s="14"/>
      <c r="V997" s="14"/>
      <c r="W997" s="14"/>
      <c r="X997" s="14"/>
      <c r="Y997" s="14"/>
      <c r="Z997" s="14"/>
      <c r="AA997" s="14"/>
      <c r="AB997" s="14"/>
      <c r="AC997" s="14"/>
      <c r="AD997" s="14"/>
      <c r="AE997" s="14"/>
      <c r="AT997" s="204" t="s">
        <v>265</v>
      </c>
      <c r="AU997" s="204" t="s">
        <v>85</v>
      </c>
      <c r="AV997" s="14" t="s">
        <v>85</v>
      </c>
      <c r="AW997" s="14" t="s">
        <v>32</v>
      </c>
      <c r="AX997" s="14" t="s">
        <v>75</v>
      </c>
      <c r="AY997" s="204" t="s">
        <v>257</v>
      </c>
    </row>
    <row r="998" s="14" customFormat="1">
      <c r="A998" s="14"/>
      <c r="B998" s="203"/>
      <c r="C998" s="14"/>
      <c r="D998" s="196" t="s">
        <v>265</v>
      </c>
      <c r="E998" s="204" t="s">
        <v>1</v>
      </c>
      <c r="F998" s="205" t="s">
        <v>1319</v>
      </c>
      <c r="G998" s="14"/>
      <c r="H998" s="206">
        <v>20.5</v>
      </c>
      <c r="I998" s="207"/>
      <c r="J998" s="14"/>
      <c r="K998" s="14"/>
      <c r="L998" s="203"/>
      <c r="M998" s="208"/>
      <c r="N998" s="209"/>
      <c r="O998" s="209"/>
      <c r="P998" s="209"/>
      <c r="Q998" s="209"/>
      <c r="R998" s="209"/>
      <c r="S998" s="209"/>
      <c r="T998" s="210"/>
      <c r="U998" s="14"/>
      <c r="V998" s="14"/>
      <c r="W998" s="14"/>
      <c r="X998" s="14"/>
      <c r="Y998" s="14"/>
      <c r="Z998" s="14"/>
      <c r="AA998" s="14"/>
      <c r="AB998" s="14"/>
      <c r="AC998" s="14"/>
      <c r="AD998" s="14"/>
      <c r="AE998" s="14"/>
      <c r="AT998" s="204" t="s">
        <v>265</v>
      </c>
      <c r="AU998" s="204" t="s">
        <v>85</v>
      </c>
      <c r="AV998" s="14" t="s">
        <v>85</v>
      </c>
      <c r="AW998" s="14" t="s">
        <v>32</v>
      </c>
      <c r="AX998" s="14" t="s">
        <v>75</v>
      </c>
      <c r="AY998" s="204" t="s">
        <v>257</v>
      </c>
    </row>
    <row r="999" s="14" customFormat="1">
      <c r="A999" s="14"/>
      <c r="B999" s="203"/>
      <c r="C999" s="14"/>
      <c r="D999" s="196" t="s">
        <v>265</v>
      </c>
      <c r="E999" s="204" t="s">
        <v>1</v>
      </c>
      <c r="F999" s="205" t="s">
        <v>1320</v>
      </c>
      <c r="G999" s="14"/>
      <c r="H999" s="206">
        <v>27.550000000000001</v>
      </c>
      <c r="I999" s="207"/>
      <c r="J999" s="14"/>
      <c r="K999" s="14"/>
      <c r="L999" s="203"/>
      <c r="M999" s="208"/>
      <c r="N999" s="209"/>
      <c r="O999" s="209"/>
      <c r="P999" s="209"/>
      <c r="Q999" s="209"/>
      <c r="R999" s="209"/>
      <c r="S999" s="209"/>
      <c r="T999" s="210"/>
      <c r="U999" s="14"/>
      <c r="V999" s="14"/>
      <c r="W999" s="14"/>
      <c r="X999" s="14"/>
      <c r="Y999" s="14"/>
      <c r="Z999" s="14"/>
      <c r="AA999" s="14"/>
      <c r="AB999" s="14"/>
      <c r="AC999" s="14"/>
      <c r="AD999" s="14"/>
      <c r="AE999" s="14"/>
      <c r="AT999" s="204" t="s">
        <v>265</v>
      </c>
      <c r="AU999" s="204" t="s">
        <v>85</v>
      </c>
      <c r="AV999" s="14" t="s">
        <v>85</v>
      </c>
      <c r="AW999" s="14" t="s">
        <v>32</v>
      </c>
      <c r="AX999" s="14" t="s">
        <v>75</v>
      </c>
      <c r="AY999" s="204" t="s">
        <v>257</v>
      </c>
    </row>
    <row r="1000" s="14" customFormat="1">
      <c r="A1000" s="14"/>
      <c r="B1000" s="203"/>
      <c r="C1000" s="14"/>
      <c r="D1000" s="196" t="s">
        <v>265</v>
      </c>
      <c r="E1000" s="204" t="s">
        <v>1</v>
      </c>
      <c r="F1000" s="205" t="s">
        <v>1321</v>
      </c>
      <c r="G1000" s="14"/>
      <c r="H1000" s="206">
        <v>16.100000000000001</v>
      </c>
      <c r="I1000" s="207"/>
      <c r="J1000" s="14"/>
      <c r="K1000" s="14"/>
      <c r="L1000" s="203"/>
      <c r="M1000" s="208"/>
      <c r="N1000" s="209"/>
      <c r="O1000" s="209"/>
      <c r="P1000" s="209"/>
      <c r="Q1000" s="209"/>
      <c r="R1000" s="209"/>
      <c r="S1000" s="209"/>
      <c r="T1000" s="210"/>
      <c r="U1000" s="14"/>
      <c r="V1000" s="14"/>
      <c r="W1000" s="14"/>
      <c r="X1000" s="14"/>
      <c r="Y1000" s="14"/>
      <c r="Z1000" s="14"/>
      <c r="AA1000" s="14"/>
      <c r="AB1000" s="14"/>
      <c r="AC1000" s="14"/>
      <c r="AD1000" s="14"/>
      <c r="AE1000" s="14"/>
      <c r="AT1000" s="204" t="s">
        <v>265</v>
      </c>
      <c r="AU1000" s="204" t="s">
        <v>85</v>
      </c>
      <c r="AV1000" s="14" t="s">
        <v>85</v>
      </c>
      <c r="AW1000" s="14" t="s">
        <v>32</v>
      </c>
      <c r="AX1000" s="14" t="s">
        <v>75</v>
      </c>
      <c r="AY1000" s="204" t="s">
        <v>257</v>
      </c>
    </row>
    <row r="1001" s="14" customFormat="1">
      <c r="A1001" s="14"/>
      <c r="B1001" s="203"/>
      <c r="C1001" s="14"/>
      <c r="D1001" s="196" t="s">
        <v>265</v>
      </c>
      <c r="E1001" s="204" t="s">
        <v>1</v>
      </c>
      <c r="F1001" s="205" t="s">
        <v>1322</v>
      </c>
      <c r="G1001" s="14"/>
      <c r="H1001" s="206">
        <v>4.7999999999999998</v>
      </c>
      <c r="I1001" s="207"/>
      <c r="J1001" s="14"/>
      <c r="K1001" s="14"/>
      <c r="L1001" s="203"/>
      <c r="M1001" s="208"/>
      <c r="N1001" s="209"/>
      <c r="O1001" s="209"/>
      <c r="P1001" s="209"/>
      <c r="Q1001" s="209"/>
      <c r="R1001" s="209"/>
      <c r="S1001" s="209"/>
      <c r="T1001" s="210"/>
      <c r="U1001" s="14"/>
      <c r="V1001" s="14"/>
      <c r="W1001" s="14"/>
      <c r="X1001" s="14"/>
      <c r="Y1001" s="14"/>
      <c r="Z1001" s="14"/>
      <c r="AA1001" s="14"/>
      <c r="AB1001" s="14"/>
      <c r="AC1001" s="14"/>
      <c r="AD1001" s="14"/>
      <c r="AE1001" s="14"/>
      <c r="AT1001" s="204" t="s">
        <v>265</v>
      </c>
      <c r="AU1001" s="204" t="s">
        <v>85</v>
      </c>
      <c r="AV1001" s="14" t="s">
        <v>85</v>
      </c>
      <c r="AW1001" s="14" t="s">
        <v>32</v>
      </c>
      <c r="AX1001" s="14" t="s">
        <v>75</v>
      </c>
      <c r="AY1001" s="204" t="s">
        <v>257</v>
      </c>
    </row>
    <row r="1002" s="14" customFormat="1">
      <c r="A1002" s="14"/>
      <c r="B1002" s="203"/>
      <c r="C1002" s="14"/>
      <c r="D1002" s="196" t="s">
        <v>265</v>
      </c>
      <c r="E1002" s="204" t="s">
        <v>1</v>
      </c>
      <c r="F1002" s="205" t="s">
        <v>1323</v>
      </c>
      <c r="G1002" s="14"/>
      <c r="H1002" s="206">
        <v>2.0499999999999998</v>
      </c>
      <c r="I1002" s="207"/>
      <c r="J1002" s="14"/>
      <c r="K1002" s="14"/>
      <c r="L1002" s="203"/>
      <c r="M1002" s="208"/>
      <c r="N1002" s="209"/>
      <c r="O1002" s="209"/>
      <c r="P1002" s="209"/>
      <c r="Q1002" s="209"/>
      <c r="R1002" s="209"/>
      <c r="S1002" s="209"/>
      <c r="T1002" s="210"/>
      <c r="U1002" s="14"/>
      <c r="V1002" s="14"/>
      <c r="W1002" s="14"/>
      <c r="X1002" s="14"/>
      <c r="Y1002" s="14"/>
      <c r="Z1002" s="14"/>
      <c r="AA1002" s="14"/>
      <c r="AB1002" s="14"/>
      <c r="AC1002" s="14"/>
      <c r="AD1002" s="14"/>
      <c r="AE1002" s="14"/>
      <c r="AT1002" s="204" t="s">
        <v>265</v>
      </c>
      <c r="AU1002" s="204" t="s">
        <v>85</v>
      </c>
      <c r="AV1002" s="14" t="s">
        <v>85</v>
      </c>
      <c r="AW1002" s="14" t="s">
        <v>32</v>
      </c>
      <c r="AX1002" s="14" t="s">
        <v>75</v>
      </c>
      <c r="AY1002" s="204" t="s">
        <v>257</v>
      </c>
    </row>
    <row r="1003" s="14" customFormat="1">
      <c r="A1003" s="14"/>
      <c r="B1003" s="203"/>
      <c r="C1003" s="14"/>
      <c r="D1003" s="196" t="s">
        <v>265</v>
      </c>
      <c r="E1003" s="204" t="s">
        <v>1</v>
      </c>
      <c r="F1003" s="205" t="s">
        <v>1324</v>
      </c>
      <c r="G1003" s="14"/>
      <c r="H1003" s="206">
        <v>30.199999999999999</v>
      </c>
      <c r="I1003" s="207"/>
      <c r="J1003" s="14"/>
      <c r="K1003" s="14"/>
      <c r="L1003" s="203"/>
      <c r="M1003" s="208"/>
      <c r="N1003" s="209"/>
      <c r="O1003" s="209"/>
      <c r="P1003" s="209"/>
      <c r="Q1003" s="209"/>
      <c r="R1003" s="209"/>
      <c r="S1003" s="209"/>
      <c r="T1003" s="210"/>
      <c r="U1003" s="14"/>
      <c r="V1003" s="14"/>
      <c r="W1003" s="14"/>
      <c r="X1003" s="14"/>
      <c r="Y1003" s="14"/>
      <c r="Z1003" s="14"/>
      <c r="AA1003" s="14"/>
      <c r="AB1003" s="14"/>
      <c r="AC1003" s="14"/>
      <c r="AD1003" s="14"/>
      <c r="AE1003" s="14"/>
      <c r="AT1003" s="204" t="s">
        <v>265</v>
      </c>
      <c r="AU1003" s="204" t="s">
        <v>85</v>
      </c>
      <c r="AV1003" s="14" t="s">
        <v>85</v>
      </c>
      <c r="AW1003" s="14" t="s">
        <v>32</v>
      </c>
      <c r="AX1003" s="14" t="s">
        <v>75</v>
      </c>
      <c r="AY1003" s="204" t="s">
        <v>257</v>
      </c>
    </row>
    <row r="1004" s="14" customFormat="1">
      <c r="A1004" s="14"/>
      <c r="B1004" s="203"/>
      <c r="C1004" s="14"/>
      <c r="D1004" s="196" t="s">
        <v>265</v>
      </c>
      <c r="E1004" s="204" t="s">
        <v>1</v>
      </c>
      <c r="F1004" s="205" t="s">
        <v>1325</v>
      </c>
      <c r="G1004" s="14"/>
      <c r="H1004" s="206">
        <v>83.549999999999997</v>
      </c>
      <c r="I1004" s="207"/>
      <c r="J1004" s="14"/>
      <c r="K1004" s="14"/>
      <c r="L1004" s="203"/>
      <c r="M1004" s="208"/>
      <c r="N1004" s="209"/>
      <c r="O1004" s="209"/>
      <c r="P1004" s="209"/>
      <c r="Q1004" s="209"/>
      <c r="R1004" s="209"/>
      <c r="S1004" s="209"/>
      <c r="T1004" s="210"/>
      <c r="U1004" s="14"/>
      <c r="V1004" s="14"/>
      <c r="W1004" s="14"/>
      <c r="X1004" s="14"/>
      <c r="Y1004" s="14"/>
      <c r="Z1004" s="14"/>
      <c r="AA1004" s="14"/>
      <c r="AB1004" s="14"/>
      <c r="AC1004" s="14"/>
      <c r="AD1004" s="14"/>
      <c r="AE1004" s="14"/>
      <c r="AT1004" s="204" t="s">
        <v>265</v>
      </c>
      <c r="AU1004" s="204" t="s">
        <v>85</v>
      </c>
      <c r="AV1004" s="14" t="s">
        <v>85</v>
      </c>
      <c r="AW1004" s="14" t="s">
        <v>32</v>
      </c>
      <c r="AX1004" s="14" t="s">
        <v>75</v>
      </c>
      <c r="AY1004" s="204" t="s">
        <v>257</v>
      </c>
    </row>
    <row r="1005" s="14" customFormat="1">
      <c r="A1005" s="14"/>
      <c r="B1005" s="203"/>
      <c r="C1005" s="14"/>
      <c r="D1005" s="196" t="s">
        <v>265</v>
      </c>
      <c r="E1005" s="204" t="s">
        <v>1</v>
      </c>
      <c r="F1005" s="205" t="s">
        <v>1326</v>
      </c>
      <c r="G1005" s="14"/>
      <c r="H1005" s="206">
        <v>60.630000000000003</v>
      </c>
      <c r="I1005" s="207"/>
      <c r="J1005" s="14"/>
      <c r="K1005" s="14"/>
      <c r="L1005" s="203"/>
      <c r="M1005" s="208"/>
      <c r="N1005" s="209"/>
      <c r="O1005" s="209"/>
      <c r="P1005" s="209"/>
      <c r="Q1005" s="209"/>
      <c r="R1005" s="209"/>
      <c r="S1005" s="209"/>
      <c r="T1005" s="210"/>
      <c r="U1005" s="14"/>
      <c r="V1005" s="14"/>
      <c r="W1005" s="14"/>
      <c r="X1005" s="14"/>
      <c r="Y1005" s="14"/>
      <c r="Z1005" s="14"/>
      <c r="AA1005" s="14"/>
      <c r="AB1005" s="14"/>
      <c r="AC1005" s="14"/>
      <c r="AD1005" s="14"/>
      <c r="AE1005" s="14"/>
      <c r="AT1005" s="204" t="s">
        <v>265</v>
      </c>
      <c r="AU1005" s="204" t="s">
        <v>85</v>
      </c>
      <c r="AV1005" s="14" t="s">
        <v>85</v>
      </c>
      <c r="AW1005" s="14" t="s">
        <v>32</v>
      </c>
      <c r="AX1005" s="14" t="s">
        <v>75</v>
      </c>
      <c r="AY1005" s="204" t="s">
        <v>257</v>
      </c>
    </row>
    <row r="1006" s="14" customFormat="1">
      <c r="A1006" s="14"/>
      <c r="B1006" s="203"/>
      <c r="C1006" s="14"/>
      <c r="D1006" s="196" t="s">
        <v>265</v>
      </c>
      <c r="E1006" s="204" t="s">
        <v>1</v>
      </c>
      <c r="F1006" s="205" t="s">
        <v>1327</v>
      </c>
      <c r="G1006" s="14"/>
      <c r="H1006" s="206">
        <v>41.289999999999999</v>
      </c>
      <c r="I1006" s="207"/>
      <c r="J1006" s="14"/>
      <c r="K1006" s="14"/>
      <c r="L1006" s="203"/>
      <c r="M1006" s="208"/>
      <c r="N1006" s="209"/>
      <c r="O1006" s="209"/>
      <c r="P1006" s="209"/>
      <c r="Q1006" s="209"/>
      <c r="R1006" s="209"/>
      <c r="S1006" s="209"/>
      <c r="T1006" s="210"/>
      <c r="U1006" s="14"/>
      <c r="V1006" s="14"/>
      <c r="W1006" s="14"/>
      <c r="X1006" s="14"/>
      <c r="Y1006" s="14"/>
      <c r="Z1006" s="14"/>
      <c r="AA1006" s="14"/>
      <c r="AB1006" s="14"/>
      <c r="AC1006" s="14"/>
      <c r="AD1006" s="14"/>
      <c r="AE1006" s="14"/>
      <c r="AT1006" s="204" t="s">
        <v>265</v>
      </c>
      <c r="AU1006" s="204" t="s">
        <v>85</v>
      </c>
      <c r="AV1006" s="14" t="s">
        <v>85</v>
      </c>
      <c r="AW1006" s="14" t="s">
        <v>32</v>
      </c>
      <c r="AX1006" s="14" t="s">
        <v>75</v>
      </c>
      <c r="AY1006" s="204" t="s">
        <v>257</v>
      </c>
    </row>
    <row r="1007" s="14" customFormat="1">
      <c r="A1007" s="14"/>
      <c r="B1007" s="203"/>
      <c r="C1007" s="14"/>
      <c r="D1007" s="196" t="s">
        <v>265</v>
      </c>
      <c r="E1007" s="204" t="s">
        <v>1</v>
      </c>
      <c r="F1007" s="205" t="s">
        <v>1328</v>
      </c>
      <c r="G1007" s="14"/>
      <c r="H1007" s="206">
        <v>16.800000000000001</v>
      </c>
      <c r="I1007" s="207"/>
      <c r="J1007" s="14"/>
      <c r="K1007" s="14"/>
      <c r="L1007" s="203"/>
      <c r="M1007" s="208"/>
      <c r="N1007" s="209"/>
      <c r="O1007" s="209"/>
      <c r="P1007" s="209"/>
      <c r="Q1007" s="209"/>
      <c r="R1007" s="209"/>
      <c r="S1007" s="209"/>
      <c r="T1007" s="210"/>
      <c r="U1007" s="14"/>
      <c r="V1007" s="14"/>
      <c r="W1007" s="14"/>
      <c r="X1007" s="14"/>
      <c r="Y1007" s="14"/>
      <c r="Z1007" s="14"/>
      <c r="AA1007" s="14"/>
      <c r="AB1007" s="14"/>
      <c r="AC1007" s="14"/>
      <c r="AD1007" s="14"/>
      <c r="AE1007" s="14"/>
      <c r="AT1007" s="204" t="s">
        <v>265</v>
      </c>
      <c r="AU1007" s="204" t="s">
        <v>85</v>
      </c>
      <c r="AV1007" s="14" t="s">
        <v>85</v>
      </c>
      <c r="AW1007" s="14" t="s">
        <v>32</v>
      </c>
      <c r="AX1007" s="14" t="s">
        <v>75</v>
      </c>
      <c r="AY1007" s="204" t="s">
        <v>257</v>
      </c>
    </row>
    <row r="1008" s="14" customFormat="1">
      <c r="A1008" s="14"/>
      <c r="B1008" s="203"/>
      <c r="C1008" s="14"/>
      <c r="D1008" s="196" t="s">
        <v>265</v>
      </c>
      <c r="E1008" s="204" t="s">
        <v>1</v>
      </c>
      <c r="F1008" s="205" t="s">
        <v>1329</v>
      </c>
      <c r="G1008" s="14"/>
      <c r="H1008" s="206">
        <v>14.09</v>
      </c>
      <c r="I1008" s="207"/>
      <c r="J1008" s="14"/>
      <c r="K1008" s="14"/>
      <c r="L1008" s="203"/>
      <c r="M1008" s="208"/>
      <c r="N1008" s="209"/>
      <c r="O1008" s="209"/>
      <c r="P1008" s="209"/>
      <c r="Q1008" s="209"/>
      <c r="R1008" s="209"/>
      <c r="S1008" s="209"/>
      <c r="T1008" s="210"/>
      <c r="U1008" s="14"/>
      <c r="V1008" s="14"/>
      <c r="W1008" s="14"/>
      <c r="X1008" s="14"/>
      <c r="Y1008" s="14"/>
      <c r="Z1008" s="14"/>
      <c r="AA1008" s="14"/>
      <c r="AB1008" s="14"/>
      <c r="AC1008" s="14"/>
      <c r="AD1008" s="14"/>
      <c r="AE1008" s="14"/>
      <c r="AT1008" s="204" t="s">
        <v>265</v>
      </c>
      <c r="AU1008" s="204" t="s">
        <v>85</v>
      </c>
      <c r="AV1008" s="14" t="s">
        <v>85</v>
      </c>
      <c r="AW1008" s="14" t="s">
        <v>32</v>
      </c>
      <c r="AX1008" s="14" t="s">
        <v>75</v>
      </c>
      <c r="AY1008" s="204" t="s">
        <v>257</v>
      </c>
    </row>
    <row r="1009" s="14" customFormat="1">
      <c r="A1009" s="14"/>
      <c r="B1009" s="203"/>
      <c r="C1009" s="14"/>
      <c r="D1009" s="196" t="s">
        <v>265</v>
      </c>
      <c r="E1009" s="204" t="s">
        <v>1</v>
      </c>
      <c r="F1009" s="205" t="s">
        <v>1330</v>
      </c>
      <c r="G1009" s="14"/>
      <c r="H1009" s="206">
        <v>26.800000000000001</v>
      </c>
      <c r="I1009" s="207"/>
      <c r="J1009" s="14"/>
      <c r="K1009" s="14"/>
      <c r="L1009" s="203"/>
      <c r="M1009" s="208"/>
      <c r="N1009" s="209"/>
      <c r="O1009" s="209"/>
      <c r="P1009" s="209"/>
      <c r="Q1009" s="209"/>
      <c r="R1009" s="209"/>
      <c r="S1009" s="209"/>
      <c r="T1009" s="210"/>
      <c r="U1009" s="14"/>
      <c r="V1009" s="14"/>
      <c r="W1009" s="14"/>
      <c r="X1009" s="14"/>
      <c r="Y1009" s="14"/>
      <c r="Z1009" s="14"/>
      <c r="AA1009" s="14"/>
      <c r="AB1009" s="14"/>
      <c r="AC1009" s="14"/>
      <c r="AD1009" s="14"/>
      <c r="AE1009" s="14"/>
      <c r="AT1009" s="204" t="s">
        <v>265</v>
      </c>
      <c r="AU1009" s="204" t="s">
        <v>85</v>
      </c>
      <c r="AV1009" s="14" t="s">
        <v>85</v>
      </c>
      <c r="AW1009" s="14" t="s">
        <v>32</v>
      </c>
      <c r="AX1009" s="14" t="s">
        <v>75</v>
      </c>
      <c r="AY1009" s="204" t="s">
        <v>257</v>
      </c>
    </row>
    <row r="1010" s="15" customFormat="1">
      <c r="A1010" s="15"/>
      <c r="B1010" s="211"/>
      <c r="C1010" s="15"/>
      <c r="D1010" s="196" t="s">
        <v>265</v>
      </c>
      <c r="E1010" s="212" t="s">
        <v>1</v>
      </c>
      <c r="F1010" s="213" t="s">
        <v>271</v>
      </c>
      <c r="G1010" s="15"/>
      <c r="H1010" s="214">
        <v>848.75</v>
      </c>
      <c r="I1010" s="215"/>
      <c r="J1010" s="15"/>
      <c r="K1010" s="15"/>
      <c r="L1010" s="211"/>
      <c r="M1010" s="216"/>
      <c r="N1010" s="217"/>
      <c r="O1010" s="217"/>
      <c r="P1010" s="217"/>
      <c r="Q1010" s="217"/>
      <c r="R1010" s="217"/>
      <c r="S1010" s="217"/>
      <c r="T1010" s="218"/>
      <c r="U1010" s="15"/>
      <c r="V1010" s="15"/>
      <c r="W1010" s="15"/>
      <c r="X1010" s="15"/>
      <c r="Y1010" s="15"/>
      <c r="Z1010" s="15"/>
      <c r="AA1010" s="15"/>
      <c r="AB1010" s="15"/>
      <c r="AC1010" s="15"/>
      <c r="AD1010" s="15"/>
      <c r="AE1010" s="15"/>
      <c r="AT1010" s="212" t="s">
        <v>265</v>
      </c>
      <c r="AU1010" s="212" t="s">
        <v>85</v>
      </c>
      <c r="AV1010" s="15" t="s">
        <v>108</v>
      </c>
      <c r="AW1010" s="15" t="s">
        <v>32</v>
      </c>
      <c r="AX1010" s="15" t="s">
        <v>82</v>
      </c>
      <c r="AY1010" s="212" t="s">
        <v>257</v>
      </c>
    </row>
    <row r="1011" s="2" customFormat="1" ht="24.15" customHeight="1">
      <c r="A1011" s="38"/>
      <c r="B1011" s="181"/>
      <c r="C1011" s="227" t="s">
        <v>1245</v>
      </c>
      <c r="D1011" s="227" t="s">
        <v>315</v>
      </c>
      <c r="E1011" s="228" t="s">
        <v>1332</v>
      </c>
      <c r="F1011" s="229" t="s">
        <v>1333</v>
      </c>
      <c r="G1011" s="230" t="s">
        <v>422</v>
      </c>
      <c r="H1011" s="231">
        <v>933.625</v>
      </c>
      <c r="I1011" s="232"/>
      <c r="J1011" s="233">
        <f>ROUND(I1011*H1011,2)</f>
        <v>0</v>
      </c>
      <c r="K1011" s="229" t="s">
        <v>263</v>
      </c>
      <c r="L1011" s="234"/>
      <c r="M1011" s="235" t="s">
        <v>1</v>
      </c>
      <c r="N1011" s="236" t="s">
        <v>40</v>
      </c>
      <c r="O1011" s="77"/>
      <c r="P1011" s="191">
        <f>O1011*H1011</f>
        <v>0</v>
      </c>
      <c r="Q1011" s="191">
        <v>0.00029999999999999997</v>
      </c>
      <c r="R1011" s="191">
        <f>Q1011*H1011</f>
        <v>0.28008749999999999</v>
      </c>
      <c r="S1011" s="191">
        <v>0</v>
      </c>
      <c r="T1011" s="192">
        <f>S1011*H1011</f>
        <v>0</v>
      </c>
      <c r="U1011" s="38"/>
      <c r="V1011" s="38"/>
      <c r="W1011" s="38"/>
      <c r="X1011" s="38"/>
      <c r="Y1011" s="38"/>
      <c r="Z1011" s="38"/>
      <c r="AA1011" s="38"/>
      <c r="AB1011" s="38"/>
      <c r="AC1011" s="38"/>
      <c r="AD1011" s="38"/>
      <c r="AE1011" s="38"/>
      <c r="AR1011" s="193" t="s">
        <v>462</v>
      </c>
      <c r="AT1011" s="193" t="s">
        <v>315</v>
      </c>
      <c r="AU1011" s="193" t="s">
        <v>85</v>
      </c>
      <c r="AY1011" s="19" t="s">
        <v>257</v>
      </c>
      <c r="BE1011" s="194">
        <f>IF(N1011="základní",J1011,0)</f>
        <v>0</v>
      </c>
      <c r="BF1011" s="194">
        <f>IF(N1011="snížená",J1011,0)</f>
        <v>0</v>
      </c>
      <c r="BG1011" s="194">
        <f>IF(N1011="zákl. přenesená",J1011,0)</f>
        <v>0</v>
      </c>
      <c r="BH1011" s="194">
        <f>IF(N1011="sníž. přenesená",J1011,0)</f>
        <v>0</v>
      </c>
      <c r="BI1011" s="194">
        <f>IF(N1011="nulová",J1011,0)</f>
        <v>0</v>
      </c>
      <c r="BJ1011" s="19" t="s">
        <v>82</v>
      </c>
      <c r="BK1011" s="194">
        <f>ROUND(I1011*H1011,2)</f>
        <v>0</v>
      </c>
      <c r="BL1011" s="19" t="s">
        <v>364</v>
      </c>
      <c r="BM1011" s="193" t="s">
        <v>4206</v>
      </c>
    </row>
    <row r="1012" s="14" customFormat="1">
      <c r="A1012" s="14"/>
      <c r="B1012" s="203"/>
      <c r="C1012" s="14"/>
      <c r="D1012" s="196" t="s">
        <v>265</v>
      </c>
      <c r="E1012" s="14"/>
      <c r="F1012" s="205" t="s">
        <v>1335</v>
      </c>
      <c r="G1012" s="14"/>
      <c r="H1012" s="206">
        <v>933.625</v>
      </c>
      <c r="I1012" s="207"/>
      <c r="J1012" s="14"/>
      <c r="K1012" s="14"/>
      <c r="L1012" s="203"/>
      <c r="M1012" s="208"/>
      <c r="N1012" s="209"/>
      <c r="O1012" s="209"/>
      <c r="P1012" s="209"/>
      <c r="Q1012" s="209"/>
      <c r="R1012" s="209"/>
      <c r="S1012" s="209"/>
      <c r="T1012" s="210"/>
      <c r="U1012" s="14"/>
      <c r="V1012" s="14"/>
      <c r="W1012" s="14"/>
      <c r="X1012" s="14"/>
      <c r="Y1012" s="14"/>
      <c r="Z1012" s="14"/>
      <c r="AA1012" s="14"/>
      <c r="AB1012" s="14"/>
      <c r="AC1012" s="14"/>
      <c r="AD1012" s="14"/>
      <c r="AE1012" s="14"/>
      <c r="AT1012" s="204" t="s">
        <v>265</v>
      </c>
      <c r="AU1012" s="204" t="s">
        <v>85</v>
      </c>
      <c r="AV1012" s="14" t="s">
        <v>85</v>
      </c>
      <c r="AW1012" s="14" t="s">
        <v>3</v>
      </c>
      <c r="AX1012" s="14" t="s">
        <v>82</v>
      </c>
      <c r="AY1012" s="204" t="s">
        <v>257</v>
      </c>
    </row>
    <row r="1013" s="2" customFormat="1" ht="24.15" customHeight="1">
      <c r="A1013" s="38"/>
      <c r="B1013" s="181"/>
      <c r="C1013" s="182" t="s">
        <v>1251</v>
      </c>
      <c r="D1013" s="182" t="s">
        <v>259</v>
      </c>
      <c r="E1013" s="183" t="s">
        <v>1337</v>
      </c>
      <c r="F1013" s="184" t="s">
        <v>1338</v>
      </c>
      <c r="G1013" s="185" t="s">
        <v>323</v>
      </c>
      <c r="H1013" s="186">
        <v>108.47</v>
      </c>
      <c r="I1013" s="187"/>
      <c r="J1013" s="188">
        <f>ROUND(I1013*H1013,2)</f>
        <v>0</v>
      </c>
      <c r="K1013" s="184" t="s">
        <v>263</v>
      </c>
      <c r="L1013" s="39"/>
      <c r="M1013" s="189" t="s">
        <v>1</v>
      </c>
      <c r="N1013" s="190" t="s">
        <v>40</v>
      </c>
      <c r="O1013" s="77"/>
      <c r="P1013" s="191">
        <f>O1013*H1013</f>
        <v>0</v>
      </c>
      <c r="Q1013" s="191">
        <v>0.0060000000000000001</v>
      </c>
      <c r="R1013" s="191">
        <f>Q1013*H1013</f>
        <v>0.65081999999999995</v>
      </c>
      <c r="S1013" s="191">
        <v>0</v>
      </c>
      <c r="T1013" s="192">
        <f>S1013*H1013</f>
        <v>0</v>
      </c>
      <c r="U1013" s="38"/>
      <c r="V1013" s="38"/>
      <c r="W1013" s="38"/>
      <c r="X1013" s="38"/>
      <c r="Y1013" s="38"/>
      <c r="Z1013" s="38"/>
      <c r="AA1013" s="38"/>
      <c r="AB1013" s="38"/>
      <c r="AC1013" s="38"/>
      <c r="AD1013" s="38"/>
      <c r="AE1013" s="38"/>
      <c r="AR1013" s="193" t="s">
        <v>364</v>
      </c>
      <c r="AT1013" s="193" t="s">
        <v>259</v>
      </c>
      <c r="AU1013" s="193" t="s">
        <v>85</v>
      </c>
      <c r="AY1013" s="19" t="s">
        <v>257</v>
      </c>
      <c r="BE1013" s="194">
        <f>IF(N1013="základní",J1013,0)</f>
        <v>0</v>
      </c>
      <c r="BF1013" s="194">
        <f>IF(N1013="snížená",J1013,0)</f>
        <v>0</v>
      </c>
      <c r="BG1013" s="194">
        <f>IF(N1013="zákl. přenesená",J1013,0)</f>
        <v>0</v>
      </c>
      <c r="BH1013" s="194">
        <f>IF(N1013="sníž. přenesená",J1013,0)</f>
        <v>0</v>
      </c>
      <c r="BI1013" s="194">
        <f>IF(N1013="nulová",J1013,0)</f>
        <v>0</v>
      </c>
      <c r="BJ1013" s="19" t="s">
        <v>82</v>
      </c>
      <c r="BK1013" s="194">
        <f>ROUND(I1013*H1013,2)</f>
        <v>0</v>
      </c>
      <c r="BL1013" s="19" t="s">
        <v>364</v>
      </c>
      <c r="BM1013" s="193" t="s">
        <v>4207</v>
      </c>
    </row>
    <row r="1014" s="13" customFormat="1">
      <c r="A1014" s="13"/>
      <c r="B1014" s="195"/>
      <c r="C1014" s="13"/>
      <c r="D1014" s="196" t="s">
        <v>265</v>
      </c>
      <c r="E1014" s="197" t="s">
        <v>1</v>
      </c>
      <c r="F1014" s="198" t="s">
        <v>835</v>
      </c>
      <c r="G1014" s="13"/>
      <c r="H1014" s="197" t="s">
        <v>1</v>
      </c>
      <c r="I1014" s="199"/>
      <c r="J1014" s="13"/>
      <c r="K1014" s="13"/>
      <c r="L1014" s="195"/>
      <c r="M1014" s="200"/>
      <c r="N1014" s="201"/>
      <c r="O1014" s="201"/>
      <c r="P1014" s="201"/>
      <c r="Q1014" s="201"/>
      <c r="R1014" s="201"/>
      <c r="S1014" s="201"/>
      <c r="T1014" s="202"/>
      <c r="U1014" s="13"/>
      <c r="V1014" s="13"/>
      <c r="W1014" s="13"/>
      <c r="X1014" s="13"/>
      <c r="Y1014" s="13"/>
      <c r="Z1014" s="13"/>
      <c r="AA1014" s="13"/>
      <c r="AB1014" s="13"/>
      <c r="AC1014" s="13"/>
      <c r="AD1014" s="13"/>
      <c r="AE1014" s="13"/>
      <c r="AT1014" s="197" t="s">
        <v>265</v>
      </c>
      <c r="AU1014" s="197" t="s">
        <v>85</v>
      </c>
      <c r="AV1014" s="13" t="s">
        <v>82</v>
      </c>
      <c r="AW1014" s="13" t="s">
        <v>32</v>
      </c>
      <c r="AX1014" s="13" t="s">
        <v>75</v>
      </c>
      <c r="AY1014" s="197" t="s">
        <v>257</v>
      </c>
    </row>
    <row r="1015" s="13" customFormat="1">
      <c r="A1015" s="13"/>
      <c r="B1015" s="195"/>
      <c r="C1015" s="13"/>
      <c r="D1015" s="196" t="s">
        <v>265</v>
      </c>
      <c r="E1015" s="197" t="s">
        <v>1</v>
      </c>
      <c r="F1015" s="198" t="s">
        <v>1095</v>
      </c>
      <c r="G1015" s="13"/>
      <c r="H1015" s="197" t="s">
        <v>1</v>
      </c>
      <c r="I1015" s="199"/>
      <c r="J1015" s="13"/>
      <c r="K1015" s="13"/>
      <c r="L1015" s="195"/>
      <c r="M1015" s="200"/>
      <c r="N1015" s="201"/>
      <c r="O1015" s="201"/>
      <c r="P1015" s="201"/>
      <c r="Q1015" s="201"/>
      <c r="R1015" s="201"/>
      <c r="S1015" s="201"/>
      <c r="T1015" s="202"/>
      <c r="U1015" s="13"/>
      <c r="V1015" s="13"/>
      <c r="W1015" s="13"/>
      <c r="X1015" s="13"/>
      <c r="Y1015" s="13"/>
      <c r="Z1015" s="13"/>
      <c r="AA1015" s="13"/>
      <c r="AB1015" s="13"/>
      <c r="AC1015" s="13"/>
      <c r="AD1015" s="13"/>
      <c r="AE1015" s="13"/>
      <c r="AT1015" s="197" t="s">
        <v>265</v>
      </c>
      <c r="AU1015" s="197" t="s">
        <v>85</v>
      </c>
      <c r="AV1015" s="13" t="s">
        <v>82</v>
      </c>
      <c r="AW1015" s="13" t="s">
        <v>32</v>
      </c>
      <c r="AX1015" s="13" t="s">
        <v>75</v>
      </c>
      <c r="AY1015" s="197" t="s">
        <v>257</v>
      </c>
    </row>
    <row r="1016" s="14" customFormat="1">
      <c r="A1016" s="14"/>
      <c r="B1016" s="203"/>
      <c r="C1016" s="14"/>
      <c r="D1016" s="196" t="s">
        <v>265</v>
      </c>
      <c r="E1016" s="204" t="s">
        <v>1</v>
      </c>
      <c r="F1016" s="205" t="s">
        <v>4134</v>
      </c>
      <c r="G1016" s="14"/>
      <c r="H1016" s="206">
        <v>108.47</v>
      </c>
      <c r="I1016" s="207"/>
      <c r="J1016" s="14"/>
      <c r="K1016" s="14"/>
      <c r="L1016" s="203"/>
      <c r="M1016" s="208"/>
      <c r="N1016" s="209"/>
      <c r="O1016" s="209"/>
      <c r="P1016" s="209"/>
      <c r="Q1016" s="209"/>
      <c r="R1016" s="209"/>
      <c r="S1016" s="209"/>
      <c r="T1016" s="210"/>
      <c r="U1016" s="14"/>
      <c r="V1016" s="14"/>
      <c r="W1016" s="14"/>
      <c r="X1016" s="14"/>
      <c r="Y1016" s="14"/>
      <c r="Z1016" s="14"/>
      <c r="AA1016" s="14"/>
      <c r="AB1016" s="14"/>
      <c r="AC1016" s="14"/>
      <c r="AD1016" s="14"/>
      <c r="AE1016" s="14"/>
      <c r="AT1016" s="204" t="s">
        <v>265</v>
      </c>
      <c r="AU1016" s="204" t="s">
        <v>85</v>
      </c>
      <c r="AV1016" s="14" t="s">
        <v>85</v>
      </c>
      <c r="AW1016" s="14" t="s">
        <v>32</v>
      </c>
      <c r="AX1016" s="14" t="s">
        <v>75</v>
      </c>
      <c r="AY1016" s="204" t="s">
        <v>257</v>
      </c>
    </row>
    <row r="1017" s="15" customFormat="1">
      <c r="A1017" s="15"/>
      <c r="B1017" s="211"/>
      <c r="C1017" s="15"/>
      <c r="D1017" s="196" t="s">
        <v>265</v>
      </c>
      <c r="E1017" s="212" t="s">
        <v>1</v>
      </c>
      <c r="F1017" s="213" t="s">
        <v>271</v>
      </c>
      <c r="G1017" s="15"/>
      <c r="H1017" s="214">
        <v>108.47</v>
      </c>
      <c r="I1017" s="215"/>
      <c r="J1017" s="15"/>
      <c r="K1017" s="15"/>
      <c r="L1017" s="211"/>
      <c r="M1017" s="216"/>
      <c r="N1017" s="217"/>
      <c r="O1017" s="217"/>
      <c r="P1017" s="217"/>
      <c r="Q1017" s="217"/>
      <c r="R1017" s="217"/>
      <c r="S1017" s="217"/>
      <c r="T1017" s="218"/>
      <c r="U1017" s="15"/>
      <c r="V1017" s="15"/>
      <c r="W1017" s="15"/>
      <c r="X1017" s="15"/>
      <c r="Y1017" s="15"/>
      <c r="Z1017" s="15"/>
      <c r="AA1017" s="15"/>
      <c r="AB1017" s="15"/>
      <c r="AC1017" s="15"/>
      <c r="AD1017" s="15"/>
      <c r="AE1017" s="15"/>
      <c r="AT1017" s="212" t="s">
        <v>265</v>
      </c>
      <c r="AU1017" s="212" t="s">
        <v>85</v>
      </c>
      <c r="AV1017" s="15" t="s">
        <v>108</v>
      </c>
      <c r="AW1017" s="15" t="s">
        <v>32</v>
      </c>
      <c r="AX1017" s="15" t="s">
        <v>82</v>
      </c>
      <c r="AY1017" s="212" t="s">
        <v>257</v>
      </c>
    </row>
    <row r="1018" s="2" customFormat="1" ht="24.15" customHeight="1">
      <c r="A1018" s="38"/>
      <c r="B1018" s="181"/>
      <c r="C1018" s="227" t="s">
        <v>1255</v>
      </c>
      <c r="D1018" s="227" t="s">
        <v>315</v>
      </c>
      <c r="E1018" s="228" t="s">
        <v>1346</v>
      </c>
      <c r="F1018" s="229" t="s">
        <v>1347</v>
      </c>
      <c r="G1018" s="230" t="s">
        <v>323</v>
      </c>
      <c r="H1018" s="231">
        <v>119.31699999999999</v>
      </c>
      <c r="I1018" s="232"/>
      <c r="J1018" s="233">
        <f>ROUND(I1018*H1018,2)</f>
        <v>0</v>
      </c>
      <c r="K1018" s="229" t="s">
        <v>263</v>
      </c>
      <c r="L1018" s="234"/>
      <c r="M1018" s="235" t="s">
        <v>1</v>
      </c>
      <c r="N1018" s="236" t="s">
        <v>40</v>
      </c>
      <c r="O1018" s="77"/>
      <c r="P1018" s="191">
        <f>O1018*H1018</f>
        <v>0</v>
      </c>
      <c r="Q1018" s="191">
        <v>0.0030000000000000001</v>
      </c>
      <c r="R1018" s="191">
        <f>Q1018*H1018</f>
        <v>0.35795099999999996</v>
      </c>
      <c r="S1018" s="191">
        <v>0</v>
      </c>
      <c r="T1018" s="192">
        <f>S1018*H1018</f>
        <v>0</v>
      </c>
      <c r="U1018" s="38"/>
      <c r="V1018" s="38"/>
      <c r="W1018" s="38"/>
      <c r="X1018" s="38"/>
      <c r="Y1018" s="38"/>
      <c r="Z1018" s="38"/>
      <c r="AA1018" s="38"/>
      <c r="AB1018" s="38"/>
      <c r="AC1018" s="38"/>
      <c r="AD1018" s="38"/>
      <c r="AE1018" s="38"/>
      <c r="AR1018" s="193" t="s">
        <v>462</v>
      </c>
      <c r="AT1018" s="193" t="s">
        <v>315</v>
      </c>
      <c r="AU1018" s="193" t="s">
        <v>85</v>
      </c>
      <c r="AY1018" s="19" t="s">
        <v>257</v>
      </c>
      <c r="BE1018" s="194">
        <f>IF(N1018="základní",J1018,0)</f>
        <v>0</v>
      </c>
      <c r="BF1018" s="194">
        <f>IF(N1018="snížená",J1018,0)</f>
        <v>0</v>
      </c>
      <c r="BG1018" s="194">
        <f>IF(N1018="zákl. přenesená",J1018,0)</f>
        <v>0</v>
      </c>
      <c r="BH1018" s="194">
        <f>IF(N1018="sníž. přenesená",J1018,0)</f>
        <v>0</v>
      </c>
      <c r="BI1018" s="194">
        <f>IF(N1018="nulová",J1018,0)</f>
        <v>0</v>
      </c>
      <c r="BJ1018" s="19" t="s">
        <v>82</v>
      </c>
      <c r="BK1018" s="194">
        <f>ROUND(I1018*H1018,2)</f>
        <v>0</v>
      </c>
      <c r="BL1018" s="19" t="s">
        <v>364</v>
      </c>
      <c r="BM1018" s="193" t="s">
        <v>4208</v>
      </c>
    </row>
    <row r="1019" s="13" customFormat="1">
      <c r="A1019" s="13"/>
      <c r="B1019" s="195"/>
      <c r="C1019" s="13"/>
      <c r="D1019" s="196" t="s">
        <v>265</v>
      </c>
      <c r="E1019" s="197" t="s">
        <v>1</v>
      </c>
      <c r="F1019" s="198" t="s">
        <v>835</v>
      </c>
      <c r="G1019" s="13"/>
      <c r="H1019" s="197" t="s">
        <v>1</v>
      </c>
      <c r="I1019" s="199"/>
      <c r="J1019" s="13"/>
      <c r="K1019" s="13"/>
      <c r="L1019" s="195"/>
      <c r="M1019" s="200"/>
      <c r="N1019" s="201"/>
      <c r="O1019" s="201"/>
      <c r="P1019" s="201"/>
      <c r="Q1019" s="201"/>
      <c r="R1019" s="201"/>
      <c r="S1019" s="201"/>
      <c r="T1019" s="202"/>
      <c r="U1019" s="13"/>
      <c r="V1019" s="13"/>
      <c r="W1019" s="13"/>
      <c r="X1019" s="13"/>
      <c r="Y1019" s="13"/>
      <c r="Z1019" s="13"/>
      <c r="AA1019" s="13"/>
      <c r="AB1019" s="13"/>
      <c r="AC1019" s="13"/>
      <c r="AD1019" s="13"/>
      <c r="AE1019" s="13"/>
      <c r="AT1019" s="197" t="s">
        <v>265</v>
      </c>
      <c r="AU1019" s="197" t="s">
        <v>85</v>
      </c>
      <c r="AV1019" s="13" t="s">
        <v>82</v>
      </c>
      <c r="AW1019" s="13" t="s">
        <v>32</v>
      </c>
      <c r="AX1019" s="13" t="s">
        <v>75</v>
      </c>
      <c r="AY1019" s="197" t="s">
        <v>257</v>
      </c>
    </row>
    <row r="1020" s="13" customFormat="1">
      <c r="A1020" s="13"/>
      <c r="B1020" s="195"/>
      <c r="C1020" s="13"/>
      <c r="D1020" s="196" t="s">
        <v>265</v>
      </c>
      <c r="E1020" s="197" t="s">
        <v>1</v>
      </c>
      <c r="F1020" s="198" t="s">
        <v>1095</v>
      </c>
      <c r="G1020" s="13"/>
      <c r="H1020" s="197" t="s">
        <v>1</v>
      </c>
      <c r="I1020" s="199"/>
      <c r="J1020" s="13"/>
      <c r="K1020" s="13"/>
      <c r="L1020" s="195"/>
      <c r="M1020" s="200"/>
      <c r="N1020" s="201"/>
      <c r="O1020" s="201"/>
      <c r="P1020" s="201"/>
      <c r="Q1020" s="201"/>
      <c r="R1020" s="201"/>
      <c r="S1020" s="201"/>
      <c r="T1020" s="202"/>
      <c r="U1020" s="13"/>
      <c r="V1020" s="13"/>
      <c r="W1020" s="13"/>
      <c r="X1020" s="13"/>
      <c r="Y1020" s="13"/>
      <c r="Z1020" s="13"/>
      <c r="AA1020" s="13"/>
      <c r="AB1020" s="13"/>
      <c r="AC1020" s="13"/>
      <c r="AD1020" s="13"/>
      <c r="AE1020" s="13"/>
      <c r="AT1020" s="197" t="s">
        <v>265</v>
      </c>
      <c r="AU1020" s="197" t="s">
        <v>85</v>
      </c>
      <c r="AV1020" s="13" t="s">
        <v>82</v>
      </c>
      <c r="AW1020" s="13" t="s">
        <v>32</v>
      </c>
      <c r="AX1020" s="13" t="s">
        <v>75</v>
      </c>
      <c r="AY1020" s="197" t="s">
        <v>257</v>
      </c>
    </row>
    <row r="1021" s="14" customFormat="1">
      <c r="A1021" s="14"/>
      <c r="B1021" s="203"/>
      <c r="C1021" s="14"/>
      <c r="D1021" s="196" t="s">
        <v>265</v>
      </c>
      <c r="E1021" s="204" t="s">
        <v>1</v>
      </c>
      <c r="F1021" s="205" t="s">
        <v>4134</v>
      </c>
      <c r="G1021" s="14"/>
      <c r="H1021" s="206">
        <v>108.47</v>
      </c>
      <c r="I1021" s="207"/>
      <c r="J1021" s="14"/>
      <c r="K1021" s="14"/>
      <c r="L1021" s="203"/>
      <c r="M1021" s="208"/>
      <c r="N1021" s="209"/>
      <c r="O1021" s="209"/>
      <c r="P1021" s="209"/>
      <c r="Q1021" s="209"/>
      <c r="R1021" s="209"/>
      <c r="S1021" s="209"/>
      <c r="T1021" s="210"/>
      <c r="U1021" s="14"/>
      <c r="V1021" s="14"/>
      <c r="W1021" s="14"/>
      <c r="X1021" s="14"/>
      <c r="Y1021" s="14"/>
      <c r="Z1021" s="14"/>
      <c r="AA1021" s="14"/>
      <c r="AB1021" s="14"/>
      <c r="AC1021" s="14"/>
      <c r="AD1021" s="14"/>
      <c r="AE1021" s="14"/>
      <c r="AT1021" s="204" t="s">
        <v>265</v>
      </c>
      <c r="AU1021" s="204" t="s">
        <v>85</v>
      </c>
      <c r="AV1021" s="14" t="s">
        <v>85</v>
      </c>
      <c r="AW1021" s="14" t="s">
        <v>32</v>
      </c>
      <c r="AX1021" s="14" t="s">
        <v>75</v>
      </c>
      <c r="AY1021" s="204" t="s">
        <v>257</v>
      </c>
    </row>
    <row r="1022" s="15" customFormat="1">
      <c r="A1022" s="15"/>
      <c r="B1022" s="211"/>
      <c r="C1022" s="15"/>
      <c r="D1022" s="196" t="s">
        <v>265</v>
      </c>
      <c r="E1022" s="212" t="s">
        <v>1</v>
      </c>
      <c r="F1022" s="213" t="s">
        <v>271</v>
      </c>
      <c r="G1022" s="15"/>
      <c r="H1022" s="214">
        <v>108.47</v>
      </c>
      <c r="I1022" s="215"/>
      <c r="J1022" s="15"/>
      <c r="K1022" s="15"/>
      <c r="L1022" s="211"/>
      <c r="M1022" s="216"/>
      <c r="N1022" s="217"/>
      <c r="O1022" s="217"/>
      <c r="P1022" s="217"/>
      <c r="Q1022" s="217"/>
      <c r="R1022" s="217"/>
      <c r="S1022" s="217"/>
      <c r="T1022" s="218"/>
      <c r="U1022" s="15"/>
      <c r="V1022" s="15"/>
      <c r="W1022" s="15"/>
      <c r="X1022" s="15"/>
      <c r="Y1022" s="15"/>
      <c r="Z1022" s="15"/>
      <c r="AA1022" s="15"/>
      <c r="AB1022" s="15"/>
      <c r="AC1022" s="15"/>
      <c r="AD1022" s="15"/>
      <c r="AE1022" s="15"/>
      <c r="AT1022" s="212" t="s">
        <v>265</v>
      </c>
      <c r="AU1022" s="212" t="s">
        <v>85</v>
      </c>
      <c r="AV1022" s="15" t="s">
        <v>108</v>
      </c>
      <c r="AW1022" s="15" t="s">
        <v>32</v>
      </c>
      <c r="AX1022" s="15" t="s">
        <v>82</v>
      </c>
      <c r="AY1022" s="212" t="s">
        <v>257</v>
      </c>
    </row>
    <row r="1023" s="14" customFormat="1">
      <c r="A1023" s="14"/>
      <c r="B1023" s="203"/>
      <c r="C1023" s="14"/>
      <c r="D1023" s="196" t="s">
        <v>265</v>
      </c>
      <c r="E1023" s="14"/>
      <c r="F1023" s="205" t="s">
        <v>4209</v>
      </c>
      <c r="G1023" s="14"/>
      <c r="H1023" s="206">
        <v>119.31699999999999</v>
      </c>
      <c r="I1023" s="207"/>
      <c r="J1023" s="14"/>
      <c r="K1023" s="14"/>
      <c r="L1023" s="203"/>
      <c r="M1023" s="208"/>
      <c r="N1023" s="209"/>
      <c r="O1023" s="209"/>
      <c r="P1023" s="209"/>
      <c r="Q1023" s="209"/>
      <c r="R1023" s="209"/>
      <c r="S1023" s="209"/>
      <c r="T1023" s="210"/>
      <c r="U1023" s="14"/>
      <c r="V1023" s="14"/>
      <c r="W1023" s="14"/>
      <c r="X1023" s="14"/>
      <c r="Y1023" s="14"/>
      <c r="Z1023" s="14"/>
      <c r="AA1023" s="14"/>
      <c r="AB1023" s="14"/>
      <c r="AC1023" s="14"/>
      <c r="AD1023" s="14"/>
      <c r="AE1023" s="14"/>
      <c r="AT1023" s="204" t="s">
        <v>265</v>
      </c>
      <c r="AU1023" s="204" t="s">
        <v>85</v>
      </c>
      <c r="AV1023" s="14" t="s">
        <v>85</v>
      </c>
      <c r="AW1023" s="14" t="s">
        <v>3</v>
      </c>
      <c r="AX1023" s="14" t="s">
        <v>82</v>
      </c>
      <c r="AY1023" s="204" t="s">
        <v>257</v>
      </c>
    </row>
    <row r="1024" s="2" customFormat="1" ht="33" customHeight="1">
      <c r="A1024" s="38"/>
      <c r="B1024" s="181"/>
      <c r="C1024" s="182" t="s">
        <v>1262</v>
      </c>
      <c r="D1024" s="182" t="s">
        <v>259</v>
      </c>
      <c r="E1024" s="183" t="s">
        <v>1351</v>
      </c>
      <c r="F1024" s="184" t="s">
        <v>1352</v>
      </c>
      <c r="G1024" s="185" t="s">
        <v>323</v>
      </c>
      <c r="H1024" s="186">
        <v>533.28999999999996</v>
      </c>
      <c r="I1024" s="187"/>
      <c r="J1024" s="188">
        <f>ROUND(I1024*H1024,2)</f>
        <v>0</v>
      </c>
      <c r="K1024" s="184" t="s">
        <v>263</v>
      </c>
      <c r="L1024" s="39"/>
      <c r="M1024" s="189" t="s">
        <v>1</v>
      </c>
      <c r="N1024" s="190" t="s">
        <v>40</v>
      </c>
      <c r="O1024" s="77"/>
      <c r="P1024" s="191">
        <f>O1024*H1024</f>
        <v>0</v>
      </c>
      <c r="Q1024" s="191">
        <v>0.00116</v>
      </c>
      <c r="R1024" s="191">
        <f>Q1024*H1024</f>
        <v>0.61861639999999996</v>
      </c>
      <c r="S1024" s="191">
        <v>0</v>
      </c>
      <c r="T1024" s="192">
        <f>S1024*H1024</f>
        <v>0</v>
      </c>
      <c r="U1024" s="38"/>
      <c r="V1024" s="38"/>
      <c r="W1024" s="38"/>
      <c r="X1024" s="38"/>
      <c r="Y1024" s="38"/>
      <c r="Z1024" s="38"/>
      <c r="AA1024" s="38"/>
      <c r="AB1024" s="38"/>
      <c r="AC1024" s="38"/>
      <c r="AD1024" s="38"/>
      <c r="AE1024" s="38"/>
      <c r="AR1024" s="193" t="s">
        <v>364</v>
      </c>
      <c r="AT1024" s="193" t="s">
        <v>259</v>
      </c>
      <c r="AU1024" s="193" t="s">
        <v>85</v>
      </c>
      <c r="AY1024" s="19" t="s">
        <v>257</v>
      </c>
      <c r="BE1024" s="194">
        <f>IF(N1024="základní",J1024,0)</f>
        <v>0</v>
      </c>
      <c r="BF1024" s="194">
        <f>IF(N1024="snížená",J1024,0)</f>
        <v>0</v>
      </c>
      <c r="BG1024" s="194">
        <f>IF(N1024="zákl. přenesená",J1024,0)</f>
        <v>0</v>
      </c>
      <c r="BH1024" s="194">
        <f>IF(N1024="sníž. přenesená",J1024,0)</f>
        <v>0</v>
      </c>
      <c r="BI1024" s="194">
        <f>IF(N1024="nulová",J1024,0)</f>
        <v>0</v>
      </c>
      <c r="BJ1024" s="19" t="s">
        <v>82</v>
      </c>
      <c r="BK1024" s="194">
        <f>ROUND(I1024*H1024,2)</f>
        <v>0</v>
      </c>
      <c r="BL1024" s="19" t="s">
        <v>364</v>
      </c>
      <c r="BM1024" s="193" t="s">
        <v>4210</v>
      </c>
    </row>
    <row r="1025" s="13" customFormat="1">
      <c r="A1025" s="13"/>
      <c r="B1025" s="195"/>
      <c r="C1025" s="13"/>
      <c r="D1025" s="196" t="s">
        <v>265</v>
      </c>
      <c r="E1025" s="197" t="s">
        <v>1</v>
      </c>
      <c r="F1025" s="198" t="s">
        <v>1133</v>
      </c>
      <c r="G1025" s="13"/>
      <c r="H1025" s="197" t="s">
        <v>1</v>
      </c>
      <c r="I1025" s="199"/>
      <c r="J1025" s="13"/>
      <c r="K1025" s="13"/>
      <c r="L1025" s="195"/>
      <c r="M1025" s="200"/>
      <c r="N1025" s="201"/>
      <c r="O1025" s="201"/>
      <c r="P1025" s="201"/>
      <c r="Q1025" s="201"/>
      <c r="R1025" s="201"/>
      <c r="S1025" s="201"/>
      <c r="T1025" s="202"/>
      <c r="U1025" s="13"/>
      <c r="V1025" s="13"/>
      <c r="W1025" s="13"/>
      <c r="X1025" s="13"/>
      <c r="Y1025" s="13"/>
      <c r="Z1025" s="13"/>
      <c r="AA1025" s="13"/>
      <c r="AB1025" s="13"/>
      <c r="AC1025" s="13"/>
      <c r="AD1025" s="13"/>
      <c r="AE1025" s="13"/>
      <c r="AT1025" s="197" t="s">
        <v>265</v>
      </c>
      <c r="AU1025" s="197" t="s">
        <v>85</v>
      </c>
      <c r="AV1025" s="13" t="s">
        <v>82</v>
      </c>
      <c r="AW1025" s="13" t="s">
        <v>32</v>
      </c>
      <c r="AX1025" s="13" t="s">
        <v>75</v>
      </c>
      <c r="AY1025" s="197" t="s">
        <v>257</v>
      </c>
    </row>
    <row r="1026" s="13" customFormat="1">
      <c r="A1026" s="13"/>
      <c r="B1026" s="195"/>
      <c r="C1026" s="13"/>
      <c r="D1026" s="196" t="s">
        <v>265</v>
      </c>
      <c r="E1026" s="197" t="s">
        <v>1</v>
      </c>
      <c r="F1026" s="198" t="s">
        <v>4146</v>
      </c>
      <c r="G1026" s="13"/>
      <c r="H1026" s="197" t="s">
        <v>1</v>
      </c>
      <c r="I1026" s="199"/>
      <c r="J1026" s="13"/>
      <c r="K1026" s="13"/>
      <c r="L1026" s="195"/>
      <c r="M1026" s="200"/>
      <c r="N1026" s="201"/>
      <c r="O1026" s="201"/>
      <c r="P1026" s="201"/>
      <c r="Q1026" s="201"/>
      <c r="R1026" s="201"/>
      <c r="S1026" s="201"/>
      <c r="T1026" s="202"/>
      <c r="U1026" s="13"/>
      <c r="V1026" s="13"/>
      <c r="W1026" s="13"/>
      <c r="X1026" s="13"/>
      <c r="Y1026" s="13"/>
      <c r="Z1026" s="13"/>
      <c r="AA1026" s="13"/>
      <c r="AB1026" s="13"/>
      <c r="AC1026" s="13"/>
      <c r="AD1026" s="13"/>
      <c r="AE1026" s="13"/>
      <c r="AT1026" s="197" t="s">
        <v>265</v>
      </c>
      <c r="AU1026" s="197" t="s">
        <v>85</v>
      </c>
      <c r="AV1026" s="13" t="s">
        <v>82</v>
      </c>
      <c r="AW1026" s="13" t="s">
        <v>32</v>
      </c>
      <c r="AX1026" s="13" t="s">
        <v>75</v>
      </c>
      <c r="AY1026" s="197" t="s">
        <v>257</v>
      </c>
    </row>
    <row r="1027" s="14" customFormat="1">
      <c r="A1027" s="14"/>
      <c r="B1027" s="203"/>
      <c r="C1027" s="14"/>
      <c r="D1027" s="196" t="s">
        <v>265</v>
      </c>
      <c r="E1027" s="204" t="s">
        <v>1</v>
      </c>
      <c r="F1027" s="205" t="s">
        <v>4171</v>
      </c>
      <c r="G1027" s="14"/>
      <c r="H1027" s="206">
        <v>169.13999999999999</v>
      </c>
      <c r="I1027" s="207"/>
      <c r="J1027" s="14"/>
      <c r="K1027" s="14"/>
      <c r="L1027" s="203"/>
      <c r="M1027" s="208"/>
      <c r="N1027" s="209"/>
      <c r="O1027" s="209"/>
      <c r="P1027" s="209"/>
      <c r="Q1027" s="209"/>
      <c r="R1027" s="209"/>
      <c r="S1027" s="209"/>
      <c r="T1027" s="210"/>
      <c r="U1027" s="14"/>
      <c r="V1027" s="14"/>
      <c r="W1027" s="14"/>
      <c r="X1027" s="14"/>
      <c r="Y1027" s="14"/>
      <c r="Z1027" s="14"/>
      <c r="AA1027" s="14"/>
      <c r="AB1027" s="14"/>
      <c r="AC1027" s="14"/>
      <c r="AD1027" s="14"/>
      <c r="AE1027" s="14"/>
      <c r="AT1027" s="204" t="s">
        <v>265</v>
      </c>
      <c r="AU1027" s="204" t="s">
        <v>85</v>
      </c>
      <c r="AV1027" s="14" t="s">
        <v>85</v>
      </c>
      <c r="AW1027" s="14" t="s">
        <v>32</v>
      </c>
      <c r="AX1027" s="14" t="s">
        <v>75</v>
      </c>
      <c r="AY1027" s="204" t="s">
        <v>257</v>
      </c>
    </row>
    <row r="1028" s="13" customFormat="1">
      <c r="A1028" s="13"/>
      <c r="B1028" s="195"/>
      <c r="C1028" s="13"/>
      <c r="D1028" s="196" t="s">
        <v>265</v>
      </c>
      <c r="E1028" s="197" t="s">
        <v>1</v>
      </c>
      <c r="F1028" s="198" t="s">
        <v>1134</v>
      </c>
      <c r="G1028" s="13"/>
      <c r="H1028" s="197" t="s">
        <v>1</v>
      </c>
      <c r="I1028" s="199"/>
      <c r="J1028" s="13"/>
      <c r="K1028" s="13"/>
      <c r="L1028" s="195"/>
      <c r="M1028" s="200"/>
      <c r="N1028" s="201"/>
      <c r="O1028" s="201"/>
      <c r="P1028" s="201"/>
      <c r="Q1028" s="201"/>
      <c r="R1028" s="201"/>
      <c r="S1028" s="201"/>
      <c r="T1028" s="202"/>
      <c r="U1028" s="13"/>
      <c r="V1028" s="13"/>
      <c r="W1028" s="13"/>
      <c r="X1028" s="13"/>
      <c r="Y1028" s="13"/>
      <c r="Z1028" s="13"/>
      <c r="AA1028" s="13"/>
      <c r="AB1028" s="13"/>
      <c r="AC1028" s="13"/>
      <c r="AD1028" s="13"/>
      <c r="AE1028" s="13"/>
      <c r="AT1028" s="197" t="s">
        <v>265</v>
      </c>
      <c r="AU1028" s="197" t="s">
        <v>85</v>
      </c>
      <c r="AV1028" s="13" t="s">
        <v>82</v>
      </c>
      <c r="AW1028" s="13" t="s">
        <v>32</v>
      </c>
      <c r="AX1028" s="13" t="s">
        <v>75</v>
      </c>
      <c r="AY1028" s="197" t="s">
        <v>257</v>
      </c>
    </row>
    <row r="1029" s="14" customFormat="1">
      <c r="A1029" s="14"/>
      <c r="B1029" s="203"/>
      <c r="C1029" s="14"/>
      <c r="D1029" s="196" t="s">
        <v>265</v>
      </c>
      <c r="E1029" s="204" t="s">
        <v>1</v>
      </c>
      <c r="F1029" s="205" t="s">
        <v>4172</v>
      </c>
      <c r="G1029" s="14"/>
      <c r="H1029" s="206">
        <v>225.97999999999999</v>
      </c>
      <c r="I1029" s="207"/>
      <c r="J1029" s="14"/>
      <c r="K1029" s="14"/>
      <c r="L1029" s="203"/>
      <c r="M1029" s="208"/>
      <c r="N1029" s="209"/>
      <c r="O1029" s="209"/>
      <c r="P1029" s="209"/>
      <c r="Q1029" s="209"/>
      <c r="R1029" s="209"/>
      <c r="S1029" s="209"/>
      <c r="T1029" s="210"/>
      <c r="U1029" s="14"/>
      <c r="V1029" s="14"/>
      <c r="W1029" s="14"/>
      <c r="X1029" s="14"/>
      <c r="Y1029" s="14"/>
      <c r="Z1029" s="14"/>
      <c r="AA1029" s="14"/>
      <c r="AB1029" s="14"/>
      <c r="AC1029" s="14"/>
      <c r="AD1029" s="14"/>
      <c r="AE1029" s="14"/>
      <c r="AT1029" s="204" t="s">
        <v>265</v>
      </c>
      <c r="AU1029" s="204" t="s">
        <v>85</v>
      </c>
      <c r="AV1029" s="14" t="s">
        <v>85</v>
      </c>
      <c r="AW1029" s="14" t="s">
        <v>32</v>
      </c>
      <c r="AX1029" s="14" t="s">
        <v>75</v>
      </c>
      <c r="AY1029" s="204" t="s">
        <v>257</v>
      </c>
    </row>
    <row r="1030" s="13" customFormat="1">
      <c r="A1030" s="13"/>
      <c r="B1030" s="195"/>
      <c r="C1030" s="13"/>
      <c r="D1030" s="196" t="s">
        <v>265</v>
      </c>
      <c r="E1030" s="197" t="s">
        <v>1</v>
      </c>
      <c r="F1030" s="198" t="s">
        <v>1138</v>
      </c>
      <c r="G1030" s="13"/>
      <c r="H1030" s="197" t="s">
        <v>1</v>
      </c>
      <c r="I1030" s="199"/>
      <c r="J1030" s="13"/>
      <c r="K1030" s="13"/>
      <c r="L1030" s="195"/>
      <c r="M1030" s="200"/>
      <c r="N1030" s="201"/>
      <c r="O1030" s="201"/>
      <c r="P1030" s="201"/>
      <c r="Q1030" s="201"/>
      <c r="R1030" s="201"/>
      <c r="S1030" s="201"/>
      <c r="T1030" s="202"/>
      <c r="U1030" s="13"/>
      <c r="V1030" s="13"/>
      <c r="W1030" s="13"/>
      <c r="X1030" s="13"/>
      <c r="Y1030" s="13"/>
      <c r="Z1030" s="13"/>
      <c r="AA1030" s="13"/>
      <c r="AB1030" s="13"/>
      <c r="AC1030" s="13"/>
      <c r="AD1030" s="13"/>
      <c r="AE1030" s="13"/>
      <c r="AT1030" s="197" t="s">
        <v>265</v>
      </c>
      <c r="AU1030" s="197" t="s">
        <v>85</v>
      </c>
      <c r="AV1030" s="13" t="s">
        <v>82</v>
      </c>
      <c r="AW1030" s="13" t="s">
        <v>32</v>
      </c>
      <c r="AX1030" s="13" t="s">
        <v>75</v>
      </c>
      <c r="AY1030" s="197" t="s">
        <v>257</v>
      </c>
    </row>
    <row r="1031" s="14" customFormat="1">
      <c r="A1031" s="14"/>
      <c r="B1031" s="203"/>
      <c r="C1031" s="14"/>
      <c r="D1031" s="196" t="s">
        <v>265</v>
      </c>
      <c r="E1031" s="204" t="s">
        <v>1</v>
      </c>
      <c r="F1031" s="205" t="s">
        <v>4149</v>
      </c>
      <c r="G1031" s="14"/>
      <c r="H1031" s="206">
        <v>63.789999999999999</v>
      </c>
      <c r="I1031" s="207"/>
      <c r="J1031" s="14"/>
      <c r="K1031" s="14"/>
      <c r="L1031" s="203"/>
      <c r="M1031" s="208"/>
      <c r="N1031" s="209"/>
      <c r="O1031" s="209"/>
      <c r="P1031" s="209"/>
      <c r="Q1031" s="209"/>
      <c r="R1031" s="209"/>
      <c r="S1031" s="209"/>
      <c r="T1031" s="210"/>
      <c r="U1031" s="14"/>
      <c r="V1031" s="14"/>
      <c r="W1031" s="14"/>
      <c r="X1031" s="14"/>
      <c r="Y1031" s="14"/>
      <c r="Z1031" s="14"/>
      <c r="AA1031" s="14"/>
      <c r="AB1031" s="14"/>
      <c r="AC1031" s="14"/>
      <c r="AD1031" s="14"/>
      <c r="AE1031" s="14"/>
      <c r="AT1031" s="204" t="s">
        <v>265</v>
      </c>
      <c r="AU1031" s="204" t="s">
        <v>85</v>
      </c>
      <c r="AV1031" s="14" t="s">
        <v>85</v>
      </c>
      <c r="AW1031" s="14" t="s">
        <v>32</v>
      </c>
      <c r="AX1031" s="14" t="s">
        <v>75</v>
      </c>
      <c r="AY1031" s="204" t="s">
        <v>257</v>
      </c>
    </row>
    <row r="1032" s="16" customFormat="1">
      <c r="A1032" s="16"/>
      <c r="B1032" s="219"/>
      <c r="C1032" s="16"/>
      <c r="D1032" s="196" t="s">
        <v>265</v>
      </c>
      <c r="E1032" s="220" t="s">
        <v>1</v>
      </c>
      <c r="F1032" s="221" t="s">
        <v>296</v>
      </c>
      <c r="G1032" s="16"/>
      <c r="H1032" s="222">
        <v>458.91000000000002</v>
      </c>
      <c r="I1032" s="223"/>
      <c r="J1032" s="16"/>
      <c r="K1032" s="16"/>
      <c r="L1032" s="219"/>
      <c r="M1032" s="224"/>
      <c r="N1032" s="225"/>
      <c r="O1032" s="225"/>
      <c r="P1032" s="225"/>
      <c r="Q1032" s="225"/>
      <c r="R1032" s="225"/>
      <c r="S1032" s="225"/>
      <c r="T1032" s="226"/>
      <c r="U1032" s="16"/>
      <c r="V1032" s="16"/>
      <c r="W1032" s="16"/>
      <c r="X1032" s="16"/>
      <c r="Y1032" s="16"/>
      <c r="Z1032" s="16"/>
      <c r="AA1032" s="16"/>
      <c r="AB1032" s="16"/>
      <c r="AC1032" s="16"/>
      <c r="AD1032" s="16"/>
      <c r="AE1032" s="16"/>
      <c r="AT1032" s="220" t="s">
        <v>265</v>
      </c>
      <c r="AU1032" s="220" t="s">
        <v>85</v>
      </c>
      <c r="AV1032" s="16" t="s">
        <v>92</v>
      </c>
      <c r="AW1032" s="16" t="s">
        <v>32</v>
      </c>
      <c r="AX1032" s="16" t="s">
        <v>75</v>
      </c>
      <c r="AY1032" s="220" t="s">
        <v>257</v>
      </c>
    </row>
    <row r="1033" s="13" customFormat="1">
      <c r="A1033" s="13"/>
      <c r="B1033" s="195"/>
      <c r="C1033" s="13"/>
      <c r="D1033" s="196" t="s">
        <v>265</v>
      </c>
      <c r="E1033" s="197" t="s">
        <v>1</v>
      </c>
      <c r="F1033" s="198" t="s">
        <v>835</v>
      </c>
      <c r="G1033" s="13"/>
      <c r="H1033" s="197" t="s">
        <v>1</v>
      </c>
      <c r="I1033" s="199"/>
      <c r="J1033" s="13"/>
      <c r="K1033" s="13"/>
      <c r="L1033" s="195"/>
      <c r="M1033" s="200"/>
      <c r="N1033" s="201"/>
      <c r="O1033" s="201"/>
      <c r="P1033" s="201"/>
      <c r="Q1033" s="201"/>
      <c r="R1033" s="201"/>
      <c r="S1033" s="201"/>
      <c r="T1033" s="202"/>
      <c r="U1033" s="13"/>
      <c r="V1033" s="13"/>
      <c r="W1033" s="13"/>
      <c r="X1033" s="13"/>
      <c r="Y1033" s="13"/>
      <c r="Z1033" s="13"/>
      <c r="AA1033" s="13"/>
      <c r="AB1033" s="13"/>
      <c r="AC1033" s="13"/>
      <c r="AD1033" s="13"/>
      <c r="AE1033" s="13"/>
      <c r="AT1033" s="197" t="s">
        <v>265</v>
      </c>
      <c r="AU1033" s="197" t="s">
        <v>85</v>
      </c>
      <c r="AV1033" s="13" t="s">
        <v>82</v>
      </c>
      <c r="AW1033" s="13" t="s">
        <v>32</v>
      </c>
      <c r="AX1033" s="13" t="s">
        <v>75</v>
      </c>
      <c r="AY1033" s="197" t="s">
        <v>257</v>
      </c>
    </row>
    <row r="1034" s="13" customFormat="1">
      <c r="A1034" s="13"/>
      <c r="B1034" s="195"/>
      <c r="C1034" s="13"/>
      <c r="D1034" s="196" t="s">
        <v>265</v>
      </c>
      <c r="E1034" s="197" t="s">
        <v>1</v>
      </c>
      <c r="F1034" s="198" t="s">
        <v>4151</v>
      </c>
      <c r="G1034" s="13"/>
      <c r="H1034" s="197" t="s">
        <v>1</v>
      </c>
      <c r="I1034" s="199"/>
      <c r="J1034" s="13"/>
      <c r="K1034" s="13"/>
      <c r="L1034" s="195"/>
      <c r="M1034" s="200"/>
      <c r="N1034" s="201"/>
      <c r="O1034" s="201"/>
      <c r="P1034" s="201"/>
      <c r="Q1034" s="201"/>
      <c r="R1034" s="201"/>
      <c r="S1034" s="201"/>
      <c r="T1034" s="202"/>
      <c r="U1034" s="13"/>
      <c r="V1034" s="13"/>
      <c r="W1034" s="13"/>
      <c r="X1034" s="13"/>
      <c r="Y1034" s="13"/>
      <c r="Z1034" s="13"/>
      <c r="AA1034" s="13"/>
      <c r="AB1034" s="13"/>
      <c r="AC1034" s="13"/>
      <c r="AD1034" s="13"/>
      <c r="AE1034" s="13"/>
      <c r="AT1034" s="197" t="s">
        <v>265</v>
      </c>
      <c r="AU1034" s="197" t="s">
        <v>85</v>
      </c>
      <c r="AV1034" s="13" t="s">
        <v>82</v>
      </c>
      <c r="AW1034" s="13" t="s">
        <v>32</v>
      </c>
      <c r="AX1034" s="13" t="s">
        <v>75</v>
      </c>
      <c r="AY1034" s="197" t="s">
        <v>257</v>
      </c>
    </row>
    <row r="1035" s="14" customFormat="1">
      <c r="A1035" s="14"/>
      <c r="B1035" s="203"/>
      <c r="C1035" s="14"/>
      <c r="D1035" s="196" t="s">
        <v>265</v>
      </c>
      <c r="E1035" s="204" t="s">
        <v>1</v>
      </c>
      <c r="F1035" s="205" t="s">
        <v>4174</v>
      </c>
      <c r="G1035" s="14"/>
      <c r="H1035" s="206">
        <v>39.479999999999997</v>
      </c>
      <c r="I1035" s="207"/>
      <c r="J1035" s="14"/>
      <c r="K1035" s="14"/>
      <c r="L1035" s="203"/>
      <c r="M1035" s="208"/>
      <c r="N1035" s="209"/>
      <c r="O1035" s="209"/>
      <c r="P1035" s="209"/>
      <c r="Q1035" s="209"/>
      <c r="R1035" s="209"/>
      <c r="S1035" s="209"/>
      <c r="T1035" s="210"/>
      <c r="U1035" s="14"/>
      <c r="V1035" s="14"/>
      <c r="W1035" s="14"/>
      <c r="X1035" s="14"/>
      <c r="Y1035" s="14"/>
      <c r="Z1035" s="14"/>
      <c r="AA1035" s="14"/>
      <c r="AB1035" s="14"/>
      <c r="AC1035" s="14"/>
      <c r="AD1035" s="14"/>
      <c r="AE1035" s="14"/>
      <c r="AT1035" s="204" t="s">
        <v>265</v>
      </c>
      <c r="AU1035" s="204" t="s">
        <v>85</v>
      </c>
      <c r="AV1035" s="14" t="s">
        <v>85</v>
      </c>
      <c r="AW1035" s="14" t="s">
        <v>32</v>
      </c>
      <c r="AX1035" s="14" t="s">
        <v>75</v>
      </c>
      <c r="AY1035" s="204" t="s">
        <v>257</v>
      </c>
    </row>
    <row r="1036" s="13" customFormat="1">
      <c r="A1036" s="13"/>
      <c r="B1036" s="195"/>
      <c r="C1036" s="13"/>
      <c r="D1036" s="196" t="s">
        <v>265</v>
      </c>
      <c r="E1036" s="197" t="s">
        <v>1</v>
      </c>
      <c r="F1036" s="198" t="s">
        <v>1140</v>
      </c>
      <c r="G1036" s="13"/>
      <c r="H1036" s="197" t="s">
        <v>1</v>
      </c>
      <c r="I1036" s="199"/>
      <c r="J1036" s="13"/>
      <c r="K1036" s="13"/>
      <c r="L1036" s="195"/>
      <c r="M1036" s="200"/>
      <c r="N1036" s="201"/>
      <c r="O1036" s="201"/>
      <c r="P1036" s="201"/>
      <c r="Q1036" s="201"/>
      <c r="R1036" s="201"/>
      <c r="S1036" s="201"/>
      <c r="T1036" s="202"/>
      <c r="U1036" s="13"/>
      <c r="V1036" s="13"/>
      <c r="W1036" s="13"/>
      <c r="X1036" s="13"/>
      <c r="Y1036" s="13"/>
      <c r="Z1036" s="13"/>
      <c r="AA1036" s="13"/>
      <c r="AB1036" s="13"/>
      <c r="AC1036" s="13"/>
      <c r="AD1036" s="13"/>
      <c r="AE1036" s="13"/>
      <c r="AT1036" s="197" t="s">
        <v>265</v>
      </c>
      <c r="AU1036" s="197" t="s">
        <v>85</v>
      </c>
      <c r="AV1036" s="13" t="s">
        <v>82</v>
      </c>
      <c r="AW1036" s="13" t="s">
        <v>32</v>
      </c>
      <c r="AX1036" s="13" t="s">
        <v>75</v>
      </c>
      <c r="AY1036" s="197" t="s">
        <v>257</v>
      </c>
    </row>
    <row r="1037" s="14" customFormat="1">
      <c r="A1037" s="14"/>
      <c r="B1037" s="203"/>
      <c r="C1037" s="14"/>
      <c r="D1037" s="196" t="s">
        <v>265</v>
      </c>
      <c r="E1037" s="204" t="s">
        <v>1</v>
      </c>
      <c r="F1037" s="205" t="s">
        <v>4175</v>
      </c>
      <c r="G1037" s="14"/>
      <c r="H1037" s="206">
        <v>34.899999999999999</v>
      </c>
      <c r="I1037" s="207"/>
      <c r="J1037" s="14"/>
      <c r="K1037" s="14"/>
      <c r="L1037" s="203"/>
      <c r="M1037" s="208"/>
      <c r="N1037" s="209"/>
      <c r="O1037" s="209"/>
      <c r="P1037" s="209"/>
      <c r="Q1037" s="209"/>
      <c r="R1037" s="209"/>
      <c r="S1037" s="209"/>
      <c r="T1037" s="210"/>
      <c r="U1037" s="14"/>
      <c r="V1037" s="14"/>
      <c r="W1037" s="14"/>
      <c r="X1037" s="14"/>
      <c r="Y1037" s="14"/>
      <c r="Z1037" s="14"/>
      <c r="AA1037" s="14"/>
      <c r="AB1037" s="14"/>
      <c r="AC1037" s="14"/>
      <c r="AD1037" s="14"/>
      <c r="AE1037" s="14"/>
      <c r="AT1037" s="204" t="s">
        <v>265</v>
      </c>
      <c r="AU1037" s="204" t="s">
        <v>85</v>
      </c>
      <c r="AV1037" s="14" t="s">
        <v>85</v>
      </c>
      <c r="AW1037" s="14" t="s">
        <v>32</v>
      </c>
      <c r="AX1037" s="14" t="s">
        <v>75</v>
      </c>
      <c r="AY1037" s="204" t="s">
        <v>257</v>
      </c>
    </row>
    <row r="1038" s="16" customFormat="1">
      <c r="A1038" s="16"/>
      <c r="B1038" s="219"/>
      <c r="C1038" s="16"/>
      <c r="D1038" s="196" t="s">
        <v>265</v>
      </c>
      <c r="E1038" s="220" t="s">
        <v>1</v>
      </c>
      <c r="F1038" s="221" t="s">
        <v>296</v>
      </c>
      <c r="G1038" s="16"/>
      <c r="H1038" s="222">
        <v>74.379999999999995</v>
      </c>
      <c r="I1038" s="223"/>
      <c r="J1038" s="16"/>
      <c r="K1038" s="16"/>
      <c r="L1038" s="219"/>
      <c r="M1038" s="224"/>
      <c r="N1038" s="225"/>
      <c r="O1038" s="225"/>
      <c r="P1038" s="225"/>
      <c r="Q1038" s="225"/>
      <c r="R1038" s="225"/>
      <c r="S1038" s="225"/>
      <c r="T1038" s="226"/>
      <c r="U1038" s="16"/>
      <c r="V1038" s="16"/>
      <c r="W1038" s="16"/>
      <c r="X1038" s="16"/>
      <c r="Y1038" s="16"/>
      <c r="Z1038" s="16"/>
      <c r="AA1038" s="16"/>
      <c r="AB1038" s="16"/>
      <c r="AC1038" s="16"/>
      <c r="AD1038" s="16"/>
      <c r="AE1038" s="16"/>
      <c r="AT1038" s="220" t="s">
        <v>265</v>
      </c>
      <c r="AU1038" s="220" t="s">
        <v>85</v>
      </c>
      <c r="AV1038" s="16" t="s">
        <v>92</v>
      </c>
      <c r="AW1038" s="16" t="s">
        <v>32</v>
      </c>
      <c r="AX1038" s="16" t="s">
        <v>75</v>
      </c>
      <c r="AY1038" s="220" t="s">
        <v>257</v>
      </c>
    </row>
    <row r="1039" s="15" customFormat="1">
      <c r="A1039" s="15"/>
      <c r="B1039" s="211"/>
      <c r="C1039" s="15"/>
      <c r="D1039" s="196" t="s">
        <v>265</v>
      </c>
      <c r="E1039" s="212" t="s">
        <v>1</v>
      </c>
      <c r="F1039" s="213" t="s">
        <v>271</v>
      </c>
      <c r="G1039" s="15"/>
      <c r="H1039" s="214">
        <v>533.28999999999996</v>
      </c>
      <c r="I1039" s="215"/>
      <c r="J1039" s="15"/>
      <c r="K1039" s="15"/>
      <c r="L1039" s="211"/>
      <c r="M1039" s="216"/>
      <c r="N1039" s="217"/>
      <c r="O1039" s="217"/>
      <c r="P1039" s="217"/>
      <c r="Q1039" s="217"/>
      <c r="R1039" s="217"/>
      <c r="S1039" s="217"/>
      <c r="T1039" s="218"/>
      <c r="U1039" s="15"/>
      <c r="V1039" s="15"/>
      <c r="W1039" s="15"/>
      <c r="X1039" s="15"/>
      <c r="Y1039" s="15"/>
      <c r="Z1039" s="15"/>
      <c r="AA1039" s="15"/>
      <c r="AB1039" s="15"/>
      <c r="AC1039" s="15"/>
      <c r="AD1039" s="15"/>
      <c r="AE1039" s="15"/>
      <c r="AT1039" s="212" t="s">
        <v>265</v>
      </c>
      <c r="AU1039" s="212" t="s">
        <v>85</v>
      </c>
      <c r="AV1039" s="15" t="s">
        <v>108</v>
      </c>
      <c r="AW1039" s="15" t="s">
        <v>32</v>
      </c>
      <c r="AX1039" s="15" t="s">
        <v>82</v>
      </c>
      <c r="AY1039" s="212" t="s">
        <v>257</v>
      </c>
    </row>
    <row r="1040" s="2" customFormat="1" ht="24.15" customHeight="1">
      <c r="A1040" s="38"/>
      <c r="B1040" s="181"/>
      <c r="C1040" s="227" t="s">
        <v>1267</v>
      </c>
      <c r="D1040" s="227" t="s">
        <v>315</v>
      </c>
      <c r="E1040" s="228" t="s">
        <v>1358</v>
      </c>
      <c r="F1040" s="229" t="s">
        <v>1359</v>
      </c>
      <c r="G1040" s="230" t="s">
        <v>323</v>
      </c>
      <c r="H1040" s="231">
        <v>258.22500000000002</v>
      </c>
      <c r="I1040" s="232"/>
      <c r="J1040" s="233">
        <f>ROUND(I1040*H1040,2)</f>
        <v>0</v>
      </c>
      <c r="K1040" s="229" t="s">
        <v>263</v>
      </c>
      <c r="L1040" s="234"/>
      <c r="M1040" s="235" t="s">
        <v>1</v>
      </c>
      <c r="N1040" s="236" t="s">
        <v>40</v>
      </c>
      <c r="O1040" s="77"/>
      <c r="P1040" s="191">
        <f>O1040*H1040</f>
        <v>0</v>
      </c>
      <c r="Q1040" s="191">
        <v>0.0023999999999999998</v>
      </c>
      <c r="R1040" s="191">
        <f>Q1040*H1040</f>
        <v>0.61973999999999996</v>
      </c>
      <c r="S1040" s="191">
        <v>0</v>
      </c>
      <c r="T1040" s="192">
        <f>S1040*H1040</f>
        <v>0</v>
      </c>
      <c r="U1040" s="38"/>
      <c r="V1040" s="38"/>
      <c r="W1040" s="38"/>
      <c r="X1040" s="38"/>
      <c r="Y1040" s="38"/>
      <c r="Z1040" s="38"/>
      <c r="AA1040" s="38"/>
      <c r="AB1040" s="38"/>
      <c r="AC1040" s="38"/>
      <c r="AD1040" s="38"/>
      <c r="AE1040" s="38"/>
      <c r="AR1040" s="193" t="s">
        <v>462</v>
      </c>
      <c r="AT1040" s="193" t="s">
        <v>315</v>
      </c>
      <c r="AU1040" s="193" t="s">
        <v>85</v>
      </c>
      <c r="AY1040" s="19" t="s">
        <v>257</v>
      </c>
      <c r="BE1040" s="194">
        <f>IF(N1040="základní",J1040,0)</f>
        <v>0</v>
      </c>
      <c r="BF1040" s="194">
        <f>IF(N1040="snížená",J1040,0)</f>
        <v>0</v>
      </c>
      <c r="BG1040" s="194">
        <f>IF(N1040="zákl. přenesená",J1040,0)</f>
        <v>0</v>
      </c>
      <c r="BH1040" s="194">
        <f>IF(N1040="sníž. přenesená",J1040,0)</f>
        <v>0</v>
      </c>
      <c r="BI1040" s="194">
        <f>IF(N1040="nulová",J1040,0)</f>
        <v>0</v>
      </c>
      <c r="BJ1040" s="19" t="s">
        <v>82</v>
      </c>
      <c r="BK1040" s="194">
        <f>ROUND(I1040*H1040,2)</f>
        <v>0</v>
      </c>
      <c r="BL1040" s="19" t="s">
        <v>364</v>
      </c>
      <c r="BM1040" s="193" t="s">
        <v>4211</v>
      </c>
    </row>
    <row r="1041" s="13" customFormat="1">
      <c r="A1041" s="13"/>
      <c r="B1041" s="195"/>
      <c r="C1041" s="13"/>
      <c r="D1041" s="196" t="s">
        <v>265</v>
      </c>
      <c r="E1041" s="197" t="s">
        <v>1</v>
      </c>
      <c r="F1041" s="198" t="s">
        <v>1133</v>
      </c>
      <c r="G1041" s="13"/>
      <c r="H1041" s="197" t="s">
        <v>1</v>
      </c>
      <c r="I1041" s="199"/>
      <c r="J1041" s="13"/>
      <c r="K1041" s="13"/>
      <c r="L1041" s="195"/>
      <c r="M1041" s="200"/>
      <c r="N1041" s="201"/>
      <c r="O1041" s="201"/>
      <c r="P1041" s="201"/>
      <c r="Q1041" s="201"/>
      <c r="R1041" s="201"/>
      <c r="S1041" s="201"/>
      <c r="T1041" s="202"/>
      <c r="U1041" s="13"/>
      <c r="V1041" s="13"/>
      <c r="W1041" s="13"/>
      <c r="X1041" s="13"/>
      <c r="Y1041" s="13"/>
      <c r="Z1041" s="13"/>
      <c r="AA1041" s="13"/>
      <c r="AB1041" s="13"/>
      <c r="AC1041" s="13"/>
      <c r="AD1041" s="13"/>
      <c r="AE1041" s="13"/>
      <c r="AT1041" s="197" t="s">
        <v>265</v>
      </c>
      <c r="AU1041" s="197" t="s">
        <v>85</v>
      </c>
      <c r="AV1041" s="13" t="s">
        <v>82</v>
      </c>
      <c r="AW1041" s="13" t="s">
        <v>32</v>
      </c>
      <c r="AX1041" s="13" t="s">
        <v>75</v>
      </c>
      <c r="AY1041" s="197" t="s">
        <v>257</v>
      </c>
    </row>
    <row r="1042" s="13" customFormat="1">
      <c r="A1042" s="13"/>
      <c r="B1042" s="195"/>
      <c r="C1042" s="13"/>
      <c r="D1042" s="196" t="s">
        <v>265</v>
      </c>
      <c r="E1042" s="197" t="s">
        <v>1</v>
      </c>
      <c r="F1042" s="198" t="s">
        <v>4146</v>
      </c>
      <c r="G1042" s="13"/>
      <c r="H1042" s="197" t="s">
        <v>1</v>
      </c>
      <c r="I1042" s="199"/>
      <c r="J1042" s="13"/>
      <c r="K1042" s="13"/>
      <c r="L1042" s="195"/>
      <c r="M1042" s="200"/>
      <c r="N1042" s="201"/>
      <c r="O1042" s="201"/>
      <c r="P1042" s="201"/>
      <c r="Q1042" s="201"/>
      <c r="R1042" s="201"/>
      <c r="S1042" s="201"/>
      <c r="T1042" s="202"/>
      <c r="U1042" s="13"/>
      <c r="V1042" s="13"/>
      <c r="W1042" s="13"/>
      <c r="X1042" s="13"/>
      <c r="Y1042" s="13"/>
      <c r="Z1042" s="13"/>
      <c r="AA1042" s="13"/>
      <c r="AB1042" s="13"/>
      <c r="AC1042" s="13"/>
      <c r="AD1042" s="13"/>
      <c r="AE1042" s="13"/>
      <c r="AT1042" s="197" t="s">
        <v>265</v>
      </c>
      <c r="AU1042" s="197" t="s">
        <v>85</v>
      </c>
      <c r="AV1042" s="13" t="s">
        <v>82</v>
      </c>
      <c r="AW1042" s="13" t="s">
        <v>32</v>
      </c>
      <c r="AX1042" s="13" t="s">
        <v>75</v>
      </c>
      <c r="AY1042" s="197" t="s">
        <v>257</v>
      </c>
    </row>
    <row r="1043" s="14" customFormat="1">
      <c r="A1043" s="14"/>
      <c r="B1043" s="203"/>
      <c r="C1043" s="14"/>
      <c r="D1043" s="196" t="s">
        <v>265</v>
      </c>
      <c r="E1043" s="204" t="s">
        <v>1</v>
      </c>
      <c r="F1043" s="205" t="s">
        <v>4147</v>
      </c>
      <c r="G1043" s="14"/>
      <c r="H1043" s="206">
        <v>84.569999999999993</v>
      </c>
      <c r="I1043" s="207"/>
      <c r="J1043" s="14"/>
      <c r="K1043" s="14"/>
      <c r="L1043" s="203"/>
      <c r="M1043" s="208"/>
      <c r="N1043" s="209"/>
      <c r="O1043" s="209"/>
      <c r="P1043" s="209"/>
      <c r="Q1043" s="209"/>
      <c r="R1043" s="209"/>
      <c r="S1043" s="209"/>
      <c r="T1043" s="210"/>
      <c r="U1043" s="14"/>
      <c r="V1043" s="14"/>
      <c r="W1043" s="14"/>
      <c r="X1043" s="14"/>
      <c r="Y1043" s="14"/>
      <c r="Z1043" s="14"/>
      <c r="AA1043" s="14"/>
      <c r="AB1043" s="14"/>
      <c r="AC1043" s="14"/>
      <c r="AD1043" s="14"/>
      <c r="AE1043" s="14"/>
      <c r="AT1043" s="204" t="s">
        <v>265</v>
      </c>
      <c r="AU1043" s="204" t="s">
        <v>85</v>
      </c>
      <c r="AV1043" s="14" t="s">
        <v>85</v>
      </c>
      <c r="AW1043" s="14" t="s">
        <v>32</v>
      </c>
      <c r="AX1043" s="14" t="s">
        <v>75</v>
      </c>
      <c r="AY1043" s="204" t="s">
        <v>257</v>
      </c>
    </row>
    <row r="1044" s="13" customFormat="1">
      <c r="A1044" s="13"/>
      <c r="B1044" s="195"/>
      <c r="C1044" s="13"/>
      <c r="D1044" s="196" t="s">
        <v>265</v>
      </c>
      <c r="E1044" s="197" t="s">
        <v>1</v>
      </c>
      <c r="F1044" s="198" t="s">
        <v>1134</v>
      </c>
      <c r="G1044" s="13"/>
      <c r="H1044" s="197" t="s">
        <v>1</v>
      </c>
      <c r="I1044" s="199"/>
      <c r="J1044" s="13"/>
      <c r="K1044" s="13"/>
      <c r="L1044" s="195"/>
      <c r="M1044" s="200"/>
      <c r="N1044" s="201"/>
      <c r="O1044" s="201"/>
      <c r="P1044" s="201"/>
      <c r="Q1044" s="201"/>
      <c r="R1044" s="201"/>
      <c r="S1044" s="201"/>
      <c r="T1044" s="202"/>
      <c r="U1044" s="13"/>
      <c r="V1044" s="13"/>
      <c r="W1044" s="13"/>
      <c r="X1044" s="13"/>
      <c r="Y1044" s="13"/>
      <c r="Z1044" s="13"/>
      <c r="AA1044" s="13"/>
      <c r="AB1044" s="13"/>
      <c r="AC1044" s="13"/>
      <c r="AD1044" s="13"/>
      <c r="AE1044" s="13"/>
      <c r="AT1044" s="197" t="s">
        <v>265</v>
      </c>
      <c r="AU1044" s="197" t="s">
        <v>85</v>
      </c>
      <c r="AV1044" s="13" t="s">
        <v>82</v>
      </c>
      <c r="AW1044" s="13" t="s">
        <v>32</v>
      </c>
      <c r="AX1044" s="13" t="s">
        <v>75</v>
      </c>
      <c r="AY1044" s="197" t="s">
        <v>257</v>
      </c>
    </row>
    <row r="1045" s="14" customFormat="1">
      <c r="A1045" s="14"/>
      <c r="B1045" s="203"/>
      <c r="C1045" s="14"/>
      <c r="D1045" s="196" t="s">
        <v>265</v>
      </c>
      <c r="E1045" s="204" t="s">
        <v>1</v>
      </c>
      <c r="F1045" s="205" t="s">
        <v>4148</v>
      </c>
      <c r="G1045" s="14"/>
      <c r="H1045" s="206">
        <v>112.99</v>
      </c>
      <c r="I1045" s="207"/>
      <c r="J1045" s="14"/>
      <c r="K1045" s="14"/>
      <c r="L1045" s="203"/>
      <c r="M1045" s="208"/>
      <c r="N1045" s="209"/>
      <c r="O1045" s="209"/>
      <c r="P1045" s="209"/>
      <c r="Q1045" s="209"/>
      <c r="R1045" s="209"/>
      <c r="S1045" s="209"/>
      <c r="T1045" s="210"/>
      <c r="U1045" s="14"/>
      <c r="V1045" s="14"/>
      <c r="W1045" s="14"/>
      <c r="X1045" s="14"/>
      <c r="Y1045" s="14"/>
      <c r="Z1045" s="14"/>
      <c r="AA1045" s="14"/>
      <c r="AB1045" s="14"/>
      <c r="AC1045" s="14"/>
      <c r="AD1045" s="14"/>
      <c r="AE1045" s="14"/>
      <c r="AT1045" s="204" t="s">
        <v>265</v>
      </c>
      <c r="AU1045" s="204" t="s">
        <v>85</v>
      </c>
      <c r="AV1045" s="14" t="s">
        <v>85</v>
      </c>
      <c r="AW1045" s="14" t="s">
        <v>32</v>
      </c>
      <c r="AX1045" s="14" t="s">
        <v>75</v>
      </c>
      <c r="AY1045" s="204" t="s">
        <v>257</v>
      </c>
    </row>
    <row r="1046" s="16" customFormat="1">
      <c r="A1046" s="16"/>
      <c r="B1046" s="219"/>
      <c r="C1046" s="16"/>
      <c r="D1046" s="196" t="s">
        <v>265</v>
      </c>
      <c r="E1046" s="220" t="s">
        <v>1</v>
      </c>
      <c r="F1046" s="221" t="s">
        <v>296</v>
      </c>
      <c r="G1046" s="16"/>
      <c r="H1046" s="222">
        <v>197.56</v>
      </c>
      <c r="I1046" s="223"/>
      <c r="J1046" s="16"/>
      <c r="K1046" s="16"/>
      <c r="L1046" s="219"/>
      <c r="M1046" s="224"/>
      <c r="N1046" s="225"/>
      <c r="O1046" s="225"/>
      <c r="P1046" s="225"/>
      <c r="Q1046" s="225"/>
      <c r="R1046" s="225"/>
      <c r="S1046" s="225"/>
      <c r="T1046" s="226"/>
      <c r="U1046" s="16"/>
      <c r="V1046" s="16"/>
      <c r="W1046" s="16"/>
      <c r="X1046" s="16"/>
      <c r="Y1046" s="16"/>
      <c r="Z1046" s="16"/>
      <c r="AA1046" s="16"/>
      <c r="AB1046" s="16"/>
      <c r="AC1046" s="16"/>
      <c r="AD1046" s="16"/>
      <c r="AE1046" s="16"/>
      <c r="AT1046" s="220" t="s">
        <v>265</v>
      </c>
      <c r="AU1046" s="220" t="s">
        <v>85</v>
      </c>
      <c r="AV1046" s="16" t="s">
        <v>92</v>
      </c>
      <c r="AW1046" s="16" t="s">
        <v>32</v>
      </c>
      <c r="AX1046" s="16" t="s">
        <v>75</v>
      </c>
      <c r="AY1046" s="220" t="s">
        <v>257</v>
      </c>
    </row>
    <row r="1047" s="13" customFormat="1">
      <c r="A1047" s="13"/>
      <c r="B1047" s="195"/>
      <c r="C1047" s="13"/>
      <c r="D1047" s="196" t="s">
        <v>265</v>
      </c>
      <c r="E1047" s="197" t="s">
        <v>1</v>
      </c>
      <c r="F1047" s="198" t="s">
        <v>835</v>
      </c>
      <c r="G1047" s="13"/>
      <c r="H1047" s="197" t="s">
        <v>1</v>
      </c>
      <c r="I1047" s="199"/>
      <c r="J1047" s="13"/>
      <c r="K1047" s="13"/>
      <c r="L1047" s="195"/>
      <c r="M1047" s="200"/>
      <c r="N1047" s="201"/>
      <c r="O1047" s="201"/>
      <c r="P1047" s="201"/>
      <c r="Q1047" s="201"/>
      <c r="R1047" s="201"/>
      <c r="S1047" s="201"/>
      <c r="T1047" s="202"/>
      <c r="U1047" s="13"/>
      <c r="V1047" s="13"/>
      <c r="W1047" s="13"/>
      <c r="X1047" s="13"/>
      <c r="Y1047" s="13"/>
      <c r="Z1047" s="13"/>
      <c r="AA1047" s="13"/>
      <c r="AB1047" s="13"/>
      <c r="AC1047" s="13"/>
      <c r="AD1047" s="13"/>
      <c r="AE1047" s="13"/>
      <c r="AT1047" s="197" t="s">
        <v>265</v>
      </c>
      <c r="AU1047" s="197" t="s">
        <v>85</v>
      </c>
      <c r="AV1047" s="13" t="s">
        <v>82</v>
      </c>
      <c r="AW1047" s="13" t="s">
        <v>32</v>
      </c>
      <c r="AX1047" s="13" t="s">
        <v>75</v>
      </c>
      <c r="AY1047" s="197" t="s">
        <v>257</v>
      </c>
    </row>
    <row r="1048" s="13" customFormat="1">
      <c r="A1048" s="13"/>
      <c r="B1048" s="195"/>
      <c r="C1048" s="13"/>
      <c r="D1048" s="196" t="s">
        <v>265</v>
      </c>
      <c r="E1048" s="197" t="s">
        <v>1</v>
      </c>
      <c r="F1048" s="198" t="s">
        <v>4151</v>
      </c>
      <c r="G1048" s="13"/>
      <c r="H1048" s="197" t="s">
        <v>1</v>
      </c>
      <c r="I1048" s="199"/>
      <c r="J1048" s="13"/>
      <c r="K1048" s="13"/>
      <c r="L1048" s="195"/>
      <c r="M1048" s="200"/>
      <c r="N1048" s="201"/>
      <c r="O1048" s="201"/>
      <c r="P1048" s="201"/>
      <c r="Q1048" s="201"/>
      <c r="R1048" s="201"/>
      <c r="S1048" s="201"/>
      <c r="T1048" s="202"/>
      <c r="U1048" s="13"/>
      <c r="V1048" s="13"/>
      <c r="W1048" s="13"/>
      <c r="X1048" s="13"/>
      <c r="Y1048" s="13"/>
      <c r="Z1048" s="13"/>
      <c r="AA1048" s="13"/>
      <c r="AB1048" s="13"/>
      <c r="AC1048" s="13"/>
      <c r="AD1048" s="13"/>
      <c r="AE1048" s="13"/>
      <c r="AT1048" s="197" t="s">
        <v>265</v>
      </c>
      <c r="AU1048" s="197" t="s">
        <v>85</v>
      </c>
      <c r="AV1048" s="13" t="s">
        <v>82</v>
      </c>
      <c r="AW1048" s="13" t="s">
        <v>32</v>
      </c>
      <c r="AX1048" s="13" t="s">
        <v>75</v>
      </c>
      <c r="AY1048" s="197" t="s">
        <v>257</v>
      </c>
    </row>
    <row r="1049" s="14" customFormat="1">
      <c r="A1049" s="14"/>
      <c r="B1049" s="203"/>
      <c r="C1049" s="14"/>
      <c r="D1049" s="196" t="s">
        <v>265</v>
      </c>
      <c r="E1049" s="204" t="s">
        <v>1</v>
      </c>
      <c r="F1049" s="205" t="s">
        <v>4152</v>
      </c>
      <c r="G1049" s="14"/>
      <c r="H1049" s="206">
        <v>19.739999999999998</v>
      </c>
      <c r="I1049" s="207"/>
      <c r="J1049" s="14"/>
      <c r="K1049" s="14"/>
      <c r="L1049" s="203"/>
      <c r="M1049" s="208"/>
      <c r="N1049" s="209"/>
      <c r="O1049" s="209"/>
      <c r="P1049" s="209"/>
      <c r="Q1049" s="209"/>
      <c r="R1049" s="209"/>
      <c r="S1049" s="209"/>
      <c r="T1049" s="210"/>
      <c r="U1049" s="14"/>
      <c r="V1049" s="14"/>
      <c r="W1049" s="14"/>
      <c r="X1049" s="14"/>
      <c r="Y1049" s="14"/>
      <c r="Z1049" s="14"/>
      <c r="AA1049" s="14"/>
      <c r="AB1049" s="14"/>
      <c r="AC1049" s="14"/>
      <c r="AD1049" s="14"/>
      <c r="AE1049" s="14"/>
      <c r="AT1049" s="204" t="s">
        <v>265</v>
      </c>
      <c r="AU1049" s="204" t="s">
        <v>85</v>
      </c>
      <c r="AV1049" s="14" t="s">
        <v>85</v>
      </c>
      <c r="AW1049" s="14" t="s">
        <v>32</v>
      </c>
      <c r="AX1049" s="14" t="s">
        <v>75</v>
      </c>
      <c r="AY1049" s="204" t="s">
        <v>257</v>
      </c>
    </row>
    <row r="1050" s="13" customFormat="1">
      <c r="A1050" s="13"/>
      <c r="B1050" s="195"/>
      <c r="C1050" s="13"/>
      <c r="D1050" s="196" t="s">
        <v>265</v>
      </c>
      <c r="E1050" s="197" t="s">
        <v>1</v>
      </c>
      <c r="F1050" s="198" t="s">
        <v>1140</v>
      </c>
      <c r="G1050" s="13"/>
      <c r="H1050" s="197" t="s">
        <v>1</v>
      </c>
      <c r="I1050" s="199"/>
      <c r="J1050" s="13"/>
      <c r="K1050" s="13"/>
      <c r="L1050" s="195"/>
      <c r="M1050" s="200"/>
      <c r="N1050" s="201"/>
      <c r="O1050" s="201"/>
      <c r="P1050" s="201"/>
      <c r="Q1050" s="201"/>
      <c r="R1050" s="201"/>
      <c r="S1050" s="201"/>
      <c r="T1050" s="202"/>
      <c r="U1050" s="13"/>
      <c r="V1050" s="13"/>
      <c r="W1050" s="13"/>
      <c r="X1050" s="13"/>
      <c r="Y1050" s="13"/>
      <c r="Z1050" s="13"/>
      <c r="AA1050" s="13"/>
      <c r="AB1050" s="13"/>
      <c r="AC1050" s="13"/>
      <c r="AD1050" s="13"/>
      <c r="AE1050" s="13"/>
      <c r="AT1050" s="197" t="s">
        <v>265</v>
      </c>
      <c r="AU1050" s="197" t="s">
        <v>85</v>
      </c>
      <c r="AV1050" s="13" t="s">
        <v>82</v>
      </c>
      <c r="AW1050" s="13" t="s">
        <v>32</v>
      </c>
      <c r="AX1050" s="13" t="s">
        <v>75</v>
      </c>
      <c r="AY1050" s="197" t="s">
        <v>257</v>
      </c>
    </row>
    <row r="1051" s="14" customFormat="1">
      <c r="A1051" s="14"/>
      <c r="B1051" s="203"/>
      <c r="C1051" s="14"/>
      <c r="D1051" s="196" t="s">
        <v>265</v>
      </c>
      <c r="E1051" s="204" t="s">
        <v>1</v>
      </c>
      <c r="F1051" s="205" t="s">
        <v>4153</v>
      </c>
      <c r="G1051" s="14"/>
      <c r="H1051" s="206">
        <v>17.449999999999999</v>
      </c>
      <c r="I1051" s="207"/>
      <c r="J1051" s="14"/>
      <c r="K1051" s="14"/>
      <c r="L1051" s="203"/>
      <c r="M1051" s="208"/>
      <c r="N1051" s="209"/>
      <c r="O1051" s="209"/>
      <c r="P1051" s="209"/>
      <c r="Q1051" s="209"/>
      <c r="R1051" s="209"/>
      <c r="S1051" s="209"/>
      <c r="T1051" s="210"/>
      <c r="U1051" s="14"/>
      <c r="V1051" s="14"/>
      <c r="W1051" s="14"/>
      <c r="X1051" s="14"/>
      <c r="Y1051" s="14"/>
      <c r="Z1051" s="14"/>
      <c r="AA1051" s="14"/>
      <c r="AB1051" s="14"/>
      <c r="AC1051" s="14"/>
      <c r="AD1051" s="14"/>
      <c r="AE1051" s="14"/>
      <c r="AT1051" s="204" t="s">
        <v>265</v>
      </c>
      <c r="AU1051" s="204" t="s">
        <v>85</v>
      </c>
      <c r="AV1051" s="14" t="s">
        <v>85</v>
      </c>
      <c r="AW1051" s="14" t="s">
        <v>32</v>
      </c>
      <c r="AX1051" s="14" t="s">
        <v>75</v>
      </c>
      <c r="AY1051" s="204" t="s">
        <v>257</v>
      </c>
    </row>
    <row r="1052" s="16" customFormat="1">
      <c r="A1052" s="16"/>
      <c r="B1052" s="219"/>
      <c r="C1052" s="16"/>
      <c r="D1052" s="196" t="s">
        <v>265</v>
      </c>
      <c r="E1052" s="220" t="s">
        <v>1</v>
      </c>
      <c r="F1052" s="221" t="s">
        <v>296</v>
      </c>
      <c r="G1052" s="16"/>
      <c r="H1052" s="222">
        <v>37.189999999999998</v>
      </c>
      <c r="I1052" s="223"/>
      <c r="J1052" s="16"/>
      <c r="K1052" s="16"/>
      <c r="L1052" s="219"/>
      <c r="M1052" s="224"/>
      <c r="N1052" s="225"/>
      <c r="O1052" s="225"/>
      <c r="P1052" s="225"/>
      <c r="Q1052" s="225"/>
      <c r="R1052" s="225"/>
      <c r="S1052" s="225"/>
      <c r="T1052" s="226"/>
      <c r="U1052" s="16"/>
      <c r="V1052" s="16"/>
      <c r="W1052" s="16"/>
      <c r="X1052" s="16"/>
      <c r="Y1052" s="16"/>
      <c r="Z1052" s="16"/>
      <c r="AA1052" s="16"/>
      <c r="AB1052" s="16"/>
      <c r="AC1052" s="16"/>
      <c r="AD1052" s="16"/>
      <c r="AE1052" s="16"/>
      <c r="AT1052" s="220" t="s">
        <v>265</v>
      </c>
      <c r="AU1052" s="220" t="s">
        <v>85</v>
      </c>
      <c r="AV1052" s="16" t="s">
        <v>92</v>
      </c>
      <c r="AW1052" s="16" t="s">
        <v>32</v>
      </c>
      <c r="AX1052" s="16" t="s">
        <v>75</v>
      </c>
      <c r="AY1052" s="220" t="s">
        <v>257</v>
      </c>
    </row>
    <row r="1053" s="15" customFormat="1">
      <c r="A1053" s="15"/>
      <c r="B1053" s="211"/>
      <c r="C1053" s="15"/>
      <c r="D1053" s="196" t="s">
        <v>265</v>
      </c>
      <c r="E1053" s="212" t="s">
        <v>1</v>
      </c>
      <c r="F1053" s="213" t="s">
        <v>271</v>
      </c>
      <c r="G1053" s="15"/>
      <c r="H1053" s="214">
        <v>234.75</v>
      </c>
      <c r="I1053" s="215"/>
      <c r="J1053" s="15"/>
      <c r="K1053" s="15"/>
      <c r="L1053" s="211"/>
      <c r="M1053" s="216"/>
      <c r="N1053" s="217"/>
      <c r="O1053" s="217"/>
      <c r="P1053" s="217"/>
      <c r="Q1053" s="217"/>
      <c r="R1053" s="217"/>
      <c r="S1053" s="217"/>
      <c r="T1053" s="218"/>
      <c r="U1053" s="15"/>
      <c r="V1053" s="15"/>
      <c r="W1053" s="15"/>
      <c r="X1053" s="15"/>
      <c r="Y1053" s="15"/>
      <c r="Z1053" s="15"/>
      <c r="AA1053" s="15"/>
      <c r="AB1053" s="15"/>
      <c r="AC1053" s="15"/>
      <c r="AD1053" s="15"/>
      <c r="AE1053" s="15"/>
      <c r="AT1053" s="212" t="s">
        <v>265</v>
      </c>
      <c r="AU1053" s="212" t="s">
        <v>85</v>
      </c>
      <c r="AV1053" s="15" t="s">
        <v>108</v>
      </c>
      <c r="AW1053" s="15" t="s">
        <v>32</v>
      </c>
      <c r="AX1053" s="15" t="s">
        <v>82</v>
      </c>
      <c r="AY1053" s="212" t="s">
        <v>257</v>
      </c>
    </row>
    <row r="1054" s="14" customFormat="1">
      <c r="A1054" s="14"/>
      <c r="B1054" s="203"/>
      <c r="C1054" s="14"/>
      <c r="D1054" s="196" t="s">
        <v>265</v>
      </c>
      <c r="E1054" s="14"/>
      <c r="F1054" s="205" t="s">
        <v>4212</v>
      </c>
      <c r="G1054" s="14"/>
      <c r="H1054" s="206">
        <v>258.22500000000002</v>
      </c>
      <c r="I1054" s="207"/>
      <c r="J1054" s="14"/>
      <c r="K1054" s="14"/>
      <c r="L1054" s="203"/>
      <c r="M1054" s="208"/>
      <c r="N1054" s="209"/>
      <c r="O1054" s="209"/>
      <c r="P1054" s="209"/>
      <c r="Q1054" s="209"/>
      <c r="R1054" s="209"/>
      <c r="S1054" s="209"/>
      <c r="T1054" s="210"/>
      <c r="U1054" s="14"/>
      <c r="V1054" s="14"/>
      <c r="W1054" s="14"/>
      <c r="X1054" s="14"/>
      <c r="Y1054" s="14"/>
      <c r="Z1054" s="14"/>
      <c r="AA1054" s="14"/>
      <c r="AB1054" s="14"/>
      <c r="AC1054" s="14"/>
      <c r="AD1054" s="14"/>
      <c r="AE1054" s="14"/>
      <c r="AT1054" s="204" t="s">
        <v>265</v>
      </c>
      <c r="AU1054" s="204" t="s">
        <v>85</v>
      </c>
      <c r="AV1054" s="14" t="s">
        <v>85</v>
      </c>
      <c r="AW1054" s="14" t="s">
        <v>3</v>
      </c>
      <c r="AX1054" s="14" t="s">
        <v>82</v>
      </c>
      <c r="AY1054" s="204" t="s">
        <v>257</v>
      </c>
    </row>
    <row r="1055" s="2" customFormat="1" ht="24.15" customHeight="1">
      <c r="A1055" s="38"/>
      <c r="B1055" s="181"/>
      <c r="C1055" s="227" t="s">
        <v>1275</v>
      </c>
      <c r="D1055" s="227" t="s">
        <v>315</v>
      </c>
      <c r="E1055" s="228" t="s">
        <v>1363</v>
      </c>
      <c r="F1055" s="229" t="s">
        <v>1364</v>
      </c>
      <c r="G1055" s="230" t="s">
        <v>323</v>
      </c>
      <c r="H1055" s="231">
        <v>258.22500000000002</v>
      </c>
      <c r="I1055" s="232"/>
      <c r="J1055" s="233">
        <f>ROUND(I1055*H1055,2)</f>
        <v>0</v>
      </c>
      <c r="K1055" s="229" t="s">
        <v>263</v>
      </c>
      <c r="L1055" s="234"/>
      <c r="M1055" s="235" t="s">
        <v>1</v>
      </c>
      <c r="N1055" s="236" t="s">
        <v>40</v>
      </c>
      <c r="O1055" s="77"/>
      <c r="P1055" s="191">
        <f>O1055*H1055</f>
        <v>0</v>
      </c>
      <c r="Q1055" s="191">
        <v>0.0028999999999999998</v>
      </c>
      <c r="R1055" s="191">
        <f>Q1055*H1055</f>
        <v>0.74885250000000003</v>
      </c>
      <c r="S1055" s="191">
        <v>0</v>
      </c>
      <c r="T1055" s="192">
        <f>S1055*H1055</f>
        <v>0</v>
      </c>
      <c r="U1055" s="38"/>
      <c r="V1055" s="38"/>
      <c r="W1055" s="38"/>
      <c r="X1055" s="38"/>
      <c r="Y1055" s="38"/>
      <c r="Z1055" s="38"/>
      <c r="AA1055" s="38"/>
      <c r="AB1055" s="38"/>
      <c r="AC1055" s="38"/>
      <c r="AD1055" s="38"/>
      <c r="AE1055" s="38"/>
      <c r="AR1055" s="193" t="s">
        <v>462</v>
      </c>
      <c r="AT1055" s="193" t="s">
        <v>315</v>
      </c>
      <c r="AU1055" s="193" t="s">
        <v>85</v>
      </c>
      <c r="AY1055" s="19" t="s">
        <v>257</v>
      </c>
      <c r="BE1055" s="194">
        <f>IF(N1055="základní",J1055,0)</f>
        <v>0</v>
      </c>
      <c r="BF1055" s="194">
        <f>IF(N1055="snížená",J1055,0)</f>
        <v>0</v>
      </c>
      <c r="BG1055" s="194">
        <f>IF(N1055="zákl. přenesená",J1055,0)</f>
        <v>0</v>
      </c>
      <c r="BH1055" s="194">
        <f>IF(N1055="sníž. přenesená",J1055,0)</f>
        <v>0</v>
      </c>
      <c r="BI1055" s="194">
        <f>IF(N1055="nulová",J1055,0)</f>
        <v>0</v>
      </c>
      <c r="BJ1055" s="19" t="s">
        <v>82</v>
      </c>
      <c r="BK1055" s="194">
        <f>ROUND(I1055*H1055,2)</f>
        <v>0</v>
      </c>
      <c r="BL1055" s="19" t="s">
        <v>364</v>
      </c>
      <c r="BM1055" s="193" t="s">
        <v>4213</v>
      </c>
    </row>
    <row r="1056" s="13" customFormat="1">
      <c r="A1056" s="13"/>
      <c r="B1056" s="195"/>
      <c r="C1056" s="13"/>
      <c r="D1056" s="196" t="s">
        <v>265</v>
      </c>
      <c r="E1056" s="197" t="s">
        <v>1</v>
      </c>
      <c r="F1056" s="198" t="s">
        <v>1133</v>
      </c>
      <c r="G1056" s="13"/>
      <c r="H1056" s="197" t="s">
        <v>1</v>
      </c>
      <c r="I1056" s="199"/>
      <c r="J1056" s="13"/>
      <c r="K1056" s="13"/>
      <c r="L1056" s="195"/>
      <c r="M1056" s="200"/>
      <c r="N1056" s="201"/>
      <c r="O1056" s="201"/>
      <c r="P1056" s="201"/>
      <c r="Q1056" s="201"/>
      <c r="R1056" s="201"/>
      <c r="S1056" s="201"/>
      <c r="T1056" s="202"/>
      <c r="U1056" s="13"/>
      <c r="V1056" s="13"/>
      <c r="W1056" s="13"/>
      <c r="X1056" s="13"/>
      <c r="Y1056" s="13"/>
      <c r="Z1056" s="13"/>
      <c r="AA1056" s="13"/>
      <c r="AB1056" s="13"/>
      <c r="AC1056" s="13"/>
      <c r="AD1056" s="13"/>
      <c r="AE1056" s="13"/>
      <c r="AT1056" s="197" t="s">
        <v>265</v>
      </c>
      <c r="AU1056" s="197" t="s">
        <v>85</v>
      </c>
      <c r="AV1056" s="13" t="s">
        <v>82</v>
      </c>
      <c r="AW1056" s="13" t="s">
        <v>32</v>
      </c>
      <c r="AX1056" s="13" t="s">
        <v>75</v>
      </c>
      <c r="AY1056" s="197" t="s">
        <v>257</v>
      </c>
    </row>
    <row r="1057" s="13" customFormat="1">
      <c r="A1057" s="13"/>
      <c r="B1057" s="195"/>
      <c r="C1057" s="13"/>
      <c r="D1057" s="196" t="s">
        <v>265</v>
      </c>
      <c r="E1057" s="197" t="s">
        <v>1</v>
      </c>
      <c r="F1057" s="198" t="s">
        <v>4146</v>
      </c>
      <c r="G1057" s="13"/>
      <c r="H1057" s="197" t="s">
        <v>1</v>
      </c>
      <c r="I1057" s="199"/>
      <c r="J1057" s="13"/>
      <c r="K1057" s="13"/>
      <c r="L1057" s="195"/>
      <c r="M1057" s="200"/>
      <c r="N1057" s="201"/>
      <c r="O1057" s="201"/>
      <c r="P1057" s="201"/>
      <c r="Q1057" s="201"/>
      <c r="R1057" s="201"/>
      <c r="S1057" s="201"/>
      <c r="T1057" s="202"/>
      <c r="U1057" s="13"/>
      <c r="V1057" s="13"/>
      <c r="W1057" s="13"/>
      <c r="X1057" s="13"/>
      <c r="Y1057" s="13"/>
      <c r="Z1057" s="13"/>
      <c r="AA1057" s="13"/>
      <c r="AB1057" s="13"/>
      <c r="AC1057" s="13"/>
      <c r="AD1057" s="13"/>
      <c r="AE1057" s="13"/>
      <c r="AT1057" s="197" t="s">
        <v>265</v>
      </c>
      <c r="AU1057" s="197" t="s">
        <v>85</v>
      </c>
      <c r="AV1057" s="13" t="s">
        <v>82</v>
      </c>
      <c r="AW1057" s="13" t="s">
        <v>32</v>
      </c>
      <c r="AX1057" s="13" t="s">
        <v>75</v>
      </c>
      <c r="AY1057" s="197" t="s">
        <v>257</v>
      </c>
    </row>
    <row r="1058" s="14" customFormat="1">
      <c r="A1058" s="14"/>
      <c r="B1058" s="203"/>
      <c r="C1058" s="14"/>
      <c r="D1058" s="196" t="s">
        <v>265</v>
      </c>
      <c r="E1058" s="204" t="s">
        <v>1</v>
      </c>
      <c r="F1058" s="205" t="s">
        <v>4147</v>
      </c>
      <c r="G1058" s="14"/>
      <c r="H1058" s="206">
        <v>84.569999999999993</v>
      </c>
      <c r="I1058" s="207"/>
      <c r="J1058" s="14"/>
      <c r="K1058" s="14"/>
      <c r="L1058" s="203"/>
      <c r="M1058" s="208"/>
      <c r="N1058" s="209"/>
      <c r="O1058" s="209"/>
      <c r="P1058" s="209"/>
      <c r="Q1058" s="209"/>
      <c r="R1058" s="209"/>
      <c r="S1058" s="209"/>
      <c r="T1058" s="210"/>
      <c r="U1058" s="14"/>
      <c r="V1058" s="14"/>
      <c r="W1058" s="14"/>
      <c r="X1058" s="14"/>
      <c r="Y1058" s="14"/>
      <c r="Z1058" s="14"/>
      <c r="AA1058" s="14"/>
      <c r="AB1058" s="14"/>
      <c r="AC1058" s="14"/>
      <c r="AD1058" s="14"/>
      <c r="AE1058" s="14"/>
      <c r="AT1058" s="204" t="s">
        <v>265</v>
      </c>
      <c r="AU1058" s="204" t="s">
        <v>85</v>
      </c>
      <c r="AV1058" s="14" t="s">
        <v>85</v>
      </c>
      <c r="AW1058" s="14" t="s">
        <v>32</v>
      </c>
      <c r="AX1058" s="14" t="s">
        <v>75</v>
      </c>
      <c r="AY1058" s="204" t="s">
        <v>257</v>
      </c>
    </row>
    <row r="1059" s="13" customFormat="1">
      <c r="A1059" s="13"/>
      <c r="B1059" s="195"/>
      <c r="C1059" s="13"/>
      <c r="D1059" s="196" t="s">
        <v>265</v>
      </c>
      <c r="E1059" s="197" t="s">
        <v>1</v>
      </c>
      <c r="F1059" s="198" t="s">
        <v>1134</v>
      </c>
      <c r="G1059" s="13"/>
      <c r="H1059" s="197" t="s">
        <v>1</v>
      </c>
      <c r="I1059" s="199"/>
      <c r="J1059" s="13"/>
      <c r="K1059" s="13"/>
      <c r="L1059" s="195"/>
      <c r="M1059" s="200"/>
      <c r="N1059" s="201"/>
      <c r="O1059" s="201"/>
      <c r="P1059" s="201"/>
      <c r="Q1059" s="201"/>
      <c r="R1059" s="201"/>
      <c r="S1059" s="201"/>
      <c r="T1059" s="202"/>
      <c r="U1059" s="13"/>
      <c r="V1059" s="13"/>
      <c r="W1059" s="13"/>
      <c r="X1059" s="13"/>
      <c r="Y1059" s="13"/>
      <c r="Z1059" s="13"/>
      <c r="AA1059" s="13"/>
      <c r="AB1059" s="13"/>
      <c r="AC1059" s="13"/>
      <c r="AD1059" s="13"/>
      <c r="AE1059" s="13"/>
      <c r="AT1059" s="197" t="s">
        <v>265</v>
      </c>
      <c r="AU1059" s="197" t="s">
        <v>85</v>
      </c>
      <c r="AV1059" s="13" t="s">
        <v>82</v>
      </c>
      <c r="AW1059" s="13" t="s">
        <v>32</v>
      </c>
      <c r="AX1059" s="13" t="s">
        <v>75</v>
      </c>
      <c r="AY1059" s="197" t="s">
        <v>257</v>
      </c>
    </row>
    <row r="1060" s="14" customFormat="1">
      <c r="A1060" s="14"/>
      <c r="B1060" s="203"/>
      <c r="C1060" s="14"/>
      <c r="D1060" s="196" t="s">
        <v>265</v>
      </c>
      <c r="E1060" s="204" t="s">
        <v>1</v>
      </c>
      <c r="F1060" s="205" t="s">
        <v>4148</v>
      </c>
      <c r="G1060" s="14"/>
      <c r="H1060" s="206">
        <v>112.99</v>
      </c>
      <c r="I1060" s="207"/>
      <c r="J1060" s="14"/>
      <c r="K1060" s="14"/>
      <c r="L1060" s="203"/>
      <c r="M1060" s="208"/>
      <c r="N1060" s="209"/>
      <c r="O1060" s="209"/>
      <c r="P1060" s="209"/>
      <c r="Q1060" s="209"/>
      <c r="R1060" s="209"/>
      <c r="S1060" s="209"/>
      <c r="T1060" s="210"/>
      <c r="U1060" s="14"/>
      <c r="V1060" s="14"/>
      <c r="W1060" s="14"/>
      <c r="X1060" s="14"/>
      <c r="Y1060" s="14"/>
      <c r="Z1060" s="14"/>
      <c r="AA1060" s="14"/>
      <c r="AB1060" s="14"/>
      <c r="AC1060" s="14"/>
      <c r="AD1060" s="14"/>
      <c r="AE1060" s="14"/>
      <c r="AT1060" s="204" t="s">
        <v>265</v>
      </c>
      <c r="AU1060" s="204" t="s">
        <v>85</v>
      </c>
      <c r="AV1060" s="14" t="s">
        <v>85</v>
      </c>
      <c r="AW1060" s="14" t="s">
        <v>32</v>
      </c>
      <c r="AX1060" s="14" t="s">
        <v>75</v>
      </c>
      <c r="AY1060" s="204" t="s">
        <v>257</v>
      </c>
    </row>
    <row r="1061" s="16" customFormat="1">
      <c r="A1061" s="16"/>
      <c r="B1061" s="219"/>
      <c r="C1061" s="16"/>
      <c r="D1061" s="196" t="s">
        <v>265</v>
      </c>
      <c r="E1061" s="220" t="s">
        <v>1</v>
      </c>
      <c r="F1061" s="221" t="s">
        <v>296</v>
      </c>
      <c r="G1061" s="16"/>
      <c r="H1061" s="222">
        <v>197.56</v>
      </c>
      <c r="I1061" s="223"/>
      <c r="J1061" s="16"/>
      <c r="K1061" s="16"/>
      <c r="L1061" s="219"/>
      <c r="M1061" s="224"/>
      <c r="N1061" s="225"/>
      <c r="O1061" s="225"/>
      <c r="P1061" s="225"/>
      <c r="Q1061" s="225"/>
      <c r="R1061" s="225"/>
      <c r="S1061" s="225"/>
      <c r="T1061" s="226"/>
      <c r="U1061" s="16"/>
      <c r="V1061" s="16"/>
      <c r="W1061" s="16"/>
      <c r="X1061" s="16"/>
      <c r="Y1061" s="16"/>
      <c r="Z1061" s="16"/>
      <c r="AA1061" s="16"/>
      <c r="AB1061" s="16"/>
      <c r="AC1061" s="16"/>
      <c r="AD1061" s="16"/>
      <c r="AE1061" s="16"/>
      <c r="AT1061" s="220" t="s">
        <v>265</v>
      </c>
      <c r="AU1061" s="220" t="s">
        <v>85</v>
      </c>
      <c r="AV1061" s="16" t="s">
        <v>92</v>
      </c>
      <c r="AW1061" s="16" t="s">
        <v>32</v>
      </c>
      <c r="AX1061" s="16" t="s">
        <v>75</v>
      </c>
      <c r="AY1061" s="220" t="s">
        <v>257</v>
      </c>
    </row>
    <row r="1062" s="13" customFormat="1">
      <c r="A1062" s="13"/>
      <c r="B1062" s="195"/>
      <c r="C1062" s="13"/>
      <c r="D1062" s="196" t="s">
        <v>265</v>
      </c>
      <c r="E1062" s="197" t="s">
        <v>1</v>
      </c>
      <c r="F1062" s="198" t="s">
        <v>835</v>
      </c>
      <c r="G1062" s="13"/>
      <c r="H1062" s="197" t="s">
        <v>1</v>
      </c>
      <c r="I1062" s="199"/>
      <c r="J1062" s="13"/>
      <c r="K1062" s="13"/>
      <c r="L1062" s="195"/>
      <c r="M1062" s="200"/>
      <c r="N1062" s="201"/>
      <c r="O1062" s="201"/>
      <c r="P1062" s="201"/>
      <c r="Q1062" s="201"/>
      <c r="R1062" s="201"/>
      <c r="S1062" s="201"/>
      <c r="T1062" s="202"/>
      <c r="U1062" s="13"/>
      <c r="V1062" s="13"/>
      <c r="W1062" s="13"/>
      <c r="X1062" s="13"/>
      <c r="Y1062" s="13"/>
      <c r="Z1062" s="13"/>
      <c r="AA1062" s="13"/>
      <c r="AB1062" s="13"/>
      <c r="AC1062" s="13"/>
      <c r="AD1062" s="13"/>
      <c r="AE1062" s="13"/>
      <c r="AT1062" s="197" t="s">
        <v>265</v>
      </c>
      <c r="AU1062" s="197" t="s">
        <v>85</v>
      </c>
      <c r="AV1062" s="13" t="s">
        <v>82</v>
      </c>
      <c r="AW1062" s="13" t="s">
        <v>32</v>
      </c>
      <c r="AX1062" s="13" t="s">
        <v>75</v>
      </c>
      <c r="AY1062" s="197" t="s">
        <v>257</v>
      </c>
    </row>
    <row r="1063" s="13" customFormat="1">
      <c r="A1063" s="13"/>
      <c r="B1063" s="195"/>
      <c r="C1063" s="13"/>
      <c r="D1063" s="196" t="s">
        <v>265</v>
      </c>
      <c r="E1063" s="197" t="s">
        <v>1</v>
      </c>
      <c r="F1063" s="198" t="s">
        <v>4151</v>
      </c>
      <c r="G1063" s="13"/>
      <c r="H1063" s="197" t="s">
        <v>1</v>
      </c>
      <c r="I1063" s="199"/>
      <c r="J1063" s="13"/>
      <c r="K1063" s="13"/>
      <c r="L1063" s="195"/>
      <c r="M1063" s="200"/>
      <c r="N1063" s="201"/>
      <c r="O1063" s="201"/>
      <c r="P1063" s="201"/>
      <c r="Q1063" s="201"/>
      <c r="R1063" s="201"/>
      <c r="S1063" s="201"/>
      <c r="T1063" s="202"/>
      <c r="U1063" s="13"/>
      <c r="V1063" s="13"/>
      <c r="W1063" s="13"/>
      <c r="X1063" s="13"/>
      <c r="Y1063" s="13"/>
      <c r="Z1063" s="13"/>
      <c r="AA1063" s="13"/>
      <c r="AB1063" s="13"/>
      <c r="AC1063" s="13"/>
      <c r="AD1063" s="13"/>
      <c r="AE1063" s="13"/>
      <c r="AT1063" s="197" t="s">
        <v>265</v>
      </c>
      <c r="AU1063" s="197" t="s">
        <v>85</v>
      </c>
      <c r="AV1063" s="13" t="s">
        <v>82</v>
      </c>
      <c r="AW1063" s="13" t="s">
        <v>32</v>
      </c>
      <c r="AX1063" s="13" t="s">
        <v>75</v>
      </c>
      <c r="AY1063" s="197" t="s">
        <v>257</v>
      </c>
    </row>
    <row r="1064" s="14" customFormat="1">
      <c r="A1064" s="14"/>
      <c r="B1064" s="203"/>
      <c r="C1064" s="14"/>
      <c r="D1064" s="196" t="s">
        <v>265</v>
      </c>
      <c r="E1064" s="204" t="s">
        <v>1</v>
      </c>
      <c r="F1064" s="205" t="s">
        <v>4152</v>
      </c>
      <c r="G1064" s="14"/>
      <c r="H1064" s="206">
        <v>19.739999999999998</v>
      </c>
      <c r="I1064" s="207"/>
      <c r="J1064" s="14"/>
      <c r="K1064" s="14"/>
      <c r="L1064" s="203"/>
      <c r="M1064" s="208"/>
      <c r="N1064" s="209"/>
      <c r="O1064" s="209"/>
      <c r="P1064" s="209"/>
      <c r="Q1064" s="209"/>
      <c r="R1064" s="209"/>
      <c r="S1064" s="209"/>
      <c r="T1064" s="210"/>
      <c r="U1064" s="14"/>
      <c r="V1064" s="14"/>
      <c r="W1064" s="14"/>
      <c r="X1064" s="14"/>
      <c r="Y1064" s="14"/>
      <c r="Z1064" s="14"/>
      <c r="AA1064" s="14"/>
      <c r="AB1064" s="14"/>
      <c r="AC1064" s="14"/>
      <c r="AD1064" s="14"/>
      <c r="AE1064" s="14"/>
      <c r="AT1064" s="204" t="s">
        <v>265</v>
      </c>
      <c r="AU1064" s="204" t="s">
        <v>85</v>
      </c>
      <c r="AV1064" s="14" t="s">
        <v>85</v>
      </c>
      <c r="AW1064" s="14" t="s">
        <v>32</v>
      </c>
      <c r="AX1064" s="14" t="s">
        <v>75</v>
      </c>
      <c r="AY1064" s="204" t="s">
        <v>257</v>
      </c>
    </row>
    <row r="1065" s="13" customFormat="1">
      <c r="A1065" s="13"/>
      <c r="B1065" s="195"/>
      <c r="C1065" s="13"/>
      <c r="D1065" s="196" t="s">
        <v>265</v>
      </c>
      <c r="E1065" s="197" t="s">
        <v>1</v>
      </c>
      <c r="F1065" s="198" t="s">
        <v>1140</v>
      </c>
      <c r="G1065" s="13"/>
      <c r="H1065" s="197" t="s">
        <v>1</v>
      </c>
      <c r="I1065" s="199"/>
      <c r="J1065" s="13"/>
      <c r="K1065" s="13"/>
      <c r="L1065" s="195"/>
      <c r="M1065" s="200"/>
      <c r="N1065" s="201"/>
      <c r="O1065" s="201"/>
      <c r="P1065" s="201"/>
      <c r="Q1065" s="201"/>
      <c r="R1065" s="201"/>
      <c r="S1065" s="201"/>
      <c r="T1065" s="202"/>
      <c r="U1065" s="13"/>
      <c r="V1065" s="13"/>
      <c r="W1065" s="13"/>
      <c r="X1065" s="13"/>
      <c r="Y1065" s="13"/>
      <c r="Z1065" s="13"/>
      <c r="AA1065" s="13"/>
      <c r="AB1065" s="13"/>
      <c r="AC1065" s="13"/>
      <c r="AD1065" s="13"/>
      <c r="AE1065" s="13"/>
      <c r="AT1065" s="197" t="s">
        <v>265</v>
      </c>
      <c r="AU1065" s="197" t="s">
        <v>85</v>
      </c>
      <c r="AV1065" s="13" t="s">
        <v>82</v>
      </c>
      <c r="AW1065" s="13" t="s">
        <v>32</v>
      </c>
      <c r="AX1065" s="13" t="s">
        <v>75</v>
      </c>
      <c r="AY1065" s="197" t="s">
        <v>257</v>
      </c>
    </row>
    <row r="1066" s="14" customFormat="1">
      <c r="A1066" s="14"/>
      <c r="B1066" s="203"/>
      <c r="C1066" s="14"/>
      <c r="D1066" s="196" t="s">
        <v>265</v>
      </c>
      <c r="E1066" s="204" t="s">
        <v>1</v>
      </c>
      <c r="F1066" s="205" t="s">
        <v>4153</v>
      </c>
      <c r="G1066" s="14"/>
      <c r="H1066" s="206">
        <v>17.449999999999999</v>
      </c>
      <c r="I1066" s="207"/>
      <c r="J1066" s="14"/>
      <c r="K1066" s="14"/>
      <c r="L1066" s="203"/>
      <c r="M1066" s="208"/>
      <c r="N1066" s="209"/>
      <c r="O1066" s="209"/>
      <c r="P1066" s="209"/>
      <c r="Q1066" s="209"/>
      <c r="R1066" s="209"/>
      <c r="S1066" s="209"/>
      <c r="T1066" s="210"/>
      <c r="U1066" s="14"/>
      <c r="V1066" s="14"/>
      <c r="W1066" s="14"/>
      <c r="X1066" s="14"/>
      <c r="Y1066" s="14"/>
      <c r="Z1066" s="14"/>
      <c r="AA1066" s="14"/>
      <c r="AB1066" s="14"/>
      <c r="AC1066" s="14"/>
      <c r="AD1066" s="14"/>
      <c r="AE1066" s="14"/>
      <c r="AT1066" s="204" t="s">
        <v>265</v>
      </c>
      <c r="AU1066" s="204" t="s">
        <v>85</v>
      </c>
      <c r="AV1066" s="14" t="s">
        <v>85</v>
      </c>
      <c r="AW1066" s="14" t="s">
        <v>32</v>
      </c>
      <c r="AX1066" s="14" t="s">
        <v>75</v>
      </c>
      <c r="AY1066" s="204" t="s">
        <v>257</v>
      </c>
    </row>
    <row r="1067" s="16" customFormat="1">
      <c r="A1067" s="16"/>
      <c r="B1067" s="219"/>
      <c r="C1067" s="16"/>
      <c r="D1067" s="196" t="s">
        <v>265</v>
      </c>
      <c r="E1067" s="220" t="s">
        <v>1</v>
      </c>
      <c r="F1067" s="221" t="s">
        <v>296</v>
      </c>
      <c r="G1067" s="16"/>
      <c r="H1067" s="222">
        <v>37.189999999999998</v>
      </c>
      <c r="I1067" s="223"/>
      <c r="J1067" s="16"/>
      <c r="K1067" s="16"/>
      <c r="L1067" s="219"/>
      <c r="M1067" s="224"/>
      <c r="N1067" s="225"/>
      <c r="O1067" s="225"/>
      <c r="P1067" s="225"/>
      <c r="Q1067" s="225"/>
      <c r="R1067" s="225"/>
      <c r="S1067" s="225"/>
      <c r="T1067" s="226"/>
      <c r="U1067" s="16"/>
      <c r="V1067" s="16"/>
      <c r="W1067" s="16"/>
      <c r="X1067" s="16"/>
      <c r="Y1067" s="16"/>
      <c r="Z1067" s="16"/>
      <c r="AA1067" s="16"/>
      <c r="AB1067" s="16"/>
      <c r="AC1067" s="16"/>
      <c r="AD1067" s="16"/>
      <c r="AE1067" s="16"/>
      <c r="AT1067" s="220" t="s">
        <v>265</v>
      </c>
      <c r="AU1067" s="220" t="s">
        <v>85</v>
      </c>
      <c r="AV1067" s="16" t="s">
        <v>92</v>
      </c>
      <c r="AW1067" s="16" t="s">
        <v>32</v>
      </c>
      <c r="AX1067" s="16" t="s">
        <v>75</v>
      </c>
      <c r="AY1067" s="220" t="s">
        <v>257</v>
      </c>
    </row>
    <row r="1068" s="15" customFormat="1">
      <c r="A1068" s="15"/>
      <c r="B1068" s="211"/>
      <c r="C1068" s="15"/>
      <c r="D1068" s="196" t="s">
        <v>265</v>
      </c>
      <c r="E1068" s="212" t="s">
        <v>1</v>
      </c>
      <c r="F1068" s="213" t="s">
        <v>271</v>
      </c>
      <c r="G1068" s="15"/>
      <c r="H1068" s="214">
        <v>234.75</v>
      </c>
      <c r="I1068" s="215"/>
      <c r="J1068" s="15"/>
      <c r="K1068" s="15"/>
      <c r="L1068" s="211"/>
      <c r="M1068" s="216"/>
      <c r="N1068" s="217"/>
      <c r="O1068" s="217"/>
      <c r="P1068" s="217"/>
      <c r="Q1068" s="217"/>
      <c r="R1068" s="217"/>
      <c r="S1068" s="217"/>
      <c r="T1068" s="218"/>
      <c r="U1068" s="15"/>
      <c r="V1068" s="15"/>
      <c r="W1068" s="15"/>
      <c r="X1068" s="15"/>
      <c r="Y1068" s="15"/>
      <c r="Z1068" s="15"/>
      <c r="AA1068" s="15"/>
      <c r="AB1068" s="15"/>
      <c r="AC1068" s="15"/>
      <c r="AD1068" s="15"/>
      <c r="AE1068" s="15"/>
      <c r="AT1068" s="212" t="s">
        <v>265</v>
      </c>
      <c r="AU1068" s="212" t="s">
        <v>85</v>
      </c>
      <c r="AV1068" s="15" t="s">
        <v>108</v>
      </c>
      <c r="AW1068" s="15" t="s">
        <v>32</v>
      </c>
      <c r="AX1068" s="15" t="s">
        <v>82</v>
      </c>
      <c r="AY1068" s="212" t="s">
        <v>257</v>
      </c>
    </row>
    <row r="1069" s="14" customFormat="1">
      <c r="A1069" s="14"/>
      <c r="B1069" s="203"/>
      <c r="C1069" s="14"/>
      <c r="D1069" s="196" t="s">
        <v>265</v>
      </c>
      <c r="E1069" s="14"/>
      <c r="F1069" s="205" t="s">
        <v>4212</v>
      </c>
      <c r="G1069" s="14"/>
      <c r="H1069" s="206">
        <v>258.22500000000002</v>
      </c>
      <c r="I1069" s="207"/>
      <c r="J1069" s="14"/>
      <c r="K1069" s="14"/>
      <c r="L1069" s="203"/>
      <c r="M1069" s="208"/>
      <c r="N1069" s="209"/>
      <c r="O1069" s="209"/>
      <c r="P1069" s="209"/>
      <c r="Q1069" s="209"/>
      <c r="R1069" s="209"/>
      <c r="S1069" s="209"/>
      <c r="T1069" s="210"/>
      <c r="U1069" s="14"/>
      <c r="V1069" s="14"/>
      <c r="W1069" s="14"/>
      <c r="X1069" s="14"/>
      <c r="Y1069" s="14"/>
      <c r="Z1069" s="14"/>
      <c r="AA1069" s="14"/>
      <c r="AB1069" s="14"/>
      <c r="AC1069" s="14"/>
      <c r="AD1069" s="14"/>
      <c r="AE1069" s="14"/>
      <c r="AT1069" s="204" t="s">
        <v>265</v>
      </c>
      <c r="AU1069" s="204" t="s">
        <v>85</v>
      </c>
      <c r="AV1069" s="14" t="s">
        <v>85</v>
      </c>
      <c r="AW1069" s="14" t="s">
        <v>3</v>
      </c>
      <c r="AX1069" s="14" t="s">
        <v>82</v>
      </c>
      <c r="AY1069" s="204" t="s">
        <v>257</v>
      </c>
    </row>
    <row r="1070" s="2" customFormat="1" ht="24.15" customHeight="1">
      <c r="A1070" s="38"/>
      <c r="B1070" s="181"/>
      <c r="C1070" s="227" t="s">
        <v>1283</v>
      </c>
      <c r="D1070" s="227" t="s">
        <v>315</v>
      </c>
      <c r="E1070" s="228" t="s">
        <v>1367</v>
      </c>
      <c r="F1070" s="229" t="s">
        <v>1368</v>
      </c>
      <c r="G1070" s="230" t="s">
        <v>323</v>
      </c>
      <c r="H1070" s="231">
        <v>70.168999999999997</v>
      </c>
      <c r="I1070" s="232"/>
      <c r="J1070" s="233">
        <f>ROUND(I1070*H1070,2)</f>
        <v>0</v>
      </c>
      <c r="K1070" s="229" t="s">
        <v>263</v>
      </c>
      <c r="L1070" s="234"/>
      <c r="M1070" s="235" t="s">
        <v>1</v>
      </c>
      <c r="N1070" s="236" t="s">
        <v>40</v>
      </c>
      <c r="O1070" s="77"/>
      <c r="P1070" s="191">
        <f>O1070*H1070</f>
        <v>0</v>
      </c>
      <c r="Q1070" s="191">
        <v>0.0038600000000000001</v>
      </c>
      <c r="R1070" s="191">
        <f>Q1070*H1070</f>
        <v>0.27085234000000002</v>
      </c>
      <c r="S1070" s="191">
        <v>0</v>
      </c>
      <c r="T1070" s="192">
        <f>S1070*H1070</f>
        <v>0</v>
      </c>
      <c r="U1070" s="38"/>
      <c r="V1070" s="38"/>
      <c r="W1070" s="38"/>
      <c r="X1070" s="38"/>
      <c r="Y1070" s="38"/>
      <c r="Z1070" s="38"/>
      <c r="AA1070" s="38"/>
      <c r="AB1070" s="38"/>
      <c r="AC1070" s="38"/>
      <c r="AD1070" s="38"/>
      <c r="AE1070" s="38"/>
      <c r="AR1070" s="193" t="s">
        <v>462</v>
      </c>
      <c r="AT1070" s="193" t="s">
        <v>315</v>
      </c>
      <c r="AU1070" s="193" t="s">
        <v>85</v>
      </c>
      <c r="AY1070" s="19" t="s">
        <v>257</v>
      </c>
      <c r="BE1070" s="194">
        <f>IF(N1070="základní",J1070,0)</f>
        <v>0</v>
      </c>
      <c r="BF1070" s="194">
        <f>IF(N1070="snížená",J1070,0)</f>
        <v>0</v>
      </c>
      <c r="BG1070" s="194">
        <f>IF(N1070="zákl. přenesená",J1070,0)</f>
        <v>0</v>
      </c>
      <c r="BH1070" s="194">
        <f>IF(N1070="sníž. přenesená",J1070,0)</f>
        <v>0</v>
      </c>
      <c r="BI1070" s="194">
        <f>IF(N1070="nulová",J1070,0)</f>
        <v>0</v>
      </c>
      <c r="BJ1070" s="19" t="s">
        <v>82</v>
      </c>
      <c r="BK1070" s="194">
        <f>ROUND(I1070*H1070,2)</f>
        <v>0</v>
      </c>
      <c r="BL1070" s="19" t="s">
        <v>364</v>
      </c>
      <c r="BM1070" s="193" t="s">
        <v>4214</v>
      </c>
    </row>
    <row r="1071" s="13" customFormat="1">
      <c r="A1071" s="13"/>
      <c r="B1071" s="195"/>
      <c r="C1071" s="13"/>
      <c r="D1071" s="196" t="s">
        <v>265</v>
      </c>
      <c r="E1071" s="197" t="s">
        <v>1</v>
      </c>
      <c r="F1071" s="198" t="s">
        <v>1133</v>
      </c>
      <c r="G1071" s="13"/>
      <c r="H1071" s="197" t="s">
        <v>1</v>
      </c>
      <c r="I1071" s="199"/>
      <c r="J1071" s="13"/>
      <c r="K1071" s="13"/>
      <c r="L1071" s="195"/>
      <c r="M1071" s="200"/>
      <c r="N1071" s="201"/>
      <c r="O1071" s="201"/>
      <c r="P1071" s="201"/>
      <c r="Q1071" s="201"/>
      <c r="R1071" s="201"/>
      <c r="S1071" s="201"/>
      <c r="T1071" s="202"/>
      <c r="U1071" s="13"/>
      <c r="V1071" s="13"/>
      <c r="W1071" s="13"/>
      <c r="X1071" s="13"/>
      <c r="Y1071" s="13"/>
      <c r="Z1071" s="13"/>
      <c r="AA1071" s="13"/>
      <c r="AB1071" s="13"/>
      <c r="AC1071" s="13"/>
      <c r="AD1071" s="13"/>
      <c r="AE1071" s="13"/>
      <c r="AT1071" s="197" t="s">
        <v>265</v>
      </c>
      <c r="AU1071" s="197" t="s">
        <v>85</v>
      </c>
      <c r="AV1071" s="13" t="s">
        <v>82</v>
      </c>
      <c r="AW1071" s="13" t="s">
        <v>32</v>
      </c>
      <c r="AX1071" s="13" t="s">
        <v>75</v>
      </c>
      <c r="AY1071" s="197" t="s">
        <v>257</v>
      </c>
    </row>
    <row r="1072" s="13" customFormat="1">
      <c r="A1072" s="13"/>
      <c r="B1072" s="195"/>
      <c r="C1072" s="13"/>
      <c r="D1072" s="196" t="s">
        <v>265</v>
      </c>
      <c r="E1072" s="197" t="s">
        <v>1</v>
      </c>
      <c r="F1072" s="198" t="s">
        <v>1138</v>
      </c>
      <c r="G1072" s="13"/>
      <c r="H1072" s="197" t="s">
        <v>1</v>
      </c>
      <c r="I1072" s="199"/>
      <c r="J1072" s="13"/>
      <c r="K1072" s="13"/>
      <c r="L1072" s="195"/>
      <c r="M1072" s="200"/>
      <c r="N1072" s="201"/>
      <c r="O1072" s="201"/>
      <c r="P1072" s="201"/>
      <c r="Q1072" s="201"/>
      <c r="R1072" s="201"/>
      <c r="S1072" s="201"/>
      <c r="T1072" s="202"/>
      <c r="U1072" s="13"/>
      <c r="V1072" s="13"/>
      <c r="W1072" s="13"/>
      <c r="X1072" s="13"/>
      <c r="Y1072" s="13"/>
      <c r="Z1072" s="13"/>
      <c r="AA1072" s="13"/>
      <c r="AB1072" s="13"/>
      <c r="AC1072" s="13"/>
      <c r="AD1072" s="13"/>
      <c r="AE1072" s="13"/>
      <c r="AT1072" s="197" t="s">
        <v>265</v>
      </c>
      <c r="AU1072" s="197" t="s">
        <v>85</v>
      </c>
      <c r="AV1072" s="13" t="s">
        <v>82</v>
      </c>
      <c r="AW1072" s="13" t="s">
        <v>32</v>
      </c>
      <c r="AX1072" s="13" t="s">
        <v>75</v>
      </c>
      <c r="AY1072" s="197" t="s">
        <v>257</v>
      </c>
    </row>
    <row r="1073" s="14" customFormat="1">
      <c r="A1073" s="14"/>
      <c r="B1073" s="203"/>
      <c r="C1073" s="14"/>
      <c r="D1073" s="196" t="s">
        <v>265</v>
      </c>
      <c r="E1073" s="204" t="s">
        <v>1</v>
      </c>
      <c r="F1073" s="205" t="s">
        <v>4149</v>
      </c>
      <c r="G1073" s="14"/>
      <c r="H1073" s="206">
        <v>63.789999999999999</v>
      </c>
      <c r="I1073" s="207"/>
      <c r="J1073" s="14"/>
      <c r="K1073" s="14"/>
      <c r="L1073" s="203"/>
      <c r="M1073" s="208"/>
      <c r="N1073" s="209"/>
      <c r="O1073" s="209"/>
      <c r="P1073" s="209"/>
      <c r="Q1073" s="209"/>
      <c r="R1073" s="209"/>
      <c r="S1073" s="209"/>
      <c r="T1073" s="210"/>
      <c r="U1073" s="14"/>
      <c r="V1073" s="14"/>
      <c r="W1073" s="14"/>
      <c r="X1073" s="14"/>
      <c r="Y1073" s="14"/>
      <c r="Z1073" s="14"/>
      <c r="AA1073" s="14"/>
      <c r="AB1073" s="14"/>
      <c r="AC1073" s="14"/>
      <c r="AD1073" s="14"/>
      <c r="AE1073" s="14"/>
      <c r="AT1073" s="204" t="s">
        <v>265</v>
      </c>
      <c r="AU1073" s="204" t="s">
        <v>85</v>
      </c>
      <c r="AV1073" s="14" t="s">
        <v>85</v>
      </c>
      <c r="AW1073" s="14" t="s">
        <v>32</v>
      </c>
      <c r="AX1073" s="14" t="s">
        <v>75</v>
      </c>
      <c r="AY1073" s="204" t="s">
        <v>257</v>
      </c>
    </row>
    <row r="1074" s="15" customFormat="1">
      <c r="A1074" s="15"/>
      <c r="B1074" s="211"/>
      <c r="C1074" s="15"/>
      <c r="D1074" s="196" t="s">
        <v>265</v>
      </c>
      <c r="E1074" s="212" t="s">
        <v>1</v>
      </c>
      <c r="F1074" s="213" t="s">
        <v>271</v>
      </c>
      <c r="G1074" s="15"/>
      <c r="H1074" s="214">
        <v>63.789999999999999</v>
      </c>
      <c r="I1074" s="215"/>
      <c r="J1074" s="15"/>
      <c r="K1074" s="15"/>
      <c r="L1074" s="211"/>
      <c r="M1074" s="216"/>
      <c r="N1074" s="217"/>
      <c r="O1074" s="217"/>
      <c r="P1074" s="217"/>
      <c r="Q1074" s="217"/>
      <c r="R1074" s="217"/>
      <c r="S1074" s="217"/>
      <c r="T1074" s="218"/>
      <c r="U1074" s="15"/>
      <c r="V1074" s="15"/>
      <c r="W1074" s="15"/>
      <c r="X1074" s="15"/>
      <c r="Y1074" s="15"/>
      <c r="Z1074" s="15"/>
      <c r="AA1074" s="15"/>
      <c r="AB1074" s="15"/>
      <c r="AC1074" s="15"/>
      <c r="AD1074" s="15"/>
      <c r="AE1074" s="15"/>
      <c r="AT1074" s="212" t="s">
        <v>265</v>
      </c>
      <c r="AU1074" s="212" t="s">
        <v>85</v>
      </c>
      <c r="AV1074" s="15" t="s">
        <v>108</v>
      </c>
      <c r="AW1074" s="15" t="s">
        <v>32</v>
      </c>
      <c r="AX1074" s="15" t="s">
        <v>82</v>
      </c>
      <c r="AY1074" s="212" t="s">
        <v>257</v>
      </c>
    </row>
    <row r="1075" s="14" customFormat="1">
      <c r="A1075" s="14"/>
      <c r="B1075" s="203"/>
      <c r="C1075" s="14"/>
      <c r="D1075" s="196" t="s">
        <v>265</v>
      </c>
      <c r="E1075" s="14"/>
      <c r="F1075" s="205" t="s">
        <v>4179</v>
      </c>
      <c r="G1075" s="14"/>
      <c r="H1075" s="206">
        <v>70.168999999999997</v>
      </c>
      <c r="I1075" s="207"/>
      <c r="J1075" s="14"/>
      <c r="K1075" s="14"/>
      <c r="L1075" s="203"/>
      <c r="M1075" s="208"/>
      <c r="N1075" s="209"/>
      <c r="O1075" s="209"/>
      <c r="P1075" s="209"/>
      <c r="Q1075" s="209"/>
      <c r="R1075" s="209"/>
      <c r="S1075" s="209"/>
      <c r="T1075" s="210"/>
      <c r="U1075" s="14"/>
      <c r="V1075" s="14"/>
      <c r="W1075" s="14"/>
      <c r="X1075" s="14"/>
      <c r="Y1075" s="14"/>
      <c r="Z1075" s="14"/>
      <c r="AA1075" s="14"/>
      <c r="AB1075" s="14"/>
      <c r="AC1075" s="14"/>
      <c r="AD1075" s="14"/>
      <c r="AE1075" s="14"/>
      <c r="AT1075" s="204" t="s">
        <v>265</v>
      </c>
      <c r="AU1075" s="204" t="s">
        <v>85</v>
      </c>
      <c r="AV1075" s="14" t="s">
        <v>85</v>
      </c>
      <c r="AW1075" s="14" t="s">
        <v>3</v>
      </c>
      <c r="AX1075" s="14" t="s">
        <v>82</v>
      </c>
      <c r="AY1075" s="204" t="s">
        <v>257</v>
      </c>
    </row>
    <row r="1076" s="2" customFormat="1" ht="24.15" customHeight="1">
      <c r="A1076" s="38"/>
      <c r="B1076" s="181"/>
      <c r="C1076" s="182" t="s">
        <v>1331</v>
      </c>
      <c r="D1076" s="182" t="s">
        <v>259</v>
      </c>
      <c r="E1076" s="183" t="s">
        <v>1372</v>
      </c>
      <c r="F1076" s="184" t="s">
        <v>1373</v>
      </c>
      <c r="G1076" s="185" t="s">
        <v>323</v>
      </c>
      <c r="H1076" s="186">
        <v>298.54000000000002</v>
      </c>
      <c r="I1076" s="187"/>
      <c r="J1076" s="188">
        <f>ROUND(I1076*H1076,2)</f>
        <v>0</v>
      </c>
      <c r="K1076" s="184" t="s">
        <v>263</v>
      </c>
      <c r="L1076" s="39"/>
      <c r="M1076" s="189" t="s">
        <v>1</v>
      </c>
      <c r="N1076" s="190" t="s">
        <v>40</v>
      </c>
      <c r="O1076" s="77"/>
      <c r="P1076" s="191">
        <f>O1076*H1076</f>
        <v>0</v>
      </c>
      <c r="Q1076" s="191">
        <v>0.00116</v>
      </c>
      <c r="R1076" s="191">
        <f>Q1076*H1076</f>
        <v>0.34630640000000001</v>
      </c>
      <c r="S1076" s="191">
        <v>0</v>
      </c>
      <c r="T1076" s="192">
        <f>S1076*H1076</f>
        <v>0</v>
      </c>
      <c r="U1076" s="38"/>
      <c r="V1076" s="38"/>
      <c r="W1076" s="38"/>
      <c r="X1076" s="38"/>
      <c r="Y1076" s="38"/>
      <c r="Z1076" s="38"/>
      <c r="AA1076" s="38"/>
      <c r="AB1076" s="38"/>
      <c r="AC1076" s="38"/>
      <c r="AD1076" s="38"/>
      <c r="AE1076" s="38"/>
      <c r="AR1076" s="193" t="s">
        <v>364</v>
      </c>
      <c r="AT1076" s="193" t="s">
        <v>259</v>
      </c>
      <c r="AU1076" s="193" t="s">
        <v>85</v>
      </c>
      <c r="AY1076" s="19" t="s">
        <v>257</v>
      </c>
      <c r="BE1076" s="194">
        <f>IF(N1076="základní",J1076,0)</f>
        <v>0</v>
      </c>
      <c r="BF1076" s="194">
        <f>IF(N1076="snížená",J1076,0)</f>
        <v>0</v>
      </c>
      <c r="BG1076" s="194">
        <f>IF(N1076="zákl. přenesená",J1076,0)</f>
        <v>0</v>
      </c>
      <c r="BH1076" s="194">
        <f>IF(N1076="sníž. přenesená",J1076,0)</f>
        <v>0</v>
      </c>
      <c r="BI1076" s="194">
        <f>IF(N1076="nulová",J1076,0)</f>
        <v>0</v>
      </c>
      <c r="BJ1076" s="19" t="s">
        <v>82</v>
      </c>
      <c r="BK1076" s="194">
        <f>ROUND(I1076*H1076,2)</f>
        <v>0</v>
      </c>
      <c r="BL1076" s="19" t="s">
        <v>364</v>
      </c>
      <c r="BM1076" s="193" t="s">
        <v>4215</v>
      </c>
    </row>
    <row r="1077" s="13" customFormat="1">
      <c r="A1077" s="13"/>
      <c r="B1077" s="195"/>
      <c r="C1077" s="13"/>
      <c r="D1077" s="196" t="s">
        <v>265</v>
      </c>
      <c r="E1077" s="197" t="s">
        <v>1</v>
      </c>
      <c r="F1077" s="198" t="s">
        <v>1133</v>
      </c>
      <c r="G1077" s="13"/>
      <c r="H1077" s="197" t="s">
        <v>1</v>
      </c>
      <c r="I1077" s="199"/>
      <c r="J1077" s="13"/>
      <c r="K1077" s="13"/>
      <c r="L1077" s="195"/>
      <c r="M1077" s="200"/>
      <c r="N1077" s="201"/>
      <c r="O1077" s="201"/>
      <c r="P1077" s="201"/>
      <c r="Q1077" s="201"/>
      <c r="R1077" s="201"/>
      <c r="S1077" s="201"/>
      <c r="T1077" s="202"/>
      <c r="U1077" s="13"/>
      <c r="V1077" s="13"/>
      <c r="W1077" s="13"/>
      <c r="X1077" s="13"/>
      <c r="Y1077" s="13"/>
      <c r="Z1077" s="13"/>
      <c r="AA1077" s="13"/>
      <c r="AB1077" s="13"/>
      <c r="AC1077" s="13"/>
      <c r="AD1077" s="13"/>
      <c r="AE1077" s="13"/>
      <c r="AT1077" s="197" t="s">
        <v>265</v>
      </c>
      <c r="AU1077" s="197" t="s">
        <v>85</v>
      </c>
      <c r="AV1077" s="13" t="s">
        <v>82</v>
      </c>
      <c r="AW1077" s="13" t="s">
        <v>32</v>
      </c>
      <c r="AX1077" s="13" t="s">
        <v>75</v>
      </c>
      <c r="AY1077" s="197" t="s">
        <v>257</v>
      </c>
    </row>
    <row r="1078" s="13" customFormat="1">
      <c r="A1078" s="13"/>
      <c r="B1078" s="195"/>
      <c r="C1078" s="13"/>
      <c r="D1078" s="196" t="s">
        <v>265</v>
      </c>
      <c r="E1078" s="197" t="s">
        <v>1</v>
      </c>
      <c r="F1078" s="198" t="s">
        <v>4146</v>
      </c>
      <c r="G1078" s="13"/>
      <c r="H1078" s="197" t="s">
        <v>1</v>
      </c>
      <c r="I1078" s="199"/>
      <c r="J1078" s="13"/>
      <c r="K1078" s="13"/>
      <c r="L1078" s="195"/>
      <c r="M1078" s="200"/>
      <c r="N1078" s="201"/>
      <c r="O1078" s="201"/>
      <c r="P1078" s="201"/>
      <c r="Q1078" s="201"/>
      <c r="R1078" s="201"/>
      <c r="S1078" s="201"/>
      <c r="T1078" s="202"/>
      <c r="U1078" s="13"/>
      <c r="V1078" s="13"/>
      <c r="W1078" s="13"/>
      <c r="X1078" s="13"/>
      <c r="Y1078" s="13"/>
      <c r="Z1078" s="13"/>
      <c r="AA1078" s="13"/>
      <c r="AB1078" s="13"/>
      <c r="AC1078" s="13"/>
      <c r="AD1078" s="13"/>
      <c r="AE1078" s="13"/>
      <c r="AT1078" s="197" t="s">
        <v>265</v>
      </c>
      <c r="AU1078" s="197" t="s">
        <v>85</v>
      </c>
      <c r="AV1078" s="13" t="s">
        <v>82</v>
      </c>
      <c r="AW1078" s="13" t="s">
        <v>32</v>
      </c>
      <c r="AX1078" s="13" t="s">
        <v>75</v>
      </c>
      <c r="AY1078" s="197" t="s">
        <v>257</v>
      </c>
    </row>
    <row r="1079" s="14" customFormat="1">
      <c r="A1079" s="14"/>
      <c r="B1079" s="203"/>
      <c r="C1079" s="14"/>
      <c r="D1079" s="196" t="s">
        <v>265</v>
      </c>
      <c r="E1079" s="204" t="s">
        <v>1</v>
      </c>
      <c r="F1079" s="205" t="s">
        <v>4147</v>
      </c>
      <c r="G1079" s="14"/>
      <c r="H1079" s="206">
        <v>84.569999999999993</v>
      </c>
      <c r="I1079" s="207"/>
      <c r="J1079" s="14"/>
      <c r="K1079" s="14"/>
      <c r="L1079" s="203"/>
      <c r="M1079" s="208"/>
      <c r="N1079" s="209"/>
      <c r="O1079" s="209"/>
      <c r="P1079" s="209"/>
      <c r="Q1079" s="209"/>
      <c r="R1079" s="209"/>
      <c r="S1079" s="209"/>
      <c r="T1079" s="210"/>
      <c r="U1079" s="14"/>
      <c r="V1079" s="14"/>
      <c r="W1079" s="14"/>
      <c r="X1079" s="14"/>
      <c r="Y1079" s="14"/>
      <c r="Z1079" s="14"/>
      <c r="AA1079" s="14"/>
      <c r="AB1079" s="14"/>
      <c r="AC1079" s="14"/>
      <c r="AD1079" s="14"/>
      <c r="AE1079" s="14"/>
      <c r="AT1079" s="204" t="s">
        <v>265</v>
      </c>
      <c r="AU1079" s="204" t="s">
        <v>85</v>
      </c>
      <c r="AV1079" s="14" t="s">
        <v>85</v>
      </c>
      <c r="AW1079" s="14" t="s">
        <v>32</v>
      </c>
      <c r="AX1079" s="14" t="s">
        <v>75</v>
      </c>
      <c r="AY1079" s="204" t="s">
        <v>257</v>
      </c>
    </row>
    <row r="1080" s="13" customFormat="1">
      <c r="A1080" s="13"/>
      <c r="B1080" s="195"/>
      <c r="C1080" s="13"/>
      <c r="D1080" s="196" t="s">
        <v>265</v>
      </c>
      <c r="E1080" s="197" t="s">
        <v>1</v>
      </c>
      <c r="F1080" s="198" t="s">
        <v>1134</v>
      </c>
      <c r="G1080" s="13"/>
      <c r="H1080" s="197" t="s">
        <v>1</v>
      </c>
      <c r="I1080" s="199"/>
      <c r="J1080" s="13"/>
      <c r="K1080" s="13"/>
      <c r="L1080" s="195"/>
      <c r="M1080" s="200"/>
      <c r="N1080" s="201"/>
      <c r="O1080" s="201"/>
      <c r="P1080" s="201"/>
      <c r="Q1080" s="201"/>
      <c r="R1080" s="201"/>
      <c r="S1080" s="201"/>
      <c r="T1080" s="202"/>
      <c r="U1080" s="13"/>
      <c r="V1080" s="13"/>
      <c r="W1080" s="13"/>
      <c r="X1080" s="13"/>
      <c r="Y1080" s="13"/>
      <c r="Z1080" s="13"/>
      <c r="AA1080" s="13"/>
      <c r="AB1080" s="13"/>
      <c r="AC1080" s="13"/>
      <c r="AD1080" s="13"/>
      <c r="AE1080" s="13"/>
      <c r="AT1080" s="197" t="s">
        <v>265</v>
      </c>
      <c r="AU1080" s="197" t="s">
        <v>85</v>
      </c>
      <c r="AV1080" s="13" t="s">
        <v>82</v>
      </c>
      <c r="AW1080" s="13" t="s">
        <v>32</v>
      </c>
      <c r="AX1080" s="13" t="s">
        <v>75</v>
      </c>
      <c r="AY1080" s="197" t="s">
        <v>257</v>
      </c>
    </row>
    <row r="1081" s="14" customFormat="1">
      <c r="A1081" s="14"/>
      <c r="B1081" s="203"/>
      <c r="C1081" s="14"/>
      <c r="D1081" s="196" t="s">
        <v>265</v>
      </c>
      <c r="E1081" s="204" t="s">
        <v>1</v>
      </c>
      <c r="F1081" s="205" t="s">
        <v>4148</v>
      </c>
      <c r="G1081" s="14"/>
      <c r="H1081" s="206">
        <v>112.99</v>
      </c>
      <c r="I1081" s="207"/>
      <c r="J1081" s="14"/>
      <c r="K1081" s="14"/>
      <c r="L1081" s="203"/>
      <c r="M1081" s="208"/>
      <c r="N1081" s="209"/>
      <c r="O1081" s="209"/>
      <c r="P1081" s="209"/>
      <c r="Q1081" s="209"/>
      <c r="R1081" s="209"/>
      <c r="S1081" s="209"/>
      <c r="T1081" s="210"/>
      <c r="U1081" s="14"/>
      <c r="V1081" s="14"/>
      <c r="W1081" s="14"/>
      <c r="X1081" s="14"/>
      <c r="Y1081" s="14"/>
      <c r="Z1081" s="14"/>
      <c r="AA1081" s="14"/>
      <c r="AB1081" s="14"/>
      <c r="AC1081" s="14"/>
      <c r="AD1081" s="14"/>
      <c r="AE1081" s="14"/>
      <c r="AT1081" s="204" t="s">
        <v>265</v>
      </c>
      <c r="AU1081" s="204" t="s">
        <v>85</v>
      </c>
      <c r="AV1081" s="14" t="s">
        <v>85</v>
      </c>
      <c r="AW1081" s="14" t="s">
        <v>32</v>
      </c>
      <c r="AX1081" s="14" t="s">
        <v>75</v>
      </c>
      <c r="AY1081" s="204" t="s">
        <v>257</v>
      </c>
    </row>
    <row r="1082" s="13" customFormat="1">
      <c r="A1082" s="13"/>
      <c r="B1082" s="195"/>
      <c r="C1082" s="13"/>
      <c r="D1082" s="196" t="s">
        <v>265</v>
      </c>
      <c r="E1082" s="197" t="s">
        <v>1</v>
      </c>
      <c r="F1082" s="198" t="s">
        <v>1138</v>
      </c>
      <c r="G1082" s="13"/>
      <c r="H1082" s="197" t="s">
        <v>1</v>
      </c>
      <c r="I1082" s="199"/>
      <c r="J1082" s="13"/>
      <c r="K1082" s="13"/>
      <c r="L1082" s="195"/>
      <c r="M1082" s="200"/>
      <c r="N1082" s="201"/>
      <c r="O1082" s="201"/>
      <c r="P1082" s="201"/>
      <c r="Q1082" s="201"/>
      <c r="R1082" s="201"/>
      <c r="S1082" s="201"/>
      <c r="T1082" s="202"/>
      <c r="U1082" s="13"/>
      <c r="V1082" s="13"/>
      <c r="W1082" s="13"/>
      <c r="X1082" s="13"/>
      <c r="Y1082" s="13"/>
      <c r="Z1082" s="13"/>
      <c r="AA1082" s="13"/>
      <c r="AB1082" s="13"/>
      <c r="AC1082" s="13"/>
      <c r="AD1082" s="13"/>
      <c r="AE1082" s="13"/>
      <c r="AT1082" s="197" t="s">
        <v>265</v>
      </c>
      <c r="AU1082" s="197" t="s">
        <v>85</v>
      </c>
      <c r="AV1082" s="13" t="s">
        <v>82</v>
      </c>
      <c r="AW1082" s="13" t="s">
        <v>32</v>
      </c>
      <c r="AX1082" s="13" t="s">
        <v>75</v>
      </c>
      <c r="AY1082" s="197" t="s">
        <v>257</v>
      </c>
    </row>
    <row r="1083" s="14" customFormat="1">
      <c r="A1083" s="14"/>
      <c r="B1083" s="203"/>
      <c r="C1083" s="14"/>
      <c r="D1083" s="196" t="s">
        <v>265</v>
      </c>
      <c r="E1083" s="204" t="s">
        <v>1</v>
      </c>
      <c r="F1083" s="205" t="s">
        <v>4149</v>
      </c>
      <c r="G1083" s="14"/>
      <c r="H1083" s="206">
        <v>63.789999999999999</v>
      </c>
      <c r="I1083" s="207"/>
      <c r="J1083" s="14"/>
      <c r="K1083" s="14"/>
      <c r="L1083" s="203"/>
      <c r="M1083" s="208"/>
      <c r="N1083" s="209"/>
      <c r="O1083" s="209"/>
      <c r="P1083" s="209"/>
      <c r="Q1083" s="209"/>
      <c r="R1083" s="209"/>
      <c r="S1083" s="209"/>
      <c r="T1083" s="210"/>
      <c r="U1083" s="14"/>
      <c r="V1083" s="14"/>
      <c r="W1083" s="14"/>
      <c r="X1083" s="14"/>
      <c r="Y1083" s="14"/>
      <c r="Z1083" s="14"/>
      <c r="AA1083" s="14"/>
      <c r="AB1083" s="14"/>
      <c r="AC1083" s="14"/>
      <c r="AD1083" s="14"/>
      <c r="AE1083" s="14"/>
      <c r="AT1083" s="204" t="s">
        <v>265</v>
      </c>
      <c r="AU1083" s="204" t="s">
        <v>85</v>
      </c>
      <c r="AV1083" s="14" t="s">
        <v>85</v>
      </c>
      <c r="AW1083" s="14" t="s">
        <v>32</v>
      </c>
      <c r="AX1083" s="14" t="s">
        <v>75</v>
      </c>
      <c r="AY1083" s="204" t="s">
        <v>257</v>
      </c>
    </row>
    <row r="1084" s="16" customFormat="1">
      <c r="A1084" s="16"/>
      <c r="B1084" s="219"/>
      <c r="C1084" s="16"/>
      <c r="D1084" s="196" t="s">
        <v>265</v>
      </c>
      <c r="E1084" s="220" t="s">
        <v>1</v>
      </c>
      <c r="F1084" s="221" t="s">
        <v>296</v>
      </c>
      <c r="G1084" s="16"/>
      <c r="H1084" s="222">
        <v>261.35000000000002</v>
      </c>
      <c r="I1084" s="223"/>
      <c r="J1084" s="16"/>
      <c r="K1084" s="16"/>
      <c r="L1084" s="219"/>
      <c r="M1084" s="224"/>
      <c r="N1084" s="225"/>
      <c r="O1084" s="225"/>
      <c r="P1084" s="225"/>
      <c r="Q1084" s="225"/>
      <c r="R1084" s="225"/>
      <c r="S1084" s="225"/>
      <c r="T1084" s="226"/>
      <c r="U1084" s="16"/>
      <c r="V1084" s="16"/>
      <c r="W1084" s="16"/>
      <c r="X1084" s="16"/>
      <c r="Y1084" s="16"/>
      <c r="Z1084" s="16"/>
      <c r="AA1084" s="16"/>
      <c r="AB1084" s="16"/>
      <c r="AC1084" s="16"/>
      <c r="AD1084" s="16"/>
      <c r="AE1084" s="16"/>
      <c r="AT1084" s="220" t="s">
        <v>265</v>
      </c>
      <c r="AU1084" s="220" t="s">
        <v>85</v>
      </c>
      <c r="AV1084" s="16" t="s">
        <v>92</v>
      </c>
      <c r="AW1084" s="16" t="s">
        <v>32</v>
      </c>
      <c r="AX1084" s="16" t="s">
        <v>75</v>
      </c>
      <c r="AY1084" s="220" t="s">
        <v>257</v>
      </c>
    </row>
    <row r="1085" s="13" customFormat="1">
      <c r="A1085" s="13"/>
      <c r="B1085" s="195"/>
      <c r="C1085" s="13"/>
      <c r="D1085" s="196" t="s">
        <v>265</v>
      </c>
      <c r="E1085" s="197" t="s">
        <v>1</v>
      </c>
      <c r="F1085" s="198" t="s">
        <v>835</v>
      </c>
      <c r="G1085" s="13"/>
      <c r="H1085" s="197" t="s">
        <v>1</v>
      </c>
      <c r="I1085" s="199"/>
      <c r="J1085" s="13"/>
      <c r="K1085" s="13"/>
      <c r="L1085" s="195"/>
      <c r="M1085" s="200"/>
      <c r="N1085" s="201"/>
      <c r="O1085" s="201"/>
      <c r="P1085" s="201"/>
      <c r="Q1085" s="201"/>
      <c r="R1085" s="201"/>
      <c r="S1085" s="201"/>
      <c r="T1085" s="202"/>
      <c r="U1085" s="13"/>
      <c r="V1085" s="13"/>
      <c r="W1085" s="13"/>
      <c r="X1085" s="13"/>
      <c r="Y1085" s="13"/>
      <c r="Z1085" s="13"/>
      <c r="AA1085" s="13"/>
      <c r="AB1085" s="13"/>
      <c r="AC1085" s="13"/>
      <c r="AD1085" s="13"/>
      <c r="AE1085" s="13"/>
      <c r="AT1085" s="197" t="s">
        <v>265</v>
      </c>
      <c r="AU1085" s="197" t="s">
        <v>85</v>
      </c>
      <c r="AV1085" s="13" t="s">
        <v>82</v>
      </c>
      <c r="AW1085" s="13" t="s">
        <v>32</v>
      </c>
      <c r="AX1085" s="13" t="s">
        <v>75</v>
      </c>
      <c r="AY1085" s="197" t="s">
        <v>257</v>
      </c>
    </row>
    <row r="1086" s="13" customFormat="1">
      <c r="A1086" s="13"/>
      <c r="B1086" s="195"/>
      <c r="C1086" s="13"/>
      <c r="D1086" s="196" t="s">
        <v>265</v>
      </c>
      <c r="E1086" s="197" t="s">
        <v>1</v>
      </c>
      <c r="F1086" s="198" t="s">
        <v>4151</v>
      </c>
      <c r="G1086" s="13"/>
      <c r="H1086" s="197" t="s">
        <v>1</v>
      </c>
      <c r="I1086" s="199"/>
      <c r="J1086" s="13"/>
      <c r="K1086" s="13"/>
      <c r="L1086" s="195"/>
      <c r="M1086" s="200"/>
      <c r="N1086" s="201"/>
      <c r="O1086" s="201"/>
      <c r="P1086" s="201"/>
      <c r="Q1086" s="201"/>
      <c r="R1086" s="201"/>
      <c r="S1086" s="201"/>
      <c r="T1086" s="202"/>
      <c r="U1086" s="13"/>
      <c r="V1086" s="13"/>
      <c r="W1086" s="13"/>
      <c r="X1086" s="13"/>
      <c r="Y1086" s="13"/>
      <c r="Z1086" s="13"/>
      <c r="AA1086" s="13"/>
      <c r="AB1086" s="13"/>
      <c r="AC1086" s="13"/>
      <c r="AD1086" s="13"/>
      <c r="AE1086" s="13"/>
      <c r="AT1086" s="197" t="s">
        <v>265</v>
      </c>
      <c r="AU1086" s="197" t="s">
        <v>85</v>
      </c>
      <c r="AV1086" s="13" t="s">
        <v>82</v>
      </c>
      <c r="AW1086" s="13" t="s">
        <v>32</v>
      </c>
      <c r="AX1086" s="13" t="s">
        <v>75</v>
      </c>
      <c r="AY1086" s="197" t="s">
        <v>257</v>
      </c>
    </row>
    <row r="1087" s="14" customFormat="1">
      <c r="A1087" s="14"/>
      <c r="B1087" s="203"/>
      <c r="C1087" s="14"/>
      <c r="D1087" s="196" t="s">
        <v>265</v>
      </c>
      <c r="E1087" s="204" t="s">
        <v>1</v>
      </c>
      <c r="F1087" s="205" t="s">
        <v>4152</v>
      </c>
      <c r="G1087" s="14"/>
      <c r="H1087" s="206">
        <v>19.739999999999998</v>
      </c>
      <c r="I1087" s="207"/>
      <c r="J1087" s="14"/>
      <c r="K1087" s="14"/>
      <c r="L1087" s="203"/>
      <c r="M1087" s="208"/>
      <c r="N1087" s="209"/>
      <c r="O1087" s="209"/>
      <c r="P1087" s="209"/>
      <c r="Q1087" s="209"/>
      <c r="R1087" s="209"/>
      <c r="S1087" s="209"/>
      <c r="T1087" s="210"/>
      <c r="U1087" s="14"/>
      <c r="V1087" s="14"/>
      <c r="W1087" s="14"/>
      <c r="X1087" s="14"/>
      <c r="Y1087" s="14"/>
      <c r="Z1087" s="14"/>
      <c r="AA1087" s="14"/>
      <c r="AB1087" s="14"/>
      <c r="AC1087" s="14"/>
      <c r="AD1087" s="14"/>
      <c r="AE1087" s="14"/>
      <c r="AT1087" s="204" t="s">
        <v>265</v>
      </c>
      <c r="AU1087" s="204" t="s">
        <v>85</v>
      </c>
      <c r="AV1087" s="14" t="s">
        <v>85</v>
      </c>
      <c r="AW1087" s="14" t="s">
        <v>32</v>
      </c>
      <c r="AX1087" s="14" t="s">
        <v>75</v>
      </c>
      <c r="AY1087" s="204" t="s">
        <v>257</v>
      </c>
    </row>
    <row r="1088" s="13" customFormat="1">
      <c r="A1088" s="13"/>
      <c r="B1088" s="195"/>
      <c r="C1088" s="13"/>
      <c r="D1088" s="196" t="s">
        <v>265</v>
      </c>
      <c r="E1088" s="197" t="s">
        <v>1</v>
      </c>
      <c r="F1088" s="198" t="s">
        <v>1140</v>
      </c>
      <c r="G1088" s="13"/>
      <c r="H1088" s="197" t="s">
        <v>1</v>
      </c>
      <c r="I1088" s="199"/>
      <c r="J1088" s="13"/>
      <c r="K1088" s="13"/>
      <c r="L1088" s="195"/>
      <c r="M1088" s="200"/>
      <c r="N1088" s="201"/>
      <c r="O1088" s="201"/>
      <c r="P1088" s="201"/>
      <c r="Q1088" s="201"/>
      <c r="R1088" s="201"/>
      <c r="S1088" s="201"/>
      <c r="T1088" s="202"/>
      <c r="U1088" s="13"/>
      <c r="V1088" s="13"/>
      <c r="W1088" s="13"/>
      <c r="X1088" s="13"/>
      <c r="Y1088" s="13"/>
      <c r="Z1088" s="13"/>
      <c r="AA1088" s="13"/>
      <c r="AB1088" s="13"/>
      <c r="AC1088" s="13"/>
      <c r="AD1088" s="13"/>
      <c r="AE1088" s="13"/>
      <c r="AT1088" s="197" t="s">
        <v>265</v>
      </c>
      <c r="AU1088" s="197" t="s">
        <v>85</v>
      </c>
      <c r="AV1088" s="13" t="s">
        <v>82</v>
      </c>
      <c r="AW1088" s="13" t="s">
        <v>32</v>
      </c>
      <c r="AX1088" s="13" t="s">
        <v>75</v>
      </c>
      <c r="AY1088" s="197" t="s">
        <v>257</v>
      </c>
    </row>
    <row r="1089" s="14" customFormat="1">
      <c r="A1089" s="14"/>
      <c r="B1089" s="203"/>
      <c r="C1089" s="14"/>
      <c r="D1089" s="196" t="s">
        <v>265</v>
      </c>
      <c r="E1089" s="204" t="s">
        <v>1</v>
      </c>
      <c r="F1089" s="205" t="s">
        <v>4153</v>
      </c>
      <c r="G1089" s="14"/>
      <c r="H1089" s="206">
        <v>17.449999999999999</v>
      </c>
      <c r="I1089" s="207"/>
      <c r="J1089" s="14"/>
      <c r="K1089" s="14"/>
      <c r="L1089" s="203"/>
      <c r="M1089" s="208"/>
      <c r="N1089" s="209"/>
      <c r="O1089" s="209"/>
      <c r="P1089" s="209"/>
      <c r="Q1089" s="209"/>
      <c r="R1089" s="209"/>
      <c r="S1089" s="209"/>
      <c r="T1089" s="210"/>
      <c r="U1089" s="14"/>
      <c r="V1089" s="14"/>
      <c r="W1089" s="14"/>
      <c r="X1089" s="14"/>
      <c r="Y1089" s="14"/>
      <c r="Z1089" s="14"/>
      <c r="AA1089" s="14"/>
      <c r="AB1089" s="14"/>
      <c r="AC1089" s="14"/>
      <c r="AD1089" s="14"/>
      <c r="AE1089" s="14"/>
      <c r="AT1089" s="204" t="s">
        <v>265</v>
      </c>
      <c r="AU1089" s="204" t="s">
        <v>85</v>
      </c>
      <c r="AV1089" s="14" t="s">
        <v>85</v>
      </c>
      <c r="AW1089" s="14" t="s">
        <v>32</v>
      </c>
      <c r="AX1089" s="14" t="s">
        <v>75</v>
      </c>
      <c r="AY1089" s="204" t="s">
        <v>257</v>
      </c>
    </row>
    <row r="1090" s="16" customFormat="1">
      <c r="A1090" s="16"/>
      <c r="B1090" s="219"/>
      <c r="C1090" s="16"/>
      <c r="D1090" s="196" t="s">
        <v>265</v>
      </c>
      <c r="E1090" s="220" t="s">
        <v>1</v>
      </c>
      <c r="F1090" s="221" t="s">
        <v>296</v>
      </c>
      <c r="G1090" s="16"/>
      <c r="H1090" s="222">
        <v>37.189999999999998</v>
      </c>
      <c r="I1090" s="223"/>
      <c r="J1090" s="16"/>
      <c r="K1090" s="16"/>
      <c r="L1090" s="219"/>
      <c r="M1090" s="224"/>
      <c r="N1090" s="225"/>
      <c r="O1090" s="225"/>
      <c r="P1090" s="225"/>
      <c r="Q1090" s="225"/>
      <c r="R1090" s="225"/>
      <c r="S1090" s="225"/>
      <c r="T1090" s="226"/>
      <c r="U1090" s="16"/>
      <c r="V1090" s="16"/>
      <c r="W1090" s="16"/>
      <c r="X1090" s="16"/>
      <c r="Y1090" s="16"/>
      <c r="Z1090" s="16"/>
      <c r="AA1090" s="16"/>
      <c r="AB1090" s="16"/>
      <c r="AC1090" s="16"/>
      <c r="AD1090" s="16"/>
      <c r="AE1090" s="16"/>
      <c r="AT1090" s="220" t="s">
        <v>265</v>
      </c>
      <c r="AU1090" s="220" t="s">
        <v>85</v>
      </c>
      <c r="AV1090" s="16" t="s">
        <v>92</v>
      </c>
      <c r="AW1090" s="16" t="s">
        <v>32</v>
      </c>
      <c r="AX1090" s="16" t="s">
        <v>75</v>
      </c>
      <c r="AY1090" s="220" t="s">
        <v>257</v>
      </c>
    </row>
    <row r="1091" s="15" customFormat="1">
      <c r="A1091" s="15"/>
      <c r="B1091" s="211"/>
      <c r="C1091" s="15"/>
      <c r="D1091" s="196" t="s">
        <v>265</v>
      </c>
      <c r="E1091" s="212" t="s">
        <v>1</v>
      </c>
      <c r="F1091" s="213" t="s">
        <v>271</v>
      </c>
      <c r="G1091" s="15"/>
      <c r="H1091" s="214">
        <v>298.54000000000002</v>
      </c>
      <c r="I1091" s="215"/>
      <c r="J1091" s="15"/>
      <c r="K1091" s="15"/>
      <c r="L1091" s="211"/>
      <c r="M1091" s="216"/>
      <c r="N1091" s="217"/>
      <c r="O1091" s="217"/>
      <c r="P1091" s="217"/>
      <c r="Q1091" s="217"/>
      <c r="R1091" s="217"/>
      <c r="S1091" s="217"/>
      <c r="T1091" s="218"/>
      <c r="U1091" s="15"/>
      <c r="V1091" s="15"/>
      <c r="W1091" s="15"/>
      <c r="X1091" s="15"/>
      <c r="Y1091" s="15"/>
      <c r="Z1091" s="15"/>
      <c r="AA1091" s="15"/>
      <c r="AB1091" s="15"/>
      <c r="AC1091" s="15"/>
      <c r="AD1091" s="15"/>
      <c r="AE1091" s="15"/>
      <c r="AT1091" s="212" t="s">
        <v>265</v>
      </c>
      <c r="AU1091" s="212" t="s">
        <v>85</v>
      </c>
      <c r="AV1091" s="15" t="s">
        <v>108</v>
      </c>
      <c r="AW1091" s="15" t="s">
        <v>32</v>
      </c>
      <c r="AX1091" s="15" t="s">
        <v>82</v>
      </c>
      <c r="AY1091" s="212" t="s">
        <v>257</v>
      </c>
    </row>
    <row r="1092" s="2" customFormat="1" ht="16.5" customHeight="1">
      <c r="A1092" s="38"/>
      <c r="B1092" s="181"/>
      <c r="C1092" s="227" t="s">
        <v>1336</v>
      </c>
      <c r="D1092" s="227" t="s">
        <v>315</v>
      </c>
      <c r="E1092" s="228" t="s">
        <v>1376</v>
      </c>
      <c r="F1092" s="229" t="s">
        <v>1377</v>
      </c>
      <c r="G1092" s="230" t="s">
        <v>262</v>
      </c>
      <c r="H1092" s="231">
        <v>30.960000000000001</v>
      </c>
      <c r="I1092" s="232"/>
      <c r="J1092" s="233">
        <f>ROUND(I1092*H1092,2)</f>
        <v>0</v>
      </c>
      <c r="K1092" s="229" t="s">
        <v>263</v>
      </c>
      <c r="L1092" s="234"/>
      <c r="M1092" s="235" t="s">
        <v>1</v>
      </c>
      <c r="N1092" s="236" t="s">
        <v>40</v>
      </c>
      <c r="O1092" s="77"/>
      <c r="P1092" s="191">
        <f>O1092*H1092</f>
        <v>0</v>
      </c>
      <c r="Q1092" s="191">
        <v>0.025000000000000001</v>
      </c>
      <c r="R1092" s="191">
        <f>Q1092*H1092</f>
        <v>0.77400000000000002</v>
      </c>
      <c r="S1092" s="191">
        <v>0</v>
      </c>
      <c r="T1092" s="192">
        <f>S1092*H1092</f>
        <v>0</v>
      </c>
      <c r="U1092" s="38"/>
      <c r="V1092" s="38"/>
      <c r="W1092" s="38"/>
      <c r="X1092" s="38"/>
      <c r="Y1092" s="38"/>
      <c r="Z1092" s="38"/>
      <c r="AA1092" s="38"/>
      <c r="AB1092" s="38"/>
      <c r="AC1092" s="38"/>
      <c r="AD1092" s="38"/>
      <c r="AE1092" s="38"/>
      <c r="AR1092" s="193" t="s">
        <v>462</v>
      </c>
      <c r="AT1092" s="193" t="s">
        <v>315</v>
      </c>
      <c r="AU1092" s="193" t="s">
        <v>85</v>
      </c>
      <c r="AY1092" s="19" t="s">
        <v>257</v>
      </c>
      <c r="BE1092" s="194">
        <f>IF(N1092="základní",J1092,0)</f>
        <v>0</v>
      </c>
      <c r="BF1092" s="194">
        <f>IF(N1092="snížená",J1092,0)</f>
        <v>0</v>
      </c>
      <c r="BG1092" s="194">
        <f>IF(N1092="zákl. přenesená",J1092,0)</f>
        <v>0</v>
      </c>
      <c r="BH1092" s="194">
        <f>IF(N1092="sníž. přenesená",J1092,0)</f>
        <v>0</v>
      </c>
      <c r="BI1092" s="194">
        <f>IF(N1092="nulová",J1092,0)</f>
        <v>0</v>
      </c>
      <c r="BJ1092" s="19" t="s">
        <v>82</v>
      </c>
      <c r="BK1092" s="194">
        <f>ROUND(I1092*H1092,2)</f>
        <v>0</v>
      </c>
      <c r="BL1092" s="19" t="s">
        <v>364</v>
      </c>
      <c r="BM1092" s="193" t="s">
        <v>4216</v>
      </c>
    </row>
    <row r="1093" s="13" customFormat="1">
      <c r="A1093" s="13"/>
      <c r="B1093" s="195"/>
      <c r="C1093" s="13"/>
      <c r="D1093" s="196" t="s">
        <v>265</v>
      </c>
      <c r="E1093" s="197" t="s">
        <v>1</v>
      </c>
      <c r="F1093" s="198" t="s">
        <v>1133</v>
      </c>
      <c r="G1093" s="13"/>
      <c r="H1093" s="197" t="s">
        <v>1</v>
      </c>
      <c r="I1093" s="199"/>
      <c r="J1093" s="13"/>
      <c r="K1093" s="13"/>
      <c r="L1093" s="195"/>
      <c r="M1093" s="200"/>
      <c r="N1093" s="201"/>
      <c r="O1093" s="201"/>
      <c r="P1093" s="201"/>
      <c r="Q1093" s="201"/>
      <c r="R1093" s="201"/>
      <c r="S1093" s="201"/>
      <c r="T1093" s="202"/>
      <c r="U1093" s="13"/>
      <c r="V1093" s="13"/>
      <c r="W1093" s="13"/>
      <c r="X1093" s="13"/>
      <c r="Y1093" s="13"/>
      <c r="Z1093" s="13"/>
      <c r="AA1093" s="13"/>
      <c r="AB1093" s="13"/>
      <c r="AC1093" s="13"/>
      <c r="AD1093" s="13"/>
      <c r="AE1093" s="13"/>
      <c r="AT1093" s="197" t="s">
        <v>265</v>
      </c>
      <c r="AU1093" s="197" t="s">
        <v>85</v>
      </c>
      <c r="AV1093" s="13" t="s">
        <v>82</v>
      </c>
      <c r="AW1093" s="13" t="s">
        <v>32</v>
      </c>
      <c r="AX1093" s="13" t="s">
        <v>75</v>
      </c>
      <c r="AY1093" s="197" t="s">
        <v>257</v>
      </c>
    </row>
    <row r="1094" s="13" customFormat="1">
      <c r="A1094" s="13"/>
      <c r="B1094" s="195"/>
      <c r="C1094" s="13"/>
      <c r="D1094" s="196" t="s">
        <v>265</v>
      </c>
      <c r="E1094" s="197" t="s">
        <v>1</v>
      </c>
      <c r="F1094" s="198" t="s">
        <v>4146</v>
      </c>
      <c r="G1094" s="13"/>
      <c r="H1094" s="197" t="s">
        <v>1</v>
      </c>
      <c r="I1094" s="199"/>
      <c r="J1094" s="13"/>
      <c r="K1094" s="13"/>
      <c r="L1094" s="195"/>
      <c r="M1094" s="200"/>
      <c r="N1094" s="201"/>
      <c r="O1094" s="201"/>
      <c r="P1094" s="201"/>
      <c r="Q1094" s="201"/>
      <c r="R1094" s="201"/>
      <c r="S1094" s="201"/>
      <c r="T1094" s="202"/>
      <c r="U1094" s="13"/>
      <c r="V1094" s="13"/>
      <c r="W1094" s="13"/>
      <c r="X1094" s="13"/>
      <c r="Y1094" s="13"/>
      <c r="Z1094" s="13"/>
      <c r="AA1094" s="13"/>
      <c r="AB1094" s="13"/>
      <c r="AC1094" s="13"/>
      <c r="AD1094" s="13"/>
      <c r="AE1094" s="13"/>
      <c r="AT1094" s="197" t="s">
        <v>265</v>
      </c>
      <c r="AU1094" s="197" t="s">
        <v>85</v>
      </c>
      <c r="AV1094" s="13" t="s">
        <v>82</v>
      </c>
      <c r="AW1094" s="13" t="s">
        <v>32</v>
      </c>
      <c r="AX1094" s="13" t="s">
        <v>75</v>
      </c>
      <c r="AY1094" s="197" t="s">
        <v>257</v>
      </c>
    </row>
    <row r="1095" s="14" customFormat="1">
      <c r="A1095" s="14"/>
      <c r="B1095" s="203"/>
      <c r="C1095" s="14"/>
      <c r="D1095" s="196" t="s">
        <v>265</v>
      </c>
      <c r="E1095" s="204" t="s">
        <v>1</v>
      </c>
      <c r="F1095" s="205" t="s">
        <v>4217</v>
      </c>
      <c r="G1095" s="14"/>
      <c r="H1095" s="206">
        <v>7.6109999999999998</v>
      </c>
      <c r="I1095" s="207"/>
      <c r="J1095" s="14"/>
      <c r="K1095" s="14"/>
      <c r="L1095" s="203"/>
      <c r="M1095" s="208"/>
      <c r="N1095" s="209"/>
      <c r="O1095" s="209"/>
      <c r="P1095" s="209"/>
      <c r="Q1095" s="209"/>
      <c r="R1095" s="209"/>
      <c r="S1095" s="209"/>
      <c r="T1095" s="210"/>
      <c r="U1095" s="14"/>
      <c r="V1095" s="14"/>
      <c r="W1095" s="14"/>
      <c r="X1095" s="14"/>
      <c r="Y1095" s="14"/>
      <c r="Z1095" s="14"/>
      <c r="AA1095" s="14"/>
      <c r="AB1095" s="14"/>
      <c r="AC1095" s="14"/>
      <c r="AD1095" s="14"/>
      <c r="AE1095" s="14"/>
      <c r="AT1095" s="204" t="s">
        <v>265</v>
      </c>
      <c r="AU1095" s="204" t="s">
        <v>85</v>
      </c>
      <c r="AV1095" s="14" t="s">
        <v>85</v>
      </c>
      <c r="AW1095" s="14" t="s">
        <v>32</v>
      </c>
      <c r="AX1095" s="14" t="s">
        <v>75</v>
      </c>
      <c r="AY1095" s="204" t="s">
        <v>257</v>
      </c>
    </row>
    <row r="1096" s="13" customFormat="1">
      <c r="A1096" s="13"/>
      <c r="B1096" s="195"/>
      <c r="C1096" s="13"/>
      <c r="D1096" s="196" t="s">
        <v>265</v>
      </c>
      <c r="E1096" s="197" t="s">
        <v>1</v>
      </c>
      <c r="F1096" s="198" t="s">
        <v>1134</v>
      </c>
      <c r="G1096" s="13"/>
      <c r="H1096" s="197" t="s">
        <v>1</v>
      </c>
      <c r="I1096" s="199"/>
      <c r="J1096" s="13"/>
      <c r="K1096" s="13"/>
      <c r="L1096" s="195"/>
      <c r="M1096" s="200"/>
      <c r="N1096" s="201"/>
      <c r="O1096" s="201"/>
      <c r="P1096" s="201"/>
      <c r="Q1096" s="201"/>
      <c r="R1096" s="201"/>
      <c r="S1096" s="201"/>
      <c r="T1096" s="202"/>
      <c r="U1096" s="13"/>
      <c r="V1096" s="13"/>
      <c r="W1096" s="13"/>
      <c r="X1096" s="13"/>
      <c r="Y1096" s="13"/>
      <c r="Z1096" s="13"/>
      <c r="AA1096" s="13"/>
      <c r="AB1096" s="13"/>
      <c r="AC1096" s="13"/>
      <c r="AD1096" s="13"/>
      <c r="AE1096" s="13"/>
      <c r="AT1096" s="197" t="s">
        <v>265</v>
      </c>
      <c r="AU1096" s="197" t="s">
        <v>85</v>
      </c>
      <c r="AV1096" s="13" t="s">
        <v>82</v>
      </c>
      <c r="AW1096" s="13" t="s">
        <v>32</v>
      </c>
      <c r="AX1096" s="13" t="s">
        <v>75</v>
      </c>
      <c r="AY1096" s="197" t="s">
        <v>257</v>
      </c>
    </row>
    <row r="1097" s="14" customFormat="1">
      <c r="A1097" s="14"/>
      <c r="B1097" s="203"/>
      <c r="C1097" s="14"/>
      <c r="D1097" s="196" t="s">
        <v>265</v>
      </c>
      <c r="E1097" s="204" t="s">
        <v>1</v>
      </c>
      <c r="F1097" s="205" t="s">
        <v>4218</v>
      </c>
      <c r="G1097" s="14"/>
      <c r="H1097" s="206">
        <v>10.169000000000001</v>
      </c>
      <c r="I1097" s="207"/>
      <c r="J1097" s="14"/>
      <c r="K1097" s="14"/>
      <c r="L1097" s="203"/>
      <c r="M1097" s="208"/>
      <c r="N1097" s="209"/>
      <c r="O1097" s="209"/>
      <c r="P1097" s="209"/>
      <c r="Q1097" s="209"/>
      <c r="R1097" s="209"/>
      <c r="S1097" s="209"/>
      <c r="T1097" s="210"/>
      <c r="U1097" s="14"/>
      <c r="V1097" s="14"/>
      <c r="W1097" s="14"/>
      <c r="X1097" s="14"/>
      <c r="Y1097" s="14"/>
      <c r="Z1097" s="14"/>
      <c r="AA1097" s="14"/>
      <c r="AB1097" s="14"/>
      <c r="AC1097" s="14"/>
      <c r="AD1097" s="14"/>
      <c r="AE1097" s="14"/>
      <c r="AT1097" s="204" t="s">
        <v>265</v>
      </c>
      <c r="AU1097" s="204" t="s">
        <v>85</v>
      </c>
      <c r="AV1097" s="14" t="s">
        <v>85</v>
      </c>
      <c r="AW1097" s="14" t="s">
        <v>32</v>
      </c>
      <c r="AX1097" s="14" t="s">
        <v>75</v>
      </c>
      <c r="AY1097" s="204" t="s">
        <v>257</v>
      </c>
    </row>
    <row r="1098" s="13" customFormat="1">
      <c r="A1098" s="13"/>
      <c r="B1098" s="195"/>
      <c r="C1098" s="13"/>
      <c r="D1098" s="196" t="s">
        <v>265</v>
      </c>
      <c r="E1098" s="197" t="s">
        <v>1</v>
      </c>
      <c r="F1098" s="198" t="s">
        <v>1138</v>
      </c>
      <c r="G1098" s="13"/>
      <c r="H1098" s="197" t="s">
        <v>1</v>
      </c>
      <c r="I1098" s="199"/>
      <c r="J1098" s="13"/>
      <c r="K1098" s="13"/>
      <c r="L1098" s="195"/>
      <c r="M1098" s="200"/>
      <c r="N1098" s="201"/>
      <c r="O1098" s="201"/>
      <c r="P1098" s="201"/>
      <c r="Q1098" s="201"/>
      <c r="R1098" s="201"/>
      <c r="S1098" s="201"/>
      <c r="T1098" s="202"/>
      <c r="U1098" s="13"/>
      <c r="V1098" s="13"/>
      <c r="W1098" s="13"/>
      <c r="X1098" s="13"/>
      <c r="Y1098" s="13"/>
      <c r="Z1098" s="13"/>
      <c r="AA1098" s="13"/>
      <c r="AB1098" s="13"/>
      <c r="AC1098" s="13"/>
      <c r="AD1098" s="13"/>
      <c r="AE1098" s="13"/>
      <c r="AT1098" s="197" t="s">
        <v>265</v>
      </c>
      <c r="AU1098" s="197" t="s">
        <v>85</v>
      </c>
      <c r="AV1098" s="13" t="s">
        <v>82</v>
      </c>
      <c r="AW1098" s="13" t="s">
        <v>32</v>
      </c>
      <c r="AX1098" s="13" t="s">
        <v>75</v>
      </c>
      <c r="AY1098" s="197" t="s">
        <v>257</v>
      </c>
    </row>
    <row r="1099" s="14" customFormat="1">
      <c r="A1099" s="14"/>
      <c r="B1099" s="203"/>
      <c r="C1099" s="14"/>
      <c r="D1099" s="196" t="s">
        <v>265</v>
      </c>
      <c r="E1099" s="204" t="s">
        <v>1</v>
      </c>
      <c r="F1099" s="205" t="s">
        <v>4219</v>
      </c>
      <c r="G1099" s="14"/>
      <c r="H1099" s="206">
        <v>7.0170000000000003</v>
      </c>
      <c r="I1099" s="207"/>
      <c r="J1099" s="14"/>
      <c r="K1099" s="14"/>
      <c r="L1099" s="203"/>
      <c r="M1099" s="208"/>
      <c r="N1099" s="209"/>
      <c r="O1099" s="209"/>
      <c r="P1099" s="209"/>
      <c r="Q1099" s="209"/>
      <c r="R1099" s="209"/>
      <c r="S1099" s="209"/>
      <c r="T1099" s="210"/>
      <c r="U1099" s="14"/>
      <c r="V1099" s="14"/>
      <c r="W1099" s="14"/>
      <c r="X1099" s="14"/>
      <c r="Y1099" s="14"/>
      <c r="Z1099" s="14"/>
      <c r="AA1099" s="14"/>
      <c r="AB1099" s="14"/>
      <c r="AC1099" s="14"/>
      <c r="AD1099" s="14"/>
      <c r="AE1099" s="14"/>
      <c r="AT1099" s="204" t="s">
        <v>265</v>
      </c>
      <c r="AU1099" s="204" t="s">
        <v>85</v>
      </c>
      <c r="AV1099" s="14" t="s">
        <v>85</v>
      </c>
      <c r="AW1099" s="14" t="s">
        <v>32</v>
      </c>
      <c r="AX1099" s="14" t="s">
        <v>75</v>
      </c>
      <c r="AY1099" s="204" t="s">
        <v>257</v>
      </c>
    </row>
    <row r="1100" s="16" customFormat="1">
      <c r="A1100" s="16"/>
      <c r="B1100" s="219"/>
      <c r="C1100" s="16"/>
      <c r="D1100" s="196" t="s">
        <v>265</v>
      </c>
      <c r="E1100" s="220" t="s">
        <v>1</v>
      </c>
      <c r="F1100" s="221" t="s">
        <v>296</v>
      </c>
      <c r="G1100" s="16"/>
      <c r="H1100" s="222">
        <v>24.797000000000001</v>
      </c>
      <c r="I1100" s="223"/>
      <c r="J1100" s="16"/>
      <c r="K1100" s="16"/>
      <c r="L1100" s="219"/>
      <c r="M1100" s="224"/>
      <c r="N1100" s="225"/>
      <c r="O1100" s="225"/>
      <c r="P1100" s="225"/>
      <c r="Q1100" s="225"/>
      <c r="R1100" s="225"/>
      <c r="S1100" s="225"/>
      <c r="T1100" s="226"/>
      <c r="U1100" s="16"/>
      <c r="V1100" s="16"/>
      <c r="W1100" s="16"/>
      <c r="X1100" s="16"/>
      <c r="Y1100" s="16"/>
      <c r="Z1100" s="16"/>
      <c r="AA1100" s="16"/>
      <c r="AB1100" s="16"/>
      <c r="AC1100" s="16"/>
      <c r="AD1100" s="16"/>
      <c r="AE1100" s="16"/>
      <c r="AT1100" s="220" t="s">
        <v>265</v>
      </c>
      <c r="AU1100" s="220" t="s">
        <v>85</v>
      </c>
      <c r="AV1100" s="16" t="s">
        <v>92</v>
      </c>
      <c r="AW1100" s="16" t="s">
        <v>32</v>
      </c>
      <c r="AX1100" s="16" t="s">
        <v>75</v>
      </c>
      <c r="AY1100" s="220" t="s">
        <v>257</v>
      </c>
    </row>
    <row r="1101" s="13" customFormat="1">
      <c r="A1101" s="13"/>
      <c r="B1101" s="195"/>
      <c r="C1101" s="13"/>
      <c r="D1101" s="196" t="s">
        <v>265</v>
      </c>
      <c r="E1101" s="197" t="s">
        <v>1</v>
      </c>
      <c r="F1101" s="198" t="s">
        <v>835</v>
      </c>
      <c r="G1101" s="13"/>
      <c r="H1101" s="197" t="s">
        <v>1</v>
      </c>
      <c r="I1101" s="199"/>
      <c r="J1101" s="13"/>
      <c r="K1101" s="13"/>
      <c r="L1101" s="195"/>
      <c r="M1101" s="200"/>
      <c r="N1101" s="201"/>
      <c r="O1101" s="201"/>
      <c r="P1101" s="201"/>
      <c r="Q1101" s="201"/>
      <c r="R1101" s="201"/>
      <c r="S1101" s="201"/>
      <c r="T1101" s="202"/>
      <c r="U1101" s="13"/>
      <c r="V1101" s="13"/>
      <c r="W1101" s="13"/>
      <c r="X1101" s="13"/>
      <c r="Y1101" s="13"/>
      <c r="Z1101" s="13"/>
      <c r="AA1101" s="13"/>
      <c r="AB1101" s="13"/>
      <c r="AC1101" s="13"/>
      <c r="AD1101" s="13"/>
      <c r="AE1101" s="13"/>
      <c r="AT1101" s="197" t="s">
        <v>265</v>
      </c>
      <c r="AU1101" s="197" t="s">
        <v>85</v>
      </c>
      <c r="AV1101" s="13" t="s">
        <v>82</v>
      </c>
      <c r="AW1101" s="13" t="s">
        <v>32</v>
      </c>
      <c r="AX1101" s="13" t="s">
        <v>75</v>
      </c>
      <c r="AY1101" s="197" t="s">
        <v>257</v>
      </c>
    </row>
    <row r="1102" s="13" customFormat="1">
      <c r="A1102" s="13"/>
      <c r="B1102" s="195"/>
      <c r="C1102" s="13"/>
      <c r="D1102" s="196" t="s">
        <v>265</v>
      </c>
      <c r="E1102" s="197" t="s">
        <v>1</v>
      </c>
      <c r="F1102" s="198" t="s">
        <v>4151</v>
      </c>
      <c r="G1102" s="13"/>
      <c r="H1102" s="197" t="s">
        <v>1</v>
      </c>
      <c r="I1102" s="199"/>
      <c r="J1102" s="13"/>
      <c r="K1102" s="13"/>
      <c r="L1102" s="195"/>
      <c r="M1102" s="200"/>
      <c r="N1102" s="201"/>
      <c r="O1102" s="201"/>
      <c r="P1102" s="201"/>
      <c r="Q1102" s="201"/>
      <c r="R1102" s="201"/>
      <c r="S1102" s="201"/>
      <c r="T1102" s="202"/>
      <c r="U1102" s="13"/>
      <c r="V1102" s="13"/>
      <c r="W1102" s="13"/>
      <c r="X1102" s="13"/>
      <c r="Y1102" s="13"/>
      <c r="Z1102" s="13"/>
      <c r="AA1102" s="13"/>
      <c r="AB1102" s="13"/>
      <c r="AC1102" s="13"/>
      <c r="AD1102" s="13"/>
      <c r="AE1102" s="13"/>
      <c r="AT1102" s="197" t="s">
        <v>265</v>
      </c>
      <c r="AU1102" s="197" t="s">
        <v>85</v>
      </c>
      <c r="AV1102" s="13" t="s">
        <v>82</v>
      </c>
      <c r="AW1102" s="13" t="s">
        <v>32</v>
      </c>
      <c r="AX1102" s="13" t="s">
        <v>75</v>
      </c>
      <c r="AY1102" s="197" t="s">
        <v>257</v>
      </c>
    </row>
    <row r="1103" s="14" customFormat="1">
      <c r="A1103" s="14"/>
      <c r="B1103" s="203"/>
      <c r="C1103" s="14"/>
      <c r="D1103" s="196" t="s">
        <v>265</v>
      </c>
      <c r="E1103" s="204" t="s">
        <v>1</v>
      </c>
      <c r="F1103" s="205" t="s">
        <v>4220</v>
      </c>
      <c r="G1103" s="14"/>
      <c r="H1103" s="206">
        <v>1.7769999999999999</v>
      </c>
      <c r="I1103" s="207"/>
      <c r="J1103" s="14"/>
      <c r="K1103" s="14"/>
      <c r="L1103" s="203"/>
      <c r="M1103" s="208"/>
      <c r="N1103" s="209"/>
      <c r="O1103" s="209"/>
      <c r="P1103" s="209"/>
      <c r="Q1103" s="209"/>
      <c r="R1103" s="209"/>
      <c r="S1103" s="209"/>
      <c r="T1103" s="210"/>
      <c r="U1103" s="14"/>
      <c r="V1103" s="14"/>
      <c r="W1103" s="14"/>
      <c r="X1103" s="14"/>
      <c r="Y1103" s="14"/>
      <c r="Z1103" s="14"/>
      <c r="AA1103" s="14"/>
      <c r="AB1103" s="14"/>
      <c r="AC1103" s="14"/>
      <c r="AD1103" s="14"/>
      <c r="AE1103" s="14"/>
      <c r="AT1103" s="204" t="s">
        <v>265</v>
      </c>
      <c r="AU1103" s="204" t="s">
        <v>85</v>
      </c>
      <c r="AV1103" s="14" t="s">
        <v>85</v>
      </c>
      <c r="AW1103" s="14" t="s">
        <v>32</v>
      </c>
      <c r="AX1103" s="14" t="s">
        <v>75</v>
      </c>
      <c r="AY1103" s="204" t="s">
        <v>257</v>
      </c>
    </row>
    <row r="1104" s="13" customFormat="1">
      <c r="A1104" s="13"/>
      <c r="B1104" s="195"/>
      <c r="C1104" s="13"/>
      <c r="D1104" s="196" t="s">
        <v>265</v>
      </c>
      <c r="E1104" s="197" t="s">
        <v>1</v>
      </c>
      <c r="F1104" s="198" t="s">
        <v>1140</v>
      </c>
      <c r="G1104" s="13"/>
      <c r="H1104" s="197" t="s">
        <v>1</v>
      </c>
      <c r="I1104" s="199"/>
      <c r="J1104" s="13"/>
      <c r="K1104" s="13"/>
      <c r="L1104" s="195"/>
      <c r="M1104" s="200"/>
      <c r="N1104" s="201"/>
      <c r="O1104" s="201"/>
      <c r="P1104" s="201"/>
      <c r="Q1104" s="201"/>
      <c r="R1104" s="201"/>
      <c r="S1104" s="201"/>
      <c r="T1104" s="202"/>
      <c r="U1104" s="13"/>
      <c r="V1104" s="13"/>
      <c r="W1104" s="13"/>
      <c r="X1104" s="13"/>
      <c r="Y1104" s="13"/>
      <c r="Z1104" s="13"/>
      <c r="AA1104" s="13"/>
      <c r="AB1104" s="13"/>
      <c r="AC1104" s="13"/>
      <c r="AD1104" s="13"/>
      <c r="AE1104" s="13"/>
      <c r="AT1104" s="197" t="s">
        <v>265</v>
      </c>
      <c r="AU1104" s="197" t="s">
        <v>85</v>
      </c>
      <c r="AV1104" s="13" t="s">
        <v>82</v>
      </c>
      <c r="AW1104" s="13" t="s">
        <v>32</v>
      </c>
      <c r="AX1104" s="13" t="s">
        <v>75</v>
      </c>
      <c r="AY1104" s="197" t="s">
        <v>257</v>
      </c>
    </row>
    <row r="1105" s="14" customFormat="1">
      <c r="A1105" s="14"/>
      <c r="B1105" s="203"/>
      <c r="C1105" s="14"/>
      <c r="D1105" s="196" t="s">
        <v>265</v>
      </c>
      <c r="E1105" s="204" t="s">
        <v>1</v>
      </c>
      <c r="F1105" s="205" t="s">
        <v>4221</v>
      </c>
      <c r="G1105" s="14"/>
      <c r="H1105" s="206">
        <v>1.571</v>
      </c>
      <c r="I1105" s="207"/>
      <c r="J1105" s="14"/>
      <c r="K1105" s="14"/>
      <c r="L1105" s="203"/>
      <c r="M1105" s="208"/>
      <c r="N1105" s="209"/>
      <c r="O1105" s="209"/>
      <c r="P1105" s="209"/>
      <c r="Q1105" s="209"/>
      <c r="R1105" s="209"/>
      <c r="S1105" s="209"/>
      <c r="T1105" s="210"/>
      <c r="U1105" s="14"/>
      <c r="V1105" s="14"/>
      <c r="W1105" s="14"/>
      <c r="X1105" s="14"/>
      <c r="Y1105" s="14"/>
      <c r="Z1105" s="14"/>
      <c r="AA1105" s="14"/>
      <c r="AB1105" s="14"/>
      <c r="AC1105" s="14"/>
      <c r="AD1105" s="14"/>
      <c r="AE1105" s="14"/>
      <c r="AT1105" s="204" t="s">
        <v>265</v>
      </c>
      <c r="AU1105" s="204" t="s">
        <v>85</v>
      </c>
      <c r="AV1105" s="14" t="s">
        <v>85</v>
      </c>
      <c r="AW1105" s="14" t="s">
        <v>32</v>
      </c>
      <c r="AX1105" s="14" t="s">
        <v>75</v>
      </c>
      <c r="AY1105" s="204" t="s">
        <v>257</v>
      </c>
    </row>
    <row r="1106" s="16" customFormat="1">
      <c r="A1106" s="16"/>
      <c r="B1106" s="219"/>
      <c r="C1106" s="16"/>
      <c r="D1106" s="196" t="s">
        <v>265</v>
      </c>
      <c r="E1106" s="220" t="s">
        <v>1</v>
      </c>
      <c r="F1106" s="221" t="s">
        <v>296</v>
      </c>
      <c r="G1106" s="16"/>
      <c r="H1106" s="222">
        <v>3.3479999999999999</v>
      </c>
      <c r="I1106" s="223"/>
      <c r="J1106" s="16"/>
      <c r="K1106" s="16"/>
      <c r="L1106" s="219"/>
      <c r="M1106" s="224"/>
      <c r="N1106" s="225"/>
      <c r="O1106" s="225"/>
      <c r="P1106" s="225"/>
      <c r="Q1106" s="225"/>
      <c r="R1106" s="225"/>
      <c r="S1106" s="225"/>
      <c r="T1106" s="226"/>
      <c r="U1106" s="16"/>
      <c r="V1106" s="16"/>
      <c r="W1106" s="16"/>
      <c r="X1106" s="16"/>
      <c r="Y1106" s="16"/>
      <c r="Z1106" s="16"/>
      <c r="AA1106" s="16"/>
      <c r="AB1106" s="16"/>
      <c r="AC1106" s="16"/>
      <c r="AD1106" s="16"/>
      <c r="AE1106" s="16"/>
      <c r="AT1106" s="220" t="s">
        <v>265</v>
      </c>
      <c r="AU1106" s="220" t="s">
        <v>85</v>
      </c>
      <c r="AV1106" s="16" t="s">
        <v>92</v>
      </c>
      <c r="AW1106" s="16" t="s">
        <v>32</v>
      </c>
      <c r="AX1106" s="16" t="s">
        <v>75</v>
      </c>
      <c r="AY1106" s="220" t="s">
        <v>257</v>
      </c>
    </row>
    <row r="1107" s="15" customFormat="1">
      <c r="A1107" s="15"/>
      <c r="B1107" s="211"/>
      <c r="C1107" s="15"/>
      <c r="D1107" s="196" t="s">
        <v>265</v>
      </c>
      <c r="E1107" s="212" t="s">
        <v>1</v>
      </c>
      <c r="F1107" s="213" t="s">
        <v>271</v>
      </c>
      <c r="G1107" s="15"/>
      <c r="H1107" s="214">
        <v>28.145</v>
      </c>
      <c r="I1107" s="215"/>
      <c r="J1107" s="15"/>
      <c r="K1107" s="15"/>
      <c r="L1107" s="211"/>
      <c r="M1107" s="216"/>
      <c r="N1107" s="217"/>
      <c r="O1107" s="217"/>
      <c r="P1107" s="217"/>
      <c r="Q1107" s="217"/>
      <c r="R1107" s="217"/>
      <c r="S1107" s="217"/>
      <c r="T1107" s="218"/>
      <c r="U1107" s="15"/>
      <c r="V1107" s="15"/>
      <c r="W1107" s="15"/>
      <c r="X1107" s="15"/>
      <c r="Y1107" s="15"/>
      <c r="Z1107" s="15"/>
      <c r="AA1107" s="15"/>
      <c r="AB1107" s="15"/>
      <c r="AC1107" s="15"/>
      <c r="AD1107" s="15"/>
      <c r="AE1107" s="15"/>
      <c r="AT1107" s="212" t="s">
        <v>265</v>
      </c>
      <c r="AU1107" s="212" t="s">
        <v>85</v>
      </c>
      <c r="AV1107" s="15" t="s">
        <v>108</v>
      </c>
      <c r="AW1107" s="15" t="s">
        <v>32</v>
      </c>
      <c r="AX1107" s="15" t="s">
        <v>82</v>
      </c>
      <c r="AY1107" s="212" t="s">
        <v>257</v>
      </c>
    </row>
    <row r="1108" s="14" customFormat="1">
      <c r="A1108" s="14"/>
      <c r="B1108" s="203"/>
      <c r="C1108" s="14"/>
      <c r="D1108" s="196" t="s">
        <v>265</v>
      </c>
      <c r="E1108" s="14"/>
      <c r="F1108" s="205" t="s">
        <v>4222</v>
      </c>
      <c r="G1108" s="14"/>
      <c r="H1108" s="206">
        <v>30.960000000000001</v>
      </c>
      <c r="I1108" s="207"/>
      <c r="J1108" s="14"/>
      <c r="K1108" s="14"/>
      <c r="L1108" s="203"/>
      <c r="M1108" s="208"/>
      <c r="N1108" s="209"/>
      <c r="O1108" s="209"/>
      <c r="P1108" s="209"/>
      <c r="Q1108" s="209"/>
      <c r="R1108" s="209"/>
      <c r="S1108" s="209"/>
      <c r="T1108" s="210"/>
      <c r="U1108" s="14"/>
      <c r="V1108" s="14"/>
      <c r="W1108" s="14"/>
      <c r="X1108" s="14"/>
      <c r="Y1108" s="14"/>
      <c r="Z1108" s="14"/>
      <c r="AA1108" s="14"/>
      <c r="AB1108" s="14"/>
      <c r="AC1108" s="14"/>
      <c r="AD1108" s="14"/>
      <c r="AE1108" s="14"/>
      <c r="AT1108" s="204" t="s">
        <v>265</v>
      </c>
      <c r="AU1108" s="204" t="s">
        <v>85</v>
      </c>
      <c r="AV1108" s="14" t="s">
        <v>85</v>
      </c>
      <c r="AW1108" s="14" t="s">
        <v>3</v>
      </c>
      <c r="AX1108" s="14" t="s">
        <v>82</v>
      </c>
      <c r="AY1108" s="204" t="s">
        <v>257</v>
      </c>
    </row>
    <row r="1109" s="2" customFormat="1" ht="33" customHeight="1">
      <c r="A1109" s="38"/>
      <c r="B1109" s="181"/>
      <c r="C1109" s="182" t="s">
        <v>1340</v>
      </c>
      <c r="D1109" s="182" t="s">
        <v>259</v>
      </c>
      <c r="E1109" s="183" t="s">
        <v>1384</v>
      </c>
      <c r="F1109" s="184" t="s">
        <v>1385</v>
      </c>
      <c r="G1109" s="185" t="s">
        <v>323</v>
      </c>
      <c r="H1109" s="186">
        <v>18.710000000000001</v>
      </c>
      <c r="I1109" s="187"/>
      <c r="J1109" s="188">
        <f>ROUND(I1109*H1109,2)</f>
        <v>0</v>
      </c>
      <c r="K1109" s="184" t="s">
        <v>263</v>
      </c>
      <c r="L1109" s="39"/>
      <c r="M1109" s="189" t="s">
        <v>1</v>
      </c>
      <c r="N1109" s="190" t="s">
        <v>40</v>
      </c>
      <c r="O1109" s="77"/>
      <c r="P1109" s="191">
        <f>O1109*H1109</f>
        <v>0</v>
      </c>
      <c r="Q1109" s="191">
        <v>0.00019000000000000001</v>
      </c>
      <c r="R1109" s="191">
        <f>Q1109*H1109</f>
        <v>0.0035549000000000002</v>
      </c>
      <c r="S1109" s="191">
        <v>0</v>
      </c>
      <c r="T1109" s="192">
        <f>S1109*H1109</f>
        <v>0</v>
      </c>
      <c r="U1109" s="38"/>
      <c r="V1109" s="38"/>
      <c r="W1109" s="38"/>
      <c r="X1109" s="38"/>
      <c r="Y1109" s="38"/>
      <c r="Z1109" s="38"/>
      <c r="AA1109" s="38"/>
      <c r="AB1109" s="38"/>
      <c r="AC1109" s="38"/>
      <c r="AD1109" s="38"/>
      <c r="AE1109" s="38"/>
      <c r="AR1109" s="193" t="s">
        <v>364</v>
      </c>
      <c r="AT1109" s="193" t="s">
        <v>259</v>
      </c>
      <c r="AU1109" s="193" t="s">
        <v>85</v>
      </c>
      <c r="AY1109" s="19" t="s">
        <v>257</v>
      </c>
      <c r="BE1109" s="194">
        <f>IF(N1109="základní",J1109,0)</f>
        <v>0</v>
      </c>
      <c r="BF1109" s="194">
        <f>IF(N1109="snížená",J1109,0)</f>
        <v>0</v>
      </c>
      <c r="BG1109" s="194">
        <f>IF(N1109="zákl. přenesená",J1109,0)</f>
        <v>0</v>
      </c>
      <c r="BH1109" s="194">
        <f>IF(N1109="sníž. přenesená",J1109,0)</f>
        <v>0</v>
      </c>
      <c r="BI1109" s="194">
        <f>IF(N1109="nulová",J1109,0)</f>
        <v>0</v>
      </c>
      <c r="BJ1109" s="19" t="s">
        <v>82</v>
      </c>
      <c r="BK1109" s="194">
        <f>ROUND(I1109*H1109,2)</f>
        <v>0</v>
      </c>
      <c r="BL1109" s="19" t="s">
        <v>364</v>
      </c>
      <c r="BM1109" s="193" t="s">
        <v>4223</v>
      </c>
    </row>
    <row r="1110" s="13" customFormat="1">
      <c r="A1110" s="13"/>
      <c r="B1110" s="195"/>
      <c r="C1110" s="13"/>
      <c r="D1110" s="196" t="s">
        <v>265</v>
      </c>
      <c r="E1110" s="197" t="s">
        <v>1</v>
      </c>
      <c r="F1110" s="198" t="s">
        <v>846</v>
      </c>
      <c r="G1110" s="13"/>
      <c r="H1110" s="197" t="s">
        <v>1</v>
      </c>
      <c r="I1110" s="199"/>
      <c r="J1110" s="13"/>
      <c r="K1110" s="13"/>
      <c r="L1110" s="195"/>
      <c r="M1110" s="200"/>
      <c r="N1110" s="201"/>
      <c r="O1110" s="201"/>
      <c r="P1110" s="201"/>
      <c r="Q1110" s="201"/>
      <c r="R1110" s="201"/>
      <c r="S1110" s="201"/>
      <c r="T1110" s="202"/>
      <c r="U1110" s="13"/>
      <c r="V1110" s="13"/>
      <c r="W1110" s="13"/>
      <c r="X1110" s="13"/>
      <c r="Y1110" s="13"/>
      <c r="Z1110" s="13"/>
      <c r="AA1110" s="13"/>
      <c r="AB1110" s="13"/>
      <c r="AC1110" s="13"/>
      <c r="AD1110" s="13"/>
      <c r="AE1110" s="13"/>
      <c r="AT1110" s="197" t="s">
        <v>265</v>
      </c>
      <c r="AU1110" s="197" t="s">
        <v>85</v>
      </c>
      <c r="AV1110" s="13" t="s">
        <v>82</v>
      </c>
      <c r="AW1110" s="13" t="s">
        <v>32</v>
      </c>
      <c r="AX1110" s="13" t="s">
        <v>75</v>
      </c>
      <c r="AY1110" s="197" t="s">
        <v>257</v>
      </c>
    </row>
    <row r="1111" s="13" customFormat="1">
      <c r="A1111" s="13"/>
      <c r="B1111" s="195"/>
      <c r="C1111" s="13"/>
      <c r="D1111" s="196" t="s">
        <v>265</v>
      </c>
      <c r="E1111" s="197" t="s">
        <v>1</v>
      </c>
      <c r="F1111" s="198" t="s">
        <v>1140</v>
      </c>
      <c r="G1111" s="13"/>
      <c r="H1111" s="197" t="s">
        <v>1</v>
      </c>
      <c r="I1111" s="199"/>
      <c r="J1111" s="13"/>
      <c r="K1111" s="13"/>
      <c r="L1111" s="195"/>
      <c r="M1111" s="200"/>
      <c r="N1111" s="201"/>
      <c r="O1111" s="201"/>
      <c r="P1111" s="201"/>
      <c r="Q1111" s="201"/>
      <c r="R1111" s="201"/>
      <c r="S1111" s="201"/>
      <c r="T1111" s="202"/>
      <c r="U1111" s="13"/>
      <c r="V1111" s="13"/>
      <c r="W1111" s="13"/>
      <c r="X1111" s="13"/>
      <c r="Y1111" s="13"/>
      <c r="Z1111" s="13"/>
      <c r="AA1111" s="13"/>
      <c r="AB1111" s="13"/>
      <c r="AC1111" s="13"/>
      <c r="AD1111" s="13"/>
      <c r="AE1111" s="13"/>
      <c r="AT1111" s="197" t="s">
        <v>265</v>
      </c>
      <c r="AU1111" s="197" t="s">
        <v>85</v>
      </c>
      <c r="AV1111" s="13" t="s">
        <v>82</v>
      </c>
      <c r="AW1111" s="13" t="s">
        <v>32</v>
      </c>
      <c r="AX1111" s="13" t="s">
        <v>75</v>
      </c>
      <c r="AY1111" s="197" t="s">
        <v>257</v>
      </c>
    </row>
    <row r="1112" s="14" customFormat="1">
      <c r="A1112" s="14"/>
      <c r="B1112" s="203"/>
      <c r="C1112" s="14"/>
      <c r="D1112" s="196" t="s">
        <v>265</v>
      </c>
      <c r="E1112" s="204" t="s">
        <v>1</v>
      </c>
      <c r="F1112" s="205" t="s">
        <v>4150</v>
      </c>
      <c r="G1112" s="14"/>
      <c r="H1112" s="206">
        <v>18.710000000000001</v>
      </c>
      <c r="I1112" s="207"/>
      <c r="J1112" s="14"/>
      <c r="K1112" s="14"/>
      <c r="L1112" s="203"/>
      <c r="M1112" s="208"/>
      <c r="N1112" s="209"/>
      <c r="O1112" s="209"/>
      <c r="P1112" s="209"/>
      <c r="Q1112" s="209"/>
      <c r="R1112" s="209"/>
      <c r="S1112" s="209"/>
      <c r="T1112" s="210"/>
      <c r="U1112" s="14"/>
      <c r="V1112" s="14"/>
      <c r="W1112" s="14"/>
      <c r="X1112" s="14"/>
      <c r="Y1112" s="14"/>
      <c r="Z1112" s="14"/>
      <c r="AA1112" s="14"/>
      <c r="AB1112" s="14"/>
      <c r="AC1112" s="14"/>
      <c r="AD1112" s="14"/>
      <c r="AE1112" s="14"/>
      <c r="AT1112" s="204" t="s">
        <v>265</v>
      </c>
      <c r="AU1112" s="204" t="s">
        <v>85</v>
      </c>
      <c r="AV1112" s="14" t="s">
        <v>85</v>
      </c>
      <c r="AW1112" s="14" t="s">
        <v>32</v>
      </c>
      <c r="AX1112" s="14" t="s">
        <v>75</v>
      </c>
      <c r="AY1112" s="204" t="s">
        <v>257</v>
      </c>
    </row>
    <row r="1113" s="15" customFormat="1">
      <c r="A1113" s="15"/>
      <c r="B1113" s="211"/>
      <c r="C1113" s="15"/>
      <c r="D1113" s="196" t="s">
        <v>265</v>
      </c>
      <c r="E1113" s="212" t="s">
        <v>1</v>
      </c>
      <c r="F1113" s="213" t="s">
        <v>271</v>
      </c>
      <c r="G1113" s="15"/>
      <c r="H1113" s="214">
        <v>18.710000000000001</v>
      </c>
      <c r="I1113" s="215"/>
      <c r="J1113" s="15"/>
      <c r="K1113" s="15"/>
      <c r="L1113" s="211"/>
      <c r="M1113" s="216"/>
      <c r="N1113" s="217"/>
      <c r="O1113" s="217"/>
      <c r="P1113" s="217"/>
      <c r="Q1113" s="217"/>
      <c r="R1113" s="217"/>
      <c r="S1113" s="217"/>
      <c r="T1113" s="218"/>
      <c r="U1113" s="15"/>
      <c r="V1113" s="15"/>
      <c r="W1113" s="15"/>
      <c r="X1113" s="15"/>
      <c r="Y1113" s="15"/>
      <c r="Z1113" s="15"/>
      <c r="AA1113" s="15"/>
      <c r="AB1113" s="15"/>
      <c r="AC1113" s="15"/>
      <c r="AD1113" s="15"/>
      <c r="AE1113" s="15"/>
      <c r="AT1113" s="212" t="s">
        <v>265</v>
      </c>
      <c r="AU1113" s="212" t="s">
        <v>85</v>
      </c>
      <c r="AV1113" s="15" t="s">
        <v>108</v>
      </c>
      <c r="AW1113" s="15" t="s">
        <v>32</v>
      </c>
      <c r="AX1113" s="15" t="s">
        <v>82</v>
      </c>
      <c r="AY1113" s="212" t="s">
        <v>257</v>
      </c>
    </row>
    <row r="1114" s="2" customFormat="1" ht="24.15" customHeight="1">
      <c r="A1114" s="38"/>
      <c r="B1114" s="181"/>
      <c r="C1114" s="227" t="s">
        <v>1345</v>
      </c>
      <c r="D1114" s="227" t="s">
        <v>315</v>
      </c>
      <c r="E1114" s="228" t="s">
        <v>1388</v>
      </c>
      <c r="F1114" s="229" t="s">
        <v>1389</v>
      </c>
      <c r="G1114" s="230" t="s">
        <v>323</v>
      </c>
      <c r="H1114" s="231">
        <v>20.581</v>
      </c>
      <c r="I1114" s="232"/>
      <c r="J1114" s="233">
        <f>ROUND(I1114*H1114,2)</f>
        <v>0</v>
      </c>
      <c r="K1114" s="229" t="s">
        <v>263</v>
      </c>
      <c r="L1114" s="234"/>
      <c r="M1114" s="235" t="s">
        <v>1</v>
      </c>
      <c r="N1114" s="236" t="s">
        <v>40</v>
      </c>
      <c r="O1114" s="77"/>
      <c r="P1114" s="191">
        <f>O1114*H1114</f>
        <v>0</v>
      </c>
      <c r="Q1114" s="191">
        <v>0.0035999999999999999</v>
      </c>
      <c r="R1114" s="191">
        <f>Q1114*H1114</f>
        <v>0.074091599999999994</v>
      </c>
      <c r="S1114" s="191">
        <v>0</v>
      </c>
      <c r="T1114" s="192">
        <f>S1114*H1114</f>
        <v>0</v>
      </c>
      <c r="U1114" s="38"/>
      <c r="V1114" s="38"/>
      <c r="W1114" s="38"/>
      <c r="X1114" s="38"/>
      <c r="Y1114" s="38"/>
      <c r="Z1114" s="38"/>
      <c r="AA1114" s="38"/>
      <c r="AB1114" s="38"/>
      <c r="AC1114" s="38"/>
      <c r="AD1114" s="38"/>
      <c r="AE1114" s="38"/>
      <c r="AR1114" s="193" t="s">
        <v>462</v>
      </c>
      <c r="AT1114" s="193" t="s">
        <v>315</v>
      </c>
      <c r="AU1114" s="193" t="s">
        <v>85</v>
      </c>
      <c r="AY1114" s="19" t="s">
        <v>257</v>
      </c>
      <c r="BE1114" s="194">
        <f>IF(N1114="základní",J1114,0)</f>
        <v>0</v>
      </c>
      <c r="BF1114" s="194">
        <f>IF(N1114="snížená",J1114,0)</f>
        <v>0</v>
      </c>
      <c r="BG1114" s="194">
        <f>IF(N1114="zákl. přenesená",J1114,0)</f>
        <v>0</v>
      </c>
      <c r="BH1114" s="194">
        <f>IF(N1114="sníž. přenesená",J1114,0)</f>
        <v>0</v>
      </c>
      <c r="BI1114" s="194">
        <f>IF(N1114="nulová",J1114,0)</f>
        <v>0</v>
      </c>
      <c r="BJ1114" s="19" t="s">
        <v>82</v>
      </c>
      <c r="BK1114" s="194">
        <f>ROUND(I1114*H1114,2)</f>
        <v>0</v>
      </c>
      <c r="BL1114" s="19" t="s">
        <v>364</v>
      </c>
      <c r="BM1114" s="193" t="s">
        <v>4224</v>
      </c>
    </row>
    <row r="1115" s="13" customFormat="1">
      <c r="A1115" s="13"/>
      <c r="B1115" s="195"/>
      <c r="C1115" s="13"/>
      <c r="D1115" s="196" t="s">
        <v>265</v>
      </c>
      <c r="E1115" s="197" t="s">
        <v>1</v>
      </c>
      <c r="F1115" s="198" t="s">
        <v>846</v>
      </c>
      <c r="G1115" s="13"/>
      <c r="H1115" s="197" t="s">
        <v>1</v>
      </c>
      <c r="I1115" s="199"/>
      <c r="J1115" s="13"/>
      <c r="K1115" s="13"/>
      <c r="L1115" s="195"/>
      <c r="M1115" s="200"/>
      <c r="N1115" s="201"/>
      <c r="O1115" s="201"/>
      <c r="P1115" s="201"/>
      <c r="Q1115" s="201"/>
      <c r="R1115" s="201"/>
      <c r="S1115" s="201"/>
      <c r="T1115" s="202"/>
      <c r="U1115" s="13"/>
      <c r="V1115" s="13"/>
      <c r="W1115" s="13"/>
      <c r="X1115" s="13"/>
      <c r="Y1115" s="13"/>
      <c r="Z1115" s="13"/>
      <c r="AA1115" s="13"/>
      <c r="AB1115" s="13"/>
      <c r="AC1115" s="13"/>
      <c r="AD1115" s="13"/>
      <c r="AE1115" s="13"/>
      <c r="AT1115" s="197" t="s">
        <v>265</v>
      </c>
      <c r="AU1115" s="197" t="s">
        <v>85</v>
      </c>
      <c r="AV1115" s="13" t="s">
        <v>82</v>
      </c>
      <c r="AW1115" s="13" t="s">
        <v>32</v>
      </c>
      <c r="AX1115" s="13" t="s">
        <v>75</v>
      </c>
      <c r="AY1115" s="197" t="s">
        <v>257</v>
      </c>
    </row>
    <row r="1116" s="13" customFormat="1">
      <c r="A1116" s="13"/>
      <c r="B1116" s="195"/>
      <c r="C1116" s="13"/>
      <c r="D1116" s="196" t="s">
        <v>265</v>
      </c>
      <c r="E1116" s="197" t="s">
        <v>1</v>
      </c>
      <c r="F1116" s="198" t="s">
        <v>1140</v>
      </c>
      <c r="G1116" s="13"/>
      <c r="H1116" s="197" t="s">
        <v>1</v>
      </c>
      <c r="I1116" s="199"/>
      <c r="J1116" s="13"/>
      <c r="K1116" s="13"/>
      <c r="L1116" s="195"/>
      <c r="M1116" s="200"/>
      <c r="N1116" s="201"/>
      <c r="O1116" s="201"/>
      <c r="P1116" s="201"/>
      <c r="Q1116" s="201"/>
      <c r="R1116" s="201"/>
      <c r="S1116" s="201"/>
      <c r="T1116" s="202"/>
      <c r="U1116" s="13"/>
      <c r="V1116" s="13"/>
      <c r="W1116" s="13"/>
      <c r="X1116" s="13"/>
      <c r="Y1116" s="13"/>
      <c r="Z1116" s="13"/>
      <c r="AA1116" s="13"/>
      <c r="AB1116" s="13"/>
      <c r="AC1116" s="13"/>
      <c r="AD1116" s="13"/>
      <c r="AE1116" s="13"/>
      <c r="AT1116" s="197" t="s">
        <v>265</v>
      </c>
      <c r="AU1116" s="197" t="s">
        <v>85</v>
      </c>
      <c r="AV1116" s="13" t="s">
        <v>82</v>
      </c>
      <c r="AW1116" s="13" t="s">
        <v>32</v>
      </c>
      <c r="AX1116" s="13" t="s">
        <v>75</v>
      </c>
      <c r="AY1116" s="197" t="s">
        <v>257</v>
      </c>
    </row>
    <row r="1117" s="14" customFormat="1">
      <c r="A1117" s="14"/>
      <c r="B1117" s="203"/>
      <c r="C1117" s="14"/>
      <c r="D1117" s="196" t="s">
        <v>265</v>
      </c>
      <c r="E1117" s="204" t="s">
        <v>1</v>
      </c>
      <c r="F1117" s="205" t="s">
        <v>4150</v>
      </c>
      <c r="G1117" s="14"/>
      <c r="H1117" s="206">
        <v>18.710000000000001</v>
      </c>
      <c r="I1117" s="207"/>
      <c r="J1117" s="14"/>
      <c r="K1117" s="14"/>
      <c r="L1117" s="203"/>
      <c r="M1117" s="208"/>
      <c r="N1117" s="209"/>
      <c r="O1117" s="209"/>
      <c r="P1117" s="209"/>
      <c r="Q1117" s="209"/>
      <c r="R1117" s="209"/>
      <c r="S1117" s="209"/>
      <c r="T1117" s="210"/>
      <c r="U1117" s="14"/>
      <c r="V1117" s="14"/>
      <c r="W1117" s="14"/>
      <c r="X1117" s="14"/>
      <c r="Y1117" s="14"/>
      <c r="Z1117" s="14"/>
      <c r="AA1117" s="14"/>
      <c r="AB1117" s="14"/>
      <c r="AC1117" s="14"/>
      <c r="AD1117" s="14"/>
      <c r="AE1117" s="14"/>
      <c r="AT1117" s="204" t="s">
        <v>265</v>
      </c>
      <c r="AU1117" s="204" t="s">
        <v>85</v>
      </c>
      <c r="AV1117" s="14" t="s">
        <v>85</v>
      </c>
      <c r="AW1117" s="14" t="s">
        <v>32</v>
      </c>
      <c r="AX1117" s="14" t="s">
        <v>75</v>
      </c>
      <c r="AY1117" s="204" t="s">
        <v>257</v>
      </c>
    </row>
    <row r="1118" s="15" customFormat="1">
      <c r="A1118" s="15"/>
      <c r="B1118" s="211"/>
      <c r="C1118" s="15"/>
      <c r="D1118" s="196" t="s">
        <v>265</v>
      </c>
      <c r="E1118" s="212" t="s">
        <v>1</v>
      </c>
      <c r="F1118" s="213" t="s">
        <v>271</v>
      </c>
      <c r="G1118" s="15"/>
      <c r="H1118" s="214">
        <v>18.710000000000001</v>
      </c>
      <c r="I1118" s="215"/>
      <c r="J1118" s="15"/>
      <c r="K1118" s="15"/>
      <c r="L1118" s="211"/>
      <c r="M1118" s="216"/>
      <c r="N1118" s="217"/>
      <c r="O1118" s="217"/>
      <c r="P1118" s="217"/>
      <c r="Q1118" s="217"/>
      <c r="R1118" s="217"/>
      <c r="S1118" s="217"/>
      <c r="T1118" s="218"/>
      <c r="U1118" s="15"/>
      <c r="V1118" s="15"/>
      <c r="W1118" s="15"/>
      <c r="X1118" s="15"/>
      <c r="Y1118" s="15"/>
      <c r="Z1118" s="15"/>
      <c r="AA1118" s="15"/>
      <c r="AB1118" s="15"/>
      <c r="AC1118" s="15"/>
      <c r="AD1118" s="15"/>
      <c r="AE1118" s="15"/>
      <c r="AT1118" s="212" t="s">
        <v>265</v>
      </c>
      <c r="AU1118" s="212" t="s">
        <v>85</v>
      </c>
      <c r="AV1118" s="15" t="s">
        <v>108</v>
      </c>
      <c r="AW1118" s="15" t="s">
        <v>32</v>
      </c>
      <c r="AX1118" s="15" t="s">
        <v>82</v>
      </c>
      <c r="AY1118" s="212" t="s">
        <v>257</v>
      </c>
    </row>
    <row r="1119" s="14" customFormat="1">
      <c r="A1119" s="14"/>
      <c r="B1119" s="203"/>
      <c r="C1119" s="14"/>
      <c r="D1119" s="196" t="s">
        <v>265</v>
      </c>
      <c r="E1119" s="14"/>
      <c r="F1119" s="205" t="s">
        <v>4225</v>
      </c>
      <c r="G1119" s="14"/>
      <c r="H1119" s="206">
        <v>20.581</v>
      </c>
      <c r="I1119" s="207"/>
      <c r="J1119" s="14"/>
      <c r="K1119" s="14"/>
      <c r="L1119" s="203"/>
      <c r="M1119" s="208"/>
      <c r="N1119" s="209"/>
      <c r="O1119" s="209"/>
      <c r="P1119" s="209"/>
      <c r="Q1119" s="209"/>
      <c r="R1119" s="209"/>
      <c r="S1119" s="209"/>
      <c r="T1119" s="210"/>
      <c r="U1119" s="14"/>
      <c r="V1119" s="14"/>
      <c r="W1119" s="14"/>
      <c r="X1119" s="14"/>
      <c r="Y1119" s="14"/>
      <c r="Z1119" s="14"/>
      <c r="AA1119" s="14"/>
      <c r="AB1119" s="14"/>
      <c r="AC1119" s="14"/>
      <c r="AD1119" s="14"/>
      <c r="AE1119" s="14"/>
      <c r="AT1119" s="204" t="s">
        <v>265</v>
      </c>
      <c r="AU1119" s="204" t="s">
        <v>85</v>
      </c>
      <c r="AV1119" s="14" t="s">
        <v>85</v>
      </c>
      <c r="AW1119" s="14" t="s">
        <v>3</v>
      </c>
      <c r="AX1119" s="14" t="s">
        <v>82</v>
      </c>
      <c r="AY1119" s="204" t="s">
        <v>257</v>
      </c>
    </row>
    <row r="1120" s="2" customFormat="1" ht="24.15" customHeight="1">
      <c r="A1120" s="38"/>
      <c r="B1120" s="181"/>
      <c r="C1120" s="182" t="s">
        <v>1350</v>
      </c>
      <c r="D1120" s="182" t="s">
        <v>259</v>
      </c>
      <c r="E1120" s="183" t="s">
        <v>1393</v>
      </c>
      <c r="F1120" s="184" t="s">
        <v>1394</v>
      </c>
      <c r="G1120" s="185" t="s">
        <v>304</v>
      </c>
      <c r="H1120" s="186">
        <v>5.6399999999999997</v>
      </c>
      <c r="I1120" s="187"/>
      <c r="J1120" s="188">
        <f>ROUND(I1120*H1120,2)</f>
        <v>0</v>
      </c>
      <c r="K1120" s="184" t="s">
        <v>263</v>
      </c>
      <c r="L1120" s="39"/>
      <c r="M1120" s="189" t="s">
        <v>1</v>
      </c>
      <c r="N1120" s="190" t="s">
        <v>40</v>
      </c>
      <c r="O1120" s="77"/>
      <c r="P1120" s="191">
        <f>O1120*H1120</f>
        <v>0</v>
      </c>
      <c r="Q1120" s="191">
        <v>0</v>
      </c>
      <c r="R1120" s="191">
        <f>Q1120*H1120</f>
        <v>0</v>
      </c>
      <c r="S1120" s="191">
        <v>0</v>
      </c>
      <c r="T1120" s="192">
        <f>S1120*H1120</f>
        <v>0</v>
      </c>
      <c r="U1120" s="38"/>
      <c r="V1120" s="38"/>
      <c r="W1120" s="38"/>
      <c r="X1120" s="38"/>
      <c r="Y1120" s="38"/>
      <c r="Z1120" s="38"/>
      <c r="AA1120" s="38"/>
      <c r="AB1120" s="38"/>
      <c r="AC1120" s="38"/>
      <c r="AD1120" s="38"/>
      <c r="AE1120" s="38"/>
      <c r="AR1120" s="193" t="s">
        <v>364</v>
      </c>
      <c r="AT1120" s="193" t="s">
        <v>259</v>
      </c>
      <c r="AU1120" s="193" t="s">
        <v>85</v>
      </c>
      <c r="AY1120" s="19" t="s">
        <v>257</v>
      </c>
      <c r="BE1120" s="194">
        <f>IF(N1120="základní",J1120,0)</f>
        <v>0</v>
      </c>
      <c r="BF1120" s="194">
        <f>IF(N1120="snížená",J1120,0)</f>
        <v>0</v>
      </c>
      <c r="BG1120" s="194">
        <f>IF(N1120="zákl. přenesená",J1120,0)</f>
        <v>0</v>
      </c>
      <c r="BH1120" s="194">
        <f>IF(N1120="sníž. přenesená",J1120,0)</f>
        <v>0</v>
      </c>
      <c r="BI1120" s="194">
        <f>IF(N1120="nulová",J1120,0)</f>
        <v>0</v>
      </c>
      <c r="BJ1120" s="19" t="s">
        <v>82</v>
      </c>
      <c r="BK1120" s="194">
        <f>ROUND(I1120*H1120,2)</f>
        <v>0</v>
      </c>
      <c r="BL1120" s="19" t="s">
        <v>364</v>
      </c>
      <c r="BM1120" s="193" t="s">
        <v>4226</v>
      </c>
    </row>
    <row r="1121" s="2" customFormat="1" ht="24.15" customHeight="1">
      <c r="A1121" s="38"/>
      <c r="B1121" s="181"/>
      <c r="C1121" s="182" t="s">
        <v>1357</v>
      </c>
      <c r="D1121" s="182" t="s">
        <v>259</v>
      </c>
      <c r="E1121" s="183" t="s">
        <v>1397</v>
      </c>
      <c r="F1121" s="184" t="s">
        <v>1398</v>
      </c>
      <c r="G1121" s="185" t="s">
        <v>304</v>
      </c>
      <c r="H1121" s="186">
        <v>5.6399999999999997</v>
      </c>
      <c r="I1121" s="187"/>
      <c r="J1121" s="188">
        <f>ROUND(I1121*H1121,2)</f>
        <v>0</v>
      </c>
      <c r="K1121" s="184" t="s">
        <v>263</v>
      </c>
      <c r="L1121" s="39"/>
      <c r="M1121" s="189" t="s">
        <v>1</v>
      </c>
      <c r="N1121" s="190" t="s">
        <v>40</v>
      </c>
      <c r="O1121" s="77"/>
      <c r="P1121" s="191">
        <f>O1121*H1121</f>
        <v>0</v>
      </c>
      <c r="Q1121" s="191">
        <v>0</v>
      </c>
      <c r="R1121" s="191">
        <f>Q1121*H1121</f>
        <v>0</v>
      </c>
      <c r="S1121" s="191">
        <v>0</v>
      </c>
      <c r="T1121" s="192">
        <f>S1121*H1121</f>
        <v>0</v>
      </c>
      <c r="U1121" s="38"/>
      <c r="V1121" s="38"/>
      <c r="W1121" s="38"/>
      <c r="X1121" s="38"/>
      <c r="Y1121" s="38"/>
      <c r="Z1121" s="38"/>
      <c r="AA1121" s="38"/>
      <c r="AB1121" s="38"/>
      <c r="AC1121" s="38"/>
      <c r="AD1121" s="38"/>
      <c r="AE1121" s="38"/>
      <c r="AR1121" s="193" t="s">
        <v>364</v>
      </c>
      <c r="AT1121" s="193" t="s">
        <v>259</v>
      </c>
      <c r="AU1121" s="193" t="s">
        <v>85</v>
      </c>
      <c r="AY1121" s="19" t="s">
        <v>257</v>
      </c>
      <c r="BE1121" s="194">
        <f>IF(N1121="základní",J1121,0)</f>
        <v>0</v>
      </c>
      <c r="BF1121" s="194">
        <f>IF(N1121="snížená",J1121,0)</f>
        <v>0</v>
      </c>
      <c r="BG1121" s="194">
        <f>IF(N1121="zákl. přenesená",J1121,0)</f>
        <v>0</v>
      </c>
      <c r="BH1121" s="194">
        <f>IF(N1121="sníž. přenesená",J1121,0)</f>
        <v>0</v>
      </c>
      <c r="BI1121" s="194">
        <f>IF(N1121="nulová",J1121,0)</f>
        <v>0</v>
      </c>
      <c r="BJ1121" s="19" t="s">
        <v>82</v>
      </c>
      <c r="BK1121" s="194">
        <f>ROUND(I1121*H1121,2)</f>
        <v>0</v>
      </c>
      <c r="BL1121" s="19" t="s">
        <v>364</v>
      </c>
      <c r="BM1121" s="193" t="s">
        <v>4227</v>
      </c>
    </row>
    <row r="1122" s="12" customFormat="1" ht="22.8" customHeight="1">
      <c r="A1122" s="12"/>
      <c r="B1122" s="168"/>
      <c r="C1122" s="12"/>
      <c r="D1122" s="169" t="s">
        <v>74</v>
      </c>
      <c r="E1122" s="179" t="s">
        <v>1400</v>
      </c>
      <c r="F1122" s="179" t="s">
        <v>1401</v>
      </c>
      <c r="G1122" s="12"/>
      <c r="H1122" s="12"/>
      <c r="I1122" s="171"/>
      <c r="J1122" s="180">
        <f>BK1122</f>
        <v>0</v>
      </c>
      <c r="K1122" s="12"/>
      <c r="L1122" s="168"/>
      <c r="M1122" s="173"/>
      <c r="N1122" s="174"/>
      <c r="O1122" s="174"/>
      <c r="P1122" s="175">
        <f>SUM(P1123:P1129)</f>
        <v>0</v>
      </c>
      <c r="Q1122" s="174"/>
      <c r="R1122" s="175">
        <f>SUM(R1123:R1129)</f>
        <v>0.6329593</v>
      </c>
      <c r="S1122" s="174"/>
      <c r="T1122" s="176">
        <f>SUM(T1123:T1129)</f>
        <v>0</v>
      </c>
      <c r="U1122" s="12"/>
      <c r="V1122" s="12"/>
      <c r="W1122" s="12"/>
      <c r="X1122" s="12"/>
      <c r="Y1122" s="12"/>
      <c r="Z1122" s="12"/>
      <c r="AA1122" s="12"/>
      <c r="AB1122" s="12"/>
      <c r="AC1122" s="12"/>
      <c r="AD1122" s="12"/>
      <c r="AE1122" s="12"/>
      <c r="AR1122" s="169" t="s">
        <v>85</v>
      </c>
      <c r="AT1122" s="177" t="s">
        <v>74</v>
      </c>
      <c r="AU1122" s="177" t="s">
        <v>82</v>
      </c>
      <c r="AY1122" s="169" t="s">
        <v>257</v>
      </c>
      <c r="BK1122" s="178">
        <f>SUM(BK1123:BK1129)</f>
        <v>0</v>
      </c>
    </row>
    <row r="1123" s="2" customFormat="1" ht="33" customHeight="1">
      <c r="A1123" s="38"/>
      <c r="B1123" s="181"/>
      <c r="C1123" s="182" t="s">
        <v>1362</v>
      </c>
      <c r="D1123" s="182" t="s">
        <v>259</v>
      </c>
      <c r="E1123" s="183" t="s">
        <v>1403</v>
      </c>
      <c r="F1123" s="184" t="s">
        <v>1404</v>
      </c>
      <c r="G1123" s="185" t="s">
        <v>323</v>
      </c>
      <c r="H1123" s="186">
        <v>18.710000000000001</v>
      </c>
      <c r="I1123" s="187"/>
      <c r="J1123" s="188">
        <f>ROUND(I1123*H1123,2)</f>
        <v>0</v>
      </c>
      <c r="K1123" s="184" t="s">
        <v>263</v>
      </c>
      <c r="L1123" s="39"/>
      <c r="M1123" s="189" t="s">
        <v>1</v>
      </c>
      <c r="N1123" s="190" t="s">
        <v>40</v>
      </c>
      <c r="O1123" s="77"/>
      <c r="P1123" s="191">
        <f>O1123*H1123</f>
        <v>0</v>
      </c>
      <c r="Q1123" s="191">
        <v>0.033829999999999999</v>
      </c>
      <c r="R1123" s="191">
        <f>Q1123*H1123</f>
        <v>0.6329593</v>
      </c>
      <c r="S1123" s="191">
        <v>0</v>
      </c>
      <c r="T1123" s="192">
        <f>S1123*H1123</f>
        <v>0</v>
      </c>
      <c r="U1123" s="38"/>
      <c r="V1123" s="38"/>
      <c r="W1123" s="38"/>
      <c r="X1123" s="38"/>
      <c r="Y1123" s="38"/>
      <c r="Z1123" s="38"/>
      <c r="AA1123" s="38"/>
      <c r="AB1123" s="38"/>
      <c r="AC1123" s="38"/>
      <c r="AD1123" s="38"/>
      <c r="AE1123" s="38"/>
      <c r="AR1123" s="193" t="s">
        <v>364</v>
      </c>
      <c r="AT1123" s="193" t="s">
        <v>259</v>
      </c>
      <c r="AU1123" s="193" t="s">
        <v>85</v>
      </c>
      <c r="AY1123" s="19" t="s">
        <v>257</v>
      </c>
      <c r="BE1123" s="194">
        <f>IF(N1123="základní",J1123,0)</f>
        <v>0</v>
      </c>
      <c r="BF1123" s="194">
        <f>IF(N1123="snížená",J1123,0)</f>
        <v>0</v>
      </c>
      <c r="BG1123" s="194">
        <f>IF(N1123="zákl. přenesená",J1123,0)</f>
        <v>0</v>
      </c>
      <c r="BH1123" s="194">
        <f>IF(N1123="sníž. přenesená",J1123,0)</f>
        <v>0</v>
      </c>
      <c r="BI1123" s="194">
        <f>IF(N1123="nulová",J1123,0)</f>
        <v>0</v>
      </c>
      <c r="BJ1123" s="19" t="s">
        <v>82</v>
      </c>
      <c r="BK1123" s="194">
        <f>ROUND(I1123*H1123,2)</f>
        <v>0</v>
      </c>
      <c r="BL1123" s="19" t="s">
        <v>364</v>
      </c>
      <c r="BM1123" s="193" t="s">
        <v>4228</v>
      </c>
    </row>
    <row r="1124" s="13" customFormat="1">
      <c r="A1124" s="13"/>
      <c r="B1124" s="195"/>
      <c r="C1124" s="13"/>
      <c r="D1124" s="196" t="s">
        <v>265</v>
      </c>
      <c r="E1124" s="197" t="s">
        <v>1</v>
      </c>
      <c r="F1124" s="198" t="s">
        <v>846</v>
      </c>
      <c r="G1124" s="13"/>
      <c r="H1124" s="197" t="s">
        <v>1</v>
      </c>
      <c r="I1124" s="199"/>
      <c r="J1124" s="13"/>
      <c r="K1124" s="13"/>
      <c r="L1124" s="195"/>
      <c r="M1124" s="200"/>
      <c r="N1124" s="201"/>
      <c r="O1124" s="201"/>
      <c r="P1124" s="201"/>
      <c r="Q1124" s="201"/>
      <c r="R1124" s="201"/>
      <c r="S1124" s="201"/>
      <c r="T1124" s="202"/>
      <c r="U1124" s="13"/>
      <c r="V1124" s="13"/>
      <c r="W1124" s="13"/>
      <c r="X1124" s="13"/>
      <c r="Y1124" s="13"/>
      <c r="Z1124" s="13"/>
      <c r="AA1124" s="13"/>
      <c r="AB1124" s="13"/>
      <c r="AC1124" s="13"/>
      <c r="AD1124" s="13"/>
      <c r="AE1124" s="13"/>
      <c r="AT1124" s="197" t="s">
        <v>265</v>
      </c>
      <c r="AU1124" s="197" t="s">
        <v>85</v>
      </c>
      <c r="AV1124" s="13" t="s">
        <v>82</v>
      </c>
      <c r="AW1124" s="13" t="s">
        <v>32</v>
      </c>
      <c r="AX1124" s="13" t="s">
        <v>75</v>
      </c>
      <c r="AY1124" s="197" t="s">
        <v>257</v>
      </c>
    </row>
    <row r="1125" s="13" customFormat="1">
      <c r="A1125" s="13"/>
      <c r="B1125" s="195"/>
      <c r="C1125" s="13"/>
      <c r="D1125" s="196" t="s">
        <v>265</v>
      </c>
      <c r="E1125" s="197" t="s">
        <v>1</v>
      </c>
      <c r="F1125" s="198" t="s">
        <v>1140</v>
      </c>
      <c r="G1125" s="13"/>
      <c r="H1125" s="197" t="s">
        <v>1</v>
      </c>
      <c r="I1125" s="199"/>
      <c r="J1125" s="13"/>
      <c r="K1125" s="13"/>
      <c r="L1125" s="195"/>
      <c r="M1125" s="200"/>
      <c r="N1125" s="201"/>
      <c r="O1125" s="201"/>
      <c r="P1125" s="201"/>
      <c r="Q1125" s="201"/>
      <c r="R1125" s="201"/>
      <c r="S1125" s="201"/>
      <c r="T1125" s="202"/>
      <c r="U1125" s="13"/>
      <c r="V1125" s="13"/>
      <c r="W1125" s="13"/>
      <c r="X1125" s="13"/>
      <c r="Y1125" s="13"/>
      <c r="Z1125" s="13"/>
      <c r="AA1125" s="13"/>
      <c r="AB1125" s="13"/>
      <c r="AC1125" s="13"/>
      <c r="AD1125" s="13"/>
      <c r="AE1125" s="13"/>
      <c r="AT1125" s="197" t="s">
        <v>265</v>
      </c>
      <c r="AU1125" s="197" t="s">
        <v>85</v>
      </c>
      <c r="AV1125" s="13" t="s">
        <v>82</v>
      </c>
      <c r="AW1125" s="13" t="s">
        <v>32</v>
      </c>
      <c r="AX1125" s="13" t="s">
        <v>75</v>
      </c>
      <c r="AY1125" s="197" t="s">
        <v>257</v>
      </c>
    </row>
    <row r="1126" s="14" customFormat="1">
      <c r="A1126" s="14"/>
      <c r="B1126" s="203"/>
      <c r="C1126" s="14"/>
      <c r="D1126" s="196" t="s">
        <v>265</v>
      </c>
      <c r="E1126" s="204" t="s">
        <v>1</v>
      </c>
      <c r="F1126" s="205" t="s">
        <v>4150</v>
      </c>
      <c r="G1126" s="14"/>
      <c r="H1126" s="206">
        <v>18.710000000000001</v>
      </c>
      <c r="I1126" s="207"/>
      <c r="J1126" s="14"/>
      <c r="K1126" s="14"/>
      <c r="L1126" s="203"/>
      <c r="M1126" s="208"/>
      <c r="N1126" s="209"/>
      <c r="O1126" s="209"/>
      <c r="P1126" s="209"/>
      <c r="Q1126" s="209"/>
      <c r="R1126" s="209"/>
      <c r="S1126" s="209"/>
      <c r="T1126" s="210"/>
      <c r="U1126" s="14"/>
      <c r="V1126" s="14"/>
      <c r="W1126" s="14"/>
      <c r="X1126" s="14"/>
      <c r="Y1126" s="14"/>
      <c r="Z1126" s="14"/>
      <c r="AA1126" s="14"/>
      <c r="AB1126" s="14"/>
      <c r="AC1126" s="14"/>
      <c r="AD1126" s="14"/>
      <c r="AE1126" s="14"/>
      <c r="AT1126" s="204" t="s">
        <v>265</v>
      </c>
      <c r="AU1126" s="204" t="s">
        <v>85</v>
      </c>
      <c r="AV1126" s="14" t="s">
        <v>85</v>
      </c>
      <c r="AW1126" s="14" t="s">
        <v>32</v>
      </c>
      <c r="AX1126" s="14" t="s">
        <v>75</v>
      </c>
      <c r="AY1126" s="204" t="s">
        <v>257</v>
      </c>
    </row>
    <row r="1127" s="15" customFormat="1">
      <c r="A1127" s="15"/>
      <c r="B1127" s="211"/>
      <c r="C1127" s="15"/>
      <c r="D1127" s="196" t="s">
        <v>265</v>
      </c>
      <c r="E1127" s="212" t="s">
        <v>1</v>
      </c>
      <c r="F1127" s="213" t="s">
        <v>271</v>
      </c>
      <c r="G1127" s="15"/>
      <c r="H1127" s="214">
        <v>18.710000000000001</v>
      </c>
      <c r="I1127" s="215"/>
      <c r="J1127" s="15"/>
      <c r="K1127" s="15"/>
      <c r="L1127" s="211"/>
      <c r="M1127" s="216"/>
      <c r="N1127" s="217"/>
      <c r="O1127" s="217"/>
      <c r="P1127" s="217"/>
      <c r="Q1127" s="217"/>
      <c r="R1127" s="217"/>
      <c r="S1127" s="217"/>
      <c r="T1127" s="218"/>
      <c r="U1127" s="15"/>
      <c r="V1127" s="15"/>
      <c r="W1127" s="15"/>
      <c r="X1127" s="15"/>
      <c r="Y1127" s="15"/>
      <c r="Z1127" s="15"/>
      <c r="AA1127" s="15"/>
      <c r="AB1127" s="15"/>
      <c r="AC1127" s="15"/>
      <c r="AD1127" s="15"/>
      <c r="AE1127" s="15"/>
      <c r="AT1127" s="212" t="s">
        <v>265</v>
      </c>
      <c r="AU1127" s="212" t="s">
        <v>85</v>
      </c>
      <c r="AV1127" s="15" t="s">
        <v>108</v>
      </c>
      <c r="AW1127" s="15" t="s">
        <v>32</v>
      </c>
      <c r="AX1127" s="15" t="s">
        <v>82</v>
      </c>
      <c r="AY1127" s="212" t="s">
        <v>257</v>
      </c>
    </row>
    <row r="1128" s="2" customFormat="1" ht="24.15" customHeight="1">
      <c r="A1128" s="38"/>
      <c r="B1128" s="181"/>
      <c r="C1128" s="182" t="s">
        <v>1366</v>
      </c>
      <c r="D1128" s="182" t="s">
        <v>259</v>
      </c>
      <c r="E1128" s="183" t="s">
        <v>1407</v>
      </c>
      <c r="F1128" s="184" t="s">
        <v>1408</v>
      </c>
      <c r="G1128" s="185" t="s">
        <v>304</v>
      </c>
      <c r="H1128" s="186">
        <v>0.63300000000000001</v>
      </c>
      <c r="I1128" s="187"/>
      <c r="J1128" s="188">
        <f>ROUND(I1128*H1128,2)</f>
        <v>0</v>
      </c>
      <c r="K1128" s="184" t="s">
        <v>263</v>
      </c>
      <c r="L1128" s="39"/>
      <c r="M1128" s="189" t="s">
        <v>1</v>
      </c>
      <c r="N1128" s="190" t="s">
        <v>40</v>
      </c>
      <c r="O1128" s="77"/>
      <c r="P1128" s="191">
        <f>O1128*H1128</f>
        <v>0</v>
      </c>
      <c r="Q1128" s="191">
        <v>0</v>
      </c>
      <c r="R1128" s="191">
        <f>Q1128*H1128</f>
        <v>0</v>
      </c>
      <c r="S1128" s="191">
        <v>0</v>
      </c>
      <c r="T1128" s="192">
        <f>S1128*H1128</f>
        <v>0</v>
      </c>
      <c r="U1128" s="38"/>
      <c r="V1128" s="38"/>
      <c r="W1128" s="38"/>
      <c r="X1128" s="38"/>
      <c r="Y1128" s="38"/>
      <c r="Z1128" s="38"/>
      <c r="AA1128" s="38"/>
      <c r="AB1128" s="38"/>
      <c r="AC1128" s="38"/>
      <c r="AD1128" s="38"/>
      <c r="AE1128" s="38"/>
      <c r="AR1128" s="193" t="s">
        <v>364</v>
      </c>
      <c r="AT1128" s="193" t="s">
        <v>259</v>
      </c>
      <c r="AU1128" s="193" t="s">
        <v>85</v>
      </c>
      <c r="AY1128" s="19" t="s">
        <v>257</v>
      </c>
      <c r="BE1128" s="194">
        <f>IF(N1128="základní",J1128,0)</f>
        <v>0</v>
      </c>
      <c r="BF1128" s="194">
        <f>IF(N1128="snížená",J1128,0)</f>
        <v>0</v>
      </c>
      <c r="BG1128" s="194">
        <f>IF(N1128="zákl. přenesená",J1128,0)</f>
        <v>0</v>
      </c>
      <c r="BH1128" s="194">
        <f>IF(N1128="sníž. přenesená",J1128,0)</f>
        <v>0</v>
      </c>
      <c r="BI1128" s="194">
        <f>IF(N1128="nulová",J1128,0)</f>
        <v>0</v>
      </c>
      <c r="BJ1128" s="19" t="s">
        <v>82</v>
      </c>
      <c r="BK1128" s="194">
        <f>ROUND(I1128*H1128,2)</f>
        <v>0</v>
      </c>
      <c r="BL1128" s="19" t="s">
        <v>364</v>
      </c>
      <c r="BM1128" s="193" t="s">
        <v>4229</v>
      </c>
    </row>
    <row r="1129" s="2" customFormat="1" ht="24.15" customHeight="1">
      <c r="A1129" s="38"/>
      <c r="B1129" s="181"/>
      <c r="C1129" s="182" t="s">
        <v>1371</v>
      </c>
      <c r="D1129" s="182" t="s">
        <v>259</v>
      </c>
      <c r="E1129" s="183" t="s">
        <v>1411</v>
      </c>
      <c r="F1129" s="184" t="s">
        <v>1412</v>
      </c>
      <c r="G1129" s="185" t="s">
        <v>304</v>
      </c>
      <c r="H1129" s="186">
        <v>0.63300000000000001</v>
      </c>
      <c r="I1129" s="187"/>
      <c r="J1129" s="188">
        <f>ROUND(I1129*H1129,2)</f>
        <v>0</v>
      </c>
      <c r="K1129" s="184" t="s">
        <v>263</v>
      </c>
      <c r="L1129" s="39"/>
      <c r="M1129" s="189" t="s">
        <v>1</v>
      </c>
      <c r="N1129" s="190" t="s">
        <v>40</v>
      </c>
      <c r="O1129" s="77"/>
      <c r="P1129" s="191">
        <f>O1129*H1129</f>
        <v>0</v>
      </c>
      <c r="Q1129" s="191">
        <v>0</v>
      </c>
      <c r="R1129" s="191">
        <f>Q1129*H1129</f>
        <v>0</v>
      </c>
      <c r="S1129" s="191">
        <v>0</v>
      </c>
      <c r="T1129" s="192">
        <f>S1129*H1129</f>
        <v>0</v>
      </c>
      <c r="U1129" s="38"/>
      <c r="V1129" s="38"/>
      <c r="W1129" s="38"/>
      <c r="X1129" s="38"/>
      <c r="Y1129" s="38"/>
      <c r="Z1129" s="38"/>
      <c r="AA1129" s="38"/>
      <c r="AB1129" s="38"/>
      <c r="AC1129" s="38"/>
      <c r="AD1129" s="38"/>
      <c r="AE1129" s="38"/>
      <c r="AR1129" s="193" t="s">
        <v>364</v>
      </c>
      <c r="AT1129" s="193" t="s">
        <v>259</v>
      </c>
      <c r="AU1129" s="193" t="s">
        <v>85</v>
      </c>
      <c r="AY1129" s="19" t="s">
        <v>257</v>
      </c>
      <c r="BE1129" s="194">
        <f>IF(N1129="základní",J1129,0)</f>
        <v>0</v>
      </c>
      <c r="BF1129" s="194">
        <f>IF(N1129="snížená",J1129,0)</f>
        <v>0</v>
      </c>
      <c r="BG1129" s="194">
        <f>IF(N1129="zákl. přenesená",J1129,0)</f>
        <v>0</v>
      </c>
      <c r="BH1129" s="194">
        <f>IF(N1129="sníž. přenesená",J1129,0)</f>
        <v>0</v>
      </c>
      <c r="BI1129" s="194">
        <f>IF(N1129="nulová",J1129,0)</f>
        <v>0</v>
      </c>
      <c r="BJ1129" s="19" t="s">
        <v>82</v>
      </c>
      <c r="BK1129" s="194">
        <f>ROUND(I1129*H1129,2)</f>
        <v>0</v>
      </c>
      <c r="BL1129" s="19" t="s">
        <v>364</v>
      </c>
      <c r="BM1129" s="193" t="s">
        <v>4230</v>
      </c>
    </row>
    <row r="1130" s="12" customFormat="1" ht="22.8" customHeight="1">
      <c r="A1130" s="12"/>
      <c r="B1130" s="168"/>
      <c r="C1130" s="12"/>
      <c r="D1130" s="169" t="s">
        <v>74</v>
      </c>
      <c r="E1130" s="179" t="s">
        <v>1414</v>
      </c>
      <c r="F1130" s="179" t="s">
        <v>1415</v>
      </c>
      <c r="G1130" s="12"/>
      <c r="H1130" s="12"/>
      <c r="I1130" s="171"/>
      <c r="J1130" s="180">
        <f>BK1130</f>
        <v>0</v>
      </c>
      <c r="K1130" s="12"/>
      <c r="L1130" s="168"/>
      <c r="M1130" s="173"/>
      <c r="N1130" s="174"/>
      <c r="O1130" s="174"/>
      <c r="P1130" s="175">
        <f>SUM(P1131:P1202)</f>
        <v>0</v>
      </c>
      <c r="Q1130" s="174"/>
      <c r="R1130" s="175">
        <f>SUM(R1131:R1202)</f>
        <v>6.7439558000000011</v>
      </c>
      <c r="S1130" s="174"/>
      <c r="T1130" s="176">
        <f>SUM(T1131:T1202)</f>
        <v>0</v>
      </c>
      <c r="U1130" s="12"/>
      <c r="V1130" s="12"/>
      <c r="W1130" s="12"/>
      <c r="X1130" s="12"/>
      <c r="Y1130" s="12"/>
      <c r="Z1130" s="12"/>
      <c r="AA1130" s="12"/>
      <c r="AB1130" s="12"/>
      <c r="AC1130" s="12"/>
      <c r="AD1130" s="12"/>
      <c r="AE1130" s="12"/>
      <c r="AR1130" s="169" t="s">
        <v>85</v>
      </c>
      <c r="AT1130" s="177" t="s">
        <v>74</v>
      </c>
      <c r="AU1130" s="177" t="s">
        <v>82</v>
      </c>
      <c r="AY1130" s="169" t="s">
        <v>257</v>
      </c>
      <c r="BK1130" s="178">
        <f>SUM(BK1131:BK1202)</f>
        <v>0</v>
      </c>
    </row>
    <row r="1131" s="2" customFormat="1" ht="24.15" customHeight="1">
      <c r="A1131" s="38"/>
      <c r="B1131" s="181"/>
      <c r="C1131" s="182" t="s">
        <v>1375</v>
      </c>
      <c r="D1131" s="182" t="s">
        <v>259</v>
      </c>
      <c r="E1131" s="183" t="s">
        <v>1417</v>
      </c>
      <c r="F1131" s="184" t="s">
        <v>1418</v>
      </c>
      <c r="G1131" s="185" t="s">
        <v>323</v>
      </c>
      <c r="H1131" s="186">
        <v>0.84999999999999998</v>
      </c>
      <c r="I1131" s="187"/>
      <c r="J1131" s="188">
        <f>ROUND(I1131*H1131,2)</f>
        <v>0</v>
      </c>
      <c r="K1131" s="184" t="s">
        <v>263</v>
      </c>
      <c r="L1131" s="39"/>
      <c r="M1131" s="189" t="s">
        <v>1</v>
      </c>
      <c r="N1131" s="190" t="s">
        <v>40</v>
      </c>
      <c r="O1131" s="77"/>
      <c r="P1131" s="191">
        <f>O1131*H1131</f>
        <v>0</v>
      </c>
      <c r="Q1131" s="191">
        <v>0.050259999999999999</v>
      </c>
      <c r="R1131" s="191">
        <f>Q1131*H1131</f>
        <v>0.042720999999999995</v>
      </c>
      <c r="S1131" s="191">
        <v>0</v>
      </c>
      <c r="T1131" s="192">
        <f>S1131*H1131</f>
        <v>0</v>
      </c>
      <c r="U1131" s="38"/>
      <c r="V1131" s="38"/>
      <c r="W1131" s="38"/>
      <c r="X1131" s="38"/>
      <c r="Y1131" s="38"/>
      <c r="Z1131" s="38"/>
      <c r="AA1131" s="38"/>
      <c r="AB1131" s="38"/>
      <c r="AC1131" s="38"/>
      <c r="AD1131" s="38"/>
      <c r="AE1131" s="38"/>
      <c r="AR1131" s="193" t="s">
        <v>364</v>
      </c>
      <c r="AT1131" s="193" t="s">
        <v>259</v>
      </c>
      <c r="AU1131" s="193" t="s">
        <v>85</v>
      </c>
      <c r="AY1131" s="19" t="s">
        <v>257</v>
      </c>
      <c r="BE1131" s="194">
        <f>IF(N1131="základní",J1131,0)</f>
        <v>0</v>
      </c>
      <c r="BF1131" s="194">
        <f>IF(N1131="snížená",J1131,0)</f>
        <v>0</v>
      </c>
      <c r="BG1131" s="194">
        <f>IF(N1131="zákl. přenesená",J1131,0)</f>
        <v>0</v>
      </c>
      <c r="BH1131" s="194">
        <f>IF(N1131="sníž. přenesená",J1131,0)</f>
        <v>0</v>
      </c>
      <c r="BI1131" s="194">
        <f>IF(N1131="nulová",J1131,0)</f>
        <v>0</v>
      </c>
      <c r="BJ1131" s="19" t="s">
        <v>82</v>
      </c>
      <c r="BK1131" s="194">
        <f>ROUND(I1131*H1131,2)</f>
        <v>0</v>
      </c>
      <c r="BL1131" s="19" t="s">
        <v>364</v>
      </c>
      <c r="BM1131" s="193" t="s">
        <v>4231</v>
      </c>
    </row>
    <row r="1132" s="13" customFormat="1">
      <c r="A1132" s="13"/>
      <c r="B1132" s="195"/>
      <c r="C1132" s="13"/>
      <c r="D1132" s="196" t="s">
        <v>265</v>
      </c>
      <c r="E1132" s="197" t="s">
        <v>1</v>
      </c>
      <c r="F1132" s="198" t="s">
        <v>472</v>
      </c>
      <c r="G1132" s="13"/>
      <c r="H1132" s="197" t="s">
        <v>1</v>
      </c>
      <c r="I1132" s="199"/>
      <c r="J1132" s="13"/>
      <c r="K1132" s="13"/>
      <c r="L1132" s="195"/>
      <c r="M1132" s="200"/>
      <c r="N1132" s="201"/>
      <c r="O1132" s="201"/>
      <c r="P1132" s="201"/>
      <c r="Q1132" s="201"/>
      <c r="R1132" s="201"/>
      <c r="S1132" s="201"/>
      <c r="T1132" s="202"/>
      <c r="U1132" s="13"/>
      <c r="V1132" s="13"/>
      <c r="W1132" s="13"/>
      <c r="X1132" s="13"/>
      <c r="Y1132" s="13"/>
      <c r="Z1132" s="13"/>
      <c r="AA1132" s="13"/>
      <c r="AB1132" s="13"/>
      <c r="AC1132" s="13"/>
      <c r="AD1132" s="13"/>
      <c r="AE1132" s="13"/>
      <c r="AT1132" s="197" t="s">
        <v>265</v>
      </c>
      <c r="AU1132" s="197" t="s">
        <v>85</v>
      </c>
      <c r="AV1132" s="13" t="s">
        <v>82</v>
      </c>
      <c r="AW1132" s="13" t="s">
        <v>32</v>
      </c>
      <c r="AX1132" s="13" t="s">
        <v>75</v>
      </c>
      <c r="AY1132" s="197" t="s">
        <v>257</v>
      </c>
    </row>
    <row r="1133" s="13" customFormat="1">
      <c r="A1133" s="13"/>
      <c r="B1133" s="195"/>
      <c r="C1133" s="13"/>
      <c r="D1133" s="196" t="s">
        <v>265</v>
      </c>
      <c r="E1133" s="197" t="s">
        <v>1</v>
      </c>
      <c r="F1133" s="198" t="s">
        <v>4232</v>
      </c>
      <c r="G1133" s="13"/>
      <c r="H1133" s="197" t="s">
        <v>1</v>
      </c>
      <c r="I1133" s="199"/>
      <c r="J1133" s="13"/>
      <c r="K1133" s="13"/>
      <c r="L1133" s="195"/>
      <c r="M1133" s="200"/>
      <c r="N1133" s="201"/>
      <c r="O1133" s="201"/>
      <c r="P1133" s="201"/>
      <c r="Q1133" s="201"/>
      <c r="R1133" s="201"/>
      <c r="S1133" s="201"/>
      <c r="T1133" s="202"/>
      <c r="U1133" s="13"/>
      <c r="V1133" s="13"/>
      <c r="W1133" s="13"/>
      <c r="X1133" s="13"/>
      <c r="Y1133" s="13"/>
      <c r="Z1133" s="13"/>
      <c r="AA1133" s="13"/>
      <c r="AB1133" s="13"/>
      <c r="AC1133" s="13"/>
      <c r="AD1133" s="13"/>
      <c r="AE1133" s="13"/>
      <c r="AT1133" s="197" t="s">
        <v>265</v>
      </c>
      <c r="AU1133" s="197" t="s">
        <v>85</v>
      </c>
      <c r="AV1133" s="13" t="s">
        <v>82</v>
      </c>
      <c r="AW1133" s="13" t="s">
        <v>32</v>
      </c>
      <c r="AX1133" s="13" t="s">
        <v>75</v>
      </c>
      <c r="AY1133" s="197" t="s">
        <v>257</v>
      </c>
    </row>
    <row r="1134" s="14" customFormat="1">
      <c r="A1134" s="14"/>
      <c r="B1134" s="203"/>
      <c r="C1134" s="14"/>
      <c r="D1134" s="196" t="s">
        <v>265</v>
      </c>
      <c r="E1134" s="204" t="s">
        <v>1</v>
      </c>
      <c r="F1134" s="205" t="s">
        <v>4233</v>
      </c>
      <c r="G1134" s="14"/>
      <c r="H1134" s="206">
        <v>0.84999999999999998</v>
      </c>
      <c r="I1134" s="207"/>
      <c r="J1134" s="14"/>
      <c r="K1134" s="14"/>
      <c r="L1134" s="203"/>
      <c r="M1134" s="208"/>
      <c r="N1134" s="209"/>
      <c r="O1134" s="209"/>
      <c r="P1134" s="209"/>
      <c r="Q1134" s="209"/>
      <c r="R1134" s="209"/>
      <c r="S1134" s="209"/>
      <c r="T1134" s="210"/>
      <c r="U1134" s="14"/>
      <c r="V1134" s="14"/>
      <c r="W1134" s="14"/>
      <c r="X1134" s="14"/>
      <c r="Y1134" s="14"/>
      <c r="Z1134" s="14"/>
      <c r="AA1134" s="14"/>
      <c r="AB1134" s="14"/>
      <c r="AC1134" s="14"/>
      <c r="AD1134" s="14"/>
      <c r="AE1134" s="14"/>
      <c r="AT1134" s="204" t="s">
        <v>265</v>
      </c>
      <c r="AU1134" s="204" t="s">
        <v>85</v>
      </c>
      <c r="AV1134" s="14" t="s">
        <v>85</v>
      </c>
      <c r="AW1134" s="14" t="s">
        <v>32</v>
      </c>
      <c r="AX1134" s="14" t="s">
        <v>75</v>
      </c>
      <c r="AY1134" s="204" t="s">
        <v>257</v>
      </c>
    </row>
    <row r="1135" s="15" customFormat="1">
      <c r="A1135" s="15"/>
      <c r="B1135" s="211"/>
      <c r="C1135" s="15"/>
      <c r="D1135" s="196" t="s">
        <v>265</v>
      </c>
      <c r="E1135" s="212" t="s">
        <v>1</v>
      </c>
      <c r="F1135" s="213" t="s">
        <v>271</v>
      </c>
      <c r="G1135" s="15"/>
      <c r="H1135" s="214">
        <v>0.84999999999999998</v>
      </c>
      <c r="I1135" s="215"/>
      <c r="J1135" s="15"/>
      <c r="K1135" s="15"/>
      <c r="L1135" s="211"/>
      <c r="M1135" s="216"/>
      <c r="N1135" s="217"/>
      <c r="O1135" s="217"/>
      <c r="P1135" s="217"/>
      <c r="Q1135" s="217"/>
      <c r="R1135" s="217"/>
      <c r="S1135" s="217"/>
      <c r="T1135" s="218"/>
      <c r="U1135" s="15"/>
      <c r="V1135" s="15"/>
      <c r="W1135" s="15"/>
      <c r="X1135" s="15"/>
      <c r="Y1135" s="15"/>
      <c r="Z1135" s="15"/>
      <c r="AA1135" s="15"/>
      <c r="AB1135" s="15"/>
      <c r="AC1135" s="15"/>
      <c r="AD1135" s="15"/>
      <c r="AE1135" s="15"/>
      <c r="AT1135" s="212" t="s">
        <v>265</v>
      </c>
      <c r="AU1135" s="212" t="s">
        <v>85</v>
      </c>
      <c r="AV1135" s="15" t="s">
        <v>108</v>
      </c>
      <c r="AW1135" s="15" t="s">
        <v>32</v>
      </c>
      <c r="AX1135" s="15" t="s">
        <v>82</v>
      </c>
      <c r="AY1135" s="212" t="s">
        <v>257</v>
      </c>
    </row>
    <row r="1136" s="2" customFormat="1" ht="24.15" customHeight="1">
      <c r="A1136" s="38"/>
      <c r="B1136" s="181"/>
      <c r="C1136" s="182" t="s">
        <v>1383</v>
      </c>
      <c r="D1136" s="182" t="s">
        <v>259</v>
      </c>
      <c r="E1136" s="183" t="s">
        <v>1431</v>
      </c>
      <c r="F1136" s="184" t="s">
        <v>1432</v>
      </c>
      <c r="G1136" s="185" t="s">
        <v>323</v>
      </c>
      <c r="H1136" s="186">
        <v>23.829999999999998</v>
      </c>
      <c r="I1136" s="187"/>
      <c r="J1136" s="188">
        <f>ROUND(I1136*H1136,2)</f>
        <v>0</v>
      </c>
      <c r="K1136" s="184" t="s">
        <v>263</v>
      </c>
      <c r="L1136" s="39"/>
      <c r="M1136" s="189" t="s">
        <v>1</v>
      </c>
      <c r="N1136" s="190" t="s">
        <v>40</v>
      </c>
      <c r="O1136" s="77"/>
      <c r="P1136" s="191">
        <f>O1136*H1136</f>
        <v>0</v>
      </c>
      <c r="Q1136" s="191">
        <v>0.053409999999999999</v>
      </c>
      <c r="R1136" s="191">
        <f>Q1136*H1136</f>
        <v>1.2727602999999998</v>
      </c>
      <c r="S1136" s="191">
        <v>0</v>
      </c>
      <c r="T1136" s="192">
        <f>S1136*H1136</f>
        <v>0</v>
      </c>
      <c r="U1136" s="38"/>
      <c r="V1136" s="38"/>
      <c r="W1136" s="38"/>
      <c r="X1136" s="38"/>
      <c r="Y1136" s="38"/>
      <c r="Z1136" s="38"/>
      <c r="AA1136" s="38"/>
      <c r="AB1136" s="38"/>
      <c r="AC1136" s="38"/>
      <c r="AD1136" s="38"/>
      <c r="AE1136" s="38"/>
      <c r="AR1136" s="193" t="s">
        <v>364</v>
      </c>
      <c r="AT1136" s="193" t="s">
        <v>259</v>
      </c>
      <c r="AU1136" s="193" t="s">
        <v>85</v>
      </c>
      <c r="AY1136" s="19" t="s">
        <v>257</v>
      </c>
      <c r="BE1136" s="194">
        <f>IF(N1136="základní",J1136,0)</f>
        <v>0</v>
      </c>
      <c r="BF1136" s="194">
        <f>IF(N1136="snížená",J1136,0)</f>
        <v>0</v>
      </c>
      <c r="BG1136" s="194">
        <f>IF(N1136="zákl. přenesená",J1136,0)</f>
        <v>0</v>
      </c>
      <c r="BH1136" s="194">
        <f>IF(N1136="sníž. přenesená",J1136,0)</f>
        <v>0</v>
      </c>
      <c r="BI1136" s="194">
        <f>IF(N1136="nulová",J1136,0)</f>
        <v>0</v>
      </c>
      <c r="BJ1136" s="19" t="s">
        <v>82</v>
      </c>
      <c r="BK1136" s="194">
        <f>ROUND(I1136*H1136,2)</f>
        <v>0</v>
      </c>
      <c r="BL1136" s="19" t="s">
        <v>364</v>
      </c>
      <c r="BM1136" s="193" t="s">
        <v>4234</v>
      </c>
    </row>
    <row r="1137" s="13" customFormat="1">
      <c r="A1137" s="13"/>
      <c r="B1137" s="195"/>
      <c r="C1137" s="13"/>
      <c r="D1137" s="196" t="s">
        <v>265</v>
      </c>
      <c r="E1137" s="197" t="s">
        <v>1</v>
      </c>
      <c r="F1137" s="198" t="s">
        <v>472</v>
      </c>
      <c r="G1137" s="13"/>
      <c r="H1137" s="197" t="s">
        <v>1</v>
      </c>
      <c r="I1137" s="199"/>
      <c r="J1137" s="13"/>
      <c r="K1137" s="13"/>
      <c r="L1137" s="195"/>
      <c r="M1137" s="200"/>
      <c r="N1137" s="201"/>
      <c r="O1137" s="201"/>
      <c r="P1137" s="201"/>
      <c r="Q1137" s="201"/>
      <c r="R1137" s="201"/>
      <c r="S1137" s="201"/>
      <c r="T1137" s="202"/>
      <c r="U1137" s="13"/>
      <c r="V1137" s="13"/>
      <c r="W1137" s="13"/>
      <c r="X1137" s="13"/>
      <c r="Y1137" s="13"/>
      <c r="Z1137" s="13"/>
      <c r="AA1137" s="13"/>
      <c r="AB1137" s="13"/>
      <c r="AC1137" s="13"/>
      <c r="AD1137" s="13"/>
      <c r="AE1137" s="13"/>
      <c r="AT1137" s="197" t="s">
        <v>265</v>
      </c>
      <c r="AU1137" s="197" t="s">
        <v>85</v>
      </c>
      <c r="AV1137" s="13" t="s">
        <v>82</v>
      </c>
      <c r="AW1137" s="13" t="s">
        <v>32</v>
      </c>
      <c r="AX1137" s="13" t="s">
        <v>75</v>
      </c>
      <c r="AY1137" s="197" t="s">
        <v>257</v>
      </c>
    </row>
    <row r="1138" s="13" customFormat="1">
      <c r="A1138" s="13"/>
      <c r="B1138" s="195"/>
      <c r="C1138" s="13"/>
      <c r="D1138" s="196" t="s">
        <v>265</v>
      </c>
      <c r="E1138" s="197" t="s">
        <v>1</v>
      </c>
      <c r="F1138" s="198" t="s">
        <v>4235</v>
      </c>
      <c r="G1138" s="13"/>
      <c r="H1138" s="197" t="s">
        <v>1</v>
      </c>
      <c r="I1138" s="199"/>
      <c r="J1138" s="13"/>
      <c r="K1138" s="13"/>
      <c r="L1138" s="195"/>
      <c r="M1138" s="200"/>
      <c r="N1138" s="201"/>
      <c r="O1138" s="201"/>
      <c r="P1138" s="201"/>
      <c r="Q1138" s="201"/>
      <c r="R1138" s="201"/>
      <c r="S1138" s="201"/>
      <c r="T1138" s="202"/>
      <c r="U1138" s="13"/>
      <c r="V1138" s="13"/>
      <c r="W1138" s="13"/>
      <c r="X1138" s="13"/>
      <c r="Y1138" s="13"/>
      <c r="Z1138" s="13"/>
      <c r="AA1138" s="13"/>
      <c r="AB1138" s="13"/>
      <c r="AC1138" s="13"/>
      <c r="AD1138" s="13"/>
      <c r="AE1138" s="13"/>
      <c r="AT1138" s="197" t="s">
        <v>265</v>
      </c>
      <c r="AU1138" s="197" t="s">
        <v>85</v>
      </c>
      <c r="AV1138" s="13" t="s">
        <v>82</v>
      </c>
      <c r="AW1138" s="13" t="s">
        <v>32</v>
      </c>
      <c r="AX1138" s="13" t="s">
        <v>75</v>
      </c>
      <c r="AY1138" s="197" t="s">
        <v>257</v>
      </c>
    </row>
    <row r="1139" s="14" customFormat="1">
      <c r="A1139" s="14"/>
      <c r="B1139" s="203"/>
      <c r="C1139" s="14"/>
      <c r="D1139" s="196" t="s">
        <v>265</v>
      </c>
      <c r="E1139" s="204" t="s">
        <v>1</v>
      </c>
      <c r="F1139" s="205" t="s">
        <v>4236</v>
      </c>
      <c r="G1139" s="14"/>
      <c r="H1139" s="206">
        <v>23.829999999999998</v>
      </c>
      <c r="I1139" s="207"/>
      <c r="J1139" s="14"/>
      <c r="K1139" s="14"/>
      <c r="L1139" s="203"/>
      <c r="M1139" s="208"/>
      <c r="N1139" s="209"/>
      <c r="O1139" s="209"/>
      <c r="P1139" s="209"/>
      <c r="Q1139" s="209"/>
      <c r="R1139" s="209"/>
      <c r="S1139" s="209"/>
      <c r="T1139" s="210"/>
      <c r="U1139" s="14"/>
      <c r="V1139" s="14"/>
      <c r="W1139" s="14"/>
      <c r="X1139" s="14"/>
      <c r="Y1139" s="14"/>
      <c r="Z1139" s="14"/>
      <c r="AA1139" s="14"/>
      <c r="AB1139" s="14"/>
      <c r="AC1139" s="14"/>
      <c r="AD1139" s="14"/>
      <c r="AE1139" s="14"/>
      <c r="AT1139" s="204" t="s">
        <v>265</v>
      </c>
      <c r="AU1139" s="204" t="s">
        <v>85</v>
      </c>
      <c r="AV1139" s="14" t="s">
        <v>85</v>
      </c>
      <c r="AW1139" s="14" t="s">
        <v>32</v>
      </c>
      <c r="AX1139" s="14" t="s">
        <v>75</v>
      </c>
      <c r="AY1139" s="204" t="s">
        <v>257</v>
      </c>
    </row>
    <row r="1140" s="15" customFormat="1">
      <c r="A1140" s="15"/>
      <c r="B1140" s="211"/>
      <c r="C1140" s="15"/>
      <c r="D1140" s="196" t="s">
        <v>265</v>
      </c>
      <c r="E1140" s="212" t="s">
        <v>1</v>
      </c>
      <c r="F1140" s="213" t="s">
        <v>271</v>
      </c>
      <c r="G1140" s="15"/>
      <c r="H1140" s="214">
        <v>23.829999999999998</v>
      </c>
      <c r="I1140" s="215"/>
      <c r="J1140" s="15"/>
      <c r="K1140" s="15"/>
      <c r="L1140" s="211"/>
      <c r="M1140" s="216"/>
      <c r="N1140" s="217"/>
      <c r="O1140" s="217"/>
      <c r="P1140" s="217"/>
      <c r="Q1140" s="217"/>
      <c r="R1140" s="217"/>
      <c r="S1140" s="217"/>
      <c r="T1140" s="218"/>
      <c r="U1140" s="15"/>
      <c r="V1140" s="15"/>
      <c r="W1140" s="15"/>
      <c r="X1140" s="15"/>
      <c r="Y1140" s="15"/>
      <c r="Z1140" s="15"/>
      <c r="AA1140" s="15"/>
      <c r="AB1140" s="15"/>
      <c r="AC1140" s="15"/>
      <c r="AD1140" s="15"/>
      <c r="AE1140" s="15"/>
      <c r="AT1140" s="212" t="s">
        <v>265</v>
      </c>
      <c r="AU1140" s="212" t="s">
        <v>85</v>
      </c>
      <c r="AV1140" s="15" t="s">
        <v>108</v>
      </c>
      <c r="AW1140" s="15" t="s">
        <v>32</v>
      </c>
      <c r="AX1140" s="15" t="s">
        <v>82</v>
      </c>
      <c r="AY1140" s="212" t="s">
        <v>257</v>
      </c>
    </row>
    <row r="1141" s="2" customFormat="1" ht="24.15" customHeight="1">
      <c r="A1141" s="38"/>
      <c r="B1141" s="181"/>
      <c r="C1141" s="182" t="s">
        <v>1387</v>
      </c>
      <c r="D1141" s="182" t="s">
        <v>259</v>
      </c>
      <c r="E1141" s="183" t="s">
        <v>1463</v>
      </c>
      <c r="F1141" s="184" t="s">
        <v>1464</v>
      </c>
      <c r="G1141" s="185" t="s">
        <v>323</v>
      </c>
      <c r="H1141" s="186">
        <v>8.4600000000000009</v>
      </c>
      <c r="I1141" s="187"/>
      <c r="J1141" s="188">
        <f>ROUND(I1141*H1141,2)</f>
        <v>0</v>
      </c>
      <c r="K1141" s="184" t="s">
        <v>263</v>
      </c>
      <c r="L1141" s="39"/>
      <c r="M1141" s="189" t="s">
        <v>1</v>
      </c>
      <c r="N1141" s="190" t="s">
        <v>40</v>
      </c>
      <c r="O1141" s="77"/>
      <c r="P1141" s="191">
        <f>O1141*H1141</f>
        <v>0</v>
      </c>
      <c r="Q1141" s="191">
        <v>0.027900000000000001</v>
      </c>
      <c r="R1141" s="191">
        <f>Q1141*H1141</f>
        <v>0.23603400000000002</v>
      </c>
      <c r="S1141" s="191">
        <v>0</v>
      </c>
      <c r="T1141" s="192">
        <f>S1141*H1141</f>
        <v>0</v>
      </c>
      <c r="U1141" s="38"/>
      <c r="V1141" s="38"/>
      <c r="W1141" s="38"/>
      <c r="X1141" s="38"/>
      <c r="Y1141" s="38"/>
      <c r="Z1141" s="38"/>
      <c r="AA1141" s="38"/>
      <c r="AB1141" s="38"/>
      <c r="AC1141" s="38"/>
      <c r="AD1141" s="38"/>
      <c r="AE1141" s="38"/>
      <c r="AR1141" s="193" t="s">
        <v>364</v>
      </c>
      <c r="AT1141" s="193" t="s">
        <v>259</v>
      </c>
      <c r="AU1141" s="193" t="s">
        <v>85</v>
      </c>
      <c r="AY1141" s="19" t="s">
        <v>257</v>
      </c>
      <c r="BE1141" s="194">
        <f>IF(N1141="základní",J1141,0)</f>
        <v>0</v>
      </c>
      <c r="BF1141" s="194">
        <f>IF(N1141="snížená",J1141,0)</f>
        <v>0</v>
      </c>
      <c r="BG1141" s="194">
        <f>IF(N1141="zákl. přenesená",J1141,0)</f>
        <v>0</v>
      </c>
      <c r="BH1141" s="194">
        <f>IF(N1141="sníž. přenesená",J1141,0)</f>
        <v>0</v>
      </c>
      <c r="BI1141" s="194">
        <f>IF(N1141="nulová",J1141,0)</f>
        <v>0</v>
      </c>
      <c r="BJ1141" s="19" t="s">
        <v>82</v>
      </c>
      <c r="BK1141" s="194">
        <f>ROUND(I1141*H1141,2)</f>
        <v>0</v>
      </c>
      <c r="BL1141" s="19" t="s">
        <v>364</v>
      </c>
      <c r="BM1141" s="193" t="s">
        <v>4237</v>
      </c>
    </row>
    <row r="1142" s="13" customFormat="1">
      <c r="A1142" s="13"/>
      <c r="B1142" s="195"/>
      <c r="C1142" s="13"/>
      <c r="D1142" s="196" t="s">
        <v>265</v>
      </c>
      <c r="E1142" s="197" t="s">
        <v>1</v>
      </c>
      <c r="F1142" s="198" t="s">
        <v>472</v>
      </c>
      <c r="G1142" s="13"/>
      <c r="H1142" s="197" t="s">
        <v>1</v>
      </c>
      <c r="I1142" s="199"/>
      <c r="J1142" s="13"/>
      <c r="K1142" s="13"/>
      <c r="L1142" s="195"/>
      <c r="M1142" s="200"/>
      <c r="N1142" s="201"/>
      <c r="O1142" s="201"/>
      <c r="P1142" s="201"/>
      <c r="Q1142" s="201"/>
      <c r="R1142" s="201"/>
      <c r="S1142" s="201"/>
      <c r="T1142" s="202"/>
      <c r="U1142" s="13"/>
      <c r="V1142" s="13"/>
      <c r="W1142" s="13"/>
      <c r="X1142" s="13"/>
      <c r="Y1142" s="13"/>
      <c r="Z1142" s="13"/>
      <c r="AA1142" s="13"/>
      <c r="AB1142" s="13"/>
      <c r="AC1142" s="13"/>
      <c r="AD1142" s="13"/>
      <c r="AE1142" s="13"/>
      <c r="AT1142" s="197" t="s">
        <v>265</v>
      </c>
      <c r="AU1142" s="197" t="s">
        <v>85</v>
      </c>
      <c r="AV1142" s="13" t="s">
        <v>82</v>
      </c>
      <c r="AW1142" s="13" t="s">
        <v>32</v>
      </c>
      <c r="AX1142" s="13" t="s">
        <v>75</v>
      </c>
      <c r="AY1142" s="197" t="s">
        <v>257</v>
      </c>
    </row>
    <row r="1143" s="13" customFormat="1">
      <c r="A1143" s="13"/>
      <c r="B1143" s="195"/>
      <c r="C1143" s="13"/>
      <c r="D1143" s="196" t="s">
        <v>265</v>
      </c>
      <c r="E1143" s="197" t="s">
        <v>1</v>
      </c>
      <c r="F1143" s="198" t="s">
        <v>4238</v>
      </c>
      <c r="G1143" s="13"/>
      <c r="H1143" s="197" t="s">
        <v>1</v>
      </c>
      <c r="I1143" s="199"/>
      <c r="J1143" s="13"/>
      <c r="K1143" s="13"/>
      <c r="L1143" s="195"/>
      <c r="M1143" s="200"/>
      <c r="N1143" s="201"/>
      <c r="O1143" s="201"/>
      <c r="P1143" s="201"/>
      <c r="Q1143" s="201"/>
      <c r="R1143" s="201"/>
      <c r="S1143" s="201"/>
      <c r="T1143" s="202"/>
      <c r="U1143" s="13"/>
      <c r="V1143" s="13"/>
      <c r="W1143" s="13"/>
      <c r="X1143" s="13"/>
      <c r="Y1143" s="13"/>
      <c r="Z1143" s="13"/>
      <c r="AA1143" s="13"/>
      <c r="AB1143" s="13"/>
      <c r="AC1143" s="13"/>
      <c r="AD1143" s="13"/>
      <c r="AE1143" s="13"/>
      <c r="AT1143" s="197" t="s">
        <v>265</v>
      </c>
      <c r="AU1143" s="197" t="s">
        <v>85</v>
      </c>
      <c r="AV1143" s="13" t="s">
        <v>82</v>
      </c>
      <c r="AW1143" s="13" t="s">
        <v>32</v>
      </c>
      <c r="AX1143" s="13" t="s">
        <v>75</v>
      </c>
      <c r="AY1143" s="197" t="s">
        <v>257</v>
      </c>
    </row>
    <row r="1144" s="14" customFormat="1">
      <c r="A1144" s="14"/>
      <c r="B1144" s="203"/>
      <c r="C1144" s="14"/>
      <c r="D1144" s="196" t="s">
        <v>265</v>
      </c>
      <c r="E1144" s="204" t="s">
        <v>1</v>
      </c>
      <c r="F1144" s="205" t="s">
        <v>4239</v>
      </c>
      <c r="G1144" s="14"/>
      <c r="H1144" s="206">
        <v>8.4600000000000009</v>
      </c>
      <c r="I1144" s="207"/>
      <c r="J1144" s="14"/>
      <c r="K1144" s="14"/>
      <c r="L1144" s="203"/>
      <c r="M1144" s="208"/>
      <c r="N1144" s="209"/>
      <c r="O1144" s="209"/>
      <c r="P1144" s="209"/>
      <c r="Q1144" s="209"/>
      <c r="R1144" s="209"/>
      <c r="S1144" s="209"/>
      <c r="T1144" s="210"/>
      <c r="U1144" s="14"/>
      <c r="V1144" s="14"/>
      <c r="W1144" s="14"/>
      <c r="X1144" s="14"/>
      <c r="Y1144" s="14"/>
      <c r="Z1144" s="14"/>
      <c r="AA1144" s="14"/>
      <c r="AB1144" s="14"/>
      <c r="AC1144" s="14"/>
      <c r="AD1144" s="14"/>
      <c r="AE1144" s="14"/>
      <c r="AT1144" s="204" t="s">
        <v>265</v>
      </c>
      <c r="AU1144" s="204" t="s">
        <v>85</v>
      </c>
      <c r="AV1144" s="14" t="s">
        <v>85</v>
      </c>
      <c r="AW1144" s="14" t="s">
        <v>32</v>
      </c>
      <c r="AX1144" s="14" t="s">
        <v>75</v>
      </c>
      <c r="AY1144" s="204" t="s">
        <v>257</v>
      </c>
    </row>
    <row r="1145" s="15" customFormat="1">
      <c r="A1145" s="15"/>
      <c r="B1145" s="211"/>
      <c r="C1145" s="15"/>
      <c r="D1145" s="196" t="s">
        <v>265</v>
      </c>
      <c r="E1145" s="212" t="s">
        <v>1</v>
      </c>
      <c r="F1145" s="213" t="s">
        <v>271</v>
      </c>
      <c r="G1145" s="15"/>
      <c r="H1145" s="214">
        <v>8.4600000000000009</v>
      </c>
      <c r="I1145" s="215"/>
      <c r="J1145" s="15"/>
      <c r="K1145" s="15"/>
      <c r="L1145" s="211"/>
      <c r="M1145" s="216"/>
      <c r="N1145" s="217"/>
      <c r="O1145" s="217"/>
      <c r="P1145" s="217"/>
      <c r="Q1145" s="217"/>
      <c r="R1145" s="217"/>
      <c r="S1145" s="217"/>
      <c r="T1145" s="218"/>
      <c r="U1145" s="15"/>
      <c r="V1145" s="15"/>
      <c r="W1145" s="15"/>
      <c r="X1145" s="15"/>
      <c r="Y1145" s="15"/>
      <c r="Z1145" s="15"/>
      <c r="AA1145" s="15"/>
      <c r="AB1145" s="15"/>
      <c r="AC1145" s="15"/>
      <c r="AD1145" s="15"/>
      <c r="AE1145" s="15"/>
      <c r="AT1145" s="212" t="s">
        <v>265</v>
      </c>
      <c r="AU1145" s="212" t="s">
        <v>85</v>
      </c>
      <c r="AV1145" s="15" t="s">
        <v>108</v>
      </c>
      <c r="AW1145" s="15" t="s">
        <v>32</v>
      </c>
      <c r="AX1145" s="15" t="s">
        <v>82</v>
      </c>
      <c r="AY1145" s="212" t="s">
        <v>257</v>
      </c>
    </row>
    <row r="1146" s="2" customFormat="1" ht="33" customHeight="1">
      <c r="A1146" s="38"/>
      <c r="B1146" s="181"/>
      <c r="C1146" s="182" t="s">
        <v>1392</v>
      </c>
      <c r="D1146" s="182" t="s">
        <v>259</v>
      </c>
      <c r="E1146" s="183" t="s">
        <v>1476</v>
      </c>
      <c r="F1146" s="184" t="s">
        <v>1477</v>
      </c>
      <c r="G1146" s="185" t="s">
        <v>323</v>
      </c>
      <c r="H1146" s="186">
        <v>0.84999999999999998</v>
      </c>
      <c r="I1146" s="187"/>
      <c r="J1146" s="188">
        <f>ROUND(I1146*H1146,2)</f>
        <v>0</v>
      </c>
      <c r="K1146" s="184" t="s">
        <v>263</v>
      </c>
      <c r="L1146" s="39"/>
      <c r="M1146" s="189" t="s">
        <v>1</v>
      </c>
      <c r="N1146" s="190" t="s">
        <v>40</v>
      </c>
      <c r="O1146" s="77"/>
      <c r="P1146" s="191">
        <f>O1146*H1146</f>
        <v>0</v>
      </c>
      <c r="Q1146" s="191">
        <v>0.028549999999999999</v>
      </c>
      <c r="R1146" s="191">
        <f>Q1146*H1146</f>
        <v>0.024267499999999997</v>
      </c>
      <c r="S1146" s="191">
        <v>0</v>
      </c>
      <c r="T1146" s="192">
        <f>S1146*H1146</f>
        <v>0</v>
      </c>
      <c r="U1146" s="38"/>
      <c r="V1146" s="38"/>
      <c r="W1146" s="38"/>
      <c r="X1146" s="38"/>
      <c r="Y1146" s="38"/>
      <c r="Z1146" s="38"/>
      <c r="AA1146" s="38"/>
      <c r="AB1146" s="38"/>
      <c r="AC1146" s="38"/>
      <c r="AD1146" s="38"/>
      <c r="AE1146" s="38"/>
      <c r="AR1146" s="193" t="s">
        <v>364</v>
      </c>
      <c r="AT1146" s="193" t="s">
        <v>259</v>
      </c>
      <c r="AU1146" s="193" t="s">
        <v>85</v>
      </c>
      <c r="AY1146" s="19" t="s">
        <v>257</v>
      </c>
      <c r="BE1146" s="194">
        <f>IF(N1146="základní",J1146,0)</f>
        <v>0</v>
      </c>
      <c r="BF1146" s="194">
        <f>IF(N1146="snížená",J1146,0)</f>
        <v>0</v>
      </c>
      <c r="BG1146" s="194">
        <f>IF(N1146="zákl. přenesená",J1146,0)</f>
        <v>0</v>
      </c>
      <c r="BH1146" s="194">
        <f>IF(N1146="sníž. přenesená",J1146,0)</f>
        <v>0</v>
      </c>
      <c r="BI1146" s="194">
        <f>IF(N1146="nulová",J1146,0)</f>
        <v>0</v>
      </c>
      <c r="BJ1146" s="19" t="s">
        <v>82</v>
      </c>
      <c r="BK1146" s="194">
        <f>ROUND(I1146*H1146,2)</f>
        <v>0</v>
      </c>
      <c r="BL1146" s="19" t="s">
        <v>364</v>
      </c>
      <c r="BM1146" s="193" t="s">
        <v>4240</v>
      </c>
    </row>
    <row r="1147" s="13" customFormat="1">
      <c r="A1147" s="13"/>
      <c r="B1147" s="195"/>
      <c r="C1147" s="13"/>
      <c r="D1147" s="196" t="s">
        <v>265</v>
      </c>
      <c r="E1147" s="197" t="s">
        <v>1</v>
      </c>
      <c r="F1147" s="198" t="s">
        <v>472</v>
      </c>
      <c r="G1147" s="13"/>
      <c r="H1147" s="197" t="s">
        <v>1</v>
      </c>
      <c r="I1147" s="199"/>
      <c r="J1147" s="13"/>
      <c r="K1147" s="13"/>
      <c r="L1147" s="195"/>
      <c r="M1147" s="200"/>
      <c r="N1147" s="201"/>
      <c r="O1147" s="201"/>
      <c r="P1147" s="201"/>
      <c r="Q1147" s="201"/>
      <c r="R1147" s="201"/>
      <c r="S1147" s="201"/>
      <c r="T1147" s="202"/>
      <c r="U1147" s="13"/>
      <c r="V1147" s="13"/>
      <c r="W1147" s="13"/>
      <c r="X1147" s="13"/>
      <c r="Y1147" s="13"/>
      <c r="Z1147" s="13"/>
      <c r="AA1147" s="13"/>
      <c r="AB1147" s="13"/>
      <c r="AC1147" s="13"/>
      <c r="AD1147" s="13"/>
      <c r="AE1147" s="13"/>
      <c r="AT1147" s="197" t="s">
        <v>265</v>
      </c>
      <c r="AU1147" s="197" t="s">
        <v>85</v>
      </c>
      <c r="AV1147" s="13" t="s">
        <v>82</v>
      </c>
      <c r="AW1147" s="13" t="s">
        <v>32</v>
      </c>
      <c r="AX1147" s="13" t="s">
        <v>75</v>
      </c>
      <c r="AY1147" s="197" t="s">
        <v>257</v>
      </c>
    </row>
    <row r="1148" s="13" customFormat="1">
      <c r="A1148" s="13"/>
      <c r="B1148" s="195"/>
      <c r="C1148" s="13"/>
      <c r="D1148" s="196" t="s">
        <v>265</v>
      </c>
      <c r="E1148" s="197" t="s">
        <v>1</v>
      </c>
      <c r="F1148" s="198" t="s">
        <v>4241</v>
      </c>
      <c r="G1148" s="13"/>
      <c r="H1148" s="197" t="s">
        <v>1</v>
      </c>
      <c r="I1148" s="199"/>
      <c r="J1148" s="13"/>
      <c r="K1148" s="13"/>
      <c r="L1148" s="195"/>
      <c r="M1148" s="200"/>
      <c r="N1148" s="201"/>
      <c r="O1148" s="201"/>
      <c r="P1148" s="201"/>
      <c r="Q1148" s="201"/>
      <c r="R1148" s="201"/>
      <c r="S1148" s="201"/>
      <c r="T1148" s="202"/>
      <c r="U1148" s="13"/>
      <c r="V1148" s="13"/>
      <c r="W1148" s="13"/>
      <c r="X1148" s="13"/>
      <c r="Y1148" s="13"/>
      <c r="Z1148" s="13"/>
      <c r="AA1148" s="13"/>
      <c r="AB1148" s="13"/>
      <c r="AC1148" s="13"/>
      <c r="AD1148" s="13"/>
      <c r="AE1148" s="13"/>
      <c r="AT1148" s="197" t="s">
        <v>265</v>
      </c>
      <c r="AU1148" s="197" t="s">
        <v>85</v>
      </c>
      <c r="AV1148" s="13" t="s">
        <v>82</v>
      </c>
      <c r="AW1148" s="13" t="s">
        <v>32</v>
      </c>
      <c r="AX1148" s="13" t="s">
        <v>75</v>
      </c>
      <c r="AY1148" s="197" t="s">
        <v>257</v>
      </c>
    </row>
    <row r="1149" s="14" customFormat="1">
      <c r="A1149" s="14"/>
      <c r="B1149" s="203"/>
      <c r="C1149" s="14"/>
      <c r="D1149" s="196" t="s">
        <v>265</v>
      </c>
      <c r="E1149" s="204" t="s">
        <v>1</v>
      </c>
      <c r="F1149" s="205" t="s">
        <v>4242</v>
      </c>
      <c r="G1149" s="14"/>
      <c r="H1149" s="206">
        <v>0.84999999999999998</v>
      </c>
      <c r="I1149" s="207"/>
      <c r="J1149" s="14"/>
      <c r="K1149" s="14"/>
      <c r="L1149" s="203"/>
      <c r="M1149" s="208"/>
      <c r="N1149" s="209"/>
      <c r="O1149" s="209"/>
      <c r="P1149" s="209"/>
      <c r="Q1149" s="209"/>
      <c r="R1149" s="209"/>
      <c r="S1149" s="209"/>
      <c r="T1149" s="210"/>
      <c r="U1149" s="14"/>
      <c r="V1149" s="14"/>
      <c r="W1149" s="14"/>
      <c r="X1149" s="14"/>
      <c r="Y1149" s="14"/>
      <c r="Z1149" s="14"/>
      <c r="AA1149" s="14"/>
      <c r="AB1149" s="14"/>
      <c r="AC1149" s="14"/>
      <c r="AD1149" s="14"/>
      <c r="AE1149" s="14"/>
      <c r="AT1149" s="204" t="s">
        <v>265</v>
      </c>
      <c r="AU1149" s="204" t="s">
        <v>85</v>
      </c>
      <c r="AV1149" s="14" t="s">
        <v>85</v>
      </c>
      <c r="AW1149" s="14" t="s">
        <v>32</v>
      </c>
      <c r="AX1149" s="14" t="s">
        <v>75</v>
      </c>
      <c r="AY1149" s="204" t="s">
        <v>257</v>
      </c>
    </row>
    <row r="1150" s="15" customFormat="1">
      <c r="A1150" s="15"/>
      <c r="B1150" s="211"/>
      <c r="C1150" s="15"/>
      <c r="D1150" s="196" t="s">
        <v>265</v>
      </c>
      <c r="E1150" s="212" t="s">
        <v>1</v>
      </c>
      <c r="F1150" s="213" t="s">
        <v>271</v>
      </c>
      <c r="G1150" s="15"/>
      <c r="H1150" s="214">
        <v>0.84999999999999998</v>
      </c>
      <c r="I1150" s="215"/>
      <c r="J1150" s="15"/>
      <c r="K1150" s="15"/>
      <c r="L1150" s="211"/>
      <c r="M1150" s="216"/>
      <c r="N1150" s="217"/>
      <c r="O1150" s="217"/>
      <c r="P1150" s="217"/>
      <c r="Q1150" s="217"/>
      <c r="R1150" s="217"/>
      <c r="S1150" s="217"/>
      <c r="T1150" s="218"/>
      <c r="U1150" s="15"/>
      <c r="V1150" s="15"/>
      <c r="W1150" s="15"/>
      <c r="X1150" s="15"/>
      <c r="Y1150" s="15"/>
      <c r="Z1150" s="15"/>
      <c r="AA1150" s="15"/>
      <c r="AB1150" s="15"/>
      <c r="AC1150" s="15"/>
      <c r="AD1150" s="15"/>
      <c r="AE1150" s="15"/>
      <c r="AT1150" s="212" t="s">
        <v>265</v>
      </c>
      <c r="AU1150" s="212" t="s">
        <v>85</v>
      </c>
      <c r="AV1150" s="15" t="s">
        <v>108</v>
      </c>
      <c r="AW1150" s="15" t="s">
        <v>32</v>
      </c>
      <c r="AX1150" s="15" t="s">
        <v>82</v>
      </c>
      <c r="AY1150" s="212" t="s">
        <v>257</v>
      </c>
    </row>
    <row r="1151" s="2" customFormat="1" ht="37.8" customHeight="1">
      <c r="A1151" s="38"/>
      <c r="B1151" s="181"/>
      <c r="C1151" s="182" t="s">
        <v>1396</v>
      </c>
      <c r="D1151" s="182" t="s">
        <v>259</v>
      </c>
      <c r="E1151" s="183" t="s">
        <v>1487</v>
      </c>
      <c r="F1151" s="184" t="s">
        <v>1488</v>
      </c>
      <c r="G1151" s="185" t="s">
        <v>323</v>
      </c>
      <c r="H1151" s="186">
        <v>9.4000000000000004</v>
      </c>
      <c r="I1151" s="187"/>
      <c r="J1151" s="188">
        <f>ROUND(I1151*H1151,2)</f>
        <v>0</v>
      </c>
      <c r="K1151" s="184" t="s">
        <v>263</v>
      </c>
      <c r="L1151" s="39"/>
      <c r="M1151" s="189" t="s">
        <v>1</v>
      </c>
      <c r="N1151" s="190" t="s">
        <v>40</v>
      </c>
      <c r="O1151" s="77"/>
      <c r="P1151" s="191">
        <f>O1151*H1151</f>
        <v>0</v>
      </c>
      <c r="Q1151" s="191">
        <v>0.049759999999999999</v>
      </c>
      <c r="R1151" s="191">
        <f>Q1151*H1151</f>
        <v>0.46774399999999999</v>
      </c>
      <c r="S1151" s="191">
        <v>0</v>
      </c>
      <c r="T1151" s="192">
        <f>S1151*H1151</f>
        <v>0</v>
      </c>
      <c r="U1151" s="38"/>
      <c r="V1151" s="38"/>
      <c r="W1151" s="38"/>
      <c r="X1151" s="38"/>
      <c r="Y1151" s="38"/>
      <c r="Z1151" s="38"/>
      <c r="AA1151" s="38"/>
      <c r="AB1151" s="38"/>
      <c r="AC1151" s="38"/>
      <c r="AD1151" s="38"/>
      <c r="AE1151" s="38"/>
      <c r="AR1151" s="193" t="s">
        <v>364</v>
      </c>
      <c r="AT1151" s="193" t="s">
        <v>259</v>
      </c>
      <c r="AU1151" s="193" t="s">
        <v>85</v>
      </c>
      <c r="AY1151" s="19" t="s">
        <v>257</v>
      </c>
      <c r="BE1151" s="194">
        <f>IF(N1151="základní",J1151,0)</f>
        <v>0</v>
      </c>
      <c r="BF1151" s="194">
        <f>IF(N1151="snížená",J1151,0)</f>
        <v>0</v>
      </c>
      <c r="BG1151" s="194">
        <f>IF(N1151="zákl. přenesená",J1151,0)</f>
        <v>0</v>
      </c>
      <c r="BH1151" s="194">
        <f>IF(N1151="sníž. přenesená",J1151,0)</f>
        <v>0</v>
      </c>
      <c r="BI1151" s="194">
        <f>IF(N1151="nulová",J1151,0)</f>
        <v>0</v>
      </c>
      <c r="BJ1151" s="19" t="s">
        <v>82</v>
      </c>
      <c r="BK1151" s="194">
        <f>ROUND(I1151*H1151,2)</f>
        <v>0</v>
      </c>
      <c r="BL1151" s="19" t="s">
        <v>364</v>
      </c>
      <c r="BM1151" s="193" t="s">
        <v>4243</v>
      </c>
    </row>
    <row r="1152" s="13" customFormat="1">
      <c r="A1152" s="13"/>
      <c r="B1152" s="195"/>
      <c r="C1152" s="13"/>
      <c r="D1152" s="196" t="s">
        <v>265</v>
      </c>
      <c r="E1152" s="197" t="s">
        <v>1</v>
      </c>
      <c r="F1152" s="198" t="s">
        <v>472</v>
      </c>
      <c r="G1152" s="13"/>
      <c r="H1152" s="197" t="s">
        <v>1</v>
      </c>
      <c r="I1152" s="199"/>
      <c r="J1152" s="13"/>
      <c r="K1152" s="13"/>
      <c r="L1152" s="195"/>
      <c r="M1152" s="200"/>
      <c r="N1152" s="201"/>
      <c r="O1152" s="201"/>
      <c r="P1152" s="201"/>
      <c r="Q1152" s="201"/>
      <c r="R1152" s="201"/>
      <c r="S1152" s="201"/>
      <c r="T1152" s="202"/>
      <c r="U1152" s="13"/>
      <c r="V1152" s="13"/>
      <c r="W1152" s="13"/>
      <c r="X1152" s="13"/>
      <c r="Y1152" s="13"/>
      <c r="Z1152" s="13"/>
      <c r="AA1152" s="13"/>
      <c r="AB1152" s="13"/>
      <c r="AC1152" s="13"/>
      <c r="AD1152" s="13"/>
      <c r="AE1152" s="13"/>
      <c r="AT1152" s="197" t="s">
        <v>265</v>
      </c>
      <c r="AU1152" s="197" t="s">
        <v>85</v>
      </c>
      <c r="AV1152" s="13" t="s">
        <v>82</v>
      </c>
      <c r="AW1152" s="13" t="s">
        <v>32</v>
      </c>
      <c r="AX1152" s="13" t="s">
        <v>75</v>
      </c>
      <c r="AY1152" s="197" t="s">
        <v>257</v>
      </c>
    </row>
    <row r="1153" s="13" customFormat="1">
      <c r="A1153" s="13"/>
      <c r="B1153" s="195"/>
      <c r="C1153" s="13"/>
      <c r="D1153" s="196" t="s">
        <v>265</v>
      </c>
      <c r="E1153" s="197" t="s">
        <v>1</v>
      </c>
      <c r="F1153" s="198" t="s">
        <v>4244</v>
      </c>
      <c r="G1153" s="13"/>
      <c r="H1153" s="197" t="s">
        <v>1</v>
      </c>
      <c r="I1153" s="199"/>
      <c r="J1153" s="13"/>
      <c r="K1153" s="13"/>
      <c r="L1153" s="195"/>
      <c r="M1153" s="200"/>
      <c r="N1153" s="201"/>
      <c r="O1153" s="201"/>
      <c r="P1153" s="201"/>
      <c r="Q1153" s="201"/>
      <c r="R1153" s="201"/>
      <c r="S1153" s="201"/>
      <c r="T1153" s="202"/>
      <c r="U1153" s="13"/>
      <c r="V1153" s="13"/>
      <c r="W1153" s="13"/>
      <c r="X1153" s="13"/>
      <c r="Y1153" s="13"/>
      <c r="Z1153" s="13"/>
      <c r="AA1153" s="13"/>
      <c r="AB1153" s="13"/>
      <c r="AC1153" s="13"/>
      <c r="AD1153" s="13"/>
      <c r="AE1153" s="13"/>
      <c r="AT1153" s="197" t="s">
        <v>265</v>
      </c>
      <c r="AU1153" s="197" t="s">
        <v>85</v>
      </c>
      <c r="AV1153" s="13" t="s">
        <v>82</v>
      </c>
      <c r="AW1153" s="13" t="s">
        <v>32</v>
      </c>
      <c r="AX1153" s="13" t="s">
        <v>75</v>
      </c>
      <c r="AY1153" s="197" t="s">
        <v>257</v>
      </c>
    </row>
    <row r="1154" s="14" customFormat="1">
      <c r="A1154" s="14"/>
      <c r="B1154" s="203"/>
      <c r="C1154" s="14"/>
      <c r="D1154" s="196" t="s">
        <v>265</v>
      </c>
      <c r="E1154" s="204" t="s">
        <v>1</v>
      </c>
      <c r="F1154" s="205" t="s">
        <v>4245</v>
      </c>
      <c r="G1154" s="14"/>
      <c r="H1154" s="206">
        <v>9.4000000000000004</v>
      </c>
      <c r="I1154" s="207"/>
      <c r="J1154" s="14"/>
      <c r="K1154" s="14"/>
      <c r="L1154" s="203"/>
      <c r="M1154" s="208"/>
      <c r="N1154" s="209"/>
      <c r="O1154" s="209"/>
      <c r="P1154" s="209"/>
      <c r="Q1154" s="209"/>
      <c r="R1154" s="209"/>
      <c r="S1154" s="209"/>
      <c r="T1154" s="210"/>
      <c r="U1154" s="14"/>
      <c r="V1154" s="14"/>
      <c r="W1154" s="14"/>
      <c r="X1154" s="14"/>
      <c r="Y1154" s="14"/>
      <c r="Z1154" s="14"/>
      <c r="AA1154" s="14"/>
      <c r="AB1154" s="14"/>
      <c r="AC1154" s="14"/>
      <c r="AD1154" s="14"/>
      <c r="AE1154" s="14"/>
      <c r="AT1154" s="204" t="s">
        <v>265</v>
      </c>
      <c r="AU1154" s="204" t="s">
        <v>85</v>
      </c>
      <c r="AV1154" s="14" t="s">
        <v>85</v>
      </c>
      <c r="AW1154" s="14" t="s">
        <v>32</v>
      </c>
      <c r="AX1154" s="14" t="s">
        <v>75</v>
      </c>
      <c r="AY1154" s="204" t="s">
        <v>257</v>
      </c>
    </row>
    <row r="1155" s="15" customFormat="1">
      <c r="A1155" s="15"/>
      <c r="B1155" s="211"/>
      <c r="C1155" s="15"/>
      <c r="D1155" s="196" t="s">
        <v>265</v>
      </c>
      <c r="E1155" s="212" t="s">
        <v>1</v>
      </c>
      <c r="F1155" s="213" t="s">
        <v>271</v>
      </c>
      <c r="G1155" s="15"/>
      <c r="H1155" s="214">
        <v>9.4000000000000004</v>
      </c>
      <c r="I1155" s="215"/>
      <c r="J1155" s="15"/>
      <c r="K1155" s="15"/>
      <c r="L1155" s="211"/>
      <c r="M1155" s="216"/>
      <c r="N1155" s="217"/>
      <c r="O1155" s="217"/>
      <c r="P1155" s="217"/>
      <c r="Q1155" s="217"/>
      <c r="R1155" s="217"/>
      <c r="S1155" s="217"/>
      <c r="T1155" s="218"/>
      <c r="U1155" s="15"/>
      <c r="V1155" s="15"/>
      <c r="W1155" s="15"/>
      <c r="X1155" s="15"/>
      <c r="Y1155" s="15"/>
      <c r="Z1155" s="15"/>
      <c r="AA1155" s="15"/>
      <c r="AB1155" s="15"/>
      <c r="AC1155" s="15"/>
      <c r="AD1155" s="15"/>
      <c r="AE1155" s="15"/>
      <c r="AT1155" s="212" t="s">
        <v>265</v>
      </c>
      <c r="AU1155" s="212" t="s">
        <v>85</v>
      </c>
      <c r="AV1155" s="15" t="s">
        <v>108</v>
      </c>
      <c r="AW1155" s="15" t="s">
        <v>32</v>
      </c>
      <c r="AX1155" s="15" t="s">
        <v>82</v>
      </c>
      <c r="AY1155" s="212" t="s">
        <v>257</v>
      </c>
    </row>
    <row r="1156" s="2" customFormat="1" ht="24.15" customHeight="1">
      <c r="A1156" s="38"/>
      <c r="B1156" s="181"/>
      <c r="C1156" s="182" t="s">
        <v>1402</v>
      </c>
      <c r="D1156" s="182" t="s">
        <v>259</v>
      </c>
      <c r="E1156" s="183" t="s">
        <v>1522</v>
      </c>
      <c r="F1156" s="184" t="s">
        <v>1523</v>
      </c>
      <c r="G1156" s="185" t="s">
        <v>493</v>
      </c>
      <c r="H1156" s="186">
        <v>2</v>
      </c>
      <c r="I1156" s="187"/>
      <c r="J1156" s="188">
        <f>ROUND(I1156*H1156,2)</f>
        <v>0</v>
      </c>
      <c r="K1156" s="184" t="s">
        <v>263</v>
      </c>
      <c r="L1156" s="39"/>
      <c r="M1156" s="189" t="s">
        <v>1</v>
      </c>
      <c r="N1156" s="190" t="s">
        <v>40</v>
      </c>
      <c r="O1156" s="77"/>
      <c r="P1156" s="191">
        <f>O1156*H1156</f>
        <v>0</v>
      </c>
      <c r="Q1156" s="191">
        <v>0.00528</v>
      </c>
      <c r="R1156" s="191">
        <f>Q1156*H1156</f>
        <v>0.01056</v>
      </c>
      <c r="S1156" s="191">
        <v>0</v>
      </c>
      <c r="T1156" s="192">
        <f>S1156*H1156</f>
        <v>0</v>
      </c>
      <c r="U1156" s="38"/>
      <c r="V1156" s="38"/>
      <c r="W1156" s="38"/>
      <c r="X1156" s="38"/>
      <c r="Y1156" s="38"/>
      <c r="Z1156" s="38"/>
      <c r="AA1156" s="38"/>
      <c r="AB1156" s="38"/>
      <c r="AC1156" s="38"/>
      <c r="AD1156" s="38"/>
      <c r="AE1156" s="38"/>
      <c r="AR1156" s="193" t="s">
        <v>364</v>
      </c>
      <c r="AT1156" s="193" t="s">
        <v>259</v>
      </c>
      <c r="AU1156" s="193" t="s">
        <v>85</v>
      </c>
      <c r="AY1156" s="19" t="s">
        <v>257</v>
      </c>
      <c r="BE1156" s="194">
        <f>IF(N1156="základní",J1156,0)</f>
        <v>0</v>
      </c>
      <c r="BF1156" s="194">
        <f>IF(N1156="snížená",J1156,0)</f>
        <v>0</v>
      </c>
      <c r="BG1156" s="194">
        <f>IF(N1156="zákl. přenesená",J1156,0)</f>
        <v>0</v>
      </c>
      <c r="BH1156" s="194">
        <f>IF(N1156="sníž. přenesená",J1156,0)</f>
        <v>0</v>
      </c>
      <c r="BI1156" s="194">
        <f>IF(N1156="nulová",J1156,0)</f>
        <v>0</v>
      </c>
      <c r="BJ1156" s="19" t="s">
        <v>82</v>
      </c>
      <c r="BK1156" s="194">
        <f>ROUND(I1156*H1156,2)</f>
        <v>0</v>
      </c>
      <c r="BL1156" s="19" t="s">
        <v>364</v>
      </c>
      <c r="BM1156" s="193" t="s">
        <v>4246</v>
      </c>
    </row>
    <row r="1157" s="2" customFormat="1" ht="24.15" customHeight="1">
      <c r="A1157" s="38"/>
      <c r="B1157" s="181"/>
      <c r="C1157" s="182" t="s">
        <v>1406</v>
      </c>
      <c r="D1157" s="182" t="s">
        <v>259</v>
      </c>
      <c r="E1157" s="183" t="s">
        <v>1526</v>
      </c>
      <c r="F1157" s="184" t="s">
        <v>1527</v>
      </c>
      <c r="G1157" s="185" t="s">
        <v>422</v>
      </c>
      <c r="H1157" s="186">
        <v>72</v>
      </c>
      <c r="I1157" s="187"/>
      <c r="J1157" s="188">
        <f>ROUND(I1157*H1157,2)</f>
        <v>0</v>
      </c>
      <c r="K1157" s="184" t="s">
        <v>1</v>
      </c>
      <c r="L1157" s="39"/>
      <c r="M1157" s="189" t="s">
        <v>1</v>
      </c>
      <c r="N1157" s="190" t="s">
        <v>40</v>
      </c>
      <c r="O1157" s="77"/>
      <c r="P1157" s="191">
        <f>O1157*H1157</f>
        <v>0</v>
      </c>
      <c r="Q1157" s="191">
        <v>0</v>
      </c>
      <c r="R1157" s="191">
        <f>Q1157*H1157</f>
        <v>0</v>
      </c>
      <c r="S1157" s="191">
        <v>0</v>
      </c>
      <c r="T1157" s="192">
        <f>S1157*H1157</f>
        <v>0</v>
      </c>
      <c r="U1157" s="38"/>
      <c r="V1157" s="38"/>
      <c r="W1157" s="38"/>
      <c r="X1157" s="38"/>
      <c r="Y1157" s="38"/>
      <c r="Z1157" s="38"/>
      <c r="AA1157" s="38"/>
      <c r="AB1157" s="38"/>
      <c r="AC1157" s="38"/>
      <c r="AD1157" s="38"/>
      <c r="AE1157" s="38"/>
      <c r="AR1157" s="193" t="s">
        <v>364</v>
      </c>
      <c r="AT1157" s="193" t="s">
        <v>259</v>
      </c>
      <c r="AU1157" s="193" t="s">
        <v>85</v>
      </c>
      <c r="AY1157" s="19" t="s">
        <v>257</v>
      </c>
      <c r="BE1157" s="194">
        <f>IF(N1157="základní",J1157,0)</f>
        <v>0</v>
      </c>
      <c r="BF1157" s="194">
        <f>IF(N1157="snížená",J1157,0)</f>
        <v>0</v>
      </c>
      <c r="BG1157" s="194">
        <f>IF(N1157="zákl. přenesená",J1157,0)</f>
        <v>0</v>
      </c>
      <c r="BH1157" s="194">
        <f>IF(N1157="sníž. přenesená",J1157,0)</f>
        <v>0</v>
      </c>
      <c r="BI1157" s="194">
        <f>IF(N1157="nulová",J1157,0)</f>
        <v>0</v>
      </c>
      <c r="BJ1157" s="19" t="s">
        <v>82</v>
      </c>
      <c r="BK1157" s="194">
        <f>ROUND(I1157*H1157,2)</f>
        <v>0</v>
      </c>
      <c r="BL1157" s="19" t="s">
        <v>364</v>
      </c>
      <c r="BM1157" s="193" t="s">
        <v>4247</v>
      </c>
    </row>
    <row r="1158" s="2" customFormat="1" ht="37.8" customHeight="1">
      <c r="A1158" s="38"/>
      <c r="B1158" s="181"/>
      <c r="C1158" s="182" t="s">
        <v>1410</v>
      </c>
      <c r="D1158" s="182" t="s">
        <v>259</v>
      </c>
      <c r="E1158" s="183" t="s">
        <v>1530</v>
      </c>
      <c r="F1158" s="184" t="s">
        <v>1531</v>
      </c>
      <c r="G1158" s="185" t="s">
        <v>422</v>
      </c>
      <c r="H1158" s="186">
        <v>16.399999999999999</v>
      </c>
      <c r="I1158" s="187"/>
      <c r="J1158" s="188">
        <f>ROUND(I1158*H1158,2)</f>
        <v>0</v>
      </c>
      <c r="K1158" s="184" t="s">
        <v>1</v>
      </c>
      <c r="L1158" s="39"/>
      <c r="M1158" s="189" t="s">
        <v>1</v>
      </c>
      <c r="N1158" s="190" t="s">
        <v>40</v>
      </c>
      <c r="O1158" s="77"/>
      <c r="P1158" s="191">
        <f>O1158*H1158</f>
        <v>0</v>
      </c>
      <c r="Q1158" s="191">
        <v>0</v>
      </c>
      <c r="R1158" s="191">
        <f>Q1158*H1158</f>
        <v>0</v>
      </c>
      <c r="S1158" s="191">
        <v>0</v>
      </c>
      <c r="T1158" s="192">
        <f>S1158*H1158</f>
        <v>0</v>
      </c>
      <c r="U1158" s="38"/>
      <c r="V1158" s="38"/>
      <c r="W1158" s="38"/>
      <c r="X1158" s="38"/>
      <c r="Y1158" s="38"/>
      <c r="Z1158" s="38"/>
      <c r="AA1158" s="38"/>
      <c r="AB1158" s="38"/>
      <c r="AC1158" s="38"/>
      <c r="AD1158" s="38"/>
      <c r="AE1158" s="38"/>
      <c r="AR1158" s="193" t="s">
        <v>364</v>
      </c>
      <c r="AT1158" s="193" t="s">
        <v>259</v>
      </c>
      <c r="AU1158" s="193" t="s">
        <v>85</v>
      </c>
      <c r="AY1158" s="19" t="s">
        <v>257</v>
      </c>
      <c r="BE1158" s="194">
        <f>IF(N1158="základní",J1158,0)</f>
        <v>0</v>
      </c>
      <c r="BF1158" s="194">
        <f>IF(N1158="snížená",J1158,0)</f>
        <v>0</v>
      </c>
      <c r="BG1158" s="194">
        <f>IF(N1158="zákl. přenesená",J1158,0)</f>
        <v>0</v>
      </c>
      <c r="BH1158" s="194">
        <f>IF(N1158="sníž. přenesená",J1158,0)</f>
        <v>0</v>
      </c>
      <c r="BI1158" s="194">
        <f>IF(N1158="nulová",J1158,0)</f>
        <v>0</v>
      </c>
      <c r="BJ1158" s="19" t="s">
        <v>82</v>
      </c>
      <c r="BK1158" s="194">
        <f>ROUND(I1158*H1158,2)</f>
        <v>0</v>
      </c>
      <c r="BL1158" s="19" t="s">
        <v>364</v>
      </c>
      <c r="BM1158" s="193" t="s">
        <v>4248</v>
      </c>
    </row>
    <row r="1159" s="2" customFormat="1" ht="24.15" customHeight="1">
      <c r="A1159" s="38"/>
      <c r="B1159" s="181"/>
      <c r="C1159" s="182" t="s">
        <v>1416</v>
      </c>
      <c r="D1159" s="182" t="s">
        <v>259</v>
      </c>
      <c r="E1159" s="183" t="s">
        <v>1451</v>
      </c>
      <c r="F1159" s="184" t="s">
        <v>1452</v>
      </c>
      <c r="G1159" s="185" t="s">
        <v>323</v>
      </c>
      <c r="H1159" s="186">
        <v>4.8899999999999997</v>
      </c>
      <c r="I1159" s="187"/>
      <c r="J1159" s="188">
        <f>ROUND(I1159*H1159,2)</f>
        <v>0</v>
      </c>
      <c r="K1159" s="184" t="s">
        <v>1</v>
      </c>
      <c r="L1159" s="39"/>
      <c r="M1159" s="189" t="s">
        <v>1</v>
      </c>
      <c r="N1159" s="190" t="s">
        <v>40</v>
      </c>
      <c r="O1159" s="77"/>
      <c r="P1159" s="191">
        <f>O1159*H1159</f>
        <v>0</v>
      </c>
      <c r="Q1159" s="191">
        <v>0</v>
      </c>
      <c r="R1159" s="191">
        <f>Q1159*H1159</f>
        <v>0</v>
      </c>
      <c r="S1159" s="191">
        <v>0</v>
      </c>
      <c r="T1159" s="192">
        <f>S1159*H1159</f>
        <v>0</v>
      </c>
      <c r="U1159" s="38"/>
      <c r="V1159" s="38"/>
      <c r="W1159" s="38"/>
      <c r="X1159" s="38"/>
      <c r="Y1159" s="38"/>
      <c r="Z1159" s="38"/>
      <c r="AA1159" s="38"/>
      <c r="AB1159" s="38"/>
      <c r="AC1159" s="38"/>
      <c r="AD1159" s="38"/>
      <c r="AE1159" s="38"/>
      <c r="AR1159" s="193" t="s">
        <v>364</v>
      </c>
      <c r="AT1159" s="193" t="s">
        <v>259</v>
      </c>
      <c r="AU1159" s="193" t="s">
        <v>85</v>
      </c>
      <c r="AY1159" s="19" t="s">
        <v>257</v>
      </c>
      <c r="BE1159" s="194">
        <f>IF(N1159="základní",J1159,0)</f>
        <v>0</v>
      </c>
      <c r="BF1159" s="194">
        <f>IF(N1159="snížená",J1159,0)</f>
        <v>0</v>
      </c>
      <c r="BG1159" s="194">
        <f>IF(N1159="zákl. přenesená",J1159,0)</f>
        <v>0</v>
      </c>
      <c r="BH1159" s="194">
        <f>IF(N1159="sníž. přenesená",J1159,0)</f>
        <v>0</v>
      </c>
      <c r="BI1159" s="194">
        <f>IF(N1159="nulová",J1159,0)</f>
        <v>0</v>
      </c>
      <c r="BJ1159" s="19" t="s">
        <v>82</v>
      </c>
      <c r="BK1159" s="194">
        <f>ROUND(I1159*H1159,2)</f>
        <v>0</v>
      </c>
      <c r="BL1159" s="19" t="s">
        <v>364</v>
      </c>
      <c r="BM1159" s="193" t="s">
        <v>4249</v>
      </c>
    </row>
    <row r="1160" s="14" customFormat="1">
      <c r="A1160" s="14"/>
      <c r="B1160" s="203"/>
      <c r="C1160" s="14"/>
      <c r="D1160" s="196" t="s">
        <v>265</v>
      </c>
      <c r="E1160" s="204" t="s">
        <v>1</v>
      </c>
      <c r="F1160" s="205" t="s">
        <v>4250</v>
      </c>
      <c r="G1160" s="14"/>
      <c r="H1160" s="206">
        <v>2.8500000000000001</v>
      </c>
      <c r="I1160" s="207"/>
      <c r="J1160" s="14"/>
      <c r="K1160" s="14"/>
      <c r="L1160" s="203"/>
      <c r="M1160" s="208"/>
      <c r="N1160" s="209"/>
      <c r="O1160" s="209"/>
      <c r="P1160" s="209"/>
      <c r="Q1160" s="209"/>
      <c r="R1160" s="209"/>
      <c r="S1160" s="209"/>
      <c r="T1160" s="210"/>
      <c r="U1160" s="14"/>
      <c r="V1160" s="14"/>
      <c r="W1160" s="14"/>
      <c r="X1160" s="14"/>
      <c r="Y1160" s="14"/>
      <c r="Z1160" s="14"/>
      <c r="AA1160" s="14"/>
      <c r="AB1160" s="14"/>
      <c r="AC1160" s="14"/>
      <c r="AD1160" s="14"/>
      <c r="AE1160" s="14"/>
      <c r="AT1160" s="204" t="s">
        <v>265</v>
      </c>
      <c r="AU1160" s="204" t="s">
        <v>85</v>
      </c>
      <c r="AV1160" s="14" t="s">
        <v>85</v>
      </c>
      <c r="AW1160" s="14" t="s">
        <v>32</v>
      </c>
      <c r="AX1160" s="14" t="s">
        <v>75</v>
      </c>
      <c r="AY1160" s="204" t="s">
        <v>257</v>
      </c>
    </row>
    <row r="1161" s="14" customFormat="1">
      <c r="A1161" s="14"/>
      <c r="B1161" s="203"/>
      <c r="C1161" s="14"/>
      <c r="D1161" s="196" t="s">
        <v>265</v>
      </c>
      <c r="E1161" s="204" t="s">
        <v>1</v>
      </c>
      <c r="F1161" s="205" t="s">
        <v>4251</v>
      </c>
      <c r="G1161" s="14"/>
      <c r="H1161" s="206">
        <v>2.04</v>
      </c>
      <c r="I1161" s="207"/>
      <c r="J1161" s="14"/>
      <c r="K1161" s="14"/>
      <c r="L1161" s="203"/>
      <c r="M1161" s="208"/>
      <c r="N1161" s="209"/>
      <c r="O1161" s="209"/>
      <c r="P1161" s="209"/>
      <c r="Q1161" s="209"/>
      <c r="R1161" s="209"/>
      <c r="S1161" s="209"/>
      <c r="T1161" s="210"/>
      <c r="U1161" s="14"/>
      <c r="V1161" s="14"/>
      <c r="W1161" s="14"/>
      <c r="X1161" s="14"/>
      <c r="Y1161" s="14"/>
      <c r="Z1161" s="14"/>
      <c r="AA1161" s="14"/>
      <c r="AB1161" s="14"/>
      <c r="AC1161" s="14"/>
      <c r="AD1161" s="14"/>
      <c r="AE1161" s="14"/>
      <c r="AT1161" s="204" t="s">
        <v>265</v>
      </c>
      <c r="AU1161" s="204" t="s">
        <v>85</v>
      </c>
      <c r="AV1161" s="14" t="s">
        <v>85</v>
      </c>
      <c r="AW1161" s="14" t="s">
        <v>32</v>
      </c>
      <c r="AX1161" s="14" t="s">
        <v>75</v>
      </c>
      <c r="AY1161" s="204" t="s">
        <v>257</v>
      </c>
    </row>
    <row r="1162" s="15" customFormat="1">
      <c r="A1162" s="15"/>
      <c r="B1162" s="211"/>
      <c r="C1162" s="15"/>
      <c r="D1162" s="196" t="s">
        <v>265</v>
      </c>
      <c r="E1162" s="212" t="s">
        <v>1</v>
      </c>
      <c r="F1162" s="213" t="s">
        <v>271</v>
      </c>
      <c r="G1162" s="15"/>
      <c r="H1162" s="214">
        <v>4.8900000000000006</v>
      </c>
      <c r="I1162" s="215"/>
      <c r="J1162" s="15"/>
      <c r="K1162" s="15"/>
      <c r="L1162" s="211"/>
      <c r="M1162" s="216"/>
      <c r="N1162" s="217"/>
      <c r="O1162" s="217"/>
      <c r="P1162" s="217"/>
      <c r="Q1162" s="217"/>
      <c r="R1162" s="217"/>
      <c r="S1162" s="217"/>
      <c r="T1162" s="218"/>
      <c r="U1162" s="15"/>
      <c r="V1162" s="15"/>
      <c r="W1162" s="15"/>
      <c r="X1162" s="15"/>
      <c r="Y1162" s="15"/>
      <c r="Z1162" s="15"/>
      <c r="AA1162" s="15"/>
      <c r="AB1162" s="15"/>
      <c r="AC1162" s="15"/>
      <c r="AD1162" s="15"/>
      <c r="AE1162" s="15"/>
      <c r="AT1162" s="212" t="s">
        <v>265</v>
      </c>
      <c r="AU1162" s="212" t="s">
        <v>85</v>
      </c>
      <c r="AV1162" s="15" t="s">
        <v>108</v>
      </c>
      <c r="AW1162" s="15" t="s">
        <v>32</v>
      </c>
      <c r="AX1162" s="15" t="s">
        <v>82</v>
      </c>
      <c r="AY1162" s="212" t="s">
        <v>257</v>
      </c>
    </row>
    <row r="1163" s="2" customFormat="1" ht="24.15" customHeight="1">
      <c r="A1163" s="38"/>
      <c r="B1163" s="181"/>
      <c r="C1163" s="182" t="s">
        <v>1423</v>
      </c>
      <c r="D1163" s="182" t="s">
        <v>259</v>
      </c>
      <c r="E1163" s="183" t="s">
        <v>1493</v>
      </c>
      <c r="F1163" s="184" t="s">
        <v>1494</v>
      </c>
      <c r="G1163" s="185" t="s">
        <v>323</v>
      </c>
      <c r="H1163" s="186">
        <v>170.08000000000001</v>
      </c>
      <c r="I1163" s="187"/>
      <c r="J1163" s="188">
        <f>ROUND(I1163*H1163,2)</f>
        <v>0</v>
      </c>
      <c r="K1163" s="184" t="s">
        <v>263</v>
      </c>
      <c r="L1163" s="39"/>
      <c r="M1163" s="189" t="s">
        <v>1</v>
      </c>
      <c r="N1163" s="190" t="s">
        <v>40</v>
      </c>
      <c r="O1163" s="77"/>
      <c r="P1163" s="191">
        <f>O1163*H1163</f>
        <v>0</v>
      </c>
      <c r="Q1163" s="191">
        <v>0.016910000000000001</v>
      </c>
      <c r="R1163" s="191">
        <f>Q1163*H1163</f>
        <v>2.8760528000000005</v>
      </c>
      <c r="S1163" s="191">
        <v>0</v>
      </c>
      <c r="T1163" s="192">
        <f>S1163*H1163</f>
        <v>0</v>
      </c>
      <c r="U1163" s="38"/>
      <c r="V1163" s="38"/>
      <c r="W1163" s="38"/>
      <c r="X1163" s="38"/>
      <c r="Y1163" s="38"/>
      <c r="Z1163" s="38"/>
      <c r="AA1163" s="38"/>
      <c r="AB1163" s="38"/>
      <c r="AC1163" s="38"/>
      <c r="AD1163" s="38"/>
      <c r="AE1163" s="38"/>
      <c r="AR1163" s="193" t="s">
        <v>364</v>
      </c>
      <c r="AT1163" s="193" t="s">
        <v>259</v>
      </c>
      <c r="AU1163" s="193" t="s">
        <v>85</v>
      </c>
      <c r="AY1163" s="19" t="s">
        <v>257</v>
      </c>
      <c r="BE1163" s="194">
        <f>IF(N1163="základní",J1163,0)</f>
        <v>0</v>
      </c>
      <c r="BF1163" s="194">
        <f>IF(N1163="snížená",J1163,0)</f>
        <v>0</v>
      </c>
      <c r="BG1163" s="194">
        <f>IF(N1163="zákl. přenesená",J1163,0)</f>
        <v>0</v>
      </c>
      <c r="BH1163" s="194">
        <f>IF(N1163="sníž. přenesená",J1163,0)</f>
        <v>0</v>
      </c>
      <c r="BI1163" s="194">
        <f>IF(N1163="nulová",J1163,0)</f>
        <v>0</v>
      </c>
      <c r="BJ1163" s="19" t="s">
        <v>82</v>
      </c>
      <c r="BK1163" s="194">
        <f>ROUND(I1163*H1163,2)</f>
        <v>0</v>
      </c>
      <c r="BL1163" s="19" t="s">
        <v>364</v>
      </c>
      <c r="BM1163" s="193" t="s">
        <v>4252</v>
      </c>
    </row>
    <row r="1164" s="13" customFormat="1">
      <c r="A1164" s="13"/>
      <c r="B1164" s="195"/>
      <c r="C1164" s="13"/>
      <c r="D1164" s="196" t="s">
        <v>265</v>
      </c>
      <c r="E1164" s="197" t="s">
        <v>1</v>
      </c>
      <c r="F1164" s="198" t="s">
        <v>4253</v>
      </c>
      <c r="G1164" s="13"/>
      <c r="H1164" s="197" t="s">
        <v>1</v>
      </c>
      <c r="I1164" s="199"/>
      <c r="J1164" s="13"/>
      <c r="K1164" s="13"/>
      <c r="L1164" s="195"/>
      <c r="M1164" s="200"/>
      <c r="N1164" s="201"/>
      <c r="O1164" s="201"/>
      <c r="P1164" s="201"/>
      <c r="Q1164" s="201"/>
      <c r="R1164" s="201"/>
      <c r="S1164" s="201"/>
      <c r="T1164" s="202"/>
      <c r="U1164" s="13"/>
      <c r="V1164" s="13"/>
      <c r="W1164" s="13"/>
      <c r="X1164" s="13"/>
      <c r="Y1164" s="13"/>
      <c r="Z1164" s="13"/>
      <c r="AA1164" s="13"/>
      <c r="AB1164" s="13"/>
      <c r="AC1164" s="13"/>
      <c r="AD1164" s="13"/>
      <c r="AE1164" s="13"/>
      <c r="AT1164" s="197" t="s">
        <v>265</v>
      </c>
      <c r="AU1164" s="197" t="s">
        <v>85</v>
      </c>
      <c r="AV1164" s="13" t="s">
        <v>82</v>
      </c>
      <c r="AW1164" s="13" t="s">
        <v>32</v>
      </c>
      <c r="AX1164" s="13" t="s">
        <v>75</v>
      </c>
      <c r="AY1164" s="197" t="s">
        <v>257</v>
      </c>
    </row>
    <row r="1165" s="14" customFormat="1">
      <c r="A1165" s="14"/>
      <c r="B1165" s="203"/>
      <c r="C1165" s="14"/>
      <c r="D1165" s="196" t="s">
        <v>265</v>
      </c>
      <c r="E1165" s="204" t="s">
        <v>1</v>
      </c>
      <c r="F1165" s="205" t="s">
        <v>4254</v>
      </c>
      <c r="G1165" s="14"/>
      <c r="H1165" s="206">
        <v>170.08000000000001</v>
      </c>
      <c r="I1165" s="207"/>
      <c r="J1165" s="14"/>
      <c r="K1165" s="14"/>
      <c r="L1165" s="203"/>
      <c r="M1165" s="208"/>
      <c r="N1165" s="209"/>
      <c r="O1165" s="209"/>
      <c r="P1165" s="209"/>
      <c r="Q1165" s="209"/>
      <c r="R1165" s="209"/>
      <c r="S1165" s="209"/>
      <c r="T1165" s="210"/>
      <c r="U1165" s="14"/>
      <c r="V1165" s="14"/>
      <c r="W1165" s="14"/>
      <c r="X1165" s="14"/>
      <c r="Y1165" s="14"/>
      <c r="Z1165" s="14"/>
      <c r="AA1165" s="14"/>
      <c r="AB1165" s="14"/>
      <c r="AC1165" s="14"/>
      <c r="AD1165" s="14"/>
      <c r="AE1165" s="14"/>
      <c r="AT1165" s="204" t="s">
        <v>265</v>
      </c>
      <c r="AU1165" s="204" t="s">
        <v>85</v>
      </c>
      <c r="AV1165" s="14" t="s">
        <v>85</v>
      </c>
      <c r="AW1165" s="14" t="s">
        <v>32</v>
      </c>
      <c r="AX1165" s="14" t="s">
        <v>75</v>
      </c>
      <c r="AY1165" s="204" t="s">
        <v>257</v>
      </c>
    </row>
    <row r="1166" s="15" customFormat="1">
      <c r="A1166" s="15"/>
      <c r="B1166" s="211"/>
      <c r="C1166" s="15"/>
      <c r="D1166" s="196" t="s">
        <v>265</v>
      </c>
      <c r="E1166" s="212" t="s">
        <v>1</v>
      </c>
      <c r="F1166" s="213" t="s">
        <v>271</v>
      </c>
      <c r="G1166" s="15"/>
      <c r="H1166" s="214">
        <v>170.08000000000001</v>
      </c>
      <c r="I1166" s="215"/>
      <c r="J1166" s="15"/>
      <c r="K1166" s="15"/>
      <c r="L1166" s="211"/>
      <c r="M1166" s="216"/>
      <c r="N1166" s="217"/>
      <c r="O1166" s="217"/>
      <c r="P1166" s="217"/>
      <c r="Q1166" s="217"/>
      <c r="R1166" s="217"/>
      <c r="S1166" s="217"/>
      <c r="T1166" s="218"/>
      <c r="U1166" s="15"/>
      <c r="V1166" s="15"/>
      <c r="W1166" s="15"/>
      <c r="X1166" s="15"/>
      <c r="Y1166" s="15"/>
      <c r="Z1166" s="15"/>
      <c r="AA1166" s="15"/>
      <c r="AB1166" s="15"/>
      <c r="AC1166" s="15"/>
      <c r="AD1166" s="15"/>
      <c r="AE1166" s="15"/>
      <c r="AT1166" s="212" t="s">
        <v>265</v>
      </c>
      <c r="AU1166" s="212" t="s">
        <v>85</v>
      </c>
      <c r="AV1166" s="15" t="s">
        <v>108</v>
      </c>
      <c r="AW1166" s="15" t="s">
        <v>32</v>
      </c>
      <c r="AX1166" s="15" t="s">
        <v>82</v>
      </c>
      <c r="AY1166" s="212" t="s">
        <v>257</v>
      </c>
    </row>
    <row r="1167" s="2" customFormat="1" ht="62.7" customHeight="1">
      <c r="A1167" s="38"/>
      <c r="B1167" s="181"/>
      <c r="C1167" s="182" t="s">
        <v>1430</v>
      </c>
      <c r="D1167" s="182" t="s">
        <v>259</v>
      </c>
      <c r="E1167" s="183" t="s">
        <v>4255</v>
      </c>
      <c r="F1167" s="184" t="s">
        <v>4256</v>
      </c>
      <c r="G1167" s="185" t="s">
        <v>323</v>
      </c>
      <c r="H1167" s="186">
        <v>107.02</v>
      </c>
      <c r="I1167" s="187"/>
      <c r="J1167" s="188">
        <f>ROUND(I1167*H1167,2)</f>
        <v>0</v>
      </c>
      <c r="K1167" s="184" t="s">
        <v>1</v>
      </c>
      <c r="L1167" s="39"/>
      <c r="M1167" s="189" t="s">
        <v>1</v>
      </c>
      <c r="N1167" s="190" t="s">
        <v>40</v>
      </c>
      <c r="O1167" s="77"/>
      <c r="P1167" s="191">
        <f>O1167*H1167</f>
        <v>0</v>
      </c>
      <c r="Q1167" s="191">
        <v>0.01661</v>
      </c>
      <c r="R1167" s="191">
        <f>Q1167*H1167</f>
        <v>1.7776021999999998</v>
      </c>
      <c r="S1167" s="191">
        <v>0</v>
      </c>
      <c r="T1167" s="192">
        <f>S1167*H1167</f>
        <v>0</v>
      </c>
      <c r="U1167" s="38"/>
      <c r="V1167" s="38"/>
      <c r="W1167" s="38"/>
      <c r="X1167" s="38"/>
      <c r="Y1167" s="38"/>
      <c r="Z1167" s="38"/>
      <c r="AA1167" s="38"/>
      <c r="AB1167" s="38"/>
      <c r="AC1167" s="38"/>
      <c r="AD1167" s="38"/>
      <c r="AE1167" s="38"/>
      <c r="AR1167" s="193" t="s">
        <v>364</v>
      </c>
      <c r="AT1167" s="193" t="s">
        <v>259</v>
      </c>
      <c r="AU1167" s="193" t="s">
        <v>85</v>
      </c>
      <c r="AY1167" s="19" t="s">
        <v>257</v>
      </c>
      <c r="BE1167" s="194">
        <f>IF(N1167="základní",J1167,0)</f>
        <v>0</v>
      </c>
      <c r="BF1167" s="194">
        <f>IF(N1167="snížená",J1167,0)</f>
        <v>0</v>
      </c>
      <c r="BG1167" s="194">
        <f>IF(N1167="zákl. přenesená",J1167,0)</f>
        <v>0</v>
      </c>
      <c r="BH1167" s="194">
        <f>IF(N1167="sníž. přenesená",J1167,0)</f>
        <v>0</v>
      </c>
      <c r="BI1167" s="194">
        <f>IF(N1167="nulová",J1167,0)</f>
        <v>0</v>
      </c>
      <c r="BJ1167" s="19" t="s">
        <v>82</v>
      </c>
      <c r="BK1167" s="194">
        <f>ROUND(I1167*H1167,2)</f>
        <v>0</v>
      </c>
      <c r="BL1167" s="19" t="s">
        <v>364</v>
      </c>
      <c r="BM1167" s="193" t="s">
        <v>4257</v>
      </c>
    </row>
    <row r="1168" s="13" customFormat="1">
      <c r="A1168" s="13"/>
      <c r="B1168" s="195"/>
      <c r="C1168" s="13"/>
      <c r="D1168" s="196" t="s">
        <v>265</v>
      </c>
      <c r="E1168" s="197" t="s">
        <v>1</v>
      </c>
      <c r="F1168" s="198" t="s">
        <v>4258</v>
      </c>
      <c r="G1168" s="13"/>
      <c r="H1168" s="197" t="s">
        <v>1</v>
      </c>
      <c r="I1168" s="199"/>
      <c r="J1168" s="13"/>
      <c r="K1168" s="13"/>
      <c r="L1168" s="195"/>
      <c r="M1168" s="200"/>
      <c r="N1168" s="201"/>
      <c r="O1168" s="201"/>
      <c r="P1168" s="201"/>
      <c r="Q1168" s="201"/>
      <c r="R1168" s="201"/>
      <c r="S1168" s="201"/>
      <c r="T1168" s="202"/>
      <c r="U1168" s="13"/>
      <c r="V1168" s="13"/>
      <c r="W1168" s="13"/>
      <c r="X1168" s="13"/>
      <c r="Y1168" s="13"/>
      <c r="Z1168" s="13"/>
      <c r="AA1168" s="13"/>
      <c r="AB1168" s="13"/>
      <c r="AC1168" s="13"/>
      <c r="AD1168" s="13"/>
      <c r="AE1168" s="13"/>
      <c r="AT1168" s="197" t="s">
        <v>265</v>
      </c>
      <c r="AU1168" s="197" t="s">
        <v>85</v>
      </c>
      <c r="AV1168" s="13" t="s">
        <v>82</v>
      </c>
      <c r="AW1168" s="13" t="s">
        <v>32</v>
      </c>
      <c r="AX1168" s="13" t="s">
        <v>75</v>
      </c>
      <c r="AY1168" s="197" t="s">
        <v>257</v>
      </c>
    </row>
    <row r="1169" s="14" customFormat="1">
      <c r="A1169" s="14"/>
      <c r="B1169" s="203"/>
      <c r="C1169" s="14"/>
      <c r="D1169" s="196" t="s">
        <v>265</v>
      </c>
      <c r="E1169" s="204" t="s">
        <v>1</v>
      </c>
      <c r="F1169" s="205" t="s">
        <v>4259</v>
      </c>
      <c r="G1169" s="14"/>
      <c r="H1169" s="206">
        <v>107.02</v>
      </c>
      <c r="I1169" s="207"/>
      <c r="J1169" s="14"/>
      <c r="K1169" s="14"/>
      <c r="L1169" s="203"/>
      <c r="M1169" s="208"/>
      <c r="N1169" s="209"/>
      <c r="O1169" s="209"/>
      <c r="P1169" s="209"/>
      <c r="Q1169" s="209"/>
      <c r="R1169" s="209"/>
      <c r="S1169" s="209"/>
      <c r="T1169" s="210"/>
      <c r="U1169" s="14"/>
      <c r="V1169" s="14"/>
      <c r="W1169" s="14"/>
      <c r="X1169" s="14"/>
      <c r="Y1169" s="14"/>
      <c r="Z1169" s="14"/>
      <c r="AA1169" s="14"/>
      <c r="AB1169" s="14"/>
      <c r="AC1169" s="14"/>
      <c r="AD1169" s="14"/>
      <c r="AE1169" s="14"/>
      <c r="AT1169" s="204" t="s">
        <v>265</v>
      </c>
      <c r="AU1169" s="204" t="s">
        <v>85</v>
      </c>
      <c r="AV1169" s="14" t="s">
        <v>85</v>
      </c>
      <c r="AW1169" s="14" t="s">
        <v>32</v>
      </c>
      <c r="AX1169" s="14" t="s">
        <v>75</v>
      </c>
      <c r="AY1169" s="204" t="s">
        <v>257</v>
      </c>
    </row>
    <row r="1170" s="15" customFormat="1">
      <c r="A1170" s="15"/>
      <c r="B1170" s="211"/>
      <c r="C1170" s="15"/>
      <c r="D1170" s="196" t="s">
        <v>265</v>
      </c>
      <c r="E1170" s="212" t="s">
        <v>1</v>
      </c>
      <c r="F1170" s="213" t="s">
        <v>271</v>
      </c>
      <c r="G1170" s="15"/>
      <c r="H1170" s="214">
        <v>107.02</v>
      </c>
      <c r="I1170" s="215"/>
      <c r="J1170" s="15"/>
      <c r="K1170" s="15"/>
      <c r="L1170" s="211"/>
      <c r="M1170" s="216"/>
      <c r="N1170" s="217"/>
      <c r="O1170" s="217"/>
      <c r="P1170" s="217"/>
      <c r="Q1170" s="217"/>
      <c r="R1170" s="217"/>
      <c r="S1170" s="217"/>
      <c r="T1170" s="218"/>
      <c r="U1170" s="15"/>
      <c r="V1170" s="15"/>
      <c r="W1170" s="15"/>
      <c r="X1170" s="15"/>
      <c r="Y1170" s="15"/>
      <c r="Z1170" s="15"/>
      <c r="AA1170" s="15"/>
      <c r="AB1170" s="15"/>
      <c r="AC1170" s="15"/>
      <c r="AD1170" s="15"/>
      <c r="AE1170" s="15"/>
      <c r="AT1170" s="212" t="s">
        <v>265</v>
      </c>
      <c r="AU1170" s="212" t="s">
        <v>85</v>
      </c>
      <c r="AV1170" s="15" t="s">
        <v>108</v>
      </c>
      <c r="AW1170" s="15" t="s">
        <v>32</v>
      </c>
      <c r="AX1170" s="15" t="s">
        <v>82</v>
      </c>
      <c r="AY1170" s="212" t="s">
        <v>257</v>
      </c>
    </row>
    <row r="1171" s="2" customFormat="1" ht="24.15" customHeight="1">
      <c r="A1171" s="38"/>
      <c r="B1171" s="181"/>
      <c r="C1171" s="182" t="s">
        <v>1437</v>
      </c>
      <c r="D1171" s="182" t="s">
        <v>259</v>
      </c>
      <c r="E1171" s="183" t="s">
        <v>1506</v>
      </c>
      <c r="F1171" s="184" t="s">
        <v>1507</v>
      </c>
      <c r="G1171" s="185" t="s">
        <v>323</v>
      </c>
      <c r="H1171" s="186">
        <v>107.02</v>
      </c>
      <c r="I1171" s="187"/>
      <c r="J1171" s="188">
        <f>ROUND(I1171*H1171,2)</f>
        <v>0</v>
      </c>
      <c r="K1171" s="184" t="s">
        <v>263</v>
      </c>
      <c r="L1171" s="39"/>
      <c r="M1171" s="189" t="s">
        <v>1</v>
      </c>
      <c r="N1171" s="190" t="s">
        <v>40</v>
      </c>
      <c r="O1171" s="77"/>
      <c r="P1171" s="191">
        <f>O1171*H1171</f>
        <v>0</v>
      </c>
      <c r="Q1171" s="191">
        <v>0.00010000000000000001</v>
      </c>
      <c r="R1171" s="191">
        <f>Q1171*H1171</f>
        <v>0.010702</v>
      </c>
      <c r="S1171" s="191">
        <v>0</v>
      </c>
      <c r="T1171" s="192">
        <f>S1171*H1171</f>
        <v>0</v>
      </c>
      <c r="U1171" s="38"/>
      <c r="V1171" s="38"/>
      <c r="W1171" s="38"/>
      <c r="X1171" s="38"/>
      <c r="Y1171" s="38"/>
      <c r="Z1171" s="38"/>
      <c r="AA1171" s="38"/>
      <c r="AB1171" s="38"/>
      <c r="AC1171" s="38"/>
      <c r="AD1171" s="38"/>
      <c r="AE1171" s="38"/>
      <c r="AR1171" s="193" t="s">
        <v>364</v>
      </c>
      <c r="AT1171" s="193" t="s">
        <v>259</v>
      </c>
      <c r="AU1171" s="193" t="s">
        <v>85</v>
      </c>
      <c r="AY1171" s="19" t="s">
        <v>257</v>
      </c>
      <c r="BE1171" s="194">
        <f>IF(N1171="základní",J1171,0)</f>
        <v>0</v>
      </c>
      <c r="BF1171" s="194">
        <f>IF(N1171="snížená",J1171,0)</f>
        <v>0</v>
      </c>
      <c r="BG1171" s="194">
        <f>IF(N1171="zákl. přenesená",J1171,0)</f>
        <v>0</v>
      </c>
      <c r="BH1171" s="194">
        <f>IF(N1171="sníž. přenesená",J1171,0)</f>
        <v>0</v>
      </c>
      <c r="BI1171" s="194">
        <f>IF(N1171="nulová",J1171,0)</f>
        <v>0</v>
      </c>
      <c r="BJ1171" s="19" t="s">
        <v>82</v>
      </c>
      <c r="BK1171" s="194">
        <f>ROUND(I1171*H1171,2)</f>
        <v>0</v>
      </c>
      <c r="BL1171" s="19" t="s">
        <v>364</v>
      </c>
      <c r="BM1171" s="193" t="s">
        <v>4260</v>
      </c>
    </row>
    <row r="1172" s="14" customFormat="1">
      <c r="A1172" s="14"/>
      <c r="B1172" s="203"/>
      <c r="C1172" s="14"/>
      <c r="D1172" s="196" t="s">
        <v>265</v>
      </c>
      <c r="E1172" s="204" t="s">
        <v>1</v>
      </c>
      <c r="F1172" s="205" t="s">
        <v>4261</v>
      </c>
      <c r="G1172" s="14"/>
      <c r="H1172" s="206">
        <v>107.02</v>
      </c>
      <c r="I1172" s="207"/>
      <c r="J1172" s="14"/>
      <c r="K1172" s="14"/>
      <c r="L1172" s="203"/>
      <c r="M1172" s="208"/>
      <c r="N1172" s="209"/>
      <c r="O1172" s="209"/>
      <c r="P1172" s="209"/>
      <c r="Q1172" s="209"/>
      <c r="R1172" s="209"/>
      <c r="S1172" s="209"/>
      <c r="T1172" s="210"/>
      <c r="U1172" s="14"/>
      <c r="V1172" s="14"/>
      <c r="W1172" s="14"/>
      <c r="X1172" s="14"/>
      <c r="Y1172" s="14"/>
      <c r="Z1172" s="14"/>
      <c r="AA1172" s="14"/>
      <c r="AB1172" s="14"/>
      <c r="AC1172" s="14"/>
      <c r="AD1172" s="14"/>
      <c r="AE1172" s="14"/>
      <c r="AT1172" s="204" t="s">
        <v>265</v>
      </c>
      <c r="AU1172" s="204" t="s">
        <v>85</v>
      </c>
      <c r="AV1172" s="14" t="s">
        <v>85</v>
      </c>
      <c r="AW1172" s="14" t="s">
        <v>32</v>
      </c>
      <c r="AX1172" s="14" t="s">
        <v>75</v>
      </c>
      <c r="AY1172" s="204" t="s">
        <v>257</v>
      </c>
    </row>
    <row r="1173" s="15" customFormat="1">
      <c r="A1173" s="15"/>
      <c r="B1173" s="211"/>
      <c r="C1173" s="15"/>
      <c r="D1173" s="196" t="s">
        <v>265</v>
      </c>
      <c r="E1173" s="212" t="s">
        <v>1</v>
      </c>
      <c r="F1173" s="213" t="s">
        <v>271</v>
      </c>
      <c r="G1173" s="15"/>
      <c r="H1173" s="214">
        <v>107.02</v>
      </c>
      <c r="I1173" s="215"/>
      <c r="J1173" s="15"/>
      <c r="K1173" s="15"/>
      <c r="L1173" s="211"/>
      <c r="M1173" s="216"/>
      <c r="N1173" s="217"/>
      <c r="O1173" s="217"/>
      <c r="P1173" s="217"/>
      <c r="Q1173" s="217"/>
      <c r="R1173" s="217"/>
      <c r="S1173" s="217"/>
      <c r="T1173" s="218"/>
      <c r="U1173" s="15"/>
      <c r="V1173" s="15"/>
      <c r="W1173" s="15"/>
      <c r="X1173" s="15"/>
      <c r="Y1173" s="15"/>
      <c r="Z1173" s="15"/>
      <c r="AA1173" s="15"/>
      <c r="AB1173" s="15"/>
      <c r="AC1173" s="15"/>
      <c r="AD1173" s="15"/>
      <c r="AE1173" s="15"/>
      <c r="AT1173" s="212" t="s">
        <v>265</v>
      </c>
      <c r="AU1173" s="212" t="s">
        <v>85</v>
      </c>
      <c r="AV1173" s="15" t="s">
        <v>108</v>
      </c>
      <c r="AW1173" s="15" t="s">
        <v>32</v>
      </c>
      <c r="AX1173" s="15" t="s">
        <v>82</v>
      </c>
      <c r="AY1173" s="212" t="s">
        <v>257</v>
      </c>
    </row>
    <row r="1174" s="2" customFormat="1" ht="24.15" customHeight="1">
      <c r="A1174" s="38"/>
      <c r="B1174" s="181"/>
      <c r="C1174" s="182" t="s">
        <v>1443</v>
      </c>
      <c r="D1174" s="182" t="s">
        <v>259</v>
      </c>
      <c r="E1174" s="183" t="s">
        <v>1515</v>
      </c>
      <c r="F1174" s="184" t="s">
        <v>1516</v>
      </c>
      <c r="G1174" s="185" t="s">
        <v>323</v>
      </c>
      <c r="H1174" s="186">
        <v>170.08000000000001</v>
      </c>
      <c r="I1174" s="187"/>
      <c r="J1174" s="188">
        <f>ROUND(I1174*H1174,2)</f>
        <v>0</v>
      </c>
      <c r="K1174" s="184" t="s">
        <v>263</v>
      </c>
      <c r="L1174" s="39"/>
      <c r="M1174" s="189" t="s">
        <v>1</v>
      </c>
      <c r="N1174" s="190" t="s">
        <v>40</v>
      </c>
      <c r="O1174" s="77"/>
      <c r="P1174" s="191">
        <f>O1174*H1174</f>
        <v>0</v>
      </c>
      <c r="Q1174" s="191">
        <v>0.00014999999999999999</v>
      </c>
      <c r="R1174" s="191">
        <f>Q1174*H1174</f>
        <v>0.025512</v>
      </c>
      <c r="S1174" s="191">
        <v>0</v>
      </c>
      <c r="T1174" s="192">
        <f>S1174*H1174</f>
        <v>0</v>
      </c>
      <c r="U1174" s="38"/>
      <c r="V1174" s="38"/>
      <c r="W1174" s="38"/>
      <c r="X1174" s="38"/>
      <c r="Y1174" s="38"/>
      <c r="Z1174" s="38"/>
      <c r="AA1174" s="38"/>
      <c r="AB1174" s="38"/>
      <c r="AC1174" s="38"/>
      <c r="AD1174" s="38"/>
      <c r="AE1174" s="38"/>
      <c r="AR1174" s="193" t="s">
        <v>364</v>
      </c>
      <c r="AT1174" s="193" t="s">
        <v>259</v>
      </c>
      <c r="AU1174" s="193" t="s">
        <v>85</v>
      </c>
      <c r="AY1174" s="19" t="s">
        <v>257</v>
      </c>
      <c r="BE1174" s="194">
        <f>IF(N1174="základní",J1174,0)</f>
        <v>0</v>
      </c>
      <c r="BF1174" s="194">
        <f>IF(N1174="snížená",J1174,0)</f>
        <v>0</v>
      </c>
      <c r="BG1174" s="194">
        <f>IF(N1174="zákl. přenesená",J1174,0)</f>
        <v>0</v>
      </c>
      <c r="BH1174" s="194">
        <f>IF(N1174="sníž. přenesená",J1174,0)</f>
        <v>0</v>
      </c>
      <c r="BI1174" s="194">
        <f>IF(N1174="nulová",J1174,0)</f>
        <v>0</v>
      </c>
      <c r="BJ1174" s="19" t="s">
        <v>82</v>
      </c>
      <c r="BK1174" s="194">
        <f>ROUND(I1174*H1174,2)</f>
        <v>0</v>
      </c>
      <c r="BL1174" s="19" t="s">
        <v>364</v>
      </c>
      <c r="BM1174" s="193" t="s">
        <v>4262</v>
      </c>
    </row>
    <row r="1175" s="14" customFormat="1">
      <c r="A1175" s="14"/>
      <c r="B1175" s="203"/>
      <c r="C1175" s="14"/>
      <c r="D1175" s="196" t="s">
        <v>265</v>
      </c>
      <c r="E1175" s="204" t="s">
        <v>1</v>
      </c>
      <c r="F1175" s="205" t="s">
        <v>4263</v>
      </c>
      <c r="G1175" s="14"/>
      <c r="H1175" s="206">
        <v>170.08000000000001</v>
      </c>
      <c r="I1175" s="207"/>
      <c r="J1175" s="14"/>
      <c r="K1175" s="14"/>
      <c r="L1175" s="203"/>
      <c r="M1175" s="208"/>
      <c r="N1175" s="209"/>
      <c r="O1175" s="209"/>
      <c r="P1175" s="209"/>
      <c r="Q1175" s="209"/>
      <c r="R1175" s="209"/>
      <c r="S1175" s="209"/>
      <c r="T1175" s="210"/>
      <c r="U1175" s="14"/>
      <c r="V1175" s="14"/>
      <c r="W1175" s="14"/>
      <c r="X1175" s="14"/>
      <c r="Y1175" s="14"/>
      <c r="Z1175" s="14"/>
      <c r="AA1175" s="14"/>
      <c r="AB1175" s="14"/>
      <c r="AC1175" s="14"/>
      <c r="AD1175" s="14"/>
      <c r="AE1175" s="14"/>
      <c r="AT1175" s="204" t="s">
        <v>265</v>
      </c>
      <c r="AU1175" s="204" t="s">
        <v>85</v>
      </c>
      <c r="AV1175" s="14" t="s">
        <v>85</v>
      </c>
      <c r="AW1175" s="14" t="s">
        <v>32</v>
      </c>
      <c r="AX1175" s="14" t="s">
        <v>75</v>
      </c>
      <c r="AY1175" s="204" t="s">
        <v>257</v>
      </c>
    </row>
    <row r="1176" s="15" customFormat="1">
      <c r="A1176" s="15"/>
      <c r="B1176" s="211"/>
      <c r="C1176" s="15"/>
      <c r="D1176" s="196" t="s">
        <v>265</v>
      </c>
      <c r="E1176" s="212" t="s">
        <v>1</v>
      </c>
      <c r="F1176" s="213" t="s">
        <v>271</v>
      </c>
      <c r="G1176" s="15"/>
      <c r="H1176" s="214">
        <v>170.08000000000001</v>
      </c>
      <c r="I1176" s="215"/>
      <c r="J1176" s="15"/>
      <c r="K1176" s="15"/>
      <c r="L1176" s="211"/>
      <c r="M1176" s="216"/>
      <c r="N1176" s="217"/>
      <c r="O1176" s="217"/>
      <c r="P1176" s="217"/>
      <c r="Q1176" s="217"/>
      <c r="R1176" s="217"/>
      <c r="S1176" s="217"/>
      <c r="T1176" s="218"/>
      <c r="U1176" s="15"/>
      <c r="V1176" s="15"/>
      <c r="W1176" s="15"/>
      <c r="X1176" s="15"/>
      <c r="Y1176" s="15"/>
      <c r="Z1176" s="15"/>
      <c r="AA1176" s="15"/>
      <c r="AB1176" s="15"/>
      <c r="AC1176" s="15"/>
      <c r="AD1176" s="15"/>
      <c r="AE1176" s="15"/>
      <c r="AT1176" s="212" t="s">
        <v>265</v>
      </c>
      <c r="AU1176" s="212" t="s">
        <v>85</v>
      </c>
      <c r="AV1176" s="15" t="s">
        <v>108</v>
      </c>
      <c r="AW1176" s="15" t="s">
        <v>32</v>
      </c>
      <c r="AX1176" s="15" t="s">
        <v>82</v>
      </c>
      <c r="AY1176" s="212" t="s">
        <v>257</v>
      </c>
    </row>
    <row r="1177" s="2" customFormat="1" ht="66.75" customHeight="1">
      <c r="A1177" s="38"/>
      <c r="B1177" s="181"/>
      <c r="C1177" s="182" t="s">
        <v>1450</v>
      </c>
      <c r="D1177" s="182" t="s">
        <v>259</v>
      </c>
      <c r="E1177" s="183" t="s">
        <v>1534</v>
      </c>
      <c r="F1177" s="184" t="s">
        <v>1535</v>
      </c>
      <c r="G1177" s="185" t="s">
        <v>323</v>
      </c>
      <c r="H1177" s="186">
        <v>0.56000000000000005</v>
      </c>
      <c r="I1177" s="187"/>
      <c r="J1177" s="188">
        <f>ROUND(I1177*H1177,2)</f>
        <v>0</v>
      </c>
      <c r="K1177" s="184" t="s">
        <v>1</v>
      </c>
      <c r="L1177" s="39"/>
      <c r="M1177" s="189" t="s">
        <v>1</v>
      </c>
      <c r="N1177" s="190" t="s">
        <v>40</v>
      </c>
      <c r="O1177" s="77"/>
      <c r="P1177" s="191">
        <f>O1177*H1177</f>
        <v>0</v>
      </c>
      <c r="Q1177" s="191">
        <v>0</v>
      </c>
      <c r="R1177" s="191">
        <f>Q1177*H1177</f>
        <v>0</v>
      </c>
      <c r="S1177" s="191">
        <v>0</v>
      </c>
      <c r="T1177" s="192">
        <f>S1177*H1177</f>
        <v>0</v>
      </c>
      <c r="U1177" s="38"/>
      <c r="V1177" s="38"/>
      <c r="W1177" s="38"/>
      <c r="X1177" s="38"/>
      <c r="Y1177" s="38"/>
      <c r="Z1177" s="38"/>
      <c r="AA1177" s="38"/>
      <c r="AB1177" s="38"/>
      <c r="AC1177" s="38"/>
      <c r="AD1177" s="38"/>
      <c r="AE1177" s="38"/>
      <c r="AR1177" s="193" t="s">
        <v>364</v>
      </c>
      <c r="AT1177" s="193" t="s">
        <v>259</v>
      </c>
      <c r="AU1177" s="193" t="s">
        <v>85</v>
      </c>
      <c r="AY1177" s="19" t="s">
        <v>257</v>
      </c>
      <c r="BE1177" s="194">
        <f>IF(N1177="základní",J1177,0)</f>
        <v>0</v>
      </c>
      <c r="BF1177" s="194">
        <f>IF(N1177="snížená",J1177,0)</f>
        <v>0</v>
      </c>
      <c r="BG1177" s="194">
        <f>IF(N1177="zákl. přenesená",J1177,0)</f>
        <v>0</v>
      </c>
      <c r="BH1177" s="194">
        <f>IF(N1177="sníž. přenesená",J1177,0)</f>
        <v>0</v>
      </c>
      <c r="BI1177" s="194">
        <f>IF(N1177="nulová",J1177,0)</f>
        <v>0</v>
      </c>
      <c r="BJ1177" s="19" t="s">
        <v>82</v>
      </c>
      <c r="BK1177" s="194">
        <f>ROUND(I1177*H1177,2)</f>
        <v>0</v>
      </c>
      <c r="BL1177" s="19" t="s">
        <v>364</v>
      </c>
      <c r="BM1177" s="193" t="s">
        <v>4264</v>
      </c>
    </row>
    <row r="1178" s="13" customFormat="1">
      <c r="A1178" s="13"/>
      <c r="B1178" s="195"/>
      <c r="C1178" s="13"/>
      <c r="D1178" s="196" t="s">
        <v>265</v>
      </c>
      <c r="E1178" s="197" t="s">
        <v>1</v>
      </c>
      <c r="F1178" s="198" t="s">
        <v>4265</v>
      </c>
      <c r="G1178" s="13"/>
      <c r="H1178" s="197" t="s">
        <v>1</v>
      </c>
      <c r="I1178" s="199"/>
      <c r="J1178" s="13"/>
      <c r="K1178" s="13"/>
      <c r="L1178" s="195"/>
      <c r="M1178" s="200"/>
      <c r="N1178" s="201"/>
      <c r="O1178" s="201"/>
      <c r="P1178" s="201"/>
      <c r="Q1178" s="201"/>
      <c r="R1178" s="201"/>
      <c r="S1178" s="201"/>
      <c r="T1178" s="202"/>
      <c r="U1178" s="13"/>
      <c r="V1178" s="13"/>
      <c r="W1178" s="13"/>
      <c r="X1178" s="13"/>
      <c r="Y1178" s="13"/>
      <c r="Z1178" s="13"/>
      <c r="AA1178" s="13"/>
      <c r="AB1178" s="13"/>
      <c r="AC1178" s="13"/>
      <c r="AD1178" s="13"/>
      <c r="AE1178" s="13"/>
      <c r="AT1178" s="197" t="s">
        <v>265</v>
      </c>
      <c r="AU1178" s="197" t="s">
        <v>85</v>
      </c>
      <c r="AV1178" s="13" t="s">
        <v>82</v>
      </c>
      <c r="AW1178" s="13" t="s">
        <v>32</v>
      </c>
      <c r="AX1178" s="13" t="s">
        <v>75</v>
      </c>
      <c r="AY1178" s="197" t="s">
        <v>257</v>
      </c>
    </row>
    <row r="1179" s="14" customFormat="1">
      <c r="A1179" s="14"/>
      <c r="B1179" s="203"/>
      <c r="C1179" s="14"/>
      <c r="D1179" s="196" t="s">
        <v>265</v>
      </c>
      <c r="E1179" s="204" t="s">
        <v>1</v>
      </c>
      <c r="F1179" s="205" t="s">
        <v>4266</v>
      </c>
      <c r="G1179" s="14"/>
      <c r="H1179" s="206">
        <v>0.35999999999999999</v>
      </c>
      <c r="I1179" s="207"/>
      <c r="J1179" s="14"/>
      <c r="K1179" s="14"/>
      <c r="L1179" s="203"/>
      <c r="M1179" s="208"/>
      <c r="N1179" s="209"/>
      <c r="O1179" s="209"/>
      <c r="P1179" s="209"/>
      <c r="Q1179" s="209"/>
      <c r="R1179" s="209"/>
      <c r="S1179" s="209"/>
      <c r="T1179" s="210"/>
      <c r="U1179" s="14"/>
      <c r="V1179" s="14"/>
      <c r="W1179" s="14"/>
      <c r="X1179" s="14"/>
      <c r="Y1179" s="14"/>
      <c r="Z1179" s="14"/>
      <c r="AA1179" s="14"/>
      <c r="AB1179" s="14"/>
      <c r="AC1179" s="14"/>
      <c r="AD1179" s="14"/>
      <c r="AE1179" s="14"/>
      <c r="AT1179" s="204" t="s">
        <v>265</v>
      </c>
      <c r="AU1179" s="204" t="s">
        <v>85</v>
      </c>
      <c r="AV1179" s="14" t="s">
        <v>85</v>
      </c>
      <c r="AW1179" s="14" t="s">
        <v>32</v>
      </c>
      <c r="AX1179" s="14" t="s">
        <v>75</v>
      </c>
      <c r="AY1179" s="204" t="s">
        <v>257</v>
      </c>
    </row>
    <row r="1180" s="14" customFormat="1">
      <c r="A1180" s="14"/>
      <c r="B1180" s="203"/>
      <c r="C1180" s="14"/>
      <c r="D1180" s="196" t="s">
        <v>265</v>
      </c>
      <c r="E1180" s="204" t="s">
        <v>1</v>
      </c>
      <c r="F1180" s="205" t="s">
        <v>4267</v>
      </c>
      <c r="G1180" s="14"/>
      <c r="H1180" s="206">
        <v>0.20000000000000001</v>
      </c>
      <c r="I1180" s="207"/>
      <c r="J1180" s="14"/>
      <c r="K1180" s="14"/>
      <c r="L1180" s="203"/>
      <c r="M1180" s="208"/>
      <c r="N1180" s="209"/>
      <c r="O1180" s="209"/>
      <c r="P1180" s="209"/>
      <c r="Q1180" s="209"/>
      <c r="R1180" s="209"/>
      <c r="S1180" s="209"/>
      <c r="T1180" s="210"/>
      <c r="U1180" s="14"/>
      <c r="V1180" s="14"/>
      <c r="W1180" s="14"/>
      <c r="X1180" s="14"/>
      <c r="Y1180" s="14"/>
      <c r="Z1180" s="14"/>
      <c r="AA1180" s="14"/>
      <c r="AB1180" s="14"/>
      <c r="AC1180" s="14"/>
      <c r="AD1180" s="14"/>
      <c r="AE1180" s="14"/>
      <c r="AT1180" s="204" t="s">
        <v>265</v>
      </c>
      <c r="AU1180" s="204" t="s">
        <v>85</v>
      </c>
      <c r="AV1180" s="14" t="s">
        <v>85</v>
      </c>
      <c r="AW1180" s="14" t="s">
        <v>32</v>
      </c>
      <c r="AX1180" s="14" t="s">
        <v>75</v>
      </c>
      <c r="AY1180" s="204" t="s">
        <v>257</v>
      </c>
    </row>
    <row r="1181" s="15" customFormat="1">
      <c r="A1181" s="15"/>
      <c r="B1181" s="211"/>
      <c r="C1181" s="15"/>
      <c r="D1181" s="196" t="s">
        <v>265</v>
      </c>
      <c r="E1181" s="212" t="s">
        <v>1</v>
      </c>
      <c r="F1181" s="213" t="s">
        <v>271</v>
      </c>
      <c r="G1181" s="15"/>
      <c r="H1181" s="214">
        <v>0.56000000000000005</v>
      </c>
      <c r="I1181" s="215"/>
      <c r="J1181" s="15"/>
      <c r="K1181" s="15"/>
      <c r="L1181" s="211"/>
      <c r="M1181" s="216"/>
      <c r="N1181" s="217"/>
      <c r="O1181" s="217"/>
      <c r="P1181" s="217"/>
      <c r="Q1181" s="217"/>
      <c r="R1181" s="217"/>
      <c r="S1181" s="217"/>
      <c r="T1181" s="218"/>
      <c r="U1181" s="15"/>
      <c r="V1181" s="15"/>
      <c r="W1181" s="15"/>
      <c r="X1181" s="15"/>
      <c r="Y1181" s="15"/>
      <c r="Z1181" s="15"/>
      <c r="AA1181" s="15"/>
      <c r="AB1181" s="15"/>
      <c r="AC1181" s="15"/>
      <c r="AD1181" s="15"/>
      <c r="AE1181" s="15"/>
      <c r="AT1181" s="212" t="s">
        <v>265</v>
      </c>
      <c r="AU1181" s="212" t="s">
        <v>85</v>
      </c>
      <c r="AV1181" s="15" t="s">
        <v>108</v>
      </c>
      <c r="AW1181" s="15" t="s">
        <v>32</v>
      </c>
      <c r="AX1181" s="15" t="s">
        <v>82</v>
      </c>
      <c r="AY1181" s="212" t="s">
        <v>257</v>
      </c>
    </row>
    <row r="1182" s="2" customFormat="1" ht="66.75" customHeight="1">
      <c r="A1182" s="38"/>
      <c r="B1182" s="181"/>
      <c r="C1182" s="182" t="s">
        <v>1456</v>
      </c>
      <c r="D1182" s="182" t="s">
        <v>259</v>
      </c>
      <c r="E1182" s="183" t="s">
        <v>1540</v>
      </c>
      <c r="F1182" s="184" t="s">
        <v>1541</v>
      </c>
      <c r="G1182" s="185" t="s">
        <v>323</v>
      </c>
      <c r="H1182" s="186">
        <v>62.670000000000002</v>
      </c>
      <c r="I1182" s="187"/>
      <c r="J1182" s="188">
        <f>ROUND(I1182*H1182,2)</f>
        <v>0</v>
      </c>
      <c r="K1182" s="184" t="s">
        <v>1</v>
      </c>
      <c r="L1182" s="39"/>
      <c r="M1182" s="189" t="s">
        <v>1</v>
      </c>
      <c r="N1182" s="190" t="s">
        <v>40</v>
      </c>
      <c r="O1182" s="77"/>
      <c r="P1182" s="191">
        <f>O1182*H1182</f>
        <v>0</v>
      </c>
      <c r="Q1182" s="191">
        <v>0</v>
      </c>
      <c r="R1182" s="191">
        <f>Q1182*H1182</f>
        <v>0</v>
      </c>
      <c r="S1182" s="191">
        <v>0</v>
      </c>
      <c r="T1182" s="192">
        <f>S1182*H1182</f>
        <v>0</v>
      </c>
      <c r="U1182" s="38"/>
      <c r="V1182" s="38"/>
      <c r="W1182" s="38"/>
      <c r="X1182" s="38"/>
      <c r="Y1182" s="38"/>
      <c r="Z1182" s="38"/>
      <c r="AA1182" s="38"/>
      <c r="AB1182" s="38"/>
      <c r="AC1182" s="38"/>
      <c r="AD1182" s="38"/>
      <c r="AE1182" s="38"/>
      <c r="AR1182" s="193" t="s">
        <v>364</v>
      </c>
      <c r="AT1182" s="193" t="s">
        <v>259</v>
      </c>
      <c r="AU1182" s="193" t="s">
        <v>85</v>
      </c>
      <c r="AY1182" s="19" t="s">
        <v>257</v>
      </c>
      <c r="BE1182" s="194">
        <f>IF(N1182="základní",J1182,0)</f>
        <v>0</v>
      </c>
      <c r="BF1182" s="194">
        <f>IF(N1182="snížená",J1182,0)</f>
        <v>0</v>
      </c>
      <c r="BG1182" s="194">
        <f>IF(N1182="zákl. přenesená",J1182,0)</f>
        <v>0</v>
      </c>
      <c r="BH1182" s="194">
        <f>IF(N1182="sníž. přenesená",J1182,0)</f>
        <v>0</v>
      </c>
      <c r="BI1182" s="194">
        <f>IF(N1182="nulová",J1182,0)</f>
        <v>0</v>
      </c>
      <c r="BJ1182" s="19" t="s">
        <v>82</v>
      </c>
      <c r="BK1182" s="194">
        <f>ROUND(I1182*H1182,2)</f>
        <v>0</v>
      </c>
      <c r="BL1182" s="19" t="s">
        <v>364</v>
      </c>
      <c r="BM1182" s="193" t="s">
        <v>4268</v>
      </c>
    </row>
    <row r="1183" s="13" customFormat="1">
      <c r="A1183" s="13"/>
      <c r="B1183" s="195"/>
      <c r="C1183" s="13"/>
      <c r="D1183" s="196" t="s">
        <v>265</v>
      </c>
      <c r="E1183" s="197" t="s">
        <v>1</v>
      </c>
      <c r="F1183" s="198" t="s">
        <v>4269</v>
      </c>
      <c r="G1183" s="13"/>
      <c r="H1183" s="197" t="s">
        <v>1</v>
      </c>
      <c r="I1183" s="199"/>
      <c r="J1183" s="13"/>
      <c r="K1183" s="13"/>
      <c r="L1183" s="195"/>
      <c r="M1183" s="200"/>
      <c r="N1183" s="201"/>
      <c r="O1183" s="201"/>
      <c r="P1183" s="201"/>
      <c r="Q1183" s="201"/>
      <c r="R1183" s="201"/>
      <c r="S1183" s="201"/>
      <c r="T1183" s="202"/>
      <c r="U1183" s="13"/>
      <c r="V1183" s="13"/>
      <c r="W1183" s="13"/>
      <c r="X1183" s="13"/>
      <c r="Y1183" s="13"/>
      <c r="Z1183" s="13"/>
      <c r="AA1183" s="13"/>
      <c r="AB1183" s="13"/>
      <c r="AC1183" s="13"/>
      <c r="AD1183" s="13"/>
      <c r="AE1183" s="13"/>
      <c r="AT1183" s="197" t="s">
        <v>265</v>
      </c>
      <c r="AU1183" s="197" t="s">
        <v>85</v>
      </c>
      <c r="AV1183" s="13" t="s">
        <v>82</v>
      </c>
      <c r="AW1183" s="13" t="s">
        <v>32</v>
      </c>
      <c r="AX1183" s="13" t="s">
        <v>75</v>
      </c>
      <c r="AY1183" s="197" t="s">
        <v>257</v>
      </c>
    </row>
    <row r="1184" s="14" customFormat="1">
      <c r="A1184" s="14"/>
      <c r="B1184" s="203"/>
      <c r="C1184" s="14"/>
      <c r="D1184" s="196" t="s">
        <v>265</v>
      </c>
      <c r="E1184" s="204" t="s">
        <v>1</v>
      </c>
      <c r="F1184" s="205" t="s">
        <v>4270</v>
      </c>
      <c r="G1184" s="14"/>
      <c r="H1184" s="206">
        <v>62.670000000000002</v>
      </c>
      <c r="I1184" s="207"/>
      <c r="J1184" s="14"/>
      <c r="K1184" s="14"/>
      <c r="L1184" s="203"/>
      <c r="M1184" s="208"/>
      <c r="N1184" s="209"/>
      <c r="O1184" s="209"/>
      <c r="P1184" s="209"/>
      <c r="Q1184" s="209"/>
      <c r="R1184" s="209"/>
      <c r="S1184" s="209"/>
      <c r="T1184" s="210"/>
      <c r="U1184" s="14"/>
      <c r="V1184" s="14"/>
      <c r="W1184" s="14"/>
      <c r="X1184" s="14"/>
      <c r="Y1184" s="14"/>
      <c r="Z1184" s="14"/>
      <c r="AA1184" s="14"/>
      <c r="AB1184" s="14"/>
      <c r="AC1184" s="14"/>
      <c r="AD1184" s="14"/>
      <c r="AE1184" s="14"/>
      <c r="AT1184" s="204" t="s">
        <v>265</v>
      </c>
      <c r="AU1184" s="204" t="s">
        <v>85</v>
      </c>
      <c r="AV1184" s="14" t="s">
        <v>85</v>
      </c>
      <c r="AW1184" s="14" t="s">
        <v>32</v>
      </c>
      <c r="AX1184" s="14" t="s">
        <v>75</v>
      </c>
      <c r="AY1184" s="204" t="s">
        <v>257</v>
      </c>
    </row>
    <row r="1185" s="15" customFormat="1">
      <c r="A1185" s="15"/>
      <c r="B1185" s="211"/>
      <c r="C1185" s="15"/>
      <c r="D1185" s="196" t="s">
        <v>265</v>
      </c>
      <c r="E1185" s="212" t="s">
        <v>1</v>
      </c>
      <c r="F1185" s="213" t="s">
        <v>271</v>
      </c>
      <c r="G1185" s="15"/>
      <c r="H1185" s="214">
        <v>62.670000000000002</v>
      </c>
      <c r="I1185" s="215"/>
      <c r="J1185" s="15"/>
      <c r="K1185" s="15"/>
      <c r="L1185" s="211"/>
      <c r="M1185" s="216"/>
      <c r="N1185" s="217"/>
      <c r="O1185" s="217"/>
      <c r="P1185" s="217"/>
      <c r="Q1185" s="217"/>
      <c r="R1185" s="217"/>
      <c r="S1185" s="217"/>
      <c r="T1185" s="218"/>
      <c r="U1185" s="15"/>
      <c r="V1185" s="15"/>
      <c r="W1185" s="15"/>
      <c r="X1185" s="15"/>
      <c r="Y1185" s="15"/>
      <c r="Z1185" s="15"/>
      <c r="AA1185" s="15"/>
      <c r="AB1185" s="15"/>
      <c r="AC1185" s="15"/>
      <c r="AD1185" s="15"/>
      <c r="AE1185" s="15"/>
      <c r="AT1185" s="212" t="s">
        <v>265</v>
      </c>
      <c r="AU1185" s="212" t="s">
        <v>85</v>
      </c>
      <c r="AV1185" s="15" t="s">
        <v>108</v>
      </c>
      <c r="AW1185" s="15" t="s">
        <v>32</v>
      </c>
      <c r="AX1185" s="15" t="s">
        <v>82</v>
      </c>
      <c r="AY1185" s="212" t="s">
        <v>257</v>
      </c>
    </row>
    <row r="1186" s="2" customFormat="1" ht="66.75" customHeight="1">
      <c r="A1186" s="38"/>
      <c r="B1186" s="181"/>
      <c r="C1186" s="182" t="s">
        <v>1462</v>
      </c>
      <c r="D1186" s="182" t="s">
        <v>259</v>
      </c>
      <c r="E1186" s="183" t="s">
        <v>1552</v>
      </c>
      <c r="F1186" s="184" t="s">
        <v>1553</v>
      </c>
      <c r="G1186" s="185" t="s">
        <v>323</v>
      </c>
      <c r="H1186" s="186">
        <v>1.3</v>
      </c>
      <c r="I1186" s="187"/>
      <c r="J1186" s="188">
        <f>ROUND(I1186*H1186,2)</f>
        <v>0</v>
      </c>
      <c r="K1186" s="184" t="s">
        <v>1</v>
      </c>
      <c r="L1186" s="39"/>
      <c r="M1186" s="189" t="s">
        <v>1</v>
      </c>
      <c r="N1186" s="190" t="s">
        <v>40</v>
      </c>
      <c r="O1186" s="77"/>
      <c r="P1186" s="191">
        <f>O1186*H1186</f>
        <v>0</v>
      </c>
      <c r="Q1186" s="191">
        <v>0</v>
      </c>
      <c r="R1186" s="191">
        <f>Q1186*H1186</f>
        <v>0</v>
      </c>
      <c r="S1186" s="191">
        <v>0</v>
      </c>
      <c r="T1186" s="192">
        <f>S1186*H1186</f>
        <v>0</v>
      </c>
      <c r="U1186" s="38"/>
      <c r="V1186" s="38"/>
      <c r="W1186" s="38"/>
      <c r="X1186" s="38"/>
      <c r="Y1186" s="38"/>
      <c r="Z1186" s="38"/>
      <c r="AA1186" s="38"/>
      <c r="AB1186" s="38"/>
      <c r="AC1186" s="38"/>
      <c r="AD1186" s="38"/>
      <c r="AE1186" s="38"/>
      <c r="AR1186" s="193" t="s">
        <v>364</v>
      </c>
      <c r="AT1186" s="193" t="s">
        <v>259</v>
      </c>
      <c r="AU1186" s="193" t="s">
        <v>85</v>
      </c>
      <c r="AY1186" s="19" t="s">
        <v>257</v>
      </c>
      <c r="BE1186" s="194">
        <f>IF(N1186="základní",J1186,0)</f>
        <v>0</v>
      </c>
      <c r="BF1186" s="194">
        <f>IF(N1186="snížená",J1186,0)</f>
        <v>0</v>
      </c>
      <c r="BG1186" s="194">
        <f>IF(N1186="zákl. přenesená",J1186,0)</f>
        <v>0</v>
      </c>
      <c r="BH1186" s="194">
        <f>IF(N1186="sníž. přenesená",J1186,0)</f>
        <v>0</v>
      </c>
      <c r="BI1186" s="194">
        <f>IF(N1186="nulová",J1186,0)</f>
        <v>0</v>
      </c>
      <c r="BJ1186" s="19" t="s">
        <v>82</v>
      </c>
      <c r="BK1186" s="194">
        <f>ROUND(I1186*H1186,2)</f>
        <v>0</v>
      </c>
      <c r="BL1186" s="19" t="s">
        <v>364</v>
      </c>
      <c r="BM1186" s="193" t="s">
        <v>4271</v>
      </c>
    </row>
    <row r="1187" s="13" customFormat="1">
      <c r="A1187" s="13"/>
      <c r="B1187" s="195"/>
      <c r="C1187" s="13"/>
      <c r="D1187" s="196" t="s">
        <v>265</v>
      </c>
      <c r="E1187" s="197" t="s">
        <v>1</v>
      </c>
      <c r="F1187" s="198" t="s">
        <v>4272</v>
      </c>
      <c r="G1187" s="13"/>
      <c r="H1187" s="197" t="s">
        <v>1</v>
      </c>
      <c r="I1187" s="199"/>
      <c r="J1187" s="13"/>
      <c r="K1187" s="13"/>
      <c r="L1187" s="195"/>
      <c r="M1187" s="200"/>
      <c r="N1187" s="201"/>
      <c r="O1187" s="201"/>
      <c r="P1187" s="201"/>
      <c r="Q1187" s="201"/>
      <c r="R1187" s="201"/>
      <c r="S1187" s="201"/>
      <c r="T1187" s="202"/>
      <c r="U1187" s="13"/>
      <c r="V1187" s="13"/>
      <c r="W1187" s="13"/>
      <c r="X1187" s="13"/>
      <c r="Y1187" s="13"/>
      <c r="Z1187" s="13"/>
      <c r="AA1187" s="13"/>
      <c r="AB1187" s="13"/>
      <c r="AC1187" s="13"/>
      <c r="AD1187" s="13"/>
      <c r="AE1187" s="13"/>
      <c r="AT1187" s="197" t="s">
        <v>265</v>
      </c>
      <c r="AU1187" s="197" t="s">
        <v>85</v>
      </c>
      <c r="AV1187" s="13" t="s">
        <v>82</v>
      </c>
      <c r="AW1187" s="13" t="s">
        <v>32</v>
      </c>
      <c r="AX1187" s="13" t="s">
        <v>75</v>
      </c>
      <c r="AY1187" s="197" t="s">
        <v>257</v>
      </c>
    </row>
    <row r="1188" s="14" customFormat="1">
      <c r="A1188" s="14"/>
      <c r="B1188" s="203"/>
      <c r="C1188" s="14"/>
      <c r="D1188" s="196" t="s">
        <v>265</v>
      </c>
      <c r="E1188" s="204" t="s">
        <v>1</v>
      </c>
      <c r="F1188" s="205" t="s">
        <v>4273</v>
      </c>
      <c r="G1188" s="14"/>
      <c r="H1188" s="206">
        <v>0.59999999999999998</v>
      </c>
      <c r="I1188" s="207"/>
      <c r="J1188" s="14"/>
      <c r="K1188" s="14"/>
      <c r="L1188" s="203"/>
      <c r="M1188" s="208"/>
      <c r="N1188" s="209"/>
      <c r="O1188" s="209"/>
      <c r="P1188" s="209"/>
      <c r="Q1188" s="209"/>
      <c r="R1188" s="209"/>
      <c r="S1188" s="209"/>
      <c r="T1188" s="210"/>
      <c r="U1188" s="14"/>
      <c r="V1188" s="14"/>
      <c r="W1188" s="14"/>
      <c r="X1188" s="14"/>
      <c r="Y1188" s="14"/>
      <c r="Z1188" s="14"/>
      <c r="AA1188" s="14"/>
      <c r="AB1188" s="14"/>
      <c r="AC1188" s="14"/>
      <c r="AD1188" s="14"/>
      <c r="AE1188" s="14"/>
      <c r="AT1188" s="204" t="s">
        <v>265</v>
      </c>
      <c r="AU1188" s="204" t="s">
        <v>85</v>
      </c>
      <c r="AV1188" s="14" t="s">
        <v>85</v>
      </c>
      <c r="AW1188" s="14" t="s">
        <v>32</v>
      </c>
      <c r="AX1188" s="14" t="s">
        <v>75</v>
      </c>
      <c r="AY1188" s="204" t="s">
        <v>257</v>
      </c>
    </row>
    <row r="1189" s="14" customFormat="1">
      <c r="A1189" s="14"/>
      <c r="B1189" s="203"/>
      <c r="C1189" s="14"/>
      <c r="D1189" s="196" t="s">
        <v>265</v>
      </c>
      <c r="E1189" s="204" t="s">
        <v>1</v>
      </c>
      <c r="F1189" s="205" t="s">
        <v>4274</v>
      </c>
      <c r="G1189" s="14"/>
      <c r="H1189" s="206">
        <v>0.69999999999999996</v>
      </c>
      <c r="I1189" s="207"/>
      <c r="J1189" s="14"/>
      <c r="K1189" s="14"/>
      <c r="L1189" s="203"/>
      <c r="M1189" s="208"/>
      <c r="N1189" s="209"/>
      <c r="O1189" s="209"/>
      <c r="P1189" s="209"/>
      <c r="Q1189" s="209"/>
      <c r="R1189" s="209"/>
      <c r="S1189" s="209"/>
      <c r="T1189" s="210"/>
      <c r="U1189" s="14"/>
      <c r="V1189" s="14"/>
      <c r="W1189" s="14"/>
      <c r="X1189" s="14"/>
      <c r="Y1189" s="14"/>
      <c r="Z1189" s="14"/>
      <c r="AA1189" s="14"/>
      <c r="AB1189" s="14"/>
      <c r="AC1189" s="14"/>
      <c r="AD1189" s="14"/>
      <c r="AE1189" s="14"/>
      <c r="AT1189" s="204" t="s">
        <v>265</v>
      </c>
      <c r="AU1189" s="204" t="s">
        <v>85</v>
      </c>
      <c r="AV1189" s="14" t="s">
        <v>85</v>
      </c>
      <c r="AW1189" s="14" t="s">
        <v>32</v>
      </c>
      <c r="AX1189" s="14" t="s">
        <v>75</v>
      </c>
      <c r="AY1189" s="204" t="s">
        <v>257</v>
      </c>
    </row>
    <row r="1190" s="15" customFormat="1">
      <c r="A1190" s="15"/>
      <c r="B1190" s="211"/>
      <c r="C1190" s="15"/>
      <c r="D1190" s="196" t="s">
        <v>265</v>
      </c>
      <c r="E1190" s="212" t="s">
        <v>1</v>
      </c>
      <c r="F1190" s="213" t="s">
        <v>271</v>
      </c>
      <c r="G1190" s="15"/>
      <c r="H1190" s="214">
        <v>1.2999999999999998</v>
      </c>
      <c r="I1190" s="215"/>
      <c r="J1190" s="15"/>
      <c r="K1190" s="15"/>
      <c r="L1190" s="211"/>
      <c r="M1190" s="216"/>
      <c r="N1190" s="217"/>
      <c r="O1190" s="217"/>
      <c r="P1190" s="217"/>
      <c r="Q1190" s="217"/>
      <c r="R1190" s="217"/>
      <c r="S1190" s="217"/>
      <c r="T1190" s="218"/>
      <c r="U1190" s="15"/>
      <c r="V1190" s="15"/>
      <c r="W1190" s="15"/>
      <c r="X1190" s="15"/>
      <c r="Y1190" s="15"/>
      <c r="Z1190" s="15"/>
      <c r="AA1190" s="15"/>
      <c r="AB1190" s="15"/>
      <c r="AC1190" s="15"/>
      <c r="AD1190" s="15"/>
      <c r="AE1190" s="15"/>
      <c r="AT1190" s="212" t="s">
        <v>265</v>
      </c>
      <c r="AU1190" s="212" t="s">
        <v>85</v>
      </c>
      <c r="AV1190" s="15" t="s">
        <v>108</v>
      </c>
      <c r="AW1190" s="15" t="s">
        <v>32</v>
      </c>
      <c r="AX1190" s="15" t="s">
        <v>82</v>
      </c>
      <c r="AY1190" s="212" t="s">
        <v>257</v>
      </c>
    </row>
    <row r="1191" s="2" customFormat="1" ht="66.75" customHeight="1">
      <c r="A1191" s="38"/>
      <c r="B1191" s="181"/>
      <c r="C1191" s="182" t="s">
        <v>1468</v>
      </c>
      <c r="D1191" s="182" t="s">
        <v>259</v>
      </c>
      <c r="E1191" s="183" t="s">
        <v>1561</v>
      </c>
      <c r="F1191" s="184" t="s">
        <v>1562</v>
      </c>
      <c r="G1191" s="185" t="s">
        <v>323</v>
      </c>
      <c r="H1191" s="186">
        <v>66.030000000000001</v>
      </c>
      <c r="I1191" s="187"/>
      <c r="J1191" s="188">
        <f>ROUND(I1191*H1191,2)</f>
        <v>0</v>
      </c>
      <c r="K1191" s="184" t="s">
        <v>1</v>
      </c>
      <c r="L1191" s="39"/>
      <c r="M1191" s="189" t="s">
        <v>1</v>
      </c>
      <c r="N1191" s="190" t="s">
        <v>40</v>
      </c>
      <c r="O1191" s="77"/>
      <c r="P1191" s="191">
        <f>O1191*H1191</f>
        <v>0</v>
      </c>
      <c r="Q1191" s="191">
        <v>0</v>
      </c>
      <c r="R1191" s="191">
        <f>Q1191*H1191</f>
        <v>0</v>
      </c>
      <c r="S1191" s="191">
        <v>0</v>
      </c>
      <c r="T1191" s="192">
        <f>S1191*H1191</f>
        <v>0</v>
      </c>
      <c r="U1191" s="38"/>
      <c r="V1191" s="38"/>
      <c r="W1191" s="38"/>
      <c r="X1191" s="38"/>
      <c r="Y1191" s="38"/>
      <c r="Z1191" s="38"/>
      <c r="AA1191" s="38"/>
      <c r="AB1191" s="38"/>
      <c r="AC1191" s="38"/>
      <c r="AD1191" s="38"/>
      <c r="AE1191" s="38"/>
      <c r="AR1191" s="193" t="s">
        <v>364</v>
      </c>
      <c r="AT1191" s="193" t="s">
        <v>259</v>
      </c>
      <c r="AU1191" s="193" t="s">
        <v>85</v>
      </c>
      <c r="AY1191" s="19" t="s">
        <v>257</v>
      </c>
      <c r="BE1191" s="194">
        <f>IF(N1191="základní",J1191,0)</f>
        <v>0</v>
      </c>
      <c r="BF1191" s="194">
        <f>IF(N1191="snížená",J1191,0)</f>
        <v>0</v>
      </c>
      <c r="BG1191" s="194">
        <f>IF(N1191="zákl. přenesená",J1191,0)</f>
        <v>0</v>
      </c>
      <c r="BH1191" s="194">
        <f>IF(N1191="sníž. přenesená",J1191,0)</f>
        <v>0</v>
      </c>
      <c r="BI1191" s="194">
        <f>IF(N1191="nulová",J1191,0)</f>
        <v>0</v>
      </c>
      <c r="BJ1191" s="19" t="s">
        <v>82</v>
      </c>
      <c r="BK1191" s="194">
        <f>ROUND(I1191*H1191,2)</f>
        <v>0</v>
      </c>
      <c r="BL1191" s="19" t="s">
        <v>364</v>
      </c>
      <c r="BM1191" s="193" t="s">
        <v>4275</v>
      </c>
    </row>
    <row r="1192" s="13" customFormat="1">
      <c r="A1192" s="13"/>
      <c r="B1192" s="195"/>
      <c r="C1192" s="13"/>
      <c r="D1192" s="196" t="s">
        <v>265</v>
      </c>
      <c r="E1192" s="197" t="s">
        <v>1</v>
      </c>
      <c r="F1192" s="198" t="s">
        <v>4272</v>
      </c>
      <c r="G1192" s="13"/>
      <c r="H1192" s="197" t="s">
        <v>1</v>
      </c>
      <c r="I1192" s="199"/>
      <c r="J1192" s="13"/>
      <c r="K1192" s="13"/>
      <c r="L1192" s="195"/>
      <c r="M1192" s="200"/>
      <c r="N1192" s="201"/>
      <c r="O1192" s="201"/>
      <c r="P1192" s="201"/>
      <c r="Q1192" s="201"/>
      <c r="R1192" s="201"/>
      <c r="S1192" s="201"/>
      <c r="T1192" s="202"/>
      <c r="U1192" s="13"/>
      <c r="V1192" s="13"/>
      <c r="W1192" s="13"/>
      <c r="X1192" s="13"/>
      <c r="Y1192" s="13"/>
      <c r="Z1192" s="13"/>
      <c r="AA1192" s="13"/>
      <c r="AB1192" s="13"/>
      <c r="AC1192" s="13"/>
      <c r="AD1192" s="13"/>
      <c r="AE1192" s="13"/>
      <c r="AT1192" s="197" t="s">
        <v>265</v>
      </c>
      <c r="AU1192" s="197" t="s">
        <v>85</v>
      </c>
      <c r="AV1192" s="13" t="s">
        <v>82</v>
      </c>
      <c r="AW1192" s="13" t="s">
        <v>32</v>
      </c>
      <c r="AX1192" s="13" t="s">
        <v>75</v>
      </c>
      <c r="AY1192" s="197" t="s">
        <v>257</v>
      </c>
    </row>
    <row r="1193" s="14" customFormat="1">
      <c r="A1193" s="14"/>
      <c r="B1193" s="203"/>
      <c r="C1193" s="14"/>
      <c r="D1193" s="196" t="s">
        <v>265</v>
      </c>
      <c r="E1193" s="204" t="s">
        <v>1</v>
      </c>
      <c r="F1193" s="205" t="s">
        <v>4276</v>
      </c>
      <c r="G1193" s="14"/>
      <c r="H1193" s="206">
        <v>66.030000000000001</v>
      </c>
      <c r="I1193" s="207"/>
      <c r="J1193" s="14"/>
      <c r="K1193" s="14"/>
      <c r="L1193" s="203"/>
      <c r="M1193" s="208"/>
      <c r="N1193" s="209"/>
      <c r="O1193" s="209"/>
      <c r="P1193" s="209"/>
      <c r="Q1193" s="209"/>
      <c r="R1193" s="209"/>
      <c r="S1193" s="209"/>
      <c r="T1193" s="210"/>
      <c r="U1193" s="14"/>
      <c r="V1193" s="14"/>
      <c r="W1193" s="14"/>
      <c r="X1193" s="14"/>
      <c r="Y1193" s="14"/>
      <c r="Z1193" s="14"/>
      <c r="AA1193" s="14"/>
      <c r="AB1193" s="14"/>
      <c r="AC1193" s="14"/>
      <c r="AD1193" s="14"/>
      <c r="AE1193" s="14"/>
      <c r="AT1193" s="204" t="s">
        <v>265</v>
      </c>
      <c r="AU1193" s="204" t="s">
        <v>85</v>
      </c>
      <c r="AV1193" s="14" t="s">
        <v>85</v>
      </c>
      <c r="AW1193" s="14" t="s">
        <v>32</v>
      </c>
      <c r="AX1193" s="14" t="s">
        <v>75</v>
      </c>
      <c r="AY1193" s="204" t="s">
        <v>257</v>
      </c>
    </row>
    <row r="1194" s="15" customFormat="1">
      <c r="A1194" s="15"/>
      <c r="B1194" s="211"/>
      <c r="C1194" s="15"/>
      <c r="D1194" s="196" t="s">
        <v>265</v>
      </c>
      <c r="E1194" s="212" t="s">
        <v>1</v>
      </c>
      <c r="F1194" s="213" t="s">
        <v>271</v>
      </c>
      <c r="G1194" s="15"/>
      <c r="H1194" s="214">
        <v>66.030000000000001</v>
      </c>
      <c r="I1194" s="215"/>
      <c r="J1194" s="15"/>
      <c r="K1194" s="15"/>
      <c r="L1194" s="211"/>
      <c r="M1194" s="216"/>
      <c r="N1194" s="217"/>
      <c r="O1194" s="217"/>
      <c r="P1194" s="217"/>
      <c r="Q1194" s="217"/>
      <c r="R1194" s="217"/>
      <c r="S1194" s="217"/>
      <c r="T1194" s="218"/>
      <c r="U1194" s="15"/>
      <c r="V1194" s="15"/>
      <c r="W1194" s="15"/>
      <c r="X1194" s="15"/>
      <c r="Y1194" s="15"/>
      <c r="Z1194" s="15"/>
      <c r="AA1194" s="15"/>
      <c r="AB1194" s="15"/>
      <c r="AC1194" s="15"/>
      <c r="AD1194" s="15"/>
      <c r="AE1194" s="15"/>
      <c r="AT1194" s="212" t="s">
        <v>265</v>
      </c>
      <c r="AU1194" s="212" t="s">
        <v>85</v>
      </c>
      <c r="AV1194" s="15" t="s">
        <v>108</v>
      </c>
      <c r="AW1194" s="15" t="s">
        <v>32</v>
      </c>
      <c r="AX1194" s="15" t="s">
        <v>82</v>
      </c>
      <c r="AY1194" s="212" t="s">
        <v>257</v>
      </c>
    </row>
    <row r="1195" s="2" customFormat="1" ht="24.15" customHeight="1">
      <c r="A1195" s="38"/>
      <c r="B1195" s="181"/>
      <c r="C1195" s="182" t="s">
        <v>1475</v>
      </c>
      <c r="D1195" s="182" t="s">
        <v>259</v>
      </c>
      <c r="E1195" s="183" t="s">
        <v>1586</v>
      </c>
      <c r="F1195" s="184" t="s">
        <v>1587</v>
      </c>
      <c r="G1195" s="185" t="s">
        <v>323</v>
      </c>
      <c r="H1195" s="186">
        <v>29.93</v>
      </c>
      <c r="I1195" s="187"/>
      <c r="J1195" s="188">
        <f>ROUND(I1195*H1195,2)</f>
        <v>0</v>
      </c>
      <c r="K1195" s="184" t="s">
        <v>1</v>
      </c>
      <c r="L1195" s="39"/>
      <c r="M1195" s="189" t="s">
        <v>1</v>
      </c>
      <c r="N1195" s="190" t="s">
        <v>40</v>
      </c>
      <c r="O1195" s="77"/>
      <c r="P1195" s="191">
        <f>O1195*H1195</f>
        <v>0</v>
      </c>
      <c r="Q1195" s="191">
        <v>0</v>
      </c>
      <c r="R1195" s="191">
        <f>Q1195*H1195</f>
        <v>0</v>
      </c>
      <c r="S1195" s="191">
        <v>0</v>
      </c>
      <c r="T1195" s="192">
        <f>S1195*H1195</f>
        <v>0</v>
      </c>
      <c r="U1195" s="38"/>
      <c r="V1195" s="38"/>
      <c r="W1195" s="38"/>
      <c r="X1195" s="38"/>
      <c r="Y1195" s="38"/>
      <c r="Z1195" s="38"/>
      <c r="AA1195" s="38"/>
      <c r="AB1195" s="38"/>
      <c r="AC1195" s="38"/>
      <c r="AD1195" s="38"/>
      <c r="AE1195" s="38"/>
      <c r="AR1195" s="193" t="s">
        <v>364</v>
      </c>
      <c r="AT1195" s="193" t="s">
        <v>259</v>
      </c>
      <c r="AU1195" s="193" t="s">
        <v>85</v>
      </c>
      <c r="AY1195" s="19" t="s">
        <v>257</v>
      </c>
      <c r="BE1195" s="194">
        <f>IF(N1195="základní",J1195,0)</f>
        <v>0</v>
      </c>
      <c r="BF1195" s="194">
        <f>IF(N1195="snížená",J1195,0)</f>
        <v>0</v>
      </c>
      <c r="BG1195" s="194">
        <f>IF(N1195="zákl. přenesená",J1195,0)</f>
        <v>0</v>
      </c>
      <c r="BH1195" s="194">
        <f>IF(N1195="sníž. přenesená",J1195,0)</f>
        <v>0</v>
      </c>
      <c r="BI1195" s="194">
        <f>IF(N1195="nulová",J1195,0)</f>
        <v>0</v>
      </c>
      <c r="BJ1195" s="19" t="s">
        <v>82</v>
      </c>
      <c r="BK1195" s="194">
        <f>ROUND(I1195*H1195,2)</f>
        <v>0</v>
      </c>
      <c r="BL1195" s="19" t="s">
        <v>364</v>
      </c>
      <c r="BM1195" s="193" t="s">
        <v>4277</v>
      </c>
    </row>
    <row r="1196" s="13" customFormat="1">
      <c r="A1196" s="13"/>
      <c r="B1196" s="195"/>
      <c r="C1196" s="13"/>
      <c r="D1196" s="196" t="s">
        <v>265</v>
      </c>
      <c r="E1196" s="197" t="s">
        <v>1</v>
      </c>
      <c r="F1196" s="198" t="s">
        <v>890</v>
      </c>
      <c r="G1196" s="13"/>
      <c r="H1196" s="197" t="s">
        <v>1</v>
      </c>
      <c r="I1196" s="199"/>
      <c r="J1196" s="13"/>
      <c r="K1196" s="13"/>
      <c r="L1196" s="195"/>
      <c r="M1196" s="200"/>
      <c r="N1196" s="201"/>
      <c r="O1196" s="201"/>
      <c r="P1196" s="201"/>
      <c r="Q1196" s="201"/>
      <c r="R1196" s="201"/>
      <c r="S1196" s="201"/>
      <c r="T1196" s="202"/>
      <c r="U1196" s="13"/>
      <c r="V1196" s="13"/>
      <c r="W1196" s="13"/>
      <c r="X1196" s="13"/>
      <c r="Y1196" s="13"/>
      <c r="Z1196" s="13"/>
      <c r="AA1196" s="13"/>
      <c r="AB1196" s="13"/>
      <c r="AC1196" s="13"/>
      <c r="AD1196" s="13"/>
      <c r="AE1196" s="13"/>
      <c r="AT1196" s="197" t="s">
        <v>265</v>
      </c>
      <c r="AU1196" s="197" t="s">
        <v>85</v>
      </c>
      <c r="AV1196" s="13" t="s">
        <v>82</v>
      </c>
      <c r="AW1196" s="13" t="s">
        <v>32</v>
      </c>
      <c r="AX1196" s="13" t="s">
        <v>75</v>
      </c>
      <c r="AY1196" s="197" t="s">
        <v>257</v>
      </c>
    </row>
    <row r="1197" s="14" customFormat="1">
      <c r="A1197" s="14"/>
      <c r="B1197" s="203"/>
      <c r="C1197" s="14"/>
      <c r="D1197" s="196" t="s">
        <v>265</v>
      </c>
      <c r="E1197" s="204" t="s">
        <v>1</v>
      </c>
      <c r="F1197" s="205" t="s">
        <v>4278</v>
      </c>
      <c r="G1197" s="14"/>
      <c r="H1197" s="206">
        <v>16.5</v>
      </c>
      <c r="I1197" s="207"/>
      <c r="J1197" s="14"/>
      <c r="K1197" s="14"/>
      <c r="L1197" s="203"/>
      <c r="M1197" s="208"/>
      <c r="N1197" s="209"/>
      <c r="O1197" s="209"/>
      <c r="P1197" s="209"/>
      <c r="Q1197" s="209"/>
      <c r="R1197" s="209"/>
      <c r="S1197" s="209"/>
      <c r="T1197" s="210"/>
      <c r="U1197" s="14"/>
      <c r="V1197" s="14"/>
      <c r="W1197" s="14"/>
      <c r="X1197" s="14"/>
      <c r="Y1197" s="14"/>
      <c r="Z1197" s="14"/>
      <c r="AA1197" s="14"/>
      <c r="AB1197" s="14"/>
      <c r="AC1197" s="14"/>
      <c r="AD1197" s="14"/>
      <c r="AE1197" s="14"/>
      <c r="AT1197" s="204" t="s">
        <v>265</v>
      </c>
      <c r="AU1197" s="204" t="s">
        <v>85</v>
      </c>
      <c r="AV1197" s="14" t="s">
        <v>85</v>
      </c>
      <c r="AW1197" s="14" t="s">
        <v>32</v>
      </c>
      <c r="AX1197" s="14" t="s">
        <v>75</v>
      </c>
      <c r="AY1197" s="204" t="s">
        <v>257</v>
      </c>
    </row>
    <row r="1198" s="14" customFormat="1">
      <c r="A1198" s="14"/>
      <c r="B1198" s="203"/>
      <c r="C1198" s="14"/>
      <c r="D1198" s="196" t="s">
        <v>265</v>
      </c>
      <c r="E1198" s="204" t="s">
        <v>1</v>
      </c>
      <c r="F1198" s="205" t="s">
        <v>4279</v>
      </c>
      <c r="G1198" s="14"/>
      <c r="H1198" s="206">
        <v>9.2799999999999994</v>
      </c>
      <c r="I1198" s="207"/>
      <c r="J1198" s="14"/>
      <c r="K1198" s="14"/>
      <c r="L1198" s="203"/>
      <c r="M1198" s="208"/>
      <c r="N1198" s="209"/>
      <c r="O1198" s="209"/>
      <c r="P1198" s="209"/>
      <c r="Q1198" s="209"/>
      <c r="R1198" s="209"/>
      <c r="S1198" s="209"/>
      <c r="T1198" s="210"/>
      <c r="U1198" s="14"/>
      <c r="V1198" s="14"/>
      <c r="W1198" s="14"/>
      <c r="X1198" s="14"/>
      <c r="Y1198" s="14"/>
      <c r="Z1198" s="14"/>
      <c r="AA1198" s="14"/>
      <c r="AB1198" s="14"/>
      <c r="AC1198" s="14"/>
      <c r="AD1198" s="14"/>
      <c r="AE1198" s="14"/>
      <c r="AT1198" s="204" t="s">
        <v>265</v>
      </c>
      <c r="AU1198" s="204" t="s">
        <v>85</v>
      </c>
      <c r="AV1198" s="14" t="s">
        <v>85</v>
      </c>
      <c r="AW1198" s="14" t="s">
        <v>32</v>
      </c>
      <c r="AX1198" s="14" t="s">
        <v>75</v>
      </c>
      <c r="AY1198" s="204" t="s">
        <v>257</v>
      </c>
    </row>
    <row r="1199" s="14" customFormat="1">
      <c r="A1199" s="14"/>
      <c r="B1199" s="203"/>
      <c r="C1199" s="14"/>
      <c r="D1199" s="196" t="s">
        <v>265</v>
      </c>
      <c r="E1199" s="204" t="s">
        <v>1</v>
      </c>
      <c r="F1199" s="205" t="s">
        <v>4280</v>
      </c>
      <c r="G1199" s="14"/>
      <c r="H1199" s="206">
        <v>4.1500000000000004</v>
      </c>
      <c r="I1199" s="207"/>
      <c r="J1199" s="14"/>
      <c r="K1199" s="14"/>
      <c r="L1199" s="203"/>
      <c r="M1199" s="208"/>
      <c r="N1199" s="209"/>
      <c r="O1199" s="209"/>
      <c r="P1199" s="209"/>
      <c r="Q1199" s="209"/>
      <c r="R1199" s="209"/>
      <c r="S1199" s="209"/>
      <c r="T1199" s="210"/>
      <c r="U1199" s="14"/>
      <c r="V1199" s="14"/>
      <c r="W1199" s="14"/>
      <c r="X1199" s="14"/>
      <c r="Y1199" s="14"/>
      <c r="Z1199" s="14"/>
      <c r="AA1199" s="14"/>
      <c r="AB1199" s="14"/>
      <c r="AC1199" s="14"/>
      <c r="AD1199" s="14"/>
      <c r="AE1199" s="14"/>
      <c r="AT1199" s="204" t="s">
        <v>265</v>
      </c>
      <c r="AU1199" s="204" t="s">
        <v>85</v>
      </c>
      <c r="AV1199" s="14" t="s">
        <v>85</v>
      </c>
      <c r="AW1199" s="14" t="s">
        <v>32</v>
      </c>
      <c r="AX1199" s="14" t="s">
        <v>75</v>
      </c>
      <c r="AY1199" s="204" t="s">
        <v>257</v>
      </c>
    </row>
    <row r="1200" s="15" customFormat="1">
      <c r="A1200" s="15"/>
      <c r="B1200" s="211"/>
      <c r="C1200" s="15"/>
      <c r="D1200" s="196" t="s">
        <v>265</v>
      </c>
      <c r="E1200" s="212" t="s">
        <v>1</v>
      </c>
      <c r="F1200" s="213" t="s">
        <v>271</v>
      </c>
      <c r="G1200" s="15"/>
      <c r="H1200" s="214">
        <v>29.93</v>
      </c>
      <c r="I1200" s="215"/>
      <c r="J1200" s="15"/>
      <c r="K1200" s="15"/>
      <c r="L1200" s="211"/>
      <c r="M1200" s="216"/>
      <c r="N1200" s="217"/>
      <c r="O1200" s="217"/>
      <c r="P1200" s="217"/>
      <c r="Q1200" s="217"/>
      <c r="R1200" s="217"/>
      <c r="S1200" s="217"/>
      <c r="T1200" s="218"/>
      <c r="U1200" s="15"/>
      <c r="V1200" s="15"/>
      <c r="W1200" s="15"/>
      <c r="X1200" s="15"/>
      <c r="Y1200" s="15"/>
      <c r="Z1200" s="15"/>
      <c r="AA1200" s="15"/>
      <c r="AB1200" s="15"/>
      <c r="AC1200" s="15"/>
      <c r="AD1200" s="15"/>
      <c r="AE1200" s="15"/>
      <c r="AT1200" s="212" t="s">
        <v>265</v>
      </c>
      <c r="AU1200" s="212" t="s">
        <v>85</v>
      </c>
      <c r="AV1200" s="15" t="s">
        <v>108</v>
      </c>
      <c r="AW1200" s="15" t="s">
        <v>32</v>
      </c>
      <c r="AX1200" s="15" t="s">
        <v>82</v>
      </c>
      <c r="AY1200" s="212" t="s">
        <v>257</v>
      </c>
    </row>
    <row r="1201" s="2" customFormat="1" ht="24.15" customHeight="1">
      <c r="A1201" s="38"/>
      <c r="B1201" s="181"/>
      <c r="C1201" s="182" t="s">
        <v>1486</v>
      </c>
      <c r="D1201" s="182" t="s">
        <v>259</v>
      </c>
      <c r="E1201" s="183" t="s">
        <v>1594</v>
      </c>
      <c r="F1201" s="184" t="s">
        <v>1595</v>
      </c>
      <c r="G1201" s="185" t="s">
        <v>304</v>
      </c>
      <c r="H1201" s="186">
        <v>6.7439999999999998</v>
      </c>
      <c r="I1201" s="187"/>
      <c r="J1201" s="188">
        <f>ROUND(I1201*H1201,2)</f>
        <v>0</v>
      </c>
      <c r="K1201" s="184" t="s">
        <v>263</v>
      </c>
      <c r="L1201" s="39"/>
      <c r="M1201" s="189" t="s">
        <v>1</v>
      </c>
      <c r="N1201" s="190" t="s">
        <v>40</v>
      </c>
      <c r="O1201" s="77"/>
      <c r="P1201" s="191">
        <f>O1201*H1201</f>
        <v>0</v>
      </c>
      <c r="Q1201" s="191">
        <v>0</v>
      </c>
      <c r="R1201" s="191">
        <f>Q1201*H1201</f>
        <v>0</v>
      </c>
      <c r="S1201" s="191">
        <v>0</v>
      </c>
      <c r="T1201" s="192">
        <f>S1201*H1201</f>
        <v>0</v>
      </c>
      <c r="U1201" s="38"/>
      <c r="V1201" s="38"/>
      <c r="W1201" s="38"/>
      <c r="X1201" s="38"/>
      <c r="Y1201" s="38"/>
      <c r="Z1201" s="38"/>
      <c r="AA1201" s="38"/>
      <c r="AB1201" s="38"/>
      <c r="AC1201" s="38"/>
      <c r="AD1201" s="38"/>
      <c r="AE1201" s="38"/>
      <c r="AR1201" s="193" t="s">
        <v>364</v>
      </c>
      <c r="AT1201" s="193" t="s">
        <v>259</v>
      </c>
      <c r="AU1201" s="193" t="s">
        <v>85</v>
      </c>
      <c r="AY1201" s="19" t="s">
        <v>257</v>
      </c>
      <c r="BE1201" s="194">
        <f>IF(N1201="základní",J1201,0)</f>
        <v>0</v>
      </c>
      <c r="BF1201" s="194">
        <f>IF(N1201="snížená",J1201,0)</f>
        <v>0</v>
      </c>
      <c r="BG1201" s="194">
        <f>IF(N1201="zákl. přenesená",J1201,0)</f>
        <v>0</v>
      </c>
      <c r="BH1201" s="194">
        <f>IF(N1201="sníž. přenesená",J1201,0)</f>
        <v>0</v>
      </c>
      <c r="BI1201" s="194">
        <f>IF(N1201="nulová",J1201,0)</f>
        <v>0</v>
      </c>
      <c r="BJ1201" s="19" t="s">
        <v>82</v>
      </c>
      <c r="BK1201" s="194">
        <f>ROUND(I1201*H1201,2)</f>
        <v>0</v>
      </c>
      <c r="BL1201" s="19" t="s">
        <v>364</v>
      </c>
      <c r="BM1201" s="193" t="s">
        <v>4281</v>
      </c>
    </row>
    <row r="1202" s="2" customFormat="1" ht="24.15" customHeight="1">
      <c r="A1202" s="38"/>
      <c r="B1202" s="181"/>
      <c r="C1202" s="182" t="s">
        <v>1492</v>
      </c>
      <c r="D1202" s="182" t="s">
        <v>259</v>
      </c>
      <c r="E1202" s="183" t="s">
        <v>1598</v>
      </c>
      <c r="F1202" s="184" t="s">
        <v>1599</v>
      </c>
      <c r="G1202" s="185" t="s">
        <v>304</v>
      </c>
      <c r="H1202" s="186">
        <v>6.7439999999999998</v>
      </c>
      <c r="I1202" s="187"/>
      <c r="J1202" s="188">
        <f>ROUND(I1202*H1202,2)</f>
        <v>0</v>
      </c>
      <c r="K1202" s="184" t="s">
        <v>263</v>
      </c>
      <c r="L1202" s="39"/>
      <c r="M1202" s="189" t="s">
        <v>1</v>
      </c>
      <c r="N1202" s="190" t="s">
        <v>40</v>
      </c>
      <c r="O1202" s="77"/>
      <c r="P1202" s="191">
        <f>O1202*H1202</f>
        <v>0</v>
      </c>
      <c r="Q1202" s="191">
        <v>0</v>
      </c>
      <c r="R1202" s="191">
        <f>Q1202*H1202</f>
        <v>0</v>
      </c>
      <c r="S1202" s="191">
        <v>0</v>
      </c>
      <c r="T1202" s="192">
        <f>S1202*H1202</f>
        <v>0</v>
      </c>
      <c r="U1202" s="38"/>
      <c r="V1202" s="38"/>
      <c r="W1202" s="38"/>
      <c r="X1202" s="38"/>
      <c r="Y1202" s="38"/>
      <c r="Z1202" s="38"/>
      <c r="AA1202" s="38"/>
      <c r="AB1202" s="38"/>
      <c r="AC1202" s="38"/>
      <c r="AD1202" s="38"/>
      <c r="AE1202" s="38"/>
      <c r="AR1202" s="193" t="s">
        <v>364</v>
      </c>
      <c r="AT1202" s="193" t="s">
        <v>259</v>
      </c>
      <c r="AU1202" s="193" t="s">
        <v>85</v>
      </c>
      <c r="AY1202" s="19" t="s">
        <v>257</v>
      </c>
      <c r="BE1202" s="194">
        <f>IF(N1202="základní",J1202,0)</f>
        <v>0</v>
      </c>
      <c r="BF1202" s="194">
        <f>IF(N1202="snížená",J1202,0)</f>
        <v>0</v>
      </c>
      <c r="BG1202" s="194">
        <f>IF(N1202="zákl. přenesená",J1202,0)</f>
        <v>0</v>
      </c>
      <c r="BH1202" s="194">
        <f>IF(N1202="sníž. přenesená",J1202,0)</f>
        <v>0</v>
      </c>
      <c r="BI1202" s="194">
        <f>IF(N1202="nulová",J1202,0)</f>
        <v>0</v>
      </c>
      <c r="BJ1202" s="19" t="s">
        <v>82</v>
      </c>
      <c r="BK1202" s="194">
        <f>ROUND(I1202*H1202,2)</f>
        <v>0</v>
      </c>
      <c r="BL1202" s="19" t="s">
        <v>364</v>
      </c>
      <c r="BM1202" s="193" t="s">
        <v>4282</v>
      </c>
    </row>
    <row r="1203" s="12" customFormat="1" ht="22.8" customHeight="1">
      <c r="A1203" s="12"/>
      <c r="B1203" s="168"/>
      <c r="C1203" s="12"/>
      <c r="D1203" s="169" t="s">
        <v>74</v>
      </c>
      <c r="E1203" s="179" t="s">
        <v>1601</v>
      </c>
      <c r="F1203" s="179" t="s">
        <v>1602</v>
      </c>
      <c r="G1203" s="12"/>
      <c r="H1203" s="12"/>
      <c r="I1203" s="171"/>
      <c r="J1203" s="180">
        <f>BK1203</f>
        <v>0</v>
      </c>
      <c r="K1203" s="12"/>
      <c r="L1203" s="168"/>
      <c r="M1203" s="173"/>
      <c r="N1203" s="174"/>
      <c r="O1203" s="174"/>
      <c r="P1203" s="175">
        <f>SUM(P1204:P1207)</f>
        <v>0</v>
      </c>
      <c r="Q1203" s="174"/>
      <c r="R1203" s="175">
        <f>SUM(R1204:R1207)</f>
        <v>0</v>
      </c>
      <c r="S1203" s="174"/>
      <c r="T1203" s="176">
        <f>SUM(T1204:T1207)</f>
        <v>0</v>
      </c>
      <c r="U1203" s="12"/>
      <c r="V1203" s="12"/>
      <c r="W1203" s="12"/>
      <c r="X1203" s="12"/>
      <c r="Y1203" s="12"/>
      <c r="Z1203" s="12"/>
      <c r="AA1203" s="12"/>
      <c r="AB1203" s="12"/>
      <c r="AC1203" s="12"/>
      <c r="AD1203" s="12"/>
      <c r="AE1203" s="12"/>
      <c r="AR1203" s="169" t="s">
        <v>85</v>
      </c>
      <c r="AT1203" s="177" t="s">
        <v>74</v>
      </c>
      <c r="AU1203" s="177" t="s">
        <v>82</v>
      </c>
      <c r="AY1203" s="169" t="s">
        <v>257</v>
      </c>
      <c r="BK1203" s="178">
        <f>SUM(BK1204:BK1207)</f>
        <v>0</v>
      </c>
    </row>
    <row r="1204" s="2" customFormat="1" ht="44.25" customHeight="1">
      <c r="A1204" s="38"/>
      <c r="B1204" s="181"/>
      <c r="C1204" s="182" t="s">
        <v>1505</v>
      </c>
      <c r="D1204" s="182" t="s">
        <v>259</v>
      </c>
      <c r="E1204" s="183" t="s">
        <v>1604</v>
      </c>
      <c r="F1204" s="184" t="s">
        <v>1605</v>
      </c>
      <c r="G1204" s="185" t="s">
        <v>1606</v>
      </c>
      <c r="H1204" s="186">
        <v>32</v>
      </c>
      <c r="I1204" s="187"/>
      <c r="J1204" s="188">
        <f>ROUND(I1204*H1204,2)</f>
        <v>0</v>
      </c>
      <c r="K1204" s="184" t="s">
        <v>1</v>
      </c>
      <c r="L1204" s="39"/>
      <c r="M1204" s="189" t="s">
        <v>1</v>
      </c>
      <c r="N1204" s="190" t="s">
        <v>40</v>
      </c>
      <c r="O1204" s="77"/>
      <c r="P1204" s="191">
        <f>O1204*H1204</f>
        <v>0</v>
      </c>
      <c r="Q1204" s="191">
        <v>0</v>
      </c>
      <c r="R1204" s="191">
        <f>Q1204*H1204</f>
        <v>0</v>
      </c>
      <c r="S1204" s="191">
        <v>0</v>
      </c>
      <c r="T1204" s="192">
        <f>S1204*H1204</f>
        <v>0</v>
      </c>
      <c r="U1204" s="38"/>
      <c r="V1204" s="38"/>
      <c r="W1204" s="38"/>
      <c r="X1204" s="38"/>
      <c r="Y1204" s="38"/>
      <c r="Z1204" s="38"/>
      <c r="AA1204" s="38"/>
      <c r="AB1204" s="38"/>
      <c r="AC1204" s="38"/>
      <c r="AD1204" s="38"/>
      <c r="AE1204" s="38"/>
      <c r="AR1204" s="193" t="s">
        <v>364</v>
      </c>
      <c r="AT1204" s="193" t="s">
        <v>259</v>
      </c>
      <c r="AU1204" s="193" t="s">
        <v>85</v>
      </c>
      <c r="AY1204" s="19" t="s">
        <v>257</v>
      </c>
      <c r="BE1204" s="194">
        <f>IF(N1204="základní",J1204,0)</f>
        <v>0</v>
      </c>
      <c r="BF1204" s="194">
        <f>IF(N1204="snížená",J1204,0)</f>
        <v>0</v>
      </c>
      <c r="BG1204" s="194">
        <f>IF(N1204="zákl. přenesená",J1204,0)</f>
        <v>0</v>
      </c>
      <c r="BH1204" s="194">
        <f>IF(N1204="sníž. přenesená",J1204,0)</f>
        <v>0</v>
      </c>
      <c r="BI1204" s="194">
        <f>IF(N1204="nulová",J1204,0)</f>
        <v>0</v>
      </c>
      <c r="BJ1204" s="19" t="s">
        <v>82</v>
      </c>
      <c r="BK1204" s="194">
        <f>ROUND(I1204*H1204,2)</f>
        <v>0</v>
      </c>
      <c r="BL1204" s="19" t="s">
        <v>364</v>
      </c>
      <c r="BM1204" s="193" t="s">
        <v>4283</v>
      </c>
    </row>
    <row r="1205" s="2" customFormat="1" ht="44.25" customHeight="1">
      <c r="A1205" s="38"/>
      <c r="B1205" s="181"/>
      <c r="C1205" s="182" t="s">
        <v>1514</v>
      </c>
      <c r="D1205" s="182" t="s">
        <v>259</v>
      </c>
      <c r="E1205" s="183" t="s">
        <v>1609</v>
      </c>
      <c r="F1205" s="184" t="s">
        <v>1610</v>
      </c>
      <c r="G1205" s="185" t="s">
        <v>1606</v>
      </c>
      <c r="H1205" s="186">
        <v>32</v>
      </c>
      <c r="I1205" s="187"/>
      <c r="J1205" s="188">
        <f>ROUND(I1205*H1205,2)</f>
        <v>0</v>
      </c>
      <c r="K1205" s="184" t="s">
        <v>1</v>
      </c>
      <c r="L1205" s="39"/>
      <c r="M1205" s="189" t="s">
        <v>1</v>
      </c>
      <c r="N1205" s="190" t="s">
        <v>40</v>
      </c>
      <c r="O1205" s="77"/>
      <c r="P1205" s="191">
        <f>O1205*H1205</f>
        <v>0</v>
      </c>
      <c r="Q1205" s="191">
        <v>0</v>
      </c>
      <c r="R1205" s="191">
        <f>Q1205*H1205</f>
        <v>0</v>
      </c>
      <c r="S1205" s="191">
        <v>0</v>
      </c>
      <c r="T1205" s="192">
        <f>S1205*H1205</f>
        <v>0</v>
      </c>
      <c r="U1205" s="38"/>
      <c r="V1205" s="38"/>
      <c r="W1205" s="38"/>
      <c r="X1205" s="38"/>
      <c r="Y1205" s="38"/>
      <c r="Z1205" s="38"/>
      <c r="AA1205" s="38"/>
      <c r="AB1205" s="38"/>
      <c r="AC1205" s="38"/>
      <c r="AD1205" s="38"/>
      <c r="AE1205" s="38"/>
      <c r="AR1205" s="193" t="s">
        <v>364</v>
      </c>
      <c r="AT1205" s="193" t="s">
        <v>259</v>
      </c>
      <c r="AU1205" s="193" t="s">
        <v>85</v>
      </c>
      <c r="AY1205" s="19" t="s">
        <v>257</v>
      </c>
      <c r="BE1205" s="194">
        <f>IF(N1205="základní",J1205,0)</f>
        <v>0</v>
      </c>
      <c r="BF1205" s="194">
        <f>IF(N1205="snížená",J1205,0)</f>
        <v>0</v>
      </c>
      <c r="BG1205" s="194">
        <f>IF(N1205="zákl. přenesená",J1205,0)</f>
        <v>0</v>
      </c>
      <c r="BH1205" s="194">
        <f>IF(N1205="sníž. přenesená",J1205,0)</f>
        <v>0</v>
      </c>
      <c r="BI1205" s="194">
        <f>IF(N1205="nulová",J1205,0)</f>
        <v>0</v>
      </c>
      <c r="BJ1205" s="19" t="s">
        <v>82</v>
      </c>
      <c r="BK1205" s="194">
        <f>ROUND(I1205*H1205,2)</f>
        <v>0</v>
      </c>
      <c r="BL1205" s="19" t="s">
        <v>364</v>
      </c>
      <c r="BM1205" s="193" t="s">
        <v>4284</v>
      </c>
    </row>
    <row r="1206" s="2" customFormat="1" ht="49.05" customHeight="1">
      <c r="A1206" s="38"/>
      <c r="B1206" s="181"/>
      <c r="C1206" s="182" t="s">
        <v>1521</v>
      </c>
      <c r="D1206" s="182" t="s">
        <v>259</v>
      </c>
      <c r="E1206" s="183" t="s">
        <v>1613</v>
      </c>
      <c r="F1206" s="184" t="s">
        <v>1614</v>
      </c>
      <c r="G1206" s="185" t="s">
        <v>1606</v>
      </c>
      <c r="H1206" s="186">
        <v>32</v>
      </c>
      <c r="I1206" s="187"/>
      <c r="J1206" s="188">
        <f>ROUND(I1206*H1206,2)</f>
        <v>0</v>
      </c>
      <c r="K1206" s="184" t="s">
        <v>1</v>
      </c>
      <c r="L1206" s="39"/>
      <c r="M1206" s="189" t="s">
        <v>1</v>
      </c>
      <c r="N1206" s="190" t="s">
        <v>40</v>
      </c>
      <c r="O1206" s="77"/>
      <c r="P1206" s="191">
        <f>O1206*H1206</f>
        <v>0</v>
      </c>
      <c r="Q1206" s="191">
        <v>0</v>
      </c>
      <c r="R1206" s="191">
        <f>Q1206*H1206</f>
        <v>0</v>
      </c>
      <c r="S1206" s="191">
        <v>0</v>
      </c>
      <c r="T1206" s="192">
        <f>S1206*H1206</f>
        <v>0</v>
      </c>
      <c r="U1206" s="38"/>
      <c r="V1206" s="38"/>
      <c r="W1206" s="38"/>
      <c r="X1206" s="38"/>
      <c r="Y1206" s="38"/>
      <c r="Z1206" s="38"/>
      <c r="AA1206" s="38"/>
      <c r="AB1206" s="38"/>
      <c r="AC1206" s="38"/>
      <c r="AD1206" s="38"/>
      <c r="AE1206" s="38"/>
      <c r="AR1206" s="193" t="s">
        <v>364</v>
      </c>
      <c r="AT1206" s="193" t="s">
        <v>259</v>
      </c>
      <c r="AU1206" s="193" t="s">
        <v>85</v>
      </c>
      <c r="AY1206" s="19" t="s">
        <v>257</v>
      </c>
      <c r="BE1206" s="194">
        <f>IF(N1206="základní",J1206,0)</f>
        <v>0</v>
      </c>
      <c r="BF1206" s="194">
        <f>IF(N1206="snížená",J1206,0)</f>
        <v>0</v>
      </c>
      <c r="BG1206" s="194">
        <f>IF(N1206="zákl. přenesená",J1206,0)</f>
        <v>0</v>
      </c>
      <c r="BH1206" s="194">
        <f>IF(N1206="sníž. přenesená",J1206,0)</f>
        <v>0</v>
      </c>
      <c r="BI1206" s="194">
        <f>IF(N1206="nulová",J1206,0)</f>
        <v>0</v>
      </c>
      <c r="BJ1206" s="19" t="s">
        <v>82</v>
      </c>
      <c r="BK1206" s="194">
        <f>ROUND(I1206*H1206,2)</f>
        <v>0</v>
      </c>
      <c r="BL1206" s="19" t="s">
        <v>364</v>
      </c>
      <c r="BM1206" s="193" t="s">
        <v>4285</v>
      </c>
    </row>
    <row r="1207" s="2" customFormat="1" ht="44.25" customHeight="1">
      <c r="A1207" s="38"/>
      <c r="B1207" s="181"/>
      <c r="C1207" s="182" t="s">
        <v>1525</v>
      </c>
      <c r="D1207" s="182" t="s">
        <v>259</v>
      </c>
      <c r="E1207" s="183" t="s">
        <v>1617</v>
      </c>
      <c r="F1207" s="184" t="s">
        <v>1618</v>
      </c>
      <c r="G1207" s="185" t="s">
        <v>1606</v>
      </c>
      <c r="H1207" s="186">
        <v>16</v>
      </c>
      <c r="I1207" s="187"/>
      <c r="J1207" s="188">
        <f>ROUND(I1207*H1207,2)</f>
        <v>0</v>
      </c>
      <c r="K1207" s="184" t="s">
        <v>1</v>
      </c>
      <c r="L1207" s="39"/>
      <c r="M1207" s="189" t="s">
        <v>1</v>
      </c>
      <c r="N1207" s="190" t="s">
        <v>40</v>
      </c>
      <c r="O1207" s="77"/>
      <c r="P1207" s="191">
        <f>O1207*H1207</f>
        <v>0</v>
      </c>
      <c r="Q1207" s="191">
        <v>0</v>
      </c>
      <c r="R1207" s="191">
        <f>Q1207*H1207</f>
        <v>0</v>
      </c>
      <c r="S1207" s="191">
        <v>0</v>
      </c>
      <c r="T1207" s="192">
        <f>S1207*H1207</f>
        <v>0</v>
      </c>
      <c r="U1207" s="38"/>
      <c r="V1207" s="38"/>
      <c r="W1207" s="38"/>
      <c r="X1207" s="38"/>
      <c r="Y1207" s="38"/>
      <c r="Z1207" s="38"/>
      <c r="AA1207" s="38"/>
      <c r="AB1207" s="38"/>
      <c r="AC1207" s="38"/>
      <c r="AD1207" s="38"/>
      <c r="AE1207" s="38"/>
      <c r="AR1207" s="193" t="s">
        <v>364</v>
      </c>
      <c r="AT1207" s="193" t="s">
        <v>259</v>
      </c>
      <c r="AU1207" s="193" t="s">
        <v>85</v>
      </c>
      <c r="AY1207" s="19" t="s">
        <v>257</v>
      </c>
      <c r="BE1207" s="194">
        <f>IF(N1207="základní",J1207,0)</f>
        <v>0</v>
      </c>
      <c r="BF1207" s="194">
        <f>IF(N1207="snížená",J1207,0)</f>
        <v>0</v>
      </c>
      <c r="BG1207" s="194">
        <f>IF(N1207="zákl. přenesená",J1207,0)</f>
        <v>0</v>
      </c>
      <c r="BH1207" s="194">
        <f>IF(N1207="sníž. přenesená",J1207,0)</f>
        <v>0</v>
      </c>
      <c r="BI1207" s="194">
        <f>IF(N1207="nulová",J1207,0)</f>
        <v>0</v>
      </c>
      <c r="BJ1207" s="19" t="s">
        <v>82</v>
      </c>
      <c r="BK1207" s="194">
        <f>ROUND(I1207*H1207,2)</f>
        <v>0</v>
      </c>
      <c r="BL1207" s="19" t="s">
        <v>364</v>
      </c>
      <c r="BM1207" s="193" t="s">
        <v>4286</v>
      </c>
    </row>
    <row r="1208" s="12" customFormat="1" ht="22.8" customHeight="1">
      <c r="A1208" s="12"/>
      <c r="B1208" s="168"/>
      <c r="C1208" s="12"/>
      <c r="D1208" s="169" t="s">
        <v>74</v>
      </c>
      <c r="E1208" s="179" t="s">
        <v>1620</v>
      </c>
      <c r="F1208" s="179" t="s">
        <v>1621</v>
      </c>
      <c r="G1208" s="12"/>
      <c r="H1208" s="12"/>
      <c r="I1208" s="171"/>
      <c r="J1208" s="180">
        <f>BK1208</f>
        <v>0</v>
      </c>
      <c r="K1208" s="12"/>
      <c r="L1208" s="168"/>
      <c r="M1208" s="173"/>
      <c r="N1208" s="174"/>
      <c r="O1208" s="174"/>
      <c r="P1208" s="175">
        <f>SUM(P1209:P1220)</f>
        <v>0</v>
      </c>
      <c r="Q1208" s="174"/>
      <c r="R1208" s="175">
        <f>SUM(R1209:R1220)</f>
        <v>0</v>
      </c>
      <c r="S1208" s="174"/>
      <c r="T1208" s="176">
        <f>SUM(T1209:T1220)</f>
        <v>0</v>
      </c>
      <c r="U1208" s="12"/>
      <c r="V1208" s="12"/>
      <c r="W1208" s="12"/>
      <c r="X1208" s="12"/>
      <c r="Y1208" s="12"/>
      <c r="Z1208" s="12"/>
      <c r="AA1208" s="12"/>
      <c r="AB1208" s="12"/>
      <c r="AC1208" s="12"/>
      <c r="AD1208" s="12"/>
      <c r="AE1208" s="12"/>
      <c r="AR1208" s="169" t="s">
        <v>85</v>
      </c>
      <c r="AT1208" s="177" t="s">
        <v>74</v>
      </c>
      <c r="AU1208" s="177" t="s">
        <v>82</v>
      </c>
      <c r="AY1208" s="169" t="s">
        <v>257</v>
      </c>
      <c r="BK1208" s="178">
        <f>SUM(BK1209:BK1220)</f>
        <v>0</v>
      </c>
    </row>
    <row r="1209" s="2" customFormat="1" ht="37.8" customHeight="1">
      <c r="A1209" s="38"/>
      <c r="B1209" s="181"/>
      <c r="C1209" s="182" t="s">
        <v>1529</v>
      </c>
      <c r="D1209" s="182" t="s">
        <v>259</v>
      </c>
      <c r="E1209" s="183" t="s">
        <v>4287</v>
      </c>
      <c r="F1209" s="184" t="s">
        <v>4288</v>
      </c>
      <c r="G1209" s="185" t="s">
        <v>774</v>
      </c>
      <c r="H1209" s="186">
        <v>1</v>
      </c>
      <c r="I1209" s="187"/>
      <c r="J1209" s="188">
        <f>ROUND(I1209*H1209,2)</f>
        <v>0</v>
      </c>
      <c r="K1209" s="184" t="s">
        <v>1</v>
      </c>
      <c r="L1209" s="39"/>
      <c r="M1209" s="189" t="s">
        <v>1</v>
      </c>
      <c r="N1209" s="190" t="s">
        <v>40</v>
      </c>
      <c r="O1209" s="77"/>
      <c r="P1209" s="191">
        <f>O1209*H1209</f>
        <v>0</v>
      </c>
      <c r="Q1209" s="191">
        <v>0</v>
      </c>
      <c r="R1209" s="191">
        <f>Q1209*H1209</f>
        <v>0</v>
      </c>
      <c r="S1209" s="191">
        <v>0</v>
      </c>
      <c r="T1209" s="192">
        <f>S1209*H1209</f>
        <v>0</v>
      </c>
      <c r="U1209" s="38"/>
      <c r="V1209" s="38"/>
      <c r="W1209" s="38"/>
      <c r="X1209" s="38"/>
      <c r="Y1209" s="38"/>
      <c r="Z1209" s="38"/>
      <c r="AA1209" s="38"/>
      <c r="AB1209" s="38"/>
      <c r="AC1209" s="38"/>
      <c r="AD1209" s="38"/>
      <c r="AE1209" s="38"/>
      <c r="AR1209" s="193" t="s">
        <v>364</v>
      </c>
      <c r="AT1209" s="193" t="s">
        <v>259</v>
      </c>
      <c r="AU1209" s="193" t="s">
        <v>85</v>
      </c>
      <c r="AY1209" s="19" t="s">
        <v>257</v>
      </c>
      <c r="BE1209" s="194">
        <f>IF(N1209="základní",J1209,0)</f>
        <v>0</v>
      </c>
      <c r="BF1209" s="194">
        <f>IF(N1209="snížená",J1209,0)</f>
        <v>0</v>
      </c>
      <c r="BG1209" s="194">
        <f>IF(N1209="zákl. přenesená",J1209,0)</f>
        <v>0</v>
      </c>
      <c r="BH1209" s="194">
        <f>IF(N1209="sníž. přenesená",J1209,0)</f>
        <v>0</v>
      </c>
      <c r="BI1209" s="194">
        <f>IF(N1209="nulová",J1209,0)</f>
        <v>0</v>
      </c>
      <c r="BJ1209" s="19" t="s">
        <v>82</v>
      </c>
      <c r="BK1209" s="194">
        <f>ROUND(I1209*H1209,2)</f>
        <v>0</v>
      </c>
      <c r="BL1209" s="19" t="s">
        <v>364</v>
      </c>
      <c r="BM1209" s="193" t="s">
        <v>4289</v>
      </c>
    </row>
    <row r="1210" s="2" customFormat="1" ht="37.8" customHeight="1">
      <c r="A1210" s="38"/>
      <c r="B1210" s="181"/>
      <c r="C1210" s="182" t="s">
        <v>1533</v>
      </c>
      <c r="D1210" s="182" t="s">
        <v>259</v>
      </c>
      <c r="E1210" s="183" t="s">
        <v>4290</v>
      </c>
      <c r="F1210" s="184" t="s">
        <v>4291</v>
      </c>
      <c r="G1210" s="185" t="s">
        <v>774</v>
      </c>
      <c r="H1210" s="186">
        <v>1</v>
      </c>
      <c r="I1210" s="187"/>
      <c r="J1210" s="188">
        <f>ROUND(I1210*H1210,2)</f>
        <v>0</v>
      </c>
      <c r="K1210" s="184" t="s">
        <v>1</v>
      </c>
      <c r="L1210" s="39"/>
      <c r="M1210" s="189" t="s">
        <v>1</v>
      </c>
      <c r="N1210" s="190" t="s">
        <v>40</v>
      </c>
      <c r="O1210" s="77"/>
      <c r="P1210" s="191">
        <f>O1210*H1210</f>
        <v>0</v>
      </c>
      <c r="Q1210" s="191">
        <v>0</v>
      </c>
      <c r="R1210" s="191">
        <f>Q1210*H1210</f>
        <v>0</v>
      </c>
      <c r="S1210" s="191">
        <v>0</v>
      </c>
      <c r="T1210" s="192">
        <f>S1210*H1210</f>
        <v>0</v>
      </c>
      <c r="U1210" s="38"/>
      <c r="V1210" s="38"/>
      <c r="W1210" s="38"/>
      <c r="X1210" s="38"/>
      <c r="Y1210" s="38"/>
      <c r="Z1210" s="38"/>
      <c r="AA1210" s="38"/>
      <c r="AB1210" s="38"/>
      <c r="AC1210" s="38"/>
      <c r="AD1210" s="38"/>
      <c r="AE1210" s="38"/>
      <c r="AR1210" s="193" t="s">
        <v>364</v>
      </c>
      <c r="AT1210" s="193" t="s">
        <v>259</v>
      </c>
      <c r="AU1210" s="193" t="s">
        <v>85</v>
      </c>
      <c r="AY1210" s="19" t="s">
        <v>257</v>
      </c>
      <c r="BE1210" s="194">
        <f>IF(N1210="základní",J1210,0)</f>
        <v>0</v>
      </c>
      <c r="BF1210" s="194">
        <f>IF(N1210="snížená",J1210,0)</f>
        <v>0</v>
      </c>
      <c r="BG1210" s="194">
        <f>IF(N1210="zákl. přenesená",J1210,0)</f>
        <v>0</v>
      </c>
      <c r="BH1210" s="194">
        <f>IF(N1210="sníž. přenesená",J1210,0)</f>
        <v>0</v>
      </c>
      <c r="BI1210" s="194">
        <f>IF(N1210="nulová",J1210,0)</f>
        <v>0</v>
      </c>
      <c r="BJ1210" s="19" t="s">
        <v>82</v>
      </c>
      <c r="BK1210" s="194">
        <f>ROUND(I1210*H1210,2)</f>
        <v>0</v>
      </c>
      <c r="BL1210" s="19" t="s">
        <v>364</v>
      </c>
      <c r="BM1210" s="193" t="s">
        <v>4292</v>
      </c>
    </row>
    <row r="1211" s="2" customFormat="1" ht="37.8" customHeight="1">
      <c r="A1211" s="38"/>
      <c r="B1211" s="181"/>
      <c r="C1211" s="182" t="s">
        <v>1539</v>
      </c>
      <c r="D1211" s="182" t="s">
        <v>259</v>
      </c>
      <c r="E1211" s="183" t="s">
        <v>4293</v>
      </c>
      <c r="F1211" s="184" t="s">
        <v>4294</v>
      </c>
      <c r="G1211" s="185" t="s">
        <v>774</v>
      </c>
      <c r="H1211" s="186">
        <v>2</v>
      </c>
      <c r="I1211" s="187"/>
      <c r="J1211" s="188">
        <f>ROUND(I1211*H1211,2)</f>
        <v>0</v>
      </c>
      <c r="K1211" s="184" t="s">
        <v>1</v>
      </c>
      <c r="L1211" s="39"/>
      <c r="M1211" s="189" t="s">
        <v>1</v>
      </c>
      <c r="N1211" s="190" t="s">
        <v>40</v>
      </c>
      <c r="O1211" s="77"/>
      <c r="P1211" s="191">
        <f>O1211*H1211</f>
        <v>0</v>
      </c>
      <c r="Q1211" s="191">
        <v>0</v>
      </c>
      <c r="R1211" s="191">
        <f>Q1211*H1211</f>
        <v>0</v>
      </c>
      <c r="S1211" s="191">
        <v>0</v>
      </c>
      <c r="T1211" s="192">
        <f>S1211*H1211</f>
        <v>0</v>
      </c>
      <c r="U1211" s="38"/>
      <c r="V1211" s="38"/>
      <c r="W1211" s="38"/>
      <c r="X1211" s="38"/>
      <c r="Y1211" s="38"/>
      <c r="Z1211" s="38"/>
      <c r="AA1211" s="38"/>
      <c r="AB1211" s="38"/>
      <c r="AC1211" s="38"/>
      <c r="AD1211" s="38"/>
      <c r="AE1211" s="38"/>
      <c r="AR1211" s="193" t="s">
        <v>364</v>
      </c>
      <c r="AT1211" s="193" t="s">
        <v>259</v>
      </c>
      <c r="AU1211" s="193" t="s">
        <v>85</v>
      </c>
      <c r="AY1211" s="19" t="s">
        <v>257</v>
      </c>
      <c r="BE1211" s="194">
        <f>IF(N1211="základní",J1211,0)</f>
        <v>0</v>
      </c>
      <c r="BF1211" s="194">
        <f>IF(N1211="snížená",J1211,0)</f>
        <v>0</v>
      </c>
      <c r="BG1211" s="194">
        <f>IF(N1211="zákl. přenesená",J1211,0)</f>
        <v>0</v>
      </c>
      <c r="BH1211" s="194">
        <f>IF(N1211="sníž. přenesená",J1211,0)</f>
        <v>0</v>
      </c>
      <c r="BI1211" s="194">
        <f>IF(N1211="nulová",J1211,0)</f>
        <v>0</v>
      </c>
      <c r="BJ1211" s="19" t="s">
        <v>82</v>
      </c>
      <c r="BK1211" s="194">
        <f>ROUND(I1211*H1211,2)</f>
        <v>0</v>
      </c>
      <c r="BL1211" s="19" t="s">
        <v>364</v>
      </c>
      <c r="BM1211" s="193" t="s">
        <v>4295</v>
      </c>
    </row>
    <row r="1212" s="2" customFormat="1" ht="37.8" customHeight="1">
      <c r="A1212" s="38"/>
      <c r="B1212" s="181"/>
      <c r="C1212" s="182" t="s">
        <v>1547</v>
      </c>
      <c r="D1212" s="182" t="s">
        <v>259</v>
      </c>
      <c r="E1212" s="183" t="s">
        <v>4296</v>
      </c>
      <c r="F1212" s="184" t="s">
        <v>4297</v>
      </c>
      <c r="G1212" s="185" t="s">
        <v>774</v>
      </c>
      <c r="H1212" s="186">
        <v>2</v>
      </c>
      <c r="I1212" s="187"/>
      <c r="J1212" s="188">
        <f>ROUND(I1212*H1212,2)</f>
        <v>0</v>
      </c>
      <c r="K1212" s="184" t="s">
        <v>1</v>
      </c>
      <c r="L1212" s="39"/>
      <c r="M1212" s="189" t="s">
        <v>1</v>
      </c>
      <c r="N1212" s="190" t="s">
        <v>40</v>
      </c>
      <c r="O1212" s="77"/>
      <c r="P1212" s="191">
        <f>O1212*H1212</f>
        <v>0</v>
      </c>
      <c r="Q1212" s="191">
        <v>0</v>
      </c>
      <c r="R1212" s="191">
        <f>Q1212*H1212</f>
        <v>0</v>
      </c>
      <c r="S1212" s="191">
        <v>0</v>
      </c>
      <c r="T1212" s="192">
        <f>S1212*H1212</f>
        <v>0</v>
      </c>
      <c r="U1212" s="38"/>
      <c r="V1212" s="38"/>
      <c r="W1212" s="38"/>
      <c r="X1212" s="38"/>
      <c r="Y1212" s="38"/>
      <c r="Z1212" s="38"/>
      <c r="AA1212" s="38"/>
      <c r="AB1212" s="38"/>
      <c r="AC1212" s="38"/>
      <c r="AD1212" s="38"/>
      <c r="AE1212" s="38"/>
      <c r="AR1212" s="193" t="s">
        <v>364</v>
      </c>
      <c r="AT1212" s="193" t="s">
        <v>259</v>
      </c>
      <c r="AU1212" s="193" t="s">
        <v>85</v>
      </c>
      <c r="AY1212" s="19" t="s">
        <v>257</v>
      </c>
      <c r="BE1212" s="194">
        <f>IF(N1212="základní",J1212,0)</f>
        <v>0</v>
      </c>
      <c r="BF1212" s="194">
        <f>IF(N1212="snížená",J1212,0)</f>
        <v>0</v>
      </c>
      <c r="BG1212" s="194">
        <f>IF(N1212="zákl. přenesená",J1212,0)</f>
        <v>0</v>
      </c>
      <c r="BH1212" s="194">
        <f>IF(N1212="sníž. přenesená",J1212,0)</f>
        <v>0</v>
      </c>
      <c r="BI1212" s="194">
        <f>IF(N1212="nulová",J1212,0)</f>
        <v>0</v>
      </c>
      <c r="BJ1212" s="19" t="s">
        <v>82</v>
      </c>
      <c r="BK1212" s="194">
        <f>ROUND(I1212*H1212,2)</f>
        <v>0</v>
      </c>
      <c r="BL1212" s="19" t="s">
        <v>364</v>
      </c>
      <c r="BM1212" s="193" t="s">
        <v>4298</v>
      </c>
    </row>
    <row r="1213" s="2" customFormat="1" ht="49.05" customHeight="1">
      <c r="A1213" s="38"/>
      <c r="B1213" s="181"/>
      <c r="C1213" s="182" t="s">
        <v>912</v>
      </c>
      <c r="D1213" s="182" t="s">
        <v>259</v>
      </c>
      <c r="E1213" s="183" t="s">
        <v>4299</v>
      </c>
      <c r="F1213" s="184" t="s">
        <v>4300</v>
      </c>
      <c r="G1213" s="185" t="s">
        <v>774</v>
      </c>
      <c r="H1213" s="186">
        <v>1</v>
      </c>
      <c r="I1213" s="187"/>
      <c r="J1213" s="188">
        <f>ROUND(I1213*H1213,2)</f>
        <v>0</v>
      </c>
      <c r="K1213" s="184" t="s">
        <v>1</v>
      </c>
      <c r="L1213" s="39"/>
      <c r="M1213" s="189" t="s">
        <v>1</v>
      </c>
      <c r="N1213" s="190" t="s">
        <v>40</v>
      </c>
      <c r="O1213" s="77"/>
      <c r="P1213" s="191">
        <f>O1213*H1213</f>
        <v>0</v>
      </c>
      <c r="Q1213" s="191">
        <v>0</v>
      </c>
      <c r="R1213" s="191">
        <f>Q1213*H1213</f>
        <v>0</v>
      </c>
      <c r="S1213" s="191">
        <v>0</v>
      </c>
      <c r="T1213" s="192">
        <f>S1213*H1213</f>
        <v>0</v>
      </c>
      <c r="U1213" s="38"/>
      <c r="V1213" s="38"/>
      <c r="W1213" s="38"/>
      <c r="X1213" s="38"/>
      <c r="Y1213" s="38"/>
      <c r="Z1213" s="38"/>
      <c r="AA1213" s="38"/>
      <c r="AB1213" s="38"/>
      <c r="AC1213" s="38"/>
      <c r="AD1213" s="38"/>
      <c r="AE1213" s="38"/>
      <c r="AR1213" s="193" t="s">
        <v>364</v>
      </c>
      <c r="AT1213" s="193" t="s">
        <v>259</v>
      </c>
      <c r="AU1213" s="193" t="s">
        <v>85</v>
      </c>
      <c r="AY1213" s="19" t="s">
        <v>257</v>
      </c>
      <c r="BE1213" s="194">
        <f>IF(N1213="základní",J1213,0)</f>
        <v>0</v>
      </c>
      <c r="BF1213" s="194">
        <f>IF(N1213="snížená",J1213,0)</f>
        <v>0</v>
      </c>
      <c r="BG1213" s="194">
        <f>IF(N1213="zákl. přenesená",J1213,0)</f>
        <v>0</v>
      </c>
      <c r="BH1213" s="194">
        <f>IF(N1213="sníž. přenesená",J1213,0)</f>
        <v>0</v>
      </c>
      <c r="BI1213" s="194">
        <f>IF(N1213="nulová",J1213,0)</f>
        <v>0</v>
      </c>
      <c r="BJ1213" s="19" t="s">
        <v>82</v>
      </c>
      <c r="BK1213" s="194">
        <f>ROUND(I1213*H1213,2)</f>
        <v>0</v>
      </c>
      <c r="BL1213" s="19" t="s">
        <v>364</v>
      </c>
      <c r="BM1213" s="193" t="s">
        <v>4301</v>
      </c>
    </row>
    <row r="1214" s="2" customFormat="1" ht="49.05" customHeight="1">
      <c r="A1214" s="38"/>
      <c r="B1214" s="181"/>
      <c r="C1214" s="182" t="s">
        <v>1560</v>
      </c>
      <c r="D1214" s="182" t="s">
        <v>259</v>
      </c>
      <c r="E1214" s="183" t="s">
        <v>4302</v>
      </c>
      <c r="F1214" s="184" t="s">
        <v>4303</v>
      </c>
      <c r="G1214" s="185" t="s">
        <v>774</v>
      </c>
      <c r="H1214" s="186">
        <v>2</v>
      </c>
      <c r="I1214" s="187"/>
      <c r="J1214" s="188">
        <f>ROUND(I1214*H1214,2)</f>
        <v>0</v>
      </c>
      <c r="K1214" s="184" t="s">
        <v>1</v>
      </c>
      <c r="L1214" s="39"/>
      <c r="M1214" s="189" t="s">
        <v>1</v>
      </c>
      <c r="N1214" s="190" t="s">
        <v>40</v>
      </c>
      <c r="O1214" s="77"/>
      <c r="P1214" s="191">
        <f>O1214*H1214</f>
        <v>0</v>
      </c>
      <c r="Q1214" s="191">
        <v>0</v>
      </c>
      <c r="R1214" s="191">
        <f>Q1214*H1214</f>
        <v>0</v>
      </c>
      <c r="S1214" s="191">
        <v>0</v>
      </c>
      <c r="T1214" s="192">
        <f>S1214*H1214</f>
        <v>0</v>
      </c>
      <c r="U1214" s="38"/>
      <c r="V1214" s="38"/>
      <c r="W1214" s="38"/>
      <c r="X1214" s="38"/>
      <c r="Y1214" s="38"/>
      <c r="Z1214" s="38"/>
      <c r="AA1214" s="38"/>
      <c r="AB1214" s="38"/>
      <c r="AC1214" s="38"/>
      <c r="AD1214" s="38"/>
      <c r="AE1214" s="38"/>
      <c r="AR1214" s="193" t="s">
        <v>364</v>
      </c>
      <c r="AT1214" s="193" t="s">
        <v>259</v>
      </c>
      <c r="AU1214" s="193" t="s">
        <v>85</v>
      </c>
      <c r="AY1214" s="19" t="s">
        <v>257</v>
      </c>
      <c r="BE1214" s="194">
        <f>IF(N1214="základní",J1214,0)</f>
        <v>0</v>
      </c>
      <c r="BF1214" s="194">
        <f>IF(N1214="snížená",J1214,0)</f>
        <v>0</v>
      </c>
      <c r="BG1214" s="194">
        <f>IF(N1214="zákl. přenesená",J1214,0)</f>
        <v>0</v>
      </c>
      <c r="BH1214" s="194">
        <f>IF(N1214="sníž. přenesená",J1214,0)</f>
        <v>0</v>
      </c>
      <c r="BI1214" s="194">
        <f>IF(N1214="nulová",J1214,0)</f>
        <v>0</v>
      </c>
      <c r="BJ1214" s="19" t="s">
        <v>82</v>
      </c>
      <c r="BK1214" s="194">
        <f>ROUND(I1214*H1214,2)</f>
        <v>0</v>
      </c>
      <c r="BL1214" s="19" t="s">
        <v>364</v>
      </c>
      <c r="BM1214" s="193" t="s">
        <v>4304</v>
      </c>
    </row>
    <row r="1215" s="2" customFormat="1" ht="44.25" customHeight="1">
      <c r="A1215" s="38"/>
      <c r="B1215" s="181"/>
      <c r="C1215" s="182" t="s">
        <v>1585</v>
      </c>
      <c r="D1215" s="182" t="s">
        <v>259</v>
      </c>
      <c r="E1215" s="183" t="s">
        <v>4305</v>
      </c>
      <c r="F1215" s="184" t="s">
        <v>4306</v>
      </c>
      <c r="G1215" s="185" t="s">
        <v>774</v>
      </c>
      <c r="H1215" s="186">
        <v>1</v>
      </c>
      <c r="I1215" s="187"/>
      <c r="J1215" s="188">
        <f>ROUND(I1215*H1215,2)</f>
        <v>0</v>
      </c>
      <c r="K1215" s="184" t="s">
        <v>1</v>
      </c>
      <c r="L1215" s="39"/>
      <c r="M1215" s="189" t="s">
        <v>1</v>
      </c>
      <c r="N1215" s="190" t="s">
        <v>40</v>
      </c>
      <c r="O1215" s="77"/>
      <c r="P1215" s="191">
        <f>O1215*H1215</f>
        <v>0</v>
      </c>
      <c r="Q1215" s="191">
        <v>0</v>
      </c>
      <c r="R1215" s="191">
        <f>Q1215*H1215</f>
        <v>0</v>
      </c>
      <c r="S1215" s="191">
        <v>0</v>
      </c>
      <c r="T1215" s="192">
        <f>S1215*H1215</f>
        <v>0</v>
      </c>
      <c r="U1215" s="38"/>
      <c r="V1215" s="38"/>
      <c r="W1215" s="38"/>
      <c r="X1215" s="38"/>
      <c r="Y1215" s="38"/>
      <c r="Z1215" s="38"/>
      <c r="AA1215" s="38"/>
      <c r="AB1215" s="38"/>
      <c r="AC1215" s="38"/>
      <c r="AD1215" s="38"/>
      <c r="AE1215" s="38"/>
      <c r="AR1215" s="193" t="s">
        <v>364</v>
      </c>
      <c r="AT1215" s="193" t="s">
        <v>259</v>
      </c>
      <c r="AU1215" s="193" t="s">
        <v>85</v>
      </c>
      <c r="AY1215" s="19" t="s">
        <v>257</v>
      </c>
      <c r="BE1215" s="194">
        <f>IF(N1215="základní",J1215,0)</f>
        <v>0</v>
      </c>
      <c r="BF1215" s="194">
        <f>IF(N1215="snížená",J1215,0)</f>
        <v>0</v>
      </c>
      <c r="BG1215" s="194">
        <f>IF(N1215="zákl. přenesená",J1215,0)</f>
        <v>0</v>
      </c>
      <c r="BH1215" s="194">
        <f>IF(N1215="sníž. přenesená",J1215,0)</f>
        <v>0</v>
      </c>
      <c r="BI1215" s="194">
        <f>IF(N1215="nulová",J1215,0)</f>
        <v>0</v>
      </c>
      <c r="BJ1215" s="19" t="s">
        <v>82</v>
      </c>
      <c r="BK1215" s="194">
        <f>ROUND(I1215*H1215,2)</f>
        <v>0</v>
      </c>
      <c r="BL1215" s="19" t="s">
        <v>364</v>
      </c>
      <c r="BM1215" s="193" t="s">
        <v>4307</v>
      </c>
    </row>
    <row r="1216" s="2" customFormat="1" ht="44.25" customHeight="1">
      <c r="A1216" s="38"/>
      <c r="B1216" s="181"/>
      <c r="C1216" s="182" t="s">
        <v>1593</v>
      </c>
      <c r="D1216" s="182" t="s">
        <v>259</v>
      </c>
      <c r="E1216" s="183" t="s">
        <v>4308</v>
      </c>
      <c r="F1216" s="184" t="s">
        <v>4309</v>
      </c>
      <c r="G1216" s="185" t="s">
        <v>774</v>
      </c>
      <c r="H1216" s="186">
        <v>1</v>
      </c>
      <c r="I1216" s="187"/>
      <c r="J1216" s="188">
        <f>ROUND(I1216*H1216,2)</f>
        <v>0</v>
      </c>
      <c r="K1216" s="184" t="s">
        <v>1</v>
      </c>
      <c r="L1216" s="39"/>
      <c r="M1216" s="189" t="s">
        <v>1</v>
      </c>
      <c r="N1216" s="190" t="s">
        <v>40</v>
      </c>
      <c r="O1216" s="77"/>
      <c r="P1216" s="191">
        <f>O1216*H1216</f>
        <v>0</v>
      </c>
      <c r="Q1216" s="191">
        <v>0</v>
      </c>
      <c r="R1216" s="191">
        <f>Q1216*H1216</f>
        <v>0</v>
      </c>
      <c r="S1216" s="191">
        <v>0</v>
      </c>
      <c r="T1216" s="192">
        <f>S1216*H1216</f>
        <v>0</v>
      </c>
      <c r="U1216" s="38"/>
      <c r="V1216" s="38"/>
      <c r="W1216" s="38"/>
      <c r="X1216" s="38"/>
      <c r="Y1216" s="38"/>
      <c r="Z1216" s="38"/>
      <c r="AA1216" s="38"/>
      <c r="AB1216" s="38"/>
      <c r="AC1216" s="38"/>
      <c r="AD1216" s="38"/>
      <c r="AE1216" s="38"/>
      <c r="AR1216" s="193" t="s">
        <v>364</v>
      </c>
      <c r="AT1216" s="193" t="s">
        <v>259</v>
      </c>
      <c r="AU1216" s="193" t="s">
        <v>85</v>
      </c>
      <c r="AY1216" s="19" t="s">
        <v>257</v>
      </c>
      <c r="BE1216" s="194">
        <f>IF(N1216="základní",J1216,0)</f>
        <v>0</v>
      </c>
      <c r="BF1216" s="194">
        <f>IF(N1216="snížená",J1216,0)</f>
        <v>0</v>
      </c>
      <c r="BG1216" s="194">
        <f>IF(N1216="zákl. přenesená",J1216,0)</f>
        <v>0</v>
      </c>
      <c r="BH1216" s="194">
        <f>IF(N1216="sníž. přenesená",J1216,0)</f>
        <v>0</v>
      </c>
      <c r="BI1216" s="194">
        <f>IF(N1216="nulová",J1216,0)</f>
        <v>0</v>
      </c>
      <c r="BJ1216" s="19" t="s">
        <v>82</v>
      </c>
      <c r="BK1216" s="194">
        <f>ROUND(I1216*H1216,2)</f>
        <v>0</v>
      </c>
      <c r="BL1216" s="19" t="s">
        <v>364</v>
      </c>
      <c r="BM1216" s="193" t="s">
        <v>4310</v>
      </c>
    </row>
    <row r="1217" s="2" customFormat="1" ht="49.05" customHeight="1">
      <c r="A1217" s="38"/>
      <c r="B1217" s="181"/>
      <c r="C1217" s="182" t="s">
        <v>1597</v>
      </c>
      <c r="D1217" s="182" t="s">
        <v>259</v>
      </c>
      <c r="E1217" s="183" t="s">
        <v>4311</v>
      </c>
      <c r="F1217" s="184" t="s">
        <v>4312</v>
      </c>
      <c r="G1217" s="185" t="s">
        <v>774</v>
      </c>
      <c r="H1217" s="186">
        <v>5</v>
      </c>
      <c r="I1217" s="187"/>
      <c r="J1217" s="188">
        <f>ROUND(I1217*H1217,2)</f>
        <v>0</v>
      </c>
      <c r="K1217" s="184" t="s">
        <v>1</v>
      </c>
      <c r="L1217" s="39"/>
      <c r="M1217" s="189" t="s">
        <v>1</v>
      </c>
      <c r="N1217" s="190" t="s">
        <v>40</v>
      </c>
      <c r="O1217" s="77"/>
      <c r="P1217" s="191">
        <f>O1217*H1217</f>
        <v>0</v>
      </c>
      <c r="Q1217" s="191">
        <v>0</v>
      </c>
      <c r="R1217" s="191">
        <f>Q1217*H1217</f>
        <v>0</v>
      </c>
      <c r="S1217" s="191">
        <v>0</v>
      </c>
      <c r="T1217" s="192">
        <f>S1217*H1217</f>
        <v>0</v>
      </c>
      <c r="U1217" s="38"/>
      <c r="V1217" s="38"/>
      <c r="W1217" s="38"/>
      <c r="X1217" s="38"/>
      <c r="Y1217" s="38"/>
      <c r="Z1217" s="38"/>
      <c r="AA1217" s="38"/>
      <c r="AB1217" s="38"/>
      <c r="AC1217" s="38"/>
      <c r="AD1217" s="38"/>
      <c r="AE1217" s="38"/>
      <c r="AR1217" s="193" t="s">
        <v>364</v>
      </c>
      <c r="AT1217" s="193" t="s">
        <v>259</v>
      </c>
      <c r="AU1217" s="193" t="s">
        <v>85</v>
      </c>
      <c r="AY1217" s="19" t="s">
        <v>257</v>
      </c>
      <c r="BE1217" s="194">
        <f>IF(N1217="základní",J1217,0)</f>
        <v>0</v>
      </c>
      <c r="BF1217" s="194">
        <f>IF(N1217="snížená",J1217,0)</f>
        <v>0</v>
      </c>
      <c r="BG1217" s="194">
        <f>IF(N1217="zákl. přenesená",J1217,0)</f>
        <v>0</v>
      </c>
      <c r="BH1217" s="194">
        <f>IF(N1217="sníž. přenesená",J1217,0)</f>
        <v>0</v>
      </c>
      <c r="BI1217" s="194">
        <f>IF(N1217="nulová",J1217,0)</f>
        <v>0</v>
      </c>
      <c r="BJ1217" s="19" t="s">
        <v>82</v>
      </c>
      <c r="BK1217" s="194">
        <f>ROUND(I1217*H1217,2)</f>
        <v>0</v>
      </c>
      <c r="BL1217" s="19" t="s">
        <v>364</v>
      </c>
      <c r="BM1217" s="193" t="s">
        <v>4313</v>
      </c>
    </row>
    <row r="1218" s="2" customFormat="1" ht="44.25" customHeight="1">
      <c r="A1218" s="38"/>
      <c r="B1218" s="181"/>
      <c r="C1218" s="182" t="s">
        <v>1603</v>
      </c>
      <c r="D1218" s="182" t="s">
        <v>259</v>
      </c>
      <c r="E1218" s="183" t="s">
        <v>4314</v>
      </c>
      <c r="F1218" s="184" t="s">
        <v>4315</v>
      </c>
      <c r="G1218" s="185" t="s">
        <v>774</v>
      </c>
      <c r="H1218" s="186">
        <v>1</v>
      </c>
      <c r="I1218" s="187"/>
      <c r="J1218" s="188">
        <f>ROUND(I1218*H1218,2)</f>
        <v>0</v>
      </c>
      <c r="K1218" s="184" t="s">
        <v>1</v>
      </c>
      <c r="L1218" s="39"/>
      <c r="M1218" s="189" t="s">
        <v>1</v>
      </c>
      <c r="N1218" s="190" t="s">
        <v>40</v>
      </c>
      <c r="O1218" s="77"/>
      <c r="P1218" s="191">
        <f>O1218*H1218</f>
        <v>0</v>
      </c>
      <c r="Q1218" s="191">
        <v>0</v>
      </c>
      <c r="R1218" s="191">
        <f>Q1218*H1218</f>
        <v>0</v>
      </c>
      <c r="S1218" s="191">
        <v>0</v>
      </c>
      <c r="T1218" s="192">
        <f>S1218*H1218</f>
        <v>0</v>
      </c>
      <c r="U1218" s="38"/>
      <c r="V1218" s="38"/>
      <c r="W1218" s="38"/>
      <c r="X1218" s="38"/>
      <c r="Y1218" s="38"/>
      <c r="Z1218" s="38"/>
      <c r="AA1218" s="38"/>
      <c r="AB1218" s="38"/>
      <c r="AC1218" s="38"/>
      <c r="AD1218" s="38"/>
      <c r="AE1218" s="38"/>
      <c r="AR1218" s="193" t="s">
        <v>364</v>
      </c>
      <c r="AT1218" s="193" t="s">
        <v>259</v>
      </c>
      <c r="AU1218" s="193" t="s">
        <v>85</v>
      </c>
      <c r="AY1218" s="19" t="s">
        <v>257</v>
      </c>
      <c r="BE1218" s="194">
        <f>IF(N1218="základní",J1218,0)</f>
        <v>0</v>
      </c>
      <c r="BF1218" s="194">
        <f>IF(N1218="snížená",J1218,0)</f>
        <v>0</v>
      </c>
      <c r="BG1218" s="194">
        <f>IF(N1218="zákl. přenesená",J1218,0)</f>
        <v>0</v>
      </c>
      <c r="BH1218" s="194">
        <f>IF(N1218="sníž. přenesená",J1218,0)</f>
        <v>0</v>
      </c>
      <c r="BI1218" s="194">
        <f>IF(N1218="nulová",J1218,0)</f>
        <v>0</v>
      </c>
      <c r="BJ1218" s="19" t="s">
        <v>82</v>
      </c>
      <c r="BK1218" s="194">
        <f>ROUND(I1218*H1218,2)</f>
        <v>0</v>
      </c>
      <c r="BL1218" s="19" t="s">
        <v>364</v>
      </c>
      <c r="BM1218" s="193" t="s">
        <v>4316</v>
      </c>
    </row>
    <row r="1219" s="2" customFormat="1" ht="44.25" customHeight="1">
      <c r="A1219" s="38"/>
      <c r="B1219" s="181"/>
      <c r="C1219" s="182" t="s">
        <v>1608</v>
      </c>
      <c r="D1219" s="182" t="s">
        <v>259</v>
      </c>
      <c r="E1219" s="183" t="s">
        <v>4317</v>
      </c>
      <c r="F1219" s="184" t="s">
        <v>4318</v>
      </c>
      <c r="G1219" s="185" t="s">
        <v>774</v>
      </c>
      <c r="H1219" s="186">
        <v>1</v>
      </c>
      <c r="I1219" s="187"/>
      <c r="J1219" s="188">
        <f>ROUND(I1219*H1219,2)</f>
        <v>0</v>
      </c>
      <c r="K1219" s="184" t="s">
        <v>1</v>
      </c>
      <c r="L1219" s="39"/>
      <c r="M1219" s="189" t="s">
        <v>1</v>
      </c>
      <c r="N1219" s="190" t="s">
        <v>40</v>
      </c>
      <c r="O1219" s="77"/>
      <c r="P1219" s="191">
        <f>O1219*H1219</f>
        <v>0</v>
      </c>
      <c r="Q1219" s="191">
        <v>0</v>
      </c>
      <c r="R1219" s="191">
        <f>Q1219*H1219</f>
        <v>0</v>
      </c>
      <c r="S1219" s="191">
        <v>0</v>
      </c>
      <c r="T1219" s="192">
        <f>S1219*H1219</f>
        <v>0</v>
      </c>
      <c r="U1219" s="38"/>
      <c r="V1219" s="38"/>
      <c r="W1219" s="38"/>
      <c r="X1219" s="38"/>
      <c r="Y1219" s="38"/>
      <c r="Z1219" s="38"/>
      <c r="AA1219" s="38"/>
      <c r="AB1219" s="38"/>
      <c r="AC1219" s="38"/>
      <c r="AD1219" s="38"/>
      <c r="AE1219" s="38"/>
      <c r="AR1219" s="193" t="s">
        <v>364</v>
      </c>
      <c r="AT1219" s="193" t="s">
        <v>259</v>
      </c>
      <c r="AU1219" s="193" t="s">
        <v>85</v>
      </c>
      <c r="AY1219" s="19" t="s">
        <v>257</v>
      </c>
      <c r="BE1219" s="194">
        <f>IF(N1219="základní",J1219,0)</f>
        <v>0</v>
      </c>
      <c r="BF1219" s="194">
        <f>IF(N1219="snížená",J1219,0)</f>
        <v>0</v>
      </c>
      <c r="BG1219" s="194">
        <f>IF(N1219="zákl. přenesená",J1219,0)</f>
        <v>0</v>
      </c>
      <c r="BH1219" s="194">
        <f>IF(N1219="sníž. přenesená",J1219,0)</f>
        <v>0</v>
      </c>
      <c r="BI1219" s="194">
        <f>IF(N1219="nulová",J1219,0)</f>
        <v>0</v>
      </c>
      <c r="BJ1219" s="19" t="s">
        <v>82</v>
      </c>
      <c r="BK1219" s="194">
        <f>ROUND(I1219*H1219,2)</f>
        <v>0</v>
      </c>
      <c r="BL1219" s="19" t="s">
        <v>364</v>
      </c>
      <c r="BM1219" s="193" t="s">
        <v>4319</v>
      </c>
    </row>
    <row r="1220" s="2" customFormat="1" ht="44.25" customHeight="1">
      <c r="A1220" s="38"/>
      <c r="B1220" s="181"/>
      <c r="C1220" s="182" t="s">
        <v>1612</v>
      </c>
      <c r="D1220" s="182" t="s">
        <v>259</v>
      </c>
      <c r="E1220" s="183" t="s">
        <v>4320</v>
      </c>
      <c r="F1220" s="184" t="s">
        <v>4321</v>
      </c>
      <c r="G1220" s="185" t="s">
        <v>774</v>
      </c>
      <c r="H1220" s="186">
        <v>1</v>
      </c>
      <c r="I1220" s="187"/>
      <c r="J1220" s="188">
        <f>ROUND(I1220*H1220,2)</f>
        <v>0</v>
      </c>
      <c r="K1220" s="184" t="s">
        <v>1</v>
      </c>
      <c r="L1220" s="39"/>
      <c r="M1220" s="189" t="s">
        <v>1</v>
      </c>
      <c r="N1220" s="190" t="s">
        <v>40</v>
      </c>
      <c r="O1220" s="77"/>
      <c r="P1220" s="191">
        <f>O1220*H1220</f>
        <v>0</v>
      </c>
      <c r="Q1220" s="191">
        <v>0</v>
      </c>
      <c r="R1220" s="191">
        <f>Q1220*H1220</f>
        <v>0</v>
      </c>
      <c r="S1220" s="191">
        <v>0</v>
      </c>
      <c r="T1220" s="192">
        <f>S1220*H1220</f>
        <v>0</v>
      </c>
      <c r="U1220" s="38"/>
      <c r="V1220" s="38"/>
      <c r="W1220" s="38"/>
      <c r="X1220" s="38"/>
      <c r="Y1220" s="38"/>
      <c r="Z1220" s="38"/>
      <c r="AA1220" s="38"/>
      <c r="AB1220" s="38"/>
      <c r="AC1220" s="38"/>
      <c r="AD1220" s="38"/>
      <c r="AE1220" s="38"/>
      <c r="AR1220" s="193" t="s">
        <v>364</v>
      </c>
      <c r="AT1220" s="193" t="s">
        <v>259</v>
      </c>
      <c r="AU1220" s="193" t="s">
        <v>85</v>
      </c>
      <c r="AY1220" s="19" t="s">
        <v>257</v>
      </c>
      <c r="BE1220" s="194">
        <f>IF(N1220="základní",J1220,0)</f>
        <v>0</v>
      </c>
      <c r="BF1220" s="194">
        <f>IF(N1220="snížená",J1220,0)</f>
        <v>0</v>
      </c>
      <c r="BG1220" s="194">
        <f>IF(N1220="zákl. přenesená",J1220,0)</f>
        <v>0</v>
      </c>
      <c r="BH1220" s="194">
        <f>IF(N1220="sníž. přenesená",J1220,0)</f>
        <v>0</v>
      </c>
      <c r="BI1220" s="194">
        <f>IF(N1220="nulová",J1220,0)</f>
        <v>0</v>
      </c>
      <c r="BJ1220" s="19" t="s">
        <v>82</v>
      </c>
      <c r="BK1220" s="194">
        <f>ROUND(I1220*H1220,2)</f>
        <v>0</v>
      </c>
      <c r="BL1220" s="19" t="s">
        <v>364</v>
      </c>
      <c r="BM1220" s="193" t="s">
        <v>4322</v>
      </c>
    </row>
    <row r="1221" s="12" customFormat="1" ht="22.8" customHeight="1">
      <c r="A1221" s="12"/>
      <c r="B1221" s="168"/>
      <c r="C1221" s="12"/>
      <c r="D1221" s="169" t="s">
        <v>74</v>
      </c>
      <c r="E1221" s="179" t="s">
        <v>1774</v>
      </c>
      <c r="F1221" s="179" t="s">
        <v>1775</v>
      </c>
      <c r="G1221" s="12"/>
      <c r="H1221" s="12"/>
      <c r="I1221" s="171"/>
      <c r="J1221" s="180">
        <f>BK1221</f>
        <v>0</v>
      </c>
      <c r="K1221" s="12"/>
      <c r="L1221" s="168"/>
      <c r="M1221" s="173"/>
      <c r="N1221" s="174"/>
      <c r="O1221" s="174"/>
      <c r="P1221" s="175">
        <f>SUM(P1222:P1237)</f>
        <v>0</v>
      </c>
      <c r="Q1221" s="174"/>
      <c r="R1221" s="175">
        <f>SUM(R1222:R1237)</f>
        <v>0</v>
      </c>
      <c r="S1221" s="174"/>
      <c r="T1221" s="176">
        <f>SUM(T1222:T1237)</f>
        <v>0</v>
      </c>
      <c r="U1221" s="12"/>
      <c r="V1221" s="12"/>
      <c r="W1221" s="12"/>
      <c r="X1221" s="12"/>
      <c r="Y1221" s="12"/>
      <c r="Z1221" s="12"/>
      <c r="AA1221" s="12"/>
      <c r="AB1221" s="12"/>
      <c r="AC1221" s="12"/>
      <c r="AD1221" s="12"/>
      <c r="AE1221" s="12"/>
      <c r="AR1221" s="169" t="s">
        <v>85</v>
      </c>
      <c r="AT1221" s="177" t="s">
        <v>74</v>
      </c>
      <c r="AU1221" s="177" t="s">
        <v>82</v>
      </c>
      <c r="AY1221" s="169" t="s">
        <v>257</v>
      </c>
      <c r="BK1221" s="178">
        <f>SUM(BK1222:BK1237)</f>
        <v>0</v>
      </c>
    </row>
    <row r="1222" s="2" customFormat="1" ht="49.05" customHeight="1">
      <c r="A1222" s="38"/>
      <c r="B1222" s="181"/>
      <c r="C1222" s="182" t="s">
        <v>1616</v>
      </c>
      <c r="D1222" s="182" t="s">
        <v>259</v>
      </c>
      <c r="E1222" s="183" t="s">
        <v>4323</v>
      </c>
      <c r="F1222" s="184" t="s">
        <v>4324</v>
      </c>
      <c r="G1222" s="185" t="s">
        <v>323</v>
      </c>
      <c r="H1222" s="186">
        <v>110.95999999999999</v>
      </c>
      <c r="I1222" s="187"/>
      <c r="J1222" s="188">
        <f>ROUND(I1222*H1222,2)</f>
        <v>0</v>
      </c>
      <c r="K1222" s="184" t="s">
        <v>1</v>
      </c>
      <c r="L1222" s="39"/>
      <c r="M1222" s="189" t="s">
        <v>1</v>
      </c>
      <c r="N1222" s="190" t="s">
        <v>40</v>
      </c>
      <c r="O1222" s="77"/>
      <c r="P1222" s="191">
        <f>O1222*H1222</f>
        <v>0</v>
      </c>
      <c r="Q1222" s="191">
        <v>0</v>
      </c>
      <c r="R1222" s="191">
        <f>Q1222*H1222</f>
        <v>0</v>
      </c>
      <c r="S1222" s="191">
        <v>0</v>
      </c>
      <c r="T1222" s="192">
        <f>S1222*H1222</f>
        <v>0</v>
      </c>
      <c r="U1222" s="38"/>
      <c r="V1222" s="38"/>
      <c r="W1222" s="38"/>
      <c r="X1222" s="38"/>
      <c r="Y1222" s="38"/>
      <c r="Z1222" s="38"/>
      <c r="AA1222" s="38"/>
      <c r="AB1222" s="38"/>
      <c r="AC1222" s="38"/>
      <c r="AD1222" s="38"/>
      <c r="AE1222" s="38"/>
      <c r="AR1222" s="193" t="s">
        <v>364</v>
      </c>
      <c r="AT1222" s="193" t="s">
        <v>259</v>
      </c>
      <c r="AU1222" s="193" t="s">
        <v>85</v>
      </c>
      <c r="AY1222" s="19" t="s">
        <v>257</v>
      </c>
      <c r="BE1222" s="194">
        <f>IF(N1222="základní",J1222,0)</f>
        <v>0</v>
      </c>
      <c r="BF1222" s="194">
        <f>IF(N1222="snížená",J1222,0)</f>
        <v>0</v>
      </c>
      <c r="BG1222" s="194">
        <f>IF(N1222="zákl. přenesená",J1222,0)</f>
        <v>0</v>
      </c>
      <c r="BH1222" s="194">
        <f>IF(N1222="sníž. přenesená",J1222,0)</f>
        <v>0</v>
      </c>
      <c r="BI1222" s="194">
        <f>IF(N1222="nulová",J1222,0)</f>
        <v>0</v>
      </c>
      <c r="BJ1222" s="19" t="s">
        <v>82</v>
      </c>
      <c r="BK1222" s="194">
        <f>ROUND(I1222*H1222,2)</f>
        <v>0</v>
      </c>
      <c r="BL1222" s="19" t="s">
        <v>364</v>
      </c>
      <c r="BM1222" s="193" t="s">
        <v>4325</v>
      </c>
    </row>
    <row r="1223" s="2" customFormat="1" ht="49.05" customHeight="1">
      <c r="A1223" s="38"/>
      <c r="B1223" s="181"/>
      <c r="C1223" s="182" t="s">
        <v>1622</v>
      </c>
      <c r="D1223" s="182" t="s">
        <v>259</v>
      </c>
      <c r="E1223" s="183" t="s">
        <v>4326</v>
      </c>
      <c r="F1223" s="184" t="s">
        <v>4327</v>
      </c>
      <c r="G1223" s="185" t="s">
        <v>323</v>
      </c>
      <c r="H1223" s="186">
        <v>42.560000000000002</v>
      </c>
      <c r="I1223" s="187"/>
      <c r="J1223" s="188">
        <f>ROUND(I1223*H1223,2)</f>
        <v>0</v>
      </c>
      <c r="K1223" s="184" t="s">
        <v>1</v>
      </c>
      <c r="L1223" s="39"/>
      <c r="M1223" s="189" t="s">
        <v>1</v>
      </c>
      <c r="N1223" s="190" t="s">
        <v>40</v>
      </c>
      <c r="O1223" s="77"/>
      <c r="P1223" s="191">
        <f>O1223*H1223</f>
        <v>0</v>
      </c>
      <c r="Q1223" s="191">
        <v>0</v>
      </c>
      <c r="R1223" s="191">
        <f>Q1223*H1223</f>
        <v>0</v>
      </c>
      <c r="S1223" s="191">
        <v>0</v>
      </c>
      <c r="T1223" s="192">
        <f>S1223*H1223</f>
        <v>0</v>
      </c>
      <c r="U1223" s="38"/>
      <c r="V1223" s="38"/>
      <c r="W1223" s="38"/>
      <c r="X1223" s="38"/>
      <c r="Y1223" s="38"/>
      <c r="Z1223" s="38"/>
      <c r="AA1223" s="38"/>
      <c r="AB1223" s="38"/>
      <c r="AC1223" s="38"/>
      <c r="AD1223" s="38"/>
      <c r="AE1223" s="38"/>
      <c r="AR1223" s="193" t="s">
        <v>364</v>
      </c>
      <c r="AT1223" s="193" t="s">
        <v>259</v>
      </c>
      <c r="AU1223" s="193" t="s">
        <v>85</v>
      </c>
      <c r="AY1223" s="19" t="s">
        <v>257</v>
      </c>
      <c r="BE1223" s="194">
        <f>IF(N1223="základní",J1223,0)</f>
        <v>0</v>
      </c>
      <c r="BF1223" s="194">
        <f>IF(N1223="snížená",J1223,0)</f>
        <v>0</v>
      </c>
      <c r="BG1223" s="194">
        <f>IF(N1223="zákl. přenesená",J1223,0)</f>
        <v>0</v>
      </c>
      <c r="BH1223" s="194">
        <f>IF(N1223="sníž. přenesená",J1223,0)</f>
        <v>0</v>
      </c>
      <c r="BI1223" s="194">
        <f>IF(N1223="nulová",J1223,0)</f>
        <v>0</v>
      </c>
      <c r="BJ1223" s="19" t="s">
        <v>82</v>
      </c>
      <c r="BK1223" s="194">
        <f>ROUND(I1223*H1223,2)</f>
        <v>0</v>
      </c>
      <c r="BL1223" s="19" t="s">
        <v>364</v>
      </c>
      <c r="BM1223" s="193" t="s">
        <v>4328</v>
      </c>
    </row>
    <row r="1224" s="2" customFormat="1" ht="62.7" customHeight="1">
      <c r="A1224" s="38"/>
      <c r="B1224" s="181"/>
      <c r="C1224" s="182" t="s">
        <v>1626</v>
      </c>
      <c r="D1224" s="182" t="s">
        <v>259</v>
      </c>
      <c r="E1224" s="183" t="s">
        <v>4329</v>
      </c>
      <c r="F1224" s="184" t="s">
        <v>4330</v>
      </c>
      <c r="G1224" s="185" t="s">
        <v>323</v>
      </c>
      <c r="H1224" s="186">
        <v>18.600000000000001</v>
      </c>
      <c r="I1224" s="187"/>
      <c r="J1224" s="188">
        <f>ROUND(I1224*H1224,2)</f>
        <v>0</v>
      </c>
      <c r="K1224" s="184" t="s">
        <v>1</v>
      </c>
      <c r="L1224" s="39"/>
      <c r="M1224" s="189" t="s">
        <v>1</v>
      </c>
      <c r="N1224" s="190" t="s">
        <v>40</v>
      </c>
      <c r="O1224" s="77"/>
      <c r="P1224" s="191">
        <f>O1224*H1224</f>
        <v>0</v>
      </c>
      <c r="Q1224" s="191">
        <v>0</v>
      </c>
      <c r="R1224" s="191">
        <f>Q1224*H1224</f>
        <v>0</v>
      </c>
      <c r="S1224" s="191">
        <v>0</v>
      </c>
      <c r="T1224" s="192">
        <f>S1224*H1224</f>
        <v>0</v>
      </c>
      <c r="U1224" s="38"/>
      <c r="V1224" s="38"/>
      <c r="W1224" s="38"/>
      <c r="X1224" s="38"/>
      <c r="Y1224" s="38"/>
      <c r="Z1224" s="38"/>
      <c r="AA1224" s="38"/>
      <c r="AB1224" s="38"/>
      <c r="AC1224" s="38"/>
      <c r="AD1224" s="38"/>
      <c r="AE1224" s="38"/>
      <c r="AR1224" s="193" t="s">
        <v>364</v>
      </c>
      <c r="AT1224" s="193" t="s">
        <v>259</v>
      </c>
      <c r="AU1224" s="193" t="s">
        <v>85</v>
      </c>
      <c r="AY1224" s="19" t="s">
        <v>257</v>
      </c>
      <c r="BE1224" s="194">
        <f>IF(N1224="základní",J1224,0)</f>
        <v>0</v>
      </c>
      <c r="BF1224" s="194">
        <f>IF(N1224="snížená",J1224,0)</f>
        <v>0</v>
      </c>
      <c r="BG1224" s="194">
        <f>IF(N1224="zákl. přenesená",J1224,0)</f>
        <v>0</v>
      </c>
      <c r="BH1224" s="194">
        <f>IF(N1224="sníž. přenesená",J1224,0)</f>
        <v>0</v>
      </c>
      <c r="BI1224" s="194">
        <f>IF(N1224="nulová",J1224,0)</f>
        <v>0</v>
      </c>
      <c r="BJ1224" s="19" t="s">
        <v>82</v>
      </c>
      <c r="BK1224" s="194">
        <f>ROUND(I1224*H1224,2)</f>
        <v>0</v>
      </c>
      <c r="BL1224" s="19" t="s">
        <v>364</v>
      </c>
      <c r="BM1224" s="193" t="s">
        <v>4331</v>
      </c>
    </row>
    <row r="1225" s="2" customFormat="1" ht="49.05" customHeight="1">
      <c r="A1225" s="38"/>
      <c r="B1225" s="181"/>
      <c r="C1225" s="182" t="s">
        <v>1630</v>
      </c>
      <c r="D1225" s="182" t="s">
        <v>259</v>
      </c>
      <c r="E1225" s="183" t="s">
        <v>4332</v>
      </c>
      <c r="F1225" s="184" t="s">
        <v>1798</v>
      </c>
      <c r="G1225" s="185" t="s">
        <v>1799</v>
      </c>
      <c r="H1225" s="186">
        <v>325</v>
      </c>
      <c r="I1225" s="187"/>
      <c r="J1225" s="188">
        <f>ROUND(I1225*H1225,2)</f>
        <v>0</v>
      </c>
      <c r="K1225" s="184" t="s">
        <v>1</v>
      </c>
      <c r="L1225" s="39"/>
      <c r="M1225" s="189" t="s">
        <v>1</v>
      </c>
      <c r="N1225" s="190" t="s">
        <v>40</v>
      </c>
      <c r="O1225" s="77"/>
      <c r="P1225" s="191">
        <f>O1225*H1225</f>
        <v>0</v>
      </c>
      <c r="Q1225" s="191">
        <v>0</v>
      </c>
      <c r="R1225" s="191">
        <f>Q1225*H1225</f>
        <v>0</v>
      </c>
      <c r="S1225" s="191">
        <v>0</v>
      </c>
      <c r="T1225" s="192">
        <f>S1225*H1225</f>
        <v>0</v>
      </c>
      <c r="U1225" s="38"/>
      <c r="V1225" s="38"/>
      <c r="W1225" s="38"/>
      <c r="X1225" s="38"/>
      <c r="Y1225" s="38"/>
      <c r="Z1225" s="38"/>
      <c r="AA1225" s="38"/>
      <c r="AB1225" s="38"/>
      <c r="AC1225" s="38"/>
      <c r="AD1225" s="38"/>
      <c r="AE1225" s="38"/>
      <c r="AR1225" s="193" t="s">
        <v>364</v>
      </c>
      <c r="AT1225" s="193" t="s">
        <v>259</v>
      </c>
      <c r="AU1225" s="193" t="s">
        <v>85</v>
      </c>
      <c r="AY1225" s="19" t="s">
        <v>257</v>
      </c>
      <c r="BE1225" s="194">
        <f>IF(N1225="základní",J1225,0)</f>
        <v>0</v>
      </c>
      <c r="BF1225" s="194">
        <f>IF(N1225="snížená",J1225,0)</f>
        <v>0</v>
      </c>
      <c r="BG1225" s="194">
        <f>IF(N1225="zákl. přenesená",J1225,0)</f>
        <v>0</v>
      </c>
      <c r="BH1225" s="194">
        <f>IF(N1225="sníž. přenesená",J1225,0)</f>
        <v>0</v>
      </c>
      <c r="BI1225" s="194">
        <f>IF(N1225="nulová",J1225,0)</f>
        <v>0</v>
      </c>
      <c r="BJ1225" s="19" t="s">
        <v>82</v>
      </c>
      <c r="BK1225" s="194">
        <f>ROUND(I1225*H1225,2)</f>
        <v>0</v>
      </c>
      <c r="BL1225" s="19" t="s">
        <v>364</v>
      </c>
      <c r="BM1225" s="193" t="s">
        <v>4333</v>
      </c>
    </row>
    <row r="1226" s="2" customFormat="1" ht="49.05" customHeight="1">
      <c r="A1226" s="38"/>
      <c r="B1226" s="181"/>
      <c r="C1226" s="182" t="s">
        <v>1634</v>
      </c>
      <c r="D1226" s="182" t="s">
        <v>259</v>
      </c>
      <c r="E1226" s="183" t="s">
        <v>4334</v>
      </c>
      <c r="F1226" s="184" t="s">
        <v>1803</v>
      </c>
      <c r="G1226" s="185" t="s">
        <v>774</v>
      </c>
      <c r="H1226" s="186">
        <v>1</v>
      </c>
      <c r="I1226" s="187"/>
      <c r="J1226" s="188">
        <f>ROUND(I1226*H1226,2)</f>
        <v>0</v>
      </c>
      <c r="K1226" s="184" t="s">
        <v>1</v>
      </c>
      <c r="L1226" s="39"/>
      <c r="M1226" s="189" t="s">
        <v>1</v>
      </c>
      <c r="N1226" s="190" t="s">
        <v>40</v>
      </c>
      <c r="O1226" s="77"/>
      <c r="P1226" s="191">
        <f>O1226*H1226</f>
        <v>0</v>
      </c>
      <c r="Q1226" s="191">
        <v>0</v>
      </c>
      <c r="R1226" s="191">
        <f>Q1226*H1226</f>
        <v>0</v>
      </c>
      <c r="S1226" s="191">
        <v>0</v>
      </c>
      <c r="T1226" s="192">
        <f>S1226*H1226</f>
        <v>0</v>
      </c>
      <c r="U1226" s="38"/>
      <c r="V1226" s="38"/>
      <c r="W1226" s="38"/>
      <c r="X1226" s="38"/>
      <c r="Y1226" s="38"/>
      <c r="Z1226" s="38"/>
      <c r="AA1226" s="38"/>
      <c r="AB1226" s="38"/>
      <c r="AC1226" s="38"/>
      <c r="AD1226" s="38"/>
      <c r="AE1226" s="38"/>
      <c r="AR1226" s="193" t="s">
        <v>364</v>
      </c>
      <c r="AT1226" s="193" t="s">
        <v>259</v>
      </c>
      <c r="AU1226" s="193" t="s">
        <v>85</v>
      </c>
      <c r="AY1226" s="19" t="s">
        <v>257</v>
      </c>
      <c r="BE1226" s="194">
        <f>IF(N1226="základní",J1226,0)</f>
        <v>0</v>
      </c>
      <c r="BF1226" s="194">
        <f>IF(N1226="snížená",J1226,0)</f>
        <v>0</v>
      </c>
      <c r="BG1226" s="194">
        <f>IF(N1226="zákl. přenesená",J1226,0)</f>
        <v>0</v>
      </c>
      <c r="BH1226" s="194">
        <f>IF(N1226="sníž. přenesená",J1226,0)</f>
        <v>0</v>
      </c>
      <c r="BI1226" s="194">
        <f>IF(N1226="nulová",J1226,0)</f>
        <v>0</v>
      </c>
      <c r="BJ1226" s="19" t="s">
        <v>82</v>
      </c>
      <c r="BK1226" s="194">
        <f>ROUND(I1226*H1226,2)</f>
        <v>0</v>
      </c>
      <c r="BL1226" s="19" t="s">
        <v>364</v>
      </c>
      <c r="BM1226" s="193" t="s">
        <v>4335</v>
      </c>
    </row>
    <row r="1227" s="2" customFormat="1" ht="49.05" customHeight="1">
      <c r="A1227" s="38"/>
      <c r="B1227" s="181"/>
      <c r="C1227" s="182" t="s">
        <v>1638</v>
      </c>
      <c r="D1227" s="182" t="s">
        <v>259</v>
      </c>
      <c r="E1227" s="183" t="s">
        <v>4336</v>
      </c>
      <c r="F1227" s="184" t="s">
        <v>1807</v>
      </c>
      <c r="G1227" s="185" t="s">
        <v>422</v>
      </c>
      <c r="H1227" s="186">
        <v>82</v>
      </c>
      <c r="I1227" s="187"/>
      <c r="J1227" s="188">
        <f>ROUND(I1227*H1227,2)</f>
        <v>0</v>
      </c>
      <c r="K1227" s="184" t="s">
        <v>1</v>
      </c>
      <c r="L1227" s="39"/>
      <c r="M1227" s="189" t="s">
        <v>1</v>
      </c>
      <c r="N1227" s="190" t="s">
        <v>40</v>
      </c>
      <c r="O1227" s="77"/>
      <c r="P1227" s="191">
        <f>O1227*H1227</f>
        <v>0</v>
      </c>
      <c r="Q1227" s="191">
        <v>0</v>
      </c>
      <c r="R1227" s="191">
        <f>Q1227*H1227</f>
        <v>0</v>
      </c>
      <c r="S1227" s="191">
        <v>0</v>
      </c>
      <c r="T1227" s="192">
        <f>S1227*H1227</f>
        <v>0</v>
      </c>
      <c r="U1227" s="38"/>
      <c r="V1227" s="38"/>
      <c r="W1227" s="38"/>
      <c r="X1227" s="38"/>
      <c r="Y1227" s="38"/>
      <c r="Z1227" s="38"/>
      <c r="AA1227" s="38"/>
      <c r="AB1227" s="38"/>
      <c r="AC1227" s="38"/>
      <c r="AD1227" s="38"/>
      <c r="AE1227" s="38"/>
      <c r="AR1227" s="193" t="s">
        <v>364</v>
      </c>
      <c r="AT1227" s="193" t="s">
        <v>259</v>
      </c>
      <c r="AU1227" s="193" t="s">
        <v>85</v>
      </c>
      <c r="AY1227" s="19" t="s">
        <v>257</v>
      </c>
      <c r="BE1227" s="194">
        <f>IF(N1227="základní",J1227,0)</f>
        <v>0</v>
      </c>
      <c r="BF1227" s="194">
        <f>IF(N1227="snížená",J1227,0)</f>
        <v>0</v>
      </c>
      <c r="BG1227" s="194">
        <f>IF(N1227="zákl. přenesená",J1227,0)</f>
        <v>0</v>
      </c>
      <c r="BH1227" s="194">
        <f>IF(N1227="sníž. přenesená",J1227,0)</f>
        <v>0</v>
      </c>
      <c r="BI1227" s="194">
        <f>IF(N1227="nulová",J1227,0)</f>
        <v>0</v>
      </c>
      <c r="BJ1227" s="19" t="s">
        <v>82</v>
      </c>
      <c r="BK1227" s="194">
        <f>ROUND(I1227*H1227,2)</f>
        <v>0</v>
      </c>
      <c r="BL1227" s="19" t="s">
        <v>364</v>
      </c>
      <c r="BM1227" s="193" t="s">
        <v>4337</v>
      </c>
    </row>
    <row r="1228" s="2" customFormat="1" ht="49.05" customHeight="1">
      <c r="A1228" s="38"/>
      <c r="B1228" s="181"/>
      <c r="C1228" s="182" t="s">
        <v>1642</v>
      </c>
      <c r="D1228" s="182" t="s">
        <v>259</v>
      </c>
      <c r="E1228" s="183" t="s">
        <v>4338</v>
      </c>
      <c r="F1228" s="184" t="s">
        <v>1815</v>
      </c>
      <c r="G1228" s="185" t="s">
        <v>774</v>
      </c>
      <c r="H1228" s="186">
        <v>6</v>
      </c>
      <c r="I1228" s="187"/>
      <c r="J1228" s="188">
        <f>ROUND(I1228*H1228,2)</f>
        <v>0</v>
      </c>
      <c r="K1228" s="184" t="s">
        <v>1</v>
      </c>
      <c r="L1228" s="39"/>
      <c r="M1228" s="189" t="s">
        <v>1</v>
      </c>
      <c r="N1228" s="190" t="s">
        <v>40</v>
      </c>
      <c r="O1228" s="77"/>
      <c r="P1228" s="191">
        <f>O1228*H1228</f>
        <v>0</v>
      </c>
      <c r="Q1228" s="191">
        <v>0</v>
      </c>
      <c r="R1228" s="191">
        <f>Q1228*H1228</f>
        <v>0</v>
      </c>
      <c r="S1228" s="191">
        <v>0</v>
      </c>
      <c r="T1228" s="192">
        <f>S1228*H1228</f>
        <v>0</v>
      </c>
      <c r="U1228" s="38"/>
      <c r="V1228" s="38"/>
      <c r="W1228" s="38"/>
      <c r="X1228" s="38"/>
      <c r="Y1228" s="38"/>
      <c r="Z1228" s="38"/>
      <c r="AA1228" s="38"/>
      <c r="AB1228" s="38"/>
      <c r="AC1228" s="38"/>
      <c r="AD1228" s="38"/>
      <c r="AE1228" s="38"/>
      <c r="AR1228" s="193" t="s">
        <v>364</v>
      </c>
      <c r="AT1228" s="193" t="s">
        <v>259</v>
      </c>
      <c r="AU1228" s="193" t="s">
        <v>85</v>
      </c>
      <c r="AY1228" s="19" t="s">
        <v>257</v>
      </c>
      <c r="BE1228" s="194">
        <f>IF(N1228="základní",J1228,0)</f>
        <v>0</v>
      </c>
      <c r="BF1228" s="194">
        <f>IF(N1228="snížená",J1228,0)</f>
        <v>0</v>
      </c>
      <c r="BG1228" s="194">
        <f>IF(N1228="zákl. přenesená",J1228,0)</f>
        <v>0</v>
      </c>
      <c r="BH1228" s="194">
        <f>IF(N1228="sníž. přenesená",J1228,0)</f>
        <v>0</v>
      </c>
      <c r="BI1228" s="194">
        <f>IF(N1228="nulová",J1228,0)</f>
        <v>0</v>
      </c>
      <c r="BJ1228" s="19" t="s">
        <v>82</v>
      </c>
      <c r="BK1228" s="194">
        <f>ROUND(I1228*H1228,2)</f>
        <v>0</v>
      </c>
      <c r="BL1228" s="19" t="s">
        <v>364</v>
      </c>
      <c r="BM1228" s="193" t="s">
        <v>4339</v>
      </c>
    </row>
    <row r="1229" s="2" customFormat="1" ht="49.05" customHeight="1">
      <c r="A1229" s="38"/>
      <c r="B1229" s="181"/>
      <c r="C1229" s="182" t="s">
        <v>1646</v>
      </c>
      <c r="D1229" s="182" t="s">
        <v>259</v>
      </c>
      <c r="E1229" s="183" t="s">
        <v>1818</v>
      </c>
      <c r="F1229" s="184" t="s">
        <v>1819</v>
      </c>
      <c r="G1229" s="185" t="s">
        <v>422</v>
      </c>
      <c r="H1229" s="186">
        <v>37</v>
      </c>
      <c r="I1229" s="187"/>
      <c r="J1229" s="188">
        <f>ROUND(I1229*H1229,2)</f>
        <v>0</v>
      </c>
      <c r="K1229" s="184" t="s">
        <v>1</v>
      </c>
      <c r="L1229" s="39"/>
      <c r="M1229" s="189" t="s">
        <v>1</v>
      </c>
      <c r="N1229" s="190" t="s">
        <v>40</v>
      </c>
      <c r="O1229" s="77"/>
      <c r="P1229" s="191">
        <f>O1229*H1229</f>
        <v>0</v>
      </c>
      <c r="Q1229" s="191">
        <v>0</v>
      </c>
      <c r="R1229" s="191">
        <f>Q1229*H1229</f>
        <v>0</v>
      </c>
      <c r="S1229" s="191">
        <v>0</v>
      </c>
      <c r="T1229" s="192">
        <f>S1229*H1229</f>
        <v>0</v>
      </c>
      <c r="U1229" s="38"/>
      <c r="V1229" s="38"/>
      <c r="W1229" s="38"/>
      <c r="X1229" s="38"/>
      <c r="Y1229" s="38"/>
      <c r="Z1229" s="38"/>
      <c r="AA1229" s="38"/>
      <c r="AB1229" s="38"/>
      <c r="AC1229" s="38"/>
      <c r="AD1229" s="38"/>
      <c r="AE1229" s="38"/>
      <c r="AR1229" s="193" t="s">
        <v>364</v>
      </c>
      <c r="AT1229" s="193" t="s">
        <v>259</v>
      </c>
      <c r="AU1229" s="193" t="s">
        <v>85</v>
      </c>
      <c r="AY1229" s="19" t="s">
        <v>257</v>
      </c>
      <c r="BE1229" s="194">
        <f>IF(N1229="základní",J1229,0)</f>
        <v>0</v>
      </c>
      <c r="BF1229" s="194">
        <f>IF(N1229="snížená",J1229,0)</f>
        <v>0</v>
      </c>
      <c r="BG1229" s="194">
        <f>IF(N1229="zákl. přenesená",J1229,0)</f>
        <v>0</v>
      </c>
      <c r="BH1229" s="194">
        <f>IF(N1229="sníž. přenesená",J1229,0)</f>
        <v>0</v>
      </c>
      <c r="BI1229" s="194">
        <f>IF(N1229="nulová",J1229,0)</f>
        <v>0</v>
      </c>
      <c r="BJ1229" s="19" t="s">
        <v>82</v>
      </c>
      <c r="BK1229" s="194">
        <f>ROUND(I1229*H1229,2)</f>
        <v>0</v>
      </c>
      <c r="BL1229" s="19" t="s">
        <v>364</v>
      </c>
      <c r="BM1229" s="193" t="s">
        <v>4340</v>
      </c>
    </row>
    <row r="1230" s="2" customFormat="1" ht="49.05" customHeight="1">
      <c r="A1230" s="38"/>
      <c r="B1230" s="181"/>
      <c r="C1230" s="182" t="s">
        <v>1650</v>
      </c>
      <c r="D1230" s="182" t="s">
        <v>259</v>
      </c>
      <c r="E1230" s="183" t="s">
        <v>4341</v>
      </c>
      <c r="F1230" s="184" t="s">
        <v>1823</v>
      </c>
      <c r="G1230" s="185" t="s">
        <v>774</v>
      </c>
      <c r="H1230" s="186">
        <v>5</v>
      </c>
      <c r="I1230" s="187"/>
      <c r="J1230" s="188">
        <f>ROUND(I1230*H1230,2)</f>
        <v>0</v>
      </c>
      <c r="K1230" s="184" t="s">
        <v>1</v>
      </c>
      <c r="L1230" s="39"/>
      <c r="M1230" s="189" t="s">
        <v>1</v>
      </c>
      <c r="N1230" s="190" t="s">
        <v>40</v>
      </c>
      <c r="O1230" s="77"/>
      <c r="P1230" s="191">
        <f>O1230*H1230</f>
        <v>0</v>
      </c>
      <c r="Q1230" s="191">
        <v>0</v>
      </c>
      <c r="R1230" s="191">
        <f>Q1230*H1230</f>
        <v>0</v>
      </c>
      <c r="S1230" s="191">
        <v>0</v>
      </c>
      <c r="T1230" s="192">
        <f>S1230*H1230</f>
        <v>0</v>
      </c>
      <c r="U1230" s="38"/>
      <c r="V1230" s="38"/>
      <c r="W1230" s="38"/>
      <c r="X1230" s="38"/>
      <c r="Y1230" s="38"/>
      <c r="Z1230" s="38"/>
      <c r="AA1230" s="38"/>
      <c r="AB1230" s="38"/>
      <c r="AC1230" s="38"/>
      <c r="AD1230" s="38"/>
      <c r="AE1230" s="38"/>
      <c r="AR1230" s="193" t="s">
        <v>364</v>
      </c>
      <c r="AT1230" s="193" t="s">
        <v>259</v>
      </c>
      <c r="AU1230" s="193" t="s">
        <v>85</v>
      </c>
      <c r="AY1230" s="19" t="s">
        <v>257</v>
      </c>
      <c r="BE1230" s="194">
        <f>IF(N1230="základní",J1230,0)</f>
        <v>0</v>
      </c>
      <c r="BF1230" s="194">
        <f>IF(N1230="snížená",J1230,0)</f>
        <v>0</v>
      </c>
      <c r="BG1230" s="194">
        <f>IF(N1230="zákl. přenesená",J1230,0)</f>
        <v>0</v>
      </c>
      <c r="BH1230" s="194">
        <f>IF(N1230="sníž. přenesená",J1230,0)</f>
        <v>0</v>
      </c>
      <c r="BI1230" s="194">
        <f>IF(N1230="nulová",J1230,0)</f>
        <v>0</v>
      </c>
      <c r="BJ1230" s="19" t="s">
        <v>82</v>
      </c>
      <c r="BK1230" s="194">
        <f>ROUND(I1230*H1230,2)</f>
        <v>0</v>
      </c>
      <c r="BL1230" s="19" t="s">
        <v>364</v>
      </c>
      <c r="BM1230" s="193" t="s">
        <v>4342</v>
      </c>
    </row>
    <row r="1231" s="2" customFormat="1" ht="49.05" customHeight="1">
      <c r="A1231" s="38"/>
      <c r="B1231" s="181"/>
      <c r="C1231" s="182" t="s">
        <v>1654</v>
      </c>
      <c r="D1231" s="182" t="s">
        <v>259</v>
      </c>
      <c r="E1231" s="183" t="s">
        <v>1838</v>
      </c>
      <c r="F1231" s="184" t="s">
        <v>1839</v>
      </c>
      <c r="G1231" s="185" t="s">
        <v>774</v>
      </c>
      <c r="H1231" s="186">
        <v>1</v>
      </c>
      <c r="I1231" s="187"/>
      <c r="J1231" s="188">
        <f>ROUND(I1231*H1231,2)</f>
        <v>0</v>
      </c>
      <c r="K1231" s="184" t="s">
        <v>1</v>
      </c>
      <c r="L1231" s="39"/>
      <c r="M1231" s="189" t="s">
        <v>1</v>
      </c>
      <c r="N1231" s="190" t="s">
        <v>40</v>
      </c>
      <c r="O1231" s="77"/>
      <c r="P1231" s="191">
        <f>O1231*H1231</f>
        <v>0</v>
      </c>
      <c r="Q1231" s="191">
        <v>0</v>
      </c>
      <c r="R1231" s="191">
        <f>Q1231*H1231</f>
        <v>0</v>
      </c>
      <c r="S1231" s="191">
        <v>0</v>
      </c>
      <c r="T1231" s="192">
        <f>S1231*H1231</f>
        <v>0</v>
      </c>
      <c r="U1231" s="38"/>
      <c r="V1231" s="38"/>
      <c r="W1231" s="38"/>
      <c r="X1231" s="38"/>
      <c r="Y1231" s="38"/>
      <c r="Z1231" s="38"/>
      <c r="AA1231" s="38"/>
      <c r="AB1231" s="38"/>
      <c r="AC1231" s="38"/>
      <c r="AD1231" s="38"/>
      <c r="AE1231" s="38"/>
      <c r="AR1231" s="193" t="s">
        <v>364</v>
      </c>
      <c r="AT1231" s="193" t="s">
        <v>259</v>
      </c>
      <c r="AU1231" s="193" t="s">
        <v>85</v>
      </c>
      <c r="AY1231" s="19" t="s">
        <v>257</v>
      </c>
      <c r="BE1231" s="194">
        <f>IF(N1231="základní",J1231,0)</f>
        <v>0</v>
      </c>
      <c r="BF1231" s="194">
        <f>IF(N1231="snížená",J1231,0)</f>
        <v>0</v>
      </c>
      <c r="BG1231" s="194">
        <f>IF(N1231="zákl. přenesená",J1231,0)</f>
        <v>0</v>
      </c>
      <c r="BH1231" s="194">
        <f>IF(N1231="sníž. přenesená",J1231,0)</f>
        <v>0</v>
      </c>
      <c r="BI1231" s="194">
        <f>IF(N1231="nulová",J1231,0)</f>
        <v>0</v>
      </c>
      <c r="BJ1231" s="19" t="s">
        <v>82</v>
      </c>
      <c r="BK1231" s="194">
        <f>ROUND(I1231*H1231,2)</f>
        <v>0</v>
      </c>
      <c r="BL1231" s="19" t="s">
        <v>364</v>
      </c>
      <c r="BM1231" s="193" t="s">
        <v>4343</v>
      </c>
    </row>
    <row r="1232" s="2" customFormat="1" ht="49.05" customHeight="1">
      <c r="A1232" s="38"/>
      <c r="B1232" s="181"/>
      <c r="C1232" s="182" t="s">
        <v>1658</v>
      </c>
      <c r="D1232" s="182" t="s">
        <v>259</v>
      </c>
      <c r="E1232" s="183" t="s">
        <v>1870</v>
      </c>
      <c r="F1232" s="184" t="s">
        <v>1871</v>
      </c>
      <c r="G1232" s="185" t="s">
        <v>1799</v>
      </c>
      <c r="H1232" s="186">
        <v>122.98</v>
      </c>
      <c r="I1232" s="187"/>
      <c r="J1232" s="188">
        <f>ROUND(I1232*H1232,2)</f>
        <v>0</v>
      </c>
      <c r="K1232" s="184" t="s">
        <v>1</v>
      </c>
      <c r="L1232" s="39"/>
      <c r="M1232" s="189" t="s">
        <v>1</v>
      </c>
      <c r="N1232" s="190" t="s">
        <v>40</v>
      </c>
      <c r="O1232" s="77"/>
      <c r="P1232" s="191">
        <f>O1232*H1232</f>
        <v>0</v>
      </c>
      <c r="Q1232" s="191">
        <v>0</v>
      </c>
      <c r="R1232" s="191">
        <f>Q1232*H1232</f>
        <v>0</v>
      </c>
      <c r="S1232" s="191">
        <v>0</v>
      </c>
      <c r="T1232" s="192">
        <f>S1232*H1232</f>
        <v>0</v>
      </c>
      <c r="U1232" s="38"/>
      <c r="V1232" s="38"/>
      <c r="W1232" s="38"/>
      <c r="X1232" s="38"/>
      <c r="Y1232" s="38"/>
      <c r="Z1232" s="38"/>
      <c r="AA1232" s="38"/>
      <c r="AB1232" s="38"/>
      <c r="AC1232" s="38"/>
      <c r="AD1232" s="38"/>
      <c r="AE1232" s="38"/>
      <c r="AR1232" s="193" t="s">
        <v>364</v>
      </c>
      <c r="AT1232" s="193" t="s">
        <v>259</v>
      </c>
      <c r="AU1232" s="193" t="s">
        <v>85</v>
      </c>
      <c r="AY1232" s="19" t="s">
        <v>257</v>
      </c>
      <c r="BE1232" s="194">
        <f>IF(N1232="základní",J1232,0)</f>
        <v>0</v>
      </c>
      <c r="BF1232" s="194">
        <f>IF(N1232="snížená",J1232,0)</f>
        <v>0</v>
      </c>
      <c r="BG1232" s="194">
        <f>IF(N1232="zákl. přenesená",J1232,0)</f>
        <v>0</v>
      </c>
      <c r="BH1232" s="194">
        <f>IF(N1232="sníž. přenesená",J1232,0)</f>
        <v>0</v>
      </c>
      <c r="BI1232" s="194">
        <f>IF(N1232="nulová",J1232,0)</f>
        <v>0</v>
      </c>
      <c r="BJ1232" s="19" t="s">
        <v>82</v>
      </c>
      <c r="BK1232" s="194">
        <f>ROUND(I1232*H1232,2)</f>
        <v>0</v>
      </c>
      <c r="BL1232" s="19" t="s">
        <v>364</v>
      </c>
      <c r="BM1232" s="193" t="s">
        <v>4344</v>
      </c>
    </row>
    <row r="1233" s="2" customFormat="1" ht="49.05" customHeight="1">
      <c r="A1233" s="38"/>
      <c r="B1233" s="181"/>
      <c r="C1233" s="182" t="s">
        <v>1662</v>
      </c>
      <c r="D1233" s="182" t="s">
        <v>259</v>
      </c>
      <c r="E1233" s="183" t="s">
        <v>4345</v>
      </c>
      <c r="F1233" s="184" t="s">
        <v>1875</v>
      </c>
      <c r="G1233" s="185" t="s">
        <v>774</v>
      </c>
      <c r="H1233" s="186">
        <v>15</v>
      </c>
      <c r="I1233" s="187"/>
      <c r="J1233" s="188">
        <f>ROUND(I1233*H1233,2)</f>
        <v>0</v>
      </c>
      <c r="K1233" s="184" t="s">
        <v>1</v>
      </c>
      <c r="L1233" s="39"/>
      <c r="M1233" s="189" t="s">
        <v>1</v>
      </c>
      <c r="N1233" s="190" t="s">
        <v>40</v>
      </c>
      <c r="O1233" s="77"/>
      <c r="P1233" s="191">
        <f>O1233*H1233</f>
        <v>0</v>
      </c>
      <c r="Q1233" s="191">
        <v>0</v>
      </c>
      <c r="R1233" s="191">
        <f>Q1233*H1233</f>
        <v>0</v>
      </c>
      <c r="S1233" s="191">
        <v>0</v>
      </c>
      <c r="T1233" s="192">
        <f>S1233*H1233</f>
        <v>0</v>
      </c>
      <c r="U1233" s="38"/>
      <c r="V1233" s="38"/>
      <c r="W1233" s="38"/>
      <c r="X1233" s="38"/>
      <c r="Y1233" s="38"/>
      <c r="Z1233" s="38"/>
      <c r="AA1233" s="38"/>
      <c r="AB1233" s="38"/>
      <c r="AC1233" s="38"/>
      <c r="AD1233" s="38"/>
      <c r="AE1233" s="38"/>
      <c r="AR1233" s="193" t="s">
        <v>364</v>
      </c>
      <c r="AT1233" s="193" t="s">
        <v>259</v>
      </c>
      <c r="AU1233" s="193" t="s">
        <v>85</v>
      </c>
      <c r="AY1233" s="19" t="s">
        <v>257</v>
      </c>
      <c r="BE1233" s="194">
        <f>IF(N1233="základní",J1233,0)</f>
        <v>0</v>
      </c>
      <c r="BF1233" s="194">
        <f>IF(N1233="snížená",J1233,0)</f>
        <v>0</v>
      </c>
      <c r="BG1233" s="194">
        <f>IF(N1233="zákl. přenesená",J1233,0)</f>
        <v>0</v>
      </c>
      <c r="BH1233" s="194">
        <f>IF(N1233="sníž. přenesená",J1233,0)</f>
        <v>0</v>
      </c>
      <c r="BI1233" s="194">
        <f>IF(N1233="nulová",J1233,0)</f>
        <v>0</v>
      </c>
      <c r="BJ1233" s="19" t="s">
        <v>82</v>
      </c>
      <c r="BK1233" s="194">
        <f>ROUND(I1233*H1233,2)</f>
        <v>0</v>
      </c>
      <c r="BL1233" s="19" t="s">
        <v>364</v>
      </c>
      <c r="BM1233" s="193" t="s">
        <v>4346</v>
      </c>
    </row>
    <row r="1234" s="2" customFormat="1" ht="37.8" customHeight="1">
      <c r="A1234" s="38"/>
      <c r="B1234" s="181"/>
      <c r="C1234" s="182" t="s">
        <v>1666</v>
      </c>
      <c r="D1234" s="182" t="s">
        <v>259</v>
      </c>
      <c r="E1234" s="183" t="s">
        <v>4347</v>
      </c>
      <c r="F1234" s="184" t="s">
        <v>1903</v>
      </c>
      <c r="G1234" s="185" t="s">
        <v>422</v>
      </c>
      <c r="H1234" s="186">
        <v>13</v>
      </c>
      <c r="I1234" s="187"/>
      <c r="J1234" s="188">
        <f>ROUND(I1234*H1234,2)</f>
        <v>0</v>
      </c>
      <c r="K1234" s="184" t="s">
        <v>1</v>
      </c>
      <c r="L1234" s="39"/>
      <c r="M1234" s="189" t="s">
        <v>1</v>
      </c>
      <c r="N1234" s="190" t="s">
        <v>40</v>
      </c>
      <c r="O1234" s="77"/>
      <c r="P1234" s="191">
        <f>O1234*H1234</f>
        <v>0</v>
      </c>
      <c r="Q1234" s="191">
        <v>0</v>
      </c>
      <c r="R1234" s="191">
        <f>Q1234*H1234</f>
        <v>0</v>
      </c>
      <c r="S1234" s="191">
        <v>0</v>
      </c>
      <c r="T1234" s="192">
        <f>S1234*H1234</f>
        <v>0</v>
      </c>
      <c r="U1234" s="38"/>
      <c r="V1234" s="38"/>
      <c r="W1234" s="38"/>
      <c r="X1234" s="38"/>
      <c r="Y1234" s="38"/>
      <c r="Z1234" s="38"/>
      <c r="AA1234" s="38"/>
      <c r="AB1234" s="38"/>
      <c r="AC1234" s="38"/>
      <c r="AD1234" s="38"/>
      <c r="AE1234" s="38"/>
      <c r="AR1234" s="193" t="s">
        <v>364</v>
      </c>
      <c r="AT1234" s="193" t="s">
        <v>259</v>
      </c>
      <c r="AU1234" s="193" t="s">
        <v>85</v>
      </c>
      <c r="AY1234" s="19" t="s">
        <v>257</v>
      </c>
      <c r="BE1234" s="194">
        <f>IF(N1234="základní",J1234,0)</f>
        <v>0</v>
      </c>
      <c r="BF1234" s="194">
        <f>IF(N1234="snížená",J1234,0)</f>
        <v>0</v>
      </c>
      <c r="BG1234" s="194">
        <f>IF(N1234="zákl. přenesená",J1234,0)</f>
        <v>0</v>
      </c>
      <c r="BH1234" s="194">
        <f>IF(N1234="sníž. přenesená",J1234,0)</f>
        <v>0</v>
      </c>
      <c r="BI1234" s="194">
        <f>IF(N1234="nulová",J1234,0)</f>
        <v>0</v>
      </c>
      <c r="BJ1234" s="19" t="s">
        <v>82</v>
      </c>
      <c r="BK1234" s="194">
        <f>ROUND(I1234*H1234,2)</f>
        <v>0</v>
      </c>
      <c r="BL1234" s="19" t="s">
        <v>364</v>
      </c>
      <c r="BM1234" s="193" t="s">
        <v>4348</v>
      </c>
    </row>
    <row r="1235" s="2" customFormat="1" ht="49.05" customHeight="1">
      <c r="A1235" s="38"/>
      <c r="B1235" s="181"/>
      <c r="C1235" s="182" t="s">
        <v>1670</v>
      </c>
      <c r="D1235" s="182" t="s">
        <v>259</v>
      </c>
      <c r="E1235" s="183" t="s">
        <v>1914</v>
      </c>
      <c r="F1235" s="184" t="s">
        <v>1915</v>
      </c>
      <c r="G1235" s="185" t="s">
        <v>422</v>
      </c>
      <c r="H1235" s="186">
        <v>46</v>
      </c>
      <c r="I1235" s="187"/>
      <c r="J1235" s="188">
        <f>ROUND(I1235*H1235,2)</f>
        <v>0</v>
      </c>
      <c r="K1235" s="184" t="s">
        <v>1</v>
      </c>
      <c r="L1235" s="39"/>
      <c r="M1235" s="189" t="s">
        <v>1</v>
      </c>
      <c r="N1235" s="190" t="s">
        <v>40</v>
      </c>
      <c r="O1235" s="77"/>
      <c r="P1235" s="191">
        <f>O1235*H1235</f>
        <v>0</v>
      </c>
      <c r="Q1235" s="191">
        <v>0</v>
      </c>
      <c r="R1235" s="191">
        <f>Q1235*H1235</f>
        <v>0</v>
      </c>
      <c r="S1235" s="191">
        <v>0</v>
      </c>
      <c r="T1235" s="192">
        <f>S1235*H1235</f>
        <v>0</v>
      </c>
      <c r="U1235" s="38"/>
      <c r="V1235" s="38"/>
      <c r="W1235" s="38"/>
      <c r="X1235" s="38"/>
      <c r="Y1235" s="38"/>
      <c r="Z1235" s="38"/>
      <c r="AA1235" s="38"/>
      <c r="AB1235" s="38"/>
      <c r="AC1235" s="38"/>
      <c r="AD1235" s="38"/>
      <c r="AE1235" s="38"/>
      <c r="AR1235" s="193" t="s">
        <v>364</v>
      </c>
      <c r="AT1235" s="193" t="s">
        <v>259</v>
      </c>
      <c r="AU1235" s="193" t="s">
        <v>85</v>
      </c>
      <c r="AY1235" s="19" t="s">
        <v>257</v>
      </c>
      <c r="BE1235" s="194">
        <f>IF(N1235="základní",J1235,0)</f>
        <v>0</v>
      </c>
      <c r="BF1235" s="194">
        <f>IF(N1235="snížená",J1235,0)</f>
        <v>0</v>
      </c>
      <c r="BG1235" s="194">
        <f>IF(N1235="zákl. přenesená",J1235,0)</f>
        <v>0</v>
      </c>
      <c r="BH1235" s="194">
        <f>IF(N1235="sníž. přenesená",J1235,0)</f>
        <v>0</v>
      </c>
      <c r="BI1235" s="194">
        <f>IF(N1235="nulová",J1235,0)</f>
        <v>0</v>
      </c>
      <c r="BJ1235" s="19" t="s">
        <v>82</v>
      </c>
      <c r="BK1235" s="194">
        <f>ROUND(I1235*H1235,2)</f>
        <v>0</v>
      </c>
      <c r="BL1235" s="19" t="s">
        <v>364</v>
      </c>
      <c r="BM1235" s="193" t="s">
        <v>4349</v>
      </c>
    </row>
    <row r="1236" s="2" customFormat="1" ht="49.05" customHeight="1">
      <c r="A1236" s="38"/>
      <c r="B1236" s="181"/>
      <c r="C1236" s="182" t="s">
        <v>1674</v>
      </c>
      <c r="D1236" s="182" t="s">
        <v>259</v>
      </c>
      <c r="E1236" s="183" t="s">
        <v>1922</v>
      </c>
      <c r="F1236" s="184" t="s">
        <v>1923</v>
      </c>
      <c r="G1236" s="185" t="s">
        <v>774</v>
      </c>
      <c r="H1236" s="186">
        <v>2</v>
      </c>
      <c r="I1236" s="187"/>
      <c r="J1236" s="188">
        <f>ROUND(I1236*H1236,2)</f>
        <v>0</v>
      </c>
      <c r="K1236" s="184" t="s">
        <v>1</v>
      </c>
      <c r="L1236" s="39"/>
      <c r="M1236" s="189" t="s">
        <v>1</v>
      </c>
      <c r="N1236" s="190" t="s">
        <v>40</v>
      </c>
      <c r="O1236" s="77"/>
      <c r="P1236" s="191">
        <f>O1236*H1236</f>
        <v>0</v>
      </c>
      <c r="Q1236" s="191">
        <v>0</v>
      </c>
      <c r="R1236" s="191">
        <f>Q1236*H1236</f>
        <v>0</v>
      </c>
      <c r="S1236" s="191">
        <v>0</v>
      </c>
      <c r="T1236" s="192">
        <f>S1236*H1236</f>
        <v>0</v>
      </c>
      <c r="U1236" s="38"/>
      <c r="V1236" s="38"/>
      <c r="W1236" s="38"/>
      <c r="X1236" s="38"/>
      <c r="Y1236" s="38"/>
      <c r="Z1236" s="38"/>
      <c r="AA1236" s="38"/>
      <c r="AB1236" s="38"/>
      <c r="AC1236" s="38"/>
      <c r="AD1236" s="38"/>
      <c r="AE1236" s="38"/>
      <c r="AR1236" s="193" t="s">
        <v>364</v>
      </c>
      <c r="AT1236" s="193" t="s">
        <v>259</v>
      </c>
      <c r="AU1236" s="193" t="s">
        <v>85</v>
      </c>
      <c r="AY1236" s="19" t="s">
        <v>257</v>
      </c>
      <c r="BE1236" s="194">
        <f>IF(N1236="základní",J1236,0)</f>
        <v>0</v>
      </c>
      <c r="BF1236" s="194">
        <f>IF(N1236="snížená",J1236,0)</f>
        <v>0</v>
      </c>
      <c r="BG1236" s="194">
        <f>IF(N1236="zákl. přenesená",J1236,0)</f>
        <v>0</v>
      </c>
      <c r="BH1236" s="194">
        <f>IF(N1236="sníž. přenesená",J1236,0)</f>
        <v>0</v>
      </c>
      <c r="BI1236" s="194">
        <f>IF(N1236="nulová",J1236,0)</f>
        <v>0</v>
      </c>
      <c r="BJ1236" s="19" t="s">
        <v>82</v>
      </c>
      <c r="BK1236" s="194">
        <f>ROUND(I1236*H1236,2)</f>
        <v>0</v>
      </c>
      <c r="BL1236" s="19" t="s">
        <v>364</v>
      </c>
      <c r="BM1236" s="193" t="s">
        <v>4350</v>
      </c>
    </row>
    <row r="1237" s="2" customFormat="1" ht="49.05" customHeight="1">
      <c r="A1237" s="38"/>
      <c r="B1237" s="181"/>
      <c r="C1237" s="182" t="s">
        <v>1678</v>
      </c>
      <c r="D1237" s="182" t="s">
        <v>259</v>
      </c>
      <c r="E1237" s="183" t="s">
        <v>1930</v>
      </c>
      <c r="F1237" s="184" t="s">
        <v>1931</v>
      </c>
      <c r="G1237" s="185" t="s">
        <v>1799</v>
      </c>
      <c r="H1237" s="186">
        <v>755</v>
      </c>
      <c r="I1237" s="187"/>
      <c r="J1237" s="188">
        <f>ROUND(I1237*H1237,2)</f>
        <v>0</v>
      </c>
      <c r="K1237" s="184" t="s">
        <v>1</v>
      </c>
      <c r="L1237" s="39"/>
      <c r="M1237" s="189" t="s">
        <v>1</v>
      </c>
      <c r="N1237" s="190" t="s">
        <v>40</v>
      </c>
      <c r="O1237" s="77"/>
      <c r="P1237" s="191">
        <f>O1237*H1237</f>
        <v>0</v>
      </c>
      <c r="Q1237" s="191">
        <v>0</v>
      </c>
      <c r="R1237" s="191">
        <f>Q1237*H1237</f>
        <v>0</v>
      </c>
      <c r="S1237" s="191">
        <v>0</v>
      </c>
      <c r="T1237" s="192">
        <f>S1237*H1237</f>
        <v>0</v>
      </c>
      <c r="U1237" s="38"/>
      <c r="V1237" s="38"/>
      <c r="W1237" s="38"/>
      <c r="X1237" s="38"/>
      <c r="Y1237" s="38"/>
      <c r="Z1237" s="38"/>
      <c r="AA1237" s="38"/>
      <c r="AB1237" s="38"/>
      <c r="AC1237" s="38"/>
      <c r="AD1237" s="38"/>
      <c r="AE1237" s="38"/>
      <c r="AR1237" s="193" t="s">
        <v>364</v>
      </c>
      <c r="AT1237" s="193" t="s">
        <v>259</v>
      </c>
      <c r="AU1237" s="193" t="s">
        <v>85</v>
      </c>
      <c r="AY1237" s="19" t="s">
        <v>257</v>
      </c>
      <c r="BE1237" s="194">
        <f>IF(N1237="základní",J1237,0)</f>
        <v>0</v>
      </c>
      <c r="BF1237" s="194">
        <f>IF(N1237="snížená",J1237,0)</f>
        <v>0</v>
      </c>
      <c r="BG1237" s="194">
        <f>IF(N1237="zákl. přenesená",J1237,0)</f>
        <v>0</v>
      </c>
      <c r="BH1237" s="194">
        <f>IF(N1237="sníž. přenesená",J1237,0)</f>
        <v>0</v>
      </c>
      <c r="BI1237" s="194">
        <f>IF(N1237="nulová",J1237,0)</f>
        <v>0</v>
      </c>
      <c r="BJ1237" s="19" t="s">
        <v>82</v>
      </c>
      <c r="BK1237" s="194">
        <f>ROUND(I1237*H1237,2)</f>
        <v>0</v>
      </c>
      <c r="BL1237" s="19" t="s">
        <v>364</v>
      </c>
      <c r="BM1237" s="193" t="s">
        <v>4351</v>
      </c>
    </row>
    <row r="1238" s="12" customFormat="1" ht="22.8" customHeight="1">
      <c r="A1238" s="12"/>
      <c r="B1238" s="168"/>
      <c r="C1238" s="12"/>
      <c r="D1238" s="169" t="s">
        <v>74</v>
      </c>
      <c r="E1238" s="179" t="s">
        <v>1933</v>
      </c>
      <c r="F1238" s="179" t="s">
        <v>1934</v>
      </c>
      <c r="G1238" s="12"/>
      <c r="H1238" s="12"/>
      <c r="I1238" s="171"/>
      <c r="J1238" s="180">
        <f>BK1238</f>
        <v>0</v>
      </c>
      <c r="K1238" s="12"/>
      <c r="L1238" s="168"/>
      <c r="M1238" s="173"/>
      <c r="N1238" s="174"/>
      <c r="O1238" s="174"/>
      <c r="P1238" s="175">
        <f>SUM(P1239:P1241)</f>
        <v>0</v>
      </c>
      <c r="Q1238" s="174"/>
      <c r="R1238" s="175">
        <f>SUM(R1239:R1241)</f>
        <v>0</v>
      </c>
      <c r="S1238" s="174"/>
      <c r="T1238" s="176">
        <f>SUM(T1239:T1241)</f>
        <v>0</v>
      </c>
      <c r="U1238" s="12"/>
      <c r="V1238" s="12"/>
      <c r="W1238" s="12"/>
      <c r="X1238" s="12"/>
      <c r="Y1238" s="12"/>
      <c r="Z1238" s="12"/>
      <c r="AA1238" s="12"/>
      <c r="AB1238" s="12"/>
      <c r="AC1238" s="12"/>
      <c r="AD1238" s="12"/>
      <c r="AE1238" s="12"/>
      <c r="AR1238" s="169" t="s">
        <v>85</v>
      </c>
      <c r="AT1238" s="177" t="s">
        <v>74</v>
      </c>
      <c r="AU1238" s="177" t="s">
        <v>82</v>
      </c>
      <c r="AY1238" s="169" t="s">
        <v>257</v>
      </c>
      <c r="BK1238" s="178">
        <f>SUM(BK1239:BK1241)</f>
        <v>0</v>
      </c>
    </row>
    <row r="1239" s="2" customFormat="1" ht="37.8" customHeight="1">
      <c r="A1239" s="38"/>
      <c r="B1239" s="181"/>
      <c r="C1239" s="182" t="s">
        <v>1682</v>
      </c>
      <c r="D1239" s="182" t="s">
        <v>259</v>
      </c>
      <c r="E1239" s="183" t="s">
        <v>1940</v>
      </c>
      <c r="F1239" s="184" t="s">
        <v>1941</v>
      </c>
      <c r="G1239" s="185" t="s">
        <v>422</v>
      </c>
      <c r="H1239" s="186">
        <v>13</v>
      </c>
      <c r="I1239" s="187"/>
      <c r="J1239" s="188">
        <f>ROUND(I1239*H1239,2)</f>
        <v>0</v>
      </c>
      <c r="K1239" s="184" t="s">
        <v>1</v>
      </c>
      <c r="L1239" s="39"/>
      <c r="M1239" s="189" t="s">
        <v>1</v>
      </c>
      <c r="N1239" s="190" t="s">
        <v>40</v>
      </c>
      <c r="O1239" s="77"/>
      <c r="P1239" s="191">
        <f>O1239*H1239</f>
        <v>0</v>
      </c>
      <c r="Q1239" s="191">
        <v>0</v>
      </c>
      <c r="R1239" s="191">
        <f>Q1239*H1239</f>
        <v>0</v>
      </c>
      <c r="S1239" s="191">
        <v>0</v>
      </c>
      <c r="T1239" s="192">
        <f>S1239*H1239</f>
        <v>0</v>
      </c>
      <c r="U1239" s="38"/>
      <c r="V1239" s="38"/>
      <c r="W1239" s="38"/>
      <c r="X1239" s="38"/>
      <c r="Y1239" s="38"/>
      <c r="Z1239" s="38"/>
      <c r="AA1239" s="38"/>
      <c r="AB1239" s="38"/>
      <c r="AC1239" s="38"/>
      <c r="AD1239" s="38"/>
      <c r="AE1239" s="38"/>
      <c r="AR1239" s="193" t="s">
        <v>364</v>
      </c>
      <c r="AT1239" s="193" t="s">
        <v>259</v>
      </c>
      <c r="AU1239" s="193" t="s">
        <v>85</v>
      </c>
      <c r="AY1239" s="19" t="s">
        <v>257</v>
      </c>
      <c r="BE1239" s="194">
        <f>IF(N1239="základní",J1239,0)</f>
        <v>0</v>
      </c>
      <c r="BF1239" s="194">
        <f>IF(N1239="snížená",J1239,0)</f>
        <v>0</v>
      </c>
      <c r="BG1239" s="194">
        <f>IF(N1239="zákl. přenesená",J1239,0)</f>
        <v>0</v>
      </c>
      <c r="BH1239" s="194">
        <f>IF(N1239="sníž. přenesená",J1239,0)</f>
        <v>0</v>
      </c>
      <c r="BI1239" s="194">
        <f>IF(N1239="nulová",J1239,0)</f>
        <v>0</v>
      </c>
      <c r="BJ1239" s="19" t="s">
        <v>82</v>
      </c>
      <c r="BK1239" s="194">
        <f>ROUND(I1239*H1239,2)</f>
        <v>0</v>
      </c>
      <c r="BL1239" s="19" t="s">
        <v>364</v>
      </c>
      <c r="BM1239" s="193" t="s">
        <v>4352</v>
      </c>
    </row>
    <row r="1240" s="2" customFormat="1" ht="44.25" customHeight="1">
      <c r="A1240" s="38"/>
      <c r="B1240" s="181"/>
      <c r="C1240" s="182" t="s">
        <v>1686</v>
      </c>
      <c r="D1240" s="182" t="s">
        <v>259</v>
      </c>
      <c r="E1240" s="183" t="s">
        <v>1952</v>
      </c>
      <c r="F1240" s="184" t="s">
        <v>1953</v>
      </c>
      <c r="G1240" s="185" t="s">
        <v>422</v>
      </c>
      <c r="H1240" s="186">
        <v>9</v>
      </c>
      <c r="I1240" s="187"/>
      <c r="J1240" s="188">
        <f>ROUND(I1240*H1240,2)</f>
        <v>0</v>
      </c>
      <c r="K1240" s="184" t="s">
        <v>1</v>
      </c>
      <c r="L1240" s="39"/>
      <c r="M1240" s="189" t="s">
        <v>1</v>
      </c>
      <c r="N1240" s="190" t="s">
        <v>40</v>
      </c>
      <c r="O1240" s="77"/>
      <c r="P1240" s="191">
        <f>O1240*H1240</f>
        <v>0</v>
      </c>
      <c r="Q1240" s="191">
        <v>0</v>
      </c>
      <c r="R1240" s="191">
        <f>Q1240*H1240</f>
        <v>0</v>
      </c>
      <c r="S1240" s="191">
        <v>0</v>
      </c>
      <c r="T1240" s="192">
        <f>S1240*H1240</f>
        <v>0</v>
      </c>
      <c r="U1240" s="38"/>
      <c r="V1240" s="38"/>
      <c r="W1240" s="38"/>
      <c r="X1240" s="38"/>
      <c r="Y1240" s="38"/>
      <c r="Z1240" s="38"/>
      <c r="AA1240" s="38"/>
      <c r="AB1240" s="38"/>
      <c r="AC1240" s="38"/>
      <c r="AD1240" s="38"/>
      <c r="AE1240" s="38"/>
      <c r="AR1240" s="193" t="s">
        <v>364</v>
      </c>
      <c r="AT1240" s="193" t="s">
        <v>259</v>
      </c>
      <c r="AU1240" s="193" t="s">
        <v>85</v>
      </c>
      <c r="AY1240" s="19" t="s">
        <v>257</v>
      </c>
      <c r="BE1240" s="194">
        <f>IF(N1240="základní",J1240,0)</f>
        <v>0</v>
      </c>
      <c r="BF1240" s="194">
        <f>IF(N1240="snížená",J1240,0)</f>
        <v>0</v>
      </c>
      <c r="BG1240" s="194">
        <f>IF(N1240="zákl. přenesená",J1240,0)</f>
        <v>0</v>
      </c>
      <c r="BH1240" s="194">
        <f>IF(N1240="sníž. přenesená",J1240,0)</f>
        <v>0</v>
      </c>
      <c r="BI1240" s="194">
        <f>IF(N1240="nulová",J1240,0)</f>
        <v>0</v>
      </c>
      <c r="BJ1240" s="19" t="s">
        <v>82</v>
      </c>
      <c r="BK1240" s="194">
        <f>ROUND(I1240*H1240,2)</f>
        <v>0</v>
      </c>
      <c r="BL1240" s="19" t="s">
        <v>364</v>
      </c>
      <c r="BM1240" s="193" t="s">
        <v>4353</v>
      </c>
    </row>
    <row r="1241" s="2" customFormat="1" ht="49.05" customHeight="1">
      <c r="A1241" s="38"/>
      <c r="B1241" s="181"/>
      <c r="C1241" s="182" t="s">
        <v>1690</v>
      </c>
      <c r="D1241" s="182" t="s">
        <v>259</v>
      </c>
      <c r="E1241" s="183" t="s">
        <v>1984</v>
      </c>
      <c r="F1241" s="184" t="s">
        <v>1985</v>
      </c>
      <c r="G1241" s="185" t="s">
        <v>774</v>
      </c>
      <c r="H1241" s="186">
        <v>8</v>
      </c>
      <c r="I1241" s="187"/>
      <c r="J1241" s="188">
        <f>ROUND(I1241*H1241,2)</f>
        <v>0</v>
      </c>
      <c r="K1241" s="184" t="s">
        <v>1</v>
      </c>
      <c r="L1241" s="39"/>
      <c r="M1241" s="189" t="s">
        <v>1</v>
      </c>
      <c r="N1241" s="190" t="s">
        <v>40</v>
      </c>
      <c r="O1241" s="77"/>
      <c r="P1241" s="191">
        <f>O1241*H1241</f>
        <v>0</v>
      </c>
      <c r="Q1241" s="191">
        <v>0</v>
      </c>
      <c r="R1241" s="191">
        <f>Q1241*H1241</f>
        <v>0</v>
      </c>
      <c r="S1241" s="191">
        <v>0</v>
      </c>
      <c r="T1241" s="192">
        <f>S1241*H1241</f>
        <v>0</v>
      </c>
      <c r="U1241" s="38"/>
      <c r="V1241" s="38"/>
      <c r="W1241" s="38"/>
      <c r="X1241" s="38"/>
      <c r="Y1241" s="38"/>
      <c r="Z1241" s="38"/>
      <c r="AA1241" s="38"/>
      <c r="AB1241" s="38"/>
      <c r="AC1241" s="38"/>
      <c r="AD1241" s="38"/>
      <c r="AE1241" s="38"/>
      <c r="AR1241" s="193" t="s">
        <v>364</v>
      </c>
      <c r="AT1241" s="193" t="s">
        <v>259</v>
      </c>
      <c r="AU1241" s="193" t="s">
        <v>85</v>
      </c>
      <c r="AY1241" s="19" t="s">
        <v>257</v>
      </c>
      <c r="BE1241" s="194">
        <f>IF(N1241="základní",J1241,0)</f>
        <v>0</v>
      </c>
      <c r="BF1241" s="194">
        <f>IF(N1241="snížená",J1241,0)</f>
        <v>0</v>
      </c>
      <c r="BG1241" s="194">
        <f>IF(N1241="zákl. přenesená",J1241,0)</f>
        <v>0</v>
      </c>
      <c r="BH1241" s="194">
        <f>IF(N1241="sníž. přenesená",J1241,0)</f>
        <v>0</v>
      </c>
      <c r="BI1241" s="194">
        <f>IF(N1241="nulová",J1241,0)</f>
        <v>0</v>
      </c>
      <c r="BJ1241" s="19" t="s">
        <v>82</v>
      </c>
      <c r="BK1241" s="194">
        <f>ROUND(I1241*H1241,2)</f>
        <v>0</v>
      </c>
      <c r="BL1241" s="19" t="s">
        <v>364</v>
      </c>
      <c r="BM1241" s="193" t="s">
        <v>4354</v>
      </c>
    </row>
    <row r="1242" s="12" customFormat="1" ht="22.8" customHeight="1">
      <c r="A1242" s="12"/>
      <c r="B1242" s="168"/>
      <c r="C1242" s="12"/>
      <c r="D1242" s="169" t="s">
        <v>74</v>
      </c>
      <c r="E1242" s="179" t="s">
        <v>1987</v>
      </c>
      <c r="F1242" s="179" t="s">
        <v>1988</v>
      </c>
      <c r="G1242" s="12"/>
      <c r="H1242" s="12"/>
      <c r="I1242" s="171"/>
      <c r="J1242" s="180">
        <f>BK1242</f>
        <v>0</v>
      </c>
      <c r="K1242" s="12"/>
      <c r="L1242" s="168"/>
      <c r="M1242" s="173"/>
      <c r="N1242" s="174"/>
      <c r="O1242" s="174"/>
      <c r="P1242" s="175">
        <f>SUM(P1243:P1260)</f>
        <v>0</v>
      </c>
      <c r="Q1242" s="174"/>
      <c r="R1242" s="175">
        <f>SUM(R1243:R1260)</f>
        <v>14.753288300000001</v>
      </c>
      <c r="S1242" s="174"/>
      <c r="T1242" s="176">
        <f>SUM(T1243:T1260)</f>
        <v>0</v>
      </c>
      <c r="U1242" s="12"/>
      <c r="V1242" s="12"/>
      <c r="W1242" s="12"/>
      <c r="X1242" s="12"/>
      <c r="Y1242" s="12"/>
      <c r="Z1242" s="12"/>
      <c r="AA1242" s="12"/>
      <c r="AB1242" s="12"/>
      <c r="AC1242" s="12"/>
      <c r="AD1242" s="12"/>
      <c r="AE1242" s="12"/>
      <c r="AR1242" s="169" t="s">
        <v>85</v>
      </c>
      <c r="AT1242" s="177" t="s">
        <v>74</v>
      </c>
      <c r="AU1242" s="177" t="s">
        <v>82</v>
      </c>
      <c r="AY1242" s="169" t="s">
        <v>257</v>
      </c>
      <c r="BK1242" s="178">
        <f>SUM(BK1243:BK1260)</f>
        <v>0</v>
      </c>
    </row>
    <row r="1243" s="2" customFormat="1" ht="16.5" customHeight="1">
      <c r="A1243" s="38"/>
      <c r="B1243" s="181"/>
      <c r="C1243" s="182" t="s">
        <v>1694</v>
      </c>
      <c r="D1243" s="182" t="s">
        <v>259</v>
      </c>
      <c r="E1243" s="183" t="s">
        <v>1990</v>
      </c>
      <c r="F1243" s="184" t="s">
        <v>1991</v>
      </c>
      <c r="G1243" s="185" t="s">
        <v>323</v>
      </c>
      <c r="H1243" s="186">
        <v>178.09</v>
      </c>
      <c r="I1243" s="187"/>
      <c r="J1243" s="188">
        <f>ROUND(I1243*H1243,2)</f>
        <v>0</v>
      </c>
      <c r="K1243" s="184" t="s">
        <v>263</v>
      </c>
      <c r="L1243" s="39"/>
      <c r="M1243" s="189" t="s">
        <v>1</v>
      </c>
      <c r="N1243" s="190" t="s">
        <v>40</v>
      </c>
      <c r="O1243" s="77"/>
      <c r="P1243" s="191">
        <f>O1243*H1243</f>
        <v>0</v>
      </c>
      <c r="Q1243" s="191">
        <v>0</v>
      </c>
      <c r="R1243" s="191">
        <f>Q1243*H1243</f>
        <v>0</v>
      </c>
      <c r="S1243" s="191">
        <v>0</v>
      </c>
      <c r="T1243" s="192">
        <f>S1243*H1243</f>
        <v>0</v>
      </c>
      <c r="U1243" s="38"/>
      <c r="V1243" s="38"/>
      <c r="W1243" s="38"/>
      <c r="X1243" s="38"/>
      <c r="Y1243" s="38"/>
      <c r="Z1243" s="38"/>
      <c r="AA1243" s="38"/>
      <c r="AB1243" s="38"/>
      <c r="AC1243" s="38"/>
      <c r="AD1243" s="38"/>
      <c r="AE1243" s="38"/>
      <c r="AR1243" s="193" t="s">
        <v>364</v>
      </c>
      <c r="AT1243" s="193" t="s">
        <v>259</v>
      </c>
      <c r="AU1243" s="193" t="s">
        <v>85</v>
      </c>
      <c r="AY1243" s="19" t="s">
        <v>257</v>
      </c>
      <c r="BE1243" s="194">
        <f>IF(N1243="základní",J1243,0)</f>
        <v>0</v>
      </c>
      <c r="BF1243" s="194">
        <f>IF(N1243="snížená",J1243,0)</f>
        <v>0</v>
      </c>
      <c r="BG1243" s="194">
        <f>IF(N1243="zákl. přenesená",J1243,0)</f>
        <v>0</v>
      </c>
      <c r="BH1243" s="194">
        <f>IF(N1243="sníž. přenesená",J1243,0)</f>
        <v>0</v>
      </c>
      <c r="BI1243" s="194">
        <f>IF(N1243="nulová",J1243,0)</f>
        <v>0</v>
      </c>
      <c r="BJ1243" s="19" t="s">
        <v>82</v>
      </c>
      <c r="BK1243" s="194">
        <f>ROUND(I1243*H1243,2)</f>
        <v>0</v>
      </c>
      <c r="BL1243" s="19" t="s">
        <v>364</v>
      </c>
      <c r="BM1243" s="193" t="s">
        <v>4355</v>
      </c>
    </row>
    <row r="1244" s="13" customFormat="1">
      <c r="A1244" s="13"/>
      <c r="B1244" s="195"/>
      <c r="C1244" s="13"/>
      <c r="D1244" s="196" t="s">
        <v>265</v>
      </c>
      <c r="E1244" s="197" t="s">
        <v>1</v>
      </c>
      <c r="F1244" s="198" t="s">
        <v>890</v>
      </c>
      <c r="G1244" s="13"/>
      <c r="H1244" s="197" t="s">
        <v>1</v>
      </c>
      <c r="I1244" s="199"/>
      <c r="J1244" s="13"/>
      <c r="K1244" s="13"/>
      <c r="L1244" s="195"/>
      <c r="M1244" s="200"/>
      <c r="N1244" s="201"/>
      <c r="O1244" s="201"/>
      <c r="P1244" s="201"/>
      <c r="Q1244" s="201"/>
      <c r="R1244" s="201"/>
      <c r="S1244" s="201"/>
      <c r="T1244" s="202"/>
      <c r="U1244" s="13"/>
      <c r="V1244" s="13"/>
      <c r="W1244" s="13"/>
      <c r="X1244" s="13"/>
      <c r="Y1244" s="13"/>
      <c r="Z1244" s="13"/>
      <c r="AA1244" s="13"/>
      <c r="AB1244" s="13"/>
      <c r="AC1244" s="13"/>
      <c r="AD1244" s="13"/>
      <c r="AE1244" s="13"/>
      <c r="AT1244" s="197" t="s">
        <v>265</v>
      </c>
      <c r="AU1244" s="197" t="s">
        <v>85</v>
      </c>
      <c r="AV1244" s="13" t="s">
        <v>82</v>
      </c>
      <c r="AW1244" s="13" t="s">
        <v>32</v>
      </c>
      <c r="AX1244" s="13" t="s">
        <v>75</v>
      </c>
      <c r="AY1244" s="197" t="s">
        <v>257</v>
      </c>
    </row>
    <row r="1245" s="13" customFormat="1">
      <c r="A1245" s="13"/>
      <c r="B1245" s="195"/>
      <c r="C1245" s="13"/>
      <c r="D1245" s="196" t="s">
        <v>265</v>
      </c>
      <c r="E1245" s="197" t="s">
        <v>1</v>
      </c>
      <c r="F1245" s="198" t="s">
        <v>911</v>
      </c>
      <c r="G1245" s="13"/>
      <c r="H1245" s="197" t="s">
        <v>1</v>
      </c>
      <c r="I1245" s="199"/>
      <c r="J1245" s="13"/>
      <c r="K1245" s="13"/>
      <c r="L1245" s="195"/>
      <c r="M1245" s="200"/>
      <c r="N1245" s="201"/>
      <c r="O1245" s="201"/>
      <c r="P1245" s="201"/>
      <c r="Q1245" s="201"/>
      <c r="R1245" s="201"/>
      <c r="S1245" s="201"/>
      <c r="T1245" s="202"/>
      <c r="U1245" s="13"/>
      <c r="V1245" s="13"/>
      <c r="W1245" s="13"/>
      <c r="X1245" s="13"/>
      <c r="Y1245" s="13"/>
      <c r="Z1245" s="13"/>
      <c r="AA1245" s="13"/>
      <c r="AB1245" s="13"/>
      <c r="AC1245" s="13"/>
      <c r="AD1245" s="13"/>
      <c r="AE1245" s="13"/>
      <c r="AT1245" s="197" t="s">
        <v>265</v>
      </c>
      <c r="AU1245" s="197" t="s">
        <v>85</v>
      </c>
      <c r="AV1245" s="13" t="s">
        <v>82</v>
      </c>
      <c r="AW1245" s="13" t="s">
        <v>32</v>
      </c>
      <c r="AX1245" s="13" t="s">
        <v>75</v>
      </c>
      <c r="AY1245" s="197" t="s">
        <v>257</v>
      </c>
    </row>
    <row r="1246" s="14" customFormat="1">
      <c r="A1246" s="14"/>
      <c r="B1246" s="203"/>
      <c r="C1246" s="14"/>
      <c r="D1246" s="196" t="s">
        <v>265</v>
      </c>
      <c r="E1246" s="204" t="s">
        <v>1</v>
      </c>
      <c r="F1246" s="205" t="s">
        <v>4356</v>
      </c>
      <c r="G1246" s="14"/>
      <c r="H1246" s="206">
        <v>178.09</v>
      </c>
      <c r="I1246" s="207"/>
      <c r="J1246" s="14"/>
      <c r="K1246" s="14"/>
      <c r="L1246" s="203"/>
      <c r="M1246" s="208"/>
      <c r="N1246" s="209"/>
      <c r="O1246" s="209"/>
      <c r="P1246" s="209"/>
      <c r="Q1246" s="209"/>
      <c r="R1246" s="209"/>
      <c r="S1246" s="209"/>
      <c r="T1246" s="210"/>
      <c r="U1246" s="14"/>
      <c r="V1246" s="14"/>
      <c r="W1246" s="14"/>
      <c r="X1246" s="14"/>
      <c r="Y1246" s="14"/>
      <c r="Z1246" s="14"/>
      <c r="AA1246" s="14"/>
      <c r="AB1246" s="14"/>
      <c r="AC1246" s="14"/>
      <c r="AD1246" s="14"/>
      <c r="AE1246" s="14"/>
      <c r="AT1246" s="204" t="s">
        <v>265</v>
      </c>
      <c r="AU1246" s="204" t="s">
        <v>85</v>
      </c>
      <c r="AV1246" s="14" t="s">
        <v>85</v>
      </c>
      <c r="AW1246" s="14" t="s">
        <v>32</v>
      </c>
      <c r="AX1246" s="14" t="s">
        <v>75</v>
      </c>
      <c r="AY1246" s="204" t="s">
        <v>257</v>
      </c>
    </row>
    <row r="1247" s="15" customFormat="1">
      <c r="A1247" s="15"/>
      <c r="B1247" s="211"/>
      <c r="C1247" s="15"/>
      <c r="D1247" s="196" t="s">
        <v>265</v>
      </c>
      <c r="E1247" s="212" t="s">
        <v>1</v>
      </c>
      <c r="F1247" s="213" t="s">
        <v>271</v>
      </c>
      <c r="G1247" s="15"/>
      <c r="H1247" s="214">
        <v>178.09</v>
      </c>
      <c r="I1247" s="215"/>
      <c r="J1247" s="15"/>
      <c r="K1247" s="15"/>
      <c r="L1247" s="211"/>
      <c r="M1247" s="216"/>
      <c r="N1247" s="217"/>
      <c r="O1247" s="217"/>
      <c r="P1247" s="217"/>
      <c r="Q1247" s="217"/>
      <c r="R1247" s="217"/>
      <c r="S1247" s="217"/>
      <c r="T1247" s="218"/>
      <c r="U1247" s="15"/>
      <c r="V1247" s="15"/>
      <c r="W1247" s="15"/>
      <c r="X1247" s="15"/>
      <c r="Y1247" s="15"/>
      <c r="Z1247" s="15"/>
      <c r="AA1247" s="15"/>
      <c r="AB1247" s="15"/>
      <c r="AC1247" s="15"/>
      <c r="AD1247" s="15"/>
      <c r="AE1247" s="15"/>
      <c r="AT1247" s="212" t="s">
        <v>265</v>
      </c>
      <c r="AU1247" s="212" t="s">
        <v>85</v>
      </c>
      <c r="AV1247" s="15" t="s">
        <v>108</v>
      </c>
      <c r="AW1247" s="15" t="s">
        <v>32</v>
      </c>
      <c r="AX1247" s="15" t="s">
        <v>82</v>
      </c>
      <c r="AY1247" s="212" t="s">
        <v>257</v>
      </c>
    </row>
    <row r="1248" s="2" customFormat="1" ht="16.5" customHeight="1">
      <c r="A1248" s="38"/>
      <c r="B1248" s="181"/>
      <c r="C1248" s="182" t="s">
        <v>1698</v>
      </c>
      <c r="D1248" s="182" t="s">
        <v>259</v>
      </c>
      <c r="E1248" s="183" t="s">
        <v>1997</v>
      </c>
      <c r="F1248" s="184" t="s">
        <v>1998</v>
      </c>
      <c r="G1248" s="185" t="s">
        <v>323</v>
      </c>
      <c r="H1248" s="186">
        <v>178.09</v>
      </c>
      <c r="I1248" s="187"/>
      <c r="J1248" s="188">
        <f>ROUND(I1248*H1248,2)</f>
        <v>0</v>
      </c>
      <c r="K1248" s="184" t="s">
        <v>263</v>
      </c>
      <c r="L1248" s="39"/>
      <c r="M1248" s="189" t="s">
        <v>1</v>
      </c>
      <c r="N1248" s="190" t="s">
        <v>40</v>
      </c>
      <c r="O1248" s="77"/>
      <c r="P1248" s="191">
        <f>O1248*H1248</f>
        <v>0</v>
      </c>
      <c r="Q1248" s="191">
        <v>0.00029999999999999997</v>
      </c>
      <c r="R1248" s="191">
        <f>Q1248*H1248</f>
        <v>0.053426999999999995</v>
      </c>
      <c r="S1248" s="191">
        <v>0</v>
      </c>
      <c r="T1248" s="192">
        <f>S1248*H1248</f>
        <v>0</v>
      </c>
      <c r="U1248" s="38"/>
      <c r="V1248" s="38"/>
      <c r="W1248" s="38"/>
      <c r="X1248" s="38"/>
      <c r="Y1248" s="38"/>
      <c r="Z1248" s="38"/>
      <c r="AA1248" s="38"/>
      <c r="AB1248" s="38"/>
      <c r="AC1248" s="38"/>
      <c r="AD1248" s="38"/>
      <c r="AE1248" s="38"/>
      <c r="AR1248" s="193" t="s">
        <v>364</v>
      </c>
      <c r="AT1248" s="193" t="s">
        <v>259</v>
      </c>
      <c r="AU1248" s="193" t="s">
        <v>85</v>
      </c>
      <c r="AY1248" s="19" t="s">
        <v>257</v>
      </c>
      <c r="BE1248" s="194">
        <f>IF(N1248="základní",J1248,0)</f>
        <v>0</v>
      </c>
      <c r="BF1248" s="194">
        <f>IF(N1248="snížená",J1248,0)</f>
        <v>0</v>
      </c>
      <c r="BG1248" s="194">
        <f>IF(N1248="zákl. přenesená",J1248,0)</f>
        <v>0</v>
      </c>
      <c r="BH1248" s="194">
        <f>IF(N1248="sníž. přenesená",J1248,0)</f>
        <v>0</v>
      </c>
      <c r="BI1248" s="194">
        <f>IF(N1248="nulová",J1248,0)</f>
        <v>0</v>
      </c>
      <c r="BJ1248" s="19" t="s">
        <v>82</v>
      </c>
      <c r="BK1248" s="194">
        <f>ROUND(I1248*H1248,2)</f>
        <v>0</v>
      </c>
      <c r="BL1248" s="19" t="s">
        <v>364</v>
      </c>
      <c r="BM1248" s="193" t="s">
        <v>4357</v>
      </c>
    </row>
    <row r="1249" s="2" customFormat="1" ht="24.15" customHeight="1">
      <c r="A1249" s="38"/>
      <c r="B1249" s="181"/>
      <c r="C1249" s="182" t="s">
        <v>1702</v>
      </c>
      <c r="D1249" s="182" t="s">
        <v>259</v>
      </c>
      <c r="E1249" s="183" t="s">
        <v>2001</v>
      </c>
      <c r="F1249" s="184" t="s">
        <v>2002</v>
      </c>
      <c r="G1249" s="185" t="s">
        <v>323</v>
      </c>
      <c r="H1249" s="186">
        <v>178.09</v>
      </c>
      <c r="I1249" s="187"/>
      <c r="J1249" s="188">
        <f>ROUND(I1249*H1249,2)</f>
        <v>0</v>
      </c>
      <c r="K1249" s="184" t="s">
        <v>263</v>
      </c>
      <c r="L1249" s="39"/>
      <c r="M1249" s="189" t="s">
        <v>1</v>
      </c>
      <c r="N1249" s="190" t="s">
        <v>40</v>
      </c>
      <c r="O1249" s="77"/>
      <c r="P1249" s="191">
        <f>O1249*H1249</f>
        <v>0</v>
      </c>
      <c r="Q1249" s="191">
        <v>0.0054000000000000003</v>
      </c>
      <c r="R1249" s="191">
        <f>Q1249*H1249</f>
        <v>0.96168600000000004</v>
      </c>
      <c r="S1249" s="191">
        <v>0</v>
      </c>
      <c r="T1249" s="192">
        <f>S1249*H1249</f>
        <v>0</v>
      </c>
      <c r="U1249" s="38"/>
      <c r="V1249" s="38"/>
      <c r="W1249" s="38"/>
      <c r="X1249" s="38"/>
      <c r="Y1249" s="38"/>
      <c r="Z1249" s="38"/>
      <c r="AA1249" s="38"/>
      <c r="AB1249" s="38"/>
      <c r="AC1249" s="38"/>
      <c r="AD1249" s="38"/>
      <c r="AE1249" s="38"/>
      <c r="AR1249" s="193" t="s">
        <v>364</v>
      </c>
      <c r="AT1249" s="193" t="s">
        <v>259</v>
      </c>
      <c r="AU1249" s="193" t="s">
        <v>85</v>
      </c>
      <c r="AY1249" s="19" t="s">
        <v>257</v>
      </c>
      <c r="BE1249" s="194">
        <f>IF(N1249="základní",J1249,0)</f>
        <v>0</v>
      </c>
      <c r="BF1249" s="194">
        <f>IF(N1249="snížená",J1249,0)</f>
        <v>0</v>
      </c>
      <c r="BG1249" s="194">
        <f>IF(N1249="zákl. přenesená",J1249,0)</f>
        <v>0</v>
      </c>
      <c r="BH1249" s="194">
        <f>IF(N1249="sníž. přenesená",J1249,0)</f>
        <v>0</v>
      </c>
      <c r="BI1249" s="194">
        <f>IF(N1249="nulová",J1249,0)</f>
        <v>0</v>
      </c>
      <c r="BJ1249" s="19" t="s">
        <v>82</v>
      </c>
      <c r="BK1249" s="194">
        <f>ROUND(I1249*H1249,2)</f>
        <v>0</v>
      </c>
      <c r="BL1249" s="19" t="s">
        <v>364</v>
      </c>
      <c r="BM1249" s="193" t="s">
        <v>4358</v>
      </c>
    </row>
    <row r="1250" s="13" customFormat="1">
      <c r="A1250" s="13"/>
      <c r="B1250" s="195"/>
      <c r="C1250" s="13"/>
      <c r="D1250" s="196" t="s">
        <v>265</v>
      </c>
      <c r="E1250" s="197" t="s">
        <v>1</v>
      </c>
      <c r="F1250" s="198" t="s">
        <v>890</v>
      </c>
      <c r="G1250" s="13"/>
      <c r="H1250" s="197" t="s">
        <v>1</v>
      </c>
      <c r="I1250" s="199"/>
      <c r="J1250" s="13"/>
      <c r="K1250" s="13"/>
      <c r="L1250" s="195"/>
      <c r="M1250" s="200"/>
      <c r="N1250" s="201"/>
      <c r="O1250" s="201"/>
      <c r="P1250" s="201"/>
      <c r="Q1250" s="201"/>
      <c r="R1250" s="201"/>
      <c r="S1250" s="201"/>
      <c r="T1250" s="202"/>
      <c r="U1250" s="13"/>
      <c r="V1250" s="13"/>
      <c r="W1250" s="13"/>
      <c r="X1250" s="13"/>
      <c r="Y1250" s="13"/>
      <c r="Z1250" s="13"/>
      <c r="AA1250" s="13"/>
      <c r="AB1250" s="13"/>
      <c r="AC1250" s="13"/>
      <c r="AD1250" s="13"/>
      <c r="AE1250" s="13"/>
      <c r="AT1250" s="197" t="s">
        <v>265</v>
      </c>
      <c r="AU1250" s="197" t="s">
        <v>85</v>
      </c>
      <c r="AV1250" s="13" t="s">
        <v>82</v>
      </c>
      <c r="AW1250" s="13" t="s">
        <v>32</v>
      </c>
      <c r="AX1250" s="13" t="s">
        <v>75</v>
      </c>
      <c r="AY1250" s="197" t="s">
        <v>257</v>
      </c>
    </row>
    <row r="1251" s="13" customFormat="1">
      <c r="A1251" s="13"/>
      <c r="B1251" s="195"/>
      <c r="C1251" s="13"/>
      <c r="D1251" s="196" t="s">
        <v>265</v>
      </c>
      <c r="E1251" s="197" t="s">
        <v>1</v>
      </c>
      <c r="F1251" s="198" t="s">
        <v>911</v>
      </c>
      <c r="G1251" s="13"/>
      <c r="H1251" s="197" t="s">
        <v>1</v>
      </c>
      <c r="I1251" s="199"/>
      <c r="J1251" s="13"/>
      <c r="K1251" s="13"/>
      <c r="L1251" s="195"/>
      <c r="M1251" s="200"/>
      <c r="N1251" s="201"/>
      <c r="O1251" s="201"/>
      <c r="P1251" s="201"/>
      <c r="Q1251" s="201"/>
      <c r="R1251" s="201"/>
      <c r="S1251" s="201"/>
      <c r="T1251" s="202"/>
      <c r="U1251" s="13"/>
      <c r="V1251" s="13"/>
      <c r="W1251" s="13"/>
      <c r="X1251" s="13"/>
      <c r="Y1251" s="13"/>
      <c r="Z1251" s="13"/>
      <c r="AA1251" s="13"/>
      <c r="AB1251" s="13"/>
      <c r="AC1251" s="13"/>
      <c r="AD1251" s="13"/>
      <c r="AE1251" s="13"/>
      <c r="AT1251" s="197" t="s">
        <v>265</v>
      </c>
      <c r="AU1251" s="197" t="s">
        <v>85</v>
      </c>
      <c r="AV1251" s="13" t="s">
        <v>82</v>
      </c>
      <c r="AW1251" s="13" t="s">
        <v>32</v>
      </c>
      <c r="AX1251" s="13" t="s">
        <v>75</v>
      </c>
      <c r="AY1251" s="197" t="s">
        <v>257</v>
      </c>
    </row>
    <row r="1252" s="14" customFormat="1">
      <c r="A1252" s="14"/>
      <c r="B1252" s="203"/>
      <c r="C1252" s="14"/>
      <c r="D1252" s="196" t="s">
        <v>265</v>
      </c>
      <c r="E1252" s="204" t="s">
        <v>1</v>
      </c>
      <c r="F1252" s="205" t="s">
        <v>4091</v>
      </c>
      <c r="G1252" s="14"/>
      <c r="H1252" s="206">
        <v>178.09</v>
      </c>
      <c r="I1252" s="207"/>
      <c r="J1252" s="14"/>
      <c r="K1252" s="14"/>
      <c r="L1252" s="203"/>
      <c r="M1252" s="208"/>
      <c r="N1252" s="209"/>
      <c r="O1252" s="209"/>
      <c r="P1252" s="209"/>
      <c r="Q1252" s="209"/>
      <c r="R1252" s="209"/>
      <c r="S1252" s="209"/>
      <c r="T1252" s="210"/>
      <c r="U1252" s="14"/>
      <c r="V1252" s="14"/>
      <c r="W1252" s="14"/>
      <c r="X1252" s="14"/>
      <c r="Y1252" s="14"/>
      <c r="Z1252" s="14"/>
      <c r="AA1252" s="14"/>
      <c r="AB1252" s="14"/>
      <c r="AC1252" s="14"/>
      <c r="AD1252" s="14"/>
      <c r="AE1252" s="14"/>
      <c r="AT1252" s="204" t="s">
        <v>265</v>
      </c>
      <c r="AU1252" s="204" t="s">
        <v>85</v>
      </c>
      <c r="AV1252" s="14" t="s">
        <v>85</v>
      </c>
      <c r="AW1252" s="14" t="s">
        <v>32</v>
      </c>
      <c r="AX1252" s="14" t="s">
        <v>75</v>
      </c>
      <c r="AY1252" s="204" t="s">
        <v>257</v>
      </c>
    </row>
    <row r="1253" s="15" customFormat="1">
      <c r="A1253" s="15"/>
      <c r="B1253" s="211"/>
      <c r="C1253" s="15"/>
      <c r="D1253" s="196" t="s">
        <v>265</v>
      </c>
      <c r="E1253" s="212" t="s">
        <v>1</v>
      </c>
      <c r="F1253" s="213" t="s">
        <v>271</v>
      </c>
      <c r="G1253" s="15"/>
      <c r="H1253" s="214">
        <v>178.09</v>
      </c>
      <c r="I1253" s="215"/>
      <c r="J1253" s="15"/>
      <c r="K1253" s="15"/>
      <c r="L1253" s="211"/>
      <c r="M1253" s="216"/>
      <c r="N1253" s="217"/>
      <c r="O1253" s="217"/>
      <c r="P1253" s="217"/>
      <c r="Q1253" s="217"/>
      <c r="R1253" s="217"/>
      <c r="S1253" s="217"/>
      <c r="T1253" s="218"/>
      <c r="U1253" s="15"/>
      <c r="V1253" s="15"/>
      <c r="W1253" s="15"/>
      <c r="X1253" s="15"/>
      <c r="Y1253" s="15"/>
      <c r="Z1253" s="15"/>
      <c r="AA1253" s="15"/>
      <c r="AB1253" s="15"/>
      <c r="AC1253" s="15"/>
      <c r="AD1253" s="15"/>
      <c r="AE1253" s="15"/>
      <c r="AT1253" s="212" t="s">
        <v>265</v>
      </c>
      <c r="AU1253" s="212" t="s">
        <v>85</v>
      </c>
      <c r="AV1253" s="15" t="s">
        <v>108</v>
      </c>
      <c r="AW1253" s="15" t="s">
        <v>32</v>
      </c>
      <c r="AX1253" s="15" t="s">
        <v>82</v>
      </c>
      <c r="AY1253" s="212" t="s">
        <v>257</v>
      </c>
    </row>
    <row r="1254" s="2" customFormat="1" ht="16.5" customHeight="1">
      <c r="A1254" s="38"/>
      <c r="B1254" s="181"/>
      <c r="C1254" s="227" t="s">
        <v>1706</v>
      </c>
      <c r="D1254" s="227" t="s">
        <v>315</v>
      </c>
      <c r="E1254" s="228" t="s">
        <v>2005</v>
      </c>
      <c r="F1254" s="229" t="s">
        <v>2006</v>
      </c>
      <c r="G1254" s="230" t="s">
        <v>323</v>
      </c>
      <c r="H1254" s="231">
        <v>195.899</v>
      </c>
      <c r="I1254" s="232"/>
      <c r="J1254" s="233">
        <f>ROUND(I1254*H1254,2)</f>
        <v>0</v>
      </c>
      <c r="K1254" s="229" t="s">
        <v>1</v>
      </c>
      <c r="L1254" s="234"/>
      <c r="M1254" s="235" t="s">
        <v>1</v>
      </c>
      <c r="N1254" s="236" t="s">
        <v>40</v>
      </c>
      <c r="O1254" s="77"/>
      <c r="P1254" s="191">
        <f>O1254*H1254</f>
        <v>0</v>
      </c>
      <c r="Q1254" s="191">
        <v>0.070000000000000007</v>
      </c>
      <c r="R1254" s="191">
        <f>Q1254*H1254</f>
        <v>13.712930000000002</v>
      </c>
      <c r="S1254" s="191">
        <v>0</v>
      </c>
      <c r="T1254" s="192">
        <f>S1254*H1254</f>
        <v>0</v>
      </c>
      <c r="U1254" s="38"/>
      <c r="V1254" s="38"/>
      <c r="W1254" s="38"/>
      <c r="X1254" s="38"/>
      <c r="Y1254" s="38"/>
      <c r="Z1254" s="38"/>
      <c r="AA1254" s="38"/>
      <c r="AB1254" s="38"/>
      <c r="AC1254" s="38"/>
      <c r="AD1254" s="38"/>
      <c r="AE1254" s="38"/>
      <c r="AR1254" s="193" t="s">
        <v>462</v>
      </c>
      <c r="AT1254" s="193" t="s">
        <v>315</v>
      </c>
      <c r="AU1254" s="193" t="s">
        <v>85</v>
      </c>
      <c r="AY1254" s="19" t="s">
        <v>257</v>
      </c>
      <c r="BE1254" s="194">
        <f>IF(N1254="základní",J1254,0)</f>
        <v>0</v>
      </c>
      <c r="BF1254" s="194">
        <f>IF(N1254="snížená",J1254,0)</f>
        <v>0</v>
      </c>
      <c r="BG1254" s="194">
        <f>IF(N1254="zákl. přenesená",J1254,0)</f>
        <v>0</v>
      </c>
      <c r="BH1254" s="194">
        <f>IF(N1254="sníž. přenesená",J1254,0)</f>
        <v>0</v>
      </c>
      <c r="BI1254" s="194">
        <f>IF(N1254="nulová",J1254,0)</f>
        <v>0</v>
      </c>
      <c r="BJ1254" s="19" t="s">
        <v>82</v>
      </c>
      <c r="BK1254" s="194">
        <f>ROUND(I1254*H1254,2)</f>
        <v>0</v>
      </c>
      <c r="BL1254" s="19" t="s">
        <v>364</v>
      </c>
      <c r="BM1254" s="193" t="s">
        <v>4359</v>
      </c>
    </row>
    <row r="1255" s="14" customFormat="1">
      <c r="A1255" s="14"/>
      <c r="B1255" s="203"/>
      <c r="C1255" s="14"/>
      <c r="D1255" s="196" t="s">
        <v>265</v>
      </c>
      <c r="E1255" s="14"/>
      <c r="F1255" s="205" t="s">
        <v>4360</v>
      </c>
      <c r="G1255" s="14"/>
      <c r="H1255" s="206">
        <v>195.899</v>
      </c>
      <c r="I1255" s="207"/>
      <c r="J1255" s="14"/>
      <c r="K1255" s="14"/>
      <c r="L1255" s="203"/>
      <c r="M1255" s="208"/>
      <c r="N1255" s="209"/>
      <c r="O1255" s="209"/>
      <c r="P1255" s="209"/>
      <c r="Q1255" s="209"/>
      <c r="R1255" s="209"/>
      <c r="S1255" s="209"/>
      <c r="T1255" s="210"/>
      <c r="U1255" s="14"/>
      <c r="V1255" s="14"/>
      <c r="W1255" s="14"/>
      <c r="X1255" s="14"/>
      <c r="Y1255" s="14"/>
      <c r="Z1255" s="14"/>
      <c r="AA1255" s="14"/>
      <c r="AB1255" s="14"/>
      <c r="AC1255" s="14"/>
      <c r="AD1255" s="14"/>
      <c r="AE1255" s="14"/>
      <c r="AT1255" s="204" t="s">
        <v>265</v>
      </c>
      <c r="AU1255" s="204" t="s">
        <v>85</v>
      </c>
      <c r="AV1255" s="14" t="s">
        <v>85</v>
      </c>
      <c r="AW1255" s="14" t="s">
        <v>3</v>
      </c>
      <c r="AX1255" s="14" t="s">
        <v>82</v>
      </c>
      <c r="AY1255" s="204" t="s">
        <v>257</v>
      </c>
    </row>
    <row r="1256" s="2" customFormat="1" ht="24.15" customHeight="1">
      <c r="A1256" s="38"/>
      <c r="B1256" s="181"/>
      <c r="C1256" s="182" t="s">
        <v>1710</v>
      </c>
      <c r="D1256" s="182" t="s">
        <v>259</v>
      </c>
      <c r="E1256" s="183" t="s">
        <v>2010</v>
      </c>
      <c r="F1256" s="184" t="s">
        <v>2011</v>
      </c>
      <c r="G1256" s="185" t="s">
        <v>422</v>
      </c>
      <c r="H1256" s="186">
        <v>58.710000000000001</v>
      </c>
      <c r="I1256" s="187"/>
      <c r="J1256" s="188">
        <f>ROUND(I1256*H1256,2)</f>
        <v>0</v>
      </c>
      <c r="K1256" s="184" t="s">
        <v>1</v>
      </c>
      <c r="L1256" s="39"/>
      <c r="M1256" s="189" t="s">
        <v>1</v>
      </c>
      <c r="N1256" s="190" t="s">
        <v>40</v>
      </c>
      <c r="O1256" s="77"/>
      <c r="P1256" s="191">
        <f>O1256*H1256</f>
        <v>0</v>
      </c>
      <c r="Q1256" s="191">
        <v>0.00042999999999999999</v>
      </c>
      <c r="R1256" s="191">
        <f>Q1256*H1256</f>
        <v>0.025245299999999998</v>
      </c>
      <c r="S1256" s="191">
        <v>0</v>
      </c>
      <c r="T1256" s="192">
        <f>S1256*H1256</f>
        <v>0</v>
      </c>
      <c r="U1256" s="38"/>
      <c r="V1256" s="38"/>
      <c r="W1256" s="38"/>
      <c r="X1256" s="38"/>
      <c r="Y1256" s="38"/>
      <c r="Z1256" s="38"/>
      <c r="AA1256" s="38"/>
      <c r="AB1256" s="38"/>
      <c r="AC1256" s="38"/>
      <c r="AD1256" s="38"/>
      <c r="AE1256" s="38"/>
      <c r="AR1256" s="193" t="s">
        <v>364</v>
      </c>
      <c r="AT1256" s="193" t="s">
        <v>259</v>
      </c>
      <c r="AU1256" s="193" t="s">
        <v>85</v>
      </c>
      <c r="AY1256" s="19" t="s">
        <v>257</v>
      </c>
      <c r="BE1256" s="194">
        <f>IF(N1256="základní",J1256,0)</f>
        <v>0</v>
      </c>
      <c r="BF1256" s="194">
        <f>IF(N1256="snížená",J1256,0)</f>
        <v>0</v>
      </c>
      <c r="BG1256" s="194">
        <f>IF(N1256="zákl. přenesená",J1256,0)</f>
        <v>0</v>
      </c>
      <c r="BH1256" s="194">
        <f>IF(N1256="sníž. přenesená",J1256,0)</f>
        <v>0</v>
      </c>
      <c r="BI1256" s="194">
        <f>IF(N1256="nulová",J1256,0)</f>
        <v>0</v>
      </c>
      <c r="BJ1256" s="19" t="s">
        <v>82</v>
      </c>
      <c r="BK1256" s="194">
        <f>ROUND(I1256*H1256,2)</f>
        <v>0</v>
      </c>
      <c r="BL1256" s="19" t="s">
        <v>364</v>
      </c>
      <c r="BM1256" s="193" t="s">
        <v>4361</v>
      </c>
    </row>
    <row r="1257" s="14" customFormat="1">
      <c r="A1257" s="14"/>
      <c r="B1257" s="203"/>
      <c r="C1257" s="14"/>
      <c r="D1257" s="196" t="s">
        <v>265</v>
      </c>
      <c r="E1257" s="204" t="s">
        <v>1</v>
      </c>
      <c r="F1257" s="205" t="s">
        <v>4362</v>
      </c>
      <c r="G1257" s="14"/>
      <c r="H1257" s="206">
        <v>58.710000000000001</v>
      </c>
      <c r="I1257" s="207"/>
      <c r="J1257" s="14"/>
      <c r="K1257" s="14"/>
      <c r="L1257" s="203"/>
      <c r="M1257" s="208"/>
      <c r="N1257" s="209"/>
      <c r="O1257" s="209"/>
      <c r="P1257" s="209"/>
      <c r="Q1257" s="209"/>
      <c r="R1257" s="209"/>
      <c r="S1257" s="209"/>
      <c r="T1257" s="210"/>
      <c r="U1257" s="14"/>
      <c r="V1257" s="14"/>
      <c r="W1257" s="14"/>
      <c r="X1257" s="14"/>
      <c r="Y1257" s="14"/>
      <c r="Z1257" s="14"/>
      <c r="AA1257" s="14"/>
      <c r="AB1257" s="14"/>
      <c r="AC1257" s="14"/>
      <c r="AD1257" s="14"/>
      <c r="AE1257" s="14"/>
      <c r="AT1257" s="204" t="s">
        <v>265</v>
      </c>
      <c r="AU1257" s="204" t="s">
        <v>85</v>
      </c>
      <c r="AV1257" s="14" t="s">
        <v>85</v>
      </c>
      <c r="AW1257" s="14" t="s">
        <v>32</v>
      </c>
      <c r="AX1257" s="14" t="s">
        <v>75</v>
      </c>
      <c r="AY1257" s="204" t="s">
        <v>257</v>
      </c>
    </row>
    <row r="1258" s="15" customFormat="1">
      <c r="A1258" s="15"/>
      <c r="B1258" s="211"/>
      <c r="C1258" s="15"/>
      <c r="D1258" s="196" t="s">
        <v>265</v>
      </c>
      <c r="E1258" s="212" t="s">
        <v>1</v>
      </c>
      <c r="F1258" s="213" t="s">
        <v>271</v>
      </c>
      <c r="G1258" s="15"/>
      <c r="H1258" s="214">
        <v>58.710000000000001</v>
      </c>
      <c r="I1258" s="215"/>
      <c r="J1258" s="15"/>
      <c r="K1258" s="15"/>
      <c r="L1258" s="211"/>
      <c r="M1258" s="216"/>
      <c r="N1258" s="217"/>
      <c r="O1258" s="217"/>
      <c r="P1258" s="217"/>
      <c r="Q1258" s="217"/>
      <c r="R1258" s="217"/>
      <c r="S1258" s="217"/>
      <c r="T1258" s="218"/>
      <c r="U1258" s="15"/>
      <c r="V1258" s="15"/>
      <c r="W1258" s="15"/>
      <c r="X1258" s="15"/>
      <c r="Y1258" s="15"/>
      <c r="Z1258" s="15"/>
      <c r="AA1258" s="15"/>
      <c r="AB1258" s="15"/>
      <c r="AC1258" s="15"/>
      <c r="AD1258" s="15"/>
      <c r="AE1258" s="15"/>
      <c r="AT1258" s="212" t="s">
        <v>265</v>
      </c>
      <c r="AU1258" s="212" t="s">
        <v>85</v>
      </c>
      <c r="AV1258" s="15" t="s">
        <v>108</v>
      </c>
      <c r="AW1258" s="15" t="s">
        <v>32</v>
      </c>
      <c r="AX1258" s="15" t="s">
        <v>82</v>
      </c>
      <c r="AY1258" s="212" t="s">
        <v>257</v>
      </c>
    </row>
    <row r="1259" s="2" customFormat="1" ht="24.15" customHeight="1">
      <c r="A1259" s="38"/>
      <c r="B1259" s="181"/>
      <c r="C1259" s="182" t="s">
        <v>1714</v>
      </c>
      <c r="D1259" s="182" t="s">
        <v>259</v>
      </c>
      <c r="E1259" s="183" t="s">
        <v>2015</v>
      </c>
      <c r="F1259" s="184" t="s">
        <v>2016</v>
      </c>
      <c r="G1259" s="185" t="s">
        <v>304</v>
      </c>
      <c r="H1259" s="186">
        <v>14.753</v>
      </c>
      <c r="I1259" s="187"/>
      <c r="J1259" s="188">
        <f>ROUND(I1259*H1259,2)</f>
        <v>0</v>
      </c>
      <c r="K1259" s="184" t="s">
        <v>263</v>
      </c>
      <c r="L1259" s="39"/>
      <c r="M1259" s="189" t="s">
        <v>1</v>
      </c>
      <c r="N1259" s="190" t="s">
        <v>40</v>
      </c>
      <c r="O1259" s="77"/>
      <c r="P1259" s="191">
        <f>O1259*H1259</f>
        <v>0</v>
      </c>
      <c r="Q1259" s="191">
        <v>0</v>
      </c>
      <c r="R1259" s="191">
        <f>Q1259*H1259</f>
        <v>0</v>
      </c>
      <c r="S1259" s="191">
        <v>0</v>
      </c>
      <c r="T1259" s="192">
        <f>S1259*H1259</f>
        <v>0</v>
      </c>
      <c r="U1259" s="38"/>
      <c r="V1259" s="38"/>
      <c r="W1259" s="38"/>
      <c r="X1259" s="38"/>
      <c r="Y1259" s="38"/>
      <c r="Z1259" s="38"/>
      <c r="AA1259" s="38"/>
      <c r="AB1259" s="38"/>
      <c r="AC1259" s="38"/>
      <c r="AD1259" s="38"/>
      <c r="AE1259" s="38"/>
      <c r="AR1259" s="193" t="s">
        <v>364</v>
      </c>
      <c r="AT1259" s="193" t="s">
        <v>259</v>
      </c>
      <c r="AU1259" s="193" t="s">
        <v>85</v>
      </c>
      <c r="AY1259" s="19" t="s">
        <v>257</v>
      </c>
      <c r="BE1259" s="194">
        <f>IF(N1259="základní",J1259,0)</f>
        <v>0</v>
      </c>
      <c r="BF1259" s="194">
        <f>IF(N1259="snížená",J1259,0)</f>
        <v>0</v>
      </c>
      <c r="BG1259" s="194">
        <f>IF(N1259="zákl. přenesená",J1259,0)</f>
        <v>0</v>
      </c>
      <c r="BH1259" s="194">
        <f>IF(N1259="sníž. přenesená",J1259,0)</f>
        <v>0</v>
      </c>
      <c r="BI1259" s="194">
        <f>IF(N1259="nulová",J1259,0)</f>
        <v>0</v>
      </c>
      <c r="BJ1259" s="19" t="s">
        <v>82</v>
      </c>
      <c r="BK1259" s="194">
        <f>ROUND(I1259*H1259,2)</f>
        <v>0</v>
      </c>
      <c r="BL1259" s="19" t="s">
        <v>364</v>
      </c>
      <c r="BM1259" s="193" t="s">
        <v>4363</v>
      </c>
    </row>
    <row r="1260" s="2" customFormat="1" ht="24.15" customHeight="1">
      <c r="A1260" s="38"/>
      <c r="B1260" s="181"/>
      <c r="C1260" s="182" t="s">
        <v>1718</v>
      </c>
      <c r="D1260" s="182" t="s">
        <v>259</v>
      </c>
      <c r="E1260" s="183" t="s">
        <v>2019</v>
      </c>
      <c r="F1260" s="184" t="s">
        <v>2020</v>
      </c>
      <c r="G1260" s="185" t="s">
        <v>304</v>
      </c>
      <c r="H1260" s="186">
        <v>14.753</v>
      </c>
      <c r="I1260" s="187"/>
      <c r="J1260" s="188">
        <f>ROUND(I1260*H1260,2)</f>
        <v>0</v>
      </c>
      <c r="K1260" s="184" t="s">
        <v>263</v>
      </c>
      <c r="L1260" s="39"/>
      <c r="M1260" s="189" t="s">
        <v>1</v>
      </c>
      <c r="N1260" s="190" t="s">
        <v>40</v>
      </c>
      <c r="O1260" s="77"/>
      <c r="P1260" s="191">
        <f>O1260*H1260</f>
        <v>0</v>
      </c>
      <c r="Q1260" s="191">
        <v>0</v>
      </c>
      <c r="R1260" s="191">
        <f>Q1260*H1260</f>
        <v>0</v>
      </c>
      <c r="S1260" s="191">
        <v>0</v>
      </c>
      <c r="T1260" s="192">
        <f>S1260*H1260</f>
        <v>0</v>
      </c>
      <c r="U1260" s="38"/>
      <c r="V1260" s="38"/>
      <c r="W1260" s="38"/>
      <c r="X1260" s="38"/>
      <c r="Y1260" s="38"/>
      <c r="Z1260" s="38"/>
      <c r="AA1260" s="38"/>
      <c r="AB1260" s="38"/>
      <c r="AC1260" s="38"/>
      <c r="AD1260" s="38"/>
      <c r="AE1260" s="38"/>
      <c r="AR1260" s="193" t="s">
        <v>364</v>
      </c>
      <c r="AT1260" s="193" t="s">
        <v>259</v>
      </c>
      <c r="AU1260" s="193" t="s">
        <v>85</v>
      </c>
      <c r="AY1260" s="19" t="s">
        <v>257</v>
      </c>
      <c r="BE1260" s="194">
        <f>IF(N1260="základní",J1260,0)</f>
        <v>0</v>
      </c>
      <c r="BF1260" s="194">
        <f>IF(N1260="snížená",J1260,0)</f>
        <v>0</v>
      </c>
      <c r="BG1260" s="194">
        <f>IF(N1260="zákl. přenesená",J1260,0)</f>
        <v>0</v>
      </c>
      <c r="BH1260" s="194">
        <f>IF(N1260="sníž. přenesená",J1260,0)</f>
        <v>0</v>
      </c>
      <c r="BI1260" s="194">
        <f>IF(N1260="nulová",J1260,0)</f>
        <v>0</v>
      </c>
      <c r="BJ1260" s="19" t="s">
        <v>82</v>
      </c>
      <c r="BK1260" s="194">
        <f>ROUND(I1260*H1260,2)</f>
        <v>0</v>
      </c>
      <c r="BL1260" s="19" t="s">
        <v>364</v>
      </c>
      <c r="BM1260" s="193" t="s">
        <v>4364</v>
      </c>
    </row>
    <row r="1261" s="12" customFormat="1" ht="22.8" customHeight="1">
      <c r="A1261" s="12"/>
      <c r="B1261" s="168"/>
      <c r="C1261" s="12"/>
      <c r="D1261" s="169" t="s">
        <v>74</v>
      </c>
      <c r="E1261" s="179" t="s">
        <v>2022</v>
      </c>
      <c r="F1261" s="179" t="s">
        <v>2023</v>
      </c>
      <c r="G1261" s="12"/>
      <c r="H1261" s="12"/>
      <c r="I1261" s="171"/>
      <c r="J1261" s="180">
        <f>BK1261</f>
        <v>0</v>
      </c>
      <c r="K1261" s="12"/>
      <c r="L1261" s="168"/>
      <c r="M1261" s="173"/>
      <c r="N1261" s="174"/>
      <c r="O1261" s="174"/>
      <c r="P1261" s="175">
        <f>SUM(P1262:P1308)</f>
        <v>0</v>
      </c>
      <c r="Q1261" s="174"/>
      <c r="R1261" s="175">
        <f>SUM(R1262:R1308)</f>
        <v>1.0992183</v>
      </c>
      <c r="S1261" s="174"/>
      <c r="T1261" s="176">
        <f>SUM(T1262:T1308)</f>
        <v>0</v>
      </c>
      <c r="U1261" s="12"/>
      <c r="V1261" s="12"/>
      <c r="W1261" s="12"/>
      <c r="X1261" s="12"/>
      <c r="Y1261" s="12"/>
      <c r="Z1261" s="12"/>
      <c r="AA1261" s="12"/>
      <c r="AB1261" s="12"/>
      <c r="AC1261" s="12"/>
      <c r="AD1261" s="12"/>
      <c r="AE1261" s="12"/>
      <c r="AR1261" s="169" t="s">
        <v>85</v>
      </c>
      <c r="AT1261" s="177" t="s">
        <v>74</v>
      </c>
      <c r="AU1261" s="177" t="s">
        <v>82</v>
      </c>
      <c r="AY1261" s="169" t="s">
        <v>257</v>
      </c>
      <c r="BK1261" s="178">
        <f>SUM(BK1262:BK1308)</f>
        <v>0</v>
      </c>
    </row>
    <row r="1262" s="2" customFormat="1" ht="21.75" customHeight="1">
      <c r="A1262" s="38"/>
      <c r="B1262" s="181"/>
      <c r="C1262" s="182" t="s">
        <v>1722</v>
      </c>
      <c r="D1262" s="182" t="s">
        <v>259</v>
      </c>
      <c r="E1262" s="183" t="s">
        <v>2025</v>
      </c>
      <c r="F1262" s="184" t="s">
        <v>2026</v>
      </c>
      <c r="G1262" s="185" t="s">
        <v>323</v>
      </c>
      <c r="H1262" s="186">
        <v>131.84999999999999</v>
      </c>
      <c r="I1262" s="187"/>
      <c r="J1262" s="188">
        <f>ROUND(I1262*H1262,2)</f>
        <v>0</v>
      </c>
      <c r="K1262" s="184" t="s">
        <v>263</v>
      </c>
      <c r="L1262" s="39"/>
      <c r="M1262" s="189" t="s">
        <v>1</v>
      </c>
      <c r="N1262" s="190" t="s">
        <v>40</v>
      </c>
      <c r="O1262" s="77"/>
      <c r="P1262" s="191">
        <f>O1262*H1262</f>
        <v>0</v>
      </c>
      <c r="Q1262" s="191">
        <v>0</v>
      </c>
      <c r="R1262" s="191">
        <f>Q1262*H1262</f>
        <v>0</v>
      </c>
      <c r="S1262" s="191">
        <v>0</v>
      </c>
      <c r="T1262" s="192">
        <f>S1262*H1262</f>
        <v>0</v>
      </c>
      <c r="U1262" s="38"/>
      <c r="V1262" s="38"/>
      <c r="W1262" s="38"/>
      <c r="X1262" s="38"/>
      <c r="Y1262" s="38"/>
      <c r="Z1262" s="38"/>
      <c r="AA1262" s="38"/>
      <c r="AB1262" s="38"/>
      <c r="AC1262" s="38"/>
      <c r="AD1262" s="38"/>
      <c r="AE1262" s="38"/>
      <c r="AR1262" s="193" t="s">
        <v>364</v>
      </c>
      <c r="AT1262" s="193" t="s">
        <v>259</v>
      </c>
      <c r="AU1262" s="193" t="s">
        <v>85</v>
      </c>
      <c r="AY1262" s="19" t="s">
        <v>257</v>
      </c>
      <c r="BE1262" s="194">
        <f>IF(N1262="základní",J1262,0)</f>
        <v>0</v>
      </c>
      <c r="BF1262" s="194">
        <f>IF(N1262="snížená",J1262,0)</f>
        <v>0</v>
      </c>
      <c r="BG1262" s="194">
        <f>IF(N1262="zákl. přenesená",J1262,0)</f>
        <v>0</v>
      </c>
      <c r="BH1262" s="194">
        <f>IF(N1262="sníž. přenesená",J1262,0)</f>
        <v>0</v>
      </c>
      <c r="BI1262" s="194">
        <f>IF(N1262="nulová",J1262,0)</f>
        <v>0</v>
      </c>
      <c r="BJ1262" s="19" t="s">
        <v>82</v>
      </c>
      <c r="BK1262" s="194">
        <f>ROUND(I1262*H1262,2)</f>
        <v>0</v>
      </c>
      <c r="BL1262" s="19" t="s">
        <v>364</v>
      </c>
      <c r="BM1262" s="193" t="s">
        <v>4365</v>
      </c>
    </row>
    <row r="1263" s="13" customFormat="1">
      <c r="A1263" s="13"/>
      <c r="B1263" s="195"/>
      <c r="C1263" s="13"/>
      <c r="D1263" s="196" t="s">
        <v>265</v>
      </c>
      <c r="E1263" s="197" t="s">
        <v>1</v>
      </c>
      <c r="F1263" s="198" t="s">
        <v>890</v>
      </c>
      <c r="G1263" s="13"/>
      <c r="H1263" s="197" t="s">
        <v>1</v>
      </c>
      <c r="I1263" s="199"/>
      <c r="J1263" s="13"/>
      <c r="K1263" s="13"/>
      <c r="L1263" s="195"/>
      <c r="M1263" s="200"/>
      <c r="N1263" s="201"/>
      <c r="O1263" s="201"/>
      <c r="P1263" s="201"/>
      <c r="Q1263" s="201"/>
      <c r="R1263" s="201"/>
      <c r="S1263" s="201"/>
      <c r="T1263" s="202"/>
      <c r="U1263" s="13"/>
      <c r="V1263" s="13"/>
      <c r="W1263" s="13"/>
      <c r="X1263" s="13"/>
      <c r="Y1263" s="13"/>
      <c r="Z1263" s="13"/>
      <c r="AA1263" s="13"/>
      <c r="AB1263" s="13"/>
      <c r="AC1263" s="13"/>
      <c r="AD1263" s="13"/>
      <c r="AE1263" s="13"/>
      <c r="AT1263" s="197" t="s">
        <v>265</v>
      </c>
      <c r="AU1263" s="197" t="s">
        <v>85</v>
      </c>
      <c r="AV1263" s="13" t="s">
        <v>82</v>
      </c>
      <c r="AW1263" s="13" t="s">
        <v>32</v>
      </c>
      <c r="AX1263" s="13" t="s">
        <v>75</v>
      </c>
      <c r="AY1263" s="197" t="s">
        <v>257</v>
      </c>
    </row>
    <row r="1264" s="13" customFormat="1">
      <c r="A1264" s="13"/>
      <c r="B1264" s="195"/>
      <c r="C1264" s="13"/>
      <c r="D1264" s="196" t="s">
        <v>265</v>
      </c>
      <c r="E1264" s="197" t="s">
        <v>1</v>
      </c>
      <c r="F1264" s="198" t="s">
        <v>891</v>
      </c>
      <c r="G1264" s="13"/>
      <c r="H1264" s="197" t="s">
        <v>1</v>
      </c>
      <c r="I1264" s="199"/>
      <c r="J1264" s="13"/>
      <c r="K1264" s="13"/>
      <c r="L1264" s="195"/>
      <c r="M1264" s="200"/>
      <c r="N1264" s="201"/>
      <c r="O1264" s="201"/>
      <c r="P1264" s="201"/>
      <c r="Q1264" s="201"/>
      <c r="R1264" s="201"/>
      <c r="S1264" s="201"/>
      <c r="T1264" s="202"/>
      <c r="U1264" s="13"/>
      <c r="V1264" s="13"/>
      <c r="W1264" s="13"/>
      <c r="X1264" s="13"/>
      <c r="Y1264" s="13"/>
      <c r="Z1264" s="13"/>
      <c r="AA1264" s="13"/>
      <c r="AB1264" s="13"/>
      <c r="AC1264" s="13"/>
      <c r="AD1264" s="13"/>
      <c r="AE1264" s="13"/>
      <c r="AT1264" s="197" t="s">
        <v>265</v>
      </c>
      <c r="AU1264" s="197" t="s">
        <v>85</v>
      </c>
      <c r="AV1264" s="13" t="s">
        <v>82</v>
      </c>
      <c r="AW1264" s="13" t="s">
        <v>32</v>
      </c>
      <c r="AX1264" s="13" t="s">
        <v>75</v>
      </c>
      <c r="AY1264" s="197" t="s">
        <v>257</v>
      </c>
    </row>
    <row r="1265" s="14" customFormat="1">
      <c r="A1265" s="14"/>
      <c r="B1265" s="203"/>
      <c r="C1265" s="14"/>
      <c r="D1265" s="196" t="s">
        <v>265</v>
      </c>
      <c r="E1265" s="204" t="s">
        <v>1</v>
      </c>
      <c r="F1265" s="205" t="s">
        <v>4366</v>
      </c>
      <c r="G1265" s="14"/>
      <c r="H1265" s="206">
        <v>33.990000000000002</v>
      </c>
      <c r="I1265" s="207"/>
      <c r="J1265" s="14"/>
      <c r="K1265" s="14"/>
      <c r="L1265" s="203"/>
      <c r="M1265" s="208"/>
      <c r="N1265" s="209"/>
      <c r="O1265" s="209"/>
      <c r="P1265" s="209"/>
      <c r="Q1265" s="209"/>
      <c r="R1265" s="209"/>
      <c r="S1265" s="209"/>
      <c r="T1265" s="210"/>
      <c r="U1265" s="14"/>
      <c r="V1265" s="14"/>
      <c r="W1265" s="14"/>
      <c r="X1265" s="14"/>
      <c r="Y1265" s="14"/>
      <c r="Z1265" s="14"/>
      <c r="AA1265" s="14"/>
      <c r="AB1265" s="14"/>
      <c r="AC1265" s="14"/>
      <c r="AD1265" s="14"/>
      <c r="AE1265" s="14"/>
      <c r="AT1265" s="204" t="s">
        <v>265</v>
      </c>
      <c r="AU1265" s="204" t="s">
        <v>85</v>
      </c>
      <c r="AV1265" s="14" t="s">
        <v>85</v>
      </c>
      <c r="AW1265" s="14" t="s">
        <v>32</v>
      </c>
      <c r="AX1265" s="14" t="s">
        <v>75</v>
      </c>
      <c r="AY1265" s="204" t="s">
        <v>257</v>
      </c>
    </row>
    <row r="1266" s="14" customFormat="1">
      <c r="A1266" s="14"/>
      <c r="B1266" s="203"/>
      <c r="C1266" s="14"/>
      <c r="D1266" s="196" t="s">
        <v>265</v>
      </c>
      <c r="E1266" s="204" t="s">
        <v>1</v>
      </c>
      <c r="F1266" s="205" t="s">
        <v>4367</v>
      </c>
      <c r="G1266" s="14"/>
      <c r="H1266" s="206">
        <v>24.289999999999999</v>
      </c>
      <c r="I1266" s="207"/>
      <c r="J1266" s="14"/>
      <c r="K1266" s="14"/>
      <c r="L1266" s="203"/>
      <c r="M1266" s="208"/>
      <c r="N1266" s="209"/>
      <c r="O1266" s="209"/>
      <c r="P1266" s="209"/>
      <c r="Q1266" s="209"/>
      <c r="R1266" s="209"/>
      <c r="S1266" s="209"/>
      <c r="T1266" s="210"/>
      <c r="U1266" s="14"/>
      <c r="V1266" s="14"/>
      <c r="W1266" s="14"/>
      <c r="X1266" s="14"/>
      <c r="Y1266" s="14"/>
      <c r="Z1266" s="14"/>
      <c r="AA1266" s="14"/>
      <c r="AB1266" s="14"/>
      <c r="AC1266" s="14"/>
      <c r="AD1266" s="14"/>
      <c r="AE1266" s="14"/>
      <c r="AT1266" s="204" t="s">
        <v>265</v>
      </c>
      <c r="AU1266" s="204" t="s">
        <v>85</v>
      </c>
      <c r="AV1266" s="14" t="s">
        <v>85</v>
      </c>
      <c r="AW1266" s="14" t="s">
        <v>32</v>
      </c>
      <c r="AX1266" s="14" t="s">
        <v>75</v>
      </c>
      <c r="AY1266" s="204" t="s">
        <v>257</v>
      </c>
    </row>
    <row r="1267" s="14" customFormat="1">
      <c r="A1267" s="14"/>
      <c r="B1267" s="203"/>
      <c r="C1267" s="14"/>
      <c r="D1267" s="196" t="s">
        <v>265</v>
      </c>
      <c r="E1267" s="204" t="s">
        <v>1</v>
      </c>
      <c r="F1267" s="205" t="s">
        <v>4368</v>
      </c>
      <c r="G1267" s="14"/>
      <c r="H1267" s="206">
        <v>8.6300000000000008</v>
      </c>
      <c r="I1267" s="207"/>
      <c r="J1267" s="14"/>
      <c r="K1267" s="14"/>
      <c r="L1267" s="203"/>
      <c r="M1267" s="208"/>
      <c r="N1267" s="209"/>
      <c r="O1267" s="209"/>
      <c r="P1267" s="209"/>
      <c r="Q1267" s="209"/>
      <c r="R1267" s="209"/>
      <c r="S1267" s="209"/>
      <c r="T1267" s="210"/>
      <c r="U1267" s="14"/>
      <c r="V1267" s="14"/>
      <c r="W1267" s="14"/>
      <c r="X1267" s="14"/>
      <c r="Y1267" s="14"/>
      <c r="Z1267" s="14"/>
      <c r="AA1267" s="14"/>
      <c r="AB1267" s="14"/>
      <c r="AC1267" s="14"/>
      <c r="AD1267" s="14"/>
      <c r="AE1267" s="14"/>
      <c r="AT1267" s="204" t="s">
        <v>265</v>
      </c>
      <c r="AU1267" s="204" t="s">
        <v>85</v>
      </c>
      <c r="AV1267" s="14" t="s">
        <v>85</v>
      </c>
      <c r="AW1267" s="14" t="s">
        <v>32</v>
      </c>
      <c r="AX1267" s="14" t="s">
        <v>75</v>
      </c>
      <c r="AY1267" s="204" t="s">
        <v>257</v>
      </c>
    </row>
    <row r="1268" s="16" customFormat="1">
      <c r="A1268" s="16"/>
      <c r="B1268" s="219"/>
      <c r="C1268" s="16"/>
      <c r="D1268" s="196" t="s">
        <v>265</v>
      </c>
      <c r="E1268" s="220" t="s">
        <v>1</v>
      </c>
      <c r="F1268" s="221" t="s">
        <v>296</v>
      </c>
      <c r="G1268" s="16"/>
      <c r="H1268" s="222">
        <v>66.909999999999997</v>
      </c>
      <c r="I1268" s="223"/>
      <c r="J1268" s="16"/>
      <c r="K1268" s="16"/>
      <c r="L1268" s="219"/>
      <c r="M1268" s="224"/>
      <c r="N1268" s="225"/>
      <c r="O1268" s="225"/>
      <c r="P1268" s="225"/>
      <c r="Q1268" s="225"/>
      <c r="R1268" s="225"/>
      <c r="S1268" s="225"/>
      <c r="T1268" s="226"/>
      <c r="U1268" s="16"/>
      <c r="V1268" s="16"/>
      <c r="W1268" s="16"/>
      <c r="X1268" s="16"/>
      <c r="Y1268" s="16"/>
      <c r="Z1268" s="16"/>
      <c r="AA1268" s="16"/>
      <c r="AB1268" s="16"/>
      <c r="AC1268" s="16"/>
      <c r="AD1268" s="16"/>
      <c r="AE1268" s="16"/>
      <c r="AT1268" s="220" t="s">
        <v>265</v>
      </c>
      <c r="AU1268" s="220" t="s">
        <v>85</v>
      </c>
      <c r="AV1268" s="16" t="s">
        <v>92</v>
      </c>
      <c r="AW1268" s="16" t="s">
        <v>32</v>
      </c>
      <c r="AX1268" s="16" t="s">
        <v>75</v>
      </c>
      <c r="AY1268" s="220" t="s">
        <v>257</v>
      </c>
    </row>
    <row r="1269" s="13" customFormat="1">
      <c r="A1269" s="13"/>
      <c r="B1269" s="195"/>
      <c r="C1269" s="13"/>
      <c r="D1269" s="196" t="s">
        <v>265</v>
      </c>
      <c r="E1269" s="197" t="s">
        <v>1</v>
      </c>
      <c r="F1269" s="198" t="s">
        <v>893</v>
      </c>
      <c r="G1269" s="13"/>
      <c r="H1269" s="197" t="s">
        <v>1</v>
      </c>
      <c r="I1269" s="199"/>
      <c r="J1269" s="13"/>
      <c r="K1269" s="13"/>
      <c r="L1269" s="195"/>
      <c r="M1269" s="200"/>
      <c r="N1269" s="201"/>
      <c r="O1269" s="201"/>
      <c r="P1269" s="201"/>
      <c r="Q1269" s="201"/>
      <c r="R1269" s="201"/>
      <c r="S1269" s="201"/>
      <c r="T1269" s="202"/>
      <c r="U1269" s="13"/>
      <c r="V1269" s="13"/>
      <c r="W1269" s="13"/>
      <c r="X1269" s="13"/>
      <c r="Y1269" s="13"/>
      <c r="Z1269" s="13"/>
      <c r="AA1269" s="13"/>
      <c r="AB1269" s="13"/>
      <c r="AC1269" s="13"/>
      <c r="AD1269" s="13"/>
      <c r="AE1269" s="13"/>
      <c r="AT1269" s="197" t="s">
        <v>265</v>
      </c>
      <c r="AU1269" s="197" t="s">
        <v>85</v>
      </c>
      <c r="AV1269" s="13" t="s">
        <v>82</v>
      </c>
      <c r="AW1269" s="13" t="s">
        <v>32</v>
      </c>
      <c r="AX1269" s="13" t="s">
        <v>75</v>
      </c>
      <c r="AY1269" s="197" t="s">
        <v>257</v>
      </c>
    </row>
    <row r="1270" s="14" customFormat="1">
      <c r="A1270" s="14"/>
      <c r="B1270" s="203"/>
      <c r="C1270" s="14"/>
      <c r="D1270" s="196" t="s">
        <v>265</v>
      </c>
      <c r="E1270" s="204" t="s">
        <v>1</v>
      </c>
      <c r="F1270" s="205" t="s">
        <v>4369</v>
      </c>
      <c r="G1270" s="14"/>
      <c r="H1270" s="206">
        <v>10.5</v>
      </c>
      <c r="I1270" s="207"/>
      <c r="J1270" s="14"/>
      <c r="K1270" s="14"/>
      <c r="L1270" s="203"/>
      <c r="M1270" s="208"/>
      <c r="N1270" s="209"/>
      <c r="O1270" s="209"/>
      <c r="P1270" s="209"/>
      <c r="Q1270" s="209"/>
      <c r="R1270" s="209"/>
      <c r="S1270" s="209"/>
      <c r="T1270" s="210"/>
      <c r="U1270" s="14"/>
      <c r="V1270" s="14"/>
      <c r="W1270" s="14"/>
      <c r="X1270" s="14"/>
      <c r="Y1270" s="14"/>
      <c r="Z1270" s="14"/>
      <c r="AA1270" s="14"/>
      <c r="AB1270" s="14"/>
      <c r="AC1270" s="14"/>
      <c r="AD1270" s="14"/>
      <c r="AE1270" s="14"/>
      <c r="AT1270" s="204" t="s">
        <v>265</v>
      </c>
      <c r="AU1270" s="204" t="s">
        <v>85</v>
      </c>
      <c r="AV1270" s="14" t="s">
        <v>85</v>
      </c>
      <c r="AW1270" s="14" t="s">
        <v>32</v>
      </c>
      <c r="AX1270" s="14" t="s">
        <v>75</v>
      </c>
      <c r="AY1270" s="204" t="s">
        <v>257</v>
      </c>
    </row>
    <row r="1271" s="14" customFormat="1">
      <c r="A1271" s="14"/>
      <c r="B1271" s="203"/>
      <c r="C1271" s="14"/>
      <c r="D1271" s="196" t="s">
        <v>265</v>
      </c>
      <c r="E1271" s="204" t="s">
        <v>1</v>
      </c>
      <c r="F1271" s="205" t="s">
        <v>4370</v>
      </c>
      <c r="G1271" s="14"/>
      <c r="H1271" s="206">
        <v>26.690000000000001</v>
      </c>
      <c r="I1271" s="207"/>
      <c r="J1271" s="14"/>
      <c r="K1271" s="14"/>
      <c r="L1271" s="203"/>
      <c r="M1271" s="208"/>
      <c r="N1271" s="209"/>
      <c r="O1271" s="209"/>
      <c r="P1271" s="209"/>
      <c r="Q1271" s="209"/>
      <c r="R1271" s="209"/>
      <c r="S1271" s="209"/>
      <c r="T1271" s="210"/>
      <c r="U1271" s="14"/>
      <c r="V1271" s="14"/>
      <c r="W1271" s="14"/>
      <c r="X1271" s="14"/>
      <c r="Y1271" s="14"/>
      <c r="Z1271" s="14"/>
      <c r="AA1271" s="14"/>
      <c r="AB1271" s="14"/>
      <c r="AC1271" s="14"/>
      <c r="AD1271" s="14"/>
      <c r="AE1271" s="14"/>
      <c r="AT1271" s="204" t="s">
        <v>265</v>
      </c>
      <c r="AU1271" s="204" t="s">
        <v>85</v>
      </c>
      <c r="AV1271" s="14" t="s">
        <v>85</v>
      </c>
      <c r="AW1271" s="14" t="s">
        <v>32</v>
      </c>
      <c r="AX1271" s="14" t="s">
        <v>75</v>
      </c>
      <c r="AY1271" s="204" t="s">
        <v>257</v>
      </c>
    </row>
    <row r="1272" s="14" customFormat="1">
      <c r="A1272" s="14"/>
      <c r="B1272" s="203"/>
      <c r="C1272" s="14"/>
      <c r="D1272" s="196" t="s">
        <v>265</v>
      </c>
      <c r="E1272" s="204" t="s">
        <v>1</v>
      </c>
      <c r="F1272" s="205" t="s">
        <v>4371</v>
      </c>
      <c r="G1272" s="14"/>
      <c r="H1272" s="206">
        <v>27.75</v>
      </c>
      <c r="I1272" s="207"/>
      <c r="J1272" s="14"/>
      <c r="K1272" s="14"/>
      <c r="L1272" s="203"/>
      <c r="M1272" s="208"/>
      <c r="N1272" s="209"/>
      <c r="O1272" s="209"/>
      <c r="P1272" s="209"/>
      <c r="Q1272" s="209"/>
      <c r="R1272" s="209"/>
      <c r="S1272" s="209"/>
      <c r="T1272" s="210"/>
      <c r="U1272" s="14"/>
      <c r="V1272" s="14"/>
      <c r="W1272" s="14"/>
      <c r="X1272" s="14"/>
      <c r="Y1272" s="14"/>
      <c r="Z1272" s="14"/>
      <c r="AA1272" s="14"/>
      <c r="AB1272" s="14"/>
      <c r="AC1272" s="14"/>
      <c r="AD1272" s="14"/>
      <c r="AE1272" s="14"/>
      <c r="AT1272" s="204" t="s">
        <v>265</v>
      </c>
      <c r="AU1272" s="204" t="s">
        <v>85</v>
      </c>
      <c r="AV1272" s="14" t="s">
        <v>85</v>
      </c>
      <c r="AW1272" s="14" t="s">
        <v>32</v>
      </c>
      <c r="AX1272" s="14" t="s">
        <v>75</v>
      </c>
      <c r="AY1272" s="204" t="s">
        <v>257</v>
      </c>
    </row>
    <row r="1273" s="16" customFormat="1">
      <c r="A1273" s="16"/>
      <c r="B1273" s="219"/>
      <c r="C1273" s="16"/>
      <c r="D1273" s="196" t="s">
        <v>265</v>
      </c>
      <c r="E1273" s="220" t="s">
        <v>1</v>
      </c>
      <c r="F1273" s="221" t="s">
        <v>296</v>
      </c>
      <c r="G1273" s="16"/>
      <c r="H1273" s="222">
        <v>64.939999999999998</v>
      </c>
      <c r="I1273" s="223"/>
      <c r="J1273" s="16"/>
      <c r="K1273" s="16"/>
      <c r="L1273" s="219"/>
      <c r="M1273" s="224"/>
      <c r="N1273" s="225"/>
      <c r="O1273" s="225"/>
      <c r="P1273" s="225"/>
      <c r="Q1273" s="225"/>
      <c r="R1273" s="225"/>
      <c r="S1273" s="225"/>
      <c r="T1273" s="226"/>
      <c r="U1273" s="16"/>
      <c r="V1273" s="16"/>
      <c r="W1273" s="16"/>
      <c r="X1273" s="16"/>
      <c r="Y1273" s="16"/>
      <c r="Z1273" s="16"/>
      <c r="AA1273" s="16"/>
      <c r="AB1273" s="16"/>
      <c r="AC1273" s="16"/>
      <c r="AD1273" s="16"/>
      <c r="AE1273" s="16"/>
      <c r="AT1273" s="220" t="s">
        <v>265</v>
      </c>
      <c r="AU1273" s="220" t="s">
        <v>85</v>
      </c>
      <c r="AV1273" s="16" t="s">
        <v>92</v>
      </c>
      <c r="AW1273" s="16" t="s">
        <v>32</v>
      </c>
      <c r="AX1273" s="16" t="s">
        <v>75</v>
      </c>
      <c r="AY1273" s="220" t="s">
        <v>257</v>
      </c>
    </row>
    <row r="1274" s="15" customFormat="1">
      <c r="A1274" s="15"/>
      <c r="B1274" s="211"/>
      <c r="C1274" s="15"/>
      <c r="D1274" s="196" t="s">
        <v>265</v>
      </c>
      <c r="E1274" s="212" t="s">
        <v>1</v>
      </c>
      <c r="F1274" s="213" t="s">
        <v>271</v>
      </c>
      <c r="G1274" s="15"/>
      <c r="H1274" s="214">
        <v>131.84999999999999</v>
      </c>
      <c r="I1274" s="215"/>
      <c r="J1274" s="15"/>
      <c r="K1274" s="15"/>
      <c r="L1274" s="211"/>
      <c r="M1274" s="216"/>
      <c r="N1274" s="217"/>
      <c r="O1274" s="217"/>
      <c r="P1274" s="217"/>
      <c r="Q1274" s="217"/>
      <c r="R1274" s="217"/>
      <c r="S1274" s="217"/>
      <c r="T1274" s="218"/>
      <c r="U1274" s="15"/>
      <c r="V1274" s="15"/>
      <c r="W1274" s="15"/>
      <c r="X1274" s="15"/>
      <c r="Y1274" s="15"/>
      <c r="Z1274" s="15"/>
      <c r="AA1274" s="15"/>
      <c r="AB1274" s="15"/>
      <c r="AC1274" s="15"/>
      <c r="AD1274" s="15"/>
      <c r="AE1274" s="15"/>
      <c r="AT1274" s="212" t="s">
        <v>265</v>
      </c>
      <c r="AU1274" s="212" t="s">
        <v>85</v>
      </c>
      <c r="AV1274" s="15" t="s">
        <v>108</v>
      </c>
      <c r="AW1274" s="15" t="s">
        <v>32</v>
      </c>
      <c r="AX1274" s="15" t="s">
        <v>82</v>
      </c>
      <c r="AY1274" s="212" t="s">
        <v>257</v>
      </c>
    </row>
    <row r="1275" s="2" customFormat="1" ht="16.5" customHeight="1">
      <c r="A1275" s="38"/>
      <c r="B1275" s="181"/>
      <c r="C1275" s="182" t="s">
        <v>1726</v>
      </c>
      <c r="D1275" s="182" t="s">
        <v>259</v>
      </c>
      <c r="E1275" s="183" t="s">
        <v>2066</v>
      </c>
      <c r="F1275" s="184" t="s">
        <v>2067</v>
      </c>
      <c r="G1275" s="185" t="s">
        <v>323</v>
      </c>
      <c r="H1275" s="186">
        <v>131.84999999999999</v>
      </c>
      <c r="I1275" s="187"/>
      <c r="J1275" s="188">
        <f>ROUND(I1275*H1275,2)</f>
        <v>0</v>
      </c>
      <c r="K1275" s="184" t="s">
        <v>263</v>
      </c>
      <c r="L1275" s="39"/>
      <c r="M1275" s="189" t="s">
        <v>1</v>
      </c>
      <c r="N1275" s="190" t="s">
        <v>40</v>
      </c>
      <c r="O1275" s="77"/>
      <c r="P1275" s="191">
        <f>O1275*H1275</f>
        <v>0</v>
      </c>
      <c r="Q1275" s="191">
        <v>0</v>
      </c>
      <c r="R1275" s="191">
        <f>Q1275*H1275</f>
        <v>0</v>
      </c>
      <c r="S1275" s="191">
        <v>0</v>
      </c>
      <c r="T1275" s="192">
        <f>S1275*H1275</f>
        <v>0</v>
      </c>
      <c r="U1275" s="38"/>
      <c r="V1275" s="38"/>
      <c r="W1275" s="38"/>
      <c r="X1275" s="38"/>
      <c r="Y1275" s="38"/>
      <c r="Z1275" s="38"/>
      <c r="AA1275" s="38"/>
      <c r="AB1275" s="38"/>
      <c r="AC1275" s="38"/>
      <c r="AD1275" s="38"/>
      <c r="AE1275" s="38"/>
      <c r="AR1275" s="193" t="s">
        <v>364</v>
      </c>
      <c r="AT1275" s="193" t="s">
        <v>259</v>
      </c>
      <c r="AU1275" s="193" t="s">
        <v>85</v>
      </c>
      <c r="AY1275" s="19" t="s">
        <v>257</v>
      </c>
      <c r="BE1275" s="194">
        <f>IF(N1275="základní",J1275,0)</f>
        <v>0</v>
      </c>
      <c r="BF1275" s="194">
        <f>IF(N1275="snížená",J1275,0)</f>
        <v>0</v>
      </c>
      <c r="BG1275" s="194">
        <f>IF(N1275="zákl. přenesená",J1275,0)</f>
        <v>0</v>
      </c>
      <c r="BH1275" s="194">
        <f>IF(N1275="sníž. přenesená",J1275,0)</f>
        <v>0</v>
      </c>
      <c r="BI1275" s="194">
        <f>IF(N1275="nulová",J1275,0)</f>
        <v>0</v>
      </c>
      <c r="BJ1275" s="19" t="s">
        <v>82</v>
      </c>
      <c r="BK1275" s="194">
        <f>ROUND(I1275*H1275,2)</f>
        <v>0</v>
      </c>
      <c r="BL1275" s="19" t="s">
        <v>364</v>
      </c>
      <c r="BM1275" s="193" t="s">
        <v>4372</v>
      </c>
    </row>
    <row r="1276" s="2" customFormat="1" ht="24.15" customHeight="1">
      <c r="A1276" s="38"/>
      <c r="B1276" s="181"/>
      <c r="C1276" s="182" t="s">
        <v>1730</v>
      </c>
      <c r="D1276" s="182" t="s">
        <v>259</v>
      </c>
      <c r="E1276" s="183" t="s">
        <v>2070</v>
      </c>
      <c r="F1276" s="184" t="s">
        <v>2071</v>
      </c>
      <c r="G1276" s="185" t="s">
        <v>323</v>
      </c>
      <c r="H1276" s="186">
        <v>131.84999999999999</v>
      </c>
      <c r="I1276" s="187"/>
      <c r="J1276" s="188">
        <f>ROUND(I1276*H1276,2)</f>
        <v>0</v>
      </c>
      <c r="K1276" s="184" t="s">
        <v>263</v>
      </c>
      <c r="L1276" s="39"/>
      <c r="M1276" s="189" t="s">
        <v>1</v>
      </c>
      <c r="N1276" s="190" t="s">
        <v>40</v>
      </c>
      <c r="O1276" s="77"/>
      <c r="P1276" s="191">
        <f>O1276*H1276</f>
        <v>0</v>
      </c>
      <c r="Q1276" s="191">
        <v>3.0000000000000001E-05</v>
      </c>
      <c r="R1276" s="191">
        <f>Q1276*H1276</f>
        <v>0.0039554999999999998</v>
      </c>
      <c r="S1276" s="191">
        <v>0</v>
      </c>
      <c r="T1276" s="192">
        <f>S1276*H1276</f>
        <v>0</v>
      </c>
      <c r="U1276" s="38"/>
      <c r="V1276" s="38"/>
      <c r="W1276" s="38"/>
      <c r="X1276" s="38"/>
      <c r="Y1276" s="38"/>
      <c r="Z1276" s="38"/>
      <c r="AA1276" s="38"/>
      <c r="AB1276" s="38"/>
      <c r="AC1276" s="38"/>
      <c r="AD1276" s="38"/>
      <c r="AE1276" s="38"/>
      <c r="AR1276" s="193" t="s">
        <v>364</v>
      </c>
      <c r="AT1276" s="193" t="s">
        <v>259</v>
      </c>
      <c r="AU1276" s="193" t="s">
        <v>85</v>
      </c>
      <c r="AY1276" s="19" t="s">
        <v>257</v>
      </c>
      <c r="BE1276" s="194">
        <f>IF(N1276="základní",J1276,0)</f>
        <v>0</v>
      </c>
      <c r="BF1276" s="194">
        <f>IF(N1276="snížená",J1276,0)</f>
        <v>0</v>
      </c>
      <c r="BG1276" s="194">
        <f>IF(N1276="zákl. přenesená",J1276,0)</f>
        <v>0</v>
      </c>
      <c r="BH1276" s="194">
        <f>IF(N1276="sníž. přenesená",J1276,0)</f>
        <v>0</v>
      </c>
      <c r="BI1276" s="194">
        <f>IF(N1276="nulová",J1276,0)</f>
        <v>0</v>
      </c>
      <c r="BJ1276" s="19" t="s">
        <v>82</v>
      </c>
      <c r="BK1276" s="194">
        <f>ROUND(I1276*H1276,2)</f>
        <v>0</v>
      </c>
      <c r="BL1276" s="19" t="s">
        <v>364</v>
      </c>
      <c r="BM1276" s="193" t="s">
        <v>4373</v>
      </c>
    </row>
    <row r="1277" s="2" customFormat="1" ht="33" customHeight="1">
      <c r="A1277" s="38"/>
      <c r="B1277" s="181"/>
      <c r="C1277" s="182" t="s">
        <v>1734</v>
      </c>
      <c r="D1277" s="182" t="s">
        <v>259</v>
      </c>
      <c r="E1277" s="183" t="s">
        <v>2074</v>
      </c>
      <c r="F1277" s="184" t="s">
        <v>2075</v>
      </c>
      <c r="G1277" s="185" t="s">
        <v>323</v>
      </c>
      <c r="H1277" s="186">
        <v>131.84999999999999</v>
      </c>
      <c r="I1277" s="187"/>
      <c r="J1277" s="188">
        <f>ROUND(I1277*H1277,2)</f>
        <v>0</v>
      </c>
      <c r="K1277" s="184" t="s">
        <v>263</v>
      </c>
      <c r="L1277" s="39"/>
      <c r="M1277" s="189" t="s">
        <v>1</v>
      </c>
      <c r="N1277" s="190" t="s">
        <v>40</v>
      </c>
      <c r="O1277" s="77"/>
      <c r="P1277" s="191">
        <f>O1277*H1277</f>
        <v>0</v>
      </c>
      <c r="Q1277" s="191">
        <v>0.0044999999999999997</v>
      </c>
      <c r="R1277" s="191">
        <f>Q1277*H1277</f>
        <v>0.59332499999999988</v>
      </c>
      <c r="S1277" s="191">
        <v>0</v>
      </c>
      <c r="T1277" s="192">
        <f>S1277*H1277</f>
        <v>0</v>
      </c>
      <c r="U1277" s="38"/>
      <c r="V1277" s="38"/>
      <c r="W1277" s="38"/>
      <c r="X1277" s="38"/>
      <c r="Y1277" s="38"/>
      <c r="Z1277" s="38"/>
      <c r="AA1277" s="38"/>
      <c r="AB1277" s="38"/>
      <c r="AC1277" s="38"/>
      <c r="AD1277" s="38"/>
      <c r="AE1277" s="38"/>
      <c r="AR1277" s="193" t="s">
        <v>364</v>
      </c>
      <c r="AT1277" s="193" t="s">
        <v>259</v>
      </c>
      <c r="AU1277" s="193" t="s">
        <v>85</v>
      </c>
      <c r="AY1277" s="19" t="s">
        <v>257</v>
      </c>
      <c r="BE1277" s="194">
        <f>IF(N1277="základní",J1277,0)</f>
        <v>0</v>
      </c>
      <c r="BF1277" s="194">
        <f>IF(N1277="snížená",J1277,0)</f>
        <v>0</v>
      </c>
      <c r="BG1277" s="194">
        <f>IF(N1277="zákl. přenesená",J1277,0)</f>
        <v>0</v>
      </c>
      <c r="BH1277" s="194">
        <f>IF(N1277="sníž. přenesená",J1277,0)</f>
        <v>0</v>
      </c>
      <c r="BI1277" s="194">
        <f>IF(N1277="nulová",J1277,0)</f>
        <v>0</v>
      </c>
      <c r="BJ1277" s="19" t="s">
        <v>82</v>
      </c>
      <c r="BK1277" s="194">
        <f>ROUND(I1277*H1277,2)</f>
        <v>0</v>
      </c>
      <c r="BL1277" s="19" t="s">
        <v>364</v>
      </c>
      <c r="BM1277" s="193" t="s">
        <v>4374</v>
      </c>
    </row>
    <row r="1278" s="13" customFormat="1">
      <c r="A1278" s="13"/>
      <c r="B1278" s="195"/>
      <c r="C1278" s="13"/>
      <c r="D1278" s="196" t="s">
        <v>265</v>
      </c>
      <c r="E1278" s="197" t="s">
        <v>1</v>
      </c>
      <c r="F1278" s="198" t="s">
        <v>890</v>
      </c>
      <c r="G1278" s="13"/>
      <c r="H1278" s="197" t="s">
        <v>1</v>
      </c>
      <c r="I1278" s="199"/>
      <c r="J1278" s="13"/>
      <c r="K1278" s="13"/>
      <c r="L1278" s="195"/>
      <c r="M1278" s="200"/>
      <c r="N1278" s="201"/>
      <c r="O1278" s="201"/>
      <c r="P1278" s="201"/>
      <c r="Q1278" s="201"/>
      <c r="R1278" s="201"/>
      <c r="S1278" s="201"/>
      <c r="T1278" s="202"/>
      <c r="U1278" s="13"/>
      <c r="V1278" s="13"/>
      <c r="W1278" s="13"/>
      <c r="X1278" s="13"/>
      <c r="Y1278" s="13"/>
      <c r="Z1278" s="13"/>
      <c r="AA1278" s="13"/>
      <c r="AB1278" s="13"/>
      <c r="AC1278" s="13"/>
      <c r="AD1278" s="13"/>
      <c r="AE1278" s="13"/>
      <c r="AT1278" s="197" t="s">
        <v>265</v>
      </c>
      <c r="AU1278" s="197" t="s">
        <v>85</v>
      </c>
      <c r="AV1278" s="13" t="s">
        <v>82</v>
      </c>
      <c r="AW1278" s="13" t="s">
        <v>32</v>
      </c>
      <c r="AX1278" s="13" t="s">
        <v>75</v>
      </c>
      <c r="AY1278" s="197" t="s">
        <v>257</v>
      </c>
    </row>
    <row r="1279" s="13" customFormat="1">
      <c r="A1279" s="13"/>
      <c r="B1279" s="195"/>
      <c r="C1279" s="13"/>
      <c r="D1279" s="196" t="s">
        <v>265</v>
      </c>
      <c r="E1279" s="197" t="s">
        <v>1</v>
      </c>
      <c r="F1279" s="198" t="s">
        <v>891</v>
      </c>
      <c r="G1279" s="13"/>
      <c r="H1279" s="197" t="s">
        <v>1</v>
      </c>
      <c r="I1279" s="199"/>
      <c r="J1279" s="13"/>
      <c r="K1279" s="13"/>
      <c r="L1279" s="195"/>
      <c r="M1279" s="200"/>
      <c r="N1279" s="201"/>
      <c r="O1279" s="201"/>
      <c r="P1279" s="201"/>
      <c r="Q1279" s="201"/>
      <c r="R1279" s="201"/>
      <c r="S1279" s="201"/>
      <c r="T1279" s="202"/>
      <c r="U1279" s="13"/>
      <c r="V1279" s="13"/>
      <c r="W1279" s="13"/>
      <c r="X1279" s="13"/>
      <c r="Y1279" s="13"/>
      <c r="Z1279" s="13"/>
      <c r="AA1279" s="13"/>
      <c r="AB1279" s="13"/>
      <c r="AC1279" s="13"/>
      <c r="AD1279" s="13"/>
      <c r="AE1279" s="13"/>
      <c r="AT1279" s="197" t="s">
        <v>265</v>
      </c>
      <c r="AU1279" s="197" t="s">
        <v>85</v>
      </c>
      <c r="AV1279" s="13" t="s">
        <v>82</v>
      </c>
      <c r="AW1279" s="13" t="s">
        <v>32</v>
      </c>
      <c r="AX1279" s="13" t="s">
        <v>75</v>
      </c>
      <c r="AY1279" s="197" t="s">
        <v>257</v>
      </c>
    </row>
    <row r="1280" s="14" customFormat="1">
      <c r="A1280" s="14"/>
      <c r="B1280" s="203"/>
      <c r="C1280" s="14"/>
      <c r="D1280" s="196" t="s">
        <v>265</v>
      </c>
      <c r="E1280" s="204" t="s">
        <v>1</v>
      </c>
      <c r="F1280" s="205" t="s">
        <v>4088</v>
      </c>
      <c r="G1280" s="14"/>
      <c r="H1280" s="206">
        <v>66.909999999999997</v>
      </c>
      <c r="I1280" s="207"/>
      <c r="J1280" s="14"/>
      <c r="K1280" s="14"/>
      <c r="L1280" s="203"/>
      <c r="M1280" s="208"/>
      <c r="N1280" s="209"/>
      <c r="O1280" s="209"/>
      <c r="P1280" s="209"/>
      <c r="Q1280" s="209"/>
      <c r="R1280" s="209"/>
      <c r="S1280" s="209"/>
      <c r="T1280" s="210"/>
      <c r="U1280" s="14"/>
      <c r="V1280" s="14"/>
      <c r="W1280" s="14"/>
      <c r="X1280" s="14"/>
      <c r="Y1280" s="14"/>
      <c r="Z1280" s="14"/>
      <c r="AA1280" s="14"/>
      <c r="AB1280" s="14"/>
      <c r="AC1280" s="14"/>
      <c r="AD1280" s="14"/>
      <c r="AE1280" s="14"/>
      <c r="AT1280" s="204" t="s">
        <v>265</v>
      </c>
      <c r="AU1280" s="204" t="s">
        <v>85</v>
      </c>
      <c r="AV1280" s="14" t="s">
        <v>85</v>
      </c>
      <c r="AW1280" s="14" t="s">
        <v>32</v>
      </c>
      <c r="AX1280" s="14" t="s">
        <v>75</v>
      </c>
      <c r="AY1280" s="204" t="s">
        <v>257</v>
      </c>
    </row>
    <row r="1281" s="13" customFormat="1">
      <c r="A1281" s="13"/>
      <c r="B1281" s="195"/>
      <c r="C1281" s="13"/>
      <c r="D1281" s="196" t="s">
        <v>265</v>
      </c>
      <c r="E1281" s="197" t="s">
        <v>1</v>
      </c>
      <c r="F1281" s="198" t="s">
        <v>893</v>
      </c>
      <c r="G1281" s="13"/>
      <c r="H1281" s="197" t="s">
        <v>1</v>
      </c>
      <c r="I1281" s="199"/>
      <c r="J1281" s="13"/>
      <c r="K1281" s="13"/>
      <c r="L1281" s="195"/>
      <c r="M1281" s="200"/>
      <c r="N1281" s="201"/>
      <c r="O1281" s="201"/>
      <c r="P1281" s="201"/>
      <c r="Q1281" s="201"/>
      <c r="R1281" s="201"/>
      <c r="S1281" s="201"/>
      <c r="T1281" s="202"/>
      <c r="U1281" s="13"/>
      <c r="V1281" s="13"/>
      <c r="W1281" s="13"/>
      <c r="X1281" s="13"/>
      <c r="Y1281" s="13"/>
      <c r="Z1281" s="13"/>
      <c r="AA1281" s="13"/>
      <c r="AB1281" s="13"/>
      <c r="AC1281" s="13"/>
      <c r="AD1281" s="13"/>
      <c r="AE1281" s="13"/>
      <c r="AT1281" s="197" t="s">
        <v>265</v>
      </c>
      <c r="AU1281" s="197" t="s">
        <v>85</v>
      </c>
      <c r="AV1281" s="13" t="s">
        <v>82</v>
      </c>
      <c r="AW1281" s="13" t="s">
        <v>32</v>
      </c>
      <c r="AX1281" s="13" t="s">
        <v>75</v>
      </c>
      <c r="AY1281" s="197" t="s">
        <v>257</v>
      </c>
    </row>
    <row r="1282" s="14" customFormat="1">
      <c r="A1282" s="14"/>
      <c r="B1282" s="203"/>
      <c r="C1282" s="14"/>
      <c r="D1282" s="196" t="s">
        <v>265</v>
      </c>
      <c r="E1282" s="204" t="s">
        <v>1</v>
      </c>
      <c r="F1282" s="205" t="s">
        <v>4089</v>
      </c>
      <c r="G1282" s="14"/>
      <c r="H1282" s="206">
        <v>64.939999999999998</v>
      </c>
      <c r="I1282" s="207"/>
      <c r="J1282" s="14"/>
      <c r="K1282" s="14"/>
      <c r="L1282" s="203"/>
      <c r="M1282" s="208"/>
      <c r="N1282" s="209"/>
      <c r="O1282" s="209"/>
      <c r="P1282" s="209"/>
      <c r="Q1282" s="209"/>
      <c r="R1282" s="209"/>
      <c r="S1282" s="209"/>
      <c r="T1282" s="210"/>
      <c r="U1282" s="14"/>
      <c r="V1282" s="14"/>
      <c r="W1282" s="14"/>
      <c r="X1282" s="14"/>
      <c r="Y1282" s="14"/>
      <c r="Z1282" s="14"/>
      <c r="AA1282" s="14"/>
      <c r="AB1282" s="14"/>
      <c r="AC1282" s="14"/>
      <c r="AD1282" s="14"/>
      <c r="AE1282" s="14"/>
      <c r="AT1282" s="204" t="s">
        <v>265</v>
      </c>
      <c r="AU1282" s="204" t="s">
        <v>85</v>
      </c>
      <c r="AV1282" s="14" t="s">
        <v>85</v>
      </c>
      <c r="AW1282" s="14" t="s">
        <v>32</v>
      </c>
      <c r="AX1282" s="14" t="s">
        <v>75</v>
      </c>
      <c r="AY1282" s="204" t="s">
        <v>257</v>
      </c>
    </row>
    <row r="1283" s="15" customFormat="1">
      <c r="A1283" s="15"/>
      <c r="B1283" s="211"/>
      <c r="C1283" s="15"/>
      <c r="D1283" s="196" t="s">
        <v>265</v>
      </c>
      <c r="E1283" s="212" t="s">
        <v>1</v>
      </c>
      <c r="F1283" s="213" t="s">
        <v>271</v>
      </c>
      <c r="G1283" s="15"/>
      <c r="H1283" s="214">
        <v>131.84999999999999</v>
      </c>
      <c r="I1283" s="215"/>
      <c r="J1283" s="15"/>
      <c r="K1283" s="15"/>
      <c r="L1283" s="211"/>
      <c r="M1283" s="216"/>
      <c r="N1283" s="217"/>
      <c r="O1283" s="217"/>
      <c r="P1283" s="217"/>
      <c r="Q1283" s="217"/>
      <c r="R1283" s="217"/>
      <c r="S1283" s="217"/>
      <c r="T1283" s="218"/>
      <c r="U1283" s="15"/>
      <c r="V1283" s="15"/>
      <c r="W1283" s="15"/>
      <c r="X1283" s="15"/>
      <c r="Y1283" s="15"/>
      <c r="Z1283" s="15"/>
      <c r="AA1283" s="15"/>
      <c r="AB1283" s="15"/>
      <c r="AC1283" s="15"/>
      <c r="AD1283" s="15"/>
      <c r="AE1283" s="15"/>
      <c r="AT1283" s="212" t="s">
        <v>265</v>
      </c>
      <c r="AU1283" s="212" t="s">
        <v>85</v>
      </c>
      <c r="AV1283" s="15" t="s">
        <v>108</v>
      </c>
      <c r="AW1283" s="15" t="s">
        <v>32</v>
      </c>
      <c r="AX1283" s="15" t="s">
        <v>82</v>
      </c>
      <c r="AY1283" s="212" t="s">
        <v>257</v>
      </c>
    </row>
    <row r="1284" s="2" customFormat="1" ht="33" customHeight="1">
      <c r="A1284" s="38"/>
      <c r="B1284" s="181"/>
      <c r="C1284" s="182" t="s">
        <v>1738</v>
      </c>
      <c r="D1284" s="182" t="s">
        <v>259</v>
      </c>
      <c r="E1284" s="183" t="s">
        <v>2079</v>
      </c>
      <c r="F1284" s="184" t="s">
        <v>2080</v>
      </c>
      <c r="G1284" s="185" t="s">
        <v>323</v>
      </c>
      <c r="H1284" s="186">
        <v>131.84999999999999</v>
      </c>
      <c r="I1284" s="187"/>
      <c r="J1284" s="188">
        <f>ROUND(I1284*H1284,2)</f>
        <v>0</v>
      </c>
      <c r="K1284" s="184" t="s">
        <v>1</v>
      </c>
      <c r="L1284" s="39"/>
      <c r="M1284" s="189" t="s">
        <v>1</v>
      </c>
      <c r="N1284" s="190" t="s">
        <v>40</v>
      </c>
      <c r="O1284" s="77"/>
      <c r="P1284" s="191">
        <f>O1284*H1284</f>
        <v>0</v>
      </c>
      <c r="Q1284" s="191">
        <v>0.00029999999999999997</v>
      </c>
      <c r="R1284" s="191">
        <f>Q1284*H1284</f>
        <v>0.039554999999999993</v>
      </c>
      <c r="S1284" s="191">
        <v>0</v>
      </c>
      <c r="T1284" s="192">
        <f>S1284*H1284</f>
        <v>0</v>
      </c>
      <c r="U1284" s="38"/>
      <c r="V1284" s="38"/>
      <c r="W1284" s="38"/>
      <c r="X1284" s="38"/>
      <c r="Y1284" s="38"/>
      <c r="Z1284" s="38"/>
      <c r="AA1284" s="38"/>
      <c r="AB1284" s="38"/>
      <c r="AC1284" s="38"/>
      <c r="AD1284" s="38"/>
      <c r="AE1284" s="38"/>
      <c r="AR1284" s="193" t="s">
        <v>364</v>
      </c>
      <c r="AT1284" s="193" t="s">
        <v>259</v>
      </c>
      <c r="AU1284" s="193" t="s">
        <v>85</v>
      </c>
      <c r="AY1284" s="19" t="s">
        <v>257</v>
      </c>
      <c r="BE1284" s="194">
        <f>IF(N1284="základní",J1284,0)</f>
        <v>0</v>
      </c>
      <c r="BF1284" s="194">
        <f>IF(N1284="snížená",J1284,0)</f>
        <v>0</v>
      </c>
      <c r="BG1284" s="194">
        <f>IF(N1284="zákl. přenesená",J1284,0)</f>
        <v>0</v>
      </c>
      <c r="BH1284" s="194">
        <f>IF(N1284="sníž. přenesená",J1284,0)</f>
        <v>0</v>
      </c>
      <c r="BI1284" s="194">
        <f>IF(N1284="nulová",J1284,0)</f>
        <v>0</v>
      </c>
      <c r="BJ1284" s="19" t="s">
        <v>82</v>
      </c>
      <c r="BK1284" s="194">
        <f>ROUND(I1284*H1284,2)</f>
        <v>0</v>
      </c>
      <c r="BL1284" s="19" t="s">
        <v>364</v>
      </c>
      <c r="BM1284" s="193" t="s">
        <v>4375</v>
      </c>
    </row>
    <row r="1285" s="13" customFormat="1">
      <c r="A1285" s="13"/>
      <c r="B1285" s="195"/>
      <c r="C1285" s="13"/>
      <c r="D1285" s="196" t="s">
        <v>265</v>
      </c>
      <c r="E1285" s="197" t="s">
        <v>1</v>
      </c>
      <c r="F1285" s="198" t="s">
        <v>890</v>
      </c>
      <c r="G1285" s="13"/>
      <c r="H1285" s="197" t="s">
        <v>1</v>
      </c>
      <c r="I1285" s="199"/>
      <c r="J1285" s="13"/>
      <c r="K1285" s="13"/>
      <c r="L1285" s="195"/>
      <c r="M1285" s="200"/>
      <c r="N1285" s="201"/>
      <c r="O1285" s="201"/>
      <c r="P1285" s="201"/>
      <c r="Q1285" s="201"/>
      <c r="R1285" s="201"/>
      <c r="S1285" s="201"/>
      <c r="T1285" s="202"/>
      <c r="U1285" s="13"/>
      <c r="V1285" s="13"/>
      <c r="W1285" s="13"/>
      <c r="X1285" s="13"/>
      <c r="Y1285" s="13"/>
      <c r="Z1285" s="13"/>
      <c r="AA1285" s="13"/>
      <c r="AB1285" s="13"/>
      <c r="AC1285" s="13"/>
      <c r="AD1285" s="13"/>
      <c r="AE1285" s="13"/>
      <c r="AT1285" s="197" t="s">
        <v>265</v>
      </c>
      <c r="AU1285" s="197" t="s">
        <v>85</v>
      </c>
      <c r="AV1285" s="13" t="s">
        <v>82</v>
      </c>
      <c r="AW1285" s="13" t="s">
        <v>32</v>
      </c>
      <c r="AX1285" s="13" t="s">
        <v>75</v>
      </c>
      <c r="AY1285" s="197" t="s">
        <v>257</v>
      </c>
    </row>
    <row r="1286" s="13" customFormat="1">
      <c r="A1286" s="13"/>
      <c r="B1286" s="195"/>
      <c r="C1286" s="13"/>
      <c r="D1286" s="196" t="s">
        <v>265</v>
      </c>
      <c r="E1286" s="197" t="s">
        <v>1</v>
      </c>
      <c r="F1286" s="198" t="s">
        <v>891</v>
      </c>
      <c r="G1286" s="13"/>
      <c r="H1286" s="197" t="s">
        <v>1</v>
      </c>
      <c r="I1286" s="199"/>
      <c r="J1286" s="13"/>
      <c r="K1286" s="13"/>
      <c r="L1286" s="195"/>
      <c r="M1286" s="200"/>
      <c r="N1286" s="201"/>
      <c r="O1286" s="201"/>
      <c r="P1286" s="201"/>
      <c r="Q1286" s="201"/>
      <c r="R1286" s="201"/>
      <c r="S1286" s="201"/>
      <c r="T1286" s="202"/>
      <c r="U1286" s="13"/>
      <c r="V1286" s="13"/>
      <c r="W1286" s="13"/>
      <c r="X1286" s="13"/>
      <c r="Y1286" s="13"/>
      <c r="Z1286" s="13"/>
      <c r="AA1286" s="13"/>
      <c r="AB1286" s="13"/>
      <c r="AC1286" s="13"/>
      <c r="AD1286" s="13"/>
      <c r="AE1286" s="13"/>
      <c r="AT1286" s="197" t="s">
        <v>265</v>
      </c>
      <c r="AU1286" s="197" t="s">
        <v>85</v>
      </c>
      <c r="AV1286" s="13" t="s">
        <v>82</v>
      </c>
      <c r="AW1286" s="13" t="s">
        <v>32</v>
      </c>
      <c r="AX1286" s="13" t="s">
        <v>75</v>
      </c>
      <c r="AY1286" s="197" t="s">
        <v>257</v>
      </c>
    </row>
    <row r="1287" s="14" customFormat="1">
      <c r="A1287" s="14"/>
      <c r="B1287" s="203"/>
      <c r="C1287" s="14"/>
      <c r="D1287" s="196" t="s">
        <v>265</v>
      </c>
      <c r="E1287" s="204" t="s">
        <v>1</v>
      </c>
      <c r="F1287" s="205" t="s">
        <v>4088</v>
      </c>
      <c r="G1287" s="14"/>
      <c r="H1287" s="206">
        <v>66.909999999999997</v>
      </c>
      <c r="I1287" s="207"/>
      <c r="J1287" s="14"/>
      <c r="K1287" s="14"/>
      <c r="L1287" s="203"/>
      <c r="M1287" s="208"/>
      <c r="N1287" s="209"/>
      <c r="O1287" s="209"/>
      <c r="P1287" s="209"/>
      <c r="Q1287" s="209"/>
      <c r="R1287" s="209"/>
      <c r="S1287" s="209"/>
      <c r="T1287" s="210"/>
      <c r="U1287" s="14"/>
      <c r="V1287" s="14"/>
      <c r="W1287" s="14"/>
      <c r="X1287" s="14"/>
      <c r="Y1287" s="14"/>
      <c r="Z1287" s="14"/>
      <c r="AA1287" s="14"/>
      <c r="AB1287" s="14"/>
      <c r="AC1287" s="14"/>
      <c r="AD1287" s="14"/>
      <c r="AE1287" s="14"/>
      <c r="AT1287" s="204" t="s">
        <v>265</v>
      </c>
      <c r="AU1287" s="204" t="s">
        <v>85</v>
      </c>
      <c r="AV1287" s="14" t="s">
        <v>85</v>
      </c>
      <c r="AW1287" s="14" t="s">
        <v>32</v>
      </c>
      <c r="AX1287" s="14" t="s">
        <v>75</v>
      </c>
      <c r="AY1287" s="204" t="s">
        <v>257</v>
      </c>
    </row>
    <row r="1288" s="13" customFormat="1">
      <c r="A1288" s="13"/>
      <c r="B1288" s="195"/>
      <c r="C1288" s="13"/>
      <c r="D1288" s="196" t="s">
        <v>265</v>
      </c>
      <c r="E1288" s="197" t="s">
        <v>1</v>
      </c>
      <c r="F1288" s="198" t="s">
        <v>893</v>
      </c>
      <c r="G1288" s="13"/>
      <c r="H1288" s="197" t="s">
        <v>1</v>
      </c>
      <c r="I1288" s="199"/>
      <c r="J1288" s="13"/>
      <c r="K1288" s="13"/>
      <c r="L1288" s="195"/>
      <c r="M1288" s="200"/>
      <c r="N1288" s="201"/>
      <c r="O1288" s="201"/>
      <c r="P1288" s="201"/>
      <c r="Q1288" s="201"/>
      <c r="R1288" s="201"/>
      <c r="S1288" s="201"/>
      <c r="T1288" s="202"/>
      <c r="U1288" s="13"/>
      <c r="V1288" s="13"/>
      <c r="W1288" s="13"/>
      <c r="X1288" s="13"/>
      <c r="Y1288" s="13"/>
      <c r="Z1288" s="13"/>
      <c r="AA1288" s="13"/>
      <c r="AB1288" s="13"/>
      <c r="AC1288" s="13"/>
      <c r="AD1288" s="13"/>
      <c r="AE1288" s="13"/>
      <c r="AT1288" s="197" t="s">
        <v>265</v>
      </c>
      <c r="AU1288" s="197" t="s">
        <v>85</v>
      </c>
      <c r="AV1288" s="13" t="s">
        <v>82</v>
      </c>
      <c r="AW1288" s="13" t="s">
        <v>32</v>
      </c>
      <c r="AX1288" s="13" t="s">
        <v>75</v>
      </c>
      <c r="AY1288" s="197" t="s">
        <v>257</v>
      </c>
    </row>
    <row r="1289" s="14" customFormat="1">
      <c r="A1289" s="14"/>
      <c r="B1289" s="203"/>
      <c r="C1289" s="14"/>
      <c r="D1289" s="196" t="s">
        <v>265</v>
      </c>
      <c r="E1289" s="204" t="s">
        <v>1</v>
      </c>
      <c r="F1289" s="205" t="s">
        <v>4089</v>
      </c>
      <c r="G1289" s="14"/>
      <c r="H1289" s="206">
        <v>64.939999999999998</v>
      </c>
      <c r="I1289" s="207"/>
      <c r="J1289" s="14"/>
      <c r="K1289" s="14"/>
      <c r="L1289" s="203"/>
      <c r="M1289" s="208"/>
      <c r="N1289" s="209"/>
      <c r="O1289" s="209"/>
      <c r="P1289" s="209"/>
      <c r="Q1289" s="209"/>
      <c r="R1289" s="209"/>
      <c r="S1289" s="209"/>
      <c r="T1289" s="210"/>
      <c r="U1289" s="14"/>
      <c r="V1289" s="14"/>
      <c r="W1289" s="14"/>
      <c r="X1289" s="14"/>
      <c r="Y1289" s="14"/>
      <c r="Z1289" s="14"/>
      <c r="AA1289" s="14"/>
      <c r="AB1289" s="14"/>
      <c r="AC1289" s="14"/>
      <c r="AD1289" s="14"/>
      <c r="AE1289" s="14"/>
      <c r="AT1289" s="204" t="s">
        <v>265</v>
      </c>
      <c r="AU1289" s="204" t="s">
        <v>85</v>
      </c>
      <c r="AV1289" s="14" t="s">
        <v>85</v>
      </c>
      <c r="AW1289" s="14" t="s">
        <v>32</v>
      </c>
      <c r="AX1289" s="14" t="s">
        <v>75</v>
      </c>
      <c r="AY1289" s="204" t="s">
        <v>257</v>
      </c>
    </row>
    <row r="1290" s="15" customFormat="1">
      <c r="A1290" s="15"/>
      <c r="B1290" s="211"/>
      <c r="C1290" s="15"/>
      <c r="D1290" s="196" t="s">
        <v>265</v>
      </c>
      <c r="E1290" s="212" t="s">
        <v>1</v>
      </c>
      <c r="F1290" s="213" t="s">
        <v>271</v>
      </c>
      <c r="G1290" s="15"/>
      <c r="H1290" s="214">
        <v>131.84999999999999</v>
      </c>
      <c r="I1290" s="215"/>
      <c r="J1290" s="15"/>
      <c r="K1290" s="15"/>
      <c r="L1290" s="211"/>
      <c r="M1290" s="216"/>
      <c r="N1290" s="217"/>
      <c r="O1290" s="217"/>
      <c r="P1290" s="217"/>
      <c r="Q1290" s="217"/>
      <c r="R1290" s="217"/>
      <c r="S1290" s="217"/>
      <c r="T1290" s="218"/>
      <c r="U1290" s="15"/>
      <c r="V1290" s="15"/>
      <c r="W1290" s="15"/>
      <c r="X1290" s="15"/>
      <c r="Y1290" s="15"/>
      <c r="Z1290" s="15"/>
      <c r="AA1290" s="15"/>
      <c r="AB1290" s="15"/>
      <c r="AC1290" s="15"/>
      <c r="AD1290" s="15"/>
      <c r="AE1290" s="15"/>
      <c r="AT1290" s="212" t="s">
        <v>265</v>
      </c>
      <c r="AU1290" s="212" t="s">
        <v>85</v>
      </c>
      <c r="AV1290" s="15" t="s">
        <v>108</v>
      </c>
      <c r="AW1290" s="15" t="s">
        <v>32</v>
      </c>
      <c r="AX1290" s="15" t="s">
        <v>82</v>
      </c>
      <c r="AY1290" s="212" t="s">
        <v>257</v>
      </c>
    </row>
    <row r="1291" s="2" customFormat="1" ht="33" customHeight="1">
      <c r="A1291" s="38"/>
      <c r="B1291" s="181"/>
      <c r="C1291" s="182" t="s">
        <v>1742</v>
      </c>
      <c r="D1291" s="182" t="s">
        <v>259</v>
      </c>
      <c r="E1291" s="183" t="s">
        <v>2083</v>
      </c>
      <c r="F1291" s="184" t="s">
        <v>2084</v>
      </c>
      <c r="G1291" s="185" t="s">
        <v>422</v>
      </c>
      <c r="H1291" s="186">
        <v>134.63999999999999</v>
      </c>
      <c r="I1291" s="187"/>
      <c r="J1291" s="188">
        <f>ROUND(I1291*H1291,2)</f>
        <v>0</v>
      </c>
      <c r="K1291" s="184" t="s">
        <v>1</v>
      </c>
      <c r="L1291" s="39"/>
      <c r="M1291" s="189" t="s">
        <v>1</v>
      </c>
      <c r="N1291" s="190" t="s">
        <v>40</v>
      </c>
      <c r="O1291" s="77"/>
      <c r="P1291" s="191">
        <f>O1291*H1291</f>
        <v>0</v>
      </c>
      <c r="Q1291" s="191">
        <v>0.00029999999999999997</v>
      </c>
      <c r="R1291" s="191">
        <f>Q1291*H1291</f>
        <v>0.04039199999999999</v>
      </c>
      <c r="S1291" s="191">
        <v>0</v>
      </c>
      <c r="T1291" s="192">
        <f>S1291*H1291</f>
        <v>0</v>
      </c>
      <c r="U1291" s="38"/>
      <c r="V1291" s="38"/>
      <c r="W1291" s="38"/>
      <c r="X1291" s="38"/>
      <c r="Y1291" s="38"/>
      <c r="Z1291" s="38"/>
      <c r="AA1291" s="38"/>
      <c r="AB1291" s="38"/>
      <c r="AC1291" s="38"/>
      <c r="AD1291" s="38"/>
      <c r="AE1291" s="38"/>
      <c r="AR1291" s="193" t="s">
        <v>364</v>
      </c>
      <c r="AT1291" s="193" t="s">
        <v>259</v>
      </c>
      <c r="AU1291" s="193" t="s">
        <v>85</v>
      </c>
      <c r="AY1291" s="19" t="s">
        <v>257</v>
      </c>
      <c r="BE1291" s="194">
        <f>IF(N1291="základní",J1291,0)</f>
        <v>0</v>
      </c>
      <c r="BF1291" s="194">
        <f>IF(N1291="snížená",J1291,0)</f>
        <v>0</v>
      </c>
      <c r="BG1291" s="194">
        <f>IF(N1291="zákl. přenesená",J1291,0)</f>
        <v>0</v>
      </c>
      <c r="BH1291" s="194">
        <f>IF(N1291="sníž. přenesená",J1291,0)</f>
        <v>0</v>
      </c>
      <c r="BI1291" s="194">
        <f>IF(N1291="nulová",J1291,0)</f>
        <v>0</v>
      </c>
      <c r="BJ1291" s="19" t="s">
        <v>82</v>
      </c>
      <c r="BK1291" s="194">
        <f>ROUND(I1291*H1291,2)</f>
        <v>0</v>
      </c>
      <c r="BL1291" s="19" t="s">
        <v>364</v>
      </c>
      <c r="BM1291" s="193" t="s">
        <v>4376</v>
      </c>
    </row>
    <row r="1292" s="13" customFormat="1">
      <c r="A1292" s="13"/>
      <c r="B1292" s="195"/>
      <c r="C1292" s="13"/>
      <c r="D1292" s="196" t="s">
        <v>265</v>
      </c>
      <c r="E1292" s="197" t="s">
        <v>1</v>
      </c>
      <c r="F1292" s="198" t="s">
        <v>890</v>
      </c>
      <c r="G1292" s="13"/>
      <c r="H1292" s="197" t="s">
        <v>1</v>
      </c>
      <c r="I1292" s="199"/>
      <c r="J1292" s="13"/>
      <c r="K1292" s="13"/>
      <c r="L1292" s="195"/>
      <c r="M1292" s="200"/>
      <c r="N1292" s="201"/>
      <c r="O1292" s="201"/>
      <c r="P1292" s="201"/>
      <c r="Q1292" s="201"/>
      <c r="R1292" s="201"/>
      <c r="S1292" s="201"/>
      <c r="T1292" s="202"/>
      <c r="U1292" s="13"/>
      <c r="V1292" s="13"/>
      <c r="W1292" s="13"/>
      <c r="X1292" s="13"/>
      <c r="Y1292" s="13"/>
      <c r="Z1292" s="13"/>
      <c r="AA1292" s="13"/>
      <c r="AB1292" s="13"/>
      <c r="AC1292" s="13"/>
      <c r="AD1292" s="13"/>
      <c r="AE1292" s="13"/>
      <c r="AT1292" s="197" t="s">
        <v>265</v>
      </c>
      <c r="AU1292" s="197" t="s">
        <v>85</v>
      </c>
      <c r="AV1292" s="13" t="s">
        <v>82</v>
      </c>
      <c r="AW1292" s="13" t="s">
        <v>32</v>
      </c>
      <c r="AX1292" s="13" t="s">
        <v>75</v>
      </c>
      <c r="AY1292" s="197" t="s">
        <v>257</v>
      </c>
    </row>
    <row r="1293" s="13" customFormat="1">
      <c r="A1293" s="13"/>
      <c r="B1293" s="195"/>
      <c r="C1293" s="13"/>
      <c r="D1293" s="196" t="s">
        <v>265</v>
      </c>
      <c r="E1293" s="197" t="s">
        <v>1</v>
      </c>
      <c r="F1293" s="198" t="s">
        <v>891</v>
      </c>
      <c r="G1293" s="13"/>
      <c r="H1293" s="197" t="s">
        <v>1</v>
      </c>
      <c r="I1293" s="199"/>
      <c r="J1293" s="13"/>
      <c r="K1293" s="13"/>
      <c r="L1293" s="195"/>
      <c r="M1293" s="200"/>
      <c r="N1293" s="201"/>
      <c r="O1293" s="201"/>
      <c r="P1293" s="201"/>
      <c r="Q1293" s="201"/>
      <c r="R1293" s="201"/>
      <c r="S1293" s="201"/>
      <c r="T1293" s="202"/>
      <c r="U1293" s="13"/>
      <c r="V1293" s="13"/>
      <c r="W1293" s="13"/>
      <c r="X1293" s="13"/>
      <c r="Y1293" s="13"/>
      <c r="Z1293" s="13"/>
      <c r="AA1293" s="13"/>
      <c r="AB1293" s="13"/>
      <c r="AC1293" s="13"/>
      <c r="AD1293" s="13"/>
      <c r="AE1293" s="13"/>
      <c r="AT1293" s="197" t="s">
        <v>265</v>
      </c>
      <c r="AU1293" s="197" t="s">
        <v>85</v>
      </c>
      <c r="AV1293" s="13" t="s">
        <v>82</v>
      </c>
      <c r="AW1293" s="13" t="s">
        <v>32</v>
      </c>
      <c r="AX1293" s="13" t="s">
        <v>75</v>
      </c>
      <c r="AY1293" s="197" t="s">
        <v>257</v>
      </c>
    </row>
    <row r="1294" s="14" customFormat="1">
      <c r="A1294" s="14"/>
      <c r="B1294" s="203"/>
      <c r="C1294" s="14"/>
      <c r="D1294" s="196" t="s">
        <v>265</v>
      </c>
      <c r="E1294" s="204" t="s">
        <v>1</v>
      </c>
      <c r="F1294" s="205" t="s">
        <v>4377</v>
      </c>
      <c r="G1294" s="14"/>
      <c r="H1294" s="206">
        <v>41.560000000000002</v>
      </c>
      <c r="I1294" s="207"/>
      <c r="J1294" s="14"/>
      <c r="K1294" s="14"/>
      <c r="L1294" s="203"/>
      <c r="M1294" s="208"/>
      <c r="N1294" s="209"/>
      <c r="O1294" s="209"/>
      <c r="P1294" s="209"/>
      <c r="Q1294" s="209"/>
      <c r="R1294" s="209"/>
      <c r="S1294" s="209"/>
      <c r="T1294" s="210"/>
      <c r="U1294" s="14"/>
      <c r="V1294" s="14"/>
      <c r="W1294" s="14"/>
      <c r="X1294" s="14"/>
      <c r="Y1294" s="14"/>
      <c r="Z1294" s="14"/>
      <c r="AA1294" s="14"/>
      <c r="AB1294" s="14"/>
      <c r="AC1294" s="14"/>
      <c r="AD1294" s="14"/>
      <c r="AE1294" s="14"/>
      <c r="AT1294" s="204" t="s">
        <v>265</v>
      </c>
      <c r="AU1294" s="204" t="s">
        <v>85</v>
      </c>
      <c r="AV1294" s="14" t="s">
        <v>85</v>
      </c>
      <c r="AW1294" s="14" t="s">
        <v>32</v>
      </c>
      <c r="AX1294" s="14" t="s">
        <v>75</v>
      </c>
      <c r="AY1294" s="204" t="s">
        <v>257</v>
      </c>
    </row>
    <row r="1295" s="14" customFormat="1">
      <c r="A1295" s="14"/>
      <c r="B1295" s="203"/>
      <c r="C1295" s="14"/>
      <c r="D1295" s="196" t="s">
        <v>265</v>
      </c>
      <c r="E1295" s="204" t="s">
        <v>1</v>
      </c>
      <c r="F1295" s="205" t="s">
        <v>4378</v>
      </c>
      <c r="G1295" s="14"/>
      <c r="H1295" s="206">
        <v>20.219999999999999</v>
      </c>
      <c r="I1295" s="207"/>
      <c r="J1295" s="14"/>
      <c r="K1295" s="14"/>
      <c r="L1295" s="203"/>
      <c r="M1295" s="208"/>
      <c r="N1295" s="209"/>
      <c r="O1295" s="209"/>
      <c r="P1295" s="209"/>
      <c r="Q1295" s="209"/>
      <c r="R1295" s="209"/>
      <c r="S1295" s="209"/>
      <c r="T1295" s="210"/>
      <c r="U1295" s="14"/>
      <c r="V1295" s="14"/>
      <c r="W1295" s="14"/>
      <c r="X1295" s="14"/>
      <c r="Y1295" s="14"/>
      <c r="Z1295" s="14"/>
      <c r="AA1295" s="14"/>
      <c r="AB1295" s="14"/>
      <c r="AC1295" s="14"/>
      <c r="AD1295" s="14"/>
      <c r="AE1295" s="14"/>
      <c r="AT1295" s="204" t="s">
        <v>265</v>
      </c>
      <c r="AU1295" s="204" t="s">
        <v>85</v>
      </c>
      <c r="AV1295" s="14" t="s">
        <v>85</v>
      </c>
      <c r="AW1295" s="14" t="s">
        <v>32</v>
      </c>
      <c r="AX1295" s="14" t="s">
        <v>75</v>
      </c>
      <c r="AY1295" s="204" t="s">
        <v>257</v>
      </c>
    </row>
    <row r="1296" s="14" customFormat="1">
      <c r="A1296" s="14"/>
      <c r="B1296" s="203"/>
      <c r="C1296" s="14"/>
      <c r="D1296" s="196" t="s">
        <v>265</v>
      </c>
      <c r="E1296" s="204" t="s">
        <v>1</v>
      </c>
      <c r="F1296" s="205" t="s">
        <v>4379</v>
      </c>
      <c r="G1296" s="14"/>
      <c r="H1296" s="206">
        <v>14.310000000000001</v>
      </c>
      <c r="I1296" s="207"/>
      <c r="J1296" s="14"/>
      <c r="K1296" s="14"/>
      <c r="L1296" s="203"/>
      <c r="M1296" s="208"/>
      <c r="N1296" s="209"/>
      <c r="O1296" s="209"/>
      <c r="P1296" s="209"/>
      <c r="Q1296" s="209"/>
      <c r="R1296" s="209"/>
      <c r="S1296" s="209"/>
      <c r="T1296" s="210"/>
      <c r="U1296" s="14"/>
      <c r="V1296" s="14"/>
      <c r="W1296" s="14"/>
      <c r="X1296" s="14"/>
      <c r="Y1296" s="14"/>
      <c r="Z1296" s="14"/>
      <c r="AA1296" s="14"/>
      <c r="AB1296" s="14"/>
      <c r="AC1296" s="14"/>
      <c r="AD1296" s="14"/>
      <c r="AE1296" s="14"/>
      <c r="AT1296" s="204" t="s">
        <v>265</v>
      </c>
      <c r="AU1296" s="204" t="s">
        <v>85</v>
      </c>
      <c r="AV1296" s="14" t="s">
        <v>85</v>
      </c>
      <c r="AW1296" s="14" t="s">
        <v>32</v>
      </c>
      <c r="AX1296" s="14" t="s">
        <v>75</v>
      </c>
      <c r="AY1296" s="204" t="s">
        <v>257</v>
      </c>
    </row>
    <row r="1297" s="13" customFormat="1">
      <c r="A1297" s="13"/>
      <c r="B1297" s="195"/>
      <c r="C1297" s="13"/>
      <c r="D1297" s="196" t="s">
        <v>265</v>
      </c>
      <c r="E1297" s="197" t="s">
        <v>1</v>
      </c>
      <c r="F1297" s="198" t="s">
        <v>893</v>
      </c>
      <c r="G1297" s="13"/>
      <c r="H1297" s="197" t="s">
        <v>1</v>
      </c>
      <c r="I1297" s="199"/>
      <c r="J1297" s="13"/>
      <c r="K1297" s="13"/>
      <c r="L1297" s="195"/>
      <c r="M1297" s="200"/>
      <c r="N1297" s="201"/>
      <c r="O1297" s="201"/>
      <c r="P1297" s="201"/>
      <c r="Q1297" s="201"/>
      <c r="R1297" s="201"/>
      <c r="S1297" s="201"/>
      <c r="T1297" s="202"/>
      <c r="U1297" s="13"/>
      <c r="V1297" s="13"/>
      <c r="W1297" s="13"/>
      <c r="X1297" s="13"/>
      <c r="Y1297" s="13"/>
      <c r="Z1297" s="13"/>
      <c r="AA1297" s="13"/>
      <c r="AB1297" s="13"/>
      <c r="AC1297" s="13"/>
      <c r="AD1297" s="13"/>
      <c r="AE1297" s="13"/>
      <c r="AT1297" s="197" t="s">
        <v>265</v>
      </c>
      <c r="AU1297" s="197" t="s">
        <v>85</v>
      </c>
      <c r="AV1297" s="13" t="s">
        <v>82</v>
      </c>
      <c r="AW1297" s="13" t="s">
        <v>32</v>
      </c>
      <c r="AX1297" s="13" t="s">
        <v>75</v>
      </c>
      <c r="AY1297" s="197" t="s">
        <v>257</v>
      </c>
    </row>
    <row r="1298" s="14" customFormat="1">
      <c r="A1298" s="14"/>
      <c r="B1298" s="203"/>
      <c r="C1298" s="14"/>
      <c r="D1298" s="196" t="s">
        <v>265</v>
      </c>
      <c r="E1298" s="204" t="s">
        <v>1</v>
      </c>
      <c r="F1298" s="205" t="s">
        <v>4380</v>
      </c>
      <c r="G1298" s="14"/>
      <c r="H1298" s="206">
        <v>13.4</v>
      </c>
      <c r="I1298" s="207"/>
      <c r="J1298" s="14"/>
      <c r="K1298" s="14"/>
      <c r="L1298" s="203"/>
      <c r="M1298" s="208"/>
      <c r="N1298" s="209"/>
      <c r="O1298" s="209"/>
      <c r="P1298" s="209"/>
      <c r="Q1298" s="209"/>
      <c r="R1298" s="209"/>
      <c r="S1298" s="209"/>
      <c r="T1298" s="210"/>
      <c r="U1298" s="14"/>
      <c r="V1298" s="14"/>
      <c r="W1298" s="14"/>
      <c r="X1298" s="14"/>
      <c r="Y1298" s="14"/>
      <c r="Z1298" s="14"/>
      <c r="AA1298" s="14"/>
      <c r="AB1298" s="14"/>
      <c r="AC1298" s="14"/>
      <c r="AD1298" s="14"/>
      <c r="AE1298" s="14"/>
      <c r="AT1298" s="204" t="s">
        <v>265</v>
      </c>
      <c r="AU1298" s="204" t="s">
        <v>85</v>
      </c>
      <c r="AV1298" s="14" t="s">
        <v>85</v>
      </c>
      <c r="AW1298" s="14" t="s">
        <v>32</v>
      </c>
      <c r="AX1298" s="14" t="s">
        <v>75</v>
      </c>
      <c r="AY1298" s="204" t="s">
        <v>257</v>
      </c>
    </row>
    <row r="1299" s="14" customFormat="1">
      <c r="A1299" s="14"/>
      <c r="B1299" s="203"/>
      <c r="C1299" s="14"/>
      <c r="D1299" s="196" t="s">
        <v>265</v>
      </c>
      <c r="E1299" s="204" t="s">
        <v>1</v>
      </c>
      <c r="F1299" s="205" t="s">
        <v>4381</v>
      </c>
      <c r="G1299" s="14"/>
      <c r="H1299" s="206">
        <v>21.199999999999999</v>
      </c>
      <c r="I1299" s="207"/>
      <c r="J1299" s="14"/>
      <c r="K1299" s="14"/>
      <c r="L1299" s="203"/>
      <c r="M1299" s="208"/>
      <c r="N1299" s="209"/>
      <c r="O1299" s="209"/>
      <c r="P1299" s="209"/>
      <c r="Q1299" s="209"/>
      <c r="R1299" s="209"/>
      <c r="S1299" s="209"/>
      <c r="T1299" s="210"/>
      <c r="U1299" s="14"/>
      <c r="V1299" s="14"/>
      <c r="W1299" s="14"/>
      <c r="X1299" s="14"/>
      <c r="Y1299" s="14"/>
      <c r="Z1299" s="14"/>
      <c r="AA1299" s="14"/>
      <c r="AB1299" s="14"/>
      <c r="AC1299" s="14"/>
      <c r="AD1299" s="14"/>
      <c r="AE1299" s="14"/>
      <c r="AT1299" s="204" t="s">
        <v>265</v>
      </c>
      <c r="AU1299" s="204" t="s">
        <v>85</v>
      </c>
      <c r="AV1299" s="14" t="s">
        <v>85</v>
      </c>
      <c r="AW1299" s="14" t="s">
        <v>32</v>
      </c>
      <c r="AX1299" s="14" t="s">
        <v>75</v>
      </c>
      <c r="AY1299" s="204" t="s">
        <v>257</v>
      </c>
    </row>
    <row r="1300" s="14" customFormat="1">
      <c r="A1300" s="14"/>
      <c r="B1300" s="203"/>
      <c r="C1300" s="14"/>
      <c r="D1300" s="196" t="s">
        <v>265</v>
      </c>
      <c r="E1300" s="204" t="s">
        <v>1</v>
      </c>
      <c r="F1300" s="205" t="s">
        <v>4382</v>
      </c>
      <c r="G1300" s="14"/>
      <c r="H1300" s="206">
        <v>23.949999999999999</v>
      </c>
      <c r="I1300" s="207"/>
      <c r="J1300" s="14"/>
      <c r="K1300" s="14"/>
      <c r="L1300" s="203"/>
      <c r="M1300" s="208"/>
      <c r="N1300" s="209"/>
      <c r="O1300" s="209"/>
      <c r="P1300" s="209"/>
      <c r="Q1300" s="209"/>
      <c r="R1300" s="209"/>
      <c r="S1300" s="209"/>
      <c r="T1300" s="210"/>
      <c r="U1300" s="14"/>
      <c r="V1300" s="14"/>
      <c r="W1300" s="14"/>
      <c r="X1300" s="14"/>
      <c r="Y1300" s="14"/>
      <c r="Z1300" s="14"/>
      <c r="AA1300" s="14"/>
      <c r="AB1300" s="14"/>
      <c r="AC1300" s="14"/>
      <c r="AD1300" s="14"/>
      <c r="AE1300" s="14"/>
      <c r="AT1300" s="204" t="s">
        <v>265</v>
      </c>
      <c r="AU1300" s="204" t="s">
        <v>85</v>
      </c>
      <c r="AV1300" s="14" t="s">
        <v>85</v>
      </c>
      <c r="AW1300" s="14" t="s">
        <v>32</v>
      </c>
      <c r="AX1300" s="14" t="s">
        <v>75</v>
      </c>
      <c r="AY1300" s="204" t="s">
        <v>257</v>
      </c>
    </row>
    <row r="1301" s="15" customFormat="1">
      <c r="A1301" s="15"/>
      <c r="B1301" s="211"/>
      <c r="C1301" s="15"/>
      <c r="D1301" s="196" t="s">
        <v>265</v>
      </c>
      <c r="E1301" s="212" t="s">
        <v>1</v>
      </c>
      <c r="F1301" s="213" t="s">
        <v>271</v>
      </c>
      <c r="G1301" s="15"/>
      <c r="H1301" s="214">
        <v>134.64000000000002</v>
      </c>
      <c r="I1301" s="215"/>
      <c r="J1301" s="15"/>
      <c r="K1301" s="15"/>
      <c r="L1301" s="211"/>
      <c r="M1301" s="216"/>
      <c r="N1301" s="217"/>
      <c r="O1301" s="217"/>
      <c r="P1301" s="217"/>
      <c r="Q1301" s="217"/>
      <c r="R1301" s="217"/>
      <c r="S1301" s="217"/>
      <c r="T1301" s="218"/>
      <c r="U1301" s="15"/>
      <c r="V1301" s="15"/>
      <c r="W1301" s="15"/>
      <c r="X1301" s="15"/>
      <c r="Y1301" s="15"/>
      <c r="Z1301" s="15"/>
      <c r="AA1301" s="15"/>
      <c r="AB1301" s="15"/>
      <c r="AC1301" s="15"/>
      <c r="AD1301" s="15"/>
      <c r="AE1301" s="15"/>
      <c r="AT1301" s="212" t="s">
        <v>265</v>
      </c>
      <c r="AU1301" s="212" t="s">
        <v>85</v>
      </c>
      <c r="AV1301" s="15" t="s">
        <v>108</v>
      </c>
      <c r="AW1301" s="15" t="s">
        <v>32</v>
      </c>
      <c r="AX1301" s="15" t="s">
        <v>82</v>
      </c>
      <c r="AY1301" s="212" t="s">
        <v>257</v>
      </c>
    </row>
    <row r="1302" s="2" customFormat="1" ht="24.15" customHeight="1">
      <c r="A1302" s="38"/>
      <c r="B1302" s="181"/>
      <c r="C1302" s="227" t="s">
        <v>1746</v>
      </c>
      <c r="D1302" s="227" t="s">
        <v>315</v>
      </c>
      <c r="E1302" s="228" t="s">
        <v>2087</v>
      </c>
      <c r="F1302" s="229" t="s">
        <v>2088</v>
      </c>
      <c r="G1302" s="230" t="s">
        <v>323</v>
      </c>
      <c r="H1302" s="231">
        <v>159.845</v>
      </c>
      <c r="I1302" s="232"/>
      <c r="J1302" s="233">
        <f>ROUND(I1302*H1302,2)</f>
        <v>0</v>
      </c>
      <c r="K1302" s="229" t="s">
        <v>1</v>
      </c>
      <c r="L1302" s="234"/>
      <c r="M1302" s="235" t="s">
        <v>1</v>
      </c>
      <c r="N1302" s="236" t="s">
        <v>40</v>
      </c>
      <c r="O1302" s="77"/>
      <c r="P1302" s="191">
        <f>O1302*H1302</f>
        <v>0</v>
      </c>
      <c r="Q1302" s="191">
        <v>0.00264</v>
      </c>
      <c r="R1302" s="191">
        <f>Q1302*H1302</f>
        <v>0.4219908</v>
      </c>
      <c r="S1302" s="191">
        <v>0</v>
      </c>
      <c r="T1302" s="192">
        <f>S1302*H1302</f>
        <v>0</v>
      </c>
      <c r="U1302" s="38"/>
      <c r="V1302" s="38"/>
      <c r="W1302" s="38"/>
      <c r="X1302" s="38"/>
      <c r="Y1302" s="38"/>
      <c r="Z1302" s="38"/>
      <c r="AA1302" s="38"/>
      <c r="AB1302" s="38"/>
      <c r="AC1302" s="38"/>
      <c r="AD1302" s="38"/>
      <c r="AE1302" s="38"/>
      <c r="AR1302" s="193" t="s">
        <v>462</v>
      </c>
      <c r="AT1302" s="193" t="s">
        <v>315</v>
      </c>
      <c r="AU1302" s="193" t="s">
        <v>85</v>
      </c>
      <c r="AY1302" s="19" t="s">
        <v>257</v>
      </c>
      <c r="BE1302" s="194">
        <f>IF(N1302="základní",J1302,0)</f>
        <v>0</v>
      </c>
      <c r="BF1302" s="194">
        <f>IF(N1302="snížená",J1302,0)</f>
        <v>0</v>
      </c>
      <c r="BG1302" s="194">
        <f>IF(N1302="zákl. přenesená",J1302,0)</f>
        <v>0</v>
      </c>
      <c r="BH1302" s="194">
        <f>IF(N1302="sníž. přenesená",J1302,0)</f>
        <v>0</v>
      </c>
      <c r="BI1302" s="194">
        <f>IF(N1302="nulová",J1302,0)</f>
        <v>0</v>
      </c>
      <c r="BJ1302" s="19" t="s">
        <v>82</v>
      </c>
      <c r="BK1302" s="194">
        <f>ROUND(I1302*H1302,2)</f>
        <v>0</v>
      </c>
      <c r="BL1302" s="19" t="s">
        <v>364</v>
      </c>
      <c r="BM1302" s="193" t="s">
        <v>4383</v>
      </c>
    </row>
    <row r="1303" s="13" customFormat="1">
      <c r="A1303" s="13"/>
      <c r="B1303" s="195"/>
      <c r="C1303" s="13"/>
      <c r="D1303" s="196" t="s">
        <v>265</v>
      </c>
      <c r="E1303" s="197" t="s">
        <v>1</v>
      </c>
      <c r="F1303" s="198" t="s">
        <v>2090</v>
      </c>
      <c r="G1303" s="13"/>
      <c r="H1303" s="197" t="s">
        <v>1</v>
      </c>
      <c r="I1303" s="199"/>
      <c r="J1303" s="13"/>
      <c r="K1303" s="13"/>
      <c r="L1303" s="195"/>
      <c r="M1303" s="200"/>
      <c r="N1303" s="201"/>
      <c r="O1303" s="201"/>
      <c r="P1303" s="201"/>
      <c r="Q1303" s="201"/>
      <c r="R1303" s="201"/>
      <c r="S1303" s="201"/>
      <c r="T1303" s="202"/>
      <c r="U1303" s="13"/>
      <c r="V1303" s="13"/>
      <c r="W1303" s="13"/>
      <c r="X1303" s="13"/>
      <c r="Y1303" s="13"/>
      <c r="Z1303" s="13"/>
      <c r="AA1303" s="13"/>
      <c r="AB1303" s="13"/>
      <c r="AC1303" s="13"/>
      <c r="AD1303" s="13"/>
      <c r="AE1303" s="13"/>
      <c r="AT1303" s="197" t="s">
        <v>265</v>
      </c>
      <c r="AU1303" s="197" t="s">
        <v>85</v>
      </c>
      <c r="AV1303" s="13" t="s">
        <v>82</v>
      </c>
      <c r="AW1303" s="13" t="s">
        <v>32</v>
      </c>
      <c r="AX1303" s="13" t="s">
        <v>75</v>
      </c>
      <c r="AY1303" s="197" t="s">
        <v>257</v>
      </c>
    </row>
    <row r="1304" s="14" customFormat="1">
      <c r="A1304" s="14"/>
      <c r="B1304" s="203"/>
      <c r="C1304" s="14"/>
      <c r="D1304" s="196" t="s">
        <v>265</v>
      </c>
      <c r="E1304" s="204" t="s">
        <v>1</v>
      </c>
      <c r="F1304" s="205" t="s">
        <v>4384</v>
      </c>
      <c r="G1304" s="14"/>
      <c r="H1304" s="206">
        <v>145.035</v>
      </c>
      <c r="I1304" s="207"/>
      <c r="J1304" s="14"/>
      <c r="K1304" s="14"/>
      <c r="L1304" s="203"/>
      <c r="M1304" s="208"/>
      <c r="N1304" s="209"/>
      <c r="O1304" s="209"/>
      <c r="P1304" s="209"/>
      <c r="Q1304" s="209"/>
      <c r="R1304" s="209"/>
      <c r="S1304" s="209"/>
      <c r="T1304" s="210"/>
      <c r="U1304" s="14"/>
      <c r="V1304" s="14"/>
      <c r="W1304" s="14"/>
      <c r="X1304" s="14"/>
      <c r="Y1304" s="14"/>
      <c r="Z1304" s="14"/>
      <c r="AA1304" s="14"/>
      <c r="AB1304" s="14"/>
      <c r="AC1304" s="14"/>
      <c r="AD1304" s="14"/>
      <c r="AE1304" s="14"/>
      <c r="AT1304" s="204" t="s">
        <v>265</v>
      </c>
      <c r="AU1304" s="204" t="s">
        <v>85</v>
      </c>
      <c r="AV1304" s="14" t="s">
        <v>85</v>
      </c>
      <c r="AW1304" s="14" t="s">
        <v>32</v>
      </c>
      <c r="AX1304" s="14" t="s">
        <v>75</v>
      </c>
      <c r="AY1304" s="204" t="s">
        <v>257</v>
      </c>
    </row>
    <row r="1305" s="14" customFormat="1">
      <c r="A1305" s="14"/>
      <c r="B1305" s="203"/>
      <c r="C1305" s="14"/>
      <c r="D1305" s="196" t="s">
        <v>265</v>
      </c>
      <c r="E1305" s="204" t="s">
        <v>1</v>
      </c>
      <c r="F1305" s="205" t="s">
        <v>4385</v>
      </c>
      <c r="G1305" s="14"/>
      <c r="H1305" s="206">
        <v>14.810000000000001</v>
      </c>
      <c r="I1305" s="207"/>
      <c r="J1305" s="14"/>
      <c r="K1305" s="14"/>
      <c r="L1305" s="203"/>
      <c r="M1305" s="208"/>
      <c r="N1305" s="209"/>
      <c r="O1305" s="209"/>
      <c r="P1305" s="209"/>
      <c r="Q1305" s="209"/>
      <c r="R1305" s="209"/>
      <c r="S1305" s="209"/>
      <c r="T1305" s="210"/>
      <c r="U1305" s="14"/>
      <c r="V1305" s="14"/>
      <c r="W1305" s="14"/>
      <c r="X1305" s="14"/>
      <c r="Y1305" s="14"/>
      <c r="Z1305" s="14"/>
      <c r="AA1305" s="14"/>
      <c r="AB1305" s="14"/>
      <c r="AC1305" s="14"/>
      <c r="AD1305" s="14"/>
      <c r="AE1305" s="14"/>
      <c r="AT1305" s="204" t="s">
        <v>265</v>
      </c>
      <c r="AU1305" s="204" t="s">
        <v>85</v>
      </c>
      <c r="AV1305" s="14" t="s">
        <v>85</v>
      </c>
      <c r="AW1305" s="14" t="s">
        <v>32</v>
      </c>
      <c r="AX1305" s="14" t="s">
        <v>75</v>
      </c>
      <c r="AY1305" s="204" t="s">
        <v>257</v>
      </c>
    </row>
    <row r="1306" s="15" customFormat="1">
      <c r="A1306" s="15"/>
      <c r="B1306" s="211"/>
      <c r="C1306" s="15"/>
      <c r="D1306" s="196" t="s">
        <v>265</v>
      </c>
      <c r="E1306" s="212" t="s">
        <v>1</v>
      </c>
      <c r="F1306" s="213" t="s">
        <v>271</v>
      </c>
      <c r="G1306" s="15"/>
      <c r="H1306" s="214">
        <v>159.845</v>
      </c>
      <c r="I1306" s="215"/>
      <c r="J1306" s="15"/>
      <c r="K1306" s="15"/>
      <c r="L1306" s="211"/>
      <c r="M1306" s="216"/>
      <c r="N1306" s="217"/>
      <c r="O1306" s="217"/>
      <c r="P1306" s="217"/>
      <c r="Q1306" s="217"/>
      <c r="R1306" s="217"/>
      <c r="S1306" s="217"/>
      <c r="T1306" s="218"/>
      <c r="U1306" s="15"/>
      <c r="V1306" s="15"/>
      <c r="W1306" s="15"/>
      <c r="X1306" s="15"/>
      <c r="Y1306" s="15"/>
      <c r="Z1306" s="15"/>
      <c r="AA1306" s="15"/>
      <c r="AB1306" s="15"/>
      <c r="AC1306" s="15"/>
      <c r="AD1306" s="15"/>
      <c r="AE1306" s="15"/>
      <c r="AT1306" s="212" t="s">
        <v>265</v>
      </c>
      <c r="AU1306" s="212" t="s">
        <v>85</v>
      </c>
      <c r="AV1306" s="15" t="s">
        <v>108</v>
      </c>
      <c r="AW1306" s="15" t="s">
        <v>32</v>
      </c>
      <c r="AX1306" s="15" t="s">
        <v>82</v>
      </c>
      <c r="AY1306" s="212" t="s">
        <v>257</v>
      </c>
    </row>
    <row r="1307" s="2" customFormat="1" ht="24.15" customHeight="1">
      <c r="A1307" s="38"/>
      <c r="B1307" s="181"/>
      <c r="C1307" s="182" t="s">
        <v>1750</v>
      </c>
      <c r="D1307" s="182" t="s">
        <v>259</v>
      </c>
      <c r="E1307" s="183" t="s">
        <v>2124</v>
      </c>
      <c r="F1307" s="184" t="s">
        <v>2125</v>
      </c>
      <c r="G1307" s="185" t="s">
        <v>304</v>
      </c>
      <c r="H1307" s="186">
        <v>1.099</v>
      </c>
      <c r="I1307" s="187"/>
      <c r="J1307" s="188">
        <f>ROUND(I1307*H1307,2)</f>
        <v>0</v>
      </c>
      <c r="K1307" s="184" t="s">
        <v>263</v>
      </c>
      <c r="L1307" s="39"/>
      <c r="M1307" s="189" t="s">
        <v>1</v>
      </c>
      <c r="N1307" s="190" t="s">
        <v>40</v>
      </c>
      <c r="O1307" s="77"/>
      <c r="P1307" s="191">
        <f>O1307*H1307</f>
        <v>0</v>
      </c>
      <c r="Q1307" s="191">
        <v>0</v>
      </c>
      <c r="R1307" s="191">
        <f>Q1307*H1307</f>
        <v>0</v>
      </c>
      <c r="S1307" s="191">
        <v>0</v>
      </c>
      <c r="T1307" s="192">
        <f>S1307*H1307</f>
        <v>0</v>
      </c>
      <c r="U1307" s="38"/>
      <c r="V1307" s="38"/>
      <c r="W1307" s="38"/>
      <c r="X1307" s="38"/>
      <c r="Y1307" s="38"/>
      <c r="Z1307" s="38"/>
      <c r="AA1307" s="38"/>
      <c r="AB1307" s="38"/>
      <c r="AC1307" s="38"/>
      <c r="AD1307" s="38"/>
      <c r="AE1307" s="38"/>
      <c r="AR1307" s="193" t="s">
        <v>364</v>
      </c>
      <c r="AT1307" s="193" t="s">
        <v>259</v>
      </c>
      <c r="AU1307" s="193" t="s">
        <v>85</v>
      </c>
      <c r="AY1307" s="19" t="s">
        <v>257</v>
      </c>
      <c r="BE1307" s="194">
        <f>IF(N1307="základní",J1307,0)</f>
        <v>0</v>
      </c>
      <c r="BF1307" s="194">
        <f>IF(N1307="snížená",J1307,0)</f>
        <v>0</v>
      </c>
      <c r="BG1307" s="194">
        <f>IF(N1307="zákl. přenesená",J1307,0)</f>
        <v>0</v>
      </c>
      <c r="BH1307" s="194">
        <f>IF(N1307="sníž. přenesená",J1307,0)</f>
        <v>0</v>
      </c>
      <c r="BI1307" s="194">
        <f>IF(N1307="nulová",J1307,0)</f>
        <v>0</v>
      </c>
      <c r="BJ1307" s="19" t="s">
        <v>82</v>
      </c>
      <c r="BK1307" s="194">
        <f>ROUND(I1307*H1307,2)</f>
        <v>0</v>
      </c>
      <c r="BL1307" s="19" t="s">
        <v>364</v>
      </c>
      <c r="BM1307" s="193" t="s">
        <v>4386</v>
      </c>
    </row>
    <row r="1308" s="2" customFormat="1" ht="24.15" customHeight="1">
      <c r="A1308" s="38"/>
      <c r="B1308" s="181"/>
      <c r="C1308" s="182" t="s">
        <v>1754</v>
      </c>
      <c r="D1308" s="182" t="s">
        <v>259</v>
      </c>
      <c r="E1308" s="183" t="s">
        <v>2128</v>
      </c>
      <c r="F1308" s="184" t="s">
        <v>2129</v>
      </c>
      <c r="G1308" s="185" t="s">
        <v>304</v>
      </c>
      <c r="H1308" s="186">
        <v>1.099</v>
      </c>
      <c r="I1308" s="187"/>
      <c r="J1308" s="188">
        <f>ROUND(I1308*H1308,2)</f>
        <v>0</v>
      </c>
      <c r="K1308" s="184" t="s">
        <v>263</v>
      </c>
      <c r="L1308" s="39"/>
      <c r="M1308" s="189" t="s">
        <v>1</v>
      </c>
      <c r="N1308" s="190" t="s">
        <v>40</v>
      </c>
      <c r="O1308" s="77"/>
      <c r="P1308" s="191">
        <f>O1308*H1308</f>
        <v>0</v>
      </c>
      <c r="Q1308" s="191">
        <v>0</v>
      </c>
      <c r="R1308" s="191">
        <f>Q1308*H1308</f>
        <v>0</v>
      </c>
      <c r="S1308" s="191">
        <v>0</v>
      </c>
      <c r="T1308" s="192">
        <f>S1308*H1308</f>
        <v>0</v>
      </c>
      <c r="U1308" s="38"/>
      <c r="V1308" s="38"/>
      <c r="W1308" s="38"/>
      <c r="X1308" s="38"/>
      <c r="Y1308" s="38"/>
      <c r="Z1308" s="38"/>
      <c r="AA1308" s="38"/>
      <c r="AB1308" s="38"/>
      <c r="AC1308" s="38"/>
      <c r="AD1308" s="38"/>
      <c r="AE1308" s="38"/>
      <c r="AR1308" s="193" t="s">
        <v>364</v>
      </c>
      <c r="AT1308" s="193" t="s">
        <v>259</v>
      </c>
      <c r="AU1308" s="193" t="s">
        <v>85</v>
      </c>
      <c r="AY1308" s="19" t="s">
        <v>257</v>
      </c>
      <c r="BE1308" s="194">
        <f>IF(N1308="základní",J1308,0)</f>
        <v>0</v>
      </c>
      <c r="BF1308" s="194">
        <f>IF(N1308="snížená",J1308,0)</f>
        <v>0</v>
      </c>
      <c r="BG1308" s="194">
        <f>IF(N1308="zákl. přenesená",J1308,0)</f>
        <v>0</v>
      </c>
      <c r="BH1308" s="194">
        <f>IF(N1308="sníž. přenesená",J1308,0)</f>
        <v>0</v>
      </c>
      <c r="BI1308" s="194">
        <f>IF(N1308="nulová",J1308,0)</f>
        <v>0</v>
      </c>
      <c r="BJ1308" s="19" t="s">
        <v>82</v>
      </c>
      <c r="BK1308" s="194">
        <f>ROUND(I1308*H1308,2)</f>
        <v>0</v>
      </c>
      <c r="BL1308" s="19" t="s">
        <v>364</v>
      </c>
      <c r="BM1308" s="193" t="s">
        <v>4387</v>
      </c>
    </row>
    <row r="1309" s="12" customFormat="1" ht="22.8" customHeight="1">
      <c r="A1309" s="12"/>
      <c r="B1309" s="168"/>
      <c r="C1309" s="12"/>
      <c r="D1309" s="169" t="s">
        <v>74</v>
      </c>
      <c r="E1309" s="179" t="s">
        <v>2131</v>
      </c>
      <c r="F1309" s="179" t="s">
        <v>2132</v>
      </c>
      <c r="G1309" s="12"/>
      <c r="H1309" s="12"/>
      <c r="I1309" s="171"/>
      <c r="J1309" s="180">
        <f>BK1309</f>
        <v>0</v>
      </c>
      <c r="K1309" s="12"/>
      <c r="L1309" s="168"/>
      <c r="M1309" s="173"/>
      <c r="N1309" s="174"/>
      <c r="O1309" s="174"/>
      <c r="P1309" s="175">
        <f>SUM(P1310:P1329)</f>
        <v>0</v>
      </c>
      <c r="Q1309" s="174"/>
      <c r="R1309" s="175">
        <f>SUM(R1310:R1329)</f>
        <v>0.24902299999999999</v>
      </c>
      <c r="S1309" s="174"/>
      <c r="T1309" s="176">
        <f>SUM(T1310:T1329)</f>
        <v>0</v>
      </c>
      <c r="U1309" s="12"/>
      <c r="V1309" s="12"/>
      <c r="W1309" s="12"/>
      <c r="X1309" s="12"/>
      <c r="Y1309" s="12"/>
      <c r="Z1309" s="12"/>
      <c r="AA1309" s="12"/>
      <c r="AB1309" s="12"/>
      <c r="AC1309" s="12"/>
      <c r="AD1309" s="12"/>
      <c r="AE1309" s="12"/>
      <c r="AR1309" s="169" t="s">
        <v>85</v>
      </c>
      <c r="AT1309" s="177" t="s">
        <v>74</v>
      </c>
      <c r="AU1309" s="177" t="s">
        <v>82</v>
      </c>
      <c r="AY1309" s="169" t="s">
        <v>257</v>
      </c>
      <c r="BK1309" s="178">
        <f>SUM(BK1310:BK1329)</f>
        <v>0</v>
      </c>
    </row>
    <row r="1310" s="2" customFormat="1" ht="24.15" customHeight="1">
      <c r="A1310" s="38"/>
      <c r="B1310" s="181"/>
      <c r="C1310" s="182" t="s">
        <v>1758</v>
      </c>
      <c r="D1310" s="182" t="s">
        <v>259</v>
      </c>
      <c r="E1310" s="183" t="s">
        <v>2134</v>
      </c>
      <c r="F1310" s="184" t="s">
        <v>2135</v>
      </c>
      <c r="G1310" s="185" t="s">
        <v>422</v>
      </c>
      <c r="H1310" s="186">
        <v>3.7999999999999998</v>
      </c>
      <c r="I1310" s="187"/>
      <c r="J1310" s="188">
        <f>ROUND(I1310*H1310,2)</f>
        <v>0</v>
      </c>
      <c r="K1310" s="184" t="s">
        <v>1</v>
      </c>
      <c r="L1310" s="39"/>
      <c r="M1310" s="189" t="s">
        <v>1</v>
      </c>
      <c r="N1310" s="190" t="s">
        <v>40</v>
      </c>
      <c r="O1310" s="77"/>
      <c r="P1310" s="191">
        <f>O1310*H1310</f>
        <v>0</v>
      </c>
      <c r="Q1310" s="191">
        <v>0</v>
      </c>
      <c r="R1310" s="191">
        <f>Q1310*H1310</f>
        <v>0</v>
      </c>
      <c r="S1310" s="191">
        <v>0</v>
      </c>
      <c r="T1310" s="192">
        <f>S1310*H1310</f>
        <v>0</v>
      </c>
      <c r="U1310" s="38"/>
      <c r="V1310" s="38"/>
      <c r="W1310" s="38"/>
      <c r="X1310" s="38"/>
      <c r="Y1310" s="38"/>
      <c r="Z1310" s="38"/>
      <c r="AA1310" s="38"/>
      <c r="AB1310" s="38"/>
      <c r="AC1310" s="38"/>
      <c r="AD1310" s="38"/>
      <c r="AE1310" s="38"/>
      <c r="AR1310" s="193" t="s">
        <v>364</v>
      </c>
      <c r="AT1310" s="193" t="s">
        <v>259</v>
      </c>
      <c r="AU1310" s="193" t="s">
        <v>85</v>
      </c>
      <c r="AY1310" s="19" t="s">
        <v>257</v>
      </c>
      <c r="BE1310" s="194">
        <f>IF(N1310="základní",J1310,0)</f>
        <v>0</v>
      </c>
      <c r="BF1310" s="194">
        <f>IF(N1310="snížená",J1310,0)</f>
        <v>0</v>
      </c>
      <c r="BG1310" s="194">
        <f>IF(N1310="zákl. přenesená",J1310,0)</f>
        <v>0</v>
      </c>
      <c r="BH1310" s="194">
        <f>IF(N1310="sníž. přenesená",J1310,0)</f>
        <v>0</v>
      </c>
      <c r="BI1310" s="194">
        <f>IF(N1310="nulová",J1310,0)</f>
        <v>0</v>
      </c>
      <c r="BJ1310" s="19" t="s">
        <v>82</v>
      </c>
      <c r="BK1310" s="194">
        <f>ROUND(I1310*H1310,2)</f>
        <v>0</v>
      </c>
      <c r="BL1310" s="19" t="s">
        <v>364</v>
      </c>
      <c r="BM1310" s="193" t="s">
        <v>4388</v>
      </c>
    </row>
    <row r="1311" s="13" customFormat="1">
      <c r="A1311" s="13"/>
      <c r="B1311" s="195"/>
      <c r="C1311" s="13"/>
      <c r="D1311" s="196" t="s">
        <v>265</v>
      </c>
      <c r="E1311" s="197" t="s">
        <v>1</v>
      </c>
      <c r="F1311" s="198" t="s">
        <v>890</v>
      </c>
      <c r="G1311" s="13"/>
      <c r="H1311" s="197" t="s">
        <v>1</v>
      </c>
      <c r="I1311" s="199"/>
      <c r="J1311" s="13"/>
      <c r="K1311" s="13"/>
      <c r="L1311" s="195"/>
      <c r="M1311" s="200"/>
      <c r="N1311" s="201"/>
      <c r="O1311" s="201"/>
      <c r="P1311" s="201"/>
      <c r="Q1311" s="201"/>
      <c r="R1311" s="201"/>
      <c r="S1311" s="201"/>
      <c r="T1311" s="202"/>
      <c r="U1311" s="13"/>
      <c r="V1311" s="13"/>
      <c r="W1311" s="13"/>
      <c r="X1311" s="13"/>
      <c r="Y1311" s="13"/>
      <c r="Z1311" s="13"/>
      <c r="AA1311" s="13"/>
      <c r="AB1311" s="13"/>
      <c r="AC1311" s="13"/>
      <c r="AD1311" s="13"/>
      <c r="AE1311" s="13"/>
      <c r="AT1311" s="197" t="s">
        <v>265</v>
      </c>
      <c r="AU1311" s="197" t="s">
        <v>85</v>
      </c>
      <c r="AV1311" s="13" t="s">
        <v>82</v>
      </c>
      <c r="AW1311" s="13" t="s">
        <v>32</v>
      </c>
      <c r="AX1311" s="13" t="s">
        <v>75</v>
      </c>
      <c r="AY1311" s="197" t="s">
        <v>257</v>
      </c>
    </row>
    <row r="1312" s="14" customFormat="1">
      <c r="A1312" s="14"/>
      <c r="B1312" s="203"/>
      <c r="C1312" s="14"/>
      <c r="D1312" s="196" t="s">
        <v>265</v>
      </c>
      <c r="E1312" s="204" t="s">
        <v>1</v>
      </c>
      <c r="F1312" s="205" t="s">
        <v>4389</v>
      </c>
      <c r="G1312" s="14"/>
      <c r="H1312" s="206">
        <v>3.7999999999999998</v>
      </c>
      <c r="I1312" s="207"/>
      <c r="J1312" s="14"/>
      <c r="K1312" s="14"/>
      <c r="L1312" s="203"/>
      <c r="M1312" s="208"/>
      <c r="N1312" s="209"/>
      <c r="O1312" s="209"/>
      <c r="P1312" s="209"/>
      <c r="Q1312" s="209"/>
      <c r="R1312" s="209"/>
      <c r="S1312" s="209"/>
      <c r="T1312" s="210"/>
      <c r="U1312" s="14"/>
      <c r="V1312" s="14"/>
      <c r="W1312" s="14"/>
      <c r="X1312" s="14"/>
      <c r="Y1312" s="14"/>
      <c r="Z1312" s="14"/>
      <c r="AA1312" s="14"/>
      <c r="AB1312" s="14"/>
      <c r="AC1312" s="14"/>
      <c r="AD1312" s="14"/>
      <c r="AE1312" s="14"/>
      <c r="AT1312" s="204" t="s">
        <v>265</v>
      </c>
      <c r="AU1312" s="204" t="s">
        <v>85</v>
      </c>
      <c r="AV1312" s="14" t="s">
        <v>85</v>
      </c>
      <c r="AW1312" s="14" t="s">
        <v>32</v>
      </c>
      <c r="AX1312" s="14" t="s">
        <v>75</v>
      </c>
      <c r="AY1312" s="204" t="s">
        <v>257</v>
      </c>
    </row>
    <row r="1313" s="15" customFormat="1">
      <c r="A1313" s="15"/>
      <c r="B1313" s="211"/>
      <c r="C1313" s="15"/>
      <c r="D1313" s="196" t="s">
        <v>265</v>
      </c>
      <c r="E1313" s="212" t="s">
        <v>1</v>
      </c>
      <c r="F1313" s="213" t="s">
        <v>271</v>
      </c>
      <c r="G1313" s="15"/>
      <c r="H1313" s="214">
        <v>3.7999999999999998</v>
      </c>
      <c r="I1313" s="215"/>
      <c r="J1313" s="15"/>
      <c r="K1313" s="15"/>
      <c r="L1313" s="211"/>
      <c r="M1313" s="216"/>
      <c r="N1313" s="217"/>
      <c r="O1313" s="217"/>
      <c r="P1313" s="217"/>
      <c r="Q1313" s="217"/>
      <c r="R1313" s="217"/>
      <c r="S1313" s="217"/>
      <c r="T1313" s="218"/>
      <c r="U1313" s="15"/>
      <c r="V1313" s="15"/>
      <c r="W1313" s="15"/>
      <c r="X1313" s="15"/>
      <c r="Y1313" s="15"/>
      <c r="Z1313" s="15"/>
      <c r="AA1313" s="15"/>
      <c r="AB1313" s="15"/>
      <c r="AC1313" s="15"/>
      <c r="AD1313" s="15"/>
      <c r="AE1313" s="15"/>
      <c r="AT1313" s="212" t="s">
        <v>265</v>
      </c>
      <c r="AU1313" s="212" t="s">
        <v>85</v>
      </c>
      <c r="AV1313" s="15" t="s">
        <v>108</v>
      </c>
      <c r="AW1313" s="15" t="s">
        <v>32</v>
      </c>
      <c r="AX1313" s="15" t="s">
        <v>82</v>
      </c>
      <c r="AY1313" s="212" t="s">
        <v>257</v>
      </c>
    </row>
    <row r="1314" s="2" customFormat="1" ht="16.5" customHeight="1">
      <c r="A1314" s="38"/>
      <c r="B1314" s="181"/>
      <c r="C1314" s="182" t="s">
        <v>1762</v>
      </c>
      <c r="D1314" s="182" t="s">
        <v>259</v>
      </c>
      <c r="E1314" s="183" t="s">
        <v>2139</v>
      </c>
      <c r="F1314" s="184" t="s">
        <v>2140</v>
      </c>
      <c r="G1314" s="185" t="s">
        <v>323</v>
      </c>
      <c r="H1314" s="186">
        <v>7.79</v>
      </c>
      <c r="I1314" s="187"/>
      <c r="J1314" s="188">
        <f>ROUND(I1314*H1314,2)</f>
        <v>0</v>
      </c>
      <c r="K1314" s="184" t="s">
        <v>263</v>
      </c>
      <c r="L1314" s="39"/>
      <c r="M1314" s="189" t="s">
        <v>1</v>
      </c>
      <c r="N1314" s="190" t="s">
        <v>40</v>
      </c>
      <c r="O1314" s="77"/>
      <c r="P1314" s="191">
        <f>O1314*H1314</f>
        <v>0</v>
      </c>
      <c r="Q1314" s="191">
        <v>0</v>
      </c>
      <c r="R1314" s="191">
        <f>Q1314*H1314</f>
        <v>0</v>
      </c>
      <c r="S1314" s="191">
        <v>0</v>
      </c>
      <c r="T1314" s="192">
        <f>S1314*H1314</f>
        <v>0</v>
      </c>
      <c r="U1314" s="38"/>
      <c r="V1314" s="38"/>
      <c r="W1314" s="38"/>
      <c r="X1314" s="38"/>
      <c r="Y1314" s="38"/>
      <c r="Z1314" s="38"/>
      <c r="AA1314" s="38"/>
      <c r="AB1314" s="38"/>
      <c r="AC1314" s="38"/>
      <c r="AD1314" s="38"/>
      <c r="AE1314" s="38"/>
      <c r="AR1314" s="193" t="s">
        <v>364</v>
      </c>
      <c r="AT1314" s="193" t="s">
        <v>259</v>
      </c>
      <c r="AU1314" s="193" t="s">
        <v>85</v>
      </c>
      <c r="AY1314" s="19" t="s">
        <v>257</v>
      </c>
      <c r="BE1314" s="194">
        <f>IF(N1314="základní",J1314,0)</f>
        <v>0</v>
      </c>
      <c r="BF1314" s="194">
        <f>IF(N1314="snížená",J1314,0)</f>
        <v>0</v>
      </c>
      <c r="BG1314" s="194">
        <f>IF(N1314="zákl. přenesená",J1314,0)</f>
        <v>0</v>
      </c>
      <c r="BH1314" s="194">
        <f>IF(N1314="sníž. přenesená",J1314,0)</f>
        <v>0</v>
      </c>
      <c r="BI1314" s="194">
        <f>IF(N1314="nulová",J1314,0)</f>
        <v>0</v>
      </c>
      <c r="BJ1314" s="19" t="s">
        <v>82</v>
      </c>
      <c r="BK1314" s="194">
        <f>ROUND(I1314*H1314,2)</f>
        <v>0</v>
      </c>
      <c r="BL1314" s="19" t="s">
        <v>364</v>
      </c>
      <c r="BM1314" s="193" t="s">
        <v>4390</v>
      </c>
    </row>
    <row r="1315" s="2" customFormat="1" ht="16.5" customHeight="1">
      <c r="A1315" s="38"/>
      <c r="B1315" s="181"/>
      <c r="C1315" s="182" t="s">
        <v>1766</v>
      </c>
      <c r="D1315" s="182" t="s">
        <v>259</v>
      </c>
      <c r="E1315" s="183" t="s">
        <v>2143</v>
      </c>
      <c r="F1315" s="184" t="s">
        <v>2144</v>
      </c>
      <c r="G1315" s="185" t="s">
        <v>323</v>
      </c>
      <c r="H1315" s="186">
        <v>7.79</v>
      </c>
      <c r="I1315" s="187"/>
      <c r="J1315" s="188">
        <f>ROUND(I1315*H1315,2)</f>
        <v>0</v>
      </c>
      <c r="K1315" s="184" t="s">
        <v>263</v>
      </c>
      <c r="L1315" s="39"/>
      <c r="M1315" s="189" t="s">
        <v>1</v>
      </c>
      <c r="N1315" s="190" t="s">
        <v>40</v>
      </c>
      <c r="O1315" s="77"/>
      <c r="P1315" s="191">
        <f>O1315*H1315</f>
        <v>0</v>
      </c>
      <c r="Q1315" s="191">
        <v>0.00029999999999999997</v>
      </c>
      <c r="R1315" s="191">
        <f>Q1315*H1315</f>
        <v>0.0023369999999999997</v>
      </c>
      <c r="S1315" s="191">
        <v>0</v>
      </c>
      <c r="T1315" s="192">
        <f>S1315*H1315</f>
        <v>0</v>
      </c>
      <c r="U1315" s="38"/>
      <c r="V1315" s="38"/>
      <c r="W1315" s="38"/>
      <c r="X1315" s="38"/>
      <c r="Y1315" s="38"/>
      <c r="Z1315" s="38"/>
      <c r="AA1315" s="38"/>
      <c r="AB1315" s="38"/>
      <c r="AC1315" s="38"/>
      <c r="AD1315" s="38"/>
      <c r="AE1315" s="38"/>
      <c r="AR1315" s="193" t="s">
        <v>364</v>
      </c>
      <c r="AT1315" s="193" t="s">
        <v>259</v>
      </c>
      <c r="AU1315" s="193" t="s">
        <v>85</v>
      </c>
      <c r="AY1315" s="19" t="s">
        <v>257</v>
      </c>
      <c r="BE1315" s="194">
        <f>IF(N1315="základní",J1315,0)</f>
        <v>0</v>
      </c>
      <c r="BF1315" s="194">
        <f>IF(N1315="snížená",J1315,0)</f>
        <v>0</v>
      </c>
      <c r="BG1315" s="194">
        <f>IF(N1315="zákl. přenesená",J1315,0)</f>
        <v>0</v>
      </c>
      <c r="BH1315" s="194">
        <f>IF(N1315="sníž. přenesená",J1315,0)</f>
        <v>0</v>
      </c>
      <c r="BI1315" s="194">
        <f>IF(N1315="nulová",J1315,0)</f>
        <v>0</v>
      </c>
      <c r="BJ1315" s="19" t="s">
        <v>82</v>
      </c>
      <c r="BK1315" s="194">
        <f>ROUND(I1315*H1315,2)</f>
        <v>0</v>
      </c>
      <c r="BL1315" s="19" t="s">
        <v>364</v>
      </c>
      <c r="BM1315" s="193" t="s">
        <v>4391</v>
      </c>
    </row>
    <row r="1316" s="13" customFormat="1">
      <c r="A1316" s="13"/>
      <c r="B1316" s="195"/>
      <c r="C1316" s="13"/>
      <c r="D1316" s="196" t="s">
        <v>265</v>
      </c>
      <c r="E1316" s="197" t="s">
        <v>1</v>
      </c>
      <c r="F1316" s="198" t="s">
        <v>890</v>
      </c>
      <c r="G1316" s="13"/>
      <c r="H1316" s="197" t="s">
        <v>1</v>
      </c>
      <c r="I1316" s="199"/>
      <c r="J1316" s="13"/>
      <c r="K1316" s="13"/>
      <c r="L1316" s="195"/>
      <c r="M1316" s="200"/>
      <c r="N1316" s="201"/>
      <c r="O1316" s="201"/>
      <c r="P1316" s="201"/>
      <c r="Q1316" s="201"/>
      <c r="R1316" s="201"/>
      <c r="S1316" s="201"/>
      <c r="T1316" s="202"/>
      <c r="U1316" s="13"/>
      <c r="V1316" s="13"/>
      <c r="W1316" s="13"/>
      <c r="X1316" s="13"/>
      <c r="Y1316" s="13"/>
      <c r="Z1316" s="13"/>
      <c r="AA1316" s="13"/>
      <c r="AB1316" s="13"/>
      <c r="AC1316" s="13"/>
      <c r="AD1316" s="13"/>
      <c r="AE1316" s="13"/>
      <c r="AT1316" s="197" t="s">
        <v>265</v>
      </c>
      <c r="AU1316" s="197" t="s">
        <v>85</v>
      </c>
      <c r="AV1316" s="13" t="s">
        <v>82</v>
      </c>
      <c r="AW1316" s="13" t="s">
        <v>32</v>
      </c>
      <c r="AX1316" s="13" t="s">
        <v>75</v>
      </c>
      <c r="AY1316" s="197" t="s">
        <v>257</v>
      </c>
    </row>
    <row r="1317" s="13" customFormat="1">
      <c r="A1317" s="13"/>
      <c r="B1317" s="195"/>
      <c r="C1317" s="13"/>
      <c r="D1317" s="196" t="s">
        <v>265</v>
      </c>
      <c r="E1317" s="197" t="s">
        <v>1</v>
      </c>
      <c r="F1317" s="198" t="s">
        <v>2146</v>
      </c>
      <c r="G1317" s="13"/>
      <c r="H1317" s="197" t="s">
        <v>1</v>
      </c>
      <c r="I1317" s="199"/>
      <c r="J1317" s="13"/>
      <c r="K1317" s="13"/>
      <c r="L1317" s="195"/>
      <c r="M1317" s="200"/>
      <c r="N1317" s="201"/>
      <c r="O1317" s="201"/>
      <c r="P1317" s="201"/>
      <c r="Q1317" s="201"/>
      <c r="R1317" s="201"/>
      <c r="S1317" s="201"/>
      <c r="T1317" s="202"/>
      <c r="U1317" s="13"/>
      <c r="V1317" s="13"/>
      <c r="W1317" s="13"/>
      <c r="X1317" s="13"/>
      <c r="Y1317" s="13"/>
      <c r="Z1317" s="13"/>
      <c r="AA1317" s="13"/>
      <c r="AB1317" s="13"/>
      <c r="AC1317" s="13"/>
      <c r="AD1317" s="13"/>
      <c r="AE1317" s="13"/>
      <c r="AT1317" s="197" t="s">
        <v>265</v>
      </c>
      <c r="AU1317" s="197" t="s">
        <v>85</v>
      </c>
      <c r="AV1317" s="13" t="s">
        <v>82</v>
      </c>
      <c r="AW1317" s="13" t="s">
        <v>32</v>
      </c>
      <c r="AX1317" s="13" t="s">
        <v>75</v>
      </c>
      <c r="AY1317" s="197" t="s">
        <v>257</v>
      </c>
    </row>
    <row r="1318" s="14" customFormat="1">
      <c r="A1318" s="14"/>
      <c r="B1318" s="203"/>
      <c r="C1318" s="14"/>
      <c r="D1318" s="196" t="s">
        <v>265</v>
      </c>
      <c r="E1318" s="204" t="s">
        <v>1</v>
      </c>
      <c r="F1318" s="205" t="s">
        <v>4392</v>
      </c>
      <c r="G1318" s="14"/>
      <c r="H1318" s="206">
        <v>4.0999999999999996</v>
      </c>
      <c r="I1318" s="207"/>
      <c r="J1318" s="14"/>
      <c r="K1318" s="14"/>
      <c r="L1318" s="203"/>
      <c r="M1318" s="208"/>
      <c r="N1318" s="209"/>
      <c r="O1318" s="209"/>
      <c r="P1318" s="209"/>
      <c r="Q1318" s="209"/>
      <c r="R1318" s="209"/>
      <c r="S1318" s="209"/>
      <c r="T1318" s="210"/>
      <c r="U1318" s="14"/>
      <c r="V1318" s="14"/>
      <c r="W1318" s="14"/>
      <c r="X1318" s="14"/>
      <c r="Y1318" s="14"/>
      <c r="Z1318" s="14"/>
      <c r="AA1318" s="14"/>
      <c r="AB1318" s="14"/>
      <c r="AC1318" s="14"/>
      <c r="AD1318" s="14"/>
      <c r="AE1318" s="14"/>
      <c r="AT1318" s="204" t="s">
        <v>265</v>
      </c>
      <c r="AU1318" s="204" t="s">
        <v>85</v>
      </c>
      <c r="AV1318" s="14" t="s">
        <v>85</v>
      </c>
      <c r="AW1318" s="14" t="s">
        <v>32</v>
      </c>
      <c r="AX1318" s="14" t="s">
        <v>75</v>
      </c>
      <c r="AY1318" s="204" t="s">
        <v>257</v>
      </c>
    </row>
    <row r="1319" s="14" customFormat="1">
      <c r="A1319" s="14"/>
      <c r="B1319" s="203"/>
      <c r="C1319" s="14"/>
      <c r="D1319" s="196" t="s">
        <v>265</v>
      </c>
      <c r="E1319" s="204" t="s">
        <v>1</v>
      </c>
      <c r="F1319" s="205" t="s">
        <v>4113</v>
      </c>
      <c r="G1319" s="14"/>
      <c r="H1319" s="206">
        <v>3.6899999999999999</v>
      </c>
      <c r="I1319" s="207"/>
      <c r="J1319" s="14"/>
      <c r="K1319" s="14"/>
      <c r="L1319" s="203"/>
      <c r="M1319" s="208"/>
      <c r="N1319" s="209"/>
      <c r="O1319" s="209"/>
      <c r="P1319" s="209"/>
      <c r="Q1319" s="209"/>
      <c r="R1319" s="209"/>
      <c r="S1319" s="209"/>
      <c r="T1319" s="210"/>
      <c r="U1319" s="14"/>
      <c r="V1319" s="14"/>
      <c r="W1319" s="14"/>
      <c r="X1319" s="14"/>
      <c r="Y1319" s="14"/>
      <c r="Z1319" s="14"/>
      <c r="AA1319" s="14"/>
      <c r="AB1319" s="14"/>
      <c r="AC1319" s="14"/>
      <c r="AD1319" s="14"/>
      <c r="AE1319" s="14"/>
      <c r="AT1319" s="204" t="s">
        <v>265</v>
      </c>
      <c r="AU1319" s="204" t="s">
        <v>85</v>
      </c>
      <c r="AV1319" s="14" t="s">
        <v>85</v>
      </c>
      <c r="AW1319" s="14" t="s">
        <v>32</v>
      </c>
      <c r="AX1319" s="14" t="s">
        <v>75</v>
      </c>
      <c r="AY1319" s="204" t="s">
        <v>257</v>
      </c>
    </row>
    <row r="1320" s="15" customFormat="1">
      <c r="A1320" s="15"/>
      <c r="B1320" s="211"/>
      <c r="C1320" s="15"/>
      <c r="D1320" s="196" t="s">
        <v>265</v>
      </c>
      <c r="E1320" s="212" t="s">
        <v>1</v>
      </c>
      <c r="F1320" s="213" t="s">
        <v>271</v>
      </c>
      <c r="G1320" s="15"/>
      <c r="H1320" s="214">
        <v>7.7899999999999991</v>
      </c>
      <c r="I1320" s="215"/>
      <c r="J1320" s="15"/>
      <c r="K1320" s="15"/>
      <c r="L1320" s="211"/>
      <c r="M1320" s="216"/>
      <c r="N1320" s="217"/>
      <c r="O1320" s="217"/>
      <c r="P1320" s="217"/>
      <c r="Q1320" s="217"/>
      <c r="R1320" s="217"/>
      <c r="S1320" s="217"/>
      <c r="T1320" s="218"/>
      <c r="U1320" s="15"/>
      <c r="V1320" s="15"/>
      <c r="W1320" s="15"/>
      <c r="X1320" s="15"/>
      <c r="Y1320" s="15"/>
      <c r="Z1320" s="15"/>
      <c r="AA1320" s="15"/>
      <c r="AB1320" s="15"/>
      <c r="AC1320" s="15"/>
      <c r="AD1320" s="15"/>
      <c r="AE1320" s="15"/>
      <c r="AT1320" s="212" t="s">
        <v>265</v>
      </c>
      <c r="AU1320" s="212" t="s">
        <v>85</v>
      </c>
      <c r="AV1320" s="15" t="s">
        <v>108</v>
      </c>
      <c r="AW1320" s="15" t="s">
        <v>32</v>
      </c>
      <c r="AX1320" s="15" t="s">
        <v>82</v>
      </c>
      <c r="AY1320" s="212" t="s">
        <v>257</v>
      </c>
    </row>
    <row r="1321" s="2" customFormat="1" ht="37.8" customHeight="1">
      <c r="A1321" s="38"/>
      <c r="B1321" s="181"/>
      <c r="C1321" s="182" t="s">
        <v>1770</v>
      </c>
      <c r="D1321" s="182" t="s">
        <v>259</v>
      </c>
      <c r="E1321" s="183" t="s">
        <v>2176</v>
      </c>
      <c r="F1321" s="184" t="s">
        <v>2177</v>
      </c>
      <c r="G1321" s="185" t="s">
        <v>323</v>
      </c>
      <c r="H1321" s="186">
        <v>7.79</v>
      </c>
      <c r="I1321" s="187"/>
      <c r="J1321" s="188">
        <f>ROUND(I1321*H1321,2)</f>
        <v>0</v>
      </c>
      <c r="K1321" s="184" t="s">
        <v>263</v>
      </c>
      <c r="L1321" s="39"/>
      <c r="M1321" s="189" t="s">
        <v>1</v>
      </c>
      <c r="N1321" s="190" t="s">
        <v>40</v>
      </c>
      <c r="O1321" s="77"/>
      <c r="P1321" s="191">
        <f>O1321*H1321</f>
        <v>0</v>
      </c>
      <c r="Q1321" s="191">
        <v>0.0089999999999999993</v>
      </c>
      <c r="R1321" s="191">
        <f>Q1321*H1321</f>
        <v>0.070109999999999992</v>
      </c>
      <c r="S1321" s="191">
        <v>0</v>
      </c>
      <c r="T1321" s="192">
        <f>S1321*H1321</f>
        <v>0</v>
      </c>
      <c r="U1321" s="38"/>
      <c r="V1321" s="38"/>
      <c r="W1321" s="38"/>
      <c r="X1321" s="38"/>
      <c r="Y1321" s="38"/>
      <c r="Z1321" s="38"/>
      <c r="AA1321" s="38"/>
      <c r="AB1321" s="38"/>
      <c r="AC1321" s="38"/>
      <c r="AD1321" s="38"/>
      <c r="AE1321" s="38"/>
      <c r="AR1321" s="193" t="s">
        <v>364</v>
      </c>
      <c r="AT1321" s="193" t="s">
        <v>259</v>
      </c>
      <c r="AU1321" s="193" t="s">
        <v>85</v>
      </c>
      <c r="AY1321" s="19" t="s">
        <v>257</v>
      </c>
      <c r="BE1321" s="194">
        <f>IF(N1321="základní",J1321,0)</f>
        <v>0</v>
      </c>
      <c r="BF1321" s="194">
        <f>IF(N1321="snížená",J1321,0)</f>
        <v>0</v>
      </c>
      <c r="BG1321" s="194">
        <f>IF(N1321="zákl. přenesená",J1321,0)</f>
        <v>0</v>
      </c>
      <c r="BH1321" s="194">
        <f>IF(N1321="sníž. přenesená",J1321,0)</f>
        <v>0</v>
      </c>
      <c r="BI1321" s="194">
        <f>IF(N1321="nulová",J1321,0)</f>
        <v>0</v>
      </c>
      <c r="BJ1321" s="19" t="s">
        <v>82</v>
      </c>
      <c r="BK1321" s="194">
        <f>ROUND(I1321*H1321,2)</f>
        <v>0</v>
      </c>
      <c r="BL1321" s="19" t="s">
        <v>364</v>
      </c>
      <c r="BM1321" s="193" t="s">
        <v>4393</v>
      </c>
    </row>
    <row r="1322" s="2" customFormat="1" ht="24.15" customHeight="1">
      <c r="A1322" s="38"/>
      <c r="B1322" s="181"/>
      <c r="C1322" s="227" t="s">
        <v>1776</v>
      </c>
      <c r="D1322" s="227" t="s">
        <v>315</v>
      </c>
      <c r="E1322" s="228" t="s">
        <v>2185</v>
      </c>
      <c r="F1322" s="229" t="s">
        <v>2186</v>
      </c>
      <c r="G1322" s="230" t="s">
        <v>323</v>
      </c>
      <c r="H1322" s="231">
        <v>8.8030000000000008</v>
      </c>
      <c r="I1322" s="232"/>
      <c r="J1322" s="233">
        <f>ROUND(I1322*H1322,2)</f>
        <v>0</v>
      </c>
      <c r="K1322" s="229" t="s">
        <v>263</v>
      </c>
      <c r="L1322" s="234"/>
      <c r="M1322" s="235" t="s">
        <v>1</v>
      </c>
      <c r="N1322" s="236" t="s">
        <v>40</v>
      </c>
      <c r="O1322" s="77"/>
      <c r="P1322" s="191">
        <f>O1322*H1322</f>
        <v>0</v>
      </c>
      <c r="Q1322" s="191">
        <v>0.02</v>
      </c>
      <c r="R1322" s="191">
        <f>Q1322*H1322</f>
        <v>0.17606000000000002</v>
      </c>
      <c r="S1322" s="191">
        <v>0</v>
      </c>
      <c r="T1322" s="192">
        <f>S1322*H1322</f>
        <v>0</v>
      </c>
      <c r="U1322" s="38"/>
      <c r="V1322" s="38"/>
      <c r="W1322" s="38"/>
      <c r="X1322" s="38"/>
      <c r="Y1322" s="38"/>
      <c r="Z1322" s="38"/>
      <c r="AA1322" s="38"/>
      <c r="AB1322" s="38"/>
      <c r="AC1322" s="38"/>
      <c r="AD1322" s="38"/>
      <c r="AE1322" s="38"/>
      <c r="AR1322" s="193" t="s">
        <v>462</v>
      </c>
      <c r="AT1322" s="193" t="s">
        <v>315</v>
      </c>
      <c r="AU1322" s="193" t="s">
        <v>85</v>
      </c>
      <c r="AY1322" s="19" t="s">
        <v>257</v>
      </c>
      <c r="BE1322" s="194">
        <f>IF(N1322="základní",J1322,0)</f>
        <v>0</v>
      </c>
      <c r="BF1322" s="194">
        <f>IF(N1322="snížená",J1322,0)</f>
        <v>0</v>
      </c>
      <c r="BG1322" s="194">
        <f>IF(N1322="zákl. přenesená",J1322,0)</f>
        <v>0</v>
      </c>
      <c r="BH1322" s="194">
        <f>IF(N1322="sníž. přenesená",J1322,0)</f>
        <v>0</v>
      </c>
      <c r="BI1322" s="194">
        <f>IF(N1322="nulová",J1322,0)</f>
        <v>0</v>
      </c>
      <c r="BJ1322" s="19" t="s">
        <v>82</v>
      </c>
      <c r="BK1322" s="194">
        <f>ROUND(I1322*H1322,2)</f>
        <v>0</v>
      </c>
      <c r="BL1322" s="19" t="s">
        <v>364</v>
      </c>
      <c r="BM1322" s="193" t="s">
        <v>4394</v>
      </c>
    </row>
    <row r="1323" s="14" customFormat="1">
      <c r="A1323" s="14"/>
      <c r="B1323" s="203"/>
      <c r="C1323" s="14"/>
      <c r="D1323" s="196" t="s">
        <v>265</v>
      </c>
      <c r="E1323" s="14"/>
      <c r="F1323" s="205" t="s">
        <v>4395</v>
      </c>
      <c r="G1323" s="14"/>
      <c r="H1323" s="206">
        <v>8.8030000000000008</v>
      </c>
      <c r="I1323" s="207"/>
      <c r="J1323" s="14"/>
      <c r="K1323" s="14"/>
      <c r="L1323" s="203"/>
      <c r="M1323" s="208"/>
      <c r="N1323" s="209"/>
      <c r="O1323" s="209"/>
      <c r="P1323" s="209"/>
      <c r="Q1323" s="209"/>
      <c r="R1323" s="209"/>
      <c r="S1323" s="209"/>
      <c r="T1323" s="210"/>
      <c r="U1323" s="14"/>
      <c r="V1323" s="14"/>
      <c r="W1323" s="14"/>
      <c r="X1323" s="14"/>
      <c r="Y1323" s="14"/>
      <c r="Z1323" s="14"/>
      <c r="AA1323" s="14"/>
      <c r="AB1323" s="14"/>
      <c r="AC1323" s="14"/>
      <c r="AD1323" s="14"/>
      <c r="AE1323" s="14"/>
      <c r="AT1323" s="204" t="s">
        <v>265</v>
      </c>
      <c r="AU1323" s="204" t="s">
        <v>85</v>
      </c>
      <c r="AV1323" s="14" t="s">
        <v>85</v>
      </c>
      <c r="AW1323" s="14" t="s">
        <v>3</v>
      </c>
      <c r="AX1323" s="14" t="s">
        <v>82</v>
      </c>
      <c r="AY1323" s="204" t="s">
        <v>257</v>
      </c>
    </row>
    <row r="1324" s="2" customFormat="1" ht="16.5" customHeight="1">
      <c r="A1324" s="38"/>
      <c r="B1324" s="181"/>
      <c r="C1324" s="182" t="s">
        <v>1780</v>
      </c>
      <c r="D1324" s="182" t="s">
        <v>259</v>
      </c>
      <c r="E1324" s="183" t="s">
        <v>2190</v>
      </c>
      <c r="F1324" s="184" t="s">
        <v>2191</v>
      </c>
      <c r="G1324" s="185" t="s">
        <v>422</v>
      </c>
      <c r="H1324" s="186">
        <v>17.199999999999999</v>
      </c>
      <c r="I1324" s="187"/>
      <c r="J1324" s="188">
        <f>ROUND(I1324*H1324,2)</f>
        <v>0</v>
      </c>
      <c r="K1324" s="184" t="s">
        <v>263</v>
      </c>
      <c r="L1324" s="39"/>
      <c r="M1324" s="189" t="s">
        <v>1</v>
      </c>
      <c r="N1324" s="190" t="s">
        <v>40</v>
      </c>
      <c r="O1324" s="77"/>
      <c r="P1324" s="191">
        <f>O1324*H1324</f>
        <v>0</v>
      </c>
      <c r="Q1324" s="191">
        <v>3.0000000000000001E-05</v>
      </c>
      <c r="R1324" s="191">
        <f>Q1324*H1324</f>
        <v>0.00051599999999999997</v>
      </c>
      <c r="S1324" s="191">
        <v>0</v>
      </c>
      <c r="T1324" s="192">
        <f>S1324*H1324</f>
        <v>0</v>
      </c>
      <c r="U1324" s="38"/>
      <c r="V1324" s="38"/>
      <c r="W1324" s="38"/>
      <c r="X1324" s="38"/>
      <c r="Y1324" s="38"/>
      <c r="Z1324" s="38"/>
      <c r="AA1324" s="38"/>
      <c r="AB1324" s="38"/>
      <c r="AC1324" s="38"/>
      <c r="AD1324" s="38"/>
      <c r="AE1324" s="38"/>
      <c r="AR1324" s="193" t="s">
        <v>364</v>
      </c>
      <c r="AT1324" s="193" t="s">
        <v>259</v>
      </c>
      <c r="AU1324" s="193" t="s">
        <v>85</v>
      </c>
      <c r="AY1324" s="19" t="s">
        <v>257</v>
      </c>
      <c r="BE1324" s="194">
        <f>IF(N1324="základní",J1324,0)</f>
        <v>0</v>
      </c>
      <c r="BF1324" s="194">
        <f>IF(N1324="snížená",J1324,0)</f>
        <v>0</v>
      </c>
      <c r="BG1324" s="194">
        <f>IF(N1324="zákl. přenesená",J1324,0)</f>
        <v>0</v>
      </c>
      <c r="BH1324" s="194">
        <f>IF(N1324="sníž. přenesená",J1324,0)</f>
        <v>0</v>
      </c>
      <c r="BI1324" s="194">
        <f>IF(N1324="nulová",J1324,0)</f>
        <v>0</v>
      </c>
      <c r="BJ1324" s="19" t="s">
        <v>82</v>
      </c>
      <c r="BK1324" s="194">
        <f>ROUND(I1324*H1324,2)</f>
        <v>0</v>
      </c>
      <c r="BL1324" s="19" t="s">
        <v>364</v>
      </c>
      <c r="BM1324" s="193" t="s">
        <v>4396</v>
      </c>
    </row>
    <row r="1325" s="13" customFormat="1">
      <c r="A1325" s="13"/>
      <c r="B1325" s="195"/>
      <c r="C1325" s="13"/>
      <c r="D1325" s="196" t="s">
        <v>265</v>
      </c>
      <c r="E1325" s="197" t="s">
        <v>1</v>
      </c>
      <c r="F1325" s="198" t="s">
        <v>890</v>
      </c>
      <c r="G1325" s="13"/>
      <c r="H1325" s="197" t="s">
        <v>1</v>
      </c>
      <c r="I1325" s="199"/>
      <c r="J1325" s="13"/>
      <c r="K1325" s="13"/>
      <c r="L1325" s="195"/>
      <c r="M1325" s="200"/>
      <c r="N1325" s="201"/>
      <c r="O1325" s="201"/>
      <c r="P1325" s="201"/>
      <c r="Q1325" s="201"/>
      <c r="R1325" s="201"/>
      <c r="S1325" s="201"/>
      <c r="T1325" s="202"/>
      <c r="U1325" s="13"/>
      <c r="V1325" s="13"/>
      <c r="W1325" s="13"/>
      <c r="X1325" s="13"/>
      <c r="Y1325" s="13"/>
      <c r="Z1325" s="13"/>
      <c r="AA1325" s="13"/>
      <c r="AB1325" s="13"/>
      <c r="AC1325" s="13"/>
      <c r="AD1325" s="13"/>
      <c r="AE1325" s="13"/>
      <c r="AT1325" s="197" t="s">
        <v>265</v>
      </c>
      <c r="AU1325" s="197" t="s">
        <v>85</v>
      </c>
      <c r="AV1325" s="13" t="s">
        <v>82</v>
      </c>
      <c r="AW1325" s="13" t="s">
        <v>32</v>
      </c>
      <c r="AX1325" s="13" t="s">
        <v>75</v>
      </c>
      <c r="AY1325" s="197" t="s">
        <v>257</v>
      </c>
    </row>
    <row r="1326" s="14" customFormat="1">
      <c r="A1326" s="14"/>
      <c r="B1326" s="203"/>
      <c r="C1326" s="14"/>
      <c r="D1326" s="196" t="s">
        <v>265</v>
      </c>
      <c r="E1326" s="204" t="s">
        <v>1</v>
      </c>
      <c r="F1326" s="205" t="s">
        <v>4397</v>
      </c>
      <c r="G1326" s="14"/>
      <c r="H1326" s="206">
        <v>17.199999999999999</v>
      </c>
      <c r="I1326" s="207"/>
      <c r="J1326" s="14"/>
      <c r="K1326" s="14"/>
      <c r="L1326" s="203"/>
      <c r="M1326" s="208"/>
      <c r="N1326" s="209"/>
      <c r="O1326" s="209"/>
      <c r="P1326" s="209"/>
      <c r="Q1326" s="209"/>
      <c r="R1326" s="209"/>
      <c r="S1326" s="209"/>
      <c r="T1326" s="210"/>
      <c r="U1326" s="14"/>
      <c r="V1326" s="14"/>
      <c r="W1326" s="14"/>
      <c r="X1326" s="14"/>
      <c r="Y1326" s="14"/>
      <c r="Z1326" s="14"/>
      <c r="AA1326" s="14"/>
      <c r="AB1326" s="14"/>
      <c r="AC1326" s="14"/>
      <c r="AD1326" s="14"/>
      <c r="AE1326" s="14"/>
      <c r="AT1326" s="204" t="s">
        <v>265</v>
      </c>
      <c r="AU1326" s="204" t="s">
        <v>85</v>
      </c>
      <c r="AV1326" s="14" t="s">
        <v>85</v>
      </c>
      <c r="AW1326" s="14" t="s">
        <v>32</v>
      </c>
      <c r="AX1326" s="14" t="s">
        <v>75</v>
      </c>
      <c r="AY1326" s="204" t="s">
        <v>257</v>
      </c>
    </row>
    <row r="1327" s="15" customFormat="1">
      <c r="A1327" s="15"/>
      <c r="B1327" s="211"/>
      <c r="C1327" s="15"/>
      <c r="D1327" s="196" t="s">
        <v>265</v>
      </c>
      <c r="E1327" s="212" t="s">
        <v>1</v>
      </c>
      <c r="F1327" s="213" t="s">
        <v>271</v>
      </c>
      <c r="G1327" s="15"/>
      <c r="H1327" s="214">
        <v>17.199999999999999</v>
      </c>
      <c r="I1327" s="215"/>
      <c r="J1327" s="15"/>
      <c r="K1327" s="15"/>
      <c r="L1327" s="211"/>
      <c r="M1327" s="216"/>
      <c r="N1327" s="217"/>
      <c r="O1327" s="217"/>
      <c r="P1327" s="217"/>
      <c r="Q1327" s="217"/>
      <c r="R1327" s="217"/>
      <c r="S1327" s="217"/>
      <c r="T1327" s="218"/>
      <c r="U1327" s="15"/>
      <c r="V1327" s="15"/>
      <c r="W1327" s="15"/>
      <c r="X1327" s="15"/>
      <c r="Y1327" s="15"/>
      <c r="Z1327" s="15"/>
      <c r="AA1327" s="15"/>
      <c r="AB1327" s="15"/>
      <c r="AC1327" s="15"/>
      <c r="AD1327" s="15"/>
      <c r="AE1327" s="15"/>
      <c r="AT1327" s="212" t="s">
        <v>265</v>
      </c>
      <c r="AU1327" s="212" t="s">
        <v>85</v>
      </c>
      <c r="AV1327" s="15" t="s">
        <v>108</v>
      </c>
      <c r="AW1327" s="15" t="s">
        <v>32</v>
      </c>
      <c r="AX1327" s="15" t="s">
        <v>82</v>
      </c>
      <c r="AY1327" s="212" t="s">
        <v>257</v>
      </c>
    </row>
    <row r="1328" s="2" customFormat="1" ht="24.15" customHeight="1">
      <c r="A1328" s="38"/>
      <c r="B1328" s="181"/>
      <c r="C1328" s="182" t="s">
        <v>1784</v>
      </c>
      <c r="D1328" s="182" t="s">
        <v>259</v>
      </c>
      <c r="E1328" s="183" t="s">
        <v>2195</v>
      </c>
      <c r="F1328" s="184" t="s">
        <v>2196</v>
      </c>
      <c r="G1328" s="185" t="s">
        <v>304</v>
      </c>
      <c r="H1328" s="186">
        <v>0.249</v>
      </c>
      <c r="I1328" s="187"/>
      <c r="J1328" s="188">
        <f>ROUND(I1328*H1328,2)</f>
        <v>0</v>
      </c>
      <c r="K1328" s="184" t="s">
        <v>263</v>
      </c>
      <c r="L1328" s="39"/>
      <c r="M1328" s="189" t="s">
        <v>1</v>
      </c>
      <c r="N1328" s="190" t="s">
        <v>40</v>
      </c>
      <c r="O1328" s="77"/>
      <c r="P1328" s="191">
        <f>O1328*H1328</f>
        <v>0</v>
      </c>
      <c r="Q1328" s="191">
        <v>0</v>
      </c>
      <c r="R1328" s="191">
        <f>Q1328*H1328</f>
        <v>0</v>
      </c>
      <c r="S1328" s="191">
        <v>0</v>
      </c>
      <c r="T1328" s="192">
        <f>S1328*H1328</f>
        <v>0</v>
      </c>
      <c r="U1328" s="38"/>
      <c r="V1328" s="38"/>
      <c r="W1328" s="38"/>
      <c r="X1328" s="38"/>
      <c r="Y1328" s="38"/>
      <c r="Z1328" s="38"/>
      <c r="AA1328" s="38"/>
      <c r="AB1328" s="38"/>
      <c r="AC1328" s="38"/>
      <c r="AD1328" s="38"/>
      <c r="AE1328" s="38"/>
      <c r="AR1328" s="193" t="s">
        <v>364</v>
      </c>
      <c r="AT1328" s="193" t="s">
        <v>259</v>
      </c>
      <c r="AU1328" s="193" t="s">
        <v>85</v>
      </c>
      <c r="AY1328" s="19" t="s">
        <v>257</v>
      </c>
      <c r="BE1328" s="194">
        <f>IF(N1328="základní",J1328,0)</f>
        <v>0</v>
      </c>
      <c r="BF1328" s="194">
        <f>IF(N1328="snížená",J1328,0)</f>
        <v>0</v>
      </c>
      <c r="BG1328" s="194">
        <f>IF(N1328="zákl. přenesená",J1328,0)</f>
        <v>0</v>
      </c>
      <c r="BH1328" s="194">
        <f>IF(N1328="sníž. přenesená",J1328,0)</f>
        <v>0</v>
      </c>
      <c r="BI1328" s="194">
        <f>IF(N1328="nulová",J1328,0)</f>
        <v>0</v>
      </c>
      <c r="BJ1328" s="19" t="s">
        <v>82</v>
      </c>
      <c r="BK1328" s="194">
        <f>ROUND(I1328*H1328,2)</f>
        <v>0</v>
      </c>
      <c r="BL1328" s="19" t="s">
        <v>364</v>
      </c>
      <c r="BM1328" s="193" t="s">
        <v>4398</v>
      </c>
    </row>
    <row r="1329" s="2" customFormat="1" ht="24.15" customHeight="1">
      <c r="A1329" s="38"/>
      <c r="B1329" s="181"/>
      <c r="C1329" s="182" t="s">
        <v>1788</v>
      </c>
      <c r="D1329" s="182" t="s">
        <v>259</v>
      </c>
      <c r="E1329" s="183" t="s">
        <v>2199</v>
      </c>
      <c r="F1329" s="184" t="s">
        <v>2200</v>
      </c>
      <c r="G1329" s="185" t="s">
        <v>304</v>
      </c>
      <c r="H1329" s="186">
        <v>0.249</v>
      </c>
      <c r="I1329" s="187"/>
      <c r="J1329" s="188">
        <f>ROUND(I1329*H1329,2)</f>
        <v>0</v>
      </c>
      <c r="K1329" s="184" t="s">
        <v>263</v>
      </c>
      <c r="L1329" s="39"/>
      <c r="M1329" s="189" t="s">
        <v>1</v>
      </c>
      <c r="N1329" s="190" t="s">
        <v>40</v>
      </c>
      <c r="O1329" s="77"/>
      <c r="P1329" s="191">
        <f>O1329*H1329</f>
        <v>0</v>
      </c>
      <c r="Q1329" s="191">
        <v>0</v>
      </c>
      <c r="R1329" s="191">
        <f>Q1329*H1329</f>
        <v>0</v>
      </c>
      <c r="S1329" s="191">
        <v>0</v>
      </c>
      <c r="T1329" s="192">
        <f>S1329*H1329</f>
        <v>0</v>
      </c>
      <c r="U1329" s="38"/>
      <c r="V1329" s="38"/>
      <c r="W1329" s="38"/>
      <c r="X1329" s="38"/>
      <c r="Y1329" s="38"/>
      <c r="Z1329" s="38"/>
      <c r="AA1329" s="38"/>
      <c r="AB1329" s="38"/>
      <c r="AC1329" s="38"/>
      <c r="AD1329" s="38"/>
      <c r="AE1329" s="38"/>
      <c r="AR1329" s="193" t="s">
        <v>364</v>
      </c>
      <c r="AT1329" s="193" t="s">
        <v>259</v>
      </c>
      <c r="AU1329" s="193" t="s">
        <v>85</v>
      </c>
      <c r="AY1329" s="19" t="s">
        <v>257</v>
      </c>
      <c r="BE1329" s="194">
        <f>IF(N1329="základní",J1329,0)</f>
        <v>0</v>
      </c>
      <c r="BF1329" s="194">
        <f>IF(N1329="snížená",J1329,0)</f>
        <v>0</v>
      </c>
      <c r="BG1329" s="194">
        <f>IF(N1329="zákl. přenesená",J1329,0)</f>
        <v>0</v>
      </c>
      <c r="BH1329" s="194">
        <f>IF(N1329="sníž. přenesená",J1329,0)</f>
        <v>0</v>
      </c>
      <c r="BI1329" s="194">
        <f>IF(N1329="nulová",J1329,0)</f>
        <v>0</v>
      </c>
      <c r="BJ1329" s="19" t="s">
        <v>82</v>
      </c>
      <c r="BK1329" s="194">
        <f>ROUND(I1329*H1329,2)</f>
        <v>0</v>
      </c>
      <c r="BL1329" s="19" t="s">
        <v>364</v>
      </c>
      <c r="BM1329" s="193" t="s">
        <v>4399</v>
      </c>
    </row>
    <row r="1330" s="12" customFormat="1" ht="22.8" customHeight="1">
      <c r="A1330" s="12"/>
      <c r="B1330" s="168"/>
      <c r="C1330" s="12"/>
      <c r="D1330" s="169" t="s">
        <v>74</v>
      </c>
      <c r="E1330" s="179" t="s">
        <v>2202</v>
      </c>
      <c r="F1330" s="179" t="s">
        <v>2203</v>
      </c>
      <c r="G1330" s="12"/>
      <c r="H1330" s="12"/>
      <c r="I1330" s="171"/>
      <c r="J1330" s="180">
        <f>BK1330</f>
        <v>0</v>
      </c>
      <c r="K1330" s="12"/>
      <c r="L1330" s="168"/>
      <c r="M1330" s="173"/>
      <c r="N1330" s="174"/>
      <c r="O1330" s="174"/>
      <c r="P1330" s="175">
        <f>SUM(P1331:P1343)</f>
        <v>0</v>
      </c>
      <c r="Q1330" s="174"/>
      <c r="R1330" s="175">
        <f>SUM(R1331:R1343)</f>
        <v>0.40415999999999996</v>
      </c>
      <c r="S1330" s="174"/>
      <c r="T1330" s="176">
        <f>SUM(T1331:T1343)</f>
        <v>0</v>
      </c>
      <c r="U1330" s="12"/>
      <c r="V1330" s="12"/>
      <c r="W1330" s="12"/>
      <c r="X1330" s="12"/>
      <c r="Y1330" s="12"/>
      <c r="Z1330" s="12"/>
      <c r="AA1330" s="12"/>
      <c r="AB1330" s="12"/>
      <c r="AC1330" s="12"/>
      <c r="AD1330" s="12"/>
      <c r="AE1330" s="12"/>
      <c r="AR1330" s="169" t="s">
        <v>85</v>
      </c>
      <c r="AT1330" s="177" t="s">
        <v>74</v>
      </c>
      <c r="AU1330" s="177" t="s">
        <v>82</v>
      </c>
      <c r="AY1330" s="169" t="s">
        <v>257</v>
      </c>
      <c r="BK1330" s="178">
        <f>SUM(BK1331:BK1343)</f>
        <v>0</v>
      </c>
    </row>
    <row r="1331" s="2" customFormat="1" ht="21.75" customHeight="1">
      <c r="A1331" s="38"/>
      <c r="B1331" s="181"/>
      <c r="C1331" s="182" t="s">
        <v>1792</v>
      </c>
      <c r="D1331" s="182" t="s">
        <v>259</v>
      </c>
      <c r="E1331" s="183" t="s">
        <v>2205</v>
      </c>
      <c r="F1331" s="184" t="s">
        <v>2206</v>
      </c>
      <c r="G1331" s="185" t="s">
        <v>323</v>
      </c>
      <c r="H1331" s="186">
        <v>84.200000000000003</v>
      </c>
      <c r="I1331" s="187"/>
      <c r="J1331" s="188">
        <f>ROUND(I1331*H1331,2)</f>
        <v>0</v>
      </c>
      <c r="K1331" s="184" t="s">
        <v>263</v>
      </c>
      <c r="L1331" s="39"/>
      <c r="M1331" s="189" t="s">
        <v>1</v>
      </c>
      <c r="N1331" s="190" t="s">
        <v>40</v>
      </c>
      <c r="O1331" s="77"/>
      <c r="P1331" s="191">
        <f>O1331*H1331</f>
        <v>0</v>
      </c>
      <c r="Q1331" s="191">
        <v>0</v>
      </c>
      <c r="R1331" s="191">
        <f>Q1331*H1331</f>
        <v>0</v>
      </c>
      <c r="S1331" s="191">
        <v>0</v>
      </c>
      <c r="T1331" s="192">
        <f>S1331*H1331</f>
        <v>0</v>
      </c>
      <c r="U1331" s="38"/>
      <c r="V1331" s="38"/>
      <c r="W1331" s="38"/>
      <c r="X1331" s="38"/>
      <c r="Y1331" s="38"/>
      <c r="Z1331" s="38"/>
      <c r="AA1331" s="38"/>
      <c r="AB1331" s="38"/>
      <c r="AC1331" s="38"/>
      <c r="AD1331" s="38"/>
      <c r="AE1331" s="38"/>
      <c r="AR1331" s="193" t="s">
        <v>364</v>
      </c>
      <c r="AT1331" s="193" t="s">
        <v>259</v>
      </c>
      <c r="AU1331" s="193" t="s">
        <v>85</v>
      </c>
      <c r="AY1331" s="19" t="s">
        <v>257</v>
      </c>
      <c r="BE1331" s="194">
        <f>IF(N1331="základní",J1331,0)</f>
        <v>0</v>
      </c>
      <c r="BF1331" s="194">
        <f>IF(N1331="snížená",J1331,0)</f>
        <v>0</v>
      </c>
      <c r="BG1331" s="194">
        <f>IF(N1331="zákl. přenesená",J1331,0)</f>
        <v>0</v>
      </c>
      <c r="BH1331" s="194">
        <f>IF(N1331="sníž. přenesená",J1331,0)</f>
        <v>0</v>
      </c>
      <c r="BI1331" s="194">
        <f>IF(N1331="nulová",J1331,0)</f>
        <v>0</v>
      </c>
      <c r="BJ1331" s="19" t="s">
        <v>82</v>
      </c>
      <c r="BK1331" s="194">
        <f>ROUND(I1331*H1331,2)</f>
        <v>0</v>
      </c>
      <c r="BL1331" s="19" t="s">
        <v>364</v>
      </c>
      <c r="BM1331" s="193" t="s">
        <v>4400</v>
      </c>
    </row>
    <row r="1332" s="2" customFormat="1" ht="24.15" customHeight="1">
      <c r="A1332" s="38"/>
      <c r="B1332" s="181"/>
      <c r="C1332" s="182" t="s">
        <v>1796</v>
      </c>
      <c r="D1332" s="182" t="s">
        <v>259</v>
      </c>
      <c r="E1332" s="183" t="s">
        <v>2209</v>
      </c>
      <c r="F1332" s="184" t="s">
        <v>2210</v>
      </c>
      <c r="G1332" s="185" t="s">
        <v>323</v>
      </c>
      <c r="H1332" s="186">
        <v>84.200000000000003</v>
      </c>
      <c r="I1332" s="187"/>
      <c r="J1332" s="188">
        <f>ROUND(I1332*H1332,2)</f>
        <v>0</v>
      </c>
      <c r="K1332" s="184" t="s">
        <v>263</v>
      </c>
      <c r="L1332" s="39"/>
      <c r="M1332" s="189" t="s">
        <v>1</v>
      </c>
      <c r="N1332" s="190" t="s">
        <v>40</v>
      </c>
      <c r="O1332" s="77"/>
      <c r="P1332" s="191">
        <f>O1332*H1332</f>
        <v>0</v>
      </c>
      <c r="Q1332" s="191">
        <v>0.0047999999999999996</v>
      </c>
      <c r="R1332" s="191">
        <f>Q1332*H1332</f>
        <v>0.40415999999999996</v>
      </c>
      <c r="S1332" s="191">
        <v>0</v>
      </c>
      <c r="T1332" s="192">
        <f>S1332*H1332</f>
        <v>0</v>
      </c>
      <c r="U1332" s="38"/>
      <c r="V1332" s="38"/>
      <c r="W1332" s="38"/>
      <c r="X1332" s="38"/>
      <c r="Y1332" s="38"/>
      <c r="Z1332" s="38"/>
      <c r="AA1332" s="38"/>
      <c r="AB1332" s="38"/>
      <c r="AC1332" s="38"/>
      <c r="AD1332" s="38"/>
      <c r="AE1332" s="38"/>
      <c r="AR1332" s="193" t="s">
        <v>364</v>
      </c>
      <c r="AT1332" s="193" t="s">
        <v>259</v>
      </c>
      <c r="AU1332" s="193" t="s">
        <v>85</v>
      </c>
      <c r="AY1332" s="19" t="s">
        <v>257</v>
      </c>
      <c r="BE1332" s="194">
        <f>IF(N1332="základní",J1332,0)</f>
        <v>0</v>
      </c>
      <c r="BF1332" s="194">
        <f>IF(N1332="snížená",J1332,0)</f>
        <v>0</v>
      </c>
      <c r="BG1332" s="194">
        <f>IF(N1332="zákl. přenesená",J1332,0)</f>
        <v>0</v>
      </c>
      <c r="BH1332" s="194">
        <f>IF(N1332="sníž. přenesená",J1332,0)</f>
        <v>0</v>
      </c>
      <c r="BI1332" s="194">
        <f>IF(N1332="nulová",J1332,0)</f>
        <v>0</v>
      </c>
      <c r="BJ1332" s="19" t="s">
        <v>82</v>
      </c>
      <c r="BK1332" s="194">
        <f>ROUND(I1332*H1332,2)</f>
        <v>0</v>
      </c>
      <c r="BL1332" s="19" t="s">
        <v>364</v>
      </c>
      <c r="BM1332" s="193" t="s">
        <v>4401</v>
      </c>
    </row>
    <row r="1333" s="13" customFormat="1">
      <c r="A1333" s="13"/>
      <c r="B1333" s="195"/>
      <c r="C1333" s="13"/>
      <c r="D1333" s="196" t="s">
        <v>265</v>
      </c>
      <c r="E1333" s="197" t="s">
        <v>1</v>
      </c>
      <c r="F1333" s="198" t="s">
        <v>890</v>
      </c>
      <c r="G1333" s="13"/>
      <c r="H1333" s="197" t="s">
        <v>1</v>
      </c>
      <c r="I1333" s="199"/>
      <c r="J1333" s="13"/>
      <c r="K1333" s="13"/>
      <c r="L1333" s="195"/>
      <c r="M1333" s="200"/>
      <c r="N1333" s="201"/>
      <c r="O1333" s="201"/>
      <c r="P1333" s="201"/>
      <c r="Q1333" s="201"/>
      <c r="R1333" s="201"/>
      <c r="S1333" s="201"/>
      <c r="T1333" s="202"/>
      <c r="U1333" s="13"/>
      <c r="V1333" s="13"/>
      <c r="W1333" s="13"/>
      <c r="X1333" s="13"/>
      <c r="Y1333" s="13"/>
      <c r="Z1333" s="13"/>
      <c r="AA1333" s="13"/>
      <c r="AB1333" s="13"/>
      <c r="AC1333" s="13"/>
      <c r="AD1333" s="13"/>
      <c r="AE1333" s="13"/>
      <c r="AT1333" s="197" t="s">
        <v>265</v>
      </c>
      <c r="AU1333" s="197" t="s">
        <v>85</v>
      </c>
      <c r="AV1333" s="13" t="s">
        <v>82</v>
      </c>
      <c r="AW1333" s="13" t="s">
        <v>32</v>
      </c>
      <c r="AX1333" s="13" t="s">
        <v>75</v>
      </c>
      <c r="AY1333" s="197" t="s">
        <v>257</v>
      </c>
    </row>
    <row r="1334" s="13" customFormat="1">
      <c r="A1334" s="13"/>
      <c r="B1334" s="195"/>
      <c r="C1334" s="13"/>
      <c r="D1334" s="196" t="s">
        <v>265</v>
      </c>
      <c r="E1334" s="197" t="s">
        <v>1</v>
      </c>
      <c r="F1334" s="198" t="s">
        <v>928</v>
      </c>
      <c r="G1334" s="13"/>
      <c r="H1334" s="197" t="s">
        <v>1</v>
      </c>
      <c r="I1334" s="199"/>
      <c r="J1334" s="13"/>
      <c r="K1334" s="13"/>
      <c r="L1334" s="195"/>
      <c r="M1334" s="200"/>
      <c r="N1334" s="201"/>
      <c r="O1334" s="201"/>
      <c r="P1334" s="201"/>
      <c r="Q1334" s="201"/>
      <c r="R1334" s="201"/>
      <c r="S1334" s="201"/>
      <c r="T1334" s="202"/>
      <c r="U1334" s="13"/>
      <c r="V1334" s="13"/>
      <c r="W1334" s="13"/>
      <c r="X1334" s="13"/>
      <c r="Y1334" s="13"/>
      <c r="Z1334" s="13"/>
      <c r="AA1334" s="13"/>
      <c r="AB1334" s="13"/>
      <c r="AC1334" s="13"/>
      <c r="AD1334" s="13"/>
      <c r="AE1334" s="13"/>
      <c r="AT1334" s="197" t="s">
        <v>265</v>
      </c>
      <c r="AU1334" s="197" t="s">
        <v>85</v>
      </c>
      <c r="AV1334" s="13" t="s">
        <v>82</v>
      </c>
      <c r="AW1334" s="13" t="s">
        <v>32</v>
      </c>
      <c r="AX1334" s="13" t="s">
        <v>75</v>
      </c>
      <c r="AY1334" s="197" t="s">
        <v>257</v>
      </c>
    </row>
    <row r="1335" s="14" customFormat="1">
      <c r="A1335" s="14"/>
      <c r="B1335" s="203"/>
      <c r="C1335" s="14"/>
      <c r="D1335" s="196" t="s">
        <v>265</v>
      </c>
      <c r="E1335" s="204" t="s">
        <v>1</v>
      </c>
      <c r="F1335" s="205" t="s">
        <v>960</v>
      </c>
      <c r="G1335" s="14"/>
      <c r="H1335" s="206">
        <v>84.200000000000003</v>
      </c>
      <c r="I1335" s="207"/>
      <c r="J1335" s="14"/>
      <c r="K1335" s="14"/>
      <c r="L1335" s="203"/>
      <c r="M1335" s="208"/>
      <c r="N1335" s="209"/>
      <c r="O1335" s="209"/>
      <c r="P1335" s="209"/>
      <c r="Q1335" s="209"/>
      <c r="R1335" s="209"/>
      <c r="S1335" s="209"/>
      <c r="T1335" s="210"/>
      <c r="U1335" s="14"/>
      <c r="V1335" s="14"/>
      <c r="W1335" s="14"/>
      <c r="X1335" s="14"/>
      <c r="Y1335" s="14"/>
      <c r="Z1335" s="14"/>
      <c r="AA1335" s="14"/>
      <c r="AB1335" s="14"/>
      <c r="AC1335" s="14"/>
      <c r="AD1335" s="14"/>
      <c r="AE1335" s="14"/>
      <c r="AT1335" s="204" t="s">
        <v>265</v>
      </c>
      <c r="AU1335" s="204" t="s">
        <v>85</v>
      </c>
      <c r="AV1335" s="14" t="s">
        <v>85</v>
      </c>
      <c r="AW1335" s="14" t="s">
        <v>32</v>
      </c>
      <c r="AX1335" s="14" t="s">
        <v>75</v>
      </c>
      <c r="AY1335" s="204" t="s">
        <v>257</v>
      </c>
    </row>
    <row r="1336" s="15" customFormat="1">
      <c r="A1336" s="15"/>
      <c r="B1336" s="211"/>
      <c r="C1336" s="15"/>
      <c r="D1336" s="196" t="s">
        <v>265</v>
      </c>
      <c r="E1336" s="212" t="s">
        <v>1</v>
      </c>
      <c r="F1336" s="213" t="s">
        <v>271</v>
      </c>
      <c r="G1336" s="15"/>
      <c r="H1336" s="214">
        <v>84.200000000000003</v>
      </c>
      <c r="I1336" s="215"/>
      <c r="J1336" s="15"/>
      <c r="K1336" s="15"/>
      <c r="L1336" s="211"/>
      <c r="M1336" s="216"/>
      <c r="N1336" s="217"/>
      <c r="O1336" s="217"/>
      <c r="P1336" s="217"/>
      <c r="Q1336" s="217"/>
      <c r="R1336" s="217"/>
      <c r="S1336" s="217"/>
      <c r="T1336" s="218"/>
      <c r="U1336" s="15"/>
      <c r="V1336" s="15"/>
      <c r="W1336" s="15"/>
      <c r="X1336" s="15"/>
      <c r="Y1336" s="15"/>
      <c r="Z1336" s="15"/>
      <c r="AA1336" s="15"/>
      <c r="AB1336" s="15"/>
      <c r="AC1336" s="15"/>
      <c r="AD1336" s="15"/>
      <c r="AE1336" s="15"/>
      <c r="AT1336" s="212" t="s">
        <v>265</v>
      </c>
      <c r="AU1336" s="212" t="s">
        <v>85</v>
      </c>
      <c r="AV1336" s="15" t="s">
        <v>108</v>
      </c>
      <c r="AW1336" s="15" t="s">
        <v>32</v>
      </c>
      <c r="AX1336" s="15" t="s">
        <v>82</v>
      </c>
      <c r="AY1336" s="212" t="s">
        <v>257</v>
      </c>
    </row>
    <row r="1337" s="2" customFormat="1" ht="33" customHeight="1">
      <c r="A1337" s="38"/>
      <c r="B1337" s="181"/>
      <c r="C1337" s="182" t="s">
        <v>1801</v>
      </c>
      <c r="D1337" s="182" t="s">
        <v>259</v>
      </c>
      <c r="E1337" s="183" t="s">
        <v>2213</v>
      </c>
      <c r="F1337" s="184" t="s">
        <v>2214</v>
      </c>
      <c r="G1337" s="185" t="s">
        <v>323</v>
      </c>
      <c r="H1337" s="186">
        <v>84.200000000000003</v>
      </c>
      <c r="I1337" s="187"/>
      <c r="J1337" s="188">
        <f>ROUND(I1337*H1337,2)</f>
        <v>0</v>
      </c>
      <c r="K1337" s="184" t="s">
        <v>1</v>
      </c>
      <c r="L1337" s="39"/>
      <c r="M1337" s="189" t="s">
        <v>1</v>
      </c>
      <c r="N1337" s="190" t="s">
        <v>40</v>
      </c>
      <c r="O1337" s="77"/>
      <c r="P1337" s="191">
        <f>O1337*H1337</f>
        <v>0</v>
      </c>
      <c r="Q1337" s="191">
        <v>0</v>
      </c>
      <c r="R1337" s="191">
        <f>Q1337*H1337</f>
        <v>0</v>
      </c>
      <c r="S1337" s="191">
        <v>0</v>
      </c>
      <c r="T1337" s="192">
        <f>S1337*H1337</f>
        <v>0</v>
      </c>
      <c r="U1337" s="38"/>
      <c r="V1337" s="38"/>
      <c r="W1337" s="38"/>
      <c r="X1337" s="38"/>
      <c r="Y1337" s="38"/>
      <c r="Z1337" s="38"/>
      <c r="AA1337" s="38"/>
      <c r="AB1337" s="38"/>
      <c r="AC1337" s="38"/>
      <c r="AD1337" s="38"/>
      <c r="AE1337" s="38"/>
      <c r="AR1337" s="193" t="s">
        <v>364</v>
      </c>
      <c r="AT1337" s="193" t="s">
        <v>259</v>
      </c>
      <c r="AU1337" s="193" t="s">
        <v>85</v>
      </c>
      <c r="AY1337" s="19" t="s">
        <v>257</v>
      </c>
      <c r="BE1337" s="194">
        <f>IF(N1337="základní",J1337,0)</f>
        <v>0</v>
      </c>
      <c r="BF1337" s="194">
        <f>IF(N1337="snížená",J1337,0)</f>
        <v>0</v>
      </c>
      <c r="BG1337" s="194">
        <f>IF(N1337="zákl. přenesená",J1337,0)</f>
        <v>0</v>
      </c>
      <c r="BH1337" s="194">
        <f>IF(N1337="sníž. přenesená",J1337,0)</f>
        <v>0</v>
      </c>
      <c r="BI1337" s="194">
        <f>IF(N1337="nulová",J1337,0)</f>
        <v>0</v>
      </c>
      <c r="BJ1337" s="19" t="s">
        <v>82</v>
      </c>
      <c r="BK1337" s="194">
        <f>ROUND(I1337*H1337,2)</f>
        <v>0</v>
      </c>
      <c r="BL1337" s="19" t="s">
        <v>364</v>
      </c>
      <c r="BM1337" s="193" t="s">
        <v>4402</v>
      </c>
    </row>
    <row r="1338" s="13" customFormat="1">
      <c r="A1338" s="13"/>
      <c r="B1338" s="195"/>
      <c r="C1338" s="13"/>
      <c r="D1338" s="196" t="s">
        <v>265</v>
      </c>
      <c r="E1338" s="197" t="s">
        <v>1</v>
      </c>
      <c r="F1338" s="198" t="s">
        <v>890</v>
      </c>
      <c r="G1338" s="13"/>
      <c r="H1338" s="197" t="s">
        <v>1</v>
      </c>
      <c r="I1338" s="199"/>
      <c r="J1338" s="13"/>
      <c r="K1338" s="13"/>
      <c r="L1338" s="195"/>
      <c r="M1338" s="200"/>
      <c r="N1338" s="201"/>
      <c r="O1338" s="201"/>
      <c r="P1338" s="201"/>
      <c r="Q1338" s="201"/>
      <c r="R1338" s="201"/>
      <c r="S1338" s="201"/>
      <c r="T1338" s="202"/>
      <c r="U1338" s="13"/>
      <c r="V1338" s="13"/>
      <c r="W1338" s="13"/>
      <c r="X1338" s="13"/>
      <c r="Y1338" s="13"/>
      <c r="Z1338" s="13"/>
      <c r="AA1338" s="13"/>
      <c r="AB1338" s="13"/>
      <c r="AC1338" s="13"/>
      <c r="AD1338" s="13"/>
      <c r="AE1338" s="13"/>
      <c r="AT1338" s="197" t="s">
        <v>265</v>
      </c>
      <c r="AU1338" s="197" t="s">
        <v>85</v>
      </c>
      <c r="AV1338" s="13" t="s">
        <v>82</v>
      </c>
      <c r="AW1338" s="13" t="s">
        <v>32</v>
      </c>
      <c r="AX1338" s="13" t="s">
        <v>75</v>
      </c>
      <c r="AY1338" s="197" t="s">
        <v>257</v>
      </c>
    </row>
    <row r="1339" s="13" customFormat="1">
      <c r="A1339" s="13"/>
      <c r="B1339" s="195"/>
      <c r="C1339" s="13"/>
      <c r="D1339" s="196" t="s">
        <v>265</v>
      </c>
      <c r="E1339" s="197" t="s">
        <v>1</v>
      </c>
      <c r="F1339" s="198" t="s">
        <v>928</v>
      </c>
      <c r="G1339" s="13"/>
      <c r="H1339" s="197" t="s">
        <v>1</v>
      </c>
      <c r="I1339" s="199"/>
      <c r="J1339" s="13"/>
      <c r="K1339" s="13"/>
      <c r="L1339" s="195"/>
      <c r="M1339" s="200"/>
      <c r="N1339" s="201"/>
      <c r="O1339" s="201"/>
      <c r="P1339" s="201"/>
      <c r="Q1339" s="201"/>
      <c r="R1339" s="201"/>
      <c r="S1339" s="201"/>
      <c r="T1339" s="202"/>
      <c r="U1339" s="13"/>
      <c r="V1339" s="13"/>
      <c r="W1339" s="13"/>
      <c r="X1339" s="13"/>
      <c r="Y1339" s="13"/>
      <c r="Z1339" s="13"/>
      <c r="AA1339" s="13"/>
      <c r="AB1339" s="13"/>
      <c r="AC1339" s="13"/>
      <c r="AD1339" s="13"/>
      <c r="AE1339" s="13"/>
      <c r="AT1339" s="197" t="s">
        <v>265</v>
      </c>
      <c r="AU1339" s="197" t="s">
        <v>85</v>
      </c>
      <c r="AV1339" s="13" t="s">
        <v>82</v>
      </c>
      <c r="AW1339" s="13" t="s">
        <v>32</v>
      </c>
      <c r="AX1339" s="13" t="s">
        <v>75</v>
      </c>
      <c r="AY1339" s="197" t="s">
        <v>257</v>
      </c>
    </row>
    <row r="1340" s="14" customFormat="1">
      <c r="A1340" s="14"/>
      <c r="B1340" s="203"/>
      <c r="C1340" s="14"/>
      <c r="D1340" s="196" t="s">
        <v>265</v>
      </c>
      <c r="E1340" s="204" t="s">
        <v>1</v>
      </c>
      <c r="F1340" s="205" t="s">
        <v>2216</v>
      </c>
      <c r="G1340" s="14"/>
      <c r="H1340" s="206">
        <v>61.289999999999999</v>
      </c>
      <c r="I1340" s="207"/>
      <c r="J1340" s="14"/>
      <c r="K1340" s="14"/>
      <c r="L1340" s="203"/>
      <c r="M1340" s="208"/>
      <c r="N1340" s="209"/>
      <c r="O1340" s="209"/>
      <c r="P1340" s="209"/>
      <c r="Q1340" s="209"/>
      <c r="R1340" s="209"/>
      <c r="S1340" s="209"/>
      <c r="T1340" s="210"/>
      <c r="U1340" s="14"/>
      <c r="V1340" s="14"/>
      <c r="W1340" s="14"/>
      <c r="X1340" s="14"/>
      <c r="Y1340" s="14"/>
      <c r="Z1340" s="14"/>
      <c r="AA1340" s="14"/>
      <c r="AB1340" s="14"/>
      <c r="AC1340" s="14"/>
      <c r="AD1340" s="14"/>
      <c r="AE1340" s="14"/>
      <c r="AT1340" s="204" t="s">
        <v>265</v>
      </c>
      <c r="AU1340" s="204" t="s">
        <v>85</v>
      </c>
      <c r="AV1340" s="14" t="s">
        <v>85</v>
      </c>
      <c r="AW1340" s="14" t="s">
        <v>32</v>
      </c>
      <c r="AX1340" s="14" t="s">
        <v>75</v>
      </c>
      <c r="AY1340" s="204" t="s">
        <v>257</v>
      </c>
    </row>
    <row r="1341" s="14" customFormat="1">
      <c r="A1341" s="14"/>
      <c r="B1341" s="203"/>
      <c r="C1341" s="14"/>
      <c r="D1341" s="196" t="s">
        <v>265</v>
      </c>
      <c r="E1341" s="204" t="s">
        <v>1</v>
      </c>
      <c r="F1341" s="205" t="s">
        <v>2217</v>
      </c>
      <c r="G1341" s="14"/>
      <c r="H1341" s="206">
        <v>12.82</v>
      </c>
      <c r="I1341" s="207"/>
      <c r="J1341" s="14"/>
      <c r="K1341" s="14"/>
      <c r="L1341" s="203"/>
      <c r="M1341" s="208"/>
      <c r="N1341" s="209"/>
      <c r="O1341" s="209"/>
      <c r="P1341" s="209"/>
      <c r="Q1341" s="209"/>
      <c r="R1341" s="209"/>
      <c r="S1341" s="209"/>
      <c r="T1341" s="210"/>
      <c r="U1341" s="14"/>
      <c r="V1341" s="14"/>
      <c r="W1341" s="14"/>
      <c r="X1341" s="14"/>
      <c r="Y1341" s="14"/>
      <c r="Z1341" s="14"/>
      <c r="AA1341" s="14"/>
      <c r="AB1341" s="14"/>
      <c r="AC1341" s="14"/>
      <c r="AD1341" s="14"/>
      <c r="AE1341" s="14"/>
      <c r="AT1341" s="204" t="s">
        <v>265</v>
      </c>
      <c r="AU1341" s="204" t="s">
        <v>85</v>
      </c>
      <c r="AV1341" s="14" t="s">
        <v>85</v>
      </c>
      <c r="AW1341" s="14" t="s">
        <v>32</v>
      </c>
      <c r="AX1341" s="14" t="s">
        <v>75</v>
      </c>
      <c r="AY1341" s="204" t="s">
        <v>257</v>
      </c>
    </row>
    <row r="1342" s="14" customFormat="1">
      <c r="A1342" s="14"/>
      <c r="B1342" s="203"/>
      <c r="C1342" s="14"/>
      <c r="D1342" s="196" t="s">
        <v>265</v>
      </c>
      <c r="E1342" s="204" t="s">
        <v>1</v>
      </c>
      <c r="F1342" s="205" t="s">
        <v>2218</v>
      </c>
      <c r="G1342" s="14"/>
      <c r="H1342" s="206">
        <v>10.09</v>
      </c>
      <c r="I1342" s="207"/>
      <c r="J1342" s="14"/>
      <c r="K1342" s="14"/>
      <c r="L1342" s="203"/>
      <c r="M1342" s="208"/>
      <c r="N1342" s="209"/>
      <c r="O1342" s="209"/>
      <c r="P1342" s="209"/>
      <c r="Q1342" s="209"/>
      <c r="R1342" s="209"/>
      <c r="S1342" s="209"/>
      <c r="T1342" s="210"/>
      <c r="U1342" s="14"/>
      <c r="V1342" s="14"/>
      <c r="W1342" s="14"/>
      <c r="X1342" s="14"/>
      <c r="Y1342" s="14"/>
      <c r="Z1342" s="14"/>
      <c r="AA1342" s="14"/>
      <c r="AB1342" s="14"/>
      <c r="AC1342" s="14"/>
      <c r="AD1342" s="14"/>
      <c r="AE1342" s="14"/>
      <c r="AT1342" s="204" t="s">
        <v>265</v>
      </c>
      <c r="AU1342" s="204" t="s">
        <v>85</v>
      </c>
      <c r="AV1342" s="14" t="s">
        <v>85</v>
      </c>
      <c r="AW1342" s="14" t="s">
        <v>32</v>
      </c>
      <c r="AX1342" s="14" t="s">
        <v>75</v>
      </c>
      <c r="AY1342" s="204" t="s">
        <v>257</v>
      </c>
    </row>
    <row r="1343" s="15" customFormat="1">
      <c r="A1343" s="15"/>
      <c r="B1343" s="211"/>
      <c r="C1343" s="15"/>
      <c r="D1343" s="196" t="s">
        <v>265</v>
      </c>
      <c r="E1343" s="212" t="s">
        <v>1</v>
      </c>
      <c r="F1343" s="213" t="s">
        <v>271</v>
      </c>
      <c r="G1343" s="15"/>
      <c r="H1343" s="214">
        <v>84.200000000000003</v>
      </c>
      <c r="I1343" s="215"/>
      <c r="J1343" s="15"/>
      <c r="K1343" s="15"/>
      <c r="L1343" s="211"/>
      <c r="M1343" s="216"/>
      <c r="N1343" s="217"/>
      <c r="O1343" s="217"/>
      <c r="P1343" s="217"/>
      <c r="Q1343" s="217"/>
      <c r="R1343" s="217"/>
      <c r="S1343" s="217"/>
      <c r="T1343" s="218"/>
      <c r="U1343" s="15"/>
      <c r="V1343" s="15"/>
      <c r="W1343" s="15"/>
      <c r="X1343" s="15"/>
      <c r="Y1343" s="15"/>
      <c r="Z1343" s="15"/>
      <c r="AA1343" s="15"/>
      <c r="AB1343" s="15"/>
      <c r="AC1343" s="15"/>
      <c r="AD1343" s="15"/>
      <c r="AE1343" s="15"/>
      <c r="AT1343" s="212" t="s">
        <v>265</v>
      </c>
      <c r="AU1343" s="212" t="s">
        <v>85</v>
      </c>
      <c r="AV1343" s="15" t="s">
        <v>108</v>
      </c>
      <c r="AW1343" s="15" t="s">
        <v>32</v>
      </c>
      <c r="AX1343" s="15" t="s">
        <v>82</v>
      </c>
      <c r="AY1343" s="212" t="s">
        <v>257</v>
      </c>
    </row>
    <row r="1344" s="12" customFormat="1" ht="22.8" customHeight="1">
      <c r="A1344" s="12"/>
      <c r="B1344" s="168"/>
      <c r="C1344" s="12"/>
      <c r="D1344" s="169" t="s">
        <v>74</v>
      </c>
      <c r="E1344" s="179" t="s">
        <v>2219</v>
      </c>
      <c r="F1344" s="179" t="s">
        <v>2220</v>
      </c>
      <c r="G1344" s="12"/>
      <c r="H1344" s="12"/>
      <c r="I1344" s="171"/>
      <c r="J1344" s="180">
        <f>BK1344</f>
        <v>0</v>
      </c>
      <c r="K1344" s="12"/>
      <c r="L1344" s="168"/>
      <c r="M1344" s="173"/>
      <c r="N1344" s="174"/>
      <c r="O1344" s="174"/>
      <c r="P1344" s="175">
        <f>SUM(P1345:P1370)</f>
        <v>0</v>
      </c>
      <c r="Q1344" s="174"/>
      <c r="R1344" s="175">
        <f>SUM(R1345:R1370)</f>
        <v>0.39236758999999999</v>
      </c>
      <c r="S1344" s="174"/>
      <c r="T1344" s="176">
        <f>SUM(T1345:T1370)</f>
        <v>0</v>
      </c>
      <c r="U1344" s="12"/>
      <c r="V1344" s="12"/>
      <c r="W1344" s="12"/>
      <c r="X1344" s="12"/>
      <c r="Y1344" s="12"/>
      <c r="Z1344" s="12"/>
      <c r="AA1344" s="12"/>
      <c r="AB1344" s="12"/>
      <c r="AC1344" s="12"/>
      <c r="AD1344" s="12"/>
      <c r="AE1344" s="12"/>
      <c r="AR1344" s="169" t="s">
        <v>85</v>
      </c>
      <c r="AT1344" s="177" t="s">
        <v>74</v>
      </c>
      <c r="AU1344" s="177" t="s">
        <v>82</v>
      </c>
      <c r="AY1344" s="169" t="s">
        <v>257</v>
      </c>
      <c r="BK1344" s="178">
        <f>SUM(BK1345:BK1370)</f>
        <v>0</v>
      </c>
    </row>
    <row r="1345" s="2" customFormat="1" ht="24.15" customHeight="1">
      <c r="A1345" s="38"/>
      <c r="B1345" s="181"/>
      <c r="C1345" s="182" t="s">
        <v>1805</v>
      </c>
      <c r="D1345" s="182" t="s">
        <v>259</v>
      </c>
      <c r="E1345" s="183" t="s">
        <v>2222</v>
      </c>
      <c r="F1345" s="184" t="s">
        <v>2223</v>
      </c>
      <c r="G1345" s="185" t="s">
        <v>323</v>
      </c>
      <c r="H1345" s="186">
        <v>826.03700000000003</v>
      </c>
      <c r="I1345" s="187"/>
      <c r="J1345" s="188">
        <f>ROUND(I1345*H1345,2)</f>
        <v>0</v>
      </c>
      <c r="K1345" s="184" t="s">
        <v>263</v>
      </c>
      <c r="L1345" s="39"/>
      <c r="M1345" s="189" t="s">
        <v>1</v>
      </c>
      <c r="N1345" s="190" t="s">
        <v>40</v>
      </c>
      <c r="O1345" s="77"/>
      <c r="P1345" s="191">
        <f>O1345*H1345</f>
        <v>0</v>
      </c>
      <c r="Q1345" s="191">
        <v>0.00020000000000000001</v>
      </c>
      <c r="R1345" s="191">
        <f>Q1345*H1345</f>
        <v>0.1652074</v>
      </c>
      <c r="S1345" s="191">
        <v>0</v>
      </c>
      <c r="T1345" s="192">
        <f>S1345*H1345</f>
        <v>0</v>
      </c>
      <c r="U1345" s="38"/>
      <c r="V1345" s="38"/>
      <c r="W1345" s="38"/>
      <c r="X1345" s="38"/>
      <c r="Y1345" s="38"/>
      <c r="Z1345" s="38"/>
      <c r="AA1345" s="38"/>
      <c r="AB1345" s="38"/>
      <c r="AC1345" s="38"/>
      <c r="AD1345" s="38"/>
      <c r="AE1345" s="38"/>
      <c r="AR1345" s="193" t="s">
        <v>364</v>
      </c>
      <c r="AT1345" s="193" t="s">
        <v>259</v>
      </c>
      <c r="AU1345" s="193" t="s">
        <v>85</v>
      </c>
      <c r="AY1345" s="19" t="s">
        <v>257</v>
      </c>
      <c r="BE1345" s="194">
        <f>IF(N1345="základní",J1345,0)</f>
        <v>0</v>
      </c>
      <c r="BF1345" s="194">
        <f>IF(N1345="snížená",J1345,0)</f>
        <v>0</v>
      </c>
      <c r="BG1345" s="194">
        <f>IF(N1345="zákl. přenesená",J1345,0)</f>
        <v>0</v>
      </c>
      <c r="BH1345" s="194">
        <f>IF(N1345="sníž. přenesená",J1345,0)</f>
        <v>0</v>
      </c>
      <c r="BI1345" s="194">
        <f>IF(N1345="nulová",J1345,0)</f>
        <v>0</v>
      </c>
      <c r="BJ1345" s="19" t="s">
        <v>82</v>
      </c>
      <c r="BK1345" s="194">
        <f>ROUND(I1345*H1345,2)</f>
        <v>0</v>
      </c>
      <c r="BL1345" s="19" t="s">
        <v>364</v>
      </c>
      <c r="BM1345" s="193" t="s">
        <v>4403</v>
      </c>
    </row>
    <row r="1346" s="2" customFormat="1" ht="33" customHeight="1">
      <c r="A1346" s="38"/>
      <c r="B1346" s="181"/>
      <c r="C1346" s="182" t="s">
        <v>1809</v>
      </c>
      <c r="D1346" s="182" t="s">
        <v>259</v>
      </c>
      <c r="E1346" s="183" t="s">
        <v>2226</v>
      </c>
      <c r="F1346" s="184" t="s">
        <v>2227</v>
      </c>
      <c r="G1346" s="185" t="s">
        <v>323</v>
      </c>
      <c r="H1346" s="186">
        <v>826.03700000000003</v>
      </c>
      <c r="I1346" s="187"/>
      <c r="J1346" s="188">
        <f>ROUND(I1346*H1346,2)</f>
        <v>0</v>
      </c>
      <c r="K1346" s="184" t="s">
        <v>263</v>
      </c>
      <c r="L1346" s="39"/>
      <c r="M1346" s="189" t="s">
        <v>1</v>
      </c>
      <c r="N1346" s="190" t="s">
        <v>40</v>
      </c>
      <c r="O1346" s="77"/>
      <c r="P1346" s="191">
        <f>O1346*H1346</f>
        <v>0</v>
      </c>
      <c r="Q1346" s="191">
        <v>0.00025999999999999998</v>
      </c>
      <c r="R1346" s="191">
        <f>Q1346*H1346</f>
        <v>0.21476961999999999</v>
      </c>
      <c r="S1346" s="191">
        <v>0</v>
      </c>
      <c r="T1346" s="192">
        <f>S1346*H1346</f>
        <v>0</v>
      </c>
      <c r="U1346" s="38"/>
      <c r="V1346" s="38"/>
      <c r="W1346" s="38"/>
      <c r="X1346" s="38"/>
      <c r="Y1346" s="38"/>
      <c r="Z1346" s="38"/>
      <c r="AA1346" s="38"/>
      <c r="AB1346" s="38"/>
      <c r="AC1346" s="38"/>
      <c r="AD1346" s="38"/>
      <c r="AE1346" s="38"/>
      <c r="AR1346" s="193" t="s">
        <v>364</v>
      </c>
      <c r="AT1346" s="193" t="s">
        <v>259</v>
      </c>
      <c r="AU1346" s="193" t="s">
        <v>85</v>
      </c>
      <c r="AY1346" s="19" t="s">
        <v>257</v>
      </c>
      <c r="BE1346" s="194">
        <f>IF(N1346="základní",J1346,0)</f>
        <v>0</v>
      </c>
      <c r="BF1346" s="194">
        <f>IF(N1346="snížená",J1346,0)</f>
        <v>0</v>
      </c>
      <c r="BG1346" s="194">
        <f>IF(N1346="zákl. přenesená",J1346,0)</f>
        <v>0</v>
      </c>
      <c r="BH1346" s="194">
        <f>IF(N1346="sníž. přenesená",J1346,0)</f>
        <v>0</v>
      </c>
      <c r="BI1346" s="194">
        <f>IF(N1346="nulová",J1346,0)</f>
        <v>0</v>
      </c>
      <c r="BJ1346" s="19" t="s">
        <v>82</v>
      </c>
      <c r="BK1346" s="194">
        <f>ROUND(I1346*H1346,2)</f>
        <v>0</v>
      </c>
      <c r="BL1346" s="19" t="s">
        <v>364</v>
      </c>
      <c r="BM1346" s="193" t="s">
        <v>4404</v>
      </c>
    </row>
    <row r="1347" s="13" customFormat="1">
      <c r="A1347" s="13"/>
      <c r="B1347" s="195"/>
      <c r="C1347" s="13"/>
      <c r="D1347" s="196" t="s">
        <v>265</v>
      </c>
      <c r="E1347" s="197" t="s">
        <v>1</v>
      </c>
      <c r="F1347" s="198" t="s">
        <v>1041</v>
      </c>
      <c r="G1347" s="13"/>
      <c r="H1347" s="197" t="s">
        <v>1</v>
      </c>
      <c r="I1347" s="199"/>
      <c r="J1347" s="13"/>
      <c r="K1347" s="13"/>
      <c r="L1347" s="195"/>
      <c r="M1347" s="200"/>
      <c r="N1347" s="201"/>
      <c r="O1347" s="201"/>
      <c r="P1347" s="201"/>
      <c r="Q1347" s="201"/>
      <c r="R1347" s="201"/>
      <c r="S1347" s="201"/>
      <c r="T1347" s="202"/>
      <c r="U1347" s="13"/>
      <c r="V1347" s="13"/>
      <c r="W1347" s="13"/>
      <c r="X1347" s="13"/>
      <c r="Y1347" s="13"/>
      <c r="Z1347" s="13"/>
      <c r="AA1347" s="13"/>
      <c r="AB1347" s="13"/>
      <c r="AC1347" s="13"/>
      <c r="AD1347" s="13"/>
      <c r="AE1347" s="13"/>
      <c r="AT1347" s="197" t="s">
        <v>265</v>
      </c>
      <c r="AU1347" s="197" t="s">
        <v>85</v>
      </c>
      <c r="AV1347" s="13" t="s">
        <v>82</v>
      </c>
      <c r="AW1347" s="13" t="s">
        <v>32</v>
      </c>
      <c r="AX1347" s="13" t="s">
        <v>75</v>
      </c>
      <c r="AY1347" s="197" t="s">
        <v>257</v>
      </c>
    </row>
    <row r="1348" s="14" customFormat="1">
      <c r="A1348" s="14"/>
      <c r="B1348" s="203"/>
      <c r="C1348" s="14"/>
      <c r="D1348" s="196" t="s">
        <v>265</v>
      </c>
      <c r="E1348" s="204" t="s">
        <v>1</v>
      </c>
      <c r="F1348" s="205" t="s">
        <v>4405</v>
      </c>
      <c r="G1348" s="14"/>
      <c r="H1348" s="206">
        <v>220.584</v>
      </c>
      <c r="I1348" s="207"/>
      <c r="J1348" s="14"/>
      <c r="K1348" s="14"/>
      <c r="L1348" s="203"/>
      <c r="M1348" s="208"/>
      <c r="N1348" s="209"/>
      <c r="O1348" s="209"/>
      <c r="P1348" s="209"/>
      <c r="Q1348" s="209"/>
      <c r="R1348" s="209"/>
      <c r="S1348" s="209"/>
      <c r="T1348" s="210"/>
      <c r="U1348" s="14"/>
      <c r="V1348" s="14"/>
      <c r="W1348" s="14"/>
      <c r="X1348" s="14"/>
      <c r="Y1348" s="14"/>
      <c r="Z1348" s="14"/>
      <c r="AA1348" s="14"/>
      <c r="AB1348" s="14"/>
      <c r="AC1348" s="14"/>
      <c r="AD1348" s="14"/>
      <c r="AE1348" s="14"/>
      <c r="AT1348" s="204" t="s">
        <v>265</v>
      </c>
      <c r="AU1348" s="204" t="s">
        <v>85</v>
      </c>
      <c r="AV1348" s="14" t="s">
        <v>85</v>
      </c>
      <c r="AW1348" s="14" t="s">
        <v>32</v>
      </c>
      <c r="AX1348" s="14" t="s">
        <v>75</v>
      </c>
      <c r="AY1348" s="204" t="s">
        <v>257</v>
      </c>
    </row>
    <row r="1349" s="14" customFormat="1">
      <c r="A1349" s="14"/>
      <c r="B1349" s="203"/>
      <c r="C1349" s="14"/>
      <c r="D1349" s="196" t="s">
        <v>265</v>
      </c>
      <c r="E1349" s="204" t="s">
        <v>1</v>
      </c>
      <c r="F1349" s="205" t="s">
        <v>4406</v>
      </c>
      <c r="G1349" s="14"/>
      <c r="H1349" s="206">
        <v>133.07599999999999</v>
      </c>
      <c r="I1349" s="207"/>
      <c r="J1349" s="14"/>
      <c r="K1349" s="14"/>
      <c r="L1349" s="203"/>
      <c r="M1349" s="208"/>
      <c r="N1349" s="209"/>
      <c r="O1349" s="209"/>
      <c r="P1349" s="209"/>
      <c r="Q1349" s="209"/>
      <c r="R1349" s="209"/>
      <c r="S1349" s="209"/>
      <c r="T1349" s="210"/>
      <c r="U1349" s="14"/>
      <c r="V1349" s="14"/>
      <c r="W1349" s="14"/>
      <c r="X1349" s="14"/>
      <c r="Y1349" s="14"/>
      <c r="Z1349" s="14"/>
      <c r="AA1349" s="14"/>
      <c r="AB1349" s="14"/>
      <c r="AC1349" s="14"/>
      <c r="AD1349" s="14"/>
      <c r="AE1349" s="14"/>
      <c r="AT1349" s="204" t="s">
        <v>265</v>
      </c>
      <c r="AU1349" s="204" t="s">
        <v>85</v>
      </c>
      <c r="AV1349" s="14" t="s">
        <v>85</v>
      </c>
      <c r="AW1349" s="14" t="s">
        <v>32</v>
      </c>
      <c r="AX1349" s="14" t="s">
        <v>75</v>
      </c>
      <c r="AY1349" s="204" t="s">
        <v>257</v>
      </c>
    </row>
    <row r="1350" s="14" customFormat="1">
      <c r="A1350" s="14"/>
      <c r="B1350" s="203"/>
      <c r="C1350" s="14"/>
      <c r="D1350" s="196" t="s">
        <v>265</v>
      </c>
      <c r="E1350" s="204" t="s">
        <v>1</v>
      </c>
      <c r="F1350" s="205" t="s">
        <v>4407</v>
      </c>
      <c r="G1350" s="14"/>
      <c r="H1350" s="206">
        <v>141.40799999999999</v>
      </c>
      <c r="I1350" s="207"/>
      <c r="J1350" s="14"/>
      <c r="K1350" s="14"/>
      <c r="L1350" s="203"/>
      <c r="M1350" s="208"/>
      <c r="N1350" s="209"/>
      <c r="O1350" s="209"/>
      <c r="P1350" s="209"/>
      <c r="Q1350" s="209"/>
      <c r="R1350" s="209"/>
      <c r="S1350" s="209"/>
      <c r="T1350" s="210"/>
      <c r="U1350" s="14"/>
      <c r="V1350" s="14"/>
      <c r="W1350" s="14"/>
      <c r="X1350" s="14"/>
      <c r="Y1350" s="14"/>
      <c r="Z1350" s="14"/>
      <c r="AA1350" s="14"/>
      <c r="AB1350" s="14"/>
      <c r="AC1350" s="14"/>
      <c r="AD1350" s="14"/>
      <c r="AE1350" s="14"/>
      <c r="AT1350" s="204" t="s">
        <v>265</v>
      </c>
      <c r="AU1350" s="204" t="s">
        <v>85</v>
      </c>
      <c r="AV1350" s="14" t="s">
        <v>85</v>
      </c>
      <c r="AW1350" s="14" t="s">
        <v>32</v>
      </c>
      <c r="AX1350" s="14" t="s">
        <v>75</v>
      </c>
      <c r="AY1350" s="204" t="s">
        <v>257</v>
      </c>
    </row>
    <row r="1351" s="16" customFormat="1">
      <c r="A1351" s="16"/>
      <c r="B1351" s="219"/>
      <c r="C1351" s="16"/>
      <c r="D1351" s="196" t="s">
        <v>265</v>
      </c>
      <c r="E1351" s="220" t="s">
        <v>1</v>
      </c>
      <c r="F1351" s="221" t="s">
        <v>296</v>
      </c>
      <c r="G1351" s="16"/>
      <c r="H1351" s="222">
        <v>495.06799999999998</v>
      </c>
      <c r="I1351" s="223"/>
      <c r="J1351" s="16"/>
      <c r="K1351" s="16"/>
      <c r="L1351" s="219"/>
      <c r="M1351" s="224"/>
      <c r="N1351" s="225"/>
      <c r="O1351" s="225"/>
      <c r="P1351" s="225"/>
      <c r="Q1351" s="225"/>
      <c r="R1351" s="225"/>
      <c r="S1351" s="225"/>
      <c r="T1351" s="226"/>
      <c r="U1351" s="16"/>
      <c r="V1351" s="16"/>
      <c r="W1351" s="16"/>
      <c r="X1351" s="16"/>
      <c r="Y1351" s="16"/>
      <c r="Z1351" s="16"/>
      <c r="AA1351" s="16"/>
      <c r="AB1351" s="16"/>
      <c r="AC1351" s="16"/>
      <c r="AD1351" s="16"/>
      <c r="AE1351" s="16"/>
      <c r="AT1351" s="220" t="s">
        <v>265</v>
      </c>
      <c r="AU1351" s="220" t="s">
        <v>85</v>
      </c>
      <c r="AV1351" s="16" t="s">
        <v>92</v>
      </c>
      <c r="AW1351" s="16" t="s">
        <v>32</v>
      </c>
      <c r="AX1351" s="16" t="s">
        <v>75</v>
      </c>
      <c r="AY1351" s="220" t="s">
        <v>257</v>
      </c>
    </row>
    <row r="1352" s="13" customFormat="1">
      <c r="A1352" s="13"/>
      <c r="B1352" s="195"/>
      <c r="C1352" s="13"/>
      <c r="D1352" s="196" t="s">
        <v>265</v>
      </c>
      <c r="E1352" s="197" t="s">
        <v>1</v>
      </c>
      <c r="F1352" s="198" t="s">
        <v>2264</v>
      </c>
      <c r="G1352" s="13"/>
      <c r="H1352" s="197" t="s">
        <v>1</v>
      </c>
      <c r="I1352" s="199"/>
      <c r="J1352" s="13"/>
      <c r="K1352" s="13"/>
      <c r="L1352" s="195"/>
      <c r="M1352" s="200"/>
      <c r="N1352" s="201"/>
      <c r="O1352" s="201"/>
      <c r="P1352" s="201"/>
      <c r="Q1352" s="201"/>
      <c r="R1352" s="201"/>
      <c r="S1352" s="201"/>
      <c r="T1352" s="202"/>
      <c r="U1352" s="13"/>
      <c r="V1352" s="13"/>
      <c r="W1352" s="13"/>
      <c r="X1352" s="13"/>
      <c r="Y1352" s="13"/>
      <c r="Z1352" s="13"/>
      <c r="AA1352" s="13"/>
      <c r="AB1352" s="13"/>
      <c r="AC1352" s="13"/>
      <c r="AD1352" s="13"/>
      <c r="AE1352" s="13"/>
      <c r="AT1352" s="197" t="s">
        <v>265</v>
      </c>
      <c r="AU1352" s="197" t="s">
        <v>85</v>
      </c>
      <c r="AV1352" s="13" t="s">
        <v>82</v>
      </c>
      <c r="AW1352" s="13" t="s">
        <v>32</v>
      </c>
      <c r="AX1352" s="13" t="s">
        <v>75</v>
      </c>
      <c r="AY1352" s="197" t="s">
        <v>257</v>
      </c>
    </row>
    <row r="1353" s="14" customFormat="1">
      <c r="A1353" s="14"/>
      <c r="B1353" s="203"/>
      <c r="C1353" s="14"/>
      <c r="D1353" s="196" t="s">
        <v>265</v>
      </c>
      <c r="E1353" s="204" t="s">
        <v>1</v>
      </c>
      <c r="F1353" s="205" t="s">
        <v>4408</v>
      </c>
      <c r="G1353" s="14"/>
      <c r="H1353" s="206">
        <v>277.10000000000002</v>
      </c>
      <c r="I1353" s="207"/>
      <c r="J1353" s="14"/>
      <c r="K1353" s="14"/>
      <c r="L1353" s="203"/>
      <c r="M1353" s="208"/>
      <c r="N1353" s="209"/>
      <c r="O1353" s="209"/>
      <c r="P1353" s="209"/>
      <c r="Q1353" s="209"/>
      <c r="R1353" s="209"/>
      <c r="S1353" s="209"/>
      <c r="T1353" s="210"/>
      <c r="U1353" s="14"/>
      <c r="V1353" s="14"/>
      <c r="W1353" s="14"/>
      <c r="X1353" s="14"/>
      <c r="Y1353" s="14"/>
      <c r="Z1353" s="14"/>
      <c r="AA1353" s="14"/>
      <c r="AB1353" s="14"/>
      <c r="AC1353" s="14"/>
      <c r="AD1353" s="14"/>
      <c r="AE1353" s="14"/>
      <c r="AT1353" s="204" t="s">
        <v>265</v>
      </c>
      <c r="AU1353" s="204" t="s">
        <v>85</v>
      </c>
      <c r="AV1353" s="14" t="s">
        <v>85</v>
      </c>
      <c r="AW1353" s="14" t="s">
        <v>32</v>
      </c>
      <c r="AX1353" s="14" t="s">
        <v>75</v>
      </c>
      <c r="AY1353" s="204" t="s">
        <v>257</v>
      </c>
    </row>
    <row r="1354" s="16" customFormat="1">
      <c r="A1354" s="16"/>
      <c r="B1354" s="219"/>
      <c r="C1354" s="16"/>
      <c r="D1354" s="196" t="s">
        <v>265</v>
      </c>
      <c r="E1354" s="220" t="s">
        <v>1</v>
      </c>
      <c r="F1354" s="221" t="s">
        <v>296</v>
      </c>
      <c r="G1354" s="16"/>
      <c r="H1354" s="222">
        <v>277.10000000000002</v>
      </c>
      <c r="I1354" s="223"/>
      <c r="J1354" s="16"/>
      <c r="K1354" s="16"/>
      <c r="L1354" s="219"/>
      <c r="M1354" s="224"/>
      <c r="N1354" s="225"/>
      <c r="O1354" s="225"/>
      <c r="P1354" s="225"/>
      <c r="Q1354" s="225"/>
      <c r="R1354" s="225"/>
      <c r="S1354" s="225"/>
      <c r="T1354" s="226"/>
      <c r="U1354" s="16"/>
      <c r="V1354" s="16"/>
      <c r="W1354" s="16"/>
      <c r="X1354" s="16"/>
      <c r="Y1354" s="16"/>
      <c r="Z1354" s="16"/>
      <c r="AA1354" s="16"/>
      <c r="AB1354" s="16"/>
      <c r="AC1354" s="16"/>
      <c r="AD1354" s="16"/>
      <c r="AE1354" s="16"/>
      <c r="AT1354" s="220" t="s">
        <v>265</v>
      </c>
      <c r="AU1354" s="220" t="s">
        <v>85</v>
      </c>
      <c r="AV1354" s="16" t="s">
        <v>92</v>
      </c>
      <c r="AW1354" s="16" t="s">
        <v>32</v>
      </c>
      <c r="AX1354" s="16" t="s">
        <v>75</v>
      </c>
      <c r="AY1354" s="220" t="s">
        <v>257</v>
      </c>
    </row>
    <row r="1355" s="13" customFormat="1">
      <c r="A1355" s="13"/>
      <c r="B1355" s="195"/>
      <c r="C1355" s="13"/>
      <c r="D1355" s="196" t="s">
        <v>265</v>
      </c>
      <c r="E1355" s="197" t="s">
        <v>1</v>
      </c>
      <c r="F1355" s="198" t="s">
        <v>2266</v>
      </c>
      <c r="G1355" s="13"/>
      <c r="H1355" s="197" t="s">
        <v>1</v>
      </c>
      <c r="I1355" s="199"/>
      <c r="J1355" s="13"/>
      <c r="K1355" s="13"/>
      <c r="L1355" s="195"/>
      <c r="M1355" s="200"/>
      <c r="N1355" s="201"/>
      <c r="O1355" s="201"/>
      <c r="P1355" s="201"/>
      <c r="Q1355" s="201"/>
      <c r="R1355" s="201"/>
      <c r="S1355" s="201"/>
      <c r="T1355" s="202"/>
      <c r="U1355" s="13"/>
      <c r="V1355" s="13"/>
      <c r="W1355" s="13"/>
      <c r="X1355" s="13"/>
      <c r="Y1355" s="13"/>
      <c r="Z1355" s="13"/>
      <c r="AA1355" s="13"/>
      <c r="AB1355" s="13"/>
      <c r="AC1355" s="13"/>
      <c r="AD1355" s="13"/>
      <c r="AE1355" s="13"/>
      <c r="AT1355" s="197" t="s">
        <v>265</v>
      </c>
      <c r="AU1355" s="197" t="s">
        <v>85</v>
      </c>
      <c r="AV1355" s="13" t="s">
        <v>82</v>
      </c>
      <c r="AW1355" s="13" t="s">
        <v>32</v>
      </c>
      <c r="AX1355" s="13" t="s">
        <v>75</v>
      </c>
      <c r="AY1355" s="197" t="s">
        <v>257</v>
      </c>
    </row>
    <row r="1356" s="14" customFormat="1">
      <c r="A1356" s="14"/>
      <c r="B1356" s="203"/>
      <c r="C1356" s="14"/>
      <c r="D1356" s="196" t="s">
        <v>265</v>
      </c>
      <c r="E1356" s="204" t="s">
        <v>1</v>
      </c>
      <c r="F1356" s="205" t="s">
        <v>4409</v>
      </c>
      <c r="G1356" s="14"/>
      <c r="H1356" s="206">
        <v>53.869</v>
      </c>
      <c r="I1356" s="207"/>
      <c r="J1356" s="14"/>
      <c r="K1356" s="14"/>
      <c r="L1356" s="203"/>
      <c r="M1356" s="208"/>
      <c r="N1356" s="209"/>
      <c r="O1356" s="209"/>
      <c r="P1356" s="209"/>
      <c r="Q1356" s="209"/>
      <c r="R1356" s="209"/>
      <c r="S1356" s="209"/>
      <c r="T1356" s="210"/>
      <c r="U1356" s="14"/>
      <c r="V1356" s="14"/>
      <c r="W1356" s="14"/>
      <c r="X1356" s="14"/>
      <c r="Y1356" s="14"/>
      <c r="Z1356" s="14"/>
      <c r="AA1356" s="14"/>
      <c r="AB1356" s="14"/>
      <c r="AC1356" s="14"/>
      <c r="AD1356" s="14"/>
      <c r="AE1356" s="14"/>
      <c r="AT1356" s="204" t="s">
        <v>265</v>
      </c>
      <c r="AU1356" s="204" t="s">
        <v>85</v>
      </c>
      <c r="AV1356" s="14" t="s">
        <v>85</v>
      </c>
      <c r="AW1356" s="14" t="s">
        <v>32</v>
      </c>
      <c r="AX1356" s="14" t="s">
        <v>75</v>
      </c>
      <c r="AY1356" s="204" t="s">
        <v>257</v>
      </c>
    </row>
    <row r="1357" s="16" customFormat="1">
      <c r="A1357" s="16"/>
      <c r="B1357" s="219"/>
      <c r="C1357" s="16"/>
      <c r="D1357" s="196" t="s">
        <v>265</v>
      </c>
      <c r="E1357" s="220" t="s">
        <v>1</v>
      </c>
      <c r="F1357" s="221" t="s">
        <v>296</v>
      </c>
      <c r="G1357" s="16"/>
      <c r="H1357" s="222">
        <v>53.869</v>
      </c>
      <c r="I1357" s="223"/>
      <c r="J1357" s="16"/>
      <c r="K1357" s="16"/>
      <c r="L1357" s="219"/>
      <c r="M1357" s="224"/>
      <c r="N1357" s="225"/>
      <c r="O1357" s="225"/>
      <c r="P1357" s="225"/>
      <c r="Q1357" s="225"/>
      <c r="R1357" s="225"/>
      <c r="S1357" s="225"/>
      <c r="T1357" s="226"/>
      <c r="U1357" s="16"/>
      <c r="V1357" s="16"/>
      <c r="W1357" s="16"/>
      <c r="X1357" s="16"/>
      <c r="Y1357" s="16"/>
      <c r="Z1357" s="16"/>
      <c r="AA1357" s="16"/>
      <c r="AB1357" s="16"/>
      <c r="AC1357" s="16"/>
      <c r="AD1357" s="16"/>
      <c r="AE1357" s="16"/>
      <c r="AT1357" s="220" t="s">
        <v>265</v>
      </c>
      <c r="AU1357" s="220" t="s">
        <v>85</v>
      </c>
      <c r="AV1357" s="16" t="s">
        <v>92</v>
      </c>
      <c r="AW1357" s="16" t="s">
        <v>32</v>
      </c>
      <c r="AX1357" s="16" t="s">
        <v>75</v>
      </c>
      <c r="AY1357" s="220" t="s">
        <v>257</v>
      </c>
    </row>
    <row r="1358" s="15" customFormat="1">
      <c r="A1358" s="15"/>
      <c r="B1358" s="211"/>
      <c r="C1358" s="15"/>
      <c r="D1358" s="196" t="s">
        <v>265</v>
      </c>
      <c r="E1358" s="212" t="s">
        <v>1</v>
      </c>
      <c r="F1358" s="213" t="s">
        <v>271</v>
      </c>
      <c r="G1358" s="15"/>
      <c r="H1358" s="214">
        <v>826.03700000000003</v>
      </c>
      <c r="I1358" s="215"/>
      <c r="J1358" s="15"/>
      <c r="K1358" s="15"/>
      <c r="L1358" s="211"/>
      <c r="M1358" s="216"/>
      <c r="N1358" s="217"/>
      <c r="O1358" s="217"/>
      <c r="P1358" s="217"/>
      <c r="Q1358" s="217"/>
      <c r="R1358" s="217"/>
      <c r="S1358" s="217"/>
      <c r="T1358" s="218"/>
      <c r="U1358" s="15"/>
      <c r="V1358" s="15"/>
      <c r="W1358" s="15"/>
      <c r="X1358" s="15"/>
      <c r="Y1358" s="15"/>
      <c r="Z1358" s="15"/>
      <c r="AA1358" s="15"/>
      <c r="AB1358" s="15"/>
      <c r="AC1358" s="15"/>
      <c r="AD1358" s="15"/>
      <c r="AE1358" s="15"/>
      <c r="AT1358" s="212" t="s">
        <v>265</v>
      </c>
      <c r="AU1358" s="212" t="s">
        <v>85</v>
      </c>
      <c r="AV1358" s="15" t="s">
        <v>108</v>
      </c>
      <c r="AW1358" s="15" t="s">
        <v>32</v>
      </c>
      <c r="AX1358" s="15" t="s">
        <v>82</v>
      </c>
      <c r="AY1358" s="212" t="s">
        <v>257</v>
      </c>
    </row>
    <row r="1359" s="2" customFormat="1" ht="33" customHeight="1">
      <c r="A1359" s="38"/>
      <c r="B1359" s="181"/>
      <c r="C1359" s="182" t="s">
        <v>1813</v>
      </c>
      <c r="D1359" s="182" t="s">
        <v>259</v>
      </c>
      <c r="E1359" s="183" t="s">
        <v>2269</v>
      </c>
      <c r="F1359" s="184" t="s">
        <v>2270</v>
      </c>
      <c r="G1359" s="185" t="s">
        <v>323</v>
      </c>
      <c r="H1359" s="186">
        <v>413.01900000000001</v>
      </c>
      <c r="I1359" s="187"/>
      <c r="J1359" s="188">
        <f>ROUND(I1359*H1359,2)</f>
        <v>0</v>
      </c>
      <c r="K1359" s="184" t="s">
        <v>263</v>
      </c>
      <c r="L1359" s="39"/>
      <c r="M1359" s="189" t="s">
        <v>1</v>
      </c>
      <c r="N1359" s="190" t="s">
        <v>40</v>
      </c>
      <c r="O1359" s="77"/>
      <c r="P1359" s="191">
        <f>O1359*H1359</f>
        <v>0</v>
      </c>
      <c r="Q1359" s="191">
        <v>3.0000000000000001E-05</v>
      </c>
      <c r="R1359" s="191">
        <f>Q1359*H1359</f>
        <v>0.01239057</v>
      </c>
      <c r="S1359" s="191">
        <v>0</v>
      </c>
      <c r="T1359" s="192">
        <f>S1359*H1359</f>
        <v>0</v>
      </c>
      <c r="U1359" s="38"/>
      <c r="V1359" s="38"/>
      <c r="W1359" s="38"/>
      <c r="X1359" s="38"/>
      <c r="Y1359" s="38"/>
      <c r="Z1359" s="38"/>
      <c r="AA1359" s="38"/>
      <c r="AB1359" s="38"/>
      <c r="AC1359" s="38"/>
      <c r="AD1359" s="38"/>
      <c r="AE1359" s="38"/>
      <c r="AR1359" s="193" t="s">
        <v>364</v>
      </c>
      <c r="AT1359" s="193" t="s">
        <v>259</v>
      </c>
      <c r="AU1359" s="193" t="s">
        <v>85</v>
      </c>
      <c r="AY1359" s="19" t="s">
        <v>257</v>
      </c>
      <c r="BE1359" s="194">
        <f>IF(N1359="základní",J1359,0)</f>
        <v>0</v>
      </c>
      <c r="BF1359" s="194">
        <f>IF(N1359="snížená",J1359,0)</f>
        <v>0</v>
      </c>
      <c r="BG1359" s="194">
        <f>IF(N1359="zákl. přenesená",J1359,0)</f>
        <v>0</v>
      </c>
      <c r="BH1359" s="194">
        <f>IF(N1359="sníž. přenesená",J1359,0)</f>
        <v>0</v>
      </c>
      <c r="BI1359" s="194">
        <f>IF(N1359="nulová",J1359,0)</f>
        <v>0</v>
      </c>
      <c r="BJ1359" s="19" t="s">
        <v>82</v>
      </c>
      <c r="BK1359" s="194">
        <f>ROUND(I1359*H1359,2)</f>
        <v>0</v>
      </c>
      <c r="BL1359" s="19" t="s">
        <v>364</v>
      </c>
      <c r="BM1359" s="193" t="s">
        <v>4410</v>
      </c>
    </row>
    <row r="1360" s="14" customFormat="1">
      <c r="A1360" s="14"/>
      <c r="B1360" s="203"/>
      <c r="C1360" s="14"/>
      <c r="D1360" s="196" t="s">
        <v>265</v>
      </c>
      <c r="E1360" s="14"/>
      <c r="F1360" s="205" t="s">
        <v>4411</v>
      </c>
      <c r="G1360" s="14"/>
      <c r="H1360" s="206">
        <v>413.01900000000001</v>
      </c>
      <c r="I1360" s="207"/>
      <c r="J1360" s="14"/>
      <c r="K1360" s="14"/>
      <c r="L1360" s="203"/>
      <c r="M1360" s="208"/>
      <c r="N1360" s="209"/>
      <c r="O1360" s="209"/>
      <c r="P1360" s="209"/>
      <c r="Q1360" s="209"/>
      <c r="R1360" s="209"/>
      <c r="S1360" s="209"/>
      <c r="T1360" s="210"/>
      <c r="U1360" s="14"/>
      <c r="V1360" s="14"/>
      <c r="W1360" s="14"/>
      <c r="X1360" s="14"/>
      <c r="Y1360" s="14"/>
      <c r="Z1360" s="14"/>
      <c r="AA1360" s="14"/>
      <c r="AB1360" s="14"/>
      <c r="AC1360" s="14"/>
      <c r="AD1360" s="14"/>
      <c r="AE1360" s="14"/>
      <c r="AT1360" s="204" t="s">
        <v>265</v>
      </c>
      <c r="AU1360" s="204" t="s">
        <v>85</v>
      </c>
      <c r="AV1360" s="14" t="s">
        <v>85</v>
      </c>
      <c r="AW1360" s="14" t="s">
        <v>3</v>
      </c>
      <c r="AX1360" s="14" t="s">
        <v>82</v>
      </c>
      <c r="AY1360" s="204" t="s">
        <v>257</v>
      </c>
    </row>
    <row r="1361" s="2" customFormat="1" ht="37.8" customHeight="1">
      <c r="A1361" s="38"/>
      <c r="B1361" s="181"/>
      <c r="C1361" s="182" t="s">
        <v>1817</v>
      </c>
      <c r="D1361" s="182" t="s">
        <v>259</v>
      </c>
      <c r="E1361" s="183" t="s">
        <v>2274</v>
      </c>
      <c r="F1361" s="184" t="s">
        <v>2275</v>
      </c>
      <c r="G1361" s="185" t="s">
        <v>323</v>
      </c>
      <c r="H1361" s="186">
        <v>222.90000000000001</v>
      </c>
      <c r="I1361" s="187"/>
      <c r="J1361" s="188">
        <f>ROUND(I1361*H1361,2)</f>
        <v>0</v>
      </c>
      <c r="K1361" s="184" t="s">
        <v>1</v>
      </c>
      <c r="L1361" s="39"/>
      <c r="M1361" s="189" t="s">
        <v>1</v>
      </c>
      <c r="N1361" s="190" t="s">
        <v>40</v>
      </c>
      <c r="O1361" s="77"/>
      <c r="P1361" s="191">
        <f>O1361*H1361</f>
        <v>0</v>
      </c>
      <c r="Q1361" s="191">
        <v>0</v>
      </c>
      <c r="R1361" s="191">
        <f>Q1361*H1361</f>
        <v>0</v>
      </c>
      <c r="S1361" s="191">
        <v>0</v>
      </c>
      <c r="T1361" s="192">
        <f>S1361*H1361</f>
        <v>0</v>
      </c>
      <c r="U1361" s="38"/>
      <c r="V1361" s="38"/>
      <c r="W1361" s="38"/>
      <c r="X1361" s="38"/>
      <c r="Y1361" s="38"/>
      <c r="Z1361" s="38"/>
      <c r="AA1361" s="38"/>
      <c r="AB1361" s="38"/>
      <c r="AC1361" s="38"/>
      <c r="AD1361" s="38"/>
      <c r="AE1361" s="38"/>
      <c r="AR1361" s="193" t="s">
        <v>364</v>
      </c>
      <c r="AT1361" s="193" t="s">
        <v>259</v>
      </c>
      <c r="AU1361" s="193" t="s">
        <v>85</v>
      </c>
      <c r="AY1361" s="19" t="s">
        <v>257</v>
      </c>
      <c r="BE1361" s="194">
        <f>IF(N1361="základní",J1361,0)</f>
        <v>0</v>
      </c>
      <c r="BF1361" s="194">
        <f>IF(N1361="snížená",J1361,0)</f>
        <v>0</v>
      </c>
      <c r="BG1361" s="194">
        <f>IF(N1361="zákl. přenesená",J1361,0)</f>
        <v>0</v>
      </c>
      <c r="BH1361" s="194">
        <f>IF(N1361="sníž. přenesená",J1361,0)</f>
        <v>0</v>
      </c>
      <c r="BI1361" s="194">
        <f>IF(N1361="nulová",J1361,0)</f>
        <v>0</v>
      </c>
      <c r="BJ1361" s="19" t="s">
        <v>82</v>
      </c>
      <c r="BK1361" s="194">
        <f>ROUND(I1361*H1361,2)</f>
        <v>0</v>
      </c>
      <c r="BL1361" s="19" t="s">
        <v>364</v>
      </c>
      <c r="BM1361" s="193" t="s">
        <v>4412</v>
      </c>
    </row>
    <row r="1362" s="13" customFormat="1">
      <c r="A1362" s="13"/>
      <c r="B1362" s="195"/>
      <c r="C1362" s="13"/>
      <c r="D1362" s="196" t="s">
        <v>265</v>
      </c>
      <c r="E1362" s="197" t="s">
        <v>1</v>
      </c>
      <c r="F1362" s="198" t="s">
        <v>890</v>
      </c>
      <c r="G1362" s="13"/>
      <c r="H1362" s="197" t="s">
        <v>1</v>
      </c>
      <c r="I1362" s="199"/>
      <c r="J1362" s="13"/>
      <c r="K1362" s="13"/>
      <c r="L1362" s="195"/>
      <c r="M1362" s="200"/>
      <c r="N1362" s="201"/>
      <c r="O1362" s="201"/>
      <c r="P1362" s="201"/>
      <c r="Q1362" s="201"/>
      <c r="R1362" s="201"/>
      <c r="S1362" s="201"/>
      <c r="T1362" s="202"/>
      <c r="U1362" s="13"/>
      <c r="V1362" s="13"/>
      <c r="W1362" s="13"/>
      <c r="X1362" s="13"/>
      <c r="Y1362" s="13"/>
      <c r="Z1362" s="13"/>
      <c r="AA1362" s="13"/>
      <c r="AB1362" s="13"/>
      <c r="AC1362" s="13"/>
      <c r="AD1362" s="13"/>
      <c r="AE1362" s="13"/>
      <c r="AT1362" s="197" t="s">
        <v>265</v>
      </c>
      <c r="AU1362" s="197" t="s">
        <v>85</v>
      </c>
      <c r="AV1362" s="13" t="s">
        <v>82</v>
      </c>
      <c r="AW1362" s="13" t="s">
        <v>32</v>
      </c>
      <c r="AX1362" s="13" t="s">
        <v>75</v>
      </c>
      <c r="AY1362" s="197" t="s">
        <v>257</v>
      </c>
    </row>
    <row r="1363" s="14" customFormat="1">
      <c r="A1363" s="14"/>
      <c r="B1363" s="203"/>
      <c r="C1363" s="14"/>
      <c r="D1363" s="196" t="s">
        <v>265</v>
      </c>
      <c r="E1363" s="204" t="s">
        <v>1</v>
      </c>
      <c r="F1363" s="205" t="s">
        <v>4413</v>
      </c>
      <c r="G1363" s="14"/>
      <c r="H1363" s="206">
        <v>73.370999999999995</v>
      </c>
      <c r="I1363" s="207"/>
      <c r="J1363" s="14"/>
      <c r="K1363" s="14"/>
      <c r="L1363" s="203"/>
      <c r="M1363" s="208"/>
      <c r="N1363" s="209"/>
      <c r="O1363" s="209"/>
      <c r="P1363" s="209"/>
      <c r="Q1363" s="209"/>
      <c r="R1363" s="209"/>
      <c r="S1363" s="209"/>
      <c r="T1363" s="210"/>
      <c r="U1363" s="14"/>
      <c r="V1363" s="14"/>
      <c r="W1363" s="14"/>
      <c r="X1363" s="14"/>
      <c r="Y1363" s="14"/>
      <c r="Z1363" s="14"/>
      <c r="AA1363" s="14"/>
      <c r="AB1363" s="14"/>
      <c r="AC1363" s="14"/>
      <c r="AD1363" s="14"/>
      <c r="AE1363" s="14"/>
      <c r="AT1363" s="204" t="s">
        <v>265</v>
      </c>
      <c r="AU1363" s="204" t="s">
        <v>85</v>
      </c>
      <c r="AV1363" s="14" t="s">
        <v>85</v>
      </c>
      <c r="AW1363" s="14" t="s">
        <v>32</v>
      </c>
      <c r="AX1363" s="14" t="s">
        <v>75</v>
      </c>
      <c r="AY1363" s="204" t="s">
        <v>257</v>
      </c>
    </row>
    <row r="1364" s="14" customFormat="1">
      <c r="A1364" s="14"/>
      <c r="B1364" s="203"/>
      <c r="C1364" s="14"/>
      <c r="D1364" s="196" t="s">
        <v>265</v>
      </c>
      <c r="E1364" s="204" t="s">
        <v>1</v>
      </c>
      <c r="F1364" s="205" t="s">
        <v>4414</v>
      </c>
      <c r="G1364" s="14"/>
      <c r="H1364" s="206">
        <v>71.141999999999996</v>
      </c>
      <c r="I1364" s="207"/>
      <c r="J1364" s="14"/>
      <c r="K1364" s="14"/>
      <c r="L1364" s="203"/>
      <c r="M1364" s="208"/>
      <c r="N1364" s="209"/>
      <c r="O1364" s="209"/>
      <c r="P1364" s="209"/>
      <c r="Q1364" s="209"/>
      <c r="R1364" s="209"/>
      <c r="S1364" s="209"/>
      <c r="T1364" s="210"/>
      <c r="U1364" s="14"/>
      <c r="V1364" s="14"/>
      <c r="W1364" s="14"/>
      <c r="X1364" s="14"/>
      <c r="Y1364" s="14"/>
      <c r="Z1364" s="14"/>
      <c r="AA1364" s="14"/>
      <c r="AB1364" s="14"/>
      <c r="AC1364" s="14"/>
      <c r="AD1364" s="14"/>
      <c r="AE1364" s="14"/>
      <c r="AT1364" s="204" t="s">
        <v>265</v>
      </c>
      <c r="AU1364" s="204" t="s">
        <v>85</v>
      </c>
      <c r="AV1364" s="14" t="s">
        <v>85</v>
      </c>
      <c r="AW1364" s="14" t="s">
        <v>32</v>
      </c>
      <c r="AX1364" s="14" t="s">
        <v>75</v>
      </c>
      <c r="AY1364" s="204" t="s">
        <v>257</v>
      </c>
    </row>
    <row r="1365" s="14" customFormat="1">
      <c r="A1365" s="14"/>
      <c r="B1365" s="203"/>
      <c r="C1365" s="14"/>
      <c r="D1365" s="196" t="s">
        <v>265</v>
      </c>
      <c r="E1365" s="204" t="s">
        <v>1</v>
      </c>
      <c r="F1365" s="205" t="s">
        <v>4415</v>
      </c>
      <c r="G1365" s="14"/>
      <c r="H1365" s="206">
        <v>78.387</v>
      </c>
      <c r="I1365" s="207"/>
      <c r="J1365" s="14"/>
      <c r="K1365" s="14"/>
      <c r="L1365" s="203"/>
      <c r="M1365" s="208"/>
      <c r="N1365" s="209"/>
      <c r="O1365" s="209"/>
      <c r="P1365" s="209"/>
      <c r="Q1365" s="209"/>
      <c r="R1365" s="209"/>
      <c r="S1365" s="209"/>
      <c r="T1365" s="210"/>
      <c r="U1365" s="14"/>
      <c r="V1365" s="14"/>
      <c r="W1365" s="14"/>
      <c r="X1365" s="14"/>
      <c r="Y1365" s="14"/>
      <c r="Z1365" s="14"/>
      <c r="AA1365" s="14"/>
      <c r="AB1365" s="14"/>
      <c r="AC1365" s="14"/>
      <c r="AD1365" s="14"/>
      <c r="AE1365" s="14"/>
      <c r="AT1365" s="204" t="s">
        <v>265</v>
      </c>
      <c r="AU1365" s="204" t="s">
        <v>85</v>
      </c>
      <c r="AV1365" s="14" t="s">
        <v>85</v>
      </c>
      <c r="AW1365" s="14" t="s">
        <v>32</v>
      </c>
      <c r="AX1365" s="14" t="s">
        <v>75</v>
      </c>
      <c r="AY1365" s="204" t="s">
        <v>257</v>
      </c>
    </row>
    <row r="1366" s="15" customFormat="1">
      <c r="A1366" s="15"/>
      <c r="B1366" s="211"/>
      <c r="C1366" s="15"/>
      <c r="D1366" s="196" t="s">
        <v>265</v>
      </c>
      <c r="E1366" s="212" t="s">
        <v>1</v>
      </c>
      <c r="F1366" s="213" t="s">
        <v>271</v>
      </c>
      <c r="G1366" s="15"/>
      <c r="H1366" s="214">
        <v>222.89999999999998</v>
      </c>
      <c r="I1366" s="215"/>
      <c r="J1366" s="15"/>
      <c r="K1366" s="15"/>
      <c r="L1366" s="211"/>
      <c r="M1366" s="216"/>
      <c r="N1366" s="217"/>
      <c r="O1366" s="217"/>
      <c r="P1366" s="217"/>
      <c r="Q1366" s="217"/>
      <c r="R1366" s="217"/>
      <c r="S1366" s="217"/>
      <c r="T1366" s="218"/>
      <c r="U1366" s="15"/>
      <c r="V1366" s="15"/>
      <c r="W1366" s="15"/>
      <c r="X1366" s="15"/>
      <c r="Y1366" s="15"/>
      <c r="Z1366" s="15"/>
      <c r="AA1366" s="15"/>
      <c r="AB1366" s="15"/>
      <c r="AC1366" s="15"/>
      <c r="AD1366" s="15"/>
      <c r="AE1366" s="15"/>
      <c r="AT1366" s="212" t="s">
        <v>265</v>
      </c>
      <c r="AU1366" s="212" t="s">
        <v>85</v>
      </c>
      <c r="AV1366" s="15" t="s">
        <v>108</v>
      </c>
      <c r="AW1366" s="15" t="s">
        <v>32</v>
      </c>
      <c r="AX1366" s="15" t="s">
        <v>82</v>
      </c>
      <c r="AY1366" s="212" t="s">
        <v>257</v>
      </c>
    </row>
    <row r="1367" s="2" customFormat="1" ht="21.75" customHeight="1">
      <c r="A1367" s="38"/>
      <c r="B1367" s="181"/>
      <c r="C1367" s="182" t="s">
        <v>1821</v>
      </c>
      <c r="D1367" s="182" t="s">
        <v>259</v>
      </c>
      <c r="E1367" s="183" t="s">
        <v>2314</v>
      </c>
      <c r="F1367" s="184" t="s">
        <v>2315</v>
      </c>
      <c r="G1367" s="185" t="s">
        <v>323</v>
      </c>
      <c r="H1367" s="186">
        <v>336.76499999999999</v>
      </c>
      <c r="I1367" s="187"/>
      <c r="J1367" s="188">
        <f>ROUND(I1367*H1367,2)</f>
        <v>0</v>
      </c>
      <c r="K1367" s="184" t="s">
        <v>1</v>
      </c>
      <c r="L1367" s="39"/>
      <c r="M1367" s="189" t="s">
        <v>1</v>
      </c>
      <c r="N1367" s="190" t="s">
        <v>40</v>
      </c>
      <c r="O1367" s="77"/>
      <c r="P1367" s="191">
        <f>O1367*H1367</f>
        <v>0</v>
      </c>
      <c r="Q1367" s="191">
        <v>0</v>
      </c>
      <c r="R1367" s="191">
        <f>Q1367*H1367</f>
        <v>0</v>
      </c>
      <c r="S1367" s="191">
        <v>0</v>
      </c>
      <c r="T1367" s="192">
        <f>S1367*H1367</f>
        <v>0</v>
      </c>
      <c r="U1367" s="38"/>
      <c r="V1367" s="38"/>
      <c r="W1367" s="38"/>
      <c r="X1367" s="38"/>
      <c r="Y1367" s="38"/>
      <c r="Z1367" s="38"/>
      <c r="AA1367" s="38"/>
      <c r="AB1367" s="38"/>
      <c r="AC1367" s="38"/>
      <c r="AD1367" s="38"/>
      <c r="AE1367" s="38"/>
      <c r="AR1367" s="193" t="s">
        <v>364</v>
      </c>
      <c r="AT1367" s="193" t="s">
        <v>259</v>
      </c>
      <c r="AU1367" s="193" t="s">
        <v>85</v>
      </c>
      <c r="AY1367" s="19" t="s">
        <v>257</v>
      </c>
      <c r="BE1367" s="194">
        <f>IF(N1367="základní",J1367,0)</f>
        <v>0</v>
      </c>
      <c r="BF1367" s="194">
        <f>IF(N1367="snížená",J1367,0)</f>
        <v>0</v>
      </c>
      <c r="BG1367" s="194">
        <f>IF(N1367="zákl. přenesená",J1367,0)</f>
        <v>0</v>
      </c>
      <c r="BH1367" s="194">
        <f>IF(N1367="sníž. přenesená",J1367,0)</f>
        <v>0</v>
      </c>
      <c r="BI1367" s="194">
        <f>IF(N1367="nulová",J1367,0)</f>
        <v>0</v>
      </c>
      <c r="BJ1367" s="19" t="s">
        <v>82</v>
      </c>
      <c r="BK1367" s="194">
        <f>ROUND(I1367*H1367,2)</f>
        <v>0</v>
      </c>
      <c r="BL1367" s="19" t="s">
        <v>364</v>
      </c>
      <c r="BM1367" s="193" t="s">
        <v>4416</v>
      </c>
    </row>
    <row r="1368" s="13" customFormat="1">
      <c r="A1368" s="13"/>
      <c r="B1368" s="195"/>
      <c r="C1368" s="13"/>
      <c r="D1368" s="196" t="s">
        <v>265</v>
      </c>
      <c r="E1368" s="197" t="s">
        <v>1</v>
      </c>
      <c r="F1368" s="198" t="s">
        <v>2281</v>
      </c>
      <c r="G1368" s="13"/>
      <c r="H1368" s="197" t="s">
        <v>1</v>
      </c>
      <c r="I1368" s="199"/>
      <c r="J1368" s="13"/>
      <c r="K1368" s="13"/>
      <c r="L1368" s="195"/>
      <c r="M1368" s="200"/>
      <c r="N1368" s="201"/>
      <c r="O1368" s="201"/>
      <c r="P1368" s="201"/>
      <c r="Q1368" s="201"/>
      <c r="R1368" s="201"/>
      <c r="S1368" s="201"/>
      <c r="T1368" s="202"/>
      <c r="U1368" s="13"/>
      <c r="V1368" s="13"/>
      <c r="W1368" s="13"/>
      <c r="X1368" s="13"/>
      <c r="Y1368" s="13"/>
      <c r="Z1368" s="13"/>
      <c r="AA1368" s="13"/>
      <c r="AB1368" s="13"/>
      <c r="AC1368" s="13"/>
      <c r="AD1368" s="13"/>
      <c r="AE1368" s="13"/>
      <c r="AT1368" s="197" t="s">
        <v>265</v>
      </c>
      <c r="AU1368" s="197" t="s">
        <v>85</v>
      </c>
      <c r="AV1368" s="13" t="s">
        <v>82</v>
      </c>
      <c r="AW1368" s="13" t="s">
        <v>32</v>
      </c>
      <c r="AX1368" s="13" t="s">
        <v>75</v>
      </c>
      <c r="AY1368" s="197" t="s">
        <v>257</v>
      </c>
    </row>
    <row r="1369" s="14" customFormat="1">
      <c r="A1369" s="14"/>
      <c r="B1369" s="203"/>
      <c r="C1369" s="14"/>
      <c r="D1369" s="196" t="s">
        <v>265</v>
      </c>
      <c r="E1369" s="204" t="s">
        <v>1</v>
      </c>
      <c r="F1369" s="205" t="s">
        <v>4417</v>
      </c>
      <c r="G1369" s="14"/>
      <c r="H1369" s="206">
        <v>336.76499999999999</v>
      </c>
      <c r="I1369" s="207"/>
      <c r="J1369" s="14"/>
      <c r="K1369" s="14"/>
      <c r="L1369" s="203"/>
      <c r="M1369" s="208"/>
      <c r="N1369" s="209"/>
      <c r="O1369" s="209"/>
      <c r="P1369" s="209"/>
      <c r="Q1369" s="209"/>
      <c r="R1369" s="209"/>
      <c r="S1369" s="209"/>
      <c r="T1369" s="210"/>
      <c r="U1369" s="14"/>
      <c r="V1369" s="14"/>
      <c r="W1369" s="14"/>
      <c r="X1369" s="14"/>
      <c r="Y1369" s="14"/>
      <c r="Z1369" s="14"/>
      <c r="AA1369" s="14"/>
      <c r="AB1369" s="14"/>
      <c r="AC1369" s="14"/>
      <c r="AD1369" s="14"/>
      <c r="AE1369" s="14"/>
      <c r="AT1369" s="204" t="s">
        <v>265</v>
      </c>
      <c r="AU1369" s="204" t="s">
        <v>85</v>
      </c>
      <c r="AV1369" s="14" t="s">
        <v>85</v>
      </c>
      <c r="AW1369" s="14" t="s">
        <v>32</v>
      </c>
      <c r="AX1369" s="14" t="s">
        <v>75</v>
      </c>
      <c r="AY1369" s="204" t="s">
        <v>257</v>
      </c>
    </row>
    <row r="1370" s="15" customFormat="1">
      <c r="A1370" s="15"/>
      <c r="B1370" s="211"/>
      <c r="C1370" s="15"/>
      <c r="D1370" s="196" t="s">
        <v>265</v>
      </c>
      <c r="E1370" s="212" t="s">
        <v>1</v>
      </c>
      <c r="F1370" s="213" t="s">
        <v>271</v>
      </c>
      <c r="G1370" s="15"/>
      <c r="H1370" s="214">
        <v>336.76499999999999</v>
      </c>
      <c r="I1370" s="215"/>
      <c r="J1370" s="15"/>
      <c r="K1370" s="15"/>
      <c r="L1370" s="211"/>
      <c r="M1370" s="216"/>
      <c r="N1370" s="217"/>
      <c r="O1370" s="217"/>
      <c r="P1370" s="217"/>
      <c r="Q1370" s="217"/>
      <c r="R1370" s="217"/>
      <c r="S1370" s="217"/>
      <c r="T1370" s="218"/>
      <c r="U1370" s="15"/>
      <c r="V1370" s="15"/>
      <c r="W1370" s="15"/>
      <c r="X1370" s="15"/>
      <c r="Y1370" s="15"/>
      <c r="Z1370" s="15"/>
      <c r="AA1370" s="15"/>
      <c r="AB1370" s="15"/>
      <c r="AC1370" s="15"/>
      <c r="AD1370" s="15"/>
      <c r="AE1370" s="15"/>
      <c r="AT1370" s="212" t="s">
        <v>265</v>
      </c>
      <c r="AU1370" s="212" t="s">
        <v>85</v>
      </c>
      <c r="AV1370" s="15" t="s">
        <v>108</v>
      </c>
      <c r="AW1370" s="15" t="s">
        <v>32</v>
      </c>
      <c r="AX1370" s="15" t="s">
        <v>82</v>
      </c>
      <c r="AY1370" s="212" t="s">
        <v>257</v>
      </c>
    </row>
    <row r="1371" s="12" customFormat="1" ht="22.8" customHeight="1">
      <c r="A1371" s="12"/>
      <c r="B1371" s="168"/>
      <c r="C1371" s="12"/>
      <c r="D1371" s="169" t="s">
        <v>74</v>
      </c>
      <c r="E1371" s="179" t="s">
        <v>2332</v>
      </c>
      <c r="F1371" s="179" t="s">
        <v>2333</v>
      </c>
      <c r="G1371" s="12"/>
      <c r="H1371" s="12"/>
      <c r="I1371" s="171"/>
      <c r="J1371" s="180">
        <f>BK1371</f>
        <v>0</v>
      </c>
      <c r="K1371" s="12"/>
      <c r="L1371" s="168"/>
      <c r="M1371" s="173"/>
      <c r="N1371" s="174"/>
      <c r="O1371" s="174"/>
      <c r="P1371" s="175">
        <f>SUM(P1372:P1374)</f>
        <v>0</v>
      </c>
      <c r="Q1371" s="174"/>
      <c r="R1371" s="175">
        <f>SUM(R1372:R1374)</f>
        <v>0</v>
      </c>
      <c r="S1371" s="174"/>
      <c r="T1371" s="176">
        <f>SUM(T1372:T1374)</f>
        <v>0</v>
      </c>
      <c r="U1371" s="12"/>
      <c r="V1371" s="12"/>
      <c r="W1371" s="12"/>
      <c r="X1371" s="12"/>
      <c r="Y1371" s="12"/>
      <c r="Z1371" s="12"/>
      <c r="AA1371" s="12"/>
      <c r="AB1371" s="12"/>
      <c r="AC1371" s="12"/>
      <c r="AD1371" s="12"/>
      <c r="AE1371" s="12"/>
      <c r="AR1371" s="169" t="s">
        <v>85</v>
      </c>
      <c r="AT1371" s="177" t="s">
        <v>74</v>
      </c>
      <c r="AU1371" s="177" t="s">
        <v>82</v>
      </c>
      <c r="AY1371" s="169" t="s">
        <v>257</v>
      </c>
      <c r="BK1371" s="178">
        <f>SUM(BK1372:BK1374)</f>
        <v>0</v>
      </c>
    </row>
    <row r="1372" s="2" customFormat="1" ht="66.75" customHeight="1">
      <c r="A1372" s="38"/>
      <c r="B1372" s="181"/>
      <c r="C1372" s="182" t="s">
        <v>1825</v>
      </c>
      <c r="D1372" s="182" t="s">
        <v>259</v>
      </c>
      <c r="E1372" s="183" t="s">
        <v>2335</v>
      </c>
      <c r="F1372" s="184" t="s">
        <v>2336</v>
      </c>
      <c r="G1372" s="185" t="s">
        <v>774</v>
      </c>
      <c r="H1372" s="186">
        <v>6</v>
      </c>
      <c r="I1372" s="187"/>
      <c r="J1372" s="188">
        <f>ROUND(I1372*H1372,2)</f>
        <v>0</v>
      </c>
      <c r="K1372" s="184" t="s">
        <v>1</v>
      </c>
      <c r="L1372" s="39"/>
      <c r="M1372" s="189" t="s">
        <v>1</v>
      </c>
      <c r="N1372" s="190" t="s">
        <v>40</v>
      </c>
      <c r="O1372" s="77"/>
      <c r="P1372" s="191">
        <f>O1372*H1372</f>
        <v>0</v>
      </c>
      <c r="Q1372" s="191">
        <v>0</v>
      </c>
      <c r="R1372" s="191">
        <f>Q1372*H1372</f>
        <v>0</v>
      </c>
      <c r="S1372" s="191">
        <v>0</v>
      </c>
      <c r="T1372" s="192">
        <f>S1372*H1372</f>
        <v>0</v>
      </c>
      <c r="U1372" s="38"/>
      <c r="V1372" s="38"/>
      <c r="W1372" s="38"/>
      <c r="X1372" s="38"/>
      <c r="Y1372" s="38"/>
      <c r="Z1372" s="38"/>
      <c r="AA1372" s="38"/>
      <c r="AB1372" s="38"/>
      <c r="AC1372" s="38"/>
      <c r="AD1372" s="38"/>
      <c r="AE1372" s="38"/>
      <c r="AR1372" s="193" t="s">
        <v>364</v>
      </c>
      <c r="AT1372" s="193" t="s">
        <v>259</v>
      </c>
      <c r="AU1372" s="193" t="s">
        <v>85</v>
      </c>
      <c r="AY1372" s="19" t="s">
        <v>257</v>
      </c>
      <c r="BE1372" s="194">
        <f>IF(N1372="základní",J1372,0)</f>
        <v>0</v>
      </c>
      <c r="BF1372" s="194">
        <f>IF(N1372="snížená",J1372,0)</f>
        <v>0</v>
      </c>
      <c r="BG1372" s="194">
        <f>IF(N1372="zákl. přenesená",J1372,0)</f>
        <v>0</v>
      </c>
      <c r="BH1372" s="194">
        <f>IF(N1372="sníž. přenesená",J1372,0)</f>
        <v>0</v>
      </c>
      <c r="BI1372" s="194">
        <f>IF(N1372="nulová",J1372,0)</f>
        <v>0</v>
      </c>
      <c r="BJ1372" s="19" t="s">
        <v>82</v>
      </c>
      <c r="BK1372" s="194">
        <f>ROUND(I1372*H1372,2)</f>
        <v>0</v>
      </c>
      <c r="BL1372" s="19" t="s">
        <v>364</v>
      </c>
      <c r="BM1372" s="193" t="s">
        <v>4418</v>
      </c>
    </row>
    <row r="1373" s="2" customFormat="1" ht="66.75" customHeight="1">
      <c r="A1373" s="38"/>
      <c r="B1373" s="181"/>
      <c r="C1373" s="182" t="s">
        <v>1829</v>
      </c>
      <c r="D1373" s="182" t="s">
        <v>259</v>
      </c>
      <c r="E1373" s="183" t="s">
        <v>4419</v>
      </c>
      <c r="F1373" s="184" t="s">
        <v>4420</v>
      </c>
      <c r="G1373" s="185" t="s">
        <v>774</v>
      </c>
      <c r="H1373" s="186">
        <v>3</v>
      </c>
      <c r="I1373" s="187"/>
      <c r="J1373" s="188">
        <f>ROUND(I1373*H1373,2)</f>
        <v>0</v>
      </c>
      <c r="K1373" s="184" t="s">
        <v>1</v>
      </c>
      <c r="L1373" s="39"/>
      <c r="M1373" s="189" t="s">
        <v>1</v>
      </c>
      <c r="N1373" s="190" t="s">
        <v>40</v>
      </c>
      <c r="O1373" s="77"/>
      <c r="P1373" s="191">
        <f>O1373*H1373</f>
        <v>0</v>
      </c>
      <c r="Q1373" s="191">
        <v>0</v>
      </c>
      <c r="R1373" s="191">
        <f>Q1373*H1373</f>
        <v>0</v>
      </c>
      <c r="S1373" s="191">
        <v>0</v>
      </c>
      <c r="T1373" s="192">
        <f>S1373*H1373</f>
        <v>0</v>
      </c>
      <c r="U1373" s="38"/>
      <c r="V1373" s="38"/>
      <c r="W1373" s="38"/>
      <c r="X1373" s="38"/>
      <c r="Y1373" s="38"/>
      <c r="Z1373" s="38"/>
      <c r="AA1373" s="38"/>
      <c r="AB1373" s="38"/>
      <c r="AC1373" s="38"/>
      <c r="AD1373" s="38"/>
      <c r="AE1373" s="38"/>
      <c r="AR1373" s="193" t="s">
        <v>364</v>
      </c>
      <c r="AT1373" s="193" t="s">
        <v>259</v>
      </c>
      <c r="AU1373" s="193" t="s">
        <v>85</v>
      </c>
      <c r="AY1373" s="19" t="s">
        <v>257</v>
      </c>
      <c r="BE1373" s="194">
        <f>IF(N1373="základní",J1373,0)</f>
        <v>0</v>
      </c>
      <c r="BF1373" s="194">
        <f>IF(N1373="snížená",J1373,0)</f>
        <v>0</v>
      </c>
      <c r="BG1373" s="194">
        <f>IF(N1373="zákl. přenesená",J1373,0)</f>
        <v>0</v>
      </c>
      <c r="BH1373" s="194">
        <f>IF(N1373="sníž. přenesená",J1373,0)</f>
        <v>0</v>
      </c>
      <c r="BI1373" s="194">
        <f>IF(N1373="nulová",J1373,0)</f>
        <v>0</v>
      </c>
      <c r="BJ1373" s="19" t="s">
        <v>82</v>
      </c>
      <c r="BK1373" s="194">
        <f>ROUND(I1373*H1373,2)</f>
        <v>0</v>
      </c>
      <c r="BL1373" s="19" t="s">
        <v>364</v>
      </c>
      <c r="BM1373" s="193" t="s">
        <v>4421</v>
      </c>
    </row>
    <row r="1374" s="2" customFormat="1" ht="66.75" customHeight="1">
      <c r="A1374" s="38"/>
      <c r="B1374" s="181"/>
      <c r="C1374" s="182" t="s">
        <v>1833</v>
      </c>
      <c r="D1374" s="182" t="s">
        <v>259</v>
      </c>
      <c r="E1374" s="183" t="s">
        <v>4422</v>
      </c>
      <c r="F1374" s="184" t="s">
        <v>4423</v>
      </c>
      <c r="G1374" s="185" t="s">
        <v>774</v>
      </c>
      <c r="H1374" s="186">
        <v>1</v>
      </c>
      <c r="I1374" s="187"/>
      <c r="J1374" s="188">
        <f>ROUND(I1374*H1374,2)</f>
        <v>0</v>
      </c>
      <c r="K1374" s="184" t="s">
        <v>1</v>
      </c>
      <c r="L1374" s="39"/>
      <c r="M1374" s="241" t="s">
        <v>1</v>
      </c>
      <c r="N1374" s="242" t="s">
        <v>40</v>
      </c>
      <c r="O1374" s="243"/>
      <c r="P1374" s="244">
        <f>O1374*H1374</f>
        <v>0</v>
      </c>
      <c r="Q1374" s="244">
        <v>0</v>
      </c>
      <c r="R1374" s="244">
        <f>Q1374*H1374</f>
        <v>0</v>
      </c>
      <c r="S1374" s="244">
        <v>0</v>
      </c>
      <c r="T1374" s="245">
        <f>S1374*H1374</f>
        <v>0</v>
      </c>
      <c r="U1374" s="38"/>
      <c r="V1374" s="38"/>
      <c r="W1374" s="38"/>
      <c r="X1374" s="38"/>
      <c r="Y1374" s="38"/>
      <c r="Z1374" s="38"/>
      <c r="AA1374" s="38"/>
      <c r="AB1374" s="38"/>
      <c r="AC1374" s="38"/>
      <c r="AD1374" s="38"/>
      <c r="AE1374" s="38"/>
      <c r="AR1374" s="193" t="s">
        <v>364</v>
      </c>
      <c r="AT1374" s="193" t="s">
        <v>259</v>
      </c>
      <c r="AU1374" s="193" t="s">
        <v>85</v>
      </c>
      <c r="AY1374" s="19" t="s">
        <v>257</v>
      </c>
      <c r="BE1374" s="194">
        <f>IF(N1374="základní",J1374,0)</f>
        <v>0</v>
      </c>
      <c r="BF1374" s="194">
        <f>IF(N1374="snížená",J1374,0)</f>
        <v>0</v>
      </c>
      <c r="BG1374" s="194">
        <f>IF(N1374="zákl. přenesená",J1374,0)</f>
        <v>0</v>
      </c>
      <c r="BH1374" s="194">
        <f>IF(N1374="sníž. přenesená",J1374,0)</f>
        <v>0</v>
      </c>
      <c r="BI1374" s="194">
        <f>IF(N1374="nulová",J1374,0)</f>
        <v>0</v>
      </c>
      <c r="BJ1374" s="19" t="s">
        <v>82</v>
      </c>
      <c r="BK1374" s="194">
        <f>ROUND(I1374*H1374,2)</f>
        <v>0</v>
      </c>
      <c r="BL1374" s="19" t="s">
        <v>364</v>
      </c>
      <c r="BM1374" s="193" t="s">
        <v>4424</v>
      </c>
    </row>
    <row r="1375" s="2" customFormat="1" ht="6.96" customHeight="1">
      <c r="A1375" s="38"/>
      <c r="B1375" s="60"/>
      <c r="C1375" s="61"/>
      <c r="D1375" s="61"/>
      <c r="E1375" s="61"/>
      <c r="F1375" s="61"/>
      <c r="G1375" s="61"/>
      <c r="H1375" s="61"/>
      <c r="I1375" s="61"/>
      <c r="J1375" s="61"/>
      <c r="K1375" s="61"/>
      <c r="L1375" s="39"/>
      <c r="M1375" s="38"/>
      <c r="O1375" s="38"/>
      <c r="P1375" s="38"/>
      <c r="Q1375" s="38"/>
      <c r="R1375" s="38"/>
      <c r="S1375" s="38"/>
      <c r="T1375" s="38"/>
      <c r="U1375" s="38"/>
      <c r="V1375" s="38"/>
      <c r="W1375" s="38"/>
      <c r="X1375" s="38"/>
      <c r="Y1375" s="38"/>
      <c r="Z1375" s="38"/>
      <c r="AA1375" s="38"/>
      <c r="AB1375" s="38"/>
      <c r="AC1375" s="38"/>
      <c r="AD1375" s="38"/>
      <c r="AE1375" s="38"/>
    </row>
  </sheetData>
  <autoFilter ref="C154:K1374"/>
  <mergeCells count="15">
    <mergeCell ref="E7:H7"/>
    <mergeCell ref="E11:H11"/>
    <mergeCell ref="E9:H9"/>
    <mergeCell ref="E13:H13"/>
    <mergeCell ref="E22:H22"/>
    <mergeCell ref="E31:H31"/>
    <mergeCell ref="E85:H85"/>
    <mergeCell ref="E89:H89"/>
    <mergeCell ref="E87:H87"/>
    <mergeCell ref="E91:H91"/>
    <mergeCell ref="E141:H141"/>
    <mergeCell ref="E145:H145"/>
    <mergeCell ref="E143:H143"/>
    <mergeCell ref="E147:H147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21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8" t="s">
        <v>5</v>
      </c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161</v>
      </c>
    </row>
    <row r="3" s="1" customFormat="1" ht="6.96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2"/>
      <c r="AT3" s="19" t="s">
        <v>85</v>
      </c>
    </row>
    <row r="4" s="1" customFormat="1" ht="24.96" customHeight="1">
      <c r="B4" s="22"/>
      <c r="D4" s="23" t="s">
        <v>198</v>
      </c>
      <c r="L4" s="22"/>
      <c r="M4" s="130" t="s">
        <v>10</v>
      </c>
      <c r="AT4" s="19" t="s">
        <v>3</v>
      </c>
    </row>
    <row r="5" s="1" customFormat="1" ht="6.96" customHeight="1">
      <c r="B5" s="22"/>
      <c r="L5" s="22"/>
    </row>
    <row r="6" s="1" customFormat="1" ht="12" customHeight="1">
      <c r="B6" s="22"/>
      <c r="D6" s="32" t="s">
        <v>16</v>
      </c>
      <c r="L6" s="22"/>
    </row>
    <row r="7" s="1" customFormat="1" ht="16.5" customHeight="1">
      <c r="B7" s="22"/>
      <c r="E7" s="131" t="str">
        <f>'Rekapitulace stavby'!K6</f>
        <v>FNOL Novostavba Pavilonu B</v>
      </c>
      <c r="F7" s="32"/>
      <c r="G7" s="32"/>
      <c r="H7" s="32"/>
      <c r="L7" s="22"/>
    </row>
    <row r="8">
      <c r="B8" s="22"/>
      <c r="D8" s="32" t="s">
        <v>199</v>
      </c>
      <c r="L8" s="22"/>
    </row>
    <row r="9" s="1" customFormat="1" ht="16.5" customHeight="1">
      <c r="B9" s="22"/>
      <c r="E9" s="131" t="s">
        <v>200</v>
      </c>
      <c r="F9" s="1"/>
      <c r="G9" s="1"/>
      <c r="H9" s="1"/>
      <c r="L9" s="22"/>
    </row>
    <row r="10" s="1" customFormat="1" ht="12" customHeight="1">
      <c r="B10" s="22"/>
      <c r="D10" s="32" t="s">
        <v>201</v>
      </c>
      <c r="L10" s="22"/>
    </row>
    <row r="11" s="2" customFormat="1" ht="16.5" customHeight="1">
      <c r="A11" s="38"/>
      <c r="B11" s="39"/>
      <c r="C11" s="38"/>
      <c r="D11" s="38"/>
      <c r="E11" s="132" t="s">
        <v>3838</v>
      </c>
      <c r="F11" s="38"/>
      <c r="G11" s="38"/>
      <c r="H11" s="38"/>
      <c r="I11" s="38"/>
      <c r="J11" s="38"/>
      <c r="K11" s="38"/>
      <c r="L11" s="55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</row>
    <row r="12" s="2" customFormat="1" ht="12" customHeight="1">
      <c r="A12" s="38"/>
      <c r="B12" s="39"/>
      <c r="C12" s="38"/>
      <c r="D12" s="32" t="s">
        <v>203</v>
      </c>
      <c r="E12" s="38"/>
      <c r="F12" s="38"/>
      <c r="G12" s="38"/>
      <c r="H12" s="38"/>
      <c r="I12" s="38"/>
      <c r="J12" s="38"/>
      <c r="K12" s="38"/>
      <c r="L12" s="55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</row>
    <row r="13" s="2" customFormat="1" ht="16.5" customHeight="1">
      <c r="A13" s="38"/>
      <c r="B13" s="39"/>
      <c r="C13" s="38"/>
      <c r="D13" s="38"/>
      <c r="E13" s="67" t="s">
        <v>4425</v>
      </c>
      <c r="F13" s="38"/>
      <c r="G13" s="38"/>
      <c r="H13" s="38"/>
      <c r="I13" s="38"/>
      <c r="J13" s="38"/>
      <c r="K13" s="38"/>
      <c r="L13" s="55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="2" customFormat="1">
      <c r="A14" s="38"/>
      <c r="B14" s="39"/>
      <c r="C14" s="38"/>
      <c r="D14" s="38"/>
      <c r="E14" s="38"/>
      <c r="F14" s="38"/>
      <c r="G14" s="38"/>
      <c r="H14" s="38"/>
      <c r="I14" s="38"/>
      <c r="J14" s="38"/>
      <c r="K14" s="38"/>
      <c r="L14" s="55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="2" customFormat="1" ht="12" customHeight="1">
      <c r="A15" s="38"/>
      <c r="B15" s="39"/>
      <c r="C15" s="38"/>
      <c r="D15" s="32" t="s">
        <v>18</v>
      </c>
      <c r="E15" s="38"/>
      <c r="F15" s="27" t="s">
        <v>1</v>
      </c>
      <c r="G15" s="38"/>
      <c r="H15" s="38"/>
      <c r="I15" s="32" t="s">
        <v>19</v>
      </c>
      <c r="J15" s="27" t="s">
        <v>1</v>
      </c>
      <c r="K15" s="38"/>
      <c r="L15" s="55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6" s="2" customFormat="1" ht="12" customHeight="1">
      <c r="A16" s="38"/>
      <c r="B16" s="39"/>
      <c r="C16" s="38"/>
      <c r="D16" s="32" t="s">
        <v>20</v>
      </c>
      <c r="E16" s="38"/>
      <c r="F16" s="27" t="s">
        <v>21</v>
      </c>
      <c r="G16" s="38"/>
      <c r="H16" s="38"/>
      <c r="I16" s="32" t="s">
        <v>22</v>
      </c>
      <c r="J16" s="69" t="str">
        <f>'Rekapitulace stavby'!AN8</f>
        <v>8. 4. 2023</v>
      </c>
      <c r="K16" s="38"/>
      <c r="L16" s="55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</row>
    <row r="17" s="2" customFormat="1" ht="10.8" customHeight="1">
      <c r="A17" s="38"/>
      <c r="B17" s="39"/>
      <c r="C17" s="38"/>
      <c r="D17" s="38"/>
      <c r="E17" s="38"/>
      <c r="F17" s="38"/>
      <c r="G17" s="38"/>
      <c r="H17" s="38"/>
      <c r="I17" s="38"/>
      <c r="J17" s="38"/>
      <c r="K17" s="38"/>
      <c r="L17" s="55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</row>
    <row r="18" s="2" customFormat="1" ht="12" customHeight="1">
      <c r="A18" s="38"/>
      <c r="B18" s="39"/>
      <c r="C18" s="38"/>
      <c r="D18" s="32" t="s">
        <v>24</v>
      </c>
      <c r="E18" s="38"/>
      <c r="F18" s="38"/>
      <c r="G18" s="38"/>
      <c r="H18" s="38"/>
      <c r="I18" s="32" t="s">
        <v>25</v>
      </c>
      <c r="J18" s="27" t="s">
        <v>1</v>
      </c>
      <c r="K18" s="38"/>
      <c r="L18" s="55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</row>
    <row r="19" s="2" customFormat="1" ht="18" customHeight="1">
      <c r="A19" s="38"/>
      <c r="B19" s="39"/>
      <c r="C19" s="38"/>
      <c r="D19" s="38"/>
      <c r="E19" s="27" t="s">
        <v>26</v>
      </c>
      <c r="F19" s="38"/>
      <c r="G19" s="38"/>
      <c r="H19" s="38"/>
      <c r="I19" s="32" t="s">
        <v>27</v>
      </c>
      <c r="J19" s="27" t="s">
        <v>1</v>
      </c>
      <c r="K19" s="38"/>
      <c r="L19" s="55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</row>
    <row r="20" s="2" customFormat="1" ht="6.96" customHeight="1">
      <c r="A20" s="38"/>
      <c r="B20" s="39"/>
      <c r="C20" s="38"/>
      <c r="D20" s="38"/>
      <c r="E20" s="38"/>
      <c r="F20" s="38"/>
      <c r="G20" s="38"/>
      <c r="H20" s="38"/>
      <c r="I20" s="38"/>
      <c r="J20" s="38"/>
      <c r="K20" s="38"/>
      <c r="L20" s="55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</row>
    <row r="21" s="2" customFormat="1" ht="12" customHeight="1">
      <c r="A21" s="38"/>
      <c r="B21" s="39"/>
      <c r="C21" s="38"/>
      <c r="D21" s="32" t="s">
        <v>28</v>
      </c>
      <c r="E21" s="38"/>
      <c r="F21" s="38"/>
      <c r="G21" s="38"/>
      <c r="H21" s="38"/>
      <c r="I21" s="32" t="s">
        <v>25</v>
      </c>
      <c r="J21" s="33" t="str">
        <f>'Rekapitulace stavby'!AN13</f>
        <v>Vyplň údaj</v>
      </c>
      <c r="K21" s="38"/>
      <c r="L21" s="55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</row>
    <row r="22" s="2" customFormat="1" ht="18" customHeight="1">
      <c r="A22" s="38"/>
      <c r="B22" s="39"/>
      <c r="C22" s="38"/>
      <c r="D22" s="38"/>
      <c r="E22" s="33" t="str">
        <f>'Rekapitulace stavby'!E14</f>
        <v>Vyplň údaj</v>
      </c>
      <c r="F22" s="27"/>
      <c r="G22" s="27"/>
      <c r="H22" s="27"/>
      <c r="I22" s="32" t="s">
        <v>27</v>
      </c>
      <c r="J22" s="33" t="str">
        <f>'Rekapitulace stavby'!AN14</f>
        <v>Vyplň údaj</v>
      </c>
      <c r="K22" s="38"/>
      <c r="L22" s="55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</row>
    <row r="23" s="2" customFormat="1" ht="6.96" customHeight="1">
      <c r="A23" s="38"/>
      <c r="B23" s="39"/>
      <c r="C23" s="38"/>
      <c r="D23" s="38"/>
      <c r="E23" s="38"/>
      <c r="F23" s="38"/>
      <c r="G23" s="38"/>
      <c r="H23" s="38"/>
      <c r="I23" s="38"/>
      <c r="J23" s="38"/>
      <c r="K23" s="38"/>
      <c r="L23" s="55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</row>
    <row r="24" s="2" customFormat="1" ht="12" customHeight="1">
      <c r="A24" s="38"/>
      <c r="B24" s="39"/>
      <c r="C24" s="38"/>
      <c r="D24" s="32" t="s">
        <v>30</v>
      </c>
      <c r="E24" s="38"/>
      <c r="F24" s="38"/>
      <c r="G24" s="38"/>
      <c r="H24" s="38"/>
      <c r="I24" s="32" t="s">
        <v>25</v>
      </c>
      <c r="J24" s="27" t="s">
        <v>1</v>
      </c>
      <c r="K24" s="38"/>
      <c r="L24" s="55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</row>
    <row r="25" s="2" customFormat="1" ht="18" customHeight="1">
      <c r="A25" s="38"/>
      <c r="B25" s="39"/>
      <c r="C25" s="38"/>
      <c r="D25" s="38"/>
      <c r="E25" s="27" t="s">
        <v>31</v>
      </c>
      <c r="F25" s="38"/>
      <c r="G25" s="38"/>
      <c r="H25" s="38"/>
      <c r="I25" s="32" t="s">
        <v>27</v>
      </c>
      <c r="J25" s="27" t="s">
        <v>1</v>
      </c>
      <c r="K25" s="38"/>
      <c r="L25" s="55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</row>
    <row r="26" s="2" customFormat="1" ht="6.96" customHeight="1">
      <c r="A26" s="38"/>
      <c r="B26" s="39"/>
      <c r="C26" s="38"/>
      <c r="D26" s="38"/>
      <c r="E26" s="38"/>
      <c r="F26" s="38"/>
      <c r="G26" s="38"/>
      <c r="H26" s="38"/>
      <c r="I26" s="38"/>
      <c r="J26" s="38"/>
      <c r="K26" s="38"/>
      <c r="L26" s="55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="2" customFormat="1" ht="12" customHeight="1">
      <c r="A27" s="38"/>
      <c r="B27" s="39"/>
      <c r="C27" s="38"/>
      <c r="D27" s="32" t="s">
        <v>33</v>
      </c>
      <c r="E27" s="38"/>
      <c r="F27" s="38"/>
      <c r="G27" s="38"/>
      <c r="H27" s="38"/>
      <c r="I27" s="32" t="s">
        <v>25</v>
      </c>
      <c r="J27" s="27" t="str">
        <f>IF('Rekapitulace stavby'!AN19="","",'Rekapitulace stavby'!AN19)</f>
        <v/>
      </c>
      <c r="K27" s="38"/>
      <c r="L27" s="55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</row>
    <row r="28" s="2" customFormat="1" ht="18" customHeight="1">
      <c r="A28" s="38"/>
      <c r="B28" s="39"/>
      <c r="C28" s="38"/>
      <c r="D28" s="38"/>
      <c r="E28" s="27" t="str">
        <f>IF('Rekapitulace stavby'!E20="","",'Rekapitulace stavby'!E20)</f>
        <v xml:space="preserve"> </v>
      </c>
      <c r="F28" s="38"/>
      <c r="G28" s="38"/>
      <c r="H28" s="38"/>
      <c r="I28" s="32" t="s">
        <v>27</v>
      </c>
      <c r="J28" s="27" t="str">
        <f>IF('Rekapitulace stavby'!AN20="","",'Rekapitulace stavby'!AN20)</f>
        <v/>
      </c>
      <c r="K28" s="38"/>
      <c r="L28" s="55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="2" customFormat="1" ht="6.96" customHeight="1">
      <c r="A29" s="38"/>
      <c r="B29" s="39"/>
      <c r="C29" s="38"/>
      <c r="D29" s="38"/>
      <c r="E29" s="38"/>
      <c r="F29" s="38"/>
      <c r="G29" s="38"/>
      <c r="H29" s="38"/>
      <c r="I29" s="38"/>
      <c r="J29" s="38"/>
      <c r="K29" s="38"/>
      <c r="L29" s="55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</row>
    <row r="30" s="2" customFormat="1" ht="12" customHeight="1">
      <c r="A30" s="38"/>
      <c r="B30" s="39"/>
      <c r="C30" s="38"/>
      <c r="D30" s="32" t="s">
        <v>34</v>
      </c>
      <c r="E30" s="38"/>
      <c r="F30" s="38"/>
      <c r="G30" s="38"/>
      <c r="H30" s="38"/>
      <c r="I30" s="38"/>
      <c r="J30" s="38"/>
      <c r="K30" s="38"/>
      <c r="L30" s="55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="8" customFormat="1" ht="16.5" customHeight="1">
      <c r="A31" s="133"/>
      <c r="B31" s="134"/>
      <c r="C31" s="133"/>
      <c r="D31" s="133"/>
      <c r="E31" s="36" t="s">
        <v>1</v>
      </c>
      <c r="F31" s="36"/>
      <c r="G31" s="36"/>
      <c r="H31" s="36"/>
      <c r="I31" s="133"/>
      <c r="J31" s="133"/>
      <c r="K31" s="133"/>
      <c r="L31" s="135"/>
      <c r="S31" s="133"/>
      <c r="T31" s="133"/>
      <c r="U31" s="133"/>
      <c r="V31" s="133"/>
      <c r="W31" s="133"/>
      <c r="X31" s="133"/>
      <c r="Y31" s="133"/>
      <c r="Z31" s="133"/>
      <c r="AA31" s="133"/>
      <c r="AB31" s="133"/>
      <c r="AC31" s="133"/>
      <c r="AD31" s="133"/>
      <c r="AE31" s="133"/>
    </row>
    <row r="32" s="2" customFormat="1" ht="6.96" customHeight="1">
      <c r="A32" s="38"/>
      <c r="B32" s="39"/>
      <c r="C32" s="38"/>
      <c r="D32" s="38"/>
      <c r="E32" s="38"/>
      <c r="F32" s="38"/>
      <c r="G32" s="38"/>
      <c r="H32" s="38"/>
      <c r="I32" s="38"/>
      <c r="J32" s="38"/>
      <c r="K32" s="38"/>
      <c r="L32" s="55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="2" customFormat="1" ht="6.96" customHeight="1">
      <c r="A33" s="38"/>
      <c r="B33" s="39"/>
      <c r="C33" s="38"/>
      <c r="D33" s="90"/>
      <c r="E33" s="90"/>
      <c r="F33" s="90"/>
      <c r="G33" s="90"/>
      <c r="H33" s="90"/>
      <c r="I33" s="90"/>
      <c r="J33" s="90"/>
      <c r="K33" s="90"/>
      <c r="L33" s="55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="2" customFormat="1" ht="25.44" customHeight="1">
      <c r="A34" s="38"/>
      <c r="B34" s="39"/>
      <c r="C34" s="38"/>
      <c r="D34" s="136" t="s">
        <v>35</v>
      </c>
      <c r="E34" s="38"/>
      <c r="F34" s="38"/>
      <c r="G34" s="38"/>
      <c r="H34" s="38"/>
      <c r="I34" s="38"/>
      <c r="J34" s="96">
        <f>ROUND(J126, 2)</f>
        <v>0</v>
      </c>
      <c r="K34" s="38"/>
      <c r="L34" s="55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s="2" customFormat="1" ht="6.96" customHeight="1">
      <c r="A35" s="38"/>
      <c r="B35" s="39"/>
      <c r="C35" s="38"/>
      <c r="D35" s="90"/>
      <c r="E35" s="90"/>
      <c r="F35" s="90"/>
      <c r="G35" s="90"/>
      <c r="H35" s="90"/>
      <c r="I35" s="90"/>
      <c r="J35" s="90"/>
      <c r="K35" s="90"/>
      <c r="L35" s="55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s="2" customFormat="1" ht="14.4" customHeight="1">
      <c r="A36" s="38"/>
      <c r="B36" s="39"/>
      <c r="C36" s="38"/>
      <c r="D36" s="38"/>
      <c r="E36" s="38"/>
      <c r="F36" s="43" t="s">
        <v>37</v>
      </c>
      <c r="G36" s="38"/>
      <c r="H36" s="38"/>
      <c r="I36" s="43" t="s">
        <v>36</v>
      </c>
      <c r="J36" s="43" t="s">
        <v>38</v>
      </c>
      <c r="K36" s="38"/>
      <c r="L36" s="55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s="2" customFormat="1" ht="14.4" customHeight="1">
      <c r="A37" s="38"/>
      <c r="B37" s="39"/>
      <c r="C37" s="38"/>
      <c r="D37" s="132" t="s">
        <v>39</v>
      </c>
      <c r="E37" s="32" t="s">
        <v>40</v>
      </c>
      <c r="F37" s="137">
        <f>ROUND((SUM(BE126:BE160)),  2)</f>
        <v>0</v>
      </c>
      <c r="G37" s="38"/>
      <c r="H37" s="38"/>
      <c r="I37" s="138">
        <v>0.20999999999999999</v>
      </c>
      <c r="J37" s="137">
        <f>ROUND(((SUM(BE126:BE160))*I37),  2)</f>
        <v>0</v>
      </c>
      <c r="K37" s="38"/>
      <c r="L37" s="55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s="2" customFormat="1" ht="14.4" customHeight="1">
      <c r="A38" s="38"/>
      <c r="B38" s="39"/>
      <c r="C38" s="38"/>
      <c r="D38" s="38"/>
      <c r="E38" s="32" t="s">
        <v>41</v>
      </c>
      <c r="F38" s="137">
        <f>ROUND((SUM(BF126:BF160)),  2)</f>
        <v>0</v>
      </c>
      <c r="G38" s="38"/>
      <c r="H38" s="38"/>
      <c r="I38" s="138">
        <v>0.14999999999999999</v>
      </c>
      <c r="J38" s="137">
        <f>ROUND(((SUM(BF126:BF160))*I38),  2)</f>
        <v>0</v>
      </c>
      <c r="K38" s="38"/>
      <c r="L38" s="55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hidden="1" s="2" customFormat="1" ht="14.4" customHeight="1">
      <c r="A39" s="38"/>
      <c r="B39" s="39"/>
      <c r="C39" s="38"/>
      <c r="D39" s="38"/>
      <c r="E39" s="32" t="s">
        <v>42</v>
      </c>
      <c r="F39" s="137">
        <f>ROUND((SUM(BG126:BG160)),  2)</f>
        <v>0</v>
      </c>
      <c r="G39" s="38"/>
      <c r="H39" s="38"/>
      <c r="I39" s="138">
        <v>0.20999999999999999</v>
      </c>
      <c r="J39" s="137">
        <f>0</f>
        <v>0</v>
      </c>
      <c r="K39" s="38"/>
      <c r="L39" s="55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hidden="1" s="2" customFormat="1" ht="14.4" customHeight="1">
      <c r="A40" s="38"/>
      <c r="B40" s="39"/>
      <c r="C40" s="38"/>
      <c r="D40" s="38"/>
      <c r="E40" s="32" t="s">
        <v>43</v>
      </c>
      <c r="F40" s="137">
        <f>ROUND((SUM(BH126:BH160)),  2)</f>
        <v>0</v>
      </c>
      <c r="G40" s="38"/>
      <c r="H40" s="38"/>
      <c r="I40" s="138">
        <v>0.14999999999999999</v>
      </c>
      <c r="J40" s="137">
        <f>0</f>
        <v>0</v>
      </c>
      <c r="K40" s="38"/>
      <c r="L40" s="55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hidden="1" s="2" customFormat="1" ht="14.4" customHeight="1">
      <c r="A41" s="38"/>
      <c r="B41" s="39"/>
      <c r="C41" s="38"/>
      <c r="D41" s="38"/>
      <c r="E41" s="32" t="s">
        <v>44</v>
      </c>
      <c r="F41" s="137">
        <f>ROUND((SUM(BI126:BI160)),  2)</f>
        <v>0</v>
      </c>
      <c r="G41" s="38"/>
      <c r="H41" s="38"/>
      <c r="I41" s="138">
        <v>0</v>
      </c>
      <c r="J41" s="137">
        <f>0</f>
        <v>0</v>
      </c>
      <c r="K41" s="38"/>
      <c r="L41" s="55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</row>
    <row r="42" s="2" customFormat="1" ht="6.96" customHeight="1">
      <c r="A42" s="38"/>
      <c r="B42" s="39"/>
      <c r="C42" s="38"/>
      <c r="D42" s="38"/>
      <c r="E42" s="38"/>
      <c r="F42" s="38"/>
      <c r="G42" s="38"/>
      <c r="H42" s="38"/>
      <c r="I42" s="38"/>
      <c r="J42" s="38"/>
      <c r="K42" s="38"/>
      <c r="L42" s="55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</row>
    <row r="43" s="2" customFormat="1" ht="25.44" customHeight="1">
      <c r="A43" s="38"/>
      <c r="B43" s="39"/>
      <c r="C43" s="139"/>
      <c r="D43" s="140" t="s">
        <v>45</v>
      </c>
      <c r="E43" s="81"/>
      <c r="F43" s="81"/>
      <c r="G43" s="141" t="s">
        <v>46</v>
      </c>
      <c r="H43" s="142" t="s">
        <v>47</v>
      </c>
      <c r="I43" s="81"/>
      <c r="J43" s="143">
        <f>SUM(J34:J41)</f>
        <v>0</v>
      </c>
      <c r="K43" s="144"/>
      <c r="L43" s="55"/>
      <c r="S43" s="38"/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</row>
    <row r="44" s="2" customFormat="1" ht="14.4" customHeight="1">
      <c r="A44" s="38"/>
      <c r="B44" s="39"/>
      <c r="C44" s="38"/>
      <c r="D44" s="38"/>
      <c r="E44" s="38"/>
      <c r="F44" s="38"/>
      <c r="G44" s="38"/>
      <c r="H44" s="38"/>
      <c r="I44" s="38"/>
      <c r="J44" s="38"/>
      <c r="K44" s="38"/>
      <c r="L44" s="55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</row>
    <row r="45" s="1" customFormat="1" ht="14.4" customHeight="1">
      <c r="B45" s="22"/>
      <c r="L45" s="22"/>
    </row>
    <row r="46" s="1" customFormat="1" ht="14.4" customHeight="1">
      <c r="B46" s="22"/>
      <c r="L46" s="22"/>
    </row>
    <row r="47" s="1" customFormat="1" ht="14.4" customHeight="1">
      <c r="B47" s="22"/>
      <c r="L47" s="22"/>
    </row>
    <row r="48" s="1" customFormat="1" ht="14.4" customHeight="1">
      <c r="B48" s="22"/>
      <c r="L48" s="22"/>
    </row>
    <row r="49" s="1" customFormat="1" ht="14.4" customHeight="1">
      <c r="B49" s="22"/>
      <c r="L49" s="22"/>
    </row>
    <row r="50" s="2" customFormat="1" ht="14.4" customHeight="1">
      <c r="B50" s="55"/>
      <c r="D50" s="56" t="s">
        <v>48</v>
      </c>
      <c r="E50" s="57"/>
      <c r="F50" s="57"/>
      <c r="G50" s="56" t="s">
        <v>49</v>
      </c>
      <c r="H50" s="57"/>
      <c r="I50" s="57"/>
      <c r="J50" s="57"/>
      <c r="K50" s="57"/>
      <c r="L50" s="55"/>
    </row>
    <row r="51">
      <c r="B51" s="22"/>
      <c r="L51" s="22"/>
    </row>
    <row r="52">
      <c r="B52" s="22"/>
      <c r="L52" s="22"/>
    </row>
    <row r="53">
      <c r="B53" s="22"/>
      <c r="L53" s="22"/>
    </row>
    <row r="54">
      <c r="B54" s="22"/>
      <c r="L54" s="22"/>
    </row>
    <row r="55">
      <c r="B55" s="22"/>
      <c r="L55" s="22"/>
    </row>
    <row r="56">
      <c r="B56" s="22"/>
      <c r="L56" s="22"/>
    </row>
    <row r="57">
      <c r="B57" s="22"/>
      <c r="L57" s="22"/>
    </row>
    <row r="58">
      <c r="B58" s="22"/>
      <c r="L58" s="22"/>
    </row>
    <row r="59">
      <c r="B59" s="22"/>
      <c r="L59" s="22"/>
    </row>
    <row r="60">
      <c r="B60" s="22"/>
      <c r="L60" s="22"/>
    </row>
    <row r="61" s="2" customFormat="1">
      <c r="A61" s="38"/>
      <c r="B61" s="39"/>
      <c r="C61" s="38"/>
      <c r="D61" s="58" t="s">
        <v>50</v>
      </c>
      <c r="E61" s="41"/>
      <c r="F61" s="145" t="s">
        <v>51</v>
      </c>
      <c r="G61" s="58" t="s">
        <v>50</v>
      </c>
      <c r="H61" s="41"/>
      <c r="I61" s="41"/>
      <c r="J61" s="146" t="s">
        <v>51</v>
      </c>
      <c r="K61" s="41"/>
      <c r="L61" s="55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</row>
    <row r="62">
      <c r="B62" s="22"/>
      <c r="L62" s="22"/>
    </row>
    <row r="63">
      <c r="B63" s="22"/>
      <c r="L63" s="22"/>
    </row>
    <row r="64">
      <c r="B64" s="22"/>
      <c r="L64" s="22"/>
    </row>
    <row r="65" s="2" customFormat="1">
      <c r="A65" s="38"/>
      <c r="B65" s="39"/>
      <c r="C65" s="38"/>
      <c r="D65" s="56" t="s">
        <v>52</v>
      </c>
      <c r="E65" s="59"/>
      <c r="F65" s="59"/>
      <c r="G65" s="56" t="s">
        <v>53</v>
      </c>
      <c r="H65" s="59"/>
      <c r="I65" s="59"/>
      <c r="J65" s="59"/>
      <c r="K65" s="59"/>
      <c r="L65" s="55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</row>
    <row r="66">
      <c r="B66" s="22"/>
      <c r="L66" s="22"/>
    </row>
    <row r="67">
      <c r="B67" s="22"/>
      <c r="L67" s="22"/>
    </row>
    <row r="68">
      <c r="B68" s="22"/>
      <c r="L68" s="22"/>
    </row>
    <row r="69">
      <c r="B69" s="22"/>
      <c r="L69" s="22"/>
    </row>
    <row r="70">
      <c r="B70" s="22"/>
      <c r="L70" s="22"/>
    </row>
    <row r="71">
      <c r="B71" s="22"/>
      <c r="L71" s="22"/>
    </row>
    <row r="72">
      <c r="B72" s="22"/>
      <c r="L72" s="22"/>
    </row>
    <row r="73">
      <c r="B73" s="22"/>
      <c r="L73" s="22"/>
    </row>
    <row r="74">
      <c r="B74" s="22"/>
      <c r="L74" s="22"/>
    </row>
    <row r="75">
      <c r="B75" s="22"/>
      <c r="L75" s="22"/>
    </row>
    <row r="76" s="2" customFormat="1">
      <c r="A76" s="38"/>
      <c r="B76" s="39"/>
      <c r="C76" s="38"/>
      <c r="D76" s="58" t="s">
        <v>50</v>
      </c>
      <c r="E76" s="41"/>
      <c r="F76" s="145" t="s">
        <v>51</v>
      </c>
      <c r="G76" s="58" t="s">
        <v>50</v>
      </c>
      <c r="H76" s="41"/>
      <c r="I76" s="41"/>
      <c r="J76" s="146" t="s">
        <v>51</v>
      </c>
      <c r="K76" s="41"/>
      <c r="L76" s="55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</row>
    <row r="77" s="2" customFormat="1" ht="14.4" customHeight="1">
      <c r="A77" s="38"/>
      <c r="B77" s="60"/>
      <c r="C77" s="61"/>
      <c r="D77" s="61"/>
      <c r="E77" s="61"/>
      <c r="F77" s="61"/>
      <c r="G77" s="61"/>
      <c r="H77" s="61"/>
      <c r="I77" s="61"/>
      <c r="J77" s="61"/>
      <c r="K77" s="61"/>
      <c r="L77" s="55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</row>
    <row r="81" s="2" customFormat="1" ht="6.96" customHeight="1">
      <c r="A81" s="38"/>
      <c r="B81" s="62"/>
      <c r="C81" s="63"/>
      <c r="D81" s="63"/>
      <c r="E81" s="63"/>
      <c r="F81" s="63"/>
      <c r="G81" s="63"/>
      <c r="H81" s="63"/>
      <c r="I81" s="63"/>
      <c r="J81" s="63"/>
      <c r="K81" s="63"/>
      <c r="L81" s="55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</row>
    <row r="82" s="2" customFormat="1" ht="24.96" customHeight="1">
      <c r="A82" s="38"/>
      <c r="B82" s="39"/>
      <c r="C82" s="23" t="s">
        <v>206</v>
      </c>
      <c r="D82" s="38"/>
      <c r="E82" s="38"/>
      <c r="F82" s="38"/>
      <c r="G82" s="38"/>
      <c r="H82" s="38"/>
      <c r="I82" s="38"/>
      <c r="J82" s="38"/>
      <c r="K82" s="38"/>
      <c r="L82" s="55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</row>
    <row r="83" s="2" customFormat="1" ht="6.96" customHeight="1">
      <c r="A83" s="38"/>
      <c r="B83" s="39"/>
      <c r="C83" s="38"/>
      <c r="D83" s="38"/>
      <c r="E83" s="38"/>
      <c r="F83" s="38"/>
      <c r="G83" s="38"/>
      <c r="H83" s="38"/>
      <c r="I83" s="38"/>
      <c r="J83" s="38"/>
      <c r="K83" s="38"/>
      <c r="L83" s="55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</row>
    <row r="84" s="2" customFormat="1" ht="12" customHeight="1">
      <c r="A84" s="38"/>
      <c r="B84" s="39"/>
      <c r="C84" s="32" t="s">
        <v>16</v>
      </c>
      <c r="D84" s="38"/>
      <c r="E84" s="38"/>
      <c r="F84" s="38"/>
      <c r="G84" s="38"/>
      <c r="H84" s="38"/>
      <c r="I84" s="38"/>
      <c r="J84" s="38"/>
      <c r="K84" s="38"/>
      <c r="L84" s="55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</row>
    <row r="85" s="2" customFormat="1" ht="16.5" customHeight="1">
      <c r="A85" s="38"/>
      <c r="B85" s="39"/>
      <c r="C85" s="38"/>
      <c r="D85" s="38"/>
      <c r="E85" s="131" t="str">
        <f>E7</f>
        <v>FNOL Novostavba Pavilonu B</v>
      </c>
      <c r="F85" s="32"/>
      <c r="G85" s="32"/>
      <c r="H85" s="32"/>
      <c r="I85" s="38"/>
      <c r="J85" s="38"/>
      <c r="K85" s="38"/>
      <c r="L85" s="55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</row>
    <row r="86" s="1" customFormat="1" ht="12" customHeight="1">
      <c r="B86" s="22"/>
      <c r="C86" s="32" t="s">
        <v>199</v>
      </c>
      <c r="L86" s="22"/>
    </row>
    <row r="87" s="1" customFormat="1" ht="16.5" customHeight="1">
      <c r="B87" s="22"/>
      <c r="E87" s="131" t="s">
        <v>200</v>
      </c>
      <c r="F87" s="1"/>
      <c r="G87" s="1"/>
      <c r="H87" s="1"/>
      <c r="L87" s="22"/>
    </row>
    <row r="88" s="1" customFormat="1" ht="12" customHeight="1">
      <c r="B88" s="22"/>
      <c r="C88" s="32" t="s">
        <v>201</v>
      </c>
      <c r="L88" s="22"/>
    </row>
    <row r="89" s="2" customFormat="1" ht="16.5" customHeight="1">
      <c r="A89" s="38"/>
      <c r="B89" s="39"/>
      <c r="C89" s="38"/>
      <c r="D89" s="38"/>
      <c r="E89" s="132" t="s">
        <v>3838</v>
      </c>
      <c r="F89" s="38"/>
      <c r="G89" s="38"/>
      <c r="H89" s="38"/>
      <c r="I89" s="38"/>
      <c r="J89" s="38"/>
      <c r="K89" s="38"/>
      <c r="L89" s="55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</row>
    <row r="90" s="2" customFormat="1" ht="12" customHeight="1">
      <c r="A90" s="38"/>
      <c r="B90" s="39"/>
      <c r="C90" s="32" t="s">
        <v>203</v>
      </c>
      <c r="D90" s="38"/>
      <c r="E90" s="38"/>
      <c r="F90" s="38"/>
      <c r="G90" s="38"/>
      <c r="H90" s="38"/>
      <c r="I90" s="38"/>
      <c r="J90" s="38"/>
      <c r="K90" s="38"/>
      <c r="L90" s="55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</row>
    <row r="91" s="2" customFormat="1" ht="16.5" customHeight="1">
      <c r="A91" s="38"/>
      <c r="B91" s="39"/>
      <c r="C91" s="38"/>
      <c r="D91" s="38"/>
      <c r="E91" s="67" t="str">
        <f>E13</f>
        <v>D.1.4a - Zdravotně technické instalace</v>
      </c>
      <c r="F91" s="38"/>
      <c r="G91" s="38"/>
      <c r="H91" s="38"/>
      <c r="I91" s="38"/>
      <c r="J91" s="38"/>
      <c r="K91" s="38"/>
      <c r="L91" s="55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</row>
    <row r="92" s="2" customFormat="1" ht="6.96" customHeight="1">
      <c r="A92" s="38"/>
      <c r="B92" s="39"/>
      <c r="C92" s="38"/>
      <c r="D92" s="38"/>
      <c r="E92" s="38"/>
      <c r="F92" s="38"/>
      <c r="G92" s="38"/>
      <c r="H92" s="38"/>
      <c r="I92" s="38"/>
      <c r="J92" s="38"/>
      <c r="K92" s="38"/>
      <c r="L92" s="55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</row>
    <row r="93" s="2" customFormat="1" ht="12" customHeight="1">
      <c r="A93" s="38"/>
      <c r="B93" s="39"/>
      <c r="C93" s="32" t="s">
        <v>20</v>
      </c>
      <c r="D93" s="38"/>
      <c r="E93" s="38"/>
      <c r="F93" s="27" t="str">
        <f>F16</f>
        <v xml:space="preserve"> </v>
      </c>
      <c r="G93" s="38"/>
      <c r="H93" s="38"/>
      <c r="I93" s="32" t="s">
        <v>22</v>
      </c>
      <c r="J93" s="69" t="str">
        <f>IF(J16="","",J16)</f>
        <v>8. 4. 2023</v>
      </c>
      <c r="K93" s="38"/>
      <c r="L93" s="55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</row>
    <row r="94" s="2" customFormat="1" ht="6.96" customHeight="1">
      <c r="A94" s="38"/>
      <c r="B94" s="39"/>
      <c r="C94" s="38"/>
      <c r="D94" s="38"/>
      <c r="E94" s="38"/>
      <c r="F94" s="38"/>
      <c r="G94" s="38"/>
      <c r="H94" s="38"/>
      <c r="I94" s="38"/>
      <c r="J94" s="38"/>
      <c r="K94" s="38"/>
      <c r="L94" s="55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</row>
    <row r="95" s="2" customFormat="1" ht="15.15" customHeight="1">
      <c r="A95" s="38"/>
      <c r="B95" s="39"/>
      <c r="C95" s="32" t="s">
        <v>24</v>
      </c>
      <c r="D95" s="38"/>
      <c r="E95" s="38"/>
      <c r="F95" s="27" t="str">
        <f>E19</f>
        <v>Fakultní nemocnice Olomouc</v>
      </c>
      <c r="G95" s="38"/>
      <c r="H95" s="38"/>
      <c r="I95" s="32" t="s">
        <v>30</v>
      </c>
      <c r="J95" s="36" t="str">
        <f>E25</f>
        <v>LTProjekt, EP Rožnov</v>
      </c>
      <c r="K95" s="38"/>
      <c r="L95" s="55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</row>
    <row r="96" s="2" customFormat="1" ht="15.15" customHeight="1">
      <c r="A96" s="38"/>
      <c r="B96" s="39"/>
      <c r="C96" s="32" t="s">
        <v>28</v>
      </c>
      <c r="D96" s="38"/>
      <c r="E96" s="38"/>
      <c r="F96" s="27" t="str">
        <f>IF(E22="","",E22)</f>
        <v>Vyplň údaj</v>
      </c>
      <c r="G96" s="38"/>
      <c r="H96" s="38"/>
      <c r="I96" s="32" t="s">
        <v>33</v>
      </c>
      <c r="J96" s="36" t="str">
        <f>E28</f>
        <v xml:space="preserve"> </v>
      </c>
      <c r="K96" s="38"/>
      <c r="L96" s="55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</row>
    <row r="97" s="2" customFormat="1" ht="10.32" customHeight="1">
      <c r="A97" s="38"/>
      <c r="B97" s="39"/>
      <c r="C97" s="38"/>
      <c r="D97" s="38"/>
      <c r="E97" s="38"/>
      <c r="F97" s="38"/>
      <c r="G97" s="38"/>
      <c r="H97" s="38"/>
      <c r="I97" s="38"/>
      <c r="J97" s="38"/>
      <c r="K97" s="38"/>
      <c r="L97" s="55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</row>
    <row r="98" s="2" customFormat="1" ht="29.28" customHeight="1">
      <c r="A98" s="38"/>
      <c r="B98" s="39"/>
      <c r="C98" s="147" t="s">
        <v>207</v>
      </c>
      <c r="D98" s="139"/>
      <c r="E98" s="139"/>
      <c r="F98" s="139"/>
      <c r="G98" s="139"/>
      <c r="H98" s="139"/>
      <c r="I98" s="139"/>
      <c r="J98" s="148" t="s">
        <v>208</v>
      </c>
      <c r="K98" s="139"/>
      <c r="L98" s="55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</row>
    <row r="99" s="2" customFormat="1" ht="10.32" customHeight="1">
      <c r="A99" s="38"/>
      <c r="B99" s="39"/>
      <c r="C99" s="38"/>
      <c r="D99" s="38"/>
      <c r="E99" s="38"/>
      <c r="F99" s="38"/>
      <c r="G99" s="38"/>
      <c r="H99" s="38"/>
      <c r="I99" s="38"/>
      <c r="J99" s="38"/>
      <c r="K99" s="38"/>
      <c r="L99" s="55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</row>
    <row r="100" s="2" customFormat="1" ht="22.8" customHeight="1">
      <c r="A100" s="38"/>
      <c r="B100" s="39"/>
      <c r="C100" s="149" t="s">
        <v>209</v>
      </c>
      <c r="D100" s="38"/>
      <c r="E100" s="38"/>
      <c r="F100" s="38"/>
      <c r="G100" s="38"/>
      <c r="H100" s="38"/>
      <c r="I100" s="38"/>
      <c r="J100" s="96">
        <f>J126</f>
        <v>0</v>
      </c>
      <c r="K100" s="38"/>
      <c r="L100" s="55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  <c r="AU100" s="19" t="s">
        <v>210</v>
      </c>
    </row>
    <row r="101" s="9" customFormat="1" ht="24.96" customHeight="1">
      <c r="A101" s="9"/>
      <c r="B101" s="150"/>
      <c r="C101" s="9"/>
      <c r="D101" s="151" t="s">
        <v>4426</v>
      </c>
      <c r="E101" s="152"/>
      <c r="F101" s="152"/>
      <c r="G101" s="152"/>
      <c r="H101" s="152"/>
      <c r="I101" s="152"/>
      <c r="J101" s="153">
        <f>J127</f>
        <v>0</v>
      </c>
      <c r="K101" s="9"/>
      <c r="L101" s="150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</row>
    <row r="102" s="9" customFormat="1" ht="24.96" customHeight="1">
      <c r="A102" s="9"/>
      <c r="B102" s="150"/>
      <c r="C102" s="9"/>
      <c r="D102" s="151" t="s">
        <v>2346</v>
      </c>
      <c r="E102" s="152"/>
      <c r="F102" s="152"/>
      <c r="G102" s="152"/>
      <c r="H102" s="152"/>
      <c r="I102" s="152"/>
      <c r="J102" s="153">
        <f>J159</f>
        <v>0</v>
      </c>
      <c r="K102" s="9"/>
      <c r="L102" s="150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</row>
    <row r="103" s="2" customFormat="1" ht="21.84" customHeight="1">
      <c r="A103" s="38"/>
      <c r="B103" s="39"/>
      <c r="C103" s="38"/>
      <c r="D103" s="38"/>
      <c r="E103" s="38"/>
      <c r="F103" s="38"/>
      <c r="G103" s="38"/>
      <c r="H103" s="38"/>
      <c r="I103" s="38"/>
      <c r="J103" s="38"/>
      <c r="K103" s="38"/>
      <c r="L103" s="55"/>
      <c r="S103" s="38"/>
      <c r="T103" s="38"/>
      <c r="U103" s="38"/>
      <c r="V103" s="38"/>
      <c r="W103" s="38"/>
      <c r="X103" s="38"/>
      <c r="Y103" s="38"/>
      <c r="Z103" s="38"/>
      <c r="AA103" s="38"/>
      <c r="AB103" s="38"/>
      <c r="AC103" s="38"/>
      <c r="AD103" s="38"/>
      <c r="AE103" s="38"/>
    </row>
    <row r="104" s="2" customFormat="1" ht="6.96" customHeight="1">
      <c r="A104" s="38"/>
      <c r="B104" s="60"/>
      <c r="C104" s="61"/>
      <c r="D104" s="61"/>
      <c r="E104" s="61"/>
      <c r="F104" s="61"/>
      <c r="G104" s="61"/>
      <c r="H104" s="61"/>
      <c r="I104" s="61"/>
      <c r="J104" s="61"/>
      <c r="K104" s="61"/>
      <c r="L104" s="55"/>
      <c r="S104" s="38"/>
      <c r="T104" s="38"/>
      <c r="U104" s="38"/>
      <c r="V104" s="38"/>
      <c r="W104" s="38"/>
      <c r="X104" s="38"/>
      <c r="Y104" s="38"/>
      <c r="Z104" s="38"/>
      <c r="AA104" s="38"/>
      <c r="AB104" s="38"/>
      <c r="AC104" s="38"/>
      <c r="AD104" s="38"/>
      <c r="AE104" s="38"/>
    </row>
    <row r="108" s="2" customFormat="1" ht="6.96" customHeight="1">
      <c r="A108" s="38"/>
      <c r="B108" s="62"/>
      <c r="C108" s="63"/>
      <c r="D108" s="63"/>
      <c r="E108" s="63"/>
      <c r="F108" s="63"/>
      <c r="G108" s="63"/>
      <c r="H108" s="63"/>
      <c r="I108" s="63"/>
      <c r="J108" s="63"/>
      <c r="K108" s="63"/>
      <c r="L108" s="55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</row>
    <row r="109" s="2" customFormat="1" ht="24.96" customHeight="1">
      <c r="A109" s="38"/>
      <c r="B109" s="39"/>
      <c r="C109" s="23" t="s">
        <v>242</v>
      </c>
      <c r="D109" s="38"/>
      <c r="E109" s="38"/>
      <c r="F109" s="38"/>
      <c r="G109" s="38"/>
      <c r="H109" s="38"/>
      <c r="I109" s="38"/>
      <c r="J109" s="38"/>
      <c r="K109" s="38"/>
      <c r="L109" s="55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</row>
    <row r="110" s="2" customFormat="1" ht="6.96" customHeight="1">
      <c r="A110" s="38"/>
      <c r="B110" s="39"/>
      <c r="C110" s="38"/>
      <c r="D110" s="38"/>
      <c r="E110" s="38"/>
      <c r="F110" s="38"/>
      <c r="G110" s="38"/>
      <c r="H110" s="38"/>
      <c r="I110" s="38"/>
      <c r="J110" s="38"/>
      <c r="K110" s="38"/>
      <c r="L110" s="55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</row>
    <row r="111" s="2" customFormat="1" ht="12" customHeight="1">
      <c r="A111" s="38"/>
      <c r="B111" s="39"/>
      <c r="C111" s="32" t="s">
        <v>16</v>
      </c>
      <c r="D111" s="38"/>
      <c r="E111" s="38"/>
      <c r="F111" s="38"/>
      <c r="G111" s="38"/>
      <c r="H111" s="38"/>
      <c r="I111" s="38"/>
      <c r="J111" s="38"/>
      <c r="K111" s="38"/>
      <c r="L111" s="55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</row>
    <row r="112" s="2" customFormat="1" ht="16.5" customHeight="1">
      <c r="A112" s="38"/>
      <c r="B112" s="39"/>
      <c r="C112" s="38"/>
      <c r="D112" s="38"/>
      <c r="E112" s="131" t="str">
        <f>E7</f>
        <v>FNOL Novostavba Pavilonu B</v>
      </c>
      <c r="F112" s="32"/>
      <c r="G112" s="32"/>
      <c r="H112" s="32"/>
      <c r="I112" s="38"/>
      <c r="J112" s="38"/>
      <c r="K112" s="38"/>
      <c r="L112" s="55"/>
      <c r="S112" s="38"/>
      <c r="T112" s="38"/>
      <c r="U112" s="38"/>
      <c r="V112" s="38"/>
      <c r="W112" s="38"/>
      <c r="X112" s="38"/>
      <c r="Y112" s="38"/>
      <c r="Z112" s="38"/>
      <c r="AA112" s="38"/>
      <c r="AB112" s="38"/>
      <c r="AC112" s="38"/>
      <c r="AD112" s="38"/>
      <c r="AE112" s="38"/>
    </row>
    <row r="113" s="1" customFormat="1" ht="12" customHeight="1">
      <c r="B113" s="22"/>
      <c r="C113" s="32" t="s">
        <v>199</v>
      </c>
      <c r="L113" s="22"/>
    </row>
    <row r="114" s="1" customFormat="1" ht="16.5" customHeight="1">
      <c r="B114" s="22"/>
      <c r="E114" s="131" t="s">
        <v>200</v>
      </c>
      <c r="F114" s="1"/>
      <c r="G114" s="1"/>
      <c r="H114" s="1"/>
      <c r="L114" s="22"/>
    </row>
    <row r="115" s="1" customFormat="1" ht="12" customHeight="1">
      <c r="B115" s="22"/>
      <c r="C115" s="32" t="s">
        <v>201</v>
      </c>
      <c r="L115" s="22"/>
    </row>
    <row r="116" s="2" customFormat="1" ht="16.5" customHeight="1">
      <c r="A116" s="38"/>
      <c r="B116" s="39"/>
      <c r="C116" s="38"/>
      <c r="D116" s="38"/>
      <c r="E116" s="132" t="s">
        <v>3838</v>
      </c>
      <c r="F116" s="38"/>
      <c r="G116" s="38"/>
      <c r="H116" s="38"/>
      <c r="I116" s="38"/>
      <c r="J116" s="38"/>
      <c r="K116" s="38"/>
      <c r="L116" s="55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</row>
    <row r="117" s="2" customFormat="1" ht="12" customHeight="1">
      <c r="A117" s="38"/>
      <c r="B117" s="39"/>
      <c r="C117" s="32" t="s">
        <v>203</v>
      </c>
      <c r="D117" s="38"/>
      <c r="E117" s="38"/>
      <c r="F117" s="38"/>
      <c r="G117" s="38"/>
      <c r="H117" s="38"/>
      <c r="I117" s="38"/>
      <c r="J117" s="38"/>
      <c r="K117" s="38"/>
      <c r="L117" s="55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</row>
    <row r="118" s="2" customFormat="1" ht="16.5" customHeight="1">
      <c r="A118" s="38"/>
      <c r="B118" s="39"/>
      <c r="C118" s="38"/>
      <c r="D118" s="38"/>
      <c r="E118" s="67" t="str">
        <f>E13</f>
        <v>D.1.4a - Zdravotně technické instalace</v>
      </c>
      <c r="F118" s="38"/>
      <c r="G118" s="38"/>
      <c r="H118" s="38"/>
      <c r="I118" s="38"/>
      <c r="J118" s="38"/>
      <c r="K118" s="38"/>
      <c r="L118" s="55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</row>
    <row r="119" s="2" customFormat="1" ht="6.96" customHeight="1">
      <c r="A119" s="38"/>
      <c r="B119" s="39"/>
      <c r="C119" s="38"/>
      <c r="D119" s="38"/>
      <c r="E119" s="38"/>
      <c r="F119" s="38"/>
      <c r="G119" s="38"/>
      <c r="H119" s="38"/>
      <c r="I119" s="38"/>
      <c r="J119" s="38"/>
      <c r="K119" s="38"/>
      <c r="L119" s="55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</row>
    <row r="120" s="2" customFormat="1" ht="12" customHeight="1">
      <c r="A120" s="38"/>
      <c r="B120" s="39"/>
      <c r="C120" s="32" t="s">
        <v>20</v>
      </c>
      <c r="D120" s="38"/>
      <c r="E120" s="38"/>
      <c r="F120" s="27" t="str">
        <f>F16</f>
        <v xml:space="preserve"> </v>
      </c>
      <c r="G120" s="38"/>
      <c r="H120" s="38"/>
      <c r="I120" s="32" t="s">
        <v>22</v>
      </c>
      <c r="J120" s="69" t="str">
        <f>IF(J16="","",J16)</f>
        <v>8. 4. 2023</v>
      </c>
      <c r="K120" s="38"/>
      <c r="L120" s="55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</row>
    <row r="121" s="2" customFormat="1" ht="6.96" customHeight="1">
      <c r="A121" s="38"/>
      <c r="B121" s="39"/>
      <c r="C121" s="38"/>
      <c r="D121" s="38"/>
      <c r="E121" s="38"/>
      <c r="F121" s="38"/>
      <c r="G121" s="38"/>
      <c r="H121" s="38"/>
      <c r="I121" s="38"/>
      <c r="J121" s="38"/>
      <c r="K121" s="38"/>
      <c r="L121" s="55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</row>
    <row r="122" s="2" customFormat="1" ht="15.15" customHeight="1">
      <c r="A122" s="38"/>
      <c r="B122" s="39"/>
      <c r="C122" s="32" t="s">
        <v>24</v>
      </c>
      <c r="D122" s="38"/>
      <c r="E122" s="38"/>
      <c r="F122" s="27" t="str">
        <f>E19</f>
        <v>Fakultní nemocnice Olomouc</v>
      </c>
      <c r="G122" s="38"/>
      <c r="H122" s="38"/>
      <c r="I122" s="32" t="s">
        <v>30</v>
      </c>
      <c r="J122" s="36" t="str">
        <f>E25</f>
        <v>LTProjekt, EP Rožnov</v>
      </c>
      <c r="K122" s="38"/>
      <c r="L122" s="55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</row>
    <row r="123" s="2" customFormat="1" ht="15.15" customHeight="1">
      <c r="A123" s="38"/>
      <c r="B123" s="39"/>
      <c r="C123" s="32" t="s">
        <v>28</v>
      </c>
      <c r="D123" s="38"/>
      <c r="E123" s="38"/>
      <c r="F123" s="27" t="str">
        <f>IF(E22="","",E22)</f>
        <v>Vyplň údaj</v>
      </c>
      <c r="G123" s="38"/>
      <c r="H123" s="38"/>
      <c r="I123" s="32" t="s">
        <v>33</v>
      </c>
      <c r="J123" s="36" t="str">
        <f>E28</f>
        <v xml:space="preserve"> </v>
      </c>
      <c r="K123" s="38"/>
      <c r="L123" s="55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</row>
    <row r="124" s="2" customFormat="1" ht="10.32" customHeight="1">
      <c r="A124" s="38"/>
      <c r="B124" s="39"/>
      <c r="C124" s="38"/>
      <c r="D124" s="38"/>
      <c r="E124" s="38"/>
      <c r="F124" s="38"/>
      <c r="G124" s="38"/>
      <c r="H124" s="38"/>
      <c r="I124" s="38"/>
      <c r="J124" s="38"/>
      <c r="K124" s="38"/>
      <c r="L124" s="55"/>
      <c r="S124" s="38"/>
      <c r="T124" s="38"/>
      <c r="U124" s="38"/>
      <c r="V124" s="38"/>
      <c r="W124" s="38"/>
      <c r="X124" s="38"/>
      <c r="Y124" s="38"/>
      <c r="Z124" s="38"/>
      <c r="AA124" s="38"/>
      <c r="AB124" s="38"/>
      <c r="AC124" s="38"/>
      <c r="AD124" s="38"/>
      <c r="AE124" s="38"/>
    </row>
    <row r="125" s="11" customFormat="1" ht="29.28" customHeight="1">
      <c r="A125" s="158"/>
      <c r="B125" s="159"/>
      <c r="C125" s="160" t="s">
        <v>243</v>
      </c>
      <c r="D125" s="161" t="s">
        <v>60</v>
      </c>
      <c r="E125" s="161" t="s">
        <v>56</v>
      </c>
      <c r="F125" s="161" t="s">
        <v>57</v>
      </c>
      <c r="G125" s="161" t="s">
        <v>244</v>
      </c>
      <c r="H125" s="161" t="s">
        <v>245</v>
      </c>
      <c r="I125" s="161" t="s">
        <v>246</v>
      </c>
      <c r="J125" s="161" t="s">
        <v>208</v>
      </c>
      <c r="K125" s="162" t="s">
        <v>247</v>
      </c>
      <c r="L125" s="163"/>
      <c r="M125" s="86" t="s">
        <v>1</v>
      </c>
      <c r="N125" s="87" t="s">
        <v>39</v>
      </c>
      <c r="O125" s="87" t="s">
        <v>248</v>
      </c>
      <c r="P125" s="87" t="s">
        <v>249</v>
      </c>
      <c r="Q125" s="87" t="s">
        <v>250</v>
      </c>
      <c r="R125" s="87" t="s">
        <v>251</v>
      </c>
      <c r="S125" s="87" t="s">
        <v>252</v>
      </c>
      <c r="T125" s="88" t="s">
        <v>253</v>
      </c>
      <c r="U125" s="158"/>
      <c r="V125" s="158"/>
      <c r="W125" s="158"/>
      <c r="X125" s="158"/>
      <c r="Y125" s="158"/>
      <c r="Z125" s="158"/>
      <c r="AA125" s="158"/>
      <c r="AB125" s="158"/>
      <c r="AC125" s="158"/>
      <c r="AD125" s="158"/>
      <c r="AE125" s="158"/>
    </row>
    <row r="126" s="2" customFormat="1" ht="22.8" customHeight="1">
      <c r="A126" s="38"/>
      <c r="B126" s="39"/>
      <c r="C126" s="93" t="s">
        <v>254</v>
      </c>
      <c r="D126" s="38"/>
      <c r="E126" s="38"/>
      <c r="F126" s="38"/>
      <c r="G126" s="38"/>
      <c r="H126" s="38"/>
      <c r="I126" s="38"/>
      <c r="J126" s="164">
        <f>BK126</f>
        <v>0</v>
      </c>
      <c r="K126" s="38"/>
      <c r="L126" s="39"/>
      <c r="M126" s="89"/>
      <c r="N126" s="73"/>
      <c r="O126" s="90"/>
      <c r="P126" s="165">
        <f>P127+P159</f>
        <v>0</v>
      </c>
      <c r="Q126" s="90"/>
      <c r="R126" s="165">
        <f>R127+R159</f>
        <v>0</v>
      </c>
      <c r="S126" s="90"/>
      <c r="T126" s="166">
        <f>T127+T159</f>
        <v>0</v>
      </c>
      <c r="U126" s="38"/>
      <c r="V126" s="38"/>
      <c r="W126" s="38"/>
      <c r="X126" s="38"/>
      <c r="Y126" s="38"/>
      <c r="Z126" s="38"/>
      <c r="AA126" s="38"/>
      <c r="AB126" s="38"/>
      <c r="AC126" s="38"/>
      <c r="AD126" s="38"/>
      <c r="AE126" s="38"/>
      <c r="AT126" s="19" t="s">
        <v>74</v>
      </c>
      <c r="AU126" s="19" t="s">
        <v>210</v>
      </c>
      <c r="BK126" s="167">
        <f>BK127+BK159</f>
        <v>0</v>
      </c>
    </row>
    <row r="127" s="12" customFormat="1" ht="25.92" customHeight="1">
      <c r="A127" s="12"/>
      <c r="B127" s="168"/>
      <c r="C127" s="12"/>
      <c r="D127" s="169" t="s">
        <v>74</v>
      </c>
      <c r="E127" s="170" t="s">
        <v>2347</v>
      </c>
      <c r="F127" s="170" t="s">
        <v>4427</v>
      </c>
      <c r="G127" s="12"/>
      <c r="H127" s="12"/>
      <c r="I127" s="171"/>
      <c r="J127" s="172">
        <f>BK127</f>
        <v>0</v>
      </c>
      <c r="K127" s="12"/>
      <c r="L127" s="168"/>
      <c r="M127" s="173"/>
      <c r="N127" s="174"/>
      <c r="O127" s="174"/>
      <c r="P127" s="175">
        <f>SUM(P128:P158)</f>
        <v>0</v>
      </c>
      <c r="Q127" s="174"/>
      <c r="R127" s="175">
        <f>SUM(R128:R158)</f>
        <v>0</v>
      </c>
      <c r="S127" s="174"/>
      <c r="T127" s="176">
        <f>SUM(T128:T158)</f>
        <v>0</v>
      </c>
      <c r="U127" s="12"/>
      <c r="V127" s="12"/>
      <c r="W127" s="12"/>
      <c r="X127" s="12"/>
      <c r="Y127" s="12"/>
      <c r="Z127" s="12"/>
      <c r="AA127" s="12"/>
      <c r="AB127" s="12"/>
      <c r="AC127" s="12"/>
      <c r="AD127" s="12"/>
      <c r="AE127" s="12"/>
      <c r="AR127" s="169" t="s">
        <v>85</v>
      </c>
      <c r="AT127" s="177" t="s">
        <v>74</v>
      </c>
      <c r="AU127" s="177" t="s">
        <v>75</v>
      </c>
      <c r="AY127" s="169" t="s">
        <v>257</v>
      </c>
      <c r="BK127" s="178">
        <f>SUM(BK128:BK158)</f>
        <v>0</v>
      </c>
    </row>
    <row r="128" s="2" customFormat="1" ht="24.15" customHeight="1">
      <c r="A128" s="38"/>
      <c r="B128" s="181"/>
      <c r="C128" s="182" t="s">
        <v>82</v>
      </c>
      <c r="D128" s="182" t="s">
        <v>259</v>
      </c>
      <c r="E128" s="183" t="s">
        <v>2425</v>
      </c>
      <c r="F128" s="184" t="s">
        <v>4428</v>
      </c>
      <c r="G128" s="185" t="s">
        <v>422</v>
      </c>
      <c r="H128" s="186">
        <v>32</v>
      </c>
      <c r="I128" s="187"/>
      <c r="J128" s="188">
        <f>ROUND(I128*H128,2)</f>
        <v>0</v>
      </c>
      <c r="K128" s="184" t="s">
        <v>2351</v>
      </c>
      <c r="L128" s="39"/>
      <c r="M128" s="189" t="s">
        <v>1</v>
      </c>
      <c r="N128" s="190" t="s">
        <v>40</v>
      </c>
      <c r="O128" s="77"/>
      <c r="P128" s="191">
        <f>O128*H128</f>
        <v>0</v>
      </c>
      <c r="Q128" s="191">
        <v>0</v>
      </c>
      <c r="R128" s="191">
        <f>Q128*H128</f>
        <v>0</v>
      </c>
      <c r="S128" s="191">
        <v>0</v>
      </c>
      <c r="T128" s="192">
        <f>S128*H128</f>
        <v>0</v>
      </c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  <c r="AR128" s="193" t="s">
        <v>364</v>
      </c>
      <c r="AT128" s="193" t="s">
        <v>259</v>
      </c>
      <c r="AU128" s="193" t="s">
        <v>82</v>
      </c>
      <c r="AY128" s="19" t="s">
        <v>257</v>
      </c>
      <c r="BE128" s="194">
        <f>IF(N128="základní",J128,0)</f>
        <v>0</v>
      </c>
      <c r="BF128" s="194">
        <f>IF(N128="snížená",J128,0)</f>
        <v>0</v>
      </c>
      <c r="BG128" s="194">
        <f>IF(N128="zákl. přenesená",J128,0)</f>
        <v>0</v>
      </c>
      <c r="BH128" s="194">
        <f>IF(N128="sníž. přenesená",J128,0)</f>
        <v>0</v>
      </c>
      <c r="BI128" s="194">
        <f>IF(N128="nulová",J128,0)</f>
        <v>0</v>
      </c>
      <c r="BJ128" s="19" t="s">
        <v>82</v>
      </c>
      <c r="BK128" s="194">
        <f>ROUND(I128*H128,2)</f>
        <v>0</v>
      </c>
      <c r="BL128" s="19" t="s">
        <v>364</v>
      </c>
      <c r="BM128" s="193" t="s">
        <v>85</v>
      </c>
    </row>
    <row r="129" s="2" customFormat="1">
      <c r="A129" s="38"/>
      <c r="B129" s="39"/>
      <c r="C129" s="38"/>
      <c r="D129" s="196" t="s">
        <v>1062</v>
      </c>
      <c r="E129" s="38"/>
      <c r="F129" s="237" t="s">
        <v>4429</v>
      </c>
      <c r="G129" s="38"/>
      <c r="H129" s="38"/>
      <c r="I129" s="238"/>
      <c r="J129" s="38"/>
      <c r="K129" s="38"/>
      <c r="L129" s="39"/>
      <c r="M129" s="239"/>
      <c r="N129" s="240"/>
      <c r="O129" s="77"/>
      <c r="P129" s="77"/>
      <c r="Q129" s="77"/>
      <c r="R129" s="77"/>
      <c r="S129" s="77"/>
      <c r="T129" s="78"/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  <c r="AT129" s="19" t="s">
        <v>1062</v>
      </c>
      <c r="AU129" s="19" t="s">
        <v>82</v>
      </c>
    </row>
    <row r="130" s="2" customFormat="1" ht="33" customHeight="1">
      <c r="A130" s="38"/>
      <c r="B130" s="181"/>
      <c r="C130" s="182" t="s">
        <v>85</v>
      </c>
      <c r="D130" s="182" t="s">
        <v>259</v>
      </c>
      <c r="E130" s="183" t="s">
        <v>2359</v>
      </c>
      <c r="F130" s="184" t="s">
        <v>4430</v>
      </c>
      <c r="G130" s="185" t="s">
        <v>323</v>
      </c>
      <c r="H130" s="186">
        <v>14</v>
      </c>
      <c r="I130" s="187"/>
      <c r="J130" s="188">
        <f>ROUND(I130*H130,2)</f>
        <v>0</v>
      </c>
      <c r="K130" s="184" t="s">
        <v>2351</v>
      </c>
      <c r="L130" s="39"/>
      <c r="M130" s="189" t="s">
        <v>1</v>
      </c>
      <c r="N130" s="190" t="s">
        <v>40</v>
      </c>
      <c r="O130" s="77"/>
      <c r="P130" s="191">
        <f>O130*H130</f>
        <v>0</v>
      </c>
      <c r="Q130" s="191">
        <v>0</v>
      </c>
      <c r="R130" s="191">
        <f>Q130*H130</f>
        <v>0</v>
      </c>
      <c r="S130" s="191">
        <v>0</v>
      </c>
      <c r="T130" s="192">
        <f>S130*H130</f>
        <v>0</v>
      </c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  <c r="AR130" s="193" t="s">
        <v>364</v>
      </c>
      <c r="AT130" s="193" t="s">
        <v>259</v>
      </c>
      <c r="AU130" s="193" t="s">
        <v>82</v>
      </c>
      <c r="AY130" s="19" t="s">
        <v>257</v>
      </c>
      <c r="BE130" s="194">
        <f>IF(N130="základní",J130,0)</f>
        <v>0</v>
      </c>
      <c r="BF130" s="194">
        <f>IF(N130="snížená",J130,0)</f>
        <v>0</v>
      </c>
      <c r="BG130" s="194">
        <f>IF(N130="zákl. přenesená",J130,0)</f>
        <v>0</v>
      </c>
      <c r="BH130" s="194">
        <f>IF(N130="sníž. přenesená",J130,0)</f>
        <v>0</v>
      </c>
      <c r="BI130" s="194">
        <f>IF(N130="nulová",J130,0)</f>
        <v>0</v>
      </c>
      <c r="BJ130" s="19" t="s">
        <v>82</v>
      </c>
      <c r="BK130" s="194">
        <f>ROUND(I130*H130,2)</f>
        <v>0</v>
      </c>
      <c r="BL130" s="19" t="s">
        <v>364</v>
      </c>
      <c r="BM130" s="193" t="s">
        <v>108</v>
      </c>
    </row>
    <row r="131" s="2" customFormat="1">
      <c r="A131" s="38"/>
      <c r="B131" s="39"/>
      <c r="C131" s="38"/>
      <c r="D131" s="196" t="s">
        <v>1062</v>
      </c>
      <c r="E131" s="38"/>
      <c r="F131" s="237" t="s">
        <v>4429</v>
      </c>
      <c r="G131" s="38"/>
      <c r="H131" s="38"/>
      <c r="I131" s="238"/>
      <c r="J131" s="38"/>
      <c r="K131" s="38"/>
      <c r="L131" s="39"/>
      <c r="M131" s="239"/>
      <c r="N131" s="240"/>
      <c r="O131" s="77"/>
      <c r="P131" s="77"/>
      <c r="Q131" s="77"/>
      <c r="R131" s="77"/>
      <c r="S131" s="77"/>
      <c r="T131" s="78"/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T131" s="19" t="s">
        <v>1062</v>
      </c>
      <c r="AU131" s="19" t="s">
        <v>82</v>
      </c>
    </row>
    <row r="132" s="2" customFormat="1" ht="49.05" customHeight="1">
      <c r="A132" s="38"/>
      <c r="B132" s="181"/>
      <c r="C132" s="182" t="s">
        <v>92</v>
      </c>
      <c r="D132" s="182" t="s">
        <v>259</v>
      </c>
      <c r="E132" s="183" t="s">
        <v>4431</v>
      </c>
      <c r="F132" s="184" t="s">
        <v>4432</v>
      </c>
      <c r="G132" s="185" t="s">
        <v>493</v>
      </c>
      <c r="H132" s="186">
        <v>1</v>
      </c>
      <c r="I132" s="187"/>
      <c r="J132" s="188">
        <f>ROUND(I132*H132,2)</f>
        <v>0</v>
      </c>
      <c r="K132" s="184" t="s">
        <v>2355</v>
      </c>
      <c r="L132" s="39"/>
      <c r="M132" s="189" t="s">
        <v>1</v>
      </c>
      <c r="N132" s="190" t="s">
        <v>40</v>
      </c>
      <c r="O132" s="77"/>
      <c r="P132" s="191">
        <f>O132*H132</f>
        <v>0</v>
      </c>
      <c r="Q132" s="191">
        <v>0</v>
      </c>
      <c r="R132" s="191">
        <f>Q132*H132</f>
        <v>0</v>
      </c>
      <c r="S132" s="191">
        <v>0</v>
      </c>
      <c r="T132" s="192">
        <f>S132*H132</f>
        <v>0</v>
      </c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  <c r="AR132" s="193" t="s">
        <v>364</v>
      </c>
      <c r="AT132" s="193" t="s">
        <v>259</v>
      </c>
      <c r="AU132" s="193" t="s">
        <v>82</v>
      </c>
      <c r="AY132" s="19" t="s">
        <v>257</v>
      </c>
      <c r="BE132" s="194">
        <f>IF(N132="základní",J132,0)</f>
        <v>0</v>
      </c>
      <c r="BF132" s="194">
        <f>IF(N132="snížená",J132,0)</f>
        <v>0</v>
      </c>
      <c r="BG132" s="194">
        <f>IF(N132="zákl. přenesená",J132,0)</f>
        <v>0</v>
      </c>
      <c r="BH132" s="194">
        <f>IF(N132="sníž. přenesená",J132,0)</f>
        <v>0</v>
      </c>
      <c r="BI132" s="194">
        <f>IF(N132="nulová",J132,0)</f>
        <v>0</v>
      </c>
      <c r="BJ132" s="19" t="s">
        <v>82</v>
      </c>
      <c r="BK132" s="194">
        <f>ROUND(I132*H132,2)</f>
        <v>0</v>
      </c>
      <c r="BL132" s="19" t="s">
        <v>364</v>
      </c>
      <c r="BM132" s="193" t="s">
        <v>290</v>
      </c>
    </row>
    <row r="133" s="2" customFormat="1">
      <c r="A133" s="38"/>
      <c r="B133" s="39"/>
      <c r="C133" s="38"/>
      <c r="D133" s="196" t="s">
        <v>1062</v>
      </c>
      <c r="E133" s="38"/>
      <c r="F133" s="237" t="s">
        <v>4429</v>
      </c>
      <c r="G133" s="38"/>
      <c r="H133" s="38"/>
      <c r="I133" s="238"/>
      <c r="J133" s="38"/>
      <c r="K133" s="38"/>
      <c r="L133" s="39"/>
      <c r="M133" s="239"/>
      <c r="N133" s="240"/>
      <c r="O133" s="77"/>
      <c r="P133" s="77"/>
      <c r="Q133" s="77"/>
      <c r="R133" s="77"/>
      <c r="S133" s="77"/>
      <c r="T133" s="78"/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  <c r="AT133" s="19" t="s">
        <v>1062</v>
      </c>
      <c r="AU133" s="19" t="s">
        <v>82</v>
      </c>
    </row>
    <row r="134" s="2" customFormat="1" ht="55.5" customHeight="1">
      <c r="A134" s="38"/>
      <c r="B134" s="181"/>
      <c r="C134" s="182" t="s">
        <v>108</v>
      </c>
      <c r="D134" s="182" t="s">
        <v>259</v>
      </c>
      <c r="E134" s="183" t="s">
        <v>4433</v>
      </c>
      <c r="F134" s="184" t="s">
        <v>4434</v>
      </c>
      <c r="G134" s="185" t="s">
        <v>493</v>
      </c>
      <c r="H134" s="186">
        <v>1</v>
      </c>
      <c r="I134" s="187"/>
      <c r="J134" s="188">
        <f>ROUND(I134*H134,2)</f>
        <v>0</v>
      </c>
      <c r="K134" s="184" t="s">
        <v>2355</v>
      </c>
      <c r="L134" s="39"/>
      <c r="M134" s="189" t="s">
        <v>1</v>
      </c>
      <c r="N134" s="190" t="s">
        <v>40</v>
      </c>
      <c r="O134" s="77"/>
      <c r="P134" s="191">
        <f>O134*H134</f>
        <v>0</v>
      </c>
      <c r="Q134" s="191">
        <v>0</v>
      </c>
      <c r="R134" s="191">
        <f>Q134*H134</f>
        <v>0</v>
      </c>
      <c r="S134" s="191">
        <v>0</v>
      </c>
      <c r="T134" s="192">
        <f>S134*H134</f>
        <v>0</v>
      </c>
      <c r="U134" s="38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  <c r="AR134" s="193" t="s">
        <v>364</v>
      </c>
      <c r="AT134" s="193" t="s">
        <v>259</v>
      </c>
      <c r="AU134" s="193" t="s">
        <v>82</v>
      </c>
      <c r="AY134" s="19" t="s">
        <v>257</v>
      </c>
      <c r="BE134" s="194">
        <f>IF(N134="základní",J134,0)</f>
        <v>0</v>
      </c>
      <c r="BF134" s="194">
        <f>IF(N134="snížená",J134,0)</f>
        <v>0</v>
      </c>
      <c r="BG134" s="194">
        <f>IF(N134="zákl. přenesená",J134,0)</f>
        <v>0</v>
      </c>
      <c r="BH134" s="194">
        <f>IF(N134="sníž. přenesená",J134,0)</f>
        <v>0</v>
      </c>
      <c r="BI134" s="194">
        <f>IF(N134="nulová",J134,0)</f>
        <v>0</v>
      </c>
      <c r="BJ134" s="19" t="s">
        <v>82</v>
      </c>
      <c r="BK134" s="194">
        <f>ROUND(I134*H134,2)</f>
        <v>0</v>
      </c>
      <c r="BL134" s="19" t="s">
        <v>364</v>
      </c>
      <c r="BM134" s="193" t="s">
        <v>307</v>
      </c>
    </row>
    <row r="135" s="2" customFormat="1">
      <c r="A135" s="38"/>
      <c r="B135" s="39"/>
      <c r="C135" s="38"/>
      <c r="D135" s="196" t="s">
        <v>1062</v>
      </c>
      <c r="E135" s="38"/>
      <c r="F135" s="237" t="s">
        <v>4429</v>
      </c>
      <c r="G135" s="38"/>
      <c r="H135" s="38"/>
      <c r="I135" s="238"/>
      <c r="J135" s="38"/>
      <c r="K135" s="38"/>
      <c r="L135" s="39"/>
      <c r="M135" s="239"/>
      <c r="N135" s="240"/>
      <c r="O135" s="77"/>
      <c r="P135" s="77"/>
      <c r="Q135" s="77"/>
      <c r="R135" s="77"/>
      <c r="S135" s="77"/>
      <c r="T135" s="78"/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T135" s="19" t="s">
        <v>1062</v>
      </c>
      <c r="AU135" s="19" t="s">
        <v>82</v>
      </c>
    </row>
    <row r="136" s="2" customFormat="1" ht="24.15" customHeight="1">
      <c r="A136" s="38"/>
      <c r="B136" s="181"/>
      <c r="C136" s="182" t="s">
        <v>285</v>
      </c>
      <c r="D136" s="182" t="s">
        <v>259</v>
      </c>
      <c r="E136" s="183" t="s">
        <v>2361</v>
      </c>
      <c r="F136" s="184" t="s">
        <v>4435</v>
      </c>
      <c r="G136" s="185" t="s">
        <v>2365</v>
      </c>
      <c r="H136" s="186">
        <v>1</v>
      </c>
      <c r="I136" s="187"/>
      <c r="J136" s="188">
        <f>ROUND(I136*H136,2)</f>
        <v>0</v>
      </c>
      <c r="K136" s="184" t="s">
        <v>2351</v>
      </c>
      <c r="L136" s="39"/>
      <c r="M136" s="189" t="s">
        <v>1</v>
      </c>
      <c r="N136" s="190" t="s">
        <v>40</v>
      </c>
      <c r="O136" s="77"/>
      <c r="P136" s="191">
        <f>O136*H136</f>
        <v>0</v>
      </c>
      <c r="Q136" s="191">
        <v>0</v>
      </c>
      <c r="R136" s="191">
        <f>Q136*H136</f>
        <v>0</v>
      </c>
      <c r="S136" s="191">
        <v>0</v>
      </c>
      <c r="T136" s="192">
        <f>S136*H136</f>
        <v>0</v>
      </c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R136" s="193" t="s">
        <v>364</v>
      </c>
      <c r="AT136" s="193" t="s">
        <v>259</v>
      </c>
      <c r="AU136" s="193" t="s">
        <v>82</v>
      </c>
      <c r="AY136" s="19" t="s">
        <v>257</v>
      </c>
      <c r="BE136" s="194">
        <f>IF(N136="základní",J136,0)</f>
        <v>0</v>
      </c>
      <c r="BF136" s="194">
        <f>IF(N136="snížená",J136,0)</f>
        <v>0</v>
      </c>
      <c r="BG136" s="194">
        <f>IF(N136="zákl. přenesená",J136,0)</f>
        <v>0</v>
      </c>
      <c r="BH136" s="194">
        <f>IF(N136="sníž. přenesená",J136,0)</f>
        <v>0</v>
      </c>
      <c r="BI136" s="194">
        <f>IF(N136="nulová",J136,0)</f>
        <v>0</v>
      </c>
      <c r="BJ136" s="19" t="s">
        <v>82</v>
      </c>
      <c r="BK136" s="194">
        <f>ROUND(I136*H136,2)</f>
        <v>0</v>
      </c>
      <c r="BL136" s="19" t="s">
        <v>364</v>
      </c>
      <c r="BM136" s="193" t="s">
        <v>320</v>
      </c>
    </row>
    <row r="137" s="2" customFormat="1">
      <c r="A137" s="38"/>
      <c r="B137" s="39"/>
      <c r="C137" s="38"/>
      <c r="D137" s="196" t="s">
        <v>1062</v>
      </c>
      <c r="E137" s="38"/>
      <c r="F137" s="237" t="s">
        <v>4429</v>
      </c>
      <c r="G137" s="38"/>
      <c r="H137" s="38"/>
      <c r="I137" s="238"/>
      <c r="J137" s="38"/>
      <c r="K137" s="38"/>
      <c r="L137" s="39"/>
      <c r="M137" s="239"/>
      <c r="N137" s="240"/>
      <c r="O137" s="77"/>
      <c r="P137" s="77"/>
      <c r="Q137" s="77"/>
      <c r="R137" s="77"/>
      <c r="S137" s="77"/>
      <c r="T137" s="78"/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T137" s="19" t="s">
        <v>1062</v>
      </c>
      <c r="AU137" s="19" t="s">
        <v>82</v>
      </c>
    </row>
    <row r="138" s="2" customFormat="1" ht="16.5" customHeight="1">
      <c r="A138" s="38"/>
      <c r="B138" s="181"/>
      <c r="C138" s="182" t="s">
        <v>290</v>
      </c>
      <c r="D138" s="182" t="s">
        <v>259</v>
      </c>
      <c r="E138" s="183" t="s">
        <v>2387</v>
      </c>
      <c r="F138" s="184" t="s">
        <v>2388</v>
      </c>
      <c r="G138" s="185" t="s">
        <v>493</v>
      </c>
      <c r="H138" s="186">
        <v>1</v>
      </c>
      <c r="I138" s="187"/>
      <c r="J138" s="188">
        <f>ROUND(I138*H138,2)</f>
        <v>0</v>
      </c>
      <c r="K138" s="184" t="s">
        <v>2355</v>
      </c>
      <c r="L138" s="39"/>
      <c r="M138" s="189" t="s">
        <v>1</v>
      </c>
      <c r="N138" s="190" t="s">
        <v>40</v>
      </c>
      <c r="O138" s="77"/>
      <c r="P138" s="191">
        <f>O138*H138</f>
        <v>0</v>
      </c>
      <c r="Q138" s="191">
        <v>0</v>
      </c>
      <c r="R138" s="191">
        <f>Q138*H138</f>
        <v>0</v>
      </c>
      <c r="S138" s="191">
        <v>0</v>
      </c>
      <c r="T138" s="192">
        <f>S138*H138</f>
        <v>0</v>
      </c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R138" s="193" t="s">
        <v>364</v>
      </c>
      <c r="AT138" s="193" t="s">
        <v>259</v>
      </c>
      <c r="AU138" s="193" t="s">
        <v>82</v>
      </c>
      <c r="AY138" s="19" t="s">
        <v>257</v>
      </c>
      <c r="BE138" s="194">
        <f>IF(N138="základní",J138,0)</f>
        <v>0</v>
      </c>
      <c r="BF138" s="194">
        <f>IF(N138="snížená",J138,0)</f>
        <v>0</v>
      </c>
      <c r="BG138" s="194">
        <f>IF(N138="zákl. přenesená",J138,0)</f>
        <v>0</v>
      </c>
      <c r="BH138" s="194">
        <f>IF(N138="sníž. přenesená",J138,0)</f>
        <v>0</v>
      </c>
      <c r="BI138" s="194">
        <f>IF(N138="nulová",J138,0)</f>
        <v>0</v>
      </c>
      <c r="BJ138" s="19" t="s">
        <v>82</v>
      </c>
      <c r="BK138" s="194">
        <f>ROUND(I138*H138,2)</f>
        <v>0</v>
      </c>
      <c r="BL138" s="19" t="s">
        <v>364</v>
      </c>
      <c r="BM138" s="193" t="s">
        <v>334</v>
      </c>
    </row>
    <row r="139" s="2" customFormat="1">
      <c r="A139" s="38"/>
      <c r="B139" s="39"/>
      <c r="C139" s="38"/>
      <c r="D139" s="196" t="s">
        <v>1062</v>
      </c>
      <c r="E139" s="38"/>
      <c r="F139" s="237" t="s">
        <v>4436</v>
      </c>
      <c r="G139" s="38"/>
      <c r="H139" s="38"/>
      <c r="I139" s="238"/>
      <c r="J139" s="38"/>
      <c r="K139" s="38"/>
      <c r="L139" s="39"/>
      <c r="M139" s="239"/>
      <c r="N139" s="240"/>
      <c r="O139" s="77"/>
      <c r="P139" s="77"/>
      <c r="Q139" s="77"/>
      <c r="R139" s="77"/>
      <c r="S139" s="77"/>
      <c r="T139" s="78"/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T139" s="19" t="s">
        <v>1062</v>
      </c>
      <c r="AU139" s="19" t="s">
        <v>82</v>
      </c>
    </row>
    <row r="140" s="2" customFormat="1" ht="24.15" customHeight="1">
      <c r="A140" s="38"/>
      <c r="B140" s="181"/>
      <c r="C140" s="182" t="s">
        <v>301</v>
      </c>
      <c r="D140" s="182" t="s">
        <v>259</v>
      </c>
      <c r="E140" s="183" t="s">
        <v>2395</v>
      </c>
      <c r="F140" s="184" t="s">
        <v>2396</v>
      </c>
      <c r="G140" s="185" t="s">
        <v>422</v>
      </c>
      <c r="H140" s="186">
        <v>1.5</v>
      </c>
      <c r="I140" s="187"/>
      <c r="J140" s="188">
        <f>ROUND(I140*H140,2)</f>
        <v>0</v>
      </c>
      <c r="K140" s="184" t="s">
        <v>2355</v>
      </c>
      <c r="L140" s="39"/>
      <c r="M140" s="189" t="s">
        <v>1</v>
      </c>
      <c r="N140" s="190" t="s">
        <v>40</v>
      </c>
      <c r="O140" s="77"/>
      <c r="P140" s="191">
        <f>O140*H140</f>
        <v>0</v>
      </c>
      <c r="Q140" s="191">
        <v>0</v>
      </c>
      <c r="R140" s="191">
        <f>Q140*H140</f>
        <v>0</v>
      </c>
      <c r="S140" s="191">
        <v>0</v>
      </c>
      <c r="T140" s="192">
        <f>S140*H140</f>
        <v>0</v>
      </c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R140" s="193" t="s">
        <v>364</v>
      </c>
      <c r="AT140" s="193" t="s">
        <v>259</v>
      </c>
      <c r="AU140" s="193" t="s">
        <v>82</v>
      </c>
      <c r="AY140" s="19" t="s">
        <v>257</v>
      </c>
      <c r="BE140" s="194">
        <f>IF(N140="základní",J140,0)</f>
        <v>0</v>
      </c>
      <c r="BF140" s="194">
        <f>IF(N140="snížená",J140,0)</f>
        <v>0</v>
      </c>
      <c r="BG140" s="194">
        <f>IF(N140="zákl. přenesená",J140,0)</f>
        <v>0</v>
      </c>
      <c r="BH140" s="194">
        <f>IF(N140="sníž. přenesená",J140,0)</f>
        <v>0</v>
      </c>
      <c r="BI140" s="194">
        <f>IF(N140="nulová",J140,0)</f>
        <v>0</v>
      </c>
      <c r="BJ140" s="19" t="s">
        <v>82</v>
      </c>
      <c r="BK140" s="194">
        <f>ROUND(I140*H140,2)</f>
        <v>0</v>
      </c>
      <c r="BL140" s="19" t="s">
        <v>364</v>
      </c>
      <c r="BM140" s="193" t="s">
        <v>350</v>
      </c>
    </row>
    <row r="141" s="2" customFormat="1">
      <c r="A141" s="38"/>
      <c r="B141" s="39"/>
      <c r="C141" s="38"/>
      <c r="D141" s="196" t="s">
        <v>1062</v>
      </c>
      <c r="E141" s="38"/>
      <c r="F141" s="237" t="s">
        <v>4429</v>
      </c>
      <c r="G141" s="38"/>
      <c r="H141" s="38"/>
      <c r="I141" s="238"/>
      <c r="J141" s="38"/>
      <c r="K141" s="38"/>
      <c r="L141" s="39"/>
      <c r="M141" s="239"/>
      <c r="N141" s="240"/>
      <c r="O141" s="77"/>
      <c r="P141" s="77"/>
      <c r="Q141" s="77"/>
      <c r="R141" s="77"/>
      <c r="S141" s="77"/>
      <c r="T141" s="78"/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T141" s="19" t="s">
        <v>1062</v>
      </c>
      <c r="AU141" s="19" t="s">
        <v>82</v>
      </c>
    </row>
    <row r="142" s="2" customFormat="1" ht="37.8" customHeight="1">
      <c r="A142" s="38"/>
      <c r="B142" s="181"/>
      <c r="C142" s="182" t="s">
        <v>307</v>
      </c>
      <c r="D142" s="182" t="s">
        <v>259</v>
      </c>
      <c r="E142" s="183" t="s">
        <v>2399</v>
      </c>
      <c r="F142" s="184" t="s">
        <v>2400</v>
      </c>
      <c r="G142" s="185" t="s">
        <v>422</v>
      </c>
      <c r="H142" s="186">
        <v>1.5</v>
      </c>
      <c r="I142" s="187"/>
      <c r="J142" s="188">
        <f>ROUND(I142*H142,2)</f>
        <v>0</v>
      </c>
      <c r="K142" s="184" t="s">
        <v>2355</v>
      </c>
      <c r="L142" s="39"/>
      <c r="M142" s="189" t="s">
        <v>1</v>
      </c>
      <c r="N142" s="190" t="s">
        <v>40</v>
      </c>
      <c r="O142" s="77"/>
      <c r="P142" s="191">
        <f>O142*H142</f>
        <v>0</v>
      </c>
      <c r="Q142" s="191">
        <v>0</v>
      </c>
      <c r="R142" s="191">
        <f>Q142*H142</f>
        <v>0</v>
      </c>
      <c r="S142" s="191">
        <v>0</v>
      </c>
      <c r="T142" s="192">
        <f>S142*H142</f>
        <v>0</v>
      </c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R142" s="193" t="s">
        <v>364</v>
      </c>
      <c r="AT142" s="193" t="s">
        <v>259</v>
      </c>
      <c r="AU142" s="193" t="s">
        <v>82</v>
      </c>
      <c r="AY142" s="19" t="s">
        <v>257</v>
      </c>
      <c r="BE142" s="194">
        <f>IF(N142="základní",J142,0)</f>
        <v>0</v>
      </c>
      <c r="BF142" s="194">
        <f>IF(N142="snížená",J142,0)</f>
        <v>0</v>
      </c>
      <c r="BG142" s="194">
        <f>IF(N142="zákl. přenesená",J142,0)</f>
        <v>0</v>
      </c>
      <c r="BH142" s="194">
        <f>IF(N142="sníž. přenesená",J142,0)</f>
        <v>0</v>
      </c>
      <c r="BI142" s="194">
        <f>IF(N142="nulová",J142,0)</f>
        <v>0</v>
      </c>
      <c r="BJ142" s="19" t="s">
        <v>82</v>
      </c>
      <c r="BK142" s="194">
        <f>ROUND(I142*H142,2)</f>
        <v>0</v>
      </c>
      <c r="BL142" s="19" t="s">
        <v>364</v>
      </c>
      <c r="BM142" s="193" t="s">
        <v>364</v>
      </c>
    </row>
    <row r="143" s="2" customFormat="1" ht="24.15" customHeight="1">
      <c r="A143" s="38"/>
      <c r="B143" s="181"/>
      <c r="C143" s="182" t="s">
        <v>314</v>
      </c>
      <c r="D143" s="182" t="s">
        <v>259</v>
      </c>
      <c r="E143" s="183" t="s">
        <v>2403</v>
      </c>
      <c r="F143" s="184" t="s">
        <v>2404</v>
      </c>
      <c r="G143" s="185" t="s">
        <v>422</v>
      </c>
      <c r="H143" s="186">
        <v>1</v>
      </c>
      <c r="I143" s="187"/>
      <c r="J143" s="188">
        <f>ROUND(I143*H143,2)</f>
        <v>0</v>
      </c>
      <c r="K143" s="184" t="s">
        <v>2355</v>
      </c>
      <c r="L143" s="39"/>
      <c r="M143" s="189" t="s">
        <v>1</v>
      </c>
      <c r="N143" s="190" t="s">
        <v>40</v>
      </c>
      <c r="O143" s="77"/>
      <c r="P143" s="191">
        <f>O143*H143</f>
        <v>0</v>
      </c>
      <c r="Q143" s="191">
        <v>0</v>
      </c>
      <c r="R143" s="191">
        <f>Q143*H143</f>
        <v>0</v>
      </c>
      <c r="S143" s="191">
        <v>0</v>
      </c>
      <c r="T143" s="192">
        <f>S143*H143</f>
        <v>0</v>
      </c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R143" s="193" t="s">
        <v>364</v>
      </c>
      <c r="AT143" s="193" t="s">
        <v>259</v>
      </c>
      <c r="AU143" s="193" t="s">
        <v>82</v>
      </c>
      <c r="AY143" s="19" t="s">
        <v>257</v>
      </c>
      <c r="BE143" s="194">
        <f>IF(N143="základní",J143,0)</f>
        <v>0</v>
      </c>
      <c r="BF143" s="194">
        <f>IF(N143="snížená",J143,0)</f>
        <v>0</v>
      </c>
      <c r="BG143" s="194">
        <f>IF(N143="zákl. přenesená",J143,0)</f>
        <v>0</v>
      </c>
      <c r="BH143" s="194">
        <f>IF(N143="sníž. přenesená",J143,0)</f>
        <v>0</v>
      </c>
      <c r="BI143" s="194">
        <f>IF(N143="nulová",J143,0)</f>
        <v>0</v>
      </c>
      <c r="BJ143" s="19" t="s">
        <v>82</v>
      </c>
      <c r="BK143" s="194">
        <f>ROUND(I143*H143,2)</f>
        <v>0</v>
      </c>
      <c r="BL143" s="19" t="s">
        <v>364</v>
      </c>
      <c r="BM143" s="193" t="s">
        <v>374</v>
      </c>
    </row>
    <row r="144" s="2" customFormat="1">
      <c r="A144" s="38"/>
      <c r="B144" s="39"/>
      <c r="C144" s="38"/>
      <c r="D144" s="196" t="s">
        <v>1062</v>
      </c>
      <c r="E144" s="38"/>
      <c r="F144" s="237" t="s">
        <v>4429</v>
      </c>
      <c r="G144" s="38"/>
      <c r="H144" s="38"/>
      <c r="I144" s="238"/>
      <c r="J144" s="38"/>
      <c r="K144" s="38"/>
      <c r="L144" s="39"/>
      <c r="M144" s="239"/>
      <c r="N144" s="240"/>
      <c r="O144" s="77"/>
      <c r="P144" s="77"/>
      <c r="Q144" s="77"/>
      <c r="R144" s="77"/>
      <c r="S144" s="77"/>
      <c r="T144" s="78"/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T144" s="19" t="s">
        <v>1062</v>
      </c>
      <c r="AU144" s="19" t="s">
        <v>82</v>
      </c>
    </row>
    <row r="145" s="2" customFormat="1" ht="33" customHeight="1">
      <c r="A145" s="38"/>
      <c r="B145" s="181"/>
      <c r="C145" s="182" t="s">
        <v>320</v>
      </c>
      <c r="D145" s="182" t="s">
        <v>259</v>
      </c>
      <c r="E145" s="183" t="s">
        <v>2407</v>
      </c>
      <c r="F145" s="184" t="s">
        <v>2408</v>
      </c>
      <c r="G145" s="185" t="s">
        <v>422</v>
      </c>
      <c r="H145" s="186">
        <v>1</v>
      </c>
      <c r="I145" s="187"/>
      <c r="J145" s="188">
        <f>ROUND(I145*H145,2)</f>
        <v>0</v>
      </c>
      <c r="K145" s="184" t="s">
        <v>2355</v>
      </c>
      <c r="L145" s="39"/>
      <c r="M145" s="189" t="s">
        <v>1</v>
      </c>
      <c r="N145" s="190" t="s">
        <v>40</v>
      </c>
      <c r="O145" s="77"/>
      <c r="P145" s="191">
        <f>O145*H145</f>
        <v>0</v>
      </c>
      <c r="Q145" s="191">
        <v>0</v>
      </c>
      <c r="R145" s="191">
        <f>Q145*H145</f>
        <v>0</v>
      </c>
      <c r="S145" s="191">
        <v>0</v>
      </c>
      <c r="T145" s="192">
        <f>S145*H145</f>
        <v>0</v>
      </c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  <c r="AR145" s="193" t="s">
        <v>364</v>
      </c>
      <c r="AT145" s="193" t="s">
        <v>259</v>
      </c>
      <c r="AU145" s="193" t="s">
        <v>82</v>
      </c>
      <c r="AY145" s="19" t="s">
        <v>257</v>
      </c>
      <c r="BE145" s="194">
        <f>IF(N145="základní",J145,0)</f>
        <v>0</v>
      </c>
      <c r="BF145" s="194">
        <f>IF(N145="snížená",J145,0)</f>
        <v>0</v>
      </c>
      <c r="BG145" s="194">
        <f>IF(N145="zákl. přenesená",J145,0)</f>
        <v>0</v>
      </c>
      <c r="BH145" s="194">
        <f>IF(N145="sníž. přenesená",J145,0)</f>
        <v>0</v>
      </c>
      <c r="BI145" s="194">
        <f>IF(N145="nulová",J145,0)</f>
        <v>0</v>
      </c>
      <c r="BJ145" s="19" t="s">
        <v>82</v>
      </c>
      <c r="BK145" s="194">
        <f>ROUND(I145*H145,2)</f>
        <v>0</v>
      </c>
      <c r="BL145" s="19" t="s">
        <v>364</v>
      </c>
      <c r="BM145" s="193" t="s">
        <v>388</v>
      </c>
    </row>
    <row r="146" s="2" customFormat="1" ht="16.5" customHeight="1">
      <c r="A146" s="38"/>
      <c r="B146" s="181"/>
      <c r="C146" s="182" t="s">
        <v>327</v>
      </c>
      <c r="D146" s="182" t="s">
        <v>259</v>
      </c>
      <c r="E146" s="183" t="s">
        <v>2391</v>
      </c>
      <c r="F146" s="184" t="s">
        <v>2392</v>
      </c>
      <c r="G146" s="185" t="s">
        <v>1799</v>
      </c>
      <c r="H146" s="186">
        <v>30</v>
      </c>
      <c r="I146" s="187"/>
      <c r="J146" s="188">
        <f>ROUND(I146*H146,2)</f>
        <v>0</v>
      </c>
      <c r="K146" s="184" t="s">
        <v>2355</v>
      </c>
      <c r="L146" s="39"/>
      <c r="M146" s="189" t="s">
        <v>1</v>
      </c>
      <c r="N146" s="190" t="s">
        <v>40</v>
      </c>
      <c r="O146" s="77"/>
      <c r="P146" s="191">
        <f>O146*H146</f>
        <v>0</v>
      </c>
      <c r="Q146" s="191">
        <v>0</v>
      </c>
      <c r="R146" s="191">
        <f>Q146*H146</f>
        <v>0</v>
      </c>
      <c r="S146" s="191">
        <v>0</v>
      </c>
      <c r="T146" s="192">
        <f>S146*H146</f>
        <v>0</v>
      </c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  <c r="AR146" s="193" t="s">
        <v>364</v>
      </c>
      <c r="AT146" s="193" t="s">
        <v>259</v>
      </c>
      <c r="AU146" s="193" t="s">
        <v>82</v>
      </c>
      <c r="AY146" s="19" t="s">
        <v>257</v>
      </c>
      <c r="BE146" s="194">
        <f>IF(N146="základní",J146,0)</f>
        <v>0</v>
      </c>
      <c r="BF146" s="194">
        <f>IF(N146="snížená",J146,0)</f>
        <v>0</v>
      </c>
      <c r="BG146" s="194">
        <f>IF(N146="zákl. přenesená",J146,0)</f>
        <v>0</v>
      </c>
      <c r="BH146" s="194">
        <f>IF(N146="sníž. přenesená",J146,0)</f>
        <v>0</v>
      </c>
      <c r="BI146" s="194">
        <f>IF(N146="nulová",J146,0)</f>
        <v>0</v>
      </c>
      <c r="BJ146" s="19" t="s">
        <v>82</v>
      </c>
      <c r="BK146" s="194">
        <f>ROUND(I146*H146,2)</f>
        <v>0</v>
      </c>
      <c r="BL146" s="19" t="s">
        <v>364</v>
      </c>
      <c r="BM146" s="193" t="s">
        <v>402</v>
      </c>
    </row>
    <row r="147" s="2" customFormat="1">
      <c r="A147" s="38"/>
      <c r="B147" s="39"/>
      <c r="C147" s="38"/>
      <c r="D147" s="196" t="s">
        <v>1062</v>
      </c>
      <c r="E147" s="38"/>
      <c r="F147" s="237" t="s">
        <v>4429</v>
      </c>
      <c r="G147" s="38"/>
      <c r="H147" s="38"/>
      <c r="I147" s="238"/>
      <c r="J147" s="38"/>
      <c r="K147" s="38"/>
      <c r="L147" s="39"/>
      <c r="M147" s="239"/>
      <c r="N147" s="240"/>
      <c r="O147" s="77"/>
      <c r="P147" s="77"/>
      <c r="Q147" s="77"/>
      <c r="R147" s="77"/>
      <c r="S147" s="77"/>
      <c r="T147" s="78"/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  <c r="AT147" s="19" t="s">
        <v>1062</v>
      </c>
      <c r="AU147" s="19" t="s">
        <v>82</v>
      </c>
    </row>
    <row r="148" s="2" customFormat="1" ht="16.5" customHeight="1">
      <c r="A148" s="38"/>
      <c r="B148" s="181"/>
      <c r="C148" s="182" t="s">
        <v>334</v>
      </c>
      <c r="D148" s="182" t="s">
        <v>259</v>
      </c>
      <c r="E148" s="183" t="s">
        <v>2411</v>
      </c>
      <c r="F148" s="184" t="s">
        <v>2412</v>
      </c>
      <c r="G148" s="185" t="s">
        <v>422</v>
      </c>
      <c r="H148" s="186">
        <v>32</v>
      </c>
      <c r="I148" s="187"/>
      <c r="J148" s="188">
        <f>ROUND(I148*H148,2)</f>
        <v>0</v>
      </c>
      <c r="K148" s="184" t="s">
        <v>2355</v>
      </c>
      <c r="L148" s="39"/>
      <c r="M148" s="189" t="s">
        <v>1</v>
      </c>
      <c r="N148" s="190" t="s">
        <v>40</v>
      </c>
      <c r="O148" s="77"/>
      <c r="P148" s="191">
        <f>O148*H148</f>
        <v>0</v>
      </c>
      <c r="Q148" s="191">
        <v>0</v>
      </c>
      <c r="R148" s="191">
        <f>Q148*H148</f>
        <v>0</v>
      </c>
      <c r="S148" s="191">
        <v>0</v>
      </c>
      <c r="T148" s="192">
        <f>S148*H148</f>
        <v>0</v>
      </c>
      <c r="U148" s="38"/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  <c r="AR148" s="193" t="s">
        <v>364</v>
      </c>
      <c r="AT148" s="193" t="s">
        <v>259</v>
      </c>
      <c r="AU148" s="193" t="s">
        <v>82</v>
      </c>
      <c r="AY148" s="19" t="s">
        <v>257</v>
      </c>
      <c r="BE148" s="194">
        <f>IF(N148="základní",J148,0)</f>
        <v>0</v>
      </c>
      <c r="BF148" s="194">
        <f>IF(N148="snížená",J148,0)</f>
        <v>0</v>
      </c>
      <c r="BG148" s="194">
        <f>IF(N148="zákl. přenesená",J148,0)</f>
        <v>0</v>
      </c>
      <c r="BH148" s="194">
        <f>IF(N148="sníž. přenesená",J148,0)</f>
        <v>0</v>
      </c>
      <c r="BI148" s="194">
        <f>IF(N148="nulová",J148,0)</f>
        <v>0</v>
      </c>
      <c r="BJ148" s="19" t="s">
        <v>82</v>
      </c>
      <c r="BK148" s="194">
        <f>ROUND(I148*H148,2)</f>
        <v>0</v>
      </c>
      <c r="BL148" s="19" t="s">
        <v>364</v>
      </c>
      <c r="BM148" s="193" t="s">
        <v>413</v>
      </c>
    </row>
    <row r="149" s="2" customFormat="1">
      <c r="A149" s="38"/>
      <c r="B149" s="39"/>
      <c r="C149" s="38"/>
      <c r="D149" s="196" t="s">
        <v>1062</v>
      </c>
      <c r="E149" s="38"/>
      <c r="F149" s="237" t="s">
        <v>4429</v>
      </c>
      <c r="G149" s="38"/>
      <c r="H149" s="38"/>
      <c r="I149" s="238"/>
      <c r="J149" s="38"/>
      <c r="K149" s="38"/>
      <c r="L149" s="39"/>
      <c r="M149" s="239"/>
      <c r="N149" s="240"/>
      <c r="O149" s="77"/>
      <c r="P149" s="77"/>
      <c r="Q149" s="77"/>
      <c r="R149" s="77"/>
      <c r="S149" s="77"/>
      <c r="T149" s="78"/>
      <c r="U149" s="38"/>
      <c r="V149" s="38"/>
      <c r="W149" s="38"/>
      <c r="X149" s="38"/>
      <c r="Y149" s="38"/>
      <c r="Z149" s="38"/>
      <c r="AA149" s="38"/>
      <c r="AB149" s="38"/>
      <c r="AC149" s="38"/>
      <c r="AD149" s="38"/>
      <c r="AE149" s="38"/>
      <c r="AT149" s="19" t="s">
        <v>1062</v>
      </c>
      <c r="AU149" s="19" t="s">
        <v>82</v>
      </c>
    </row>
    <row r="150" s="2" customFormat="1" ht="24.15" customHeight="1">
      <c r="A150" s="38"/>
      <c r="B150" s="181"/>
      <c r="C150" s="182" t="s">
        <v>343</v>
      </c>
      <c r="D150" s="182" t="s">
        <v>259</v>
      </c>
      <c r="E150" s="183" t="s">
        <v>2413</v>
      </c>
      <c r="F150" s="184" t="s">
        <v>2414</v>
      </c>
      <c r="G150" s="185" t="s">
        <v>422</v>
      </c>
      <c r="H150" s="186">
        <v>32</v>
      </c>
      <c r="I150" s="187"/>
      <c r="J150" s="188">
        <f>ROUND(I150*H150,2)</f>
        <v>0</v>
      </c>
      <c r="K150" s="184" t="s">
        <v>2355</v>
      </c>
      <c r="L150" s="39"/>
      <c r="M150" s="189" t="s">
        <v>1</v>
      </c>
      <c r="N150" s="190" t="s">
        <v>40</v>
      </c>
      <c r="O150" s="77"/>
      <c r="P150" s="191">
        <f>O150*H150</f>
        <v>0</v>
      </c>
      <c r="Q150" s="191">
        <v>0</v>
      </c>
      <c r="R150" s="191">
        <f>Q150*H150</f>
        <v>0</v>
      </c>
      <c r="S150" s="191">
        <v>0</v>
      </c>
      <c r="T150" s="192">
        <f>S150*H150</f>
        <v>0</v>
      </c>
      <c r="U150" s="38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  <c r="AR150" s="193" t="s">
        <v>364</v>
      </c>
      <c r="AT150" s="193" t="s">
        <v>259</v>
      </c>
      <c r="AU150" s="193" t="s">
        <v>82</v>
      </c>
      <c r="AY150" s="19" t="s">
        <v>257</v>
      </c>
      <c r="BE150" s="194">
        <f>IF(N150="základní",J150,0)</f>
        <v>0</v>
      </c>
      <c r="BF150" s="194">
        <f>IF(N150="snížená",J150,0)</f>
        <v>0</v>
      </c>
      <c r="BG150" s="194">
        <f>IF(N150="zákl. přenesená",J150,0)</f>
        <v>0</v>
      </c>
      <c r="BH150" s="194">
        <f>IF(N150="sníž. přenesená",J150,0)</f>
        <v>0</v>
      </c>
      <c r="BI150" s="194">
        <f>IF(N150="nulová",J150,0)</f>
        <v>0</v>
      </c>
      <c r="BJ150" s="19" t="s">
        <v>82</v>
      </c>
      <c r="BK150" s="194">
        <f>ROUND(I150*H150,2)</f>
        <v>0</v>
      </c>
      <c r="BL150" s="19" t="s">
        <v>364</v>
      </c>
      <c r="BM150" s="193" t="s">
        <v>427</v>
      </c>
    </row>
    <row r="151" s="2" customFormat="1">
      <c r="A151" s="38"/>
      <c r="B151" s="39"/>
      <c r="C151" s="38"/>
      <c r="D151" s="196" t="s">
        <v>1062</v>
      </c>
      <c r="E151" s="38"/>
      <c r="F151" s="237" t="s">
        <v>4429</v>
      </c>
      <c r="G151" s="38"/>
      <c r="H151" s="38"/>
      <c r="I151" s="238"/>
      <c r="J151" s="38"/>
      <c r="K151" s="38"/>
      <c r="L151" s="39"/>
      <c r="M151" s="239"/>
      <c r="N151" s="240"/>
      <c r="O151" s="77"/>
      <c r="P151" s="77"/>
      <c r="Q151" s="77"/>
      <c r="R151" s="77"/>
      <c r="S151" s="77"/>
      <c r="T151" s="78"/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  <c r="AT151" s="19" t="s">
        <v>1062</v>
      </c>
      <c r="AU151" s="19" t="s">
        <v>82</v>
      </c>
    </row>
    <row r="152" s="2" customFormat="1" ht="16.5" customHeight="1">
      <c r="A152" s="38"/>
      <c r="B152" s="181"/>
      <c r="C152" s="182" t="s">
        <v>350</v>
      </c>
      <c r="D152" s="182" t="s">
        <v>259</v>
      </c>
      <c r="E152" s="183" t="s">
        <v>2415</v>
      </c>
      <c r="F152" s="184" t="s">
        <v>2416</v>
      </c>
      <c r="G152" s="185" t="s">
        <v>2417</v>
      </c>
      <c r="H152" s="186">
        <v>5</v>
      </c>
      <c r="I152" s="187"/>
      <c r="J152" s="188">
        <f>ROUND(I152*H152,2)</f>
        <v>0</v>
      </c>
      <c r="K152" s="184" t="s">
        <v>2355</v>
      </c>
      <c r="L152" s="39"/>
      <c r="M152" s="189" t="s">
        <v>1</v>
      </c>
      <c r="N152" s="190" t="s">
        <v>40</v>
      </c>
      <c r="O152" s="77"/>
      <c r="P152" s="191">
        <f>O152*H152</f>
        <v>0</v>
      </c>
      <c r="Q152" s="191">
        <v>0</v>
      </c>
      <c r="R152" s="191">
        <f>Q152*H152</f>
        <v>0</v>
      </c>
      <c r="S152" s="191">
        <v>0</v>
      </c>
      <c r="T152" s="192">
        <f>S152*H152</f>
        <v>0</v>
      </c>
      <c r="U152" s="38"/>
      <c r="V152" s="38"/>
      <c r="W152" s="38"/>
      <c r="X152" s="38"/>
      <c r="Y152" s="38"/>
      <c r="Z152" s="38"/>
      <c r="AA152" s="38"/>
      <c r="AB152" s="38"/>
      <c r="AC152" s="38"/>
      <c r="AD152" s="38"/>
      <c r="AE152" s="38"/>
      <c r="AR152" s="193" t="s">
        <v>364</v>
      </c>
      <c r="AT152" s="193" t="s">
        <v>259</v>
      </c>
      <c r="AU152" s="193" t="s">
        <v>82</v>
      </c>
      <c r="AY152" s="19" t="s">
        <v>257</v>
      </c>
      <c r="BE152" s="194">
        <f>IF(N152="základní",J152,0)</f>
        <v>0</v>
      </c>
      <c r="BF152" s="194">
        <f>IF(N152="snížená",J152,0)</f>
        <v>0</v>
      </c>
      <c r="BG152" s="194">
        <f>IF(N152="zákl. přenesená",J152,0)</f>
        <v>0</v>
      </c>
      <c r="BH152" s="194">
        <f>IF(N152="sníž. přenesená",J152,0)</f>
        <v>0</v>
      </c>
      <c r="BI152" s="194">
        <f>IF(N152="nulová",J152,0)</f>
        <v>0</v>
      </c>
      <c r="BJ152" s="19" t="s">
        <v>82</v>
      </c>
      <c r="BK152" s="194">
        <f>ROUND(I152*H152,2)</f>
        <v>0</v>
      </c>
      <c r="BL152" s="19" t="s">
        <v>364</v>
      </c>
      <c r="BM152" s="193" t="s">
        <v>439</v>
      </c>
    </row>
    <row r="153" s="2" customFormat="1">
      <c r="A153" s="38"/>
      <c r="B153" s="39"/>
      <c r="C153" s="38"/>
      <c r="D153" s="196" t="s">
        <v>1062</v>
      </c>
      <c r="E153" s="38"/>
      <c r="F153" s="237" t="s">
        <v>4429</v>
      </c>
      <c r="G153" s="38"/>
      <c r="H153" s="38"/>
      <c r="I153" s="238"/>
      <c r="J153" s="38"/>
      <c r="K153" s="38"/>
      <c r="L153" s="39"/>
      <c r="M153" s="239"/>
      <c r="N153" s="240"/>
      <c r="O153" s="77"/>
      <c r="P153" s="77"/>
      <c r="Q153" s="77"/>
      <c r="R153" s="77"/>
      <c r="S153" s="77"/>
      <c r="T153" s="78"/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  <c r="AT153" s="19" t="s">
        <v>1062</v>
      </c>
      <c r="AU153" s="19" t="s">
        <v>82</v>
      </c>
    </row>
    <row r="154" s="2" customFormat="1" ht="16.5" customHeight="1">
      <c r="A154" s="38"/>
      <c r="B154" s="181"/>
      <c r="C154" s="182" t="s">
        <v>8</v>
      </c>
      <c r="D154" s="182" t="s">
        <v>259</v>
      </c>
      <c r="E154" s="183" t="s">
        <v>2363</v>
      </c>
      <c r="F154" s="184" t="s">
        <v>2410</v>
      </c>
      <c r="G154" s="185" t="s">
        <v>2365</v>
      </c>
      <c r="H154" s="186">
        <v>5</v>
      </c>
      <c r="I154" s="187"/>
      <c r="J154" s="188">
        <f>ROUND(I154*H154,2)</f>
        <v>0</v>
      </c>
      <c r="K154" s="184" t="s">
        <v>2351</v>
      </c>
      <c r="L154" s="39"/>
      <c r="M154" s="189" t="s">
        <v>1</v>
      </c>
      <c r="N154" s="190" t="s">
        <v>40</v>
      </c>
      <c r="O154" s="77"/>
      <c r="P154" s="191">
        <f>O154*H154</f>
        <v>0</v>
      </c>
      <c r="Q154" s="191">
        <v>0</v>
      </c>
      <c r="R154" s="191">
        <f>Q154*H154</f>
        <v>0</v>
      </c>
      <c r="S154" s="191">
        <v>0</v>
      </c>
      <c r="T154" s="192">
        <f>S154*H154</f>
        <v>0</v>
      </c>
      <c r="U154" s="38"/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  <c r="AR154" s="193" t="s">
        <v>364</v>
      </c>
      <c r="AT154" s="193" t="s">
        <v>259</v>
      </c>
      <c r="AU154" s="193" t="s">
        <v>82</v>
      </c>
      <c r="AY154" s="19" t="s">
        <v>257</v>
      </c>
      <c r="BE154" s="194">
        <f>IF(N154="základní",J154,0)</f>
        <v>0</v>
      </c>
      <c r="BF154" s="194">
        <f>IF(N154="snížená",J154,0)</f>
        <v>0</v>
      </c>
      <c r="BG154" s="194">
        <f>IF(N154="zákl. přenesená",J154,0)</f>
        <v>0</v>
      </c>
      <c r="BH154" s="194">
        <f>IF(N154="sníž. přenesená",J154,0)</f>
        <v>0</v>
      </c>
      <c r="BI154" s="194">
        <f>IF(N154="nulová",J154,0)</f>
        <v>0</v>
      </c>
      <c r="BJ154" s="19" t="s">
        <v>82</v>
      </c>
      <c r="BK154" s="194">
        <f>ROUND(I154*H154,2)</f>
        <v>0</v>
      </c>
      <c r="BL154" s="19" t="s">
        <v>364</v>
      </c>
      <c r="BM154" s="193" t="s">
        <v>450</v>
      </c>
    </row>
    <row r="155" s="2" customFormat="1" ht="16.5" customHeight="1">
      <c r="A155" s="38"/>
      <c r="B155" s="181"/>
      <c r="C155" s="182" t="s">
        <v>364</v>
      </c>
      <c r="D155" s="182" t="s">
        <v>259</v>
      </c>
      <c r="E155" s="183" t="s">
        <v>2366</v>
      </c>
      <c r="F155" s="184" t="s">
        <v>2419</v>
      </c>
      <c r="G155" s="185" t="s">
        <v>422</v>
      </c>
      <c r="H155" s="186">
        <v>20</v>
      </c>
      <c r="I155" s="187"/>
      <c r="J155" s="188">
        <f>ROUND(I155*H155,2)</f>
        <v>0</v>
      </c>
      <c r="K155" s="184" t="s">
        <v>2351</v>
      </c>
      <c r="L155" s="39"/>
      <c r="M155" s="189" t="s">
        <v>1</v>
      </c>
      <c r="N155" s="190" t="s">
        <v>40</v>
      </c>
      <c r="O155" s="77"/>
      <c r="P155" s="191">
        <f>O155*H155</f>
        <v>0</v>
      </c>
      <c r="Q155" s="191">
        <v>0</v>
      </c>
      <c r="R155" s="191">
        <f>Q155*H155</f>
        <v>0</v>
      </c>
      <c r="S155" s="191">
        <v>0</v>
      </c>
      <c r="T155" s="192">
        <f>S155*H155</f>
        <v>0</v>
      </c>
      <c r="U155" s="38"/>
      <c r="V155" s="38"/>
      <c r="W155" s="38"/>
      <c r="X155" s="38"/>
      <c r="Y155" s="38"/>
      <c r="Z155" s="38"/>
      <c r="AA155" s="38"/>
      <c r="AB155" s="38"/>
      <c r="AC155" s="38"/>
      <c r="AD155" s="38"/>
      <c r="AE155" s="38"/>
      <c r="AR155" s="193" t="s">
        <v>364</v>
      </c>
      <c r="AT155" s="193" t="s">
        <v>259</v>
      </c>
      <c r="AU155" s="193" t="s">
        <v>82</v>
      </c>
      <c r="AY155" s="19" t="s">
        <v>257</v>
      </c>
      <c r="BE155" s="194">
        <f>IF(N155="základní",J155,0)</f>
        <v>0</v>
      </c>
      <c r="BF155" s="194">
        <f>IF(N155="snížená",J155,0)</f>
        <v>0</v>
      </c>
      <c r="BG155" s="194">
        <f>IF(N155="zákl. přenesená",J155,0)</f>
        <v>0</v>
      </c>
      <c r="BH155" s="194">
        <f>IF(N155="sníž. přenesená",J155,0)</f>
        <v>0</v>
      </c>
      <c r="BI155" s="194">
        <f>IF(N155="nulová",J155,0)</f>
        <v>0</v>
      </c>
      <c r="BJ155" s="19" t="s">
        <v>82</v>
      </c>
      <c r="BK155" s="194">
        <f>ROUND(I155*H155,2)</f>
        <v>0</v>
      </c>
      <c r="BL155" s="19" t="s">
        <v>364</v>
      </c>
      <c r="BM155" s="193" t="s">
        <v>462</v>
      </c>
    </row>
    <row r="156" s="2" customFormat="1">
      <c r="A156" s="38"/>
      <c r="B156" s="39"/>
      <c r="C156" s="38"/>
      <c r="D156" s="196" t="s">
        <v>1062</v>
      </c>
      <c r="E156" s="38"/>
      <c r="F156" s="237" t="s">
        <v>4429</v>
      </c>
      <c r="G156" s="38"/>
      <c r="H156" s="38"/>
      <c r="I156" s="238"/>
      <c r="J156" s="38"/>
      <c r="K156" s="38"/>
      <c r="L156" s="39"/>
      <c r="M156" s="239"/>
      <c r="N156" s="240"/>
      <c r="O156" s="77"/>
      <c r="P156" s="77"/>
      <c r="Q156" s="77"/>
      <c r="R156" s="77"/>
      <c r="S156" s="77"/>
      <c r="T156" s="78"/>
      <c r="U156" s="38"/>
      <c r="V156" s="38"/>
      <c r="W156" s="38"/>
      <c r="X156" s="38"/>
      <c r="Y156" s="38"/>
      <c r="Z156" s="38"/>
      <c r="AA156" s="38"/>
      <c r="AB156" s="38"/>
      <c r="AC156" s="38"/>
      <c r="AD156" s="38"/>
      <c r="AE156" s="38"/>
      <c r="AT156" s="19" t="s">
        <v>1062</v>
      </c>
      <c r="AU156" s="19" t="s">
        <v>82</v>
      </c>
    </row>
    <row r="157" s="2" customFormat="1" ht="24.15" customHeight="1">
      <c r="A157" s="38"/>
      <c r="B157" s="181"/>
      <c r="C157" s="182" t="s">
        <v>368</v>
      </c>
      <c r="D157" s="182" t="s">
        <v>259</v>
      </c>
      <c r="E157" s="183" t="s">
        <v>2420</v>
      </c>
      <c r="F157" s="184" t="s">
        <v>2421</v>
      </c>
      <c r="G157" s="185" t="s">
        <v>2422</v>
      </c>
      <c r="H157" s="246"/>
      <c r="I157" s="187"/>
      <c r="J157" s="188">
        <f>ROUND(I157*H157,2)</f>
        <v>0</v>
      </c>
      <c r="K157" s="184" t="s">
        <v>2355</v>
      </c>
      <c r="L157" s="39"/>
      <c r="M157" s="189" t="s">
        <v>1</v>
      </c>
      <c r="N157" s="190" t="s">
        <v>40</v>
      </c>
      <c r="O157" s="77"/>
      <c r="P157" s="191">
        <f>O157*H157</f>
        <v>0</v>
      </c>
      <c r="Q157" s="191">
        <v>0</v>
      </c>
      <c r="R157" s="191">
        <f>Q157*H157</f>
        <v>0</v>
      </c>
      <c r="S157" s="191">
        <v>0</v>
      </c>
      <c r="T157" s="192">
        <f>S157*H157</f>
        <v>0</v>
      </c>
      <c r="U157" s="38"/>
      <c r="V157" s="38"/>
      <c r="W157" s="38"/>
      <c r="X157" s="38"/>
      <c r="Y157" s="38"/>
      <c r="Z157" s="38"/>
      <c r="AA157" s="38"/>
      <c r="AB157" s="38"/>
      <c r="AC157" s="38"/>
      <c r="AD157" s="38"/>
      <c r="AE157" s="38"/>
      <c r="AR157" s="193" t="s">
        <v>364</v>
      </c>
      <c r="AT157" s="193" t="s">
        <v>259</v>
      </c>
      <c r="AU157" s="193" t="s">
        <v>82</v>
      </c>
      <c r="AY157" s="19" t="s">
        <v>257</v>
      </c>
      <c r="BE157" s="194">
        <f>IF(N157="základní",J157,0)</f>
        <v>0</v>
      </c>
      <c r="BF157" s="194">
        <f>IF(N157="snížená",J157,0)</f>
        <v>0</v>
      </c>
      <c r="BG157" s="194">
        <f>IF(N157="zákl. přenesená",J157,0)</f>
        <v>0</v>
      </c>
      <c r="BH157" s="194">
        <f>IF(N157="sníž. přenesená",J157,0)</f>
        <v>0</v>
      </c>
      <c r="BI157" s="194">
        <f>IF(N157="nulová",J157,0)</f>
        <v>0</v>
      </c>
      <c r="BJ157" s="19" t="s">
        <v>82</v>
      </c>
      <c r="BK157" s="194">
        <f>ROUND(I157*H157,2)</f>
        <v>0</v>
      </c>
      <c r="BL157" s="19" t="s">
        <v>364</v>
      </c>
      <c r="BM157" s="193" t="s">
        <v>476</v>
      </c>
    </row>
    <row r="158" s="2" customFormat="1">
      <c r="A158" s="38"/>
      <c r="B158" s="39"/>
      <c r="C158" s="38"/>
      <c r="D158" s="196" t="s">
        <v>1062</v>
      </c>
      <c r="E158" s="38"/>
      <c r="F158" s="237" t="s">
        <v>2423</v>
      </c>
      <c r="G158" s="38"/>
      <c r="H158" s="38"/>
      <c r="I158" s="238"/>
      <c r="J158" s="38"/>
      <c r="K158" s="38"/>
      <c r="L158" s="39"/>
      <c r="M158" s="239"/>
      <c r="N158" s="240"/>
      <c r="O158" s="77"/>
      <c r="P158" s="77"/>
      <c r="Q158" s="77"/>
      <c r="R158" s="77"/>
      <c r="S158" s="77"/>
      <c r="T158" s="78"/>
      <c r="U158" s="38"/>
      <c r="V158" s="38"/>
      <c r="W158" s="38"/>
      <c r="X158" s="38"/>
      <c r="Y158" s="38"/>
      <c r="Z158" s="38"/>
      <c r="AA158" s="38"/>
      <c r="AB158" s="38"/>
      <c r="AC158" s="38"/>
      <c r="AD158" s="38"/>
      <c r="AE158" s="38"/>
      <c r="AT158" s="19" t="s">
        <v>1062</v>
      </c>
      <c r="AU158" s="19" t="s">
        <v>82</v>
      </c>
    </row>
    <row r="159" s="12" customFormat="1" ht="25.92" customHeight="1">
      <c r="A159" s="12"/>
      <c r="B159" s="168"/>
      <c r="C159" s="12"/>
      <c r="D159" s="169" t="s">
        <v>74</v>
      </c>
      <c r="E159" s="170" t="s">
        <v>2501</v>
      </c>
      <c r="F159" s="170" t="s">
        <v>2502</v>
      </c>
      <c r="G159" s="12"/>
      <c r="H159" s="12"/>
      <c r="I159" s="171"/>
      <c r="J159" s="172">
        <f>BK159</f>
        <v>0</v>
      </c>
      <c r="K159" s="12"/>
      <c r="L159" s="168"/>
      <c r="M159" s="173"/>
      <c r="N159" s="174"/>
      <c r="O159" s="174"/>
      <c r="P159" s="175">
        <f>P160</f>
        <v>0</v>
      </c>
      <c r="Q159" s="174"/>
      <c r="R159" s="175">
        <f>R160</f>
        <v>0</v>
      </c>
      <c r="S159" s="174"/>
      <c r="T159" s="176">
        <f>T160</f>
        <v>0</v>
      </c>
      <c r="U159" s="12"/>
      <c r="V159" s="12"/>
      <c r="W159" s="12"/>
      <c r="X159" s="12"/>
      <c r="Y159" s="12"/>
      <c r="Z159" s="12"/>
      <c r="AA159" s="12"/>
      <c r="AB159" s="12"/>
      <c r="AC159" s="12"/>
      <c r="AD159" s="12"/>
      <c r="AE159" s="12"/>
      <c r="AR159" s="169" t="s">
        <v>82</v>
      </c>
      <c r="AT159" s="177" t="s">
        <v>74</v>
      </c>
      <c r="AU159" s="177" t="s">
        <v>75</v>
      </c>
      <c r="AY159" s="169" t="s">
        <v>257</v>
      </c>
      <c r="BK159" s="178">
        <f>BK160</f>
        <v>0</v>
      </c>
    </row>
    <row r="160" s="2" customFormat="1" ht="37.8" customHeight="1">
      <c r="A160" s="38"/>
      <c r="B160" s="181"/>
      <c r="C160" s="182" t="s">
        <v>374</v>
      </c>
      <c r="D160" s="182" t="s">
        <v>259</v>
      </c>
      <c r="E160" s="183" t="s">
        <v>2503</v>
      </c>
      <c r="F160" s="184" t="s">
        <v>2504</v>
      </c>
      <c r="G160" s="185" t="s">
        <v>2505</v>
      </c>
      <c r="H160" s="186">
        <v>32</v>
      </c>
      <c r="I160" s="187"/>
      <c r="J160" s="188">
        <f>ROUND(I160*H160,2)</f>
        <v>0</v>
      </c>
      <c r="K160" s="184" t="s">
        <v>2351</v>
      </c>
      <c r="L160" s="39"/>
      <c r="M160" s="241" t="s">
        <v>1</v>
      </c>
      <c r="N160" s="242" t="s">
        <v>40</v>
      </c>
      <c r="O160" s="243"/>
      <c r="P160" s="244">
        <f>O160*H160</f>
        <v>0</v>
      </c>
      <c r="Q160" s="244">
        <v>0</v>
      </c>
      <c r="R160" s="244">
        <f>Q160*H160</f>
        <v>0</v>
      </c>
      <c r="S160" s="244">
        <v>0</v>
      </c>
      <c r="T160" s="245">
        <f>S160*H160</f>
        <v>0</v>
      </c>
      <c r="U160" s="38"/>
      <c r="V160" s="38"/>
      <c r="W160" s="38"/>
      <c r="X160" s="38"/>
      <c r="Y160" s="38"/>
      <c r="Z160" s="38"/>
      <c r="AA160" s="38"/>
      <c r="AB160" s="38"/>
      <c r="AC160" s="38"/>
      <c r="AD160" s="38"/>
      <c r="AE160" s="38"/>
      <c r="AR160" s="193" t="s">
        <v>108</v>
      </c>
      <c r="AT160" s="193" t="s">
        <v>259</v>
      </c>
      <c r="AU160" s="193" t="s">
        <v>82</v>
      </c>
      <c r="AY160" s="19" t="s">
        <v>257</v>
      </c>
      <c r="BE160" s="194">
        <f>IF(N160="základní",J160,0)</f>
        <v>0</v>
      </c>
      <c r="BF160" s="194">
        <f>IF(N160="snížená",J160,0)</f>
        <v>0</v>
      </c>
      <c r="BG160" s="194">
        <f>IF(N160="zákl. přenesená",J160,0)</f>
        <v>0</v>
      </c>
      <c r="BH160" s="194">
        <f>IF(N160="sníž. přenesená",J160,0)</f>
        <v>0</v>
      </c>
      <c r="BI160" s="194">
        <f>IF(N160="nulová",J160,0)</f>
        <v>0</v>
      </c>
      <c r="BJ160" s="19" t="s">
        <v>82</v>
      </c>
      <c r="BK160" s="194">
        <f>ROUND(I160*H160,2)</f>
        <v>0</v>
      </c>
      <c r="BL160" s="19" t="s">
        <v>108</v>
      </c>
      <c r="BM160" s="193" t="s">
        <v>490</v>
      </c>
    </row>
    <row r="161" s="2" customFormat="1" ht="6.96" customHeight="1">
      <c r="A161" s="38"/>
      <c r="B161" s="60"/>
      <c r="C161" s="61"/>
      <c r="D161" s="61"/>
      <c r="E161" s="61"/>
      <c r="F161" s="61"/>
      <c r="G161" s="61"/>
      <c r="H161" s="61"/>
      <c r="I161" s="61"/>
      <c r="J161" s="61"/>
      <c r="K161" s="61"/>
      <c r="L161" s="39"/>
      <c r="M161" s="38"/>
      <c r="O161" s="38"/>
      <c r="P161" s="38"/>
      <c r="Q161" s="38"/>
      <c r="R161" s="38"/>
      <c r="S161" s="38"/>
      <c r="T161" s="38"/>
      <c r="U161" s="38"/>
      <c r="V161" s="38"/>
      <c r="W161" s="38"/>
      <c r="X161" s="38"/>
      <c r="Y161" s="38"/>
      <c r="Z161" s="38"/>
      <c r="AA161" s="38"/>
      <c r="AB161" s="38"/>
      <c r="AC161" s="38"/>
      <c r="AD161" s="38"/>
      <c r="AE161" s="38"/>
    </row>
  </sheetData>
  <autoFilter ref="C125:K160"/>
  <mergeCells count="15">
    <mergeCell ref="E7:H7"/>
    <mergeCell ref="E11:H11"/>
    <mergeCell ref="E9:H9"/>
    <mergeCell ref="E13:H13"/>
    <mergeCell ref="E22:H22"/>
    <mergeCell ref="E31:H31"/>
    <mergeCell ref="E85:H85"/>
    <mergeCell ref="E89:H89"/>
    <mergeCell ref="E87:H87"/>
    <mergeCell ref="E91:H91"/>
    <mergeCell ref="E112:H112"/>
    <mergeCell ref="E116:H116"/>
    <mergeCell ref="E114:H114"/>
    <mergeCell ref="E118:H118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22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8" t="s">
        <v>5</v>
      </c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162</v>
      </c>
    </row>
    <row r="3" s="1" customFormat="1" ht="6.96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2"/>
      <c r="AT3" s="19" t="s">
        <v>85</v>
      </c>
    </row>
    <row r="4" s="1" customFormat="1" ht="24.96" customHeight="1">
      <c r="B4" s="22"/>
      <c r="D4" s="23" t="s">
        <v>198</v>
      </c>
      <c r="L4" s="22"/>
      <c r="M4" s="130" t="s">
        <v>10</v>
      </c>
      <c r="AT4" s="19" t="s">
        <v>3</v>
      </c>
    </row>
    <row r="5" s="1" customFormat="1" ht="6.96" customHeight="1">
      <c r="B5" s="22"/>
      <c r="L5" s="22"/>
    </row>
    <row r="6" s="1" customFormat="1" ht="12" customHeight="1">
      <c r="B6" s="22"/>
      <c r="D6" s="32" t="s">
        <v>16</v>
      </c>
      <c r="L6" s="22"/>
    </row>
    <row r="7" s="1" customFormat="1" ht="16.5" customHeight="1">
      <c r="B7" s="22"/>
      <c r="E7" s="131" t="str">
        <f>'Rekapitulace stavby'!K6</f>
        <v>FNOL Novostavba Pavilonu B</v>
      </c>
      <c r="F7" s="32"/>
      <c r="G7" s="32"/>
      <c r="H7" s="32"/>
      <c r="L7" s="22"/>
    </row>
    <row r="8">
      <c r="B8" s="22"/>
      <c r="D8" s="32" t="s">
        <v>199</v>
      </c>
      <c r="L8" s="22"/>
    </row>
    <row r="9" s="1" customFormat="1" ht="16.5" customHeight="1">
      <c r="B9" s="22"/>
      <c r="E9" s="131" t="s">
        <v>200</v>
      </c>
      <c r="F9" s="1"/>
      <c r="G9" s="1"/>
      <c r="H9" s="1"/>
      <c r="L9" s="22"/>
    </row>
    <row r="10" s="1" customFormat="1" ht="12" customHeight="1">
      <c r="B10" s="22"/>
      <c r="D10" s="32" t="s">
        <v>201</v>
      </c>
      <c r="L10" s="22"/>
    </row>
    <row r="11" s="2" customFormat="1" ht="16.5" customHeight="1">
      <c r="A11" s="38"/>
      <c r="B11" s="39"/>
      <c r="C11" s="38"/>
      <c r="D11" s="38"/>
      <c r="E11" s="132" t="s">
        <v>3838</v>
      </c>
      <c r="F11" s="38"/>
      <c r="G11" s="38"/>
      <c r="H11" s="38"/>
      <c r="I11" s="38"/>
      <c r="J11" s="38"/>
      <c r="K11" s="38"/>
      <c r="L11" s="55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</row>
    <row r="12" s="2" customFormat="1" ht="12" customHeight="1">
      <c r="A12" s="38"/>
      <c r="B12" s="39"/>
      <c r="C12" s="38"/>
      <c r="D12" s="32" t="s">
        <v>203</v>
      </c>
      <c r="E12" s="38"/>
      <c r="F12" s="38"/>
      <c r="G12" s="38"/>
      <c r="H12" s="38"/>
      <c r="I12" s="38"/>
      <c r="J12" s="38"/>
      <c r="K12" s="38"/>
      <c r="L12" s="55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</row>
    <row r="13" s="2" customFormat="1" ht="16.5" customHeight="1">
      <c r="A13" s="38"/>
      <c r="B13" s="39"/>
      <c r="C13" s="38"/>
      <c r="D13" s="38"/>
      <c r="E13" s="67" t="s">
        <v>2506</v>
      </c>
      <c r="F13" s="38"/>
      <c r="G13" s="38"/>
      <c r="H13" s="38"/>
      <c r="I13" s="38"/>
      <c r="J13" s="38"/>
      <c r="K13" s="38"/>
      <c r="L13" s="55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="2" customFormat="1">
      <c r="A14" s="38"/>
      <c r="B14" s="39"/>
      <c r="C14" s="38"/>
      <c r="D14" s="38"/>
      <c r="E14" s="38"/>
      <c r="F14" s="38"/>
      <c r="G14" s="38"/>
      <c r="H14" s="38"/>
      <c r="I14" s="38"/>
      <c r="J14" s="38"/>
      <c r="K14" s="38"/>
      <c r="L14" s="55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="2" customFormat="1" ht="12" customHeight="1">
      <c r="A15" s="38"/>
      <c r="B15" s="39"/>
      <c r="C15" s="38"/>
      <c r="D15" s="32" t="s">
        <v>18</v>
      </c>
      <c r="E15" s="38"/>
      <c r="F15" s="27" t="s">
        <v>1</v>
      </c>
      <c r="G15" s="38"/>
      <c r="H15" s="38"/>
      <c r="I15" s="32" t="s">
        <v>19</v>
      </c>
      <c r="J15" s="27" t="s">
        <v>1</v>
      </c>
      <c r="K15" s="38"/>
      <c r="L15" s="55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6" s="2" customFormat="1" ht="12" customHeight="1">
      <c r="A16" s="38"/>
      <c r="B16" s="39"/>
      <c r="C16" s="38"/>
      <c r="D16" s="32" t="s">
        <v>20</v>
      </c>
      <c r="E16" s="38"/>
      <c r="F16" s="27" t="s">
        <v>21</v>
      </c>
      <c r="G16" s="38"/>
      <c r="H16" s="38"/>
      <c r="I16" s="32" t="s">
        <v>22</v>
      </c>
      <c r="J16" s="69" t="str">
        <f>'Rekapitulace stavby'!AN8</f>
        <v>8. 4. 2023</v>
      </c>
      <c r="K16" s="38"/>
      <c r="L16" s="55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</row>
    <row r="17" s="2" customFormat="1" ht="10.8" customHeight="1">
      <c r="A17" s="38"/>
      <c r="B17" s="39"/>
      <c r="C17" s="38"/>
      <c r="D17" s="38"/>
      <c r="E17" s="38"/>
      <c r="F17" s="38"/>
      <c r="G17" s="38"/>
      <c r="H17" s="38"/>
      <c r="I17" s="38"/>
      <c r="J17" s="38"/>
      <c r="K17" s="38"/>
      <c r="L17" s="55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</row>
    <row r="18" s="2" customFormat="1" ht="12" customHeight="1">
      <c r="A18" s="38"/>
      <c r="B18" s="39"/>
      <c r="C18" s="38"/>
      <c r="D18" s="32" t="s">
        <v>24</v>
      </c>
      <c r="E18" s="38"/>
      <c r="F18" s="38"/>
      <c r="G18" s="38"/>
      <c r="H18" s="38"/>
      <c r="I18" s="32" t="s">
        <v>25</v>
      </c>
      <c r="J18" s="27" t="s">
        <v>1</v>
      </c>
      <c r="K18" s="38"/>
      <c r="L18" s="55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</row>
    <row r="19" s="2" customFormat="1" ht="18" customHeight="1">
      <c r="A19" s="38"/>
      <c r="B19" s="39"/>
      <c r="C19" s="38"/>
      <c r="D19" s="38"/>
      <c r="E19" s="27" t="s">
        <v>26</v>
      </c>
      <c r="F19" s="38"/>
      <c r="G19" s="38"/>
      <c r="H19" s="38"/>
      <c r="I19" s="32" t="s">
        <v>27</v>
      </c>
      <c r="J19" s="27" t="s">
        <v>1</v>
      </c>
      <c r="K19" s="38"/>
      <c r="L19" s="55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</row>
    <row r="20" s="2" customFormat="1" ht="6.96" customHeight="1">
      <c r="A20" s="38"/>
      <c r="B20" s="39"/>
      <c r="C20" s="38"/>
      <c r="D20" s="38"/>
      <c r="E20" s="38"/>
      <c r="F20" s="38"/>
      <c r="G20" s="38"/>
      <c r="H20" s="38"/>
      <c r="I20" s="38"/>
      <c r="J20" s="38"/>
      <c r="K20" s="38"/>
      <c r="L20" s="55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</row>
    <row r="21" s="2" customFormat="1" ht="12" customHeight="1">
      <c r="A21" s="38"/>
      <c r="B21" s="39"/>
      <c r="C21" s="38"/>
      <c r="D21" s="32" t="s">
        <v>28</v>
      </c>
      <c r="E21" s="38"/>
      <c r="F21" s="38"/>
      <c r="G21" s="38"/>
      <c r="H21" s="38"/>
      <c r="I21" s="32" t="s">
        <v>25</v>
      </c>
      <c r="J21" s="33" t="str">
        <f>'Rekapitulace stavby'!AN13</f>
        <v>Vyplň údaj</v>
      </c>
      <c r="K21" s="38"/>
      <c r="L21" s="55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</row>
    <row r="22" s="2" customFormat="1" ht="18" customHeight="1">
      <c r="A22" s="38"/>
      <c r="B22" s="39"/>
      <c r="C22" s="38"/>
      <c r="D22" s="38"/>
      <c r="E22" s="33" t="str">
        <f>'Rekapitulace stavby'!E14</f>
        <v>Vyplň údaj</v>
      </c>
      <c r="F22" s="27"/>
      <c r="G22" s="27"/>
      <c r="H22" s="27"/>
      <c r="I22" s="32" t="s">
        <v>27</v>
      </c>
      <c r="J22" s="33" t="str">
        <f>'Rekapitulace stavby'!AN14</f>
        <v>Vyplň údaj</v>
      </c>
      <c r="K22" s="38"/>
      <c r="L22" s="55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</row>
    <row r="23" s="2" customFormat="1" ht="6.96" customHeight="1">
      <c r="A23" s="38"/>
      <c r="B23" s="39"/>
      <c r="C23" s="38"/>
      <c r="D23" s="38"/>
      <c r="E23" s="38"/>
      <c r="F23" s="38"/>
      <c r="G23" s="38"/>
      <c r="H23" s="38"/>
      <c r="I23" s="38"/>
      <c r="J23" s="38"/>
      <c r="K23" s="38"/>
      <c r="L23" s="55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</row>
    <row r="24" s="2" customFormat="1" ht="12" customHeight="1">
      <c r="A24" s="38"/>
      <c r="B24" s="39"/>
      <c r="C24" s="38"/>
      <c r="D24" s="32" t="s">
        <v>30</v>
      </c>
      <c r="E24" s="38"/>
      <c r="F24" s="38"/>
      <c r="G24" s="38"/>
      <c r="H24" s="38"/>
      <c r="I24" s="32" t="s">
        <v>25</v>
      </c>
      <c r="J24" s="27" t="s">
        <v>1</v>
      </c>
      <c r="K24" s="38"/>
      <c r="L24" s="55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</row>
    <row r="25" s="2" customFormat="1" ht="18" customHeight="1">
      <c r="A25" s="38"/>
      <c r="B25" s="39"/>
      <c r="C25" s="38"/>
      <c r="D25" s="38"/>
      <c r="E25" s="27" t="s">
        <v>31</v>
      </c>
      <c r="F25" s="38"/>
      <c r="G25" s="38"/>
      <c r="H25" s="38"/>
      <c r="I25" s="32" t="s">
        <v>27</v>
      </c>
      <c r="J25" s="27" t="s">
        <v>1</v>
      </c>
      <c r="K25" s="38"/>
      <c r="L25" s="55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</row>
    <row r="26" s="2" customFormat="1" ht="6.96" customHeight="1">
      <c r="A26" s="38"/>
      <c r="B26" s="39"/>
      <c r="C26" s="38"/>
      <c r="D26" s="38"/>
      <c r="E26" s="38"/>
      <c r="F26" s="38"/>
      <c r="G26" s="38"/>
      <c r="H26" s="38"/>
      <c r="I26" s="38"/>
      <c r="J26" s="38"/>
      <c r="K26" s="38"/>
      <c r="L26" s="55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="2" customFormat="1" ht="12" customHeight="1">
      <c r="A27" s="38"/>
      <c r="B27" s="39"/>
      <c r="C27" s="38"/>
      <c r="D27" s="32" t="s">
        <v>33</v>
      </c>
      <c r="E27" s="38"/>
      <c r="F27" s="38"/>
      <c r="G27" s="38"/>
      <c r="H27" s="38"/>
      <c r="I27" s="32" t="s">
        <v>25</v>
      </c>
      <c r="J27" s="27" t="str">
        <f>IF('Rekapitulace stavby'!AN19="","",'Rekapitulace stavby'!AN19)</f>
        <v/>
      </c>
      <c r="K27" s="38"/>
      <c r="L27" s="55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</row>
    <row r="28" s="2" customFormat="1" ht="18" customHeight="1">
      <c r="A28" s="38"/>
      <c r="B28" s="39"/>
      <c r="C28" s="38"/>
      <c r="D28" s="38"/>
      <c r="E28" s="27" t="str">
        <f>IF('Rekapitulace stavby'!E20="","",'Rekapitulace stavby'!E20)</f>
        <v xml:space="preserve"> </v>
      </c>
      <c r="F28" s="38"/>
      <c r="G28" s="38"/>
      <c r="H28" s="38"/>
      <c r="I28" s="32" t="s">
        <v>27</v>
      </c>
      <c r="J28" s="27" t="str">
        <f>IF('Rekapitulace stavby'!AN20="","",'Rekapitulace stavby'!AN20)</f>
        <v/>
      </c>
      <c r="K28" s="38"/>
      <c r="L28" s="55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="2" customFormat="1" ht="6.96" customHeight="1">
      <c r="A29" s="38"/>
      <c r="B29" s="39"/>
      <c r="C29" s="38"/>
      <c r="D29" s="38"/>
      <c r="E29" s="38"/>
      <c r="F29" s="38"/>
      <c r="G29" s="38"/>
      <c r="H29" s="38"/>
      <c r="I29" s="38"/>
      <c r="J29" s="38"/>
      <c r="K29" s="38"/>
      <c r="L29" s="55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</row>
    <row r="30" s="2" customFormat="1" ht="12" customHeight="1">
      <c r="A30" s="38"/>
      <c r="B30" s="39"/>
      <c r="C30" s="38"/>
      <c r="D30" s="32" t="s">
        <v>34</v>
      </c>
      <c r="E30" s="38"/>
      <c r="F30" s="38"/>
      <c r="G30" s="38"/>
      <c r="H30" s="38"/>
      <c r="I30" s="38"/>
      <c r="J30" s="38"/>
      <c r="K30" s="38"/>
      <c r="L30" s="55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="8" customFormat="1" ht="47.25" customHeight="1">
      <c r="A31" s="133"/>
      <c r="B31" s="134"/>
      <c r="C31" s="133"/>
      <c r="D31" s="133"/>
      <c r="E31" s="36" t="s">
        <v>2507</v>
      </c>
      <c r="F31" s="36"/>
      <c r="G31" s="36"/>
      <c r="H31" s="36"/>
      <c r="I31" s="133"/>
      <c r="J31" s="133"/>
      <c r="K31" s="133"/>
      <c r="L31" s="135"/>
      <c r="S31" s="133"/>
      <c r="T31" s="133"/>
      <c r="U31" s="133"/>
      <c r="V31" s="133"/>
      <c r="W31" s="133"/>
      <c r="X31" s="133"/>
      <c r="Y31" s="133"/>
      <c r="Z31" s="133"/>
      <c r="AA31" s="133"/>
      <c r="AB31" s="133"/>
      <c r="AC31" s="133"/>
      <c r="AD31" s="133"/>
      <c r="AE31" s="133"/>
    </row>
    <row r="32" s="2" customFormat="1" ht="6.96" customHeight="1">
      <c r="A32" s="38"/>
      <c r="B32" s="39"/>
      <c r="C32" s="38"/>
      <c r="D32" s="38"/>
      <c r="E32" s="38"/>
      <c r="F32" s="38"/>
      <c r="G32" s="38"/>
      <c r="H32" s="38"/>
      <c r="I32" s="38"/>
      <c r="J32" s="38"/>
      <c r="K32" s="38"/>
      <c r="L32" s="55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="2" customFormat="1" ht="6.96" customHeight="1">
      <c r="A33" s="38"/>
      <c r="B33" s="39"/>
      <c r="C33" s="38"/>
      <c r="D33" s="90"/>
      <c r="E33" s="90"/>
      <c r="F33" s="90"/>
      <c r="G33" s="90"/>
      <c r="H33" s="90"/>
      <c r="I33" s="90"/>
      <c r="J33" s="90"/>
      <c r="K33" s="90"/>
      <c r="L33" s="55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="2" customFormat="1" ht="25.44" customHeight="1">
      <c r="A34" s="38"/>
      <c r="B34" s="39"/>
      <c r="C34" s="38"/>
      <c r="D34" s="136" t="s">
        <v>35</v>
      </c>
      <c r="E34" s="38"/>
      <c r="F34" s="38"/>
      <c r="G34" s="38"/>
      <c r="H34" s="38"/>
      <c r="I34" s="38"/>
      <c r="J34" s="96">
        <f>ROUND(J126, 2)</f>
        <v>0</v>
      </c>
      <c r="K34" s="38"/>
      <c r="L34" s="55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s="2" customFormat="1" ht="6.96" customHeight="1">
      <c r="A35" s="38"/>
      <c r="B35" s="39"/>
      <c r="C35" s="38"/>
      <c r="D35" s="90"/>
      <c r="E35" s="90"/>
      <c r="F35" s="90"/>
      <c r="G35" s="90"/>
      <c r="H35" s="90"/>
      <c r="I35" s="90"/>
      <c r="J35" s="90"/>
      <c r="K35" s="90"/>
      <c r="L35" s="55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s="2" customFormat="1" ht="14.4" customHeight="1">
      <c r="A36" s="38"/>
      <c r="B36" s="39"/>
      <c r="C36" s="38"/>
      <c r="D36" s="38"/>
      <c r="E36" s="38"/>
      <c r="F36" s="43" t="s">
        <v>37</v>
      </c>
      <c r="G36" s="38"/>
      <c r="H36" s="38"/>
      <c r="I36" s="43" t="s">
        <v>36</v>
      </c>
      <c r="J36" s="43" t="s">
        <v>38</v>
      </c>
      <c r="K36" s="38"/>
      <c r="L36" s="55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s="2" customFormat="1" ht="14.4" customHeight="1">
      <c r="A37" s="38"/>
      <c r="B37" s="39"/>
      <c r="C37" s="38"/>
      <c r="D37" s="132" t="s">
        <v>39</v>
      </c>
      <c r="E37" s="32" t="s">
        <v>40</v>
      </c>
      <c r="F37" s="137">
        <f>ROUND((SUM(BE126:BE176)),  2)</f>
        <v>0</v>
      </c>
      <c r="G37" s="38"/>
      <c r="H37" s="38"/>
      <c r="I37" s="138">
        <v>0.20999999999999999</v>
      </c>
      <c r="J37" s="137">
        <f>ROUND(((SUM(BE126:BE176))*I37),  2)</f>
        <v>0</v>
      </c>
      <c r="K37" s="38"/>
      <c r="L37" s="55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s="2" customFormat="1" ht="14.4" customHeight="1">
      <c r="A38" s="38"/>
      <c r="B38" s="39"/>
      <c r="C38" s="38"/>
      <c r="D38" s="38"/>
      <c r="E38" s="32" t="s">
        <v>41</v>
      </c>
      <c r="F38" s="137">
        <f>ROUND((SUM(BF126:BF176)),  2)</f>
        <v>0</v>
      </c>
      <c r="G38" s="38"/>
      <c r="H38" s="38"/>
      <c r="I38" s="138">
        <v>0.14999999999999999</v>
      </c>
      <c r="J38" s="137">
        <f>ROUND(((SUM(BF126:BF176))*I38),  2)</f>
        <v>0</v>
      </c>
      <c r="K38" s="38"/>
      <c r="L38" s="55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hidden="1" s="2" customFormat="1" ht="14.4" customHeight="1">
      <c r="A39" s="38"/>
      <c r="B39" s="39"/>
      <c r="C39" s="38"/>
      <c r="D39" s="38"/>
      <c r="E39" s="32" t="s">
        <v>42</v>
      </c>
      <c r="F39" s="137">
        <f>ROUND((SUM(BG126:BG176)),  2)</f>
        <v>0</v>
      </c>
      <c r="G39" s="38"/>
      <c r="H39" s="38"/>
      <c r="I39" s="138">
        <v>0.20999999999999999</v>
      </c>
      <c r="J39" s="137">
        <f>0</f>
        <v>0</v>
      </c>
      <c r="K39" s="38"/>
      <c r="L39" s="55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hidden="1" s="2" customFormat="1" ht="14.4" customHeight="1">
      <c r="A40" s="38"/>
      <c r="B40" s="39"/>
      <c r="C40" s="38"/>
      <c r="D40" s="38"/>
      <c r="E40" s="32" t="s">
        <v>43</v>
      </c>
      <c r="F40" s="137">
        <f>ROUND((SUM(BH126:BH176)),  2)</f>
        <v>0</v>
      </c>
      <c r="G40" s="38"/>
      <c r="H40" s="38"/>
      <c r="I40" s="138">
        <v>0.14999999999999999</v>
      </c>
      <c r="J40" s="137">
        <f>0</f>
        <v>0</v>
      </c>
      <c r="K40" s="38"/>
      <c r="L40" s="55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hidden="1" s="2" customFormat="1" ht="14.4" customHeight="1">
      <c r="A41" s="38"/>
      <c r="B41" s="39"/>
      <c r="C41" s="38"/>
      <c r="D41" s="38"/>
      <c r="E41" s="32" t="s">
        <v>44</v>
      </c>
      <c r="F41" s="137">
        <f>ROUND((SUM(BI126:BI176)),  2)</f>
        <v>0</v>
      </c>
      <c r="G41" s="38"/>
      <c r="H41" s="38"/>
      <c r="I41" s="138">
        <v>0</v>
      </c>
      <c r="J41" s="137">
        <f>0</f>
        <v>0</v>
      </c>
      <c r="K41" s="38"/>
      <c r="L41" s="55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</row>
    <row r="42" s="2" customFormat="1" ht="6.96" customHeight="1">
      <c r="A42" s="38"/>
      <c r="B42" s="39"/>
      <c r="C42" s="38"/>
      <c r="D42" s="38"/>
      <c r="E42" s="38"/>
      <c r="F42" s="38"/>
      <c r="G42" s="38"/>
      <c r="H42" s="38"/>
      <c r="I42" s="38"/>
      <c r="J42" s="38"/>
      <c r="K42" s="38"/>
      <c r="L42" s="55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</row>
    <row r="43" s="2" customFormat="1" ht="25.44" customHeight="1">
      <c r="A43" s="38"/>
      <c r="B43" s="39"/>
      <c r="C43" s="139"/>
      <c r="D43" s="140" t="s">
        <v>45</v>
      </c>
      <c r="E43" s="81"/>
      <c r="F43" s="81"/>
      <c r="G43" s="141" t="s">
        <v>46</v>
      </c>
      <c r="H43" s="142" t="s">
        <v>47</v>
      </c>
      <c r="I43" s="81"/>
      <c r="J43" s="143">
        <f>SUM(J34:J41)</f>
        <v>0</v>
      </c>
      <c r="K43" s="144"/>
      <c r="L43" s="55"/>
      <c r="S43" s="38"/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</row>
    <row r="44" s="2" customFormat="1" ht="14.4" customHeight="1">
      <c r="A44" s="38"/>
      <c r="B44" s="39"/>
      <c r="C44" s="38"/>
      <c r="D44" s="38"/>
      <c r="E44" s="38"/>
      <c r="F44" s="38"/>
      <c r="G44" s="38"/>
      <c r="H44" s="38"/>
      <c r="I44" s="38"/>
      <c r="J44" s="38"/>
      <c r="K44" s="38"/>
      <c r="L44" s="55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</row>
    <row r="45" s="1" customFormat="1" ht="14.4" customHeight="1">
      <c r="B45" s="22"/>
      <c r="L45" s="22"/>
    </row>
    <row r="46" s="1" customFormat="1" ht="14.4" customHeight="1">
      <c r="B46" s="22"/>
      <c r="L46" s="22"/>
    </row>
    <row r="47" s="1" customFormat="1" ht="14.4" customHeight="1">
      <c r="B47" s="22"/>
      <c r="L47" s="22"/>
    </row>
    <row r="48" s="1" customFormat="1" ht="14.4" customHeight="1">
      <c r="B48" s="22"/>
      <c r="L48" s="22"/>
    </row>
    <row r="49" s="1" customFormat="1" ht="14.4" customHeight="1">
      <c r="B49" s="22"/>
      <c r="L49" s="22"/>
    </row>
    <row r="50" s="2" customFormat="1" ht="14.4" customHeight="1">
      <c r="B50" s="55"/>
      <c r="D50" s="56" t="s">
        <v>48</v>
      </c>
      <c r="E50" s="57"/>
      <c r="F50" s="57"/>
      <c r="G50" s="56" t="s">
        <v>49</v>
      </c>
      <c r="H50" s="57"/>
      <c r="I50" s="57"/>
      <c r="J50" s="57"/>
      <c r="K50" s="57"/>
      <c r="L50" s="55"/>
    </row>
    <row r="51">
      <c r="B51" s="22"/>
      <c r="L51" s="22"/>
    </row>
    <row r="52">
      <c r="B52" s="22"/>
      <c r="L52" s="22"/>
    </row>
    <row r="53">
      <c r="B53" s="22"/>
      <c r="L53" s="22"/>
    </row>
    <row r="54">
      <c r="B54" s="22"/>
      <c r="L54" s="22"/>
    </row>
    <row r="55">
      <c r="B55" s="22"/>
      <c r="L55" s="22"/>
    </row>
    <row r="56">
      <c r="B56" s="22"/>
      <c r="L56" s="22"/>
    </row>
    <row r="57">
      <c r="B57" s="22"/>
      <c r="L57" s="22"/>
    </row>
    <row r="58">
      <c r="B58" s="22"/>
      <c r="L58" s="22"/>
    </row>
    <row r="59">
      <c r="B59" s="22"/>
      <c r="L59" s="22"/>
    </row>
    <row r="60">
      <c r="B60" s="22"/>
      <c r="L60" s="22"/>
    </row>
    <row r="61" s="2" customFormat="1">
      <c r="A61" s="38"/>
      <c r="B61" s="39"/>
      <c r="C61" s="38"/>
      <c r="D61" s="58" t="s">
        <v>50</v>
      </c>
      <c r="E61" s="41"/>
      <c r="F61" s="145" t="s">
        <v>51</v>
      </c>
      <c r="G61" s="58" t="s">
        <v>50</v>
      </c>
      <c r="H61" s="41"/>
      <c r="I61" s="41"/>
      <c r="J61" s="146" t="s">
        <v>51</v>
      </c>
      <c r="K61" s="41"/>
      <c r="L61" s="55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</row>
    <row r="62">
      <c r="B62" s="22"/>
      <c r="L62" s="22"/>
    </row>
    <row r="63">
      <c r="B63" s="22"/>
      <c r="L63" s="22"/>
    </row>
    <row r="64">
      <c r="B64" s="22"/>
      <c r="L64" s="22"/>
    </row>
    <row r="65" s="2" customFormat="1">
      <c r="A65" s="38"/>
      <c r="B65" s="39"/>
      <c r="C65" s="38"/>
      <c r="D65" s="56" t="s">
        <v>52</v>
      </c>
      <c r="E65" s="59"/>
      <c r="F65" s="59"/>
      <c r="G65" s="56" t="s">
        <v>53</v>
      </c>
      <c r="H65" s="59"/>
      <c r="I65" s="59"/>
      <c r="J65" s="59"/>
      <c r="K65" s="59"/>
      <c r="L65" s="55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</row>
    <row r="66">
      <c r="B66" s="22"/>
      <c r="L66" s="22"/>
    </row>
    <row r="67">
      <c r="B67" s="22"/>
      <c r="L67" s="22"/>
    </row>
    <row r="68">
      <c r="B68" s="22"/>
      <c r="L68" s="22"/>
    </row>
    <row r="69">
      <c r="B69" s="22"/>
      <c r="L69" s="22"/>
    </row>
    <row r="70">
      <c r="B70" s="22"/>
      <c r="L70" s="22"/>
    </row>
    <row r="71">
      <c r="B71" s="22"/>
      <c r="L71" s="22"/>
    </row>
    <row r="72">
      <c r="B72" s="22"/>
      <c r="L72" s="22"/>
    </row>
    <row r="73">
      <c r="B73" s="22"/>
      <c r="L73" s="22"/>
    </row>
    <row r="74">
      <c r="B74" s="22"/>
      <c r="L74" s="22"/>
    </row>
    <row r="75">
      <c r="B75" s="22"/>
      <c r="L75" s="22"/>
    </row>
    <row r="76" s="2" customFormat="1">
      <c r="A76" s="38"/>
      <c r="B76" s="39"/>
      <c r="C76" s="38"/>
      <c r="D76" s="58" t="s">
        <v>50</v>
      </c>
      <c r="E76" s="41"/>
      <c r="F76" s="145" t="s">
        <v>51</v>
      </c>
      <c r="G76" s="58" t="s">
        <v>50</v>
      </c>
      <c r="H76" s="41"/>
      <c r="I76" s="41"/>
      <c r="J76" s="146" t="s">
        <v>51</v>
      </c>
      <c r="K76" s="41"/>
      <c r="L76" s="55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</row>
    <row r="77" s="2" customFormat="1" ht="14.4" customHeight="1">
      <c r="A77" s="38"/>
      <c r="B77" s="60"/>
      <c r="C77" s="61"/>
      <c r="D77" s="61"/>
      <c r="E77" s="61"/>
      <c r="F77" s="61"/>
      <c r="G77" s="61"/>
      <c r="H77" s="61"/>
      <c r="I77" s="61"/>
      <c r="J77" s="61"/>
      <c r="K77" s="61"/>
      <c r="L77" s="55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</row>
    <row r="81" s="2" customFormat="1" ht="6.96" customHeight="1">
      <c r="A81" s="38"/>
      <c r="B81" s="62"/>
      <c r="C81" s="63"/>
      <c r="D81" s="63"/>
      <c r="E81" s="63"/>
      <c r="F81" s="63"/>
      <c r="G81" s="63"/>
      <c r="H81" s="63"/>
      <c r="I81" s="63"/>
      <c r="J81" s="63"/>
      <c r="K81" s="63"/>
      <c r="L81" s="55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</row>
    <row r="82" s="2" customFormat="1" ht="24.96" customHeight="1">
      <c r="A82" s="38"/>
      <c r="B82" s="39"/>
      <c r="C82" s="23" t="s">
        <v>206</v>
      </c>
      <c r="D82" s="38"/>
      <c r="E82" s="38"/>
      <c r="F82" s="38"/>
      <c r="G82" s="38"/>
      <c r="H82" s="38"/>
      <c r="I82" s="38"/>
      <c r="J82" s="38"/>
      <c r="K82" s="38"/>
      <c r="L82" s="55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</row>
    <row r="83" s="2" customFormat="1" ht="6.96" customHeight="1">
      <c r="A83" s="38"/>
      <c r="B83" s="39"/>
      <c r="C83" s="38"/>
      <c r="D83" s="38"/>
      <c r="E83" s="38"/>
      <c r="F83" s="38"/>
      <c r="G83" s="38"/>
      <c r="H83" s="38"/>
      <c r="I83" s="38"/>
      <c r="J83" s="38"/>
      <c r="K83" s="38"/>
      <c r="L83" s="55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</row>
    <row r="84" s="2" customFormat="1" ht="12" customHeight="1">
      <c r="A84" s="38"/>
      <c r="B84" s="39"/>
      <c r="C84" s="32" t="s">
        <v>16</v>
      </c>
      <c r="D84" s="38"/>
      <c r="E84" s="38"/>
      <c r="F84" s="38"/>
      <c r="G84" s="38"/>
      <c r="H84" s="38"/>
      <c r="I84" s="38"/>
      <c r="J84" s="38"/>
      <c r="K84" s="38"/>
      <c r="L84" s="55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</row>
    <row r="85" s="2" customFormat="1" ht="16.5" customHeight="1">
      <c r="A85" s="38"/>
      <c r="B85" s="39"/>
      <c r="C85" s="38"/>
      <c r="D85" s="38"/>
      <c r="E85" s="131" t="str">
        <f>E7</f>
        <v>FNOL Novostavba Pavilonu B</v>
      </c>
      <c r="F85" s="32"/>
      <c r="G85" s="32"/>
      <c r="H85" s="32"/>
      <c r="I85" s="38"/>
      <c r="J85" s="38"/>
      <c r="K85" s="38"/>
      <c r="L85" s="55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</row>
    <row r="86" s="1" customFormat="1" ht="12" customHeight="1">
      <c r="B86" s="22"/>
      <c r="C86" s="32" t="s">
        <v>199</v>
      </c>
      <c r="L86" s="22"/>
    </row>
    <row r="87" s="1" customFormat="1" ht="16.5" customHeight="1">
      <c r="B87" s="22"/>
      <c r="E87" s="131" t="s">
        <v>200</v>
      </c>
      <c r="F87" s="1"/>
      <c r="G87" s="1"/>
      <c r="H87" s="1"/>
      <c r="L87" s="22"/>
    </row>
    <row r="88" s="1" customFormat="1" ht="12" customHeight="1">
      <c r="B88" s="22"/>
      <c r="C88" s="32" t="s">
        <v>201</v>
      </c>
      <c r="L88" s="22"/>
    </row>
    <row r="89" s="2" customFormat="1" ht="16.5" customHeight="1">
      <c r="A89" s="38"/>
      <c r="B89" s="39"/>
      <c r="C89" s="38"/>
      <c r="D89" s="38"/>
      <c r="E89" s="132" t="s">
        <v>3838</v>
      </c>
      <c r="F89" s="38"/>
      <c r="G89" s="38"/>
      <c r="H89" s="38"/>
      <c r="I89" s="38"/>
      <c r="J89" s="38"/>
      <c r="K89" s="38"/>
      <c r="L89" s="55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</row>
    <row r="90" s="2" customFormat="1" ht="12" customHeight="1">
      <c r="A90" s="38"/>
      <c r="B90" s="39"/>
      <c r="C90" s="32" t="s">
        <v>203</v>
      </c>
      <c r="D90" s="38"/>
      <c r="E90" s="38"/>
      <c r="F90" s="38"/>
      <c r="G90" s="38"/>
      <c r="H90" s="38"/>
      <c r="I90" s="38"/>
      <c r="J90" s="38"/>
      <c r="K90" s="38"/>
      <c r="L90" s="55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</row>
    <row r="91" s="2" customFormat="1" ht="16.5" customHeight="1">
      <c r="A91" s="38"/>
      <c r="B91" s="39"/>
      <c r="C91" s="38"/>
      <c r="D91" s="38"/>
      <c r="E91" s="67" t="str">
        <f>E13</f>
        <v>D.1.4b - Vytápění</v>
      </c>
      <c r="F91" s="38"/>
      <c r="G91" s="38"/>
      <c r="H91" s="38"/>
      <c r="I91" s="38"/>
      <c r="J91" s="38"/>
      <c r="K91" s="38"/>
      <c r="L91" s="55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</row>
    <row r="92" s="2" customFormat="1" ht="6.96" customHeight="1">
      <c r="A92" s="38"/>
      <c r="B92" s="39"/>
      <c r="C92" s="38"/>
      <c r="D92" s="38"/>
      <c r="E92" s="38"/>
      <c r="F92" s="38"/>
      <c r="G92" s="38"/>
      <c r="H92" s="38"/>
      <c r="I92" s="38"/>
      <c r="J92" s="38"/>
      <c r="K92" s="38"/>
      <c r="L92" s="55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</row>
    <row r="93" s="2" customFormat="1" ht="12" customHeight="1">
      <c r="A93" s="38"/>
      <c r="B93" s="39"/>
      <c r="C93" s="32" t="s">
        <v>20</v>
      </c>
      <c r="D93" s="38"/>
      <c r="E93" s="38"/>
      <c r="F93" s="27" t="str">
        <f>F16</f>
        <v xml:space="preserve"> </v>
      </c>
      <c r="G93" s="38"/>
      <c r="H93" s="38"/>
      <c r="I93" s="32" t="s">
        <v>22</v>
      </c>
      <c r="J93" s="69" t="str">
        <f>IF(J16="","",J16)</f>
        <v>8. 4. 2023</v>
      </c>
      <c r="K93" s="38"/>
      <c r="L93" s="55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</row>
    <row r="94" s="2" customFormat="1" ht="6.96" customHeight="1">
      <c r="A94" s="38"/>
      <c r="B94" s="39"/>
      <c r="C94" s="38"/>
      <c r="D94" s="38"/>
      <c r="E94" s="38"/>
      <c r="F94" s="38"/>
      <c r="G94" s="38"/>
      <c r="H94" s="38"/>
      <c r="I94" s="38"/>
      <c r="J94" s="38"/>
      <c r="K94" s="38"/>
      <c r="L94" s="55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</row>
    <row r="95" s="2" customFormat="1" ht="15.15" customHeight="1">
      <c r="A95" s="38"/>
      <c r="B95" s="39"/>
      <c r="C95" s="32" t="s">
        <v>24</v>
      </c>
      <c r="D95" s="38"/>
      <c r="E95" s="38"/>
      <c r="F95" s="27" t="str">
        <f>E19</f>
        <v>Fakultní nemocnice Olomouc</v>
      </c>
      <c r="G95" s="38"/>
      <c r="H95" s="38"/>
      <c r="I95" s="32" t="s">
        <v>30</v>
      </c>
      <c r="J95" s="36" t="str">
        <f>E25</f>
        <v>LTProjekt, EP Rožnov</v>
      </c>
      <c r="K95" s="38"/>
      <c r="L95" s="55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</row>
    <row r="96" s="2" customFormat="1" ht="15.15" customHeight="1">
      <c r="A96" s="38"/>
      <c r="B96" s="39"/>
      <c r="C96" s="32" t="s">
        <v>28</v>
      </c>
      <c r="D96" s="38"/>
      <c r="E96" s="38"/>
      <c r="F96" s="27" t="str">
        <f>IF(E22="","",E22)</f>
        <v>Vyplň údaj</v>
      </c>
      <c r="G96" s="38"/>
      <c r="H96" s="38"/>
      <c r="I96" s="32" t="s">
        <v>33</v>
      </c>
      <c r="J96" s="36" t="str">
        <f>E28</f>
        <v xml:space="preserve"> </v>
      </c>
      <c r="K96" s="38"/>
      <c r="L96" s="55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</row>
    <row r="97" s="2" customFormat="1" ht="10.32" customHeight="1">
      <c r="A97" s="38"/>
      <c r="B97" s="39"/>
      <c r="C97" s="38"/>
      <c r="D97" s="38"/>
      <c r="E97" s="38"/>
      <c r="F97" s="38"/>
      <c r="G97" s="38"/>
      <c r="H97" s="38"/>
      <c r="I97" s="38"/>
      <c r="J97" s="38"/>
      <c r="K97" s="38"/>
      <c r="L97" s="55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</row>
    <row r="98" s="2" customFormat="1" ht="29.28" customHeight="1">
      <c r="A98" s="38"/>
      <c r="B98" s="39"/>
      <c r="C98" s="147" t="s">
        <v>207</v>
      </c>
      <c r="D98" s="139"/>
      <c r="E98" s="139"/>
      <c r="F98" s="139"/>
      <c r="G98" s="139"/>
      <c r="H98" s="139"/>
      <c r="I98" s="139"/>
      <c r="J98" s="148" t="s">
        <v>208</v>
      </c>
      <c r="K98" s="139"/>
      <c r="L98" s="55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</row>
    <row r="99" s="2" customFormat="1" ht="10.32" customHeight="1">
      <c r="A99" s="38"/>
      <c r="B99" s="39"/>
      <c r="C99" s="38"/>
      <c r="D99" s="38"/>
      <c r="E99" s="38"/>
      <c r="F99" s="38"/>
      <c r="G99" s="38"/>
      <c r="H99" s="38"/>
      <c r="I99" s="38"/>
      <c r="J99" s="38"/>
      <c r="K99" s="38"/>
      <c r="L99" s="55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</row>
    <row r="100" s="2" customFormat="1" ht="22.8" customHeight="1">
      <c r="A100" s="38"/>
      <c r="B100" s="39"/>
      <c r="C100" s="149" t="s">
        <v>209</v>
      </c>
      <c r="D100" s="38"/>
      <c r="E100" s="38"/>
      <c r="F100" s="38"/>
      <c r="G100" s="38"/>
      <c r="H100" s="38"/>
      <c r="I100" s="38"/>
      <c r="J100" s="96">
        <f>J126</f>
        <v>0</v>
      </c>
      <c r="K100" s="38"/>
      <c r="L100" s="55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  <c r="AU100" s="19" t="s">
        <v>210</v>
      </c>
    </row>
    <row r="101" s="9" customFormat="1" ht="24.96" customHeight="1">
      <c r="A101" s="9"/>
      <c r="B101" s="150"/>
      <c r="C101" s="9"/>
      <c r="D101" s="151" t="s">
        <v>4437</v>
      </c>
      <c r="E101" s="152"/>
      <c r="F101" s="152"/>
      <c r="G101" s="152"/>
      <c r="H101" s="152"/>
      <c r="I101" s="152"/>
      <c r="J101" s="153">
        <f>J127</f>
        <v>0</v>
      </c>
      <c r="K101" s="9"/>
      <c r="L101" s="150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</row>
    <row r="102" s="9" customFormat="1" ht="24.96" customHeight="1">
      <c r="A102" s="9"/>
      <c r="B102" s="150"/>
      <c r="C102" s="9"/>
      <c r="D102" s="151" t="s">
        <v>2346</v>
      </c>
      <c r="E102" s="152"/>
      <c r="F102" s="152"/>
      <c r="G102" s="152"/>
      <c r="H102" s="152"/>
      <c r="I102" s="152"/>
      <c r="J102" s="153">
        <f>J175</f>
        <v>0</v>
      </c>
      <c r="K102" s="9"/>
      <c r="L102" s="150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</row>
    <row r="103" s="2" customFormat="1" ht="21.84" customHeight="1">
      <c r="A103" s="38"/>
      <c r="B103" s="39"/>
      <c r="C103" s="38"/>
      <c r="D103" s="38"/>
      <c r="E103" s="38"/>
      <c r="F103" s="38"/>
      <c r="G103" s="38"/>
      <c r="H103" s="38"/>
      <c r="I103" s="38"/>
      <c r="J103" s="38"/>
      <c r="K103" s="38"/>
      <c r="L103" s="55"/>
      <c r="S103" s="38"/>
      <c r="T103" s="38"/>
      <c r="U103" s="38"/>
      <c r="V103" s="38"/>
      <c r="W103" s="38"/>
      <c r="X103" s="38"/>
      <c r="Y103" s="38"/>
      <c r="Z103" s="38"/>
      <c r="AA103" s="38"/>
      <c r="AB103" s="38"/>
      <c r="AC103" s="38"/>
      <c r="AD103" s="38"/>
      <c r="AE103" s="38"/>
    </row>
    <row r="104" s="2" customFormat="1" ht="6.96" customHeight="1">
      <c r="A104" s="38"/>
      <c r="B104" s="60"/>
      <c r="C104" s="61"/>
      <c r="D104" s="61"/>
      <c r="E104" s="61"/>
      <c r="F104" s="61"/>
      <c r="G104" s="61"/>
      <c r="H104" s="61"/>
      <c r="I104" s="61"/>
      <c r="J104" s="61"/>
      <c r="K104" s="61"/>
      <c r="L104" s="55"/>
      <c r="S104" s="38"/>
      <c r="T104" s="38"/>
      <c r="U104" s="38"/>
      <c r="V104" s="38"/>
      <c r="W104" s="38"/>
      <c r="X104" s="38"/>
      <c r="Y104" s="38"/>
      <c r="Z104" s="38"/>
      <c r="AA104" s="38"/>
      <c r="AB104" s="38"/>
      <c r="AC104" s="38"/>
      <c r="AD104" s="38"/>
      <c r="AE104" s="38"/>
    </row>
    <row r="108" s="2" customFormat="1" ht="6.96" customHeight="1">
      <c r="A108" s="38"/>
      <c r="B108" s="62"/>
      <c r="C108" s="63"/>
      <c r="D108" s="63"/>
      <c r="E108" s="63"/>
      <c r="F108" s="63"/>
      <c r="G108" s="63"/>
      <c r="H108" s="63"/>
      <c r="I108" s="63"/>
      <c r="J108" s="63"/>
      <c r="K108" s="63"/>
      <c r="L108" s="55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</row>
    <row r="109" s="2" customFormat="1" ht="24.96" customHeight="1">
      <c r="A109" s="38"/>
      <c r="B109" s="39"/>
      <c r="C109" s="23" t="s">
        <v>242</v>
      </c>
      <c r="D109" s="38"/>
      <c r="E109" s="38"/>
      <c r="F109" s="38"/>
      <c r="G109" s="38"/>
      <c r="H109" s="38"/>
      <c r="I109" s="38"/>
      <c r="J109" s="38"/>
      <c r="K109" s="38"/>
      <c r="L109" s="55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</row>
    <row r="110" s="2" customFormat="1" ht="6.96" customHeight="1">
      <c r="A110" s="38"/>
      <c r="B110" s="39"/>
      <c r="C110" s="38"/>
      <c r="D110" s="38"/>
      <c r="E110" s="38"/>
      <c r="F110" s="38"/>
      <c r="G110" s="38"/>
      <c r="H110" s="38"/>
      <c r="I110" s="38"/>
      <c r="J110" s="38"/>
      <c r="K110" s="38"/>
      <c r="L110" s="55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</row>
    <row r="111" s="2" customFormat="1" ht="12" customHeight="1">
      <c r="A111" s="38"/>
      <c r="B111" s="39"/>
      <c r="C111" s="32" t="s">
        <v>16</v>
      </c>
      <c r="D111" s="38"/>
      <c r="E111" s="38"/>
      <c r="F111" s="38"/>
      <c r="G111" s="38"/>
      <c r="H111" s="38"/>
      <c r="I111" s="38"/>
      <c r="J111" s="38"/>
      <c r="K111" s="38"/>
      <c r="L111" s="55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</row>
    <row r="112" s="2" customFormat="1" ht="16.5" customHeight="1">
      <c r="A112" s="38"/>
      <c r="B112" s="39"/>
      <c r="C112" s="38"/>
      <c r="D112" s="38"/>
      <c r="E112" s="131" t="str">
        <f>E7</f>
        <v>FNOL Novostavba Pavilonu B</v>
      </c>
      <c r="F112" s="32"/>
      <c r="G112" s="32"/>
      <c r="H112" s="32"/>
      <c r="I112" s="38"/>
      <c r="J112" s="38"/>
      <c r="K112" s="38"/>
      <c r="L112" s="55"/>
      <c r="S112" s="38"/>
      <c r="T112" s="38"/>
      <c r="U112" s="38"/>
      <c r="V112" s="38"/>
      <c r="W112" s="38"/>
      <c r="X112" s="38"/>
      <c r="Y112" s="38"/>
      <c r="Z112" s="38"/>
      <c r="AA112" s="38"/>
      <c r="AB112" s="38"/>
      <c r="AC112" s="38"/>
      <c r="AD112" s="38"/>
      <c r="AE112" s="38"/>
    </row>
    <row r="113" s="1" customFormat="1" ht="12" customHeight="1">
      <c r="B113" s="22"/>
      <c r="C113" s="32" t="s">
        <v>199</v>
      </c>
      <c r="L113" s="22"/>
    </row>
    <row r="114" s="1" customFormat="1" ht="16.5" customHeight="1">
      <c r="B114" s="22"/>
      <c r="E114" s="131" t="s">
        <v>200</v>
      </c>
      <c r="F114" s="1"/>
      <c r="G114" s="1"/>
      <c r="H114" s="1"/>
      <c r="L114" s="22"/>
    </row>
    <row r="115" s="1" customFormat="1" ht="12" customHeight="1">
      <c r="B115" s="22"/>
      <c r="C115" s="32" t="s">
        <v>201</v>
      </c>
      <c r="L115" s="22"/>
    </row>
    <row r="116" s="2" customFormat="1" ht="16.5" customHeight="1">
      <c r="A116" s="38"/>
      <c r="B116" s="39"/>
      <c r="C116" s="38"/>
      <c r="D116" s="38"/>
      <c r="E116" s="132" t="s">
        <v>3838</v>
      </c>
      <c r="F116" s="38"/>
      <c r="G116" s="38"/>
      <c r="H116" s="38"/>
      <c r="I116" s="38"/>
      <c r="J116" s="38"/>
      <c r="K116" s="38"/>
      <c r="L116" s="55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</row>
    <row r="117" s="2" customFormat="1" ht="12" customHeight="1">
      <c r="A117" s="38"/>
      <c r="B117" s="39"/>
      <c r="C117" s="32" t="s">
        <v>203</v>
      </c>
      <c r="D117" s="38"/>
      <c r="E117" s="38"/>
      <c r="F117" s="38"/>
      <c r="G117" s="38"/>
      <c r="H117" s="38"/>
      <c r="I117" s="38"/>
      <c r="J117" s="38"/>
      <c r="K117" s="38"/>
      <c r="L117" s="55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</row>
    <row r="118" s="2" customFormat="1" ht="16.5" customHeight="1">
      <c r="A118" s="38"/>
      <c r="B118" s="39"/>
      <c r="C118" s="38"/>
      <c r="D118" s="38"/>
      <c r="E118" s="67" t="str">
        <f>E13</f>
        <v>D.1.4b - Vytápění</v>
      </c>
      <c r="F118" s="38"/>
      <c r="G118" s="38"/>
      <c r="H118" s="38"/>
      <c r="I118" s="38"/>
      <c r="J118" s="38"/>
      <c r="K118" s="38"/>
      <c r="L118" s="55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</row>
    <row r="119" s="2" customFormat="1" ht="6.96" customHeight="1">
      <c r="A119" s="38"/>
      <c r="B119" s="39"/>
      <c r="C119" s="38"/>
      <c r="D119" s="38"/>
      <c r="E119" s="38"/>
      <c r="F119" s="38"/>
      <c r="G119" s="38"/>
      <c r="H119" s="38"/>
      <c r="I119" s="38"/>
      <c r="J119" s="38"/>
      <c r="K119" s="38"/>
      <c r="L119" s="55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</row>
    <row r="120" s="2" customFormat="1" ht="12" customHeight="1">
      <c r="A120" s="38"/>
      <c r="B120" s="39"/>
      <c r="C120" s="32" t="s">
        <v>20</v>
      </c>
      <c r="D120" s="38"/>
      <c r="E120" s="38"/>
      <c r="F120" s="27" t="str">
        <f>F16</f>
        <v xml:space="preserve"> </v>
      </c>
      <c r="G120" s="38"/>
      <c r="H120" s="38"/>
      <c r="I120" s="32" t="s">
        <v>22</v>
      </c>
      <c r="J120" s="69" t="str">
        <f>IF(J16="","",J16)</f>
        <v>8. 4. 2023</v>
      </c>
      <c r="K120" s="38"/>
      <c r="L120" s="55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</row>
    <row r="121" s="2" customFormat="1" ht="6.96" customHeight="1">
      <c r="A121" s="38"/>
      <c r="B121" s="39"/>
      <c r="C121" s="38"/>
      <c r="D121" s="38"/>
      <c r="E121" s="38"/>
      <c r="F121" s="38"/>
      <c r="G121" s="38"/>
      <c r="H121" s="38"/>
      <c r="I121" s="38"/>
      <c r="J121" s="38"/>
      <c r="K121" s="38"/>
      <c r="L121" s="55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</row>
    <row r="122" s="2" customFormat="1" ht="15.15" customHeight="1">
      <c r="A122" s="38"/>
      <c r="B122" s="39"/>
      <c r="C122" s="32" t="s">
        <v>24</v>
      </c>
      <c r="D122" s="38"/>
      <c r="E122" s="38"/>
      <c r="F122" s="27" t="str">
        <f>E19</f>
        <v>Fakultní nemocnice Olomouc</v>
      </c>
      <c r="G122" s="38"/>
      <c r="H122" s="38"/>
      <c r="I122" s="32" t="s">
        <v>30</v>
      </c>
      <c r="J122" s="36" t="str">
        <f>E25</f>
        <v>LTProjekt, EP Rožnov</v>
      </c>
      <c r="K122" s="38"/>
      <c r="L122" s="55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</row>
    <row r="123" s="2" customFormat="1" ht="15.15" customHeight="1">
      <c r="A123" s="38"/>
      <c r="B123" s="39"/>
      <c r="C123" s="32" t="s">
        <v>28</v>
      </c>
      <c r="D123" s="38"/>
      <c r="E123" s="38"/>
      <c r="F123" s="27" t="str">
        <f>IF(E22="","",E22)</f>
        <v>Vyplň údaj</v>
      </c>
      <c r="G123" s="38"/>
      <c r="H123" s="38"/>
      <c r="I123" s="32" t="s">
        <v>33</v>
      </c>
      <c r="J123" s="36" t="str">
        <f>E28</f>
        <v xml:space="preserve"> </v>
      </c>
      <c r="K123" s="38"/>
      <c r="L123" s="55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</row>
    <row r="124" s="2" customFormat="1" ht="10.32" customHeight="1">
      <c r="A124" s="38"/>
      <c r="B124" s="39"/>
      <c r="C124" s="38"/>
      <c r="D124" s="38"/>
      <c r="E124" s="38"/>
      <c r="F124" s="38"/>
      <c r="G124" s="38"/>
      <c r="H124" s="38"/>
      <c r="I124" s="38"/>
      <c r="J124" s="38"/>
      <c r="K124" s="38"/>
      <c r="L124" s="55"/>
      <c r="S124" s="38"/>
      <c r="T124" s="38"/>
      <c r="U124" s="38"/>
      <c r="V124" s="38"/>
      <c r="W124" s="38"/>
      <c r="X124" s="38"/>
      <c r="Y124" s="38"/>
      <c r="Z124" s="38"/>
      <c r="AA124" s="38"/>
      <c r="AB124" s="38"/>
      <c r="AC124" s="38"/>
      <c r="AD124" s="38"/>
      <c r="AE124" s="38"/>
    </row>
    <row r="125" s="11" customFormat="1" ht="29.28" customHeight="1">
      <c r="A125" s="158"/>
      <c r="B125" s="159"/>
      <c r="C125" s="160" t="s">
        <v>243</v>
      </c>
      <c r="D125" s="161" t="s">
        <v>60</v>
      </c>
      <c r="E125" s="161" t="s">
        <v>56</v>
      </c>
      <c r="F125" s="161" t="s">
        <v>57</v>
      </c>
      <c r="G125" s="161" t="s">
        <v>244</v>
      </c>
      <c r="H125" s="161" t="s">
        <v>245</v>
      </c>
      <c r="I125" s="161" t="s">
        <v>246</v>
      </c>
      <c r="J125" s="161" t="s">
        <v>208</v>
      </c>
      <c r="K125" s="162" t="s">
        <v>247</v>
      </c>
      <c r="L125" s="163"/>
      <c r="M125" s="86" t="s">
        <v>1</v>
      </c>
      <c r="N125" s="87" t="s">
        <v>39</v>
      </c>
      <c r="O125" s="87" t="s">
        <v>248</v>
      </c>
      <c r="P125" s="87" t="s">
        <v>249</v>
      </c>
      <c r="Q125" s="87" t="s">
        <v>250</v>
      </c>
      <c r="R125" s="87" t="s">
        <v>251</v>
      </c>
      <c r="S125" s="87" t="s">
        <v>252</v>
      </c>
      <c r="T125" s="88" t="s">
        <v>253</v>
      </c>
      <c r="U125" s="158"/>
      <c r="V125" s="158"/>
      <c r="W125" s="158"/>
      <c r="X125" s="158"/>
      <c r="Y125" s="158"/>
      <c r="Z125" s="158"/>
      <c r="AA125" s="158"/>
      <c r="AB125" s="158"/>
      <c r="AC125" s="158"/>
      <c r="AD125" s="158"/>
      <c r="AE125" s="158"/>
    </row>
    <row r="126" s="2" customFormat="1" ht="22.8" customHeight="1">
      <c r="A126" s="38"/>
      <c r="B126" s="39"/>
      <c r="C126" s="93" t="s">
        <v>254</v>
      </c>
      <c r="D126" s="38"/>
      <c r="E126" s="38"/>
      <c r="F126" s="38"/>
      <c r="G126" s="38"/>
      <c r="H126" s="38"/>
      <c r="I126" s="38"/>
      <c r="J126" s="164">
        <f>BK126</f>
        <v>0</v>
      </c>
      <c r="K126" s="38"/>
      <c r="L126" s="39"/>
      <c r="M126" s="89"/>
      <c r="N126" s="73"/>
      <c r="O126" s="90"/>
      <c r="P126" s="165">
        <f>P127+P175</f>
        <v>0</v>
      </c>
      <c r="Q126" s="90"/>
      <c r="R126" s="165">
        <f>R127+R175</f>
        <v>0</v>
      </c>
      <c r="S126" s="90"/>
      <c r="T126" s="166">
        <f>T127+T175</f>
        <v>0</v>
      </c>
      <c r="U126" s="38"/>
      <c r="V126" s="38"/>
      <c r="W126" s="38"/>
      <c r="X126" s="38"/>
      <c r="Y126" s="38"/>
      <c r="Z126" s="38"/>
      <c r="AA126" s="38"/>
      <c r="AB126" s="38"/>
      <c r="AC126" s="38"/>
      <c r="AD126" s="38"/>
      <c r="AE126" s="38"/>
      <c r="AT126" s="19" t="s">
        <v>74</v>
      </c>
      <c r="AU126" s="19" t="s">
        <v>210</v>
      </c>
      <c r="BK126" s="167">
        <f>BK127+BK175</f>
        <v>0</v>
      </c>
    </row>
    <row r="127" s="12" customFormat="1" ht="25.92" customHeight="1">
      <c r="A127" s="12"/>
      <c r="B127" s="168"/>
      <c r="C127" s="12"/>
      <c r="D127" s="169" t="s">
        <v>74</v>
      </c>
      <c r="E127" s="170" t="s">
        <v>2509</v>
      </c>
      <c r="F127" s="170" t="s">
        <v>4438</v>
      </c>
      <c r="G127" s="12"/>
      <c r="H127" s="12"/>
      <c r="I127" s="171"/>
      <c r="J127" s="172">
        <f>BK127</f>
        <v>0</v>
      </c>
      <c r="K127" s="12"/>
      <c r="L127" s="168"/>
      <c r="M127" s="173"/>
      <c r="N127" s="174"/>
      <c r="O127" s="174"/>
      <c r="P127" s="175">
        <f>SUM(P128:P174)</f>
        <v>0</v>
      </c>
      <c r="Q127" s="174"/>
      <c r="R127" s="175">
        <f>SUM(R128:R174)</f>
        <v>0</v>
      </c>
      <c r="S127" s="174"/>
      <c r="T127" s="176">
        <f>SUM(T128:T174)</f>
        <v>0</v>
      </c>
      <c r="U127" s="12"/>
      <c r="V127" s="12"/>
      <c r="W127" s="12"/>
      <c r="X127" s="12"/>
      <c r="Y127" s="12"/>
      <c r="Z127" s="12"/>
      <c r="AA127" s="12"/>
      <c r="AB127" s="12"/>
      <c r="AC127" s="12"/>
      <c r="AD127" s="12"/>
      <c r="AE127" s="12"/>
      <c r="AR127" s="169" t="s">
        <v>82</v>
      </c>
      <c r="AT127" s="177" t="s">
        <v>74</v>
      </c>
      <c r="AU127" s="177" t="s">
        <v>75</v>
      </c>
      <c r="AY127" s="169" t="s">
        <v>257</v>
      </c>
      <c r="BK127" s="178">
        <f>SUM(BK128:BK174)</f>
        <v>0</v>
      </c>
    </row>
    <row r="128" s="2" customFormat="1" ht="24.15" customHeight="1">
      <c r="A128" s="38"/>
      <c r="B128" s="181"/>
      <c r="C128" s="182" t="s">
        <v>82</v>
      </c>
      <c r="D128" s="182" t="s">
        <v>259</v>
      </c>
      <c r="E128" s="183" t="s">
        <v>2511</v>
      </c>
      <c r="F128" s="184" t="s">
        <v>2512</v>
      </c>
      <c r="G128" s="185" t="s">
        <v>323</v>
      </c>
      <c r="H128" s="186">
        <v>10</v>
      </c>
      <c r="I128" s="187"/>
      <c r="J128" s="188">
        <f>ROUND(I128*H128,2)</f>
        <v>0</v>
      </c>
      <c r="K128" s="184" t="s">
        <v>2355</v>
      </c>
      <c r="L128" s="39"/>
      <c r="M128" s="189" t="s">
        <v>1</v>
      </c>
      <c r="N128" s="190" t="s">
        <v>40</v>
      </c>
      <c r="O128" s="77"/>
      <c r="P128" s="191">
        <f>O128*H128</f>
        <v>0</v>
      </c>
      <c r="Q128" s="191">
        <v>0</v>
      </c>
      <c r="R128" s="191">
        <f>Q128*H128</f>
        <v>0</v>
      </c>
      <c r="S128" s="191">
        <v>0</v>
      </c>
      <c r="T128" s="192">
        <f>S128*H128</f>
        <v>0</v>
      </c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  <c r="AR128" s="193" t="s">
        <v>108</v>
      </c>
      <c r="AT128" s="193" t="s">
        <v>259</v>
      </c>
      <c r="AU128" s="193" t="s">
        <v>82</v>
      </c>
      <c r="AY128" s="19" t="s">
        <v>257</v>
      </c>
      <c r="BE128" s="194">
        <f>IF(N128="základní",J128,0)</f>
        <v>0</v>
      </c>
      <c r="BF128" s="194">
        <f>IF(N128="snížená",J128,0)</f>
        <v>0</v>
      </c>
      <c r="BG128" s="194">
        <f>IF(N128="zákl. přenesená",J128,0)</f>
        <v>0</v>
      </c>
      <c r="BH128" s="194">
        <f>IF(N128="sníž. přenesená",J128,0)</f>
        <v>0</v>
      </c>
      <c r="BI128" s="194">
        <f>IF(N128="nulová",J128,0)</f>
        <v>0</v>
      </c>
      <c r="BJ128" s="19" t="s">
        <v>82</v>
      </c>
      <c r="BK128" s="194">
        <f>ROUND(I128*H128,2)</f>
        <v>0</v>
      </c>
      <c r="BL128" s="19" t="s">
        <v>108</v>
      </c>
      <c r="BM128" s="193" t="s">
        <v>85</v>
      </c>
    </row>
    <row r="129" s="2" customFormat="1">
      <c r="A129" s="38"/>
      <c r="B129" s="39"/>
      <c r="C129" s="38"/>
      <c r="D129" s="196" t="s">
        <v>1062</v>
      </c>
      <c r="E129" s="38"/>
      <c r="F129" s="237" t="s">
        <v>2513</v>
      </c>
      <c r="G129" s="38"/>
      <c r="H129" s="38"/>
      <c r="I129" s="238"/>
      <c r="J129" s="38"/>
      <c r="K129" s="38"/>
      <c r="L129" s="39"/>
      <c r="M129" s="239"/>
      <c r="N129" s="240"/>
      <c r="O129" s="77"/>
      <c r="P129" s="77"/>
      <c r="Q129" s="77"/>
      <c r="R129" s="77"/>
      <c r="S129" s="77"/>
      <c r="T129" s="78"/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  <c r="AT129" s="19" t="s">
        <v>1062</v>
      </c>
      <c r="AU129" s="19" t="s">
        <v>82</v>
      </c>
    </row>
    <row r="130" s="2" customFormat="1" ht="24.15" customHeight="1">
      <c r="A130" s="38"/>
      <c r="B130" s="181"/>
      <c r="C130" s="182" t="s">
        <v>85</v>
      </c>
      <c r="D130" s="182" t="s">
        <v>259</v>
      </c>
      <c r="E130" s="183" t="s">
        <v>2514</v>
      </c>
      <c r="F130" s="184" t="s">
        <v>2515</v>
      </c>
      <c r="G130" s="185" t="s">
        <v>493</v>
      </c>
      <c r="H130" s="186">
        <v>10</v>
      </c>
      <c r="I130" s="187"/>
      <c r="J130" s="188">
        <f>ROUND(I130*H130,2)</f>
        <v>0</v>
      </c>
      <c r="K130" s="184" t="s">
        <v>2355</v>
      </c>
      <c r="L130" s="39"/>
      <c r="M130" s="189" t="s">
        <v>1</v>
      </c>
      <c r="N130" s="190" t="s">
        <v>40</v>
      </c>
      <c r="O130" s="77"/>
      <c r="P130" s="191">
        <f>O130*H130</f>
        <v>0</v>
      </c>
      <c r="Q130" s="191">
        <v>0</v>
      </c>
      <c r="R130" s="191">
        <f>Q130*H130</f>
        <v>0</v>
      </c>
      <c r="S130" s="191">
        <v>0</v>
      </c>
      <c r="T130" s="192">
        <f>S130*H130</f>
        <v>0</v>
      </c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  <c r="AR130" s="193" t="s">
        <v>108</v>
      </c>
      <c r="AT130" s="193" t="s">
        <v>259</v>
      </c>
      <c r="AU130" s="193" t="s">
        <v>82</v>
      </c>
      <c r="AY130" s="19" t="s">
        <v>257</v>
      </c>
      <c r="BE130" s="194">
        <f>IF(N130="základní",J130,0)</f>
        <v>0</v>
      </c>
      <c r="BF130" s="194">
        <f>IF(N130="snížená",J130,0)</f>
        <v>0</v>
      </c>
      <c r="BG130" s="194">
        <f>IF(N130="zákl. přenesená",J130,0)</f>
        <v>0</v>
      </c>
      <c r="BH130" s="194">
        <f>IF(N130="sníž. přenesená",J130,0)</f>
        <v>0</v>
      </c>
      <c r="BI130" s="194">
        <f>IF(N130="nulová",J130,0)</f>
        <v>0</v>
      </c>
      <c r="BJ130" s="19" t="s">
        <v>82</v>
      </c>
      <c r="BK130" s="194">
        <f>ROUND(I130*H130,2)</f>
        <v>0</v>
      </c>
      <c r="BL130" s="19" t="s">
        <v>108</v>
      </c>
      <c r="BM130" s="193" t="s">
        <v>108</v>
      </c>
    </row>
    <row r="131" s="2" customFormat="1">
      <c r="A131" s="38"/>
      <c r="B131" s="39"/>
      <c r="C131" s="38"/>
      <c r="D131" s="196" t="s">
        <v>1062</v>
      </c>
      <c r="E131" s="38"/>
      <c r="F131" s="237" t="s">
        <v>4439</v>
      </c>
      <c r="G131" s="38"/>
      <c r="H131" s="38"/>
      <c r="I131" s="238"/>
      <c r="J131" s="38"/>
      <c r="K131" s="38"/>
      <c r="L131" s="39"/>
      <c r="M131" s="239"/>
      <c r="N131" s="240"/>
      <c r="O131" s="77"/>
      <c r="P131" s="77"/>
      <c r="Q131" s="77"/>
      <c r="R131" s="77"/>
      <c r="S131" s="77"/>
      <c r="T131" s="78"/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T131" s="19" t="s">
        <v>1062</v>
      </c>
      <c r="AU131" s="19" t="s">
        <v>82</v>
      </c>
    </row>
    <row r="132" s="2" customFormat="1" ht="33" customHeight="1">
      <c r="A132" s="38"/>
      <c r="B132" s="181"/>
      <c r="C132" s="182" t="s">
        <v>92</v>
      </c>
      <c r="D132" s="182" t="s">
        <v>259</v>
      </c>
      <c r="E132" s="183" t="s">
        <v>2517</v>
      </c>
      <c r="F132" s="184" t="s">
        <v>2518</v>
      </c>
      <c r="G132" s="185" t="s">
        <v>422</v>
      </c>
      <c r="H132" s="186">
        <v>23</v>
      </c>
      <c r="I132" s="187"/>
      <c r="J132" s="188">
        <f>ROUND(I132*H132,2)</f>
        <v>0</v>
      </c>
      <c r="K132" s="184" t="s">
        <v>2355</v>
      </c>
      <c r="L132" s="39"/>
      <c r="M132" s="189" t="s">
        <v>1</v>
      </c>
      <c r="N132" s="190" t="s">
        <v>40</v>
      </c>
      <c r="O132" s="77"/>
      <c r="P132" s="191">
        <f>O132*H132</f>
        <v>0</v>
      </c>
      <c r="Q132" s="191">
        <v>0</v>
      </c>
      <c r="R132" s="191">
        <f>Q132*H132</f>
        <v>0</v>
      </c>
      <c r="S132" s="191">
        <v>0</v>
      </c>
      <c r="T132" s="192">
        <f>S132*H132</f>
        <v>0</v>
      </c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  <c r="AR132" s="193" t="s">
        <v>108</v>
      </c>
      <c r="AT132" s="193" t="s">
        <v>259</v>
      </c>
      <c r="AU132" s="193" t="s">
        <v>82</v>
      </c>
      <c r="AY132" s="19" t="s">
        <v>257</v>
      </c>
      <c r="BE132" s="194">
        <f>IF(N132="základní",J132,0)</f>
        <v>0</v>
      </c>
      <c r="BF132" s="194">
        <f>IF(N132="snížená",J132,0)</f>
        <v>0</v>
      </c>
      <c r="BG132" s="194">
        <f>IF(N132="zákl. přenesená",J132,0)</f>
        <v>0</v>
      </c>
      <c r="BH132" s="194">
        <f>IF(N132="sníž. přenesená",J132,0)</f>
        <v>0</v>
      </c>
      <c r="BI132" s="194">
        <f>IF(N132="nulová",J132,0)</f>
        <v>0</v>
      </c>
      <c r="BJ132" s="19" t="s">
        <v>82</v>
      </c>
      <c r="BK132" s="194">
        <f>ROUND(I132*H132,2)</f>
        <v>0</v>
      </c>
      <c r="BL132" s="19" t="s">
        <v>108</v>
      </c>
      <c r="BM132" s="193" t="s">
        <v>290</v>
      </c>
    </row>
    <row r="133" s="2" customFormat="1">
      <c r="A133" s="38"/>
      <c r="B133" s="39"/>
      <c r="C133" s="38"/>
      <c r="D133" s="196" t="s">
        <v>1062</v>
      </c>
      <c r="E133" s="38"/>
      <c r="F133" s="237" t="s">
        <v>4440</v>
      </c>
      <c r="G133" s="38"/>
      <c r="H133" s="38"/>
      <c r="I133" s="238"/>
      <c r="J133" s="38"/>
      <c r="K133" s="38"/>
      <c r="L133" s="39"/>
      <c r="M133" s="239"/>
      <c r="N133" s="240"/>
      <c r="O133" s="77"/>
      <c r="P133" s="77"/>
      <c r="Q133" s="77"/>
      <c r="R133" s="77"/>
      <c r="S133" s="77"/>
      <c r="T133" s="78"/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  <c r="AT133" s="19" t="s">
        <v>1062</v>
      </c>
      <c r="AU133" s="19" t="s">
        <v>82</v>
      </c>
    </row>
    <row r="134" s="2" customFormat="1" ht="24.15" customHeight="1">
      <c r="A134" s="38"/>
      <c r="B134" s="181"/>
      <c r="C134" s="182" t="s">
        <v>108</v>
      </c>
      <c r="D134" s="182" t="s">
        <v>259</v>
      </c>
      <c r="E134" s="183" t="s">
        <v>2520</v>
      </c>
      <c r="F134" s="184" t="s">
        <v>2521</v>
      </c>
      <c r="G134" s="185" t="s">
        <v>422</v>
      </c>
      <c r="H134" s="186">
        <v>65</v>
      </c>
      <c r="I134" s="187"/>
      <c r="J134" s="188">
        <f>ROUND(I134*H134,2)</f>
        <v>0</v>
      </c>
      <c r="K134" s="184" t="s">
        <v>2355</v>
      </c>
      <c r="L134" s="39"/>
      <c r="M134" s="189" t="s">
        <v>1</v>
      </c>
      <c r="N134" s="190" t="s">
        <v>40</v>
      </c>
      <c r="O134" s="77"/>
      <c r="P134" s="191">
        <f>O134*H134</f>
        <v>0</v>
      </c>
      <c r="Q134" s="191">
        <v>0</v>
      </c>
      <c r="R134" s="191">
        <f>Q134*H134</f>
        <v>0</v>
      </c>
      <c r="S134" s="191">
        <v>0</v>
      </c>
      <c r="T134" s="192">
        <f>S134*H134</f>
        <v>0</v>
      </c>
      <c r="U134" s="38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  <c r="AR134" s="193" t="s">
        <v>108</v>
      </c>
      <c r="AT134" s="193" t="s">
        <v>259</v>
      </c>
      <c r="AU134" s="193" t="s">
        <v>82</v>
      </c>
      <c r="AY134" s="19" t="s">
        <v>257</v>
      </c>
      <c r="BE134" s="194">
        <f>IF(N134="základní",J134,0)</f>
        <v>0</v>
      </c>
      <c r="BF134" s="194">
        <f>IF(N134="snížená",J134,0)</f>
        <v>0</v>
      </c>
      <c r="BG134" s="194">
        <f>IF(N134="zákl. přenesená",J134,0)</f>
        <v>0</v>
      </c>
      <c r="BH134" s="194">
        <f>IF(N134="sníž. přenesená",J134,0)</f>
        <v>0</v>
      </c>
      <c r="BI134" s="194">
        <f>IF(N134="nulová",J134,0)</f>
        <v>0</v>
      </c>
      <c r="BJ134" s="19" t="s">
        <v>82</v>
      </c>
      <c r="BK134" s="194">
        <f>ROUND(I134*H134,2)</f>
        <v>0</v>
      </c>
      <c r="BL134" s="19" t="s">
        <v>108</v>
      </c>
      <c r="BM134" s="193" t="s">
        <v>307</v>
      </c>
    </row>
    <row r="135" s="2" customFormat="1">
      <c r="A135" s="38"/>
      <c r="B135" s="39"/>
      <c r="C135" s="38"/>
      <c r="D135" s="196" t="s">
        <v>1062</v>
      </c>
      <c r="E135" s="38"/>
      <c r="F135" s="237" t="s">
        <v>4441</v>
      </c>
      <c r="G135" s="38"/>
      <c r="H135" s="38"/>
      <c r="I135" s="238"/>
      <c r="J135" s="38"/>
      <c r="K135" s="38"/>
      <c r="L135" s="39"/>
      <c r="M135" s="239"/>
      <c r="N135" s="240"/>
      <c r="O135" s="77"/>
      <c r="P135" s="77"/>
      <c r="Q135" s="77"/>
      <c r="R135" s="77"/>
      <c r="S135" s="77"/>
      <c r="T135" s="78"/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T135" s="19" t="s">
        <v>1062</v>
      </c>
      <c r="AU135" s="19" t="s">
        <v>82</v>
      </c>
    </row>
    <row r="136" s="2" customFormat="1" ht="24.15" customHeight="1">
      <c r="A136" s="38"/>
      <c r="B136" s="181"/>
      <c r="C136" s="182" t="s">
        <v>285</v>
      </c>
      <c r="D136" s="182" t="s">
        <v>259</v>
      </c>
      <c r="E136" s="183" t="s">
        <v>2523</v>
      </c>
      <c r="F136" s="184" t="s">
        <v>2524</v>
      </c>
      <c r="G136" s="185" t="s">
        <v>774</v>
      </c>
      <c r="H136" s="186">
        <v>10</v>
      </c>
      <c r="I136" s="187"/>
      <c r="J136" s="188">
        <f>ROUND(I136*H136,2)</f>
        <v>0</v>
      </c>
      <c r="K136" s="184" t="s">
        <v>2355</v>
      </c>
      <c r="L136" s="39"/>
      <c r="M136" s="189" t="s">
        <v>1</v>
      </c>
      <c r="N136" s="190" t="s">
        <v>40</v>
      </c>
      <c r="O136" s="77"/>
      <c r="P136" s="191">
        <f>O136*H136</f>
        <v>0</v>
      </c>
      <c r="Q136" s="191">
        <v>0</v>
      </c>
      <c r="R136" s="191">
        <f>Q136*H136</f>
        <v>0</v>
      </c>
      <c r="S136" s="191">
        <v>0</v>
      </c>
      <c r="T136" s="192">
        <f>S136*H136</f>
        <v>0</v>
      </c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R136" s="193" t="s">
        <v>108</v>
      </c>
      <c r="AT136" s="193" t="s">
        <v>259</v>
      </c>
      <c r="AU136" s="193" t="s">
        <v>82</v>
      </c>
      <c r="AY136" s="19" t="s">
        <v>257</v>
      </c>
      <c r="BE136" s="194">
        <f>IF(N136="základní",J136,0)</f>
        <v>0</v>
      </c>
      <c r="BF136" s="194">
        <f>IF(N136="snížená",J136,0)</f>
        <v>0</v>
      </c>
      <c r="BG136" s="194">
        <f>IF(N136="zákl. přenesená",J136,0)</f>
        <v>0</v>
      </c>
      <c r="BH136" s="194">
        <f>IF(N136="sníž. přenesená",J136,0)</f>
        <v>0</v>
      </c>
      <c r="BI136" s="194">
        <f>IF(N136="nulová",J136,0)</f>
        <v>0</v>
      </c>
      <c r="BJ136" s="19" t="s">
        <v>82</v>
      </c>
      <c r="BK136" s="194">
        <f>ROUND(I136*H136,2)</f>
        <v>0</v>
      </c>
      <c r="BL136" s="19" t="s">
        <v>108</v>
      </c>
      <c r="BM136" s="193" t="s">
        <v>320</v>
      </c>
    </row>
    <row r="137" s="2" customFormat="1">
      <c r="A137" s="38"/>
      <c r="B137" s="39"/>
      <c r="C137" s="38"/>
      <c r="D137" s="196" t="s">
        <v>1062</v>
      </c>
      <c r="E137" s="38"/>
      <c r="F137" s="237" t="s">
        <v>2513</v>
      </c>
      <c r="G137" s="38"/>
      <c r="H137" s="38"/>
      <c r="I137" s="238"/>
      <c r="J137" s="38"/>
      <c r="K137" s="38"/>
      <c r="L137" s="39"/>
      <c r="M137" s="239"/>
      <c r="N137" s="240"/>
      <c r="O137" s="77"/>
      <c r="P137" s="77"/>
      <c r="Q137" s="77"/>
      <c r="R137" s="77"/>
      <c r="S137" s="77"/>
      <c r="T137" s="78"/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T137" s="19" t="s">
        <v>1062</v>
      </c>
      <c r="AU137" s="19" t="s">
        <v>82</v>
      </c>
    </row>
    <row r="138" s="2" customFormat="1" ht="24.15" customHeight="1">
      <c r="A138" s="38"/>
      <c r="B138" s="181"/>
      <c r="C138" s="182" t="s">
        <v>290</v>
      </c>
      <c r="D138" s="182" t="s">
        <v>259</v>
      </c>
      <c r="E138" s="183" t="s">
        <v>2525</v>
      </c>
      <c r="F138" s="184" t="s">
        <v>2526</v>
      </c>
      <c r="G138" s="185" t="s">
        <v>422</v>
      </c>
      <c r="H138" s="186">
        <v>88</v>
      </c>
      <c r="I138" s="187"/>
      <c r="J138" s="188">
        <f>ROUND(I138*H138,2)</f>
        <v>0</v>
      </c>
      <c r="K138" s="184" t="s">
        <v>2355</v>
      </c>
      <c r="L138" s="39"/>
      <c r="M138" s="189" t="s">
        <v>1</v>
      </c>
      <c r="N138" s="190" t="s">
        <v>40</v>
      </c>
      <c r="O138" s="77"/>
      <c r="P138" s="191">
        <f>O138*H138</f>
        <v>0</v>
      </c>
      <c r="Q138" s="191">
        <v>0</v>
      </c>
      <c r="R138" s="191">
        <f>Q138*H138</f>
        <v>0</v>
      </c>
      <c r="S138" s="191">
        <v>0</v>
      </c>
      <c r="T138" s="192">
        <f>S138*H138</f>
        <v>0</v>
      </c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R138" s="193" t="s">
        <v>108</v>
      </c>
      <c r="AT138" s="193" t="s">
        <v>259</v>
      </c>
      <c r="AU138" s="193" t="s">
        <v>82</v>
      </c>
      <c r="AY138" s="19" t="s">
        <v>257</v>
      </c>
      <c r="BE138" s="194">
        <f>IF(N138="základní",J138,0)</f>
        <v>0</v>
      </c>
      <c r="BF138" s="194">
        <f>IF(N138="snížená",J138,0)</f>
        <v>0</v>
      </c>
      <c r="BG138" s="194">
        <f>IF(N138="zákl. přenesená",J138,0)</f>
        <v>0</v>
      </c>
      <c r="BH138" s="194">
        <f>IF(N138="sníž. přenesená",J138,0)</f>
        <v>0</v>
      </c>
      <c r="BI138" s="194">
        <f>IF(N138="nulová",J138,0)</f>
        <v>0</v>
      </c>
      <c r="BJ138" s="19" t="s">
        <v>82</v>
      </c>
      <c r="BK138" s="194">
        <f>ROUND(I138*H138,2)</f>
        <v>0</v>
      </c>
      <c r="BL138" s="19" t="s">
        <v>108</v>
      </c>
      <c r="BM138" s="193" t="s">
        <v>334</v>
      </c>
    </row>
    <row r="139" s="2" customFormat="1">
      <c r="A139" s="38"/>
      <c r="B139" s="39"/>
      <c r="C139" s="38"/>
      <c r="D139" s="196" t="s">
        <v>1062</v>
      </c>
      <c r="E139" s="38"/>
      <c r="F139" s="237" t="s">
        <v>4442</v>
      </c>
      <c r="G139" s="38"/>
      <c r="H139" s="38"/>
      <c r="I139" s="238"/>
      <c r="J139" s="38"/>
      <c r="K139" s="38"/>
      <c r="L139" s="39"/>
      <c r="M139" s="239"/>
      <c r="N139" s="240"/>
      <c r="O139" s="77"/>
      <c r="P139" s="77"/>
      <c r="Q139" s="77"/>
      <c r="R139" s="77"/>
      <c r="S139" s="77"/>
      <c r="T139" s="78"/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T139" s="19" t="s">
        <v>1062</v>
      </c>
      <c r="AU139" s="19" t="s">
        <v>82</v>
      </c>
    </row>
    <row r="140" s="2" customFormat="1" ht="37.8" customHeight="1">
      <c r="A140" s="38"/>
      <c r="B140" s="181"/>
      <c r="C140" s="182" t="s">
        <v>301</v>
      </c>
      <c r="D140" s="182" t="s">
        <v>259</v>
      </c>
      <c r="E140" s="183" t="s">
        <v>2528</v>
      </c>
      <c r="F140" s="184" t="s">
        <v>2529</v>
      </c>
      <c r="G140" s="185" t="s">
        <v>493</v>
      </c>
      <c r="H140" s="186">
        <v>3</v>
      </c>
      <c r="I140" s="187"/>
      <c r="J140" s="188">
        <f>ROUND(I140*H140,2)</f>
        <v>0</v>
      </c>
      <c r="K140" s="184" t="s">
        <v>2355</v>
      </c>
      <c r="L140" s="39"/>
      <c r="M140" s="189" t="s">
        <v>1</v>
      </c>
      <c r="N140" s="190" t="s">
        <v>40</v>
      </c>
      <c r="O140" s="77"/>
      <c r="P140" s="191">
        <f>O140*H140</f>
        <v>0</v>
      </c>
      <c r="Q140" s="191">
        <v>0</v>
      </c>
      <c r="R140" s="191">
        <f>Q140*H140</f>
        <v>0</v>
      </c>
      <c r="S140" s="191">
        <v>0</v>
      </c>
      <c r="T140" s="192">
        <f>S140*H140</f>
        <v>0</v>
      </c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R140" s="193" t="s">
        <v>108</v>
      </c>
      <c r="AT140" s="193" t="s">
        <v>259</v>
      </c>
      <c r="AU140" s="193" t="s">
        <v>82</v>
      </c>
      <c r="AY140" s="19" t="s">
        <v>257</v>
      </c>
      <c r="BE140" s="194">
        <f>IF(N140="základní",J140,0)</f>
        <v>0</v>
      </c>
      <c r="BF140" s="194">
        <f>IF(N140="snížená",J140,0)</f>
        <v>0</v>
      </c>
      <c r="BG140" s="194">
        <f>IF(N140="zákl. přenesená",J140,0)</f>
        <v>0</v>
      </c>
      <c r="BH140" s="194">
        <f>IF(N140="sníž. přenesená",J140,0)</f>
        <v>0</v>
      </c>
      <c r="BI140" s="194">
        <f>IF(N140="nulová",J140,0)</f>
        <v>0</v>
      </c>
      <c r="BJ140" s="19" t="s">
        <v>82</v>
      </c>
      <c r="BK140" s="194">
        <f>ROUND(I140*H140,2)</f>
        <v>0</v>
      </c>
      <c r="BL140" s="19" t="s">
        <v>108</v>
      </c>
      <c r="BM140" s="193" t="s">
        <v>350</v>
      </c>
    </row>
    <row r="141" s="2" customFormat="1">
      <c r="A141" s="38"/>
      <c r="B141" s="39"/>
      <c r="C141" s="38"/>
      <c r="D141" s="196" t="s">
        <v>1062</v>
      </c>
      <c r="E141" s="38"/>
      <c r="F141" s="237" t="s">
        <v>4443</v>
      </c>
      <c r="G141" s="38"/>
      <c r="H141" s="38"/>
      <c r="I141" s="238"/>
      <c r="J141" s="38"/>
      <c r="K141" s="38"/>
      <c r="L141" s="39"/>
      <c r="M141" s="239"/>
      <c r="N141" s="240"/>
      <c r="O141" s="77"/>
      <c r="P141" s="77"/>
      <c r="Q141" s="77"/>
      <c r="R141" s="77"/>
      <c r="S141" s="77"/>
      <c r="T141" s="78"/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T141" s="19" t="s">
        <v>1062</v>
      </c>
      <c r="AU141" s="19" t="s">
        <v>82</v>
      </c>
    </row>
    <row r="142" s="2" customFormat="1" ht="24.15" customHeight="1">
      <c r="A142" s="38"/>
      <c r="B142" s="181"/>
      <c r="C142" s="182" t="s">
        <v>307</v>
      </c>
      <c r="D142" s="182" t="s">
        <v>259</v>
      </c>
      <c r="E142" s="183" t="s">
        <v>2531</v>
      </c>
      <c r="F142" s="184" t="s">
        <v>2532</v>
      </c>
      <c r="G142" s="185" t="s">
        <v>493</v>
      </c>
      <c r="H142" s="186">
        <v>10</v>
      </c>
      <c r="I142" s="187"/>
      <c r="J142" s="188">
        <f>ROUND(I142*H142,2)</f>
        <v>0</v>
      </c>
      <c r="K142" s="184" t="s">
        <v>2355</v>
      </c>
      <c r="L142" s="39"/>
      <c r="M142" s="189" t="s">
        <v>1</v>
      </c>
      <c r="N142" s="190" t="s">
        <v>40</v>
      </c>
      <c r="O142" s="77"/>
      <c r="P142" s="191">
        <f>O142*H142</f>
        <v>0</v>
      </c>
      <c r="Q142" s="191">
        <v>0</v>
      </c>
      <c r="R142" s="191">
        <f>Q142*H142</f>
        <v>0</v>
      </c>
      <c r="S142" s="191">
        <v>0</v>
      </c>
      <c r="T142" s="192">
        <f>S142*H142</f>
        <v>0</v>
      </c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R142" s="193" t="s">
        <v>108</v>
      </c>
      <c r="AT142" s="193" t="s">
        <v>259</v>
      </c>
      <c r="AU142" s="193" t="s">
        <v>82</v>
      </c>
      <c r="AY142" s="19" t="s">
        <v>257</v>
      </c>
      <c r="BE142" s="194">
        <f>IF(N142="základní",J142,0)</f>
        <v>0</v>
      </c>
      <c r="BF142" s="194">
        <f>IF(N142="snížená",J142,0)</f>
        <v>0</v>
      </c>
      <c r="BG142" s="194">
        <f>IF(N142="zákl. přenesená",J142,0)</f>
        <v>0</v>
      </c>
      <c r="BH142" s="194">
        <f>IF(N142="sníž. přenesená",J142,0)</f>
        <v>0</v>
      </c>
      <c r="BI142" s="194">
        <f>IF(N142="nulová",J142,0)</f>
        <v>0</v>
      </c>
      <c r="BJ142" s="19" t="s">
        <v>82</v>
      </c>
      <c r="BK142" s="194">
        <f>ROUND(I142*H142,2)</f>
        <v>0</v>
      </c>
      <c r="BL142" s="19" t="s">
        <v>108</v>
      </c>
      <c r="BM142" s="193" t="s">
        <v>364</v>
      </c>
    </row>
    <row r="143" s="2" customFormat="1">
      <c r="A143" s="38"/>
      <c r="B143" s="39"/>
      <c r="C143" s="38"/>
      <c r="D143" s="196" t="s">
        <v>1062</v>
      </c>
      <c r="E143" s="38"/>
      <c r="F143" s="237" t="s">
        <v>4444</v>
      </c>
      <c r="G143" s="38"/>
      <c r="H143" s="38"/>
      <c r="I143" s="238"/>
      <c r="J143" s="38"/>
      <c r="K143" s="38"/>
      <c r="L143" s="39"/>
      <c r="M143" s="239"/>
      <c r="N143" s="240"/>
      <c r="O143" s="77"/>
      <c r="P143" s="77"/>
      <c r="Q143" s="77"/>
      <c r="R143" s="77"/>
      <c r="S143" s="77"/>
      <c r="T143" s="78"/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T143" s="19" t="s">
        <v>1062</v>
      </c>
      <c r="AU143" s="19" t="s">
        <v>82</v>
      </c>
    </row>
    <row r="144" s="2" customFormat="1" ht="24.15" customHeight="1">
      <c r="A144" s="38"/>
      <c r="B144" s="181"/>
      <c r="C144" s="182" t="s">
        <v>314</v>
      </c>
      <c r="D144" s="182" t="s">
        <v>259</v>
      </c>
      <c r="E144" s="183" t="s">
        <v>2537</v>
      </c>
      <c r="F144" s="184" t="s">
        <v>2538</v>
      </c>
      <c r="G144" s="185" t="s">
        <v>493</v>
      </c>
      <c r="H144" s="186">
        <v>10</v>
      </c>
      <c r="I144" s="187"/>
      <c r="J144" s="188">
        <f>ROUND(I144*H144,2)</f>
        <v>0</v>
      </c>
      <c r="K144" s="184" t="s">
        <v>2355</v>
      </c>
      <c r="L144" s="39"/>
      <c r="M144" s="189" t="s">
        <v>1</v>
      </c>
      <c r="N144" s="190" t="s">
        <v>40</v>
      </c>
      <c r="O144" s="77"/>
      <c r="P144" s="191">
        <f>O144*H144</f>
        <v>0</v>
      </c>
      <c r="Q144" s="191">
        <v>0</v>
      </c>
      <c r="R144" s="191">
        <f>Q144*H144</f>
        <v>0</v>
      </c>
      <c r="S144" s="191">
        <v>0</v>
      </c>
      <c r="T144" s="192">
        <f>S144*H144</f>
        <v>0</v>
      </c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R144" s="193" t="s">
        <v>108</v>
      </c>
      <c r="AT144" s="193" t="s">
        <v>259</v>
      </c>
      <c r="AU144" s="193" t="s">
        <v>82</v>
      </c>
      <c r="AY144" s="19" t="s">
        <v>257</v>
      </c>
      <c r="BE144" s="194">
        <f>IF(N144="základní",J144,0)</f>
        <v>0</v>
      </c>
      <c r="BF144" s="194">
        <f>IF(N144="snížená",J144,0)</f>
        <v>0</v>
      </c>
      <c r="BG144" s="194">
        <f>IF(N144="zákl. přenesená",J144,0)</f>
        <v>0</v>
      </c>
      <c r="BH144" s="194">
        <f>IF(N144="sníž. přenesená",J144,0)</f>
        <v>0</v>
      </c>
      <c r="BI144" s="194">
        <f>IF(N144="nulová",J144,0)</f>
        <v>0</v>
      </c>
      <c r="BJ144" s="19" t="s">
        <v>82</v>
      </c>
      <c r="BK144" s="194">
        <f>ROUND(I144*H144,2)</f>
        <v>0</v>
      </c>
      <c r="BL144" s="19" t="s">
        <v>108</v>
      </c>
      <c r="BM144" s="193" t="s">
        <v>374</v>
      </c>
    </row>
    <row r="145" s="2" customFormat="1">
      <c r="A145" s="38"/>
      <c r="B145" s="39"/>
      <c r="C145" s="38"/>
      <c r="D145" s="196" t="s">
        <v>1062</v>
      </c>
      <c r="E145" s="38"/>
      <c r="F145" s="237" t="s">
        <v>4445</v>
      </c>
      <c r="G145" s="38"/>
      <c r="H145" s="38"/>
      <c r="I145" s="238"/>
      <c r="J145" s="38"/>
      <c r="K145" s="38"/>
      <c r="L145" s="39"/>
      <c r="M145" s="239"/>
      <c r="N145" s="240"/>
      <c r="O145" s="77"/>
      <c r="P145" s="77"/>
      <c r="Q145" s="77"/>
      <c r="R145" s="77"/>
      <c r="S145" s="77"/>
      <c r="T145" s="78"/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  <c r="AT145" s="19" t="s">
        <v>1062</v>
      </c>
      <c r="AU145" s="19" t="s">
        <v>82</v>
      </c>
    </row>
    <row r="146" s="2" customFormat="1" ht="24.15" customHeight="1">
      <c r="A146" s="38"/>
      <c r="B146" s="181"/>
      <c r="C146" s="182" t="s">
        <v>320</v>
      </c>
      <c r="D146" s="182" t="s">
        <v>259</v>
      </c>
      <c r="E146" s="183" t="s">
        <v>2543</v>
      </c>
      <c r="F146" s="184" t="s">
        <v>2544</v>
      </c>
      <c r="G146" s="185" t="s">
        <v>493</v>
      </c>
      <c r="H146" s="186">
        <v>3</v>
      </c>
      <c r="I146" s="187"/>
      <c r="J146" s="188">
        <f>ROUND(I146*H146,2)</f>
        <v>0</v>
      </c>
      <c r="K146" s="184" t="s">
        <v>2355</v>
      </c>
      <c r="L146" s="39"/>
      <c r="M146" s="189" t="s">
        <v>1</v>
      </c>
      <c r="N146" s="190" t="s">
        <v>40</v>
      </c>
      <c r="O146" s="77"/>
      <c r="P146" s="191">
        <f>O146*H146</f>
        <v>0</v>
      </c>
      <c r="Q146" s="191">
        <v>0</v>
      </c>
      <c r="R146" s="191">
        <f>Q146*H146</f>
        <v>0</v>
      </c>
      <c r="S146" s="191">
        <v>0</v>
      </c>
      <c r="T146" s="192">
        <f>S146*H146</f>
        <v>0</v>
      </c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  <c r="AR146" s="193" t="s">
        <v>108</v>
      </c>
      <c r="AT146" s="193" t="s">
        <v>259</v>
      </c>
      <c r="AU146" s="193" t="s">
        <v>82</v>
      </c>
      <c r="AY146" s="19" t="s">
        <v>257</v>
      </c>
      <c r="BE146" s="194">
        <f>IF(N146="základní",J146,0)</f>
        <v>0</v>
      </c>
      <c r="BF146" s="194">
        <f>IF(N146="snížená",J146,0)</f>
        <v>0</v>
      </c>
      <c r="BG146" s="194">
        <f>IF(N146="zákl. přenesená",J146,0)</f>
        <v>0</v>
      </c>
      <c r="BH146" s="194">
        <f>IF(N146="sníž. přenesená",J146,0)</f>
        <v>0</v>
      </c>
      <c r="BI146" s="194">
        <f>IF(N146="nulová",J146,0)</f>
        <v>0</v>
      </c>
      <c r="BJ146" s="19" t="s">
        <v>82</v>
      </c>
      <c r="BK146" s="194">
        <f>ROUND(I146*H146,2)</f>
        <v>0</v>
      </c>
      <c r="BL146" s="19" t="s">
        <v>108</v>
      </c>
      <c r="BM146" s="193" t="s">
        <v>388</v>
      </c>
    </row>
    <row r="147" s="2" customFormat="1">
      <c r="A147" s="38"/>
      <c r="B147" s="39"/>
      <c r="C147" s="38"/>
      <c r="D147" s="196" t="s">
        <v>1062</v>
      </c>
      <c r="E147" s="38"/>
      <c r="F147" s="237" t="s">
        <v>4446</v>
      </c>
      <c r="G147" s="38"/>
      <c r="H147" s="38"/>
      <c r="I147" s="238"/>
      <c r="J147" s="38"/>
      <c r="K147" s="38"/>
      <c r="L147" s="39"/>
      <c r="M147" s="239"/>
      <c r="N147" s="240"/>
      <c r="O147" s="77"/>
      <c r="P147" s="77"/>
      <c r="Q147" s="77"/>
      <c r="R147" s="77"/>
      <c r="S147" s="77"/>
      <c r="T147" s="78"/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  <c r="AT147" s="19" t="s">
        <v>1062</v>
      </c>
      <c r="AU147" s="19" t="s">
        <v>82</v>
      </c>
    </row>
    <row r="148" s="2" customFormat="1" ht="33" customHeight="1">
      <c r="A148" s="38"/>
      <c r="B148" s="181"/>
      <c r="C148" s="182" t="s">
        <v>327</v>
      </c>
      <c r="D148" s="182" t="s">
        <v>259</v>
      </c>
      <c r="E148" s="183" t="s">
        <v>2546</v>
      </c>
      <c r="F148" s="184" t="s">
        <v>2547</v>
      </c>
      <c r="G148" s="185" t="s">
        <v>493</v>
      </c>
      <c r="H148" s="186">
        <v>7</v>
      </c>
      <c r="I148" s="187"/>
      <c r="J148" s="188">
        <f>ROUND(I148*H148,2)</f>
        <v>0</v>
      </c>
      <c r="K148" s="184" t="s">
        <v>2355</v>
      </c>
      <c r="L148" s="39"/>
      <c r="M148" s="189" t="s">
        <v>1</v>
      </c>
      <c r="N148" s="190" t="s">
        <v>40</v>
      </c>
      <c r="O148" s="77"/>
      <c r="P148" s="191">
        <f>O148*H148</f>
        <v>0</v>
      </c>
      <c r="Q148" s="191">
        <v>0</v>
      </c>
      <c r="R148" s="191">
        <f>Q148*H148</f>
        <v>0</v>
      </c>
      <c r="S148" s="191">
        <v>0</v>
      </c>
      <c r="T148" s="192">
        <f>S148*H148</f>
        <v>0</v>
      </c>
      <c r="U148" s="38"/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  <c r="AR148" s="193" t="s">
        <v>108</v>
      </c>
      <c r="AT148" s="193" t="s">
        <v>259</v>
      </c>
      <c r="AU148" s="193" t="s">
        <v>82</v>
      </c>
      <c r="AY148" s="19" t="s">
        <v>257</v>
      </c>
      <c r="BE148" s="194">
        <f>IF(N148="základní",J148,0)</f>
        <v>0</v>
      </c>
      <c r="BF148" s="194">
        <f>IF(N148="snížená",J148,0)</f>
        <v>0</v>
      </c>
      <c r="BG148" s="194">
        <f>IF(N148="zákl. přenesená",J148,0)</f>
        <v>0</v>
      </c>
      <c r="BH148" s="194">
        <f>IF(N148="sníž. přenesená",J148,0)</f>
        <v>0</v>
      </c>
      <c r="BI148" s="194">
        <f>IF(N148="nulová",J148,0)</f>
        <v>0</v>
      </c>
      <c r="BJ148" s="19" t="s">
        <v>82</v>
      </c>
      <c r="BK148" s="194">
        <f>ROUND(I148*H148,2)</f>
        <v>0</v>
      </c>
      <c r="BL148" s="19" t="s">
        <v>108</v>
      </c>
      <c r="BM148" s="193" t="s">
        <v>402</v>
      </c>
    </row>
    <row r="149" s="2" customFormat="1">
      <c r="A149" s="38"/>
      <c r="B149" s="39"/>
      <c r="C149" s="38"/>
      <c r="D149" s="196" t="s">
        <v>1062</v>
      </c>
      <c r="E149" s="38"/>
      <c r="F149" s="237" t="s">
        <v>4447</v>
      </c>
      <c r="G149" s="38"/>
      <c r="H149" s="38"/>
      <c r="I149" s="238"/>
      <c r="J149" s="38"/>
      <c r="K149" s="38"/>
      <c r="L149" s="39"/>
      <c r="M149" s="239"/>
      <c r="N149" s="240"/>
      <c r="O149" s="77"/>
      <c r="P149" s="77"/>
      <c r="Q149" s="77"/>
      <c r="R149" s="77"/>
      <c r="S149" s="77"/>
      <c r="T149" s="78"/>
      <c r="U149" s="38"/>
      <c r="V149" s="38"/>
      <c r="W149" s="38"/>
      <c r="X149" s="38"/>
      <c r="Y149" s="38"/>
      <c r="Z149" s="38"/>
      <c r="AA149" s="38"/>
      <c r="AB149" s="38"/>
      <c r="AC149" s="38"/>
      <c r="AD149" s="38"/>
      <c r="AE149" s="38"/>
      <c r="AT149" s="19" t="s">
        <v>1062</v>
      </c>
      <c r="AU149" s="19" t="s">
        <v>82</v>
      </c>
    </row>
    <row r="150" s="2" customFormat="1" ht="21.75" customHeight="1">
      <c r="A150" s="38"/>
      <c r="B150" s="181"/>
      <c r="C150" s="182" t="s">
        <v>334</v>
      </c>
      <c r="D150" s="182" t="s">
        <v>259</v>
      </c>
      <c r="E150" s="183" t="s">
        <v>2552</v>
      </c>
      <c r="F150" s="184" t="s">
        <v>2553</v>
      </c>
      <c r="G150" s="185" t="s">
        <v>422</v>
      </c>
      <c r="H150" s="186">
        <v>88</v>
      </c>
      <c r="I150" s="187"/>
      <c r="J150" s="188">
        <f>ROUND(I150*H150,2)</f>
        <v>0</v>
      </c>
      <c r="K150" s="184" t="s">
        <v>2351</v>
      </c>
      <c r="L150" s="39"/>
      <c r="M150" s="189" t="s">
        <v>1</v>
      </c>
      <c r="N150" s="190" t="s">
        <v>40</v>
      </c>
      <c r="O150" s="77"/>
      <c r="P150" s="191">
        <f>O150*H150</f>
        <v>0</v>
      </c>
      <c r="Q150" s="191">
        <v>0</v>
      </c>
      <c r="R150" s="191">
        <f>Q150*H150</f>
        <v>0</v>
      </c>
      <c r="S150" s="191">
        <v>0</v>
      </c>
      <c r="T150" s="192">
        <f>S150*H150</f>
        <v>0</v>
      </c>
      <c r="U150" s="38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  <c r="AR150" s="193" t="s">
        <v>108</v>
      </c>
      <c r="AT150" s="193" t="s">
        <v>259</v>
      </c>
      <c r="AU150" s="193" t="s">
        <v>82</v>
      </c>
      <c r="AY150" s="19" t="s">
        <v>257</v>
      </c>
      <c r="BE150" s="194">
        <f>IF(N150="základní",J150,0)</f>
        <v>0</v>
      </c>
      <c r="BF150" s="194">
        <f>IF(N150="snížená",J150,0)</f>
        <v>0</v>
      </c>
      <c r="BG150" s="194">
        <f>IF(N150="zákl. přenesená",J150,0)</f>
        <v>0</v>
      </c>
      <c r="BH150" s="194">
        <f>IF(N150="sníž. přenesená",J150,0)</f>
        <v>0</v>
      </c>
      <c r="BI150" s="194">
        <f>IF(N150="nulová",J150,0)</f>
        <v>0</v>
      </c>
      <c r="BJ150" s="19" t="s">
        <v>82</v>
      </c>
      <c r="BK150" s="194">
        <f>ROUND(I150*H150,2)</f>
        <v>0</v>
      </c>
      <c r="BL150" s="19" t="s">
        <v>108</v>
      </c>
      <c r="BM150" s="193" t="s">
        <v>413</v>
      </c>
    </row>
    <row r="151" s="2" customFormat="1">
      <c r="A151" s="38"/>
      <c r="B151" s="39"/>
      <c r="C151" s="38"/>
      <c r="D151" s="196" t="s">
        <v>1062</v>
      </c>
      <c r="E151" s="38"/>
      <c r="F151" s="237" t="s">
        <v>4448</v>
      </c>
      <c r="G151" s="38"/>
      <c r="H151" s="38"/>
      <c r="I151" s="238"/>
      <c r="J151" s="38"/>
      <c r="K151" s="38"/>
      <c r="L151" s="39"/>
      <c r="M151" s="239"/>
      <c r="N151" s="240"/>
      <c r="O151" s="77"/>
      <c r="P151" s="77"/>
      <c r="Q151" s="77"/>
      <c r="R151" s="77"/>
      <c r="S151" s="77"/>
      <c r="T151" s="78"/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  <c r="AT151" s="19" t="s">
        <v>1062</v>
      </c>
      <c r="AU151" s="19" t="s">
        <v>82</v>
      </c>
    </row>
    <row r="152" s="2" customFormat="1" ht="24.15" customHeight="1">
      <c r="A152" s="38"/>
      <c r="B152" s="181"/>
      <c r="C152" s="182" t="s">
        <v>343</v>
      </c>
      <c r="D152" s="182" t="s">
        <v>259</v>
      </c>
      <c r="E152" s="183" t="s">
        <v>2559</v>
      </c>
      <c r="F152" s="184" t="s">
        <v>2560</v>
      </c>
      <c r="G152" s="185" t="s">
        <v>2365</v>
      </c>
      <c r="H152" s="186">
        <v>10</v>
      </c>
      <c r="I152" s="187"/>
      <c r="J152" s="188">
        <f>ROUND(I152*H152,2)</f>
        <v>0</v>
      </c>
      <c r="K152" s="184" t="s">
        <v>2351</v>
      </c>
      <c r="L152" s="39"/>
      <c r="M152" s="189" t="s">
        <v>1</v>
      </c>
      <c r="N152" s="190" t="s">
        <v>40</v>
      </c>
      <c r="O152" s="77"/>
      <c r="P152" s="191">
        <f>O152*H152</f>
        <v>0</v>
      </c>
      <c r="Q152" s="191">
        <v>0</v>
      </c>
      <c r="R152" s="191">
        <f>Q152*H152</f>
        <v>0</v>
      </c>
      <c r="S152" s="191">
        <v>0</v>
      </c>
      <c r="T152" s="192">
        <f>S152*H152</f>
        <v>0</v>
      </c>
      <c r="U152" s="38"/>
      <c r="V152" s="38"/>
      <c r="W152" s="38"/>
      <c r="X152" s="38"/>
      <c r="Y152" s="38"/>
      <c r="Z152" s="38"/>
      <c r="AA152" s="38"/>
      <c r="AB152" s="38"/>
      <c r="AC152" s="38"/>
      <c r="AD152" s="38"/>
      <c r="AE152" s="38"/>
      <c r="AR152" s="193" t="s">
        <v>108</v>
      </c>
      <c r="AT152" s="193" t="s">
        <v>259</v>
      </c>
      <c r="AU152" s="193" t="s">
        <v>82</v>
      </c>
      <c r="AY152" s="19" t="s">
        <v>257</v>
      </c>
      <c r="BE152" s="194">
        <f>IF(N152="základní",J152,0)</f>
        <v>0</v>
      </c>
      <c r="BF152" s="194">
        <f>IF(N152="snížená",J152,0)</f>
        <v>0</v>
      </c>
      <c r="BG152" s="194">
        <f>IF(N152="zákl. přenesená",J152,0)</f>
        <v>0</v>
      </c>
      <c r="BH152" s="194">
        <f>IF(N152="sníž. přenesená",J152,0)</f>
        <v>0</v>
      </c>
      <c r="BI152" s="194">
        <f>IF(N152="nulová",J152,0)</f>
        <v>0</v>
      </c>
      <c r="BJ152" s="19" t="s">
        <v>82</v>
      </c>
      <c r="BK152" s="194">
        <f>ROUND(I152*H152,2)</f>
        <v>0</v>
      </c>
      <c r="BL152" s="19" t="s">
        <v>108</v>
      </c>
      <c r="BM152" s="193" t="s">
        <v>427</v>
      </c>
    </row>
    <row r="153" s="2" customFormat="1">
      <c r="A153" s="38"/>
      <c r="B153" s="39"/>
      <c r="C153" s="38"/>
      <c r="D153" s="196" t="s">
        <v>1062</v>
      </c>
      <c r="E153" s="38"/>
      <c r="F153" s="237" t="s">
        <v>4443</v>
      </c>
      <c r="G153" s="38"/>
      <c r="H153" s="38"/>
      <c r="I153" s="238"/>
      <c r="J153" s="38"/>
      <c r="K153" s="38"/>
      <c r="L153" s="39"/>
      <c r="M153" s="239"/>
      <c r="N153" s="240"/>
      <c r="O153" s="77"/>
      <c r="P153" s="77"/>
      <c r="Q153" s="77"/>
      <c r="R153" s="77"/>
      <c r="S153" s="77"/>
      <c r="T153" s="78"/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  <c r="AT153" s="19" t="s">
        <v>1062</v>
      </c>
      <c r="AU153" s="19" t="s">
        <v>82</v>
      </c>
    </row>
    <row r="154" s="2" customFormat="1" ht="33" customHeight="1">
      <c r="A154" s="38"/>
      <c r="B154" s="181"/>
      <c r="C154" s="182" t="s">
        <v>350</v>
      </c>
      <c r="D154" s="182" t="s">
        <v>259</v>
      </c>
      <c r="E154" s="183" t="s">
        <v>2564</v>
      </c>
      <c r="F154" s="184" t="s">
        <v>2565</v>
      </c>
      <c r="G154" s="185" t="s">
        <v>2365</v>
      </c>
      <c r="H154" s="186">
        <v>3</v>
      </c>
      <c r="I154" s="187"/>
      <c r="J154" s="188">
        <f>ROUND(I154*H154,2)</f>
        <v>0</v>
      </c>
      <c r="K154" s="184" t="s">
        <v>2351</v>
      </c>
      <c r="L154" s="39"/>
      <c r="M154" s="189" t="s">
        <v>1</v>
      </c>
      <c r="N154" s="190" t="s">
        <v>40</v>
      </c>
      <c r="O154" s="77"/>
      <c r="P154" s="191">
        <f>O154*H154</f>
        <v>0</v>
      </c>
      <c r="Q154" s="191">
        <v>0</v>
      </c>
      <c r="R154" s="191">
        <f>Q154*H154</f>
        <v>0</v>
      </c>
      <c r="S154" s="191">
        <v>0</v>
      </c>
      <c r="T154" s="192">
        <f>S154*H154</f>
        <v>0</v>
      </c>
      <c r="U154" s="38"/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  <c r="AR154" s="193" t="s">
        <v>108</v>
      </c>
      <c r="AT154" s="193" t="s">
        <v>259</v>
      </c>
      <c r="AU154" s="193" t="s">
        <v>82</v>
      </c>
      <c r="AY154" s="19" t="s">
        <v>257</v>
      </c>
      <c r="BE154" s="194">
        <f>IF(N154="základní",J154,0)</f>
        <v>0</v>
      </c>
      <c r="BF154" s="194">
        <f>IF(N154="snížená",J154,0)</f>
        <v>0</v>
      </c>
      <c r="BG154" s="194">
        <f>IF(N154="zákl. přenesená",J154,0)</f>
        <v>0</v>
      </c>
      <c r="BH154" s="194">
        <f>IF(N154="sníž. přenesená",J154,0)</f>
        <v>0</v>
      </c>
      <c r="BI154" s="194">
        <f>IF(N154="nulová",J154,0)</f>
        <v>0</v>
      </c>
      <c r="BJ154" s="19" t="s">
        <v>82</v>
      </c>
      <c r="BK154" s="194">
        <f>ROUND(I154*H154,2)</f>
        <v>0</v>
      </c>
      <c r="BL154" s="19" t="s">
        <v>108</v>
      </c>
      <c r="BM154" s="193" t="s">
        <v>439</v>
      </c>
    </row>
    <row r="155" s="2" customFormat="1">
      <c r="A155" s="38"/>
      <c r="B155" s="39"/>
      <c r="C155" s="38"/>
      <c r="D155" s="196" t="s">
        <v>1062</v>
      </c>
      <c r="E155" s="38"/>
      <c r="F155" s="237" t="s">
        <v>4449</v>
      </c>
      <c r="G155" s="38"/>
      <c r="H155" s="38"/>
      <c r="I155" s="238"/>
      <c r="J155" s="38"/>
      <c r="K155" s="38"/>
      <c r="L155" s="39"/>
      <c r="M155" s="239"/>
      <c r="N155" s="240"/>
      <c r="O155" s="77"/>
      <c r="P155" s="77"/>
      <c r="Q155" s="77"/>
      <c r="R155" s="77"/>
      <c r="S155" s="77"/>
      <c r="T155" s="78"/>
      <c r="U155" s="38"/>
      <c r="V155" s="38"/>
      <c r="W155" s="38"/>
      <c r="X155" s="38"/>
      <c r="Y155" s="38"/>
      <c r="Z155" s="38"/>
      <c r="AA155" s="38"/>
      <c r="AB155" s="38"/>
      <c r="AC155" s="38"/>
      <c r="AD155" s="38"/>
      <c r="AE155" s="38"/>
      <c r="AT155" s="19" t="s">
        <v>1062</v>
      </c>
      <c r="AU155" s="19" t="s">
        <v>82</v>
      </c>
    </row>
    <row r="156" s="2" customFormat="1" ht="33" customHeight="1">
      <c r="A156" s="38"/>
      <c r="B156" s="181"/>
      <c r="C156" s="182" t="s">
        <v>8</v>
      </c>
      <c r="D156" s="182" t="s">
        <v>259</v>
      </c>
      <c r="E156" s="183" t="s">
        <v>2567</v>
      </c>
      <c r="F156" s="184" t="s">
        <v>2568</v>
      </c>
      <c r="G156" s="185" t="s">
        <v>2365</v>
      </c>
      <c r="H156" s="186">
        <v>7</v>
      </c>
      <c r="I156" s="187"/>
      <c r="J156" s="188">
        <f>ROUND(I156*H156,2)</f>
        <v>0</v>
      </c>
      <c r="K156" s="184" t="s">
        <v>2351</v>
      </c>
      <c r="L156" s="39"/>
      <c r="M156" s="189" t="s">
        <v>1</v>
      </c>
      <c r="N156" s="190" t="s">
        <v>40</v>
      </c>
      <c r="O156" s="77"/>
      <c r="P156" s="191">
        <f>O156*H156</f>
        <v>0</v>
      </c>
      <c r="Q156" s="191">
        <v>0</v>
      </c>
      <c r="R156" s="191">
        <f>Q156*H156</f>
        <v>0</v>
      </c>
      <c r="S156" s="191">
        <v>0</v>
      </c>
      <c r="T156" s="192">
        <f>S156*H156</f>
        <v>0</v>
      </c>
      <c r="U156" s="38"/>
      <c r="V156" s="38"/>
      <c r="W156" s="38"/>
      <c r="X156" s="38"/>
      <c r="Y156" s="38"/>
      <c r="Z156" s="38"/>
      <c r="AA156" s="38"/>
      <c r="AB156" s="38"/>
      <c r="AC156" s="38"/>
      <c r="AD156" s="38"/>
      <c r="AE156" s="38"/>
      <c r="AR156" s="193" t="s">
        <v>108</v>
      </c>
      <c r="AT156" s="193" t="s">
        <v>259</v>
      </c>
      <c r="AU156" s="193" t="s">
        <v>82</v>
      </c>
      <c r="AY156" s="19" t="s">
        <v>257</v>
      </c>
      <c r="BE156" s="194">
        <f>IF(N156="základní",J156,0)</f>
        <v>0</v>
      </c>
      <c r="BF156" s="194">
        <f>IF(N156="snížená",J156,0)</f>
        <v>0</v>
      </c>
      <c r="BG156" s="194">
        <f>IF(N156="zákl. přenesená",J156,0)</f>
        <v>0</v>
      </c>
      <c r="BH156" s="194">
        <f>IF(N156="sníž. přenesená",J156,0)</f>
        <v>0</v>
      </c>
      <c r="BI156" s="194">
        <f>IF(N156="nulová",J156,0)</f>
        <v>0</v>
      </c>
      <c r="BJ156" s="19" t="s">
        <v>82</v>
      </c>
      <c r="BK156" s="194">
        <f>ROUND(I156*H156,2)</f>
        <v>0</v>
      </c>
      <c r="BL156" s="19" t="s">
        <v>108</v>
      </c>
      <c r="BM156" s="193" t="s">
        <v>450</v>
      </c>
    </row>
    <row r="157" s="2" customFormat="1">
      <c r="A157" s="38"/>
      <c r="B157" s="39"/>
      <c r="C157" s="38"/>
      <c r="D157" s="196" t="s">
        <v>1062</v>
      </c>
      <c r="E157" s="38"/>
      <c r="F157" s="237" t="s">
        <v>4450</v>
      </c>
      <c r="G157" s="38"/>
      <c r="H157" s="38"/>
      <c r="I157" s="238"/>
      <c r="J157" s="38"/>
      <c r="K157" s="38"/>
      <c r="L157" s="39"/>
      <c r="M157" s="239"/>
      <c r="N157" s="240"/>
      <c r="O157" s="77"/>
      <c r="P157" s="77"/>
      <c r="Q157" s="77"/>
      <c r="R157" s="77"/>
      <c r="S157" s="77"/>
      <c r="T157" s="78"/>
      <c r="U157" s="38"/>
      <c r="V157" s="38"/>
      <c r="W157" s="38"/>
      <c r="X157" s="38"/>
      <c r="Y157" s="38"/>
      <c r="Z157" s="38"/>
      <c r="AA157" s="38"/>
      <c r="AB157" s="38"/>
      <c r="AC157" s="38"/>
      <c r="AD157" s="38"/>
      <c r="AE157" s="38"/>
      <c r="AT157" s="19" t="s">
        <v>1062</v>
      </c>
      <c r="AU157" s="19" t="s">
        <v>82</v>
      </c>
    </row>
    <row r="158" s="2" customFormat="1" ht="24.15" customHeight="1">
      <c r="A158" s="38"/>
      <c r="B158" s="181"/>
      <c r="C158" s="182" t="s">
        <v>364</v>
      </c>
      <c r="D158" s="182" t="s">
        <v>259</v>
      </c>
      <c r="E158" s="183" t="s">
        <v>4451</v>
      </c>
      <c r="F158" s="184" t="s">
        <v>2571</v>
      </c>
      <c r="G158" s="185" t="s">
        <v>2365</v>
      </c>
      <c r="H158" s="186">
        <v>3</v>
      </c>
      <c r="I158" s="187"/>
      <c r="J158" s="188">
        <f>ROUND(I158*H158,2)</f>
        <v>0</v>
      </c>
      <c r="K158" s="184" t="s">
        <v>2351</v>
      </c>
      <c r="L158" s="39"/>
      <c r="M158" s="189" t="s">
        <v>1</v>
      </c>
      <c r="N158" s="190" t="s">
        <v>40</v>
      </c>
      <c r="O158" s="77"/>
      <c r="P158" s="191">
        <f>O158*H158</f>
        <v>0</v>
      </c>
      <c r="Q158" s="191">
        <v>0</v>
      </c>
      <c r="R158" s="191">
        <f>Q158*H158</f>
        <v>0</v>
      </c>
      <c r="S158" s="191">
        <v>0</v>
      </c>
      <c r="T158" s="192">
        <f>S158*H158</f>
        <v>0</v>
      </c>
      <c r="U158" s="38"/>
      <c r="V158" s="38"/>
      <c r="W158" s="38"/>
      <c r="X158" s="38"/>
      <c r="Y158" s="38"/>
      <c r="Z158" s="38"/>
      <c r="AA158" s="38"/>
      <c r="AB158" s="38"/>
      <c r="AC158" s="38"/>
      <c r="AD158" s="38"/>
      <c r="AE158" s="38"/>
      <c r="AR158" s="193" t="s">
        <v>108</v>
      </c>
      <c r="AT158" s="193" t="s">
        <v>259</v>
      </c>
      <c r="AU158" s="193" t="s">
        <v>82</v>
      </c>
      <c r="AY158" s="19" t="s">
        <v>257</v>
      </c>
      <c r="BE158" s="194">
        <f>IF(N158="základní",J158,0)</f>
        <v>0</v>
      </c>
      <c r="BF158" s="194">
        <f>IF(N158="snížená",J158,0)</f>
        <v>0</v>
      </c>
      <c r="BG158" s="194">
        <f>IF(N158="zákl. přenesená",J158,0)</f>
        <v>0</v>
      </c>
      <c r="BH158" s="194">
        <f>IF(N158="sníž. přenesená",J158,0)</f>
        <v>0</v>
      </c>
      <c r="BI158" s="194">
        <f>IF(N158="nulová",J158,0)</f>
        <v>0</v>
      </c>
      <c r="BJ158" s="19" t="s">
        <v>82</v>
      </c>
      <c r="BK158" s="194">
        <f>ROUND(I158*H158,2)</f>
        <v>0</v>
      </c>
      <c r="BL158" s="19" t="s">
        <v>108</v>
      </c>
      <c r="BM158" s="193" t="s">
        <v>462</v>
      </c>
    </row>
    <row r="159" s="2" customFormat="1">
      <c r="A159" s="38"/>
      <c r="B159" s="39"/>
      <c r="C159" s="38"/>
      <c r="D159" s="196" t="s">
        <v>1062</v>
      </c>
      <c r="E159" s="38"/>
      <c r="F159" s="237" t="s">
        <v>4452</v>
      </c>
      <c r="G159" s="38"/>
      <c r="H159" s="38"/>
      <c r="I159" s="238"/>
      <c r="J159" s="38"/>
      <c r="K159" s="38"/>
      <c r="L159" s="39"/>
      <c r="M159" s="239"/>
      <c r="N159" s="240"/>
      <c r="O159" s="77"/>
      <c r="P159" s="77"/>
      <c r="Q159" s="77"/>
      <c r="R159" s="77"/>
      <c r="S159" s="77"/>
      <c r="T159" s="78"/>
      <c r="U159" s="38"/>
      <c r="V159" s="38"/>
      <c r="W159" s="38"/>
      <c r="X159" s="38"/>
      <c r="Y159" s="38"/>
      <c r="Z159" s="38"/>
      <c r="AA159" s="38"/>
      <c r="AB159" s="38"/>
      <c r="AC159" s="38"/>
      <c r="AD159" s="38"/>
      <c r="AE159" s="38"/>
      <c r="AT159" s="19" t="s">
        <v>1062</v>
      </c>
      <c r="AU159" s="19" t="s">
        <v>82</v>
      </c>
    </row>
    <row r="160" s="2" customFormat="1" ht="24.15" customHeight="1">
      <c r="A160" s="38"/>
      <c r="B160" s="181"/>
      <c r="C160" s="182" t="s">
        <v>368</v>
      </c>
      <c r="D160" s="182" t="s">
        <v>259</v>
      </c>
      <c r="E160" s="183" t="s">
        <v>2570</v>
      </c>
      <c r="F160" s="184" t="s">
        <v>2574</v>
      </c>
      <c r="G160" s="185" t="s">
        <v>2365</v>
      </c>
      <c r="H160" s="186">
        <v>3</v>
      </c>
      <c r="I160" s="187"/>
      <c r="J160" s="188">
        <f>ROUND(I160*H160,2)</f>
        <v>0</v>
      </c>
      <c r="K160" s="184" t="s">
        <v>2351</v>
      </c>
      <c r="L160" s="39"/>
      <c r="M160" s="189" t="s">
        <v>1</v>
      </c>
      <c r="N160" s="190" t="s">
        <v>40</v>
      </c>
      <c r="O160" s="77"/>
      <c r="P160" s="191">
        <f>O160*H160</f>
        <v>0</v>
      </c>
      <c r="Q160" s="191">
        <v>0</v>
      </c>
      <c r="R160" s="191">
        <f>Q160*H160</f>
        <v>0</v>
      </c>
      <c r="S160" s="191">
        <v>0</v>
      </c>
      <c r="T160" s="192">
        <f>S160*H160</f>
        <v>0</v>
      </c>
      <c r="U160" s="38"/>
      <c r="V160" s="38"/>
      <c r="W160" s="38"/>
      <c r="X160" s="38"/>
      <c r="Y160" s="38"/>
      <c r="Z160" s="38"/>
      <c r="AA160" s="38"/>
      <c r="AB160" s="38"/>
      <c r="AC160" s="38"/>
      <c r="AD160" s="38"/>
      <c r="AE160" s="38"/>
      <c r="AR160" s="193" t="s">
        <v>108</v>
      </c>
      <c r="AT160" s="193" t="s">
        <v>259</v>
      </c>
      <c r="AU160" s="193" t="s">
        <v>82</v>
      </c>
      <c r="AY160" s="19" t="s">
        <v>257</v>
      </c>
      <c r="BE160" s="194">
        <f>IF(N160="základní",J160,0)</f>
        <v>0</v>
      </c>
      <c r="BF160" s="194">
        <f>IF(N160="snížená",J160,0)</f>
        <v>0</v>
      </c>
      <c r="BG160" s="194">
        <f>IF(N160="zákl. přenesená",J160,0)</f>
        <v>0</v>
      </c>
      <c r="BH160" s="194">
        <f>IF(N160="sníž. přenesená",J160,0)</f>
        <v>0</v>
      </c>
      <c r="BI160" s="194">
        <f>IF(N160="nulová",J160,0)</f>
        <v>0</v>
      </c>
      <c r="BJ160" s="19" t="s">
        <v>82</v>
      </c>
      <c r="BK160" s="194">
        <f>ROUND(I160*H160,2)</f>
        <v>0</v>
      </c>
      <c r="BL160" s="19" t="s">
        <v>108</v>
      </c>
      <c r="BM160" s="193" t="s">
        <v>476</v>
      </c>
    </row>
    <row r="161" s="2" customFormat="1">
      <c r="A161" s="38"/>
      <c r="B161" s="39"/>
      <c r="C161" s="38"/>
      <c r="D161" s="196" t="s">
        <v>1062</v>
      </c>
      <c r="E161" s="38"/>
      <c r="F161" s="237" t="s">
        <v>4453</v>
      </c>
      <c r="G161" s="38"/>
      <c r="H161" s="38"/>
      <c r="I161" s="238"/>
      <c r="J161" s="38"/>
      <c r="K161" s="38"/>
      <c r="L161" s="39"/>
      <c r="M161" s="239"/>
      <c r="N161" s="240"/>
      <c r="O161" s="77"/>
      <c r="P161" s="77"/>
      <c r="Q161" s="77"/>
      <c r="R161" s="77"/>
      <c r="S161" s="77"/>
      <c r="T161" s="78"/>
      <c r="U161" s="38"/>
      <c r="V161" s="38"/>
      <c r="W161" s="38"/>
      <c r="X161" s="38"/>
      <c r="Y161" s="38"/>
      <c r="Z161" s="38"/>
      <c r="AA161" s="38"/>
      <c r="AB161" s="38"/>
      <c r="AC161" s="38"/>
      <c r="AD161" s="38"/>
      <c r="AE161" s="38"/>
      <c r="AT161" s="19" t="s">
        <v>1062</v>
      </c>
      <c r="AU161" s="19" t="s">
        <v>82</v>
      </c>
    </row>
    <row r="162" s="2" customFormat="1" ht="24.15" customHeight="1">
      <c r="A162" s="38"/>
      <c r="B162" s="181"/>
      <c r="C162" s="182" t="s">
        <v>374</v>
      </c>
      <c r="D162" s="182" t="s">
        <v>259</v>
      </c>
      <c r="E162" s="183" t="s">
        <v>4454</v>
      </c>
      <c r="F162" s="184" t="s">
        <v>2580</v>
      </c>
      <c r="G162" s="185" t="s">
        <v>2365</v>
      </c>
      <c r="H162" s="186">
        <v>10</v>
      </c>
      <c r="I162" s="187"/>
      <c r="J162" s="188">
        <f>ROUND(I162*H162,2)</f>
        <v>0</v>
      </c>
      <c r="K162" s="184" t="s">
        <v>2351</v>
      </c>
      <c r="L162" s="39"/>
      <c r="M162" s="189" t="s">
        <v>1</v>
      </c>
      <c r="N162" s="190" t="s">
        <v>40</v>
      </c>
      <c r="O162" s="77"/>
      <c r="P162" s="191">
        <f>O162*H162</f>
        <v>0</v>
      </c>
      <c r="Q162" s="191">
        <v>0</v>
      </c>
      <c r="R162" s="191">
        <f>Q162*H162</f>
        <v>0</v>
      </c>
      <c r="S162" s="191">
        <v>0</v>
      </c>
      <c r="T162" s="192">
        <f>S162*H162</f>
        <v>0</v>
      </c>
      <c r="U162" s="38"/>
      <c r="V162" s="38"/>
      <c r="W162" s="38"/>
      <c r="X162" s="38"/>
      <c r="Y162" s="38"/>
      <c r="Z162" s="38"/>
      <c r="AA162" s="38"/>
      <c r="AB162" s="38"/>
      <c r="AC162" s="38"/>
      <c r="AD162" s="38"/>
      <c r="AE162" s="38"/>
      <c r="AR162" s="193" t="s">
        <v>108</v>
      </c>
      <c r="AT162" s="193" t="s">
        <v>259</v>
      </c>
      <c r="AU162" s="193" t="s">
        <v>82</v>
      </c>
      <c r="AY162" s="19" t="s">
        <v>257</v>
      </c>
      <c r="BE162" s="194">
        <f>IF(N162="základní",J162,0)</f>
        <v>0</v>
      </c>
      <c r="BF162" s="194">
        <f>IF(N162="snížená",J162,0)</f>
        <v>0</v>
      </c>
      <c r="BG162" s="194">
        <f>IF(N162="zákl. přenesená",J162,0)</f>
        <v>0</v>
      </c>
      <c r="BH162" s="194">
        <f>IF(N162="sníž. přenesená",J162,0)</f>
        <v>0</v>
      </c>
      <c r="BI162" s="194">
        <f>IF(N162="nulová",J162,0)</f>
        <v>0</v>
      </c>
      <c r="BJ162" s="19" t="s">
        <v>82</v>
      </c>
      <c r="BK162" s="194">
        <f>ROUND(I162*H162,2)</f>
        <v>0</v>
      </c>
      <c r="BL162" s="19" t="s">
        <v>108</v>
      </c>
      <c r="BM162" s="193" t="s">
        <v>490</v>
      </c>
    </row>
    <row r="163" s="2" customFormat="1">
      <c r="A163" s="38"/>
      <c r="B163" s="39"/>
      <c r="C163" s="38"/>
      <c r="D163" s="196" t="s">
        <v>1062</v>
      </c>
      <c r="E163" s="38"/>
      <c r="F163" s="237" t="s">
        <v>4455</v>
      </c>
      <c r="G163" s="38"/>
      <c r="H163" s="38"/>
      <c r="I163" s="238"/>
      <c r="J163" s="38"/>
      <c r="K163" s="38"/>
      <c r="L163" s="39"/>
      <c r="M163" s="239"/>
      <c r="N163" s="240"/>
      <c r="O163" s="77"/>
      <c r="P163" s="77"/>
      <c r="Q163" s="77"/>
      <c r="R163" s="77"/>
      <c r="S163" s="77"/>
      <c r="T163" s="78"/>
      <c r="U163" s="38"/>
      <c r="V163" s="38"/>
      <c r="W163" s="38"/>
      <c r="X163" s="38"/>
      <c r="Y163" s="38"/>
      <c r="Z163" s="38"/>
      <c r="AA163" s="38"/>
      <c r="AB163" s="38"/>
      <c r="AC163" s="38"/>
      <c r="AD163" s="38"/>
      <c r="AE163" s="38"/>
      <c r="AT163" s="19" t="s">
        <v>1062</v>
      </c>
      <c r="AU163" s="19" t="s">
        <v>82</v>
      </c>
    </row>
    <row r="164" s="2" customFormat="1" ht="37.8" customHeight="1">
      <c r="A164" s="38"/>
      <c r="B164" s="181"/>
      <c r="C164" s="182" t="s">
        <v>379</v>
      </c>
      <c r="D164" s="182" t="s">
        <v>259</v>
      </c>
      <c r="E164" s="183" t="s">
        <v>2581</v>
      </c>
      <c r="F164" s="184" t="s">
        <v>2582</v>
      </c>
      <c r="G164" s="185" t="s">
        <v>1799</v>
      </c>
      <c r="H164" s="186">
        <v>31</v>
      </c>
      <c r="I164" s="187"/>
      <c r="J164" s="188">
        <f>ROUND(I164*H164,2)</f>
        <v>0</v>
      </c>
      <c r="K164" s="184" t="s">
        <v>2351</v>
      </c>
      <c r="L164" s="39"/>
      <c r="M164" s="189" t="s">
        <v>1</v>
      </c>
      <c r="N164" s="190" t="s">
        <v>40</v>
      </c>
      <c r="O164" s="77"/>
      <c r="P164" s="191">
        <f>O164*H164</f>
        <v>0</v>
      </c>
      <c r="Q164" s="191">
        <v>0</v>
      </c>
      <c r="R164" s="191">
        <f>Q164*H164</f>
        <v>0</v>
      </c>
      <c r="S164" s="191">
        <v>0</v>
      </c>
      <c r="T164" s="192">
        <f>S164*H164</f>
        <v>0</v>
      </c>
      <c r="U164" s="38"/>
      <c r="V164" s="38"/>
      <c r="W164" s="38"/>
      <c r="X164" s="38"/>
      <c r="Y164" s="38"/>
      <c r="Z164" s="38"/>
      <c r="AA164" s="38"/>
      <c r="AB164" s="38"/>
      <c r="AC164" s="38"/>
      <c r="AD164" s="38"/>
      <c r="AE164" s="38"/>
      <c r="AR164" s="193" t="s">
        <v>108</v>
      </c>
      <c r="AT164" s="193" t="s">
        <v>259</v>
      </c>
      <c r="AU164" s="193" t="s">
        <v>82</v>
      </c>
      <c r="AY164" s="19" t="s">
        <v>257</v>
      </c>
      <c r="BE164" s="194">
        <f>IF(N164="základní",J164,0)</f>
        <v>0</v>
      </c>
      <c r="BF164" s="194">
        <f>IF(N164="snížená",J164,0)</f>
        <v>0</v>
      </c>
      <c r="BG164" s="194">
        <f>IF(N164="zákl. přenesená",J164,0)</f>
        <v>0</v>
      </c>
      <c r="BH164" s="194">
        <f>IF(N164="sníž. přenesená",J164,0)</f>
        <v>0</v>
      </c>
      <c r="BI164" s="194">
        <f>IF(N164="nulová",J164,0)</f>
        <v>0</v>
      </c>
      <c r="BJ164" s="19" t="s">
        <v>82</v>
      </c>
      <c r="BK164" s="194">
        <f>ROUND(I164*H164,2)</f>
        <v>0</v>
      </c>
      <c r="BL164" s="19" t="s">
        <v>108</v>
      </c>
      <c r="BM164" s="193" t="s">
        <v>530</v>
      </c>
    </row>
    <row r="165" s="2" customFormat="1">
      <c r="A165" s="38"/>
      <c r="B165" s="39"/>
      <c r="C165" s="38"/>
      <c r="D165" s="196" t="s">
        <v>1062</v>
      </c>
      <c r="E165" s="38"/>
      <c r="F165" s="237" t="s">
        <v>2513</v>
      </c>
      <c r="G165" s="38"/>
      <c r="H165" s="38"/>
      <c r="I165" s="238"/>
      <c r="J165" s="38"/>
      <c r="K165" s="38"/>
      <c r="L165" s="39"/>
      <c r="M165" s="239"/>
      <c r="N165" s="240"/>
      <c r="O165" s="77"/>
      <c r="P165" s="77"/>
      <c r="Q165" s="77"/>
      <c r="R165" s="77"/>
      <c r="S165" s="77"/>
      <c r="T165" s="78"/>
      <c r="U165" s="38"/>
      <c r="V165" s="38"/>
      <c r="W165" s="38"/>
      <c r="X165" s="38"/>
      <c r="Y165" s="38"/>
      <c r="Z165" s="38"/>
      <c r="AA165" s="38"/>
      <c r="AB165" s="38"/>
      <c r="AC165" s="38"/>
      <c r="AD165" s="38"/>
      <c r="AE165" s="38"/>
      <c r="AT165" s="19" t="s">
        <v>1062</v>
      </c>
      <c r="AU165" s="19" t="s">
        <v>82</v>
      </c>
    </row>
    <row r="166" s="2" customFormat="1" ht="21.75" customHeight="1">
      <c r="A166" s="38"/>
      <c r="B166" s="181"/>
      <c r="C166" s="182" t="s">
        <v>388</v>
      </c>
      <c r="D166" s="182" t="s">
        <v>259</v>
      </c>
      <c r="E166" s="183" t="s">
        <v>2584</v>
      </c>
      <c r="F166" s="184" t="s">
        <v>2585</v>
      </c>
      <c r="G166" s="185" t="s">
        <v>774</v>
      </c>
      <c r="H166" s="186">
        <v>3</v>
      </c>
      <c r="I166" s="187"/>
      <c r="J166" s="188">
        <f>ROUND(I166*H166,2)</f>
        <v>0</v>
      </c>
      <c r="K166" s="184" t="s">
        <v>2351</v>
      </c>
      <c r="L166" s="39"/>
      <c r="M166" s="189" t="s">
        <v>1</v>
      </c>
      <c r="N166" s="190" t="s">
        <v>40</v>
      </c>
      <c r="O166" s="77"/>
      <c r="P166" s="191">
        <f>O166*H166</f>
        <v>0</v>
      </c>
      <c r="Q166" s="191">
        <v>0</v>
      </c>
      <c r="R166" s="191">
        <f>Q166*H166</f>
        <v>0</v>
      </c>
      <c r="S166" s="191">
        <v>0</v>
      </c>
      <c r="T166" s="192">
        <f>S166*H166</f>
        <v>0</v>
      </c>
      <c r="U166" s="38"/>
      <c r="V166" s="38"/>
      <c r="W166" s="38"/>
      <c r="X166" s="38"/>
      <c r="Y166" s="38"/>
      <c r="Z166" s="38"/>
      <c r="AA166" s="38"/>
      <c r="AB166" s="38"/>
      <c r="AC166" s="38"/>
      <c r="AD166" s="38"/>
      <c r="AE166" s="38"/>
      <c r="AR166" s="193" t="s">
        <v>108</v>
      </c>
      <c r="AT166" s="193" t="s">
        <v>259</v>
      </c>
      <c r="AU166" s="193" t="s">
        <v>82</v>
      </c>
      <c r="AY166" s="19" t="s">
        <v>257</v>
      </c>
      <c r="BE166" s="194">
        <f>IF(N166="základní",J166,0)</f>
        <v>0</v>
      </c>
      <c r="BF166" s="194">
        <f>IF(N166="snížená",J166,0)</f>
        <v>0</v>
      </c>
      <c r="BG166" s="194">
        <f>IF(N166="zákl. přenesená",J166,0)</f>
        <v>0</v>
      </c>
      <c r="BH166" s="194">
        <f>IF(N166="sníž. přenesená",J166,0)</f>
        <v>0</v>
      </c>
      <c r="BI166" s="194">
        <f>IF(N166="nulová",J166,0)</f>
        <v>0</v>
      </c>
      <c r="BJ166" s="19" t="s">
        <v>82</v>
      </c>
      <c r="BK166" s="194">
        <f>ROUND(I166*H166,2)</f>
        <v>0</v>
      </c>
      <c r="BL166" s="19" t="s">
        <v>108</v>
      </c>
      <c r="BM166" s="193" t="s">
        <v>589</v>
      </c>
    </row>
    <row r="167" s="2" customFormat="1">
      <c r="A167" s="38"/>
      <c r="B167" s="39"/>
      <c r="C167" s="38"/>
      <c r="D167" s="196" t="s">
        <v>1062</v>
      </c>
      <c r="E167" s="38"/>
      <c r="F167" s="237" t="s">
        <v>4456</v>
      </c>
      <c r="G167" s="38"/>
      <c r="H167" s="38"/>
      <c r="I167" s="238"/>
      <c r="J167" s="38"/>
      <c r="K167" s="38"/>
      <c r="L167" s="39"/>
      <c r="M167" s="239"/>
      <c r="N167" s="240"/>
      <c r="O167" s="77"/>
      <c r="P167" s="77"/>
      <c r="Q167" s="77"/>
      <c r="R167" s="77"/>
      <c r="S167" s="77"/>
      <c r="T167" s="78"/>
      <c r="U167" s="38"/>
      <c r="V167" s="38"/>
      <c r="W167" s="38"/>
      <c r="X167" s="38"/>
      <c r="Y167" s="38"/>
      <c r="Z167" s="38"/>
      <c r="AA167" s="38"/>
      <c r="AB167" s="38"/>
      <c r="AC167" s="38"/>
      <c r="AD167" s="38"/>
      <c r="AE167" s="38"/>
      <c r="AT167" s="19" t="s">
        <v>1062</v>
      </c>
      <c r="AU167" s="19" t="s">
        <v>82</v>
      </c>
    </row>
    <row r="168" s="2" customFormat="1" ht="16.5" customHeight="1">
      <c r="A168" s="38"/>
      <c r="B168" s="181"/>
      <c r="C168" s="182" t="s">
        <v>7</v>
      </c>
      <c r="D168" s="182" t="s">
        <v>259</v>
      </c>
      <c r="E168" s="183" t="s">
        <v>2587</v>
      </c>
      <c r="F168" s="184" t="s">
        <v>2588</v>
      </c>
      <c r="G168" s="185" t="s">
        <v>2417</v>
      </c>
      <c r="H168" s="186">
        <v>120</v>
      </c>
      <c r="I168" s="187"/>
      <c r="J168" s="188">
        <f>ROUND(I168*H168,2)</f>
        <v>0</v>
      </c>
      <c r="K168" s="184" t="s">
        <v>2355</v>
      </c>
      <c r="L168" s="39"/>
      <c r="M168" s="189" t="s">
        <v>1</v>
      </c>
      <c r="N168" s="190" t="s">
        <v>40</v>
      </c>
      <c r="O168" s="77"/>
      <c r="P168" s="191">
        <f>O168*H168</f>
        <v>0</v>
      </c>
      <c r="Q168" s="191">
        <v>0</v>
      </c>
      <c r="R168" s="191">
        <f>Q168*H168</f>
        <v>0</v>
      </c>
      <c r="S168" s="191">
        <v>0</v>
      </c>
      <c r="T168" s="192">
        <f>S168*H168</f>
        <v>0</v>
      </c>
      <c r="U168" s="38"/>
      <c r="V168" s="38"/>
      <c r="W168" s="38"/>
      <c r="X168" s="38"/>
      <c r="Y168" s="38"/>
      <c r="Z168" s="38"/>
      <c r="AA168" s="38"/>
      <c r="AB168" s="38"/>
      <c r="AC168" s="38"/>
      <c r="AD168" s="38"/>
      <c r="AE168" s="38"/>
      <c r="AR168" s="193" t="s">
        <v>108</v>
      </c>
      <c r="AT168" s="193" t="s">
        <v>259</v>
      </c>
      <c r="AU168" s="193" t="s">
        <v>82</v>
      </c>
      <c r="AY168" s="19" t="s">
        <v>257</v>
      </c>
      <c r="BE168" s="194">
        <f>IF(N168="základní",J168,0)</f>
        <v>0</v>
      </c>
      <c r="BF168" s="194">
        <f>IF(N168="snížená",J168,0)</f>
        <v>0</v>
      </c>
      <c r="BG168" s="194">
        <f>IF(N168="zákl. přenesená",J168,0)</f>
        <v>0</v>
      </c>
      <c r="BH168" s="194">
        <f>IF(N168="sníž. přenesená",J168,0)</f>
        <v>0</v>
      </c>
      <c r="BI168" s="194">
        <f>IF(N168="nulová",J168,0)</f>
        <v>0</v>
      </c>
      <c r="BJ168" s="19" t="s">
        <v>82</v>
      </c>
      <c r="BK168" s="194">
        <f>ROUND(I168*H168,2)</f>
        <v>0</v>
      </c>
      <c r="BL168" s="19" t="s">
        <v>108</v>
      </c>
      <c r="BM168" s="193" t="s">
        <v>599</v>
      </c>
    </row>
    <row r="169" s="2" customFormat="1">
      <c r="A169" s="38"/>
      <c r="B169" s="39"/>
      <c r="C169" s="38"/>
      <c r="D169" s="196" t="s">
        <v>1062</v>
      </c>
      <c r="E169" s="38"/>
      <c r="F169" s="237" t="s">
        <v>4457</v>
      </c>
      <c r="G169" s="38"/>
      <c r="H169" s="38"/>
      <c r="I169" s="238"/>
      <c r="J169" s="38"/>
      <c r="K169" s="38"/>
      <c r="L169" s="39"/>
      <c r="M169" s="239"/>
      <c r="N169" s="240"/>
      <c r="O169" s="77"/>
      <c r="P169" s="77"/>
      <c r="Q169" s="77"/>
      <c r="R169" s="77"/>
      <c r="S169" s="77"/>
      <c r="T169" s="78"/>
      <c r="U169" s="38"/>
      <c r="V169" s="38"/>
      <c r="W169" s="38"/>
      <c r="X169" s="38"/>
      <c r="Y169" s="38"/>
      <c r="Z169" s="38"/>
      <c r="AA169" s="38"/>
      <c r="AB169" s="38"/>
      <c r="AC169" s="38"/>
      <c r="AD169" s="38"/>
      <c r="AE169" s="38"/>
      <c r="AT169" s="19" t="s">
        <v>1062</v>
      </c>
      <c r="AU169" s="19" t="s">
        <v>82</v>
      </c>
    </row>
    <row r="170" s="2" customFormat="1" ht="24.15" customHeight="1">
      <c r="A170" s="38"/>
      <c r="B170" s="181"/>
      <c r="C170" s="227" t="s">
        <v>402</v>
      </c>
      <c r="D170" s="227" t="s">
        <v>315</v>
      </c>
      <c r="E170" s="228" t="s">
        <v>2590</v>
      </c>
      <c r="F170" s="229" t="s">
        <v>2591</v>
      </c>
      <c r="G170" s="230" t="s">
        <v>493</v>
      </c>
      <c r="H170" s="231">
        <v>2</v>
      </c>
      <c r="I170" s="232"/>
      <c r="J170" s="233">
        <f>ROUND(I170*H170,2)</f>
        <v>0</v>
      </c>
      <c r="K170" s="229" t="s">
        <v>2355</v>
      </c>
      <c r="L170" s="234"/>
      <c r="M170" s="235" t="s">
        <v>1</v>
      </c>
      <c r="N170" s="236" t="s">
        <v>40</v>
      </c>
      <c r="O170" s="77"/>
      <c r="P170" s="191">
        <f>O170*H170</f>
        <v>0</v>
      </c>
      <c r="Q170" s="191">
        <v>0</v>
      </c>
      <c r="R170" s="191">
        <f>Q170*H170</f>
        <v>0</v>
      </c>
      <c r="S170" s="191">
        <v>0</v>
      </c>
      <c r="T170" s="192">
        <f>S170*H170</f>
        <v>0</v>
      </c>
      <c r="U170" s="38"/>
      <c r="V170" s="38"/>
      <c r="W170" s="38"/>
      <c r="X170" s="38"/>
      <c r="Y170" s="38"/>
      <c r="Z170" s="38"/>
      <c r="AA170" s="38"/>
      <c r="AB170" s="38"/>
      <c r="AC170" s="38"/>
      <c r="AD170" s="38"/>
      <c r="AE170" s="38"/>
      <c r="AR170" s="193" t="s">
        <v>307</v>
      </c>
      <c r="AT170" s="193" t="s">
        <v>315</v>
      </c>
      <c r="AU170" s="193" t="s">
        <v>82</v>
      </c>
      <c r="AY170" s="19" t="s">
        <v>257</v>
      </c>
      <c r="BE170" s="194">
        <f>IF(N170="základní",J170,0)</f>
        <v>0</v>
      </c>
      <c r="BF170" s="194">
        <f>IF(N170="snížená",J170,0)</f>
        <v>0</v>
      </c>
      <c r="BG170" s="194">
        <f>IF(N170="zákl. přenesená",J170,0)</f>
        <v>0</v>
      </c>
      <c r="BH170" s="194">
        <f>IF(N170="sníž. přenesená",J170,0)</f>
        <v>0</v>
      </c>
      <c r="BI170" s="194">
        <f>IF(N170="nulová",J170,0)</f>
        <v>0</v>
      </c>
      <c r="BJ170" s="19" t="s">
        <v>82</v>
      </c>
      <c r="BK170" s="194">
        <f>ROUND(I170*H170,2)</f>
        <v>0</v>
      </c>
      <c r="BL170" s="19" t="s">
        <v>108</v>
      </c>
      <c r="BM170" s="193" t="s">
        <v>609</v>
      </c>
    </row>
    <row r="171" s="2" customFormat="1">
      <c r="A171" s="38"/>
      <c r="B171" s="39"/>
      <c r="C171" s="38"/>
      <c r="D171" s="196" t="s">
        <v>1062</v>
      </c>
      <c r="E171" s="38"/>
      <c r="F171" s="237" t="s">
        <v>2513</v>
      </c>
      <c r="G171" s="38"/>
      <c r="H171" s="38"/>
      <c r="I171" s="238"/>
      <c r="J171" s="38"/>
      <c r="K171" s="38"/>
      <c r="L171" s="39"/>
      <c r="M171" s="239"/>
      <c r="N171" s="240"/>
      <c r="O171" s="77"/>
      <c r="P171" s="77"/>
      <c r="Q171" s="77"/>
      <c r="R171" s="77"/>
      <c r="S171" s="77"/>
      <c r="T171" s="78"/>
      <c r="U171" s="38"/>
      <c r="V171" s="38"/>
      <c r="W171" s="38"/>
      <c r="X171" s="38"/>
      <c r="Y171" s="38"/>
      <c r="Z171" s="38"/>
      <c r="AA171" s="38"/>
      <c r="AB171" s="38"/>
      <c r="AC171" s="38"/>
      <c r="AD171" s="38"/>
      <c r="AE171" s="38"/>
      <c r="AT171" s="19" t="s">
        <v>1062</v>
      </c>
      <c r="AU171" s="19" t="s">
        <v>82</v>
      </c>
    </row>
    <row r="172" s="2" customFormat="1" ht="66.75" customHeight="1">
      <c r="A172" s="38"/>
      <c r="B172" s="181"/>
      <c r="C172" s="227" t="s">
        <v>406</v>
      </c>
      <c r="D172" s="227" t="s">
        <v>315</v>
      </c>
      <c r="E172" s="228" t="s">
        <v>2592</v>
      </c>
      <c r="F172" s="229" t="s">
        <v>2593</v>
      </c>
      <c r="G172" s="230" t="s">
        <v>422</v>
      </c>
      <c r="H172" s="231">
        <v>251</v>
      </c>
      <c r="I172" s="232"/>
      <c r="J172" s="233">
        <f>ROUND(I172*H172,2)</f>
        <v>0</v>
      </c>
      <c r="K172" s="229" t="s">
        <v>2355</v>
      </c>
      <c r="L172" s="234"/>
      <c r="M172" s="235" t="s">
        <v>1</v>
      </c>
      <c r="N172" s="236" t="s">
        <v>40</v>
      </c>
      <c r="O172" s="77"/>
      <c r="P172" s="191">
        <f>O172*H172</f>
        <v>0</v>
      </c>
      <c r="Q172" s="191">
        <v>0</v>
      </c>
      <c r="R172" s="191">
        <f>Q172*H172</f>
        <v>0</v>
      </c>
      <c r="S172" s="191">
        <v>0</v>
      </c>
      <c r="T172" s="192">
        <f>S172*H172</f>
        <v>0</v>
      </c>
      <c r="U172" s="38"/>
      <c r="V172" s="38"/>
      <c r="W172" s="38"/>
      <c r="X172" s="38"/>
      <c r="Y172" s="38"/>
      <c r="Z172" s="38"/>
      <c r="AA172" s="38"/>
      <c r="AB172" s="38"/>
      <c r="AC172" s="38"/>
      <c r="AD172" s="38"/>
      <c r="AE172" s="38"/>
      <c r="AR172" s="193" t="s">
        <v>307</v>
      </c>
      <c r="AT172" s="193" t="s">
        <v>315</v>
      </c>
      <c r="AU172" s="193" t="s">
        <v>82</v>
      </c>
      <c r="AY172" s="19" t="s">
        <v>257</v>
      </c>
      <c r="BE172" s="194">
        <f>IF(N172="základní",J172,0)</f>
        <v>0</v>
      </c>
      <c r="BF172" s="194">
        <f>IF(N172="snížená",J172,0)</f>
        <v>0</v>
      </c>
      <c r="BG172" s="194">
        <f>IF(N172="zákl. přenesená",J172,0)</f>
        <v>0</v>
      </c>
      <c r="BH172" s="194">
        <f>IF(N172="sníž. přenesená",J172,0)</f>
        <v>0</v>
      </c>
      <c r="BI172" s="194">
        <f>IF(N172="nulová",J172,0)</f>
        <v>0</v>
      </c>
      <c r="BJ172" s="19" t="s">
        <v>82</v>
      </c>
      <c r="BK172" s="194">
        <f>ROUND(I172*H172,2)</f>
        <v>0</v>
      </c>
      <c r="BL172" s="19" t="s">
        <v>108</v>
      </c>
      <c r="BM172" s="193" t="s">
        <v>622</v>
      </c>
    </row>
    <row r="173" s="2" customFormat="1">
      <c r="A173" s="38"/>
      <c r="B173" s="39"/>
      <c r="C173" s="38"/>
      <c r="D173" s="196" t="s">
        <v>1062</v>
      </c>
      <c r="E173" s="38"/>
      <c r="F173" s="237" t="s">
        <v>2513</v>
      </c>
      <c r="G173" s="38"/>
      <c r="H173" s="38"/>
      <c r="I173" s="238"/>
      <c r="J173" s="38"/>
      <c r="K173" s="38"/>
      <c r="L173" s="39"/>
      <c r="M173" s="239"/>
      <c r="N173" s="240"/>
      <c r="O173" s="77"/>
      <c r="P173" s="77"/>
      <c r="Q173" s="77"/>
      <c r="R173" s="77"/>
      <c r="S173" s="77"/>
      <c r="T173" s="78"/>
      <c r="U173" s="38"/>
      <c r="V173" s="38"/>
      <c r="W173" s="38"/>
      <c r="X173" s="38"/>
      <c r="Y173" s="38"/>
      <c r="Z173" s="38"/>
      <c r="AA173" s="38"/>
      <c r="AB173" s="38"/>
      <c r="AC173" s="38"/>
      <c r="AD173" s="38"/>
      <c r="AE173" s="38"/>
      <c r="AT173" s="19" t="s">
        <v>1062</v>
      </c>
      <c r="AU173" s="19" t="s">
        <v>82</v>
      </c>
    </row>
    <row r="174" s="2" customFormat="1" ht="24.15" customHeight="1">
      <c r="A174" s="38"/>
      <c r="B174" s="181"/>
      <c r="C174" s="182" t="s">
        <v>413</v>
      </c>
      <c r="D174" s="182" t="s">
        <v>259</v>
      </c>
      <c r="E174" s="183" t="s">
        <v>2600</v>
      </c>
      <c r="F174" s="184" t="s">
        <v>2601</v>
      </c>
      <c r="G174" s="185" t="s">
        <v>2422</v>
      </c>
      <c r="H174" s="246"/>
      <c r="I174" s="187"/>
      <c r="J174" s="188">
        <f>ROUND(I174*H174,2)</f>
        <v>0</v>
      </c>
      <c r="K174" s="184" t="s">
        <v>2355</v>
      </c>
      <c r="L174" s="39"/>
      <c r="M174" s="189" t="s">
        <v>1</v>
      </c>
      <c r="N174" s="190" t="s">
        <v>40</v>
      </c>
      <c r="O174" s="77"/>
      <c r="P174" s="191">
        <f>O174*H174</f>
        <v>0</v>
      </c>
      <c r="Q174" s="191">
        <v>0</v>
      </c>
      <c r="R174" s="191">
        <f>Q174*H174</f>
        <v>0</v>
      </c>
      <c r="S174" s="191">
        <v>0</v>
      </c>
      <c r="T174" s="192">
        <f>S174*H174</f>
        <v>0</v>
      </c>
      <c r="U174" s="38"/>
      <c r="V174" s="38"/>
      <c r="W174" s="38"/>
      <c r="X174" s="38"/>
      <c r="Y174" s="38"/>
      <c r="Z174" s="38"/>
      <c r="AA174" s="38"/>
      <c r="AB174" s="38"/>
      <c r="AC174" s="38"/>
      <c r="AD174" s="38"/>
      <c r="AE174" s="38"/>
      <c r="AR174" s="193" t="s">
        <v>108</v>
      </c>
      <c r="AT174" s="193" t="s">
        <v>259</v>
      </c>
      <c r="AU174" s="193" t="s">
        <v>82</v>
      </c>
      <c r="AY174" s="19" t="s">
        <v>257</v>
      </c>
      <c r="BE174" s="194">
        <f>IF(N174="základní",J174,0)</f>
        <v>0</v>
      </c>
      <c r="BF174" s="194">
        <f>IF(N174="snížená",J174,0)</f>
        <v>0</v>
      </c>
      <c r="BG174" s="194">
        <f>IF(N174="zákl. přenesená",J174,0)</f>
        <v>0</v>
      </c>
      <c r="BH174" s="194">
        <f>IF(N174="sníž. přenesená",J174,0)</f>
        <v>0</v>
      </c>
      <c r="BI174" s="194">
        <f>IF(N174="nulová",J174,0)</f>
        <v>0</v>
      </c>
      <c r="BJ174" s="19" t="s">
        <v>82</v>
      </c>
      <c r="BK174" s="194">
        <f>ROUND(I174*H174,2)</f>
        <v>0</v>
      </c>
      <c r="BL174" s="19" t="s">
        <v>108</v>
      </c>
      <c r="BM174" s="193" t="s">
        <v>647</v>
      </c>
    </row>
    <row r="175" s="12" customFormat="1" ht="25.92" customHeight="1">
      <c r="A175" s="12"/>
      <c r="B175" s="168"/>
      <c r="C175" s="12"/>
      <c r="D175" s="169" t="s">
        <v>74</v>
      </c>
      <c r="E175" s="170" t="s">
        <v>2501</v>
      </c>
      <c r="F175" s="170" t="s">
        <v>2502</v>
      </c>
      <c r="G175" s="12"/>
      <c r="H175" s="12"/>
      <c r="I175" s="171"/>
      <c r="J175" s="172">
        <f>BK175</f>
        <v>0</v>
      </c>
      <c r="K175" s="12"/>
      <c r="L175" s="168"/>
      <c r="M175" s="173"/>
      <c r="N175" s="174"/>
      <c r="O175" s="174"/>
      <c r="P175" s="175">
        <f>P176</f>
        <v>0</v>
      </c>
      <c r="Q175" s="174"/>
      <c r="R175" s="175">
        <f>R176</f>
        <v>0</v>
      </c>
      <c r="S175" s="174"/>
      <c r="T175" s="176">
        <f>T176</f>
        <v>0</v>
      </c>
      <c r="U175" s="12"/>
      <c r="V175" s="12"/>
      <c r="W175" s="12"/>
      <c r="X175" s="12"/>
      <c r="Y175" s="12"/>
      <c r="Z175" s="12"/>
      <c r="AA175" s="12"/>
      <c r="AB175" s="12"/>
      <c r="AC175" s="12"/>
      <c r="AD175" s="12"/>
      <c r="AE175" s="12"/>
      <c r="AR175" s="169" t="s">
        <v>82</v>
      </c>
      <c r="AT175" s="177" t="s">
        <v>74</v>
      </c>
      <c r="AU175" s="177" t="s">
        <v>75</v>
      </c>
      <c r="AY175" s="169" t="s">
        <v>257</v>
      </c>
      <c r="BK175" s="178">
        <f>BK176</f>
        <v>0</v>
      </c>
    </row>
    <row r="176" s="2" customFormat="1" ht="37.8" customHeight="1">
      <c r="A176" s="38"/>
      <c r="B176" s="181"/>
      <c r="C176" s="182" t="s">
        <v>419</v>
      </c>
      <c r="D176" s="182" t="s">
        <v>259</v>
      </c>
      <c r="E176" s="183" t="s">
        <v>2602</v>
      </c>
      <c r="F176" s="184" t="s">
        <v>2603</v>
      </c>
      <c r="G176" s="185" t="s">
        <v>2505</v>
      </c>
      <c r="H176" s="186">
        <v>32</v>
      </c>
      <c r="I176" s="187"/>
      <c r="J176" s="188">
        <f>ROUND(I176*H176,2)</f>
        <v>0</v>
      </c>
      <c r="K176" s="184" t="s">
        <v>2351</v>
      </c>
      <c r="L176" s="39"/>
      <c r="M176" s="241" t="s">
        <v>1</v>
      </c>
      <c r="N176" s="242" t="s">
        <v>40</v>
      </c>
      <c r="O176" s="243"/>
      <c r="P176" s="244">
        <f>O176*H176</f>
        <v>0</v>
      </c>
      <c r="Q176" s="244">
        <v>0</v>
      </c>
      <c r="R176" s="244">
        <f>Q176*H176</f>
        <v>0</v>
      </c>
      <c r="S176" s="244">
        <v>0</v>
      </c>
      <c r="T176" s="245">
        <f>S176*H176</f>
        <v>0</v>
      </c>
      <c r="U176" s="38"/>
      <c r="V176" s="38"/>
      <c r="W176" s="38"/>
      <c r="X176" s="38"/>
      <c r="Y176" s="38"/>
      <c r="Z176" s="38"/>
      <c r="AA176" s="38"/>
      <c r="AB176" s="38"/>
      <c r="AC176" s="38"/>
      <c r="AD176" s="38"/>
      <c r="AE176" s="38"/>
      <c r="AR176" s="193" t="s">
        <v>108</v>
      </c>
      <c r="AT176" s="193" t="s">
        <v>259</v>
      </c>
      <c r="AU176" s="193" t="s">
        <v>82</v>
      </c>
      <c r="AY176" s="19" t="s">
        <v>257</v>
      </c>
      <c r="BE176" s="194">
        <f>IF(N176="základní",J176,0)</f>
        <v>0</v>
      </c>
      <c r="BF176" s="194">
        <f>IF(N176="snížená",J176,0)</f>
        <v>0</v>
      </c>
      <c r="BG176" s="194">
        <f>IF(N176="zákl. přenesená",J176,0)</f>
        <v>0</v>
      </c>
      <c r="BH176" s="194">
        <f>IF(N176="sníž. přenesená",J176,0)</f>
        <v>0</v>
      </c>
      <c r="BI176" s="194">
        <f>IF(N176="nulová",J176,0)</f>
        <v>0</v>
      </c>
      <c r="BJ176" s="19" t="s">
        <v>82</v>
      </c>
      <c r="BK176" s="194">
        <f>ROUND(I176*H176,2)</f>
        <v>0</v>
      </c>
      <c r="BL176" s="19" t="s">
        <v>108</v>
      </c>
      <c r="BM176" s="193" t="s">
        <v>659</v>
      </c>
    </row>
    <row r="177" s="2" customFormat="1" ht="6.96" customHeight="1">
      <c r="A177" s="38"/>
      <c r="B177" s="60"/>
      <c r="C177" s="61"/>
      <c r="D177" s="61"/>
      <c r="E177" s="61"/>
      <c r="F177" s="61"/>
      <c r="G177" s="61"/>
      <c r="H177" s="61"/>
      <c r="I177" s="61"/>
      <c r="J177" s="61"/>
      <c r="K177" s="61"/>
      <c r="L177" s="39"/>
      <c r="M177" s="38"/>
      <c r="O177" s="38"/>
      <c r="P177" s="38"/>
      <c r="Q177" s="38"/>
      <c r="R177" s="38"/>
      <c r="S177" s="38"/>
      <c r="T177" s="38"/>
      <c r="U177" s="38"/>
      <c r="V177" s="38"/>
      <c r="W177" s="38"/>
      <c r="X177" s="38"/>
      <c r="Y177" s="38"/>
      <c r="Z177" s="38"/>
      <c r="AA177" s="38"/>
      <c r="AB177" s="38"/>
      <c r="AC177" s="38"/>
      <c r="AD177" s="38"/>
      <c r="AE177" s="38"/>
    </row>
  </sheetData>
  <autoFilter ref="C125:K176"/>
  <mergeCells count="15">
    <mergeCell ref="E7:H7"/>
    <mergeCell ref="E11:H11"/>
    <mergeCell ref="E9:H9"/>
    <mergeCell ref="E13:H13"/>
    <mergeCell ref="E22:H22"/>
    <mergeCell ref="E31:H31"/>
    <mergeCell ref="E85:H85"/>
    <mergeCell ref="E89:H89"/>
    <mergeCell ref="E87:H87"/>
    <mergeCell ref="E91:H91"/>
    <mergeCell ref="E112:H112"/>
    <mergeCell ref="E116:H116"/>
    <mergeCell ref="E114:H114"/>
    <mergeCell ref="E118:H118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23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8" t="s">
        <v>5</v>
      </c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163</v>
      </c>
    </row>
    <row r="3" s="1" customFormat="1" ht="6.96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2"/>
      <c r="AT3" s="19" t="s">
        <v>85</v>
      </c>
    </row>
    <row r="4" s="1" customFormat="1" ht="24.96" customHeight="1">
      <c r="B4" s="22"/>
      <c r="D4" s="23" t="s">
        <v>198</v>
      </c>
      <c r="L4" s="22"/>
      <c r="M4" s="130" t="s">
        <v>10</v>
      </c>
      <c r="AT4" s="19" t="s">
        <v>3</v>
      </c>
    </row>
    <row r="5" s="1" customFormat="1" ht="6.96" customHeight="1">
      <c r="B5" s="22"/>
      <c r="L5" s="22"/>
    </row>
    <row r="6" s="1" customFormat="1" ht="12" customHeight="1">
      <c r="B6" s="22"/>
      <c r="D6" s="32" t="s">
        <v>16</v>
      </c>
      <c r="L6" s="22"/>
    </row>
    <row r="7" s="1" customFormat="1" ht="16.5" customHeight="1">
      <c r="B7" s="22"/>
      <c r="E7" s="131" t="str">
        <f>'Rekapitulace stavby'!K6</f>
        <v>FNOL Novostavba Pavilonu B</v>
      </c>
      <c r="F7" s="32"/>
      <c r="G7" s="32"/>
      <c r="H7" s="32"/>
      <c r="L7" s="22"/>
    </row>
    <row r="8">
      <c r="B8" s="22"/>
      <c r="D8" s="32" t="s">
        <v>199</v>
      </c>
      <c r="L8" s="22"/>
    </row>
    <row r="9" s="1" customFormat="1" ht="16.5" customHeight="1">
      <c r="B9" s="22"/>
      <c r="E9" s="131" t="s">
        <v>200</v>
      </c>
      <c r="F9" s="1"/>
      <c r="G9" s="1"/>
      <c r="H9" s="1"/>
      <c r="L9" s="22"/>
    </row>
    <row r="10" s="1" customFormat="1" ht="12" customHeight="1">
      <c r="B10" s="22"/>
      <c r="D10" s="32" t="s">
        <v>201</v>
      </c>
      <c r="L10" s="22"/>
    </row>
    <row r="11" s="2" customFormat="1" ht="16.5" customHeight="1">
      <c r="A11" s="38"/>
      <c r="B11" s="39"/>
      <c r="C11" s="38"/>
      <c r="D11" s="38"/>
      <c r="E11" s="132" t="s">
        <v>3838</v>
      </c>
      <c r="F11" s="38"/>
      <c r="G11" s="38"/>
      <c r="H11" s="38"/>
      <c r="I11" s="38"/>
      <c r="J11" s="38"/>
      <c r="K11" s="38"/>
      <c r="L11" s="55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</row>
    <row r="12" s="2" customFormat="1" ht="12" customHeight="1">
      <c r="A12" s="38"/>
      <c r="B12" s="39"/>
      <c r="C12" s="38"/>
      <c r="D12" s="32" t="s">
        <v>203</v>
      </c>
      <c r="E12" s="38"/>
      <c r="F12" s="38"/>
      <c r="G12" s="38"/>
      <c r="H12" s="38"/>
      <c r="I12" s="38"/>
      <c r="J12" s="38"/>
      <c r="K12" s="38"/>
      <c r="L12" s="55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</row>
    <row r="13" s="2" customFormat="1" ht="16.5" customHeight="1">
      <c r="A13" s="38"/>
      <c r="B13" s="39"/>
      <c r="C13" s="38"/>
      <c r="D13" s="38"/>
      <c r="E13" s="67" t="s">
        <v>2604</v>
      </c>
      <c r="F13" s="38"/>
      <c r="G13" s="38"/>
      <c r="H13" s="38"/>
      <c r="I13" s="38"/>
      <c r="J13" s="38"/>
      <c r="K13" s="38"/>
      <c r="L13" s="55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="2" customFormat="1">
      <c r="A14" s="38"/>
      <c r="B14" s="39"/>
      <c r="C14" s="38"/>
      <c r="D14" s="38"/>
      <c r="E14" s="38"/>
      <c r="F14" s="38"/>
      <c r="G14" s="38"/>
      <c r="H14" s="38"/>
      <c r="I14" s="38"/>
      <c r="J14" s="38"/>
      <c r="K14" s="38"/>
      <c r="L14" s="55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="2" customFormat="1" ht="12" customHeight="1">
      <c r="A15" s="38"/>
      <c r="B15" s="39"/>
      <c r="C15" s="38"/>
      <c r="D15" s="32" t="s">
        <v>18</v>
      </c>
      <c r="E15" s="38"/>
      <c r="F15" s="27" t="s">
        <v>1</v>
      </c>
      <c r="G15" s="38"/>
      <c r="H15" s="38"/>
      <c r="I15" s="32" t="s">
        <v>19</v>
      </c>
      <c r="J15" s="27" t="s">
        <v>1</v>
      </c>
      <c r="K15" s="38"/>
      <c r="L15" s="55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6" s="2" customFormat="1" ht="12" customHeight="1">
      <c r="A16" s="38"/>
      <c r="B16" s="39"/>
      <c r="C16" s="38"/>
      <c r="D16" s="32" t="s">
        <v>20</v>
      </c>
      <c r="E16" s="38"/>
      <c r="F16" s="27" t="s">
        <v>21</v>
      </c>
      <c r="G16" s="38"/>
      <c r="H16" s="38"/>
      <c r="I16" s="32" t="s">
        <v>22</v>
      </c>
      <c r="J16" s="69" t="str">
        <f>'Rekapitulace stavby'!AN8</f>
        <v>8. 4. 2023</v>
      </c>
      <c r="K16" s="38"/>
      <c r="L16" s="55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</row>
    <row r="17" s="2" customFormat="1" ht="10.8" customHeight="1">
      <c r="A17" s="38"/>
      <c r="B17" s="39"/>
      <c r="C17" s="38"/>
      <c r="D17" s="38"/>
      <c r="E17" s="38"/>
      <c r="F17" s="38"/>
      <c r="G17" s="38"/>
      <c r="H17" s="38"/>
      <c r="I17" s="38"/>
      <c r="J17" s="38"/>
      <c r="K17" s="38"/>
      <c r="L17" s="55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</row>
    <row r="18" s="2" customFormat="1" ht="12" customHeight="1">
      <c r="A18" s="38"/>
      <c r="B18" s="39"/>
      <c r="C18" s="38"/>
      <c r="D18" s="32" t="s">
        <v>24</v>
      </c>
      <c r="E18" s="38"/>
      <c r="F18" s="38"/>
      <c r="G18" s="38"/>
      <c r="H18" s="38"/>
      <c r="I18" s="32" t="s">
        <v>25</v>
      </c>
      <c r="J18" s="27" t="s">
        <v>1</v>
      </c>
      <c r="K18" s="38"/>
      <c r="L18" s="55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</row>
    <row r="19" s="2" customFormat="1" ht="18" customHeight="1">
      <c r="A19" s="38"/>
      <c r="B19" s="39"/>
      <c r="C19" s="38"/>
      <c r="D19" s="38"/>
      <c r="E19" s="27" t="s">
        <v>26</v>
      </c>
      <c r="F19" s="38"/>
      <c r="G19" s="38"/>
      <c r="H19" s="38"/>
      <c r="I19" s="32" t="s">
        <v>27</v>
      </c>
      <c r="J19" s="27" t="s">
        <v>1</v>
      </c>
      <c r="K19" s="38"/>
      <c r="L19" s="55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</row>
    <row r="20" s="2" customFormat="1" ht="6.96" customHeight="1">
      <c r="A20" s="38"/>
      <c r="B20" s="39"/>
      <c r="C20" s="38"/>
      <c r="D20" s="38"/>
      <c r="E20" s="38"/>
      <c r="F20" s="38"/>
      <c r="G20" s="38"/>
      <c r="H20" s="38"/>
      <c r="I20" s="38"/>
      <c r="J20" s="38"/>
      <c r="K20" s="38"/>
      <c r="L20" s="55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</row>
    <row r="21" s="2" customFormat="1" ht="12" customHeight="1">
      <c r="A21" s="38"/>
      <c r="B21" s="39"/>
      <c r="C21" s="38"/>
      <c r="D21" s="32" t="s">
        <v>28</v>
      </c>
      <c r="E21" s="38"/>
      <c r="F21" s="38"/>
      <c r="G21" s="38"/>
      <c r="H21" s="38"/>
      <c r="I21" s="32" t="s">
        <v>25</v>
      </c>
      <c r="J21" s="33" t="str">
        <f>'Rekapitulace stavby'!AN13</f>
        <v>Vyplň údaj</v>
      </c>
      <c r="K21" s="38"/>
      <c r="L21" s="55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</row>
    <row r="22" s="2" customFormat="1" ht="18" customHeight="1">
      <c r="A22" s="38"/>
      <c r="B22" s="39"/>
      <c r="C22" s="38"/>
      <c r="D22" s="38"/>
      <c r="E22" s="33" t="str">
        <f>'Rekapitulace stavby'!E14</f>
        <v>Vyplň údaj</v>
      </c>
      <c r="F22" s="27"/>
      <c r="G22" s="27"/>
      <c r="H22" s="27"/>
      <c r="I22" s="32" t="s">
        <v>27</v>
      </c>
      <c r="J22" s="33" t="str">
        <f>'Rekapitulace stavby'!AN14</f>
        <v>Vyplň údaj</v>
      </c>
      <c r="K22" s="38"/>
      <c r="L22" s="55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</row>
    <row r="23" s="2" customFormat="1" ht="6.96" customHeight="1">
      <c r="A23" s="38"/>
      <c r="B23" s="39"/>
      <c r="C23" s="38"/>
      <c r="D23" s="38"/>
      <c r="E23" s="38"/>
      <c r="F23" s="38"/>
      <c r="G23" s="38"/>
      <c r="H23" s="38"/>
      <c r="I23" s="38"/>
      <c r="J23" s="38"/>
      <c r="K23" s="38"/>
      <c r="L23" s="55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</row>
    <row r="24" s="2" customFormat="1" ht="12" customHeight="1">
      <c r="A24" s="38"/>
      <c r="B24" s="39"/>
      <c r="C24" s="38"/>
      <c r="D24" s="32" t="s">
        <v>30</v>
      </c>
      <c r="E24" s="38"/>
      <c r="F24" s="38"/>
      <c r="G24" s="38"/>
      <c r="H24" s="38"/>
      <c r="I24" s="32" t="s">
        <v>25</v>
      </c>
      <c r="J24" s="27" t="s">
        <v>1</v>
      </c>
      <c r="K24" s="38"/>
      <c r="L24" s="55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</row>
    <row r="25" s="2" customFormat="1" ht="18" customHeight="1">
      <c r="A25" s="38"/>
      <c r="B25" s="39"/>
      <c r="C25" s="38"/>
      <c r="D25" s="38"/>
      <c r="E25" s="27" t="s">
        <v>31</v>
      </c>
      <c r="F25" s="38"/>
      <c r="G25" s="38"/>
      <c r="H25" s="38"/>
      <c r="I25" s="32" t="s">
        <v>27</v>
      </c>
      <c r="J25" s="27" t="s">
        <v>1</v>
      </c>
      <c r="K25" s="38"/>
      <c r="L25" s="55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</row>
    <row r="26" s="2" customFormat="1" ht="6.96" customHeight="1">
      <c r="A26" s="38"/>
      <c r="B26" s="39"/>
      <c r="C26" s="38"/>
      <c r="D26" s="38"/>
      <c r="E26" s="38"/>
      <c r="F26" s="38"/>
      <c r="G26" s="38"/>
      <c r="H26" s="38"/>
      <c r="I26" s="38"/>
      <c r="J26" s="38"/>
      <c r="K26" s="38"/>
      <c r="L26" s="55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="2" customFormat="1" ht="12" customHeight="1">
      <c r="A27" s="38"/>
      <c r="B27" s="39"/>
      <c r="C27" s="38"/>
      <c r="D27" s="32" t="s">
        <v>33</v>
      </c>
      <c r="E27" s="38"/>
      <c r="F27" s="38"/>
      <c r="G27" s="38"/>
      <c r="H27" s="38"/>
      <c r="I27" s="32" t="s">
        <v>25</v>
      </c>
      <c r="J27" s="27" t="str">
        <f>IF('Rekapitulace stavby'!AN19="","",'Rekapitulace stavby'!AN19)</f>
        <v/>
      </c>
      <c r="K27" s="38"/>
      <c r="L27" s="55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</row>
    <row r="28" s="2" customFormat="1" ht="18" customHeight="1">
      <c r="A28" s="38"/>
      <c r="B28" s="39"/>
      <c r="C28" s="38"/>
      <c r="D28" s="38"/>
      <c r="E28" s="27" t="str">
        <f>IF('Rekapitulace stavby'!E20="","",'Rekapitulace stavby'!E20)</f>
        <v xml:space="preserve"> </v>
      </c>
      <c r="F28" s="38"/>
      <c r="G28" s="38"/>
      <c r="H28" s="38"/>
      <c r="I28" s="32" t="s">
        <v>27</v>
      </c>
      <c r="J28" s="27" t="str">
        <f>IF('Rekapitulace stavby'!AN20="","",'Rekapitulace stavby'!AN20)</f>
        <v/>
      </c>
      <c r="K28" s="38"/>
      <c r="L28" s="55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="2" customFormat="1" ht="6.96" customHeight="1">
      <c r="A29" s="38"/>
      <c r="B29" s="39"/>
      <c r="C29" s="38"/>
      <c r="D29" s="38"/>
      <c r="E29" s="38"/>
      <c r="F29" s="38"/>
      <c r="G29" s="38"/>
      <c r="H29" s="38"/>
      <c r="I29" s="38"/>
      <c r="J29" s="38"/>
      <c r="K29" s="38"/>
      <c r="L29" s="55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</row>
    <row r="30" s="2" customFormat="1" ht="12" customHeight="1">
      <c r="A30" s="38"/>
      <c r="B30" s="39"/>
      <c r="C30" s="38"/>
      <c r="D30" s="32" t="s">
        <v>34</v>
      </c>
      <c r="E30" s="38"/>
      <c r="F30" s="38"/>
      <c r="G30" s="38"/>
      <c r="H30" s="38"/>
      <c r="I30" s="38"/>
      <c r="J30" s="38"/>
      <c r="K30" s="38"/>
      <c r="L30" s="55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="8" customFormat="1" ht="35.25" customHeight="1">
      <c r="A31" s="133"/>
      <c r="B31" s="134"/>
      <c r="C31" s="133"/>
      <c r="D31" s="133"/>
      <c r="E31" s="36" t="s">
        <v>2605</v>
      </c>
      <c r="F31" s="36"/>
      <c r="G31" s="36"/>
      <c r="H31" s="36"/>
      <c r="I31" s="133"/>
      <c r="J31" s="133"/>
      <c r="K31" s="133"/>
      <c r="L31" s="135"/>
      <c r="S31" s="133"/>
      <c r="T31" s="133"/>
      <c r="U31" s="133"/>
      <c r="V31" s="133"/>
      <c r="W31" s="133"/>
      <c r="X31" s="133"/>
      <c r="Y31" s="133"/>
      <c r="Z31" s="133"/>
      <c r="AA31" s="133"/>
      <c r="AB31" s="133"/>
      <c r="AC31" s="133"/>
      <c r="AD31" s="133"/>
      <c r="AE31" s="133"/>
    </row>
    <row r="32" s="2" customFormat="1" ht="6.96" customHeight="1">
      <c r="A32" s="38"/>
      <c r="B32" s="39"/>
      <c r="C32" s="38"/>
      <c r="D32" s="38"/>
      <c r="E32" s="38"/>
      <c r="F32" s="38"/>
      <c r="G32" s="38"/>
      <c r="H32" s="38"/>
      <c r="I32" s="38"/>
      <c r="J32" s="38"/>
      <c r="K32" s="38"/>
      <c r="L32" s="55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="2" customFormat="1" ht="6.96" customHeight="1">
      <c r="A33" s="38"/>
      <c r="B33" s="39"/>
      <c r="C33" s="38"/>
      <c r="D33" s="90"/>
      <c r="E33" s="90"/>
      <c r="F33" s="90"/>
      <c r="G33" s="90"/>
      <c r="H33" s="90"/>
      <c r="I33" s="90"/>
      <c r="J33" s="90"/>
      <c r="K33" s="90"/>
      <c r="L33" s="55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="2" customFormat="1" ht="25.44" customHeight="1">
      <c r="A34" s="38"/>
      <c r="B34" s="39"/>
      <c r="C34" s="38"/>
      <c r="D34" s="136" t="s">
        <v>35</v>
      </c>
      <c r="E34" s="38"/>
      <c r="F34" s="38"/>
      <c r="G34" s="38"/>
      <c r="H34" s="38"/>
      <c r="I34" s="38"/>
      <c r="J34" s="96">
        <f>ROUND(J130, 2)</f>
        <v>0</v>
      </c>
      <c r="K34" s="38"/>
      <c r="L34" s="55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s="2" customFormat="1" ht="6.96" customHeight="1">
      <c r="A35" s="38"/>
      <c r="B35" s="39"/>
      <c r="C35" s="38"/>
      <c r="D35" s="90"/>
      <c r="E35" s="90"/>
      <c r="F35" s="90"/>
      <c r="G35" s="90"/>
      <c r="H35" s="90"/>
      <c r="I35" s="90"/>
      <c r="J35" s="90"/>
      <c r="K35" s="90"/>
      <c r="L35" s="55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s="2" customFormat="1" ht="14.4" customHeight="1">
      <c r="A36" s="38"/>
      <c r="B36" s="39"/>
      <c r="C36" s="38"/>
      <c r="D36" s="38"/>
      <c r="E36" s="38"/>
      <c r="F36" s="43" t="s">
        <v>37</v>
      </c>
      <c r="G36" s="38"/>
      <c r="H36" s="38"/>
      <c r="I36" s="43" t="s">
        <v>36</v>
      </c>
      <c r="J36" s="43" t="s">
        <v>38</v>
      </c>
      <c r="K36" s="38"/>
      <c r="L36" s="55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s="2" customFormat="1" ht="14.4" customHeight="1">
      <c r="A37" s="38"/>
      <c r="B37" s="39"/>
      <c r="C37" s="38"/>
      <c r="D37" s="132" t="s">
        <v>39</v>
      </c>
      <c r="E37" s="32" t="s">
        <v>40</v>
      </c>
      <c r="F37" s="137">
        <f>ROUND((SUM(BE130:BE247)),  2)</f>
        <v>0</v>
      </c>
      <c r="G37" s="38"/>
      <c r="H37" s="38"/>
      <c r="I37" s="138">
        <v>0.20999999999999999</v>
      </c>
      <c r="J37" s="137">
        <f>ROUND(((SUM(BE130:BE247))*I37),  2)</f>
        <v>0</v>
      </c>
      <c r="K37" s="38"/>
      <c r="L37" s="55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s="2" customFormat="1" ht="14.4" customHeight="1">
      <c r="A38" s="38"/>
      <c r="B38" s="39"/>
      <c r="C38" s="38"/>
      <c r="D38" s="38"/>
      <c r="E38" s="32" t="s">
        <v>41</v>
      </c>
      <c r="F38" s="137">
        <f>ROUND((SUM(BF130:BF247)),  2)</f>
        <v>0</v>
      </c>
      <c r="G38" s="38"/>
      <c r="H38" s="38"/>
      <c r="I38" s="138">
        <v>0.14999999999999999</v>
      </c>
      <c r="J38" s="137">
        <f>ROUND(((SUM(BF130:BF247))*I38),  2)</f>
        <v>0</v>
      </c>
      <c r="K38" s="38"/>
      <c r="L38" s="55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hidden="1" s="2" customFormat="1" ht="14.4" customHeight="1">
      <c r="A39" s="38"/>
      <c r="B39" s="39"/>
      <c r="C39" s="38"/>
      <c r="D39" s="38"/>
      <c r="E39" s="32" t="s">
        <v>42</v>
      </c>
      <c r="F39" s="137">
        <f>ROUND((SUM(BG130:BG247)),  2)</f>
        <v>0</v>
      </c>
      <c r="G39" s="38"/>
      <c r="H39" s="38"/>
      <c r="I39" s="138">
        <v>0.20999999999999999</v>
      </c>
      <c r="J39" s="137">
        <f>0</f>
        <v>0</v>
      </c>
      <c r="K39" s="38"/>
      <c r="L39" s="55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hidden="1" s="2" customFormat="1" ht="14.4" customHeight="1">
      <c r="A40" s="38"/>
      <c r="B40" s="39"/>
      <c r="C40" s="38"/>
      <c r="D40" s="38"/>
      <c r="E40" s="32" t="s">
        <v>43</v>
      </c>
      <c r="F40" s="137">
        <f>ROUND((SUM(BH130:BH247)),  2)</f>
        <v>0</v>
      </c>
      <c r="G40" s="38"/>
      <c r="H40" s="38"/>
      <c r="I40" s="138">
        <v>0.14999999999999999</v>
      </c>
      <c r="J40" s="137">
        <f>0</f>
        <v>0</v>
      </c>
      <c r="K40" s="38"/>
      <c r="L40" s="55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hidden="1" s="2" customFormat="1" ht="14.4" customHeight="1">
      <c r="A41" s="38"/>
      <c r="B41" s="39"/>
      <c r="C41" s="38"/>
      <c r="D41" s="38"/>
      <c r="E41" s="32" t="s">
        <v>44</v>
      </c>
      <c r="F41" s="137">
        <f>ROUND((SUM(BI130:BI247)),  2)</f>
        <v>0</v>
      </c>
      <c r="G41" s="38"/>
      <c r="H41" s="38"/>
      <c r="I41" s="138">
        <v>0</v>
      </c>
      <c r="J41" s="137">
        <f>0</f>
        <v>0</v>
      </c>
      <c r="K41" s="38"/>
      <c r="L41" s="55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</row>
    <row r="42" s="2" customFormat="1" ht="6.96" customHeight="1">
      <c r="A42" s="38"/>
      <c r="B42" s="39"/>
      <c r="C42" s="38"/>
      <c r="D42" s="38"/>
      <c r="E42" s="38"/>
      <c r="F42" s="38"/>
      <c r="G42" s="38"/>
      <c r="H42" s="38"/>
      <c r="I42" s="38"/>
      <c r="J42" s="38"/>
      <c r="K42" s="38"/>
      <c r="L42" s="55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</row>
    <row r="43" s="2" customFormat="1" ht="25.44" customHeight="1">
      <c r="A43" s="38"/>
      <c r="B43" s="39"/>
      <c r="C43" s="139"/>
      <c r="D43" s="140" t="s">
        <v>45</v>
      </c>
      <c r="E43" s="81"/>
      <c r="F43" s="81"/>
      <c r="G43" s="141" t="s">
        <v>46</v>
      </c>
      <c r="H43" s="142" t="s">
        <v>47</v>
      </c>
      <c r="I43" s="81"/>
      <c r="J43" s="143">
        <f>SUM(J34:J41)</f>
        <v>0</v>
      </c>
      <c r="K43" s="144"/>
      <c r="L43" s="55"/>
      <c r="S43" s="38"/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</row>
    <row r="44" s="2" customFormat="1" ht="14.4" customHeight="1">
      <c r="A44" s="38"/>
      <c r="B44" s="39"/>
      <c r="C44" s="38"/>
      <c r="D44" s="38"/>
      <c r="E44" s="38"/>
      <c r="F44" s="38"/>
      <c r="G44" s="38"/>
      <c r="H44" s="38"/>
      <c r="I44" s="38"/>
      <c r="J44" s="38"/>
      <c r="K44" s="38"/>
      <c r="L44" s="55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</row>
    <row r="45" s="1" customFormat="1" ht="14.4" customHeight="1">
      <c r="B45" s="22"/>
      <c r="L45" s="22"/>
    </row>
    <row r="46" s="1" customFormat="1" ht="14.4" customHeight="1">
      <c r="B46" s="22"/>
      <c r="L46" s="22"/>
    </row>
    <row r="47" s="1" customFormat="1" ht="14.4" customHeight="1">
      <c r="B47" s="22"/>
      <c r="L47" s="22"/>
    </row>
    <row r="48" s="1" customFormat="1" ht="14.4" customHeight="1">
      <c r="B48" s="22"/>
      <c r="L48" s="22"/>
    </row>
    <row r="49" s="1" customFormat="1" ht="14.4" customHeight="1">
      <c r="B49" s="22"/>
      <c r="L49" s="22"/>
    </row>
    <row r="50" s="2" customFormat="1" ht="14.4" customHeight="1">
      <c r="B50" s="55"/>
      <c r="D50" s="56" t="s">
        <v>48</v>
      </c>
      <c r="E50" s="57"/>
      <c r="F50" s="57"/>
      <c r="G50" s="56" t="s">
        <v>49</v>
      </c>
      <c r="H50" s="57"/>
      <c r="I50" s="57"/>
      <c r="J50" s="57"/>
      <c r="K50" s="57"/>
      <c r="L50" s="55"/>
    </row>
    <row r="51">
      <c r="B51" s="22"/>
      <c r="L51" s="22"/>
    </row>
    <row r="52">
      <c r="B52" s="22"/>
      <c r="L52" s="22"/>
    </row>
    <row r="53">
      <c r="B53" s="22"/>
      <c r="L53" s="22"/>
    </row>
    <row r="54">
      <c r="B54" s="22"/>
      <c r="L54" s="22"/>
    </row>
    <row r="55">
      <c r="B55" s="22"/>
      <c r="L55" s="22"/>
    </row>
    <row r="56">
      <c r="B56" s="22"/>
      <c r="L56" s="22"/>
    </row>
    <row r="57">
      <c r="B57" s="22"/>
      <c r="L57" s="22"/>
    </row>
    <row r="58">
      <c r="B58" s="22"/>
      <c r="L58" s="22"/>
    </row>
    <row r="59">
      <c r="B59" s="22"/>
      <c r="L59" s="22"/>
    </row>
    <row r="60">
      <c r="B60" s="22"/>
      <c r="L60" s="22"/>
    </row>
    <row r="61" s="2" customFormat="1">
      <c r="A61" s="38"/>
      <c r="B61" s="39"/>
      <c r="C61" s="38"/>
      <c r="D61" s="58" t="s">
        <v>50</v>
      </c>
      <c r="E61" s="41"/>
      <c r="F61" s="145" t="s">
        <v>51</v>
      </c>
      <c r="G61" s="58" t="s">
        <v>50</v>
      </c>
      <c r="H61" s="41"/>
      <c r="I61" s="41"/>
      <c r="J61" s="146" t="s">
        <v>51</v>
      </c>
      <c r="K61" s="41"/>
      <c r="L61" s="55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</row>
    <row r="62">
      <c r="B62" s="22"/>
      <c r="L62" s="22"/>
    </row>
    <row r="63">
      <c r="B63" s="22"/>
      <c r="L63" s="22"/>
    </row>
    <row r="64">
      <c r="B64" s="22"/>
      <c r="L64" s="22"/>
    </row>
    <row r="65" s="2" customFormat="1">
      <c r="A65" s="38"/>
      <c r="B65" s="39"/>
      <c r="C65" s="38"/>
      <c r="D65" s="56" t="s">
        <v>52</v>
      </c>
      <c r="E65" s="59"/>
      <c r="F65" s="59"/>
      <c r="G65" s="56" t="s">
        <v>53</v>
      </c>
      <c r="H65" s="59"/>
      <c r="I65" s="59"/>
      <c r="J65" s="59"/>
      <c r="K65" s="59"/>
      <c r="L65" s="55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</row>
    <row r="66">
      <c r="B66" s="22"/>
      <c r="L66" s="22"/>
    </row>
    <row r="67">
      <c r="B67" s="22"/>
      <c r="L67" s="22"/>
    </row>
    <row r="68">
      <c r="B68" s="22"/>
      <c r="L68" s="22"/>
    </row>
    <row r="69">
      <c r="B69" s="22"/>
      <c r="L69" s="22"/>
    </row>
    <row r="70">
      <c r="B70" s="22"/>
      <c r="L70" s="22"/>
    </row>
    <row r="71">
      <c r="B71" s="22"/>
      <c r="L71" s="22"/>
    </row>
    <row r="72">
      <c r="B72" s="22"/>
      <c r="L72" s="22"/>
    </row>
    <row r="73">
      <c r="B73" s="22"/>
      <c r="L73" s="22"/>
    </row>
    <row r="74">
      <c r="B74" s="22"/>
      <c r="L74" s="22"/>
    </row>
    <row r="75">
      <c r="B75" s="22"/>
      <c r="L75" s="22"/>
    </row>
    <row r="76" s="2" customFormat="1">
      <c r="A76" s="38"/>
      <c r="B76" s="39"/>
      <c r="C76" s="38"/>
      <c r="D76" s="58" t="s">
        <v>50</v>
      </c>
      <c r="E76" s="41"/>
      <c r="F76" s="145" t="s">
        <v>51</v>
      </c>
      <c r="G76" s="58" t="s">
        <v>50</v>
      </c>
      <c r="H76" s="41"/>
      <c r="I76" s="41"/>
      <c r="J76" s="146" t="s">
        <v>51</v>
      </c>
      <c r="K76" s="41"/>
      <c r="L76" s="55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</row>
    <row r="77" s="2" customFormat="1" ht="14.4" customHeight="1">
      <c r="A77" s="38"/>
      <c r="B77" s="60"/>
      <c r="C77" s="61"/>
      <c r="D77" s="61"/>
      <c r="E77" s="61"/>
      <c r="F77" s="61"/>
      <c r="G77" s="61"/>
      <c r="H77" s="61"/>
      <c r="I77" s="61"/>
      <c r="J77" s="61"/>
      <c r="K77" s="61"/>
      <c r="L77" s="55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</row>
    <row r="81" s="2" customFormat="1" ht="6.96" customHeight="1">
      <c r="A81" s="38"/>
      <c r="B81" s="62"/>
      <c r="C81" s="63"/>
      <c r="D81" s="63"/>
      <c r="E81" s="63"/>
      <c r="F81" s="63"/>
      <c r="G81" s="63"/>
      <c r="H81" s="63"/>
      <c r="I81" s="63"/>
      <c r="J81" s="63"/>
      <c r="K81" s="63"/>
      <c r="L81" s="55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</row>
    <row r="82" s="2" customFormat="1" ht="24.96" customHeight="1">
      <c r="A82" s="38"/>
      <c r="B82" s="39"/>
      <c r="C82" s="23" t="s">
        <v>206</v>
      </c>
      <c r="D82" s="38"/>
      <c r="E82" s="38"/>
      <c r="F82" s="38"/>
      <c r="G82" s="38"/>
      <c r="H82" s="38"/>
      <c r="I82" s="38"/>
      <c r="J82" s="38"/>
      <c r="K82" s="38"/>
      <c r="L82" s="55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</row>
    <row r="83" s="2" customFormat="1" ht="6.96" customHeight="1">
      <c r="A83" s="38"/>
      <c r="B83" s="39"/>
      <c r="C83" s="38"/>
      <c r="D83" s="38"/>
      <c r="E83" s="38"/>
      <c r="F83" s="38"/>
      <c r="G83" s="38"/>
      <c r="H83" s="38"/>
      <c r="I83" s="38"/>
      <c r="J83" s="38"/>
      <c r="K83" s="38"/>
      <c r="L83" s="55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</row>
    <row r="84" s="2" customFormat="1" ht="12" customHeight="1">
      <c r="A84" s="38"/>
      <c r="B84" s="39"/>
      <c r="C84" s="32" t="s">
        <v>16</v>
      </c>
      <c r="D84" s="38"/>
      <c r="E84" s="38"/>
      <c r="F84" s="38"/>
      <c r="G84" s="38"/>
      <c r="H84" s="38"/>
      <c r="I84" s="38"/>
      <c r="J84" s="38"/>
      <c r="K84" s="38"/>
      <c r="L84" s="55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</row>
    <row r="85" s="2" customFormat="1" ht="16.5" customHeight="1">
      <c r="A85" s="38"/>
      <c r="B85" s="39"/>
      <c r="C85" s="38"/>
      <c r="D85" s="38"/>
      <c r="E85" s="131" t="str">
        <f>E7</f>
        <v>FNOL Novostavba Pavilonu B</v>
      </c>
      <c r="F85" s="32"/>
      <c r="G85" s="32"/>
      <c r="H85" s="32"/>
      <c r="I85" s="38"/>
      <c r="J85" s="38"/>
      <c r="K85" s="38"/>
      <c r="L85" s="55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</row>
    <row r="86" s="1" customFormat="1" ht="12" customHeight="1">
      <c r="B86" s="22"/>
      <c r="C86" s="32" t="s">
        <v>199</v>
      </c>
      <c r="L86" s="22"/>
    </row>
    <row r="87" s="1" customFormat="1" ht="16.5" customHeight="1">
      <c r="B87" s="22"/>
      <c r="E87" s="131" t="s">
        <v>200</v>
      </c>
      <c r="F87" s="1"/>
      <c r="G87" s="1"/>
      <c r="H87" s="1"/>
      <c r="L87" s="22"/>
    </row>
    <row r="88" s="1" customFormat="1" ht="12" customHeight="1">
      <c r="B88" s="22"/>
      <c r="C88" s="32" t="s">
        <v>201</v>
      </c>
      <c r="L88" s="22"/>
    </row>
    <row r="89" s="2" customFormat="1" ht="16.5" customHeight="1">
      <c r="A89" s="38"/>
      <c r="B89" s="39"/>
      <c r="C89" s="38"/>
      <c r="D89" s="38"/>
      <c r="E89" s="132" t="s">
        <v>3838</v>
      </c>
      <c r="F89" s="38"/>
      <c r="G89" s="38"/>
      <c r="H89" s="38"/>
      <c r="I89" s="38"/>
      <c r="J89" s="38"/>
      <c r="K89" s="38"/>
      <c r="L89" s="55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</row>
    <row r="90" s="2" customFormat="1" ht="12" customHeight="1">
      <c r="A90" s="38"/>
      <c r="B90" s="39"/>
      <c r="C90" s="32" t="s">
        <v>203</v>
      </c>
      <c r="D90" s="38"/>
      <c r="E90" s="38"/>
      <c r="F90" s="38"/>
      <c r="G90" s="38"/>
      <c r="H90" s="38"/>
      <c r="I90" s="38"/>
      <c r="J90" s="38"/>
      <c r="K90" s="38"/>
      <c r="L90" s="55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</row>
    <row r="91" s="2" customFormat="1" ht="16.5" customHeight="1">
      <c r="A91" s="38"/>
      <c r="B91" s="39"/>
      <c r="C91" s="38"/>
      <c r="D91" s="38"/>
      <c r="E91" s="67" t="str">
        <f>E13</f>
        <v>D.1.4c - Silnoproudá elektrotechnika</v>
      </c>
      <c r="F91" s="38"/>
      <c r="G91" s="38"/>
      <c r="H91" s="38"/>
      <c r="I91" s="38"/>
      <c r="J91" s="38"/>
      <c r="K91" s="38"/>
      <c r="L91" s="55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</row>
    <row r="92" s="2" customFormat="1" ht="6.96" customHeight="1">
      <c r="A92" s="38"/>
      <c r="B92" s="39"/>
      <c r="C92" s="38"/>
      <c r="D92" s="38"/>
      <c r="E92" s="38"/>
      <c r="F92" s="38"/>
      <c r="G92" s="38"/>
      <c r="H92" s="38"/>
      <c r="I92" s="38"/>
      <c r="J92" s="38"/>
      <c r="K92" s="38"/>
      <c r="L92" s="55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</row>
    <row r="93" s="2" customFormat="1" ht="12" customHeight="1">
      <c r="A93" s="38"/>
      <c r="B93" s="39"/>
      <c r="C93" s="32" t="s">
        <v>20</v>
      </c>
      <c r="D93" s="38"/>
      <c r="E93" s="38"/>
      <c r="F93" s="27" t="str">
        <f>F16</f>
        <v xml:space="preserve"> </v>
      </c>
      <c r="G93" s="38"/>
      <c r="H93" s="38"/>
      <c r="I93" s="32" t="s">
        <v>22</v>
      </c>
      <c r="J93" s="69" t="str">
        <f>IF(J16="","",J16)</f>
        <v>8. 4. 2023</v>
      </c>
      <c r="K93" s="38"/>
      <c r="L93" s="55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</row>
    <row r="94" s="2" customFormat="1" ht="6.96" customHeight="1">
      <c r="A94" s="38"/>
      <c r="B94" s="39"/>
      <c r="C94" s="38"/>
      <c r="D94" s="38"/>
      <c r="E94" s="38"/>
      <c r="F94" s="38"/>
      <c r="G94" s="38"/>
      <c r="H94" s="38"/>
      <c r="I94" s="38"/>
      <c r="J94" s="38"/>
      <c r="K94" s="38"/>
      <c r="L94" s="55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</row>
    <row r="95" s="2" customFormat="1" ht="15.15" customHeight="1">
      <c r="A95" s="38"/>
      <c r="B95" s="39"/>
      <c r="C95" s="32" t="s">
        <v>24</v>
      </c>
      <c r="D95" s="38"/>
      <c r="E95" s="38"/>
      <c r="F95" s="27" t="str">
        <f>E19</f>
        <v>Fakultní nemocnice Olomouc</v>
      </c>
      <c r="G95" s="38"/>
      <c r="H95" s="38"/>
      <c r="I95" s="32" t="s">
        <v>30</v>
      </c>
      <c r="J95" s="36" t="str">
        <f>E25</f>
        <v>LTProjekt, EP Rožnov</v>
      </c>
      <c r="K95" s="38"/>
      <c r="L95" s="55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</row>
    <row r="96" s="2" customFormat="1" ht="15.15" customHeight="1">
      <c r="A96" s="38"/>
      <c r="B96" s="39"/>
      <c r="C96" s="32" t="s">
        <v>28</v>
      </c>
      <c r="D96" s="38"/>
      <c r="E96" s="38"/>
      <c r="F96" s="27" t="str">
        <f>IF(E22="","",E22)</f>
        <v>Vyplň údaj</v>
      </c>
      <c r="G96" s="38"/>
      <c r="H96" s="38"/>
      <c r="I96" s="32" t="s">
        <v>33</v>
      </c>
      <c r="J96" s="36" t="str">
        <f>E28</f>
        <v xml:space="preserve"> </v>
      </c>
      <c r="K96" s="38"/>
      <c r="L96" s="55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</row>
    <row r="97" s="2" customFormat="1" ht="10.32" customHeight="1">
      <c r="A97" s="38"/>
      <c r="B97" s="39"/>
      <c r="C97" s="38"/>
      <c r="D97" s="38"/>
      <c r="E97" s="38"/>
      <c r="F97" s="38"/>
      <c r="G97" s="38"/>
      <c r="H97" s="38"/>
      <c r="I97" s="38"/>
      <c r="J97" s="38"/>
      <c r="K97" s="38"/>
      <c r="L97" s="55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</row>
    <row r="98" s="2" customFormat="1" ht="29.28" customHeight="1">
      <c r="A98" s="38"/>
      <c r="B98" s="39"/>
      <c r="C98" s="147" t="s">
        <v>207</v>
      </c>
      <c r="D98" s="139"/>
      <c r="E98" s="139"/>
      <c r="F98" s="139"/>
      <c r="G98" s="139"/>
      <c r="H98" s="139"/>
      <c r="I98" s="139"/>
      <c r="J98" s="148" t="s">
        <v>208</v>
      </c>
      <c r="K98" s="139"/>
      <c r="L98" s="55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</row>
    <row r="99" s="2" customFormat="1" ht="10.32" customHeight="1">
      <c r="A99" s="38"/>
      <c r="B99" s="39"/>
      <c r="C99" s="38"/>
      <c r="D99" s="38"/>
      <c r="E99" s="38"/>
      <c r="F99" s="38"/>
      <c r="G99" s="38"/>
      <c r="H99" s="38"/>
      <c r="I99" s="38"/>
      <c r="J99" s="38"/>
      <c r="K99" s="38"/>
      <c r="L99" s="55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</row>
    <row r="100" s="2" customFormat="1" ht="22.8" customHeight="1">
      <c r="A100" s="38"/>
      <c r="B100" s="39"/>
      <c r="C100" s="149" t="s">
        <v>209</v>
      </c>
      <c r="D100" s="38"/>
      <c r="E100" s="38"/>
      <c r="F100" s="38"/>
      <c r="G100" s="38"/>
      <c r="H100" s="38"/>
      <c r="I100" s="38"/>
      <c r="J100" s="96">
        <f>J130</f>
        <v>0</v>
      </c>
      <c r="K100" s="38"/>
      <c r="L100" s="55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  <c r="AU100" s="19" t="s">
        <v>210</v>
      </c>
    </row>
    <row r="101" s="9" customFormat="1" ht="24.96" customHeight="1">
      <c r="A101" s="9"/>
      <c r="B101" s="150"/>
      <c r="C101" s="9"/>
      <c r="D101" s="151" t="s">
        <v>4458</v>
      </c>
      <c r="E101" s="152"/>
      <c r="F101" s="152"/>
      <c r="G101" s="152"/>
      <c r="H101" s="152"/>
      <c r="I101" s="152"/>
      <c r="J101" s="153">
        <f>J131</f>
        <v>0</v>
      </c>
      <c r="K101" s="9"/>
      <c r="L101" s="150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</row>
    <row r="102" s="9" customFormat="1" ht="24.96" customHeight="1">
      <c r="A102" s="9"/>
      <c r="B102" s="150"/>
      <c r="C102" s="9"/>
      <c r="D102" s="151" t="s">
        <v>4459</v>
      </c>
      <c r="E102" s="152"/>
      <c r="F102" s="152"/>
      <c r="G102" s="152"/>
      <c r="H102" s="152"/>
      <c r="I102" s="152"/>
      <c r="J102" s="153">
        <f>J142</f>
        <v>0</v>
      </c>
      <c r="K102" s="9"/>
      <c r="L102" s="150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</row>
    <row r="103" s="9" customFormat="1" ht="24.96" customHeight="1">
      <c r="A103" s="9"/>
      <c r="B103" s="150"/>
      <c r="C103" s="9"/>
      <c r="D103" s="151" t="s">
        <v>4460</v>
      </c>
      <c r="E103" s="152"/>
      <c r="F103" s="152"/>
      <c r="G103" s="152"/>
      <c r="H103" s="152"/>
      <c r="I103" s="152"/>
      <c r="J103" s="153">
        <f>J145</f>
        <v>0</v>
      </c>
      <c r="K103" s="9"/>
      <c r="L103" s="150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</row>
    <row r="104" s="9" customFormat="1" ht="24.96" customHeight="1">
      <c r="A104" s="9"/>
      <c r="B104" s="150"/>
      <c r="C104" s="9"/>
      <c r="D104" s="151" t="s">
        <v>4461</v>
      </c>
      <c r="E104" s="152"/>
      <c r="F104" s="152"/>
      <c r="G104" s="152"/>
      <c r="H104" s="152"/>
      <c r="I104" s="152"/>
      <c r="J104" s="153">
        <f>J185</f>
        <v>0</v>
      </c>
      <c r="K104" s="9"/>
      <c r="L104" s="150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</row>
    <row r="105" s="9" customFormat="1" ht="24.96" customHeight="1">
      <c r="A105" s="9"/>
      <c r="B105" s="150"/>
      <c r="C105" s="9"/>
      <c r="D105" s="151" t="s">
        <v>4462</v>
      </c>
      <c r="E105" s="152"/>
      <c r="F105" s="152"/>
      <c r="G105" s="152"/>
      <c r="H105" s="152"/>
      <c r="I105" s="152"/>
      <c r="J105" s="153">
        <f>J215</f>
        <v>0</v>
      </c>
      <c r="K105" s="9"/>
      <c r="L105" s="150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</row>
    <row r="106" s="9" customFormat="1" ht="24.96" customHeight="1">
      <c r="A106" s="9"/>
      <c r="B106" s="150"/>
      <c r="C106" s="9"/>
      <c r="D106" s="151" t="s">
        <v>4463</v>
      </c>
      <c r="E106" s="152"/>
      <c r="F106" s="152"/>
      <c r="G106" s="152"/>
      <c r="H106" s="152"/>
      <c r="I106" s="152"/>
      <c r="J106" s="153">
        <f>J232</f>
        <v>0</v>
      </c>
      <c r="K106" s="9"/>
      <c r="L106" s="150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</row>
    <row r="107" s="2" customFormat="1" ht="21.84" customHeight="1">
      <c r="A107" s="38"/>
      <c r="B107" s="39"/>
      <c r="C107" s="38"/>
      <c r="D107" s="38"/>
      <c r="E107" s="38"/>
      <c r="F107" s="38"/>
      <c r="G107" s="38"/>
      <c r="H107" s="38"/>
      <c r="I107" s="38"/>
      <c r="J107" s="38"/>
      <c r="K107" s="38"/>
      <c r="L107" s="55"/>
      <c r="S107" s="38"/>
      <c r="T107" s="38"/>
      <c r="U107" s="38"/>
      <c r="V107" s="38"/>
      <c r="W107" s="38"/>
      <c r="X107" s="38"/>
      <c r="Y107" s="38"/>
      <c r="Z107" s="38"/>
      <c r="AA107" s="38"/>
      <c r="AB107" s="38"/>
      <c r="AC107" s="38"/>
      <c r="AD107" s="38"/>
      <c r="AE107" s="38"/>
    </row>
    <row r="108" s="2" customFormat="1" ht="6.96" customHeight="1">
      <c r="A108" s="38"/>
      <c r="B108" s="60"/>
      <c r="C108" s="61"/>
      <c r="D108" s="61"/>
      <c r="E108" s="61"/>
      <c r="F108" s="61"/>
      <c r="G108" s="61"/>
      <c r="H108" s="61"/>
      <c r="I108" s="61"/>
      <c r="J108" s="61"/>
      <c r="K108" s="61"/>
      <c r="L108" s="55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</row>
    <row r="112" s="2" customFormat="1" ht="6.96" customHeight="1">
      <c r="A112" s="38"/>
      <c r="B112" s="62"/>
      <c r="C112" s="63"/>
      <c r="D112" s="63"/>
      <c r="E112" s="63"/>
      <c r="F112" s="63"/>
      <c r="G112" s="63"/>
      <c r="H112" s="63"/>
      <c r="I112" s="63"/>
      <c r="J112" s="63"/>
      <c r="K112" s="63"/>
      <c r="L112" s="55"/>
      <c r="S112" s="38"/>
      <c r="T112" s="38"/>
      <c r="U112" s="38"/>
      <c r="V112" s="38"/>
      <c r="W112" s="38"/>
      <c r="X112" s="38"/>
      <c r="Y112" s="38"/>
      <c r="Z112" s="38"/>
      <c r="AA112" s="38"/>
      <c r="AB112" s="38"/>
      <c r="AC112" s="38"/>
      <c r="AD112" s="38"/>
      <c r="AE112" s="38"/>
    </row>
    <row r="113" s="2" customFormat="1" ht="24.96" customHeight="1">
      <c r="A113" s="38"/>
      <c r="B113" s="39"/>
      <c r="C113" s="23" t="s">
        <v>242</v>
      </c>
      <c r="D113" s="38"/>
      <c r="E113" s="38"/>
      <c r="F113" s="38"/>
      <c r="G113" s="38"/>
      <c r="H113" s="38"/>
      <c r="I113" s="38"/>
      <c r="J113" s="38"/>
      <c r="K113" s="38"/>
      <c r="L113" s="55"/>
      <c r="S113" s="38"/>
      <c r="T113" s="38"/>
      <c r="U113" s="38"/>
      <c r="V113" s="38"/>
      <c r="W113" s="38"/>
      <c r="X113" s="38"/>
      <c r="Y113" s="38"/>
      <c r="Z113" s="38"/>
      <c r="AA113" s="38"/>
      <c r="AB113" s="38"/>
      <c r="AC113" s="38"/>
      <c r="AD113" s="38"/>
      <c r="AE113" s="38"/>
    </row>
    <row r="114" s="2" customFormat="1" ht="6.96" customHeight="1">
      <c r="A114" s="38"/>
      <c r="B114" s="39"/>
      <c r="C114" s="38"/>
      <c r="D114" s="38"/>
      <c r="E114" s="38"/>
      <c r="F114" s="38"/>
      <c r="G114" s="38"/>
      <c r="H114" s="38"/>
      <c r="I114" s="38"/>
      <c r="J114" s="38"/>
      <c r="K114" s="38"/>
      <c r="L114" s="55"/>
      <c r="S114" s="38"/>
      <c r="T114" s="38"/>
      <c r="U114" s="38"/>
      <c r="V114" s="38"/>
      <c r="W114" s="38"/>
      <c r="X114" s="38"/>
      <c r="Y114" s="38"/>
      <c r="Z114" s="38"/>
      <c r="AA114" s="38"/>
      <c r="AB114" s="38"/>
      <c r="AC114" s="38"/>
      <c r="AD114" s="38"/>
      <c r="AE114" s="38"/>
    </row>
    <row r="115" s="2" customFormat="1" ht="12" customHeight="1">
      <c r="A115" s="38"/>
      <c r="B115" s="39"/>
      <c r="C115" s="32" t="s">
        <v>16</v>
      </c>
      <c r="D115" s="38"/>
      <c r="E115" s="38"/>
      <c r="F115" s="38"/>
      <c r="G115" s="38"/>
      <c r="H115" s="38"/>
      <c r="I115" s="38"/>
      <c r="J115" s="38"/>
      <c r="K115" s="38"/>
      <c r="L115" s="55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</row>
    <row r="116" s="2" customFormat="1" ht="16.5" customHeight="1">
      <c r="A116" s="38"/>
      <c r="B116" s="39"/>
      <c r="C116" s="38"/>
      <c r="D116" s="38"/>
      <c r="E116" s="131" t="str">
        <f>E7</f>
        <v>FNOL Novostavba Pavilonu B</v>
      </c>
      <c r="F116" s="32"/>
      <c r="G116" s="32"/>
      <c r="H116" s="32"/>
      <c r="I116" s="38"/>
      <c r="J116" s="38"/>
      <c r="K116" s="38"/>
      <c r="L116" s="55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</row>
    <row r="117" s="1" customFormat="1" ht="12" customHeight="1">
      <c r="B117" s="22"/>
      <c r="C117" s="32" t="s">
        <v>199</v>
      </c>
      <c r="L117" s="22"/>
    </row>
    <row r="118" s="1" customFormat="1" ht="16.5" customHeight="1">
      <c r="B118" s="22"/>
      <c r="E118" s="131" t="s">
        <v>200</v>
      </c>
      <c r="F118" s="1"/>
      <c r="G118" s="1"/>
      <c r="H118" s="1"/>
      <c r="L118" s="22"/>
    </row>
    <row r="119" s="1" customFormat="1" ht="12" customHeight="1">
      <c r="B119" s="22"/>
      <c r="C119" s="32" t="s">
        <v>201</v>
      </c>
      <c r="L119" s="22"/>
    </row>
    <row r="120" s="2" customFormat="1" ht="16.5" customHeight="1">
      <c r="A120" s="38"/>
      <c r="B120" s="39"/>
      <c r="C120" s="38"/>
      <c r="D120" s="38"/>
      <c r="E120" s="132" t="s">
        <v>3838</v>
      </c>
      <c r="F120" s="38"/>
      <c r="G120" s="38"/>
      <c r="H120" s="38"/>
      <c r="I120" s="38"/>
      <c r="J120" s="38"/>
      <c r="K120" s="38"/>
      <c r="L120" s="55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</row>
    <row r="121" s="2" customFormat="1" ht="12" customHeight="1">
      <c r="A121" s="38"/>
      <c r="B121" s="39"/>
      <c r="C121" s="32" t="s">
        <v>203</v>
      </c>
      <c r="D121" s="38"/>
      <c r="E121" s="38"/>
      <c r="F121" s="38"/>
      <c r="G121" s="38"/>
      <c r="H121" s="38"/>
      <c r="I121" s="38"/>
      <c r="J121" s="38"/>
      <c r="K121" s="38"/>
      <c r="L121" s="55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</row>
    <row r="122" s="2" customFormat="1" ht="16.5" customHeight="1">
      <c r="A122" s="38"/>
      <c r="B122" s="39"/>
      <c r="C122" s="38"/>
      <c r="D122" s="38"/>
      <c r="E122" s="67" t="str">
        <f>E13</f>
        <v>D.1.4c - Silnoproudá elektrotechnika</v>
      </c>
      <c r="F122" s="38"/>
      <c r="G122" s="38"/>
      <c r="H122" s="38"/>
      <c r="I122" s="38"/>
      <c r="J122" s="38"/>
      <c r="K122" s="38"/>
      <c r="L122" s="55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</row>
    <row r="123" s="2" customFormat="1" ht="6.96" customHeight="1">
      <c r="A123" s="38"/>
      <c r="B123" s="39"/>
      <c r="C123" s="38"/>
      <c r="D123" s="38"/>
      <c r="E123" s="38"/>
      <c r="F123" s="38"/>
      <c r="G123" s="38"/>
      <c r="H123" s="38"/>
      <c r="I123" s="38"/>
      <c r="J123" s="38"/>
      <c r="K123" s="38"/>
      <c r="L123" s="55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</row>
    <row r="124" s="2" customFormat="1" ht="12" customHeight="1">
      <c r="A124" s="38"/>
      <c r="B124" s="39"/>
      <c r="C124" s="32" t="s">
        <v>20</v>
      </c>
      <c r="D124" s="38"/>
      <c r="E124" s="38"/>
      <c r="F124" s="27" t="str">
        <f>F16</f>
        <v xml:space="preserve"> </v>
      </c>
      <c r="G124" s="38"/>
      <c r="H124" s="38"/>
      <c r="I124" s="32" t="s">
        <v>22</v>
      </c>
      <c r="J124" s="69" t="str">
        <f>IF(J16="","",J16)</f>
        <v>8. 4. 2023</v>
      </c>
      <c r="K124" s="38"/>
      <c r="L124" s="55"/>
      <c r="S124" s="38"/>
      <c r="T124" s="38"/>
      <c r="U124" s="38"/>
      <c r="V124" s="38"/>
      <c r="W124" s="38"/>
      <c r="X124" s="38"/>
      <c r="Y124" s="38"/>
      <c r="Z124" s="38"/>
      <c r="AA124" s="38"/>
      <c r="AB124" s="38"/>
      <c r="AC124" s="38"/>
      <c r="AD124" s="38"/>
      <c r="AE124" s="38"/>
    </row>
    <row r="125" s="2" customFormat="1" ht="6.96" customHeight="1">
      <c r="A125" s="38"/>
      <c r="B125" s="39"/>
      <c r="C125" s="38"/>
      <c r="D125" s="38"/>
      <c r="E125" s="38"/>
      <c r="F125" s="38"/>
      <c r="G125" s="38"/>
      <c r="H125" s="38"/>
      <c r="I125" s="38"/>
      <c r="J125" s="38"/>
      <c r="K125" s="38"/>
      <c r="L125" s="55"/>
      <c r="S125" s="38"/>
      <c r="T125" s="38"/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</row>
    <row r="126" s="2" customFormat="1" ht="15.15" customHeight="1">
      <c r="A126" s="38"/>
      <c r="B126" s="39"/>
      <c r="C126" s="32" t="s">
        <v>24</v>
      </c>
      <c r="D126" s="38"/>
      <c r="E126" s="38"/>
      <c r="F126" s="27" t="str">
        <f>E19</f>
        <v>Fakultní nemocnice Olomouc</v>
      </c>
      <c r="G126" s="38"/>
      <c r="H126" s="38"/>
      <c r="I126" s="32" t="s">
        <v>30</v>
      </c>
      <c r="J126" s="36" t="str">
        <f>E25</f>
        <v>LTProjekt, EP Rožnov</v>
      </c>
      <c r="K126" s="38"/>
      <c r="L126" s="55"/>
      <c r="S126" s="38"/>
      <c r="T126" s="38"/>
      <c r="U126" s="38"/>
      <c r="V126" s="38"/>
      <c r="W126" s="38"/>
      <c r="X126" s="38"/>
      <c r="Y126" s="38"/>
      <c r="Z126" s="38"/>
      <c r="AA126" s="38"/>
      <c r="AB126" s="38"/>
      <c r="AC126" s="38"/>
      <c r="AD126" s="38"/>
      <c r="AE126" s="38"/>
    </row>
    <row r="127" s="2" customFormat="1" ht="15.15" customHeight="1">
      <c r="A127" s="38"/>
      <c r="B127" s="39"/>
      <c r="C127" s="32" t="s">
        <v>28</v>
      </c>
      <c r="D127" s="38"/>
      <c r="E127" s="38"/>
      <c r="F127" s="27" t="str">
        <f>IF(E22="","",E22)</f>
        <v>Vyplň údaj</v>
      </c>
      <c r="G127" s="38"/>
      <c r="H127" s="38"/>
      <c r="I127" s="32" t="s">
        <v>33</v>
      </c>
      <c r="J127" s="36" t="str">
        <f>E28</f>
        <v xml:space="preserve"> </v>
      </c>
      <c r="K127" s="38"/>
      <c r="L127" s="55"/>
      <c r="S127" s="38"/>
      <c r="T127" s="38"/>
      <c r="U127" s="38"/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</row>
    <row r="128" s="2" customFormat="1" ht="10.32" customHeight="1">
      <c r="A128" s="38"/>
      <c r="B128" s="39"/>
      <c r="C128" s="38"/>
      <c r="D128" s="38"/>
      <c r="E128" s="38"/>
      <c r="F128" s="38"/>
      <c r="G128" s="38"/>
      <c r="H128" s="38"/>
      <c r="I128" s="38"/>
      <c r="J128" s="38"/>
      <c r="K128" s="38"/>
      <c r="L128" s="55"/>
      <c r="S128" s="38"/>
      <c r="T128" s="38"/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</row>
    <row r="129" s="11" customFormat="1" ht="29.28" customHeight="1">
      <c r="A129" s="158"/>
      <c r="B129" s="159"/>
      <c r="C129" s="160" t="s">
        <v>243</v>
      </c>
      <c r="D129" s="161" t="s">
        <v>60</v>
      </c>
      <c r="E129" s="161" t="s">
        <v>56</v>
      </c>
      <c r="F129" s="161" t="s">
        <v>57</v>
      </c>
      <c r="G129" s="161" t="s">
        <v>244</v>
      </c>
      <c r="H129" s="161" t="s">
        <v>245</v>
      </c>
      <c r="I129" s="161" t="s">
        <v>246</v>
      </c>
      <c r="J129" s="161" t="s">
        <v>208</v>
      </c>
      <c r="K129" s="162" t="s">
        <v>247</v>
      </c>
      <c r="L129" s="163"/>
      <c r="M129" s="86" t="s">
        <v>1</v>
      </c>
      <c r="N129" s="87" t="s">
        <v>39</v>
      </c>
      <c r="O129" s="87" t="s">
        <v>248</v>
      </c>
      <c r="P129" s="87" t="s">
        <v>249</v>
      </c>
      <c r="Q129" s="87" t="s">
        <v>250</v>
      </c>
      <c r="R129" s="87" t="s">
        <v>251</v>
      </c>
      <c r="S129" s="87" t="s">
        <v>252</v>
      </c>
      <c r="T129" s="88" t="s">
        <v>253</v>
      </c>
      <c r="U129" s="158"/>
      <c r="V129" s="158"/>
      <c r="W129" s="158"/>
      <c r="X129" s="158"/>
      <c r="Y129" s="158"/>
      <c r="Z129" s="158"/>
      <c r="AA129" s="158"/>
      <c r="AB129" s="158"/>
      <c r="AC129" s="158"/>
      <c r="AD129" s="158"/>
      <c r="AE129" s="158"/>
    </row>
    <row r="130" s="2" customFormat="1" ht="22.8" customHeight="1">
      <c r="A130" s="38"/>
      <c r="B130" s="39"/>
      <c r="C130" s="93" t="s">
        <v>254</v>
      </c>
      <c r="D130" s="38"/>
      <c r="E130" s="38"/>
      <c r="F130" s="38"/>
      <c r="G130" s="38"/>
      <c r="H130" s="38"/>
      <c r="I130" s="38"/>
      <c r="J130" s="164">
        <f>BK130</f>
        <v>0</v>
      </c>
      <c r="K130" s="38"/>
      <c r="L130" s="39"/>
      <c r="M130" s="89"/>
      <c r="N130" s="73"/>
      <c r="O130" s="90"/>
      <c r="P130" s="165">
        <f>P131+P142+P145+P185+P215+P232</f>
        <v>0</v>
      </c>
      <c r="Q130" s="90"/>
      <c r="R130" s="165">
        <f>R131+R142+R145+R185+R215+R232</f>
        <v>0</v>
      </c>
      <c r="S130" s="90"/>
      <c r="T130" s="166">
        <f>T131+T142+T145+T185+T215+T232</f>
        <v>0</v>
      </c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  <c r="AT130" s="19" t="s">
        <v>74</v>
      </c>
      <c r="AU130" s="19" t="s">
        <v>210</v>
      </c>
      <c r="BK130" s="167">
        <f>BK131+BK142+BK145+BK185+BK215+BK232</f>
        <v>0</v>
      </c>
    </row>
    <row r="131" s="12" customFormat="1" ht="25.92" customHeight="1">
      <c r="A131" s="12"/>
      <c r="B131" s="168"/>
      <c r="C131" s="12"/>
      <c r="D131" s="169" t="s">
        <v>74</v>
      </c>
      <c r="E131" s="170" t="s">
        <v>4464</v>
      </c>
      <c r="F131" s="170" t="s">
        <v>2619</v>
      </c>
      <c r="G131" s="12"/>
      <c r="H131" s="12"/>
      <c r="I131" s="171"/>
      <c r="J131" s="172">
        <f>BK131</f>
        <v>0</v>
      </c>
      <c r="K131" s="12"/>
      <c r="L131" s="168"/>
      <c r="M131" s="173"/>
      <c r="N131" s="174"/>
      <c r="O131" s="174"/>
      <c r="P131" s="175">
        <f>SUM(P132:P141)</f>
        <v>0</v>
      </c>
      <c r="Q131" s="174"/>
      <c r="R131" s="175">
        <f>SUM(R132:R141)</f>
        <v>0</v>
      </c>
      <c r="S131" s="174"/>
      <c r="T131" s="176">
        <f>SUM(T132:T141)</f>
        <v>0</v>
      </c>
      <c r="U131" s="12"/>
      <c r="V131" s="12"/>
      <c r="W131" s="12"/>
      <c r="X131" s="12"/>
      <c r="Y131" s="12"/>
      <c r="Z131" s="12"/>
      <c r="AA131" s="12"/>
      <c r="AB131" s="12"/>
      <c r="AC131" s="12"/>
      <c r="AD131" s="12"/>
      <c r="AE131" s="12"/>
      <c r="AR131" s="169" t="s">
        <v>82</v>
      </c>
      <c r="AT131" s="177" t="s">
        <v>74</v>
      </c>
      <c r="AU131" s="177" t="s">
        <v>75</v>
      </c>
      <c r="AY131" s="169" t="s">
        <v>257</v>
      </c>
      <c r="BK131" s="178">
        <f>SUM(BK132:BK141)</f>
        <v>0</v>
      </c>
    </row>
    <row r="132" s="2" customFormat="1" ht="33" customHeight="1">
      <c r="A132" s="38"/>
      <c r="B132" s="181"/>
      <c r="C132" s="182" t="s">
        <v>82</v>
      </c>
      <c r="D132" s="182" t="s">
        <v>259</v>
      </c>
      <c r="E132" s="183" t="s">
        <v>4465</v>
      </c>
      <c r="F132" s="184" t="s">
        <v>2632</v>
      </c>
      <c r="G132" s="185" t="s">
        <v>2365</v>
      </c>
      <c r="H132" s="186">
        <v>1</v>
      </c>
      <c r="I132" s="187"/>
      <c r="J132" s="188">
        <f>ROUND(I132*H132,2)</f>
        <v>0</v>
      </c>
      <c r="K132" s="184" t="s">
        <v>2351</v>
      </c>
      <c r="L132" s="39"/>
      <c r="M132" s="189" t="s">
        <v>1</v>
      </c>
      <c r="N132" s="190" t="s">
        <v>40</v>
      </c>
      <c r="O132" s="77"/>
      <c r="P132" s="191">
        <f>O132*H132</f>
        <v>0</v>
      </c>
      <c r="Q132" s="191">
        <v>0</v>
      </c>
      <c r="R132" s="191">
        <f>Q132*H132</f>
        <v>0</v>
      </c>
      <c r="S132" s="191">
        <v>0</v>
      </c>
      <c r="T132" s="192">
        <f>S132*H132</f>
        <v>0</v>
      </c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  <c r="AR132" s="193" t="s">
        <v>108</v>
      </c>
      <c r="AT132" s="193" t="s">
        <v>259</v>
      </c>
      <c r="AU132" s="193" t="s">
        <v>82</v>
      </c>
      <c r="AY132" s="19" t="s">
        <v>257</v>
      </c>
      <c r="BE132" s="194">
        <f>IF(N132="základní",J132,0)</f>
        <v>0</v>
      </c>
      <c r="BF132" s="194">
        <f>IF(N132="snížená",J132,0)</f>
        <v>0</v>
      </c>
      <c r="BG132" s="194">
        <f>IF(N132="zákl. přenesená",J132,0)</f>
        <v>0</v>
      </c>
      <c r="BH132" s="194">
        <f>IF(N132="sníž. přenesená",J132,0)</f>
        <v>0</v>
      </c>
      <c r="BI132" s="194">
        <f>IF(N132="nulová",J132,0)</f>
        <v>0</v>
      </c>
      <c r="BJ132" s="19" t="s">
        <v>82</v>
      </c>
      <c r="BK132" s="194">
        <f>ROUND(I132*H132,2)</f>
        <v>0</v>
      </c>
      <c r="BL132" s="19" t="s">
        <v>108</v>
      </c>
      <c r="BM132" s="193" t="s">
        <v>85</v>
      </c>
    </row>
    <row r="133" s="2" customFormat="1">
      <c r="A133" s="38"/>
      <c r="B133" s="39"/>
      <c r="C133" s="38"/>
      <c r="D133" s="196" t="s">
        <v>1062</v>
      </c>
      <c r="E133" s="38"/>
      <c r="F133" s="237" t="s">
        <v>2630</v>
      </c>
      <c r="G133" s="38"/>
      <c r="H133" s="38"/>
      <c r="I133" s="238"/>
      <c r="J133" s="38"/>
      <c r="K133" s="38"/>
      <c r="L133" s="39"/>
      <c r="M133" s="239"/>
      <c r="N133" s="240"/>
      <c r="O133" s="77"/>
      <c r="P133" s="77"/>
      <c r="Q133" s="77"/>
      <c r="R133" s="77"/>
      <c r="S133" s="77"/>
      <c r="T133" s="78"/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  <c r="AT133" s="19" t="s">
        <v>1062</v>
      </c>
      <c r="AU133" s="19" t="s">
        <v>82</v>
      </c>
    </row>
    <row r="134" s="2" customFormat="1" ht="55.5" customHeight="1">
      <c r="A134" s="38"/>
      <c r="B134" s="181"/>
      <c r="C134" s="182" t="s">
        <v>85</v>
      </c>
      <c r="D134" s="182" t="s">
        <v>259</v>
      </c>
      <c r="E134" s="183" t="s">
        <v>4466</v>
      </c>
      <c r="F134" s="184" t="s">
        <v>4467</v>
      </c>
      <c r="G134" s="185" t="s">
        <v>2365</v>
      </c>
      <c r="H134" s="186">
        <v>2</v>
      </c>
      <c r="I134" s="187"/>
      <c r="J134" s="188">
        <f>ROUND(I134*H134,2)</f>
        <v>0</v>
      </c>
      <c r="K134" s="184" t="s">
        <v>2351</v>
      </c>
      <c r="L134" s="39"/>
      <c r="M134" s="189" t="s">
        <v>1</v>
      </c>
      <c r="N134" s="190" t="s">
        <v>40</v>
      </c>
      <c r="O134" s="77"/>
      <c r="P134" s="191">
        <f>O134*H134</f>
        <v>0</v>
      </c>
      <c r="Q134" s="191">
        <v>0</v>
      </c>
      <c r="R134" s="191">
        <f>Q134*H134</f>
        <v>0</v>
      </c>
      <c r="S134" s="191">
        <v>0</v>
      </c>
      <c r="T134" s="192">
        <f>S134*H134</f>
        <v>0</v>
      </c>
      <c r="U134" s="38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  <c r="AR134" s="193" t="s">
        <v>108</v>
      </c>
      <c r="AT134" s="193" t="s">
        <v>259</v>
      </c>
      <c r="AU134" s="193" t="s">
        <v>82</v>
      </c>
      <c r="AY134" s="19" t="s">
        <v>257</v>
      </c>
      <c r="BE134" s="194">
        <f>IF(N134="základní",J134,0)</f>
        <v>0</v>
      </c>
      <c r="BF134" s="194">
        <f>IF(N134="snížená",J134,0)</f>
        <v>0</v>
      </c>
      <c r="BG134" s="194">
        <f>IF(N134="zákl. přenesená",J134,0)</f>
        <v>0</v>
      </c>
      <c r="BH134" s="194">
        <f>IF(N134="sníž. přenesená",J134,0)</f>
        <v>0</v>
      </c>
      <c r="BI134" s="194">
        <f>IF(N134="nulová",J134,0)</f>
        <v>0</v>
      </c>
      <c r="BJ134" s="19" t="s">
        <v>82</v>
      </c>
      <c r="BK134" s="194">
        <f>ROUND(I134*H134,2)</f>
        <v>0</v>
      </c>
      <c r="BL134" s="19" t="s">
        <v>108</v>
      </c>
      <c r="BM134" s="193" t="s">
        <v>108</v>
      </c>
    </row>
    <row r="135" s="2" customFormat="1">
      <c r="A135" s="38"/>
      <c r="B135" s="39"/>
      <c r="C135" s="38"/>
      <c r="D135" s="196" t="s">
        <v>1062</v>
      </c>
      <c r="E135" s="38"/>
      <c r="F135" s="237" t="s">
        <v>4468</v>
      </c>
      <c r="G135" s="38"/>
      <c r="H135" s="38"/>
      <c r="I135" s="238"/>
      <c r="J135" s="38"/>
      <c r="K135" s="38"/>
      <c r="L135" s="39"/>
      <c r="M135" s="239"/>
      <c r="N135" s="240"/>
      <c r="O135" s="77"/>
      <c r="P135" s="77"/>
      <c r="Q135" s="77"/>
      <c r="R135" s="77"/>
      <c r="S135" s="77"/>
      <c r="T135" s="78"/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T135" s="19" t="s">
        <v>1062</v>
      </c>
      <c r="AU135" s="19" t="s">
        <v>82</v>
      </c>
    </row>
    <row r="136" s="2" customFormat="1" ht="55.5" customHeight="1">
      <c r="A136" s="38"/>
      <c r="B136" s="181"/>
      <c r="C136" s="182" t="s">
        <v>92</v>
      </c>
      <c r="D136" s="182" t="s">
        <v>259</v>
      </c>
      <c r="E136" s="183" t="s">
        <v>4469</v>
      </c>
      <c r="F136" s="184" t="s">
        <v>2634</v>
      </c>
      <c r="G136" s="185" t="s">
        <v>2365</v>
      </c>
      <c r="H136" s="186">
        <v>1</v>
      </c>
      <c r="I136" s="187"/>
      <c r="J136" s="188">
        <f>ROUND(I136*H136,2)</f>
        <v>0</v>
      </c>
      <c r="K136" s="184" t="s">
        <v>2351</v>
      </c>
      <c r="L136" s="39"/>
      <c r="M136" s="189" t="s">
        <v>1</v>
      </c>
      <c r="N136" s="190" t="s">
        <v>40</v>
      </c>
      <c r="O136" s="77"/>
      <c r="P136" s="191">
        <f>O136*H136</f>
        <v>0</v>
      </c>
      <c r="Q136" s="191">
        <v>0</v>
      </c>
      <c r="R136" s="191">
        <f>Q136*H136</f>
        <v>0</v>
      </c>
      <c r="S136" s="191">
        <v>0</v>
      </c>
      <c r="T136" s="192">
        <f>S136*H136</f>
        <v>0</v>
      </c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R136" s="193" t="s">
        <v>108</v>
      </c>
      <c r="AT136" s="193" t="s">
        <v>259</v>
      </c>
      <c r="AU136" s="193" t="s">
        <v>82</v>
      </c>
      <c r="AY136" s="19" t="s">
        <v>257</v>
      </c>
      <c r="BE136" s="194">
        <f>IF(N136="základní",J136,0)</f>
        <v>0</v>
      </c>
      <c r="BF136" s="194">
        <f>IF(N136="snížená",J136,0)</f>
        <v>0</v>
      </c>
      <c r="BG136" s="194">
        <f>IF(N136="zákl. přenesená",J136,0)</f>
        <v>0</v>
      </c>
      <c r="BH136" s="194">
        <f>IF(N136="sníž. přenesená",J136,0)</f>
        <v>0</v>
      </c>
      <c r="BI136" s="194">
        <f>IF(N136="nulová",J136,0)</f>
        <v>0</v>
      </c>
      <c r="BJ136" s="19" t="s">
        <v>82</v>
      </c>
      <c r="BK136" s="194">
        <f>ROUND(I136*H136,2)</f>
        <v>0</v>
      </c>
      <c r="BL136" s="19" t="s">
        <v>108</v>
      </c>
      <c r="BM136" s="193" t="s">
        <v>290</v>
      </c>
    </row>
    <row r="137" s="2" customFormat="1">
      <c r="A137" s="38"/>
      <c r="B137" s="39"/>
      <c r="C137" s="38"/>
      <c r="D137" s="196" t="s">
        <v>1062</v>
      </c>
      <c r="E137" s="38"/>
      <c r="F137" s="237" t="s">
        <v>2630</v>
      </c>
      <c r="G137" s="38"/>
      <c r="H137" s="38"/>
      <c r="I137" s="238"/>
      <c r="J137" s="38"/>
      <c r="K137" s="38"/>
      <c r="L137" s="39"/>
      <c r="M137" s="239"/>
      <c r="N137" s="240"/>
      <c r="O137" s="77"/>
      <c r="P137" s="77"/>
      <c r="Q137" s="77"/>
      <c r="R137" s="77"/>
      <c r="S137" s="77"/>
      <c r="T137" s="78"/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T137" s="19" t="s">
        <v>1062</v>
      </c>
      <c r="AU137" s="19" t="s">
        <v>82</v>
      </c>
    </row>
    <row r="138" s="2" customFormat="1" ht="44.25" customHeight="1">
      <c r="A138" s="38"/>
      <c r="B138" s="181"/>
      <c r="C138" s="182" t="s">
        <v>108</v>
      </c>
      <c r="D138" s="182" t="s">
        <v>259</v>
      </c>
      <c r="E138" s="183" t="s">
        <v>4470</v>
      </c>
      <c r="F138" s="184" t="s">
        <v>2640</v>
      </c>
      <c r="G138" s="185" t="s">
        <v>2365</v>
      </c>
      <c r="H138" s="186">
        <v>5</v>
      </c>
      <c r="I138" s="187"/>
      <c r="J138" s="188">
        <f>ROUND(I138*H138,2)</f>
        <v>0</v>
      </c>
      <c r="K138" s="184" t="s">
        <v>2351</v>
      </c>
      <c r="L138" s="39"/>
      <c r="M138" s="189" t="s">
        <v>1</v>
      </c>
      <c r="N138" s="190" t="s">
        <v>40</v>
      </c>
      <c r="O138" s="77"/>
      <c r="P138" s="191">
        <f>O138*H138</f>
        <v>0</v>
      </c>
      <c r="Q138" s="191">
        <v>0</v>
      </c>
      <c r="R138" s="191">
        <f>Q138*H138</f>
        <v>0</v>
      </c>
      <c r="S138" s="191">
        <v>0</v>
      </c>
      <c r="T138" s="192">
        <f>S138*H138</f>
        <v>0</v>
      </c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R138" s="193" t="s">
        <v>108</v>
      </c>
      <c r="AT138" s="193" t="s">
        <v>259</v>
      </c>
      <c r="AU138" s="193" t="s">
        <v>82</v>
      </c>
      <c r="AY138" s="19" t="s">
        <v>257</v>
      </c>
      <c r="BE138" s="194">
        <f>IF(N138="základní",J138,0)</f>
        <v>0</v>
      </c>
      <c r="BF138" s="194">
        <f>IF(N138="snížená",J138,0)</f>
        <v>0</v>
      </c>
      <c r="BG138" s="194">
        <f>IF(N138="zákl. přenesená",J138,0)</f>
        <v>0</v>
      </c>
      <c r="BH138" s="194">
        <f>IF(N138="sníž. přenesená",J138,0)</f>
        <v>0</v>
      </c>
      <c r="BI138" s="194">
        <f>IF(N138="nulová",J138,0)</f>
        <v>0</v>
      </c>
      <c r="BJ138" s="19" t="s">
        <v>82</v>
      </c>
      <c r="BK138" s="194">
        <f>ROUND(I138*H138,2)</f>
        <v>0</v>
      </c>
      <c r="BL138" s="19" t="s">
        <v>108</v>
      </c>
      <c r="BM138" s="193" t="s">
        <v>307</v>
      </c>
    </row>
    <row r="139" s="2" customFormat="1">
      <c r="A139" s="38"/>
      <c r="B139" s="39"/>
      <c r="C139" s="38"/>
      <c r="D139" s="196" t="s">
        <v>1062</v>
      </c>
      <c r="E139" s="38"/>
      <c r="F139" s="237" t="s">
        <v>2630</v>
      </c>
      <c r="G139" s="38"/>
      <c r="H139" s="38"/>
      <c r="I139" s="238"/>
      <c r="J139" s="38"/>
      <c r="K139" s="38"/>
      <c r="L139" s="39"/>
      <c r="M139" s="239"/>
      <c r="N139" s="240"/>
      <c r="O139" s="77"/>
      <c r="P139" s="77"/>
      <c r="Q139" s="77"/>
      <c r="R139" s="77"/>
      <c r="S139" s="77"/>
      <c r="T139" s="78"/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T139" s="19" t="s">
        <v>1062</v>
      </c>
      <c r="AU139" s="19" t="s">
        <v>82</v>
      </c>
    </row>
    <row r="140" s="2" customFormat="1" ht="33" customHeight="1">
      <c r="A140" s="38"/>
      <c r="B140" s="181"/>
      <c r="C140" s="182" t="s">
        <v>285</v>
      </c>
      <c r="D140" s="182" t="s">
        <v>259</v>
      </c>
      <c r="E140" s="183" t="s">
        <v>4471</v>
      </c>
      <c r="F140" s="184" t="s">
        <v>2644</v>
      </c>
      <c r="G140" s="185" t="s">
        <v>2365</v>
      </c>
      <c r="H140" s="186">
        <v>5</v>
      </c>
      <c r="I140" s="187"/>
      <c r="J140" s="188">
        <f>ROUND(I140*H140,2)</f>
        <v>0</v>
      </c>
      <c r="K140" s="184" t="s">
        <v>2351</v>
      </c>
      <c r="L140" s="39"/>
      <c r="M140" s="189" t="s">
        <v>1</v>
      </c>
      <c r="N140" s="190" t="s">
        <v>40</v>
      </c>
      <c r="O140" s="77"/>
      <c r="P140" s="191">
        <f>O140*H140</f>
        <v>0</v>
      </c>
      <c r="Q140" s="191">
        <v>0</v>
      </c>
      <c r="R140" s="191">
        <f>Q140*H140</f>
        <v>0</v>
      </c>
      <c r="S140" s="191">
        <v>0</v>
      </c>
      <c r="T140" s="192">
        <f>S140*H140</f>
        <v>0</v>
      </c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R140" s="193" t="s">
        <v>108</v>
      </c>
      <c r="AT140" s="193" t="s">
        <v>259</v>
      </c>
      <c r="AU140" s="193" t="s">
        <v>82</v>
      </c>
      <c r="AY140" s="19" t="s">
        <v>257</v>
      </c>
      <c r="BE140" s="194">
        <f>IF(N140="základní",J140,0)</f>
        <v>0</v>
      </c>
      <c r="BF140" s="194">
        <f>IF(N140="snížená",J140,0)</f>
        <v>0</v>
      </c>
      <c r="BG140" s="194">
        <f>IF(N140="zákl. přenesená",J140,0)</f>
        <v>0</v>
      </c>
      <c r="BH140" s="194">
        <f>IF(N140="sníž. přenesená",J140,0)</f>
        <v>0</v>
      </c>
      <c r="BI140" s="194">
        <f>IF(N140="nulová",J140,0)</f>
        <v>0</v>
      </c>
      <c r="BJ140" s="19" t="s">
        <v>82</v>
      </c>
      <c r="BK140" s="194">
        <f>ROUND(I140*H140,2)</f>
        <v>0</v>
      </c>
      <c r="BL140" s="19" t="s">
        <v>108</v>
      </c>
      <c r="BM140" s="193" t="s">
        <v>320</v>
      </c>
    </row>
    <row r="141" s="2" customFormat="1">
      <c r="A141" s="38"/>
      <c r="B141" s="39"/>
      <c r="C141" s="38"/>
      <c r="D141" s="196" t="s">
        <v>1062</v>
      </c>
      <c r="E141" s="38"/>
      <c r="F141" s="237" t="s">
        <v>2630</v>
      </c>
      <c r="G141" s="38"/>
      <c r="H141" s="38"/>
      <c r="I141" s="238"/>
      <c r="J141" s="38"/>
      <c r="K141" s="38"/>
      <c r="L141" s="39"/>
      <c r="M141" s="239"/>
      <c r="N141" s="240"/>
      <c r="O141" s="77"/>
      <c r="P141" s="77"/>
      <c r="Q141" s="77"/>
      <c r="R141" s="77"/>
      <c r="S141" s="77"/>
      <c r="T141" s="78"/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T141" s="19" t="s">
        <v>1062</v>
      </c>
      <c r="AU141" s="19" t="s">
        <v>82</v>
      </c>
    </row>
    <row r="142" s="12" customFormat="1" ht="25.92" customHeight="1">
      <c r="A142" s="12"/>
      <c r="B142" s="168"/>
      <c r="C142" s="12"/>
      <c r="D142" s="169" t="s">
        <v>74</v>
      </c>
      <c r="E142" s="170" t="s">
        <v>4472</v>
      </c>
      <c r="F142" s="170" t="s">
        <v>2646</v>
      </c>
      <c r="G142" s="12"/>
      <c r="H142" s="12"/>
      <c r="I142" s="171"/>
      <c r="J142" s="172">
        <f>BK142</f>
        <v>0</v>
      </c>
      <c r="K142" s="12"/>
      <c r="L142" s="168"/>
      <c r="M142" s="173"/>
      <c r="N142" s="174"/>
      <c r="O142" s="174"/>
      <c r="P142" s="175">
        <f>SUM(P143:P144)</f>
        <v>0</v>
      </c>
      <c r="Q142" s="174"/>
      <c r="R142" s="175">
        <f>SUM(R143:R144)</f>
        <v>0</v>
      </c>
      <c r="S142" s="174"/>
      <c r="T142" s="176">
        <f>SUM(T143:T144)</f>
        <v>0</v>
      </c>
      <c r="U142" s="12"/>
      <c r="V142" s="12"/>
      <c r="W142" s="12"/>
      <c r="X142" s="12"/>
      <c r="Y142" s="12"/>
      <c r="Z142" s="12"/>
      <c r="AA142" s="12"/>
      <c r="AB142" s="12"/>
      <c r="AC142" s="12"/>
      <c r="AD142" s="12"/>
      <c r="AE142" s="12"/>
      <c r="AR142" s="169" t="s">
        <v>82</v>
      </c>
      <c r="AT142" s="177" t="s">
        <v>74</v>
      </c>
      <c r="AU142" s="177" t="s">
        <v>75</v>
      </c>
      <c r="AY142" s="169" t="s">
        <v>257</v>
      </c>
      <c r="BK142" s="178">
        <f>SUM(BK143:BK144)</f>
        <v>0</v>
      </c>
    </row>
    <row r="143" s="2" customFormat="1" ht="16.5" customHeight="1">
      <c r="A143" s="38"/>
      <c r="B143" s="181"/>
      <c r="C143" s="182" t="s">
        <v>290</v>
      </c>
      <c r="D143" s="182" t="s">
        <v>259</v>
      </c>
      <c r="E143" s="183" t="s">
        <v>4473</v>
      </c>
      <c r="F143" s="184" t="s">
        <v>2650</v>
      </c>
      <c r="G143" s="185" t="s">
        <v>2365</v>
      </c>
      <c r="H143" s="186">
        <v>4</v>
      </c>
      <c r="I143" s="187"/>
      <c r="J143" s="188">
        <f>ROUND(I143*H143,2)</f>
        <v>0</v>
      </c>
      <c r="K143" s="184" t="s">
        <v>2351</v>
      </c>
      <c r="L143" s="39"/>
      <c r="M143" s="189" t="s">
        <v>1</v>
      </c>
      <c r="N143" s="190" t="s">
        <v>40</v>
      </c>
      <c r="O143" s="77"/>
      <c r="P143" s="191">
        <f>O143*H143</f>
        <v>0</v>
      </c>
      <c r="Q143" s="191">
        <v>0</v>
      </c>
      <c r="R143" s="191">
        <f>Q143*H143</f>
        <v>0</v>
      </c>
      <c r="S143" s="191">
        <v>0</v>
      </c>
      <c r="T143" s="192">
        <f>S143*H143</f>
        <v>0</v>
      </c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R143" s="193" t="s">
        <v>108</v>
      </c>
      <c r="AT143" s="193" t="s">
        <v>259</v>
      </c>
      <c r="AU143" s="193" t="s">
        <v>82</v>
      </c>
      <c r="AY143" s="19" t="s">
        <v>257</v>
      </c>
      <c r="BE143" s="194">
        <f>IF(N143="základní",J143,0)</f>
        <v>0</v>
      </c>
      <c r="BF143" s="194">
        <f>IF(N143="snížená",J143,0)</f>
        <v>0</v>
      </c>
      <c r="BG143" s="194">
        <f>IF(N143="zákl. přenesená",J143,0)</f>
        <v>0</v>
      </c>
      <c r="BH143" s="194">
        <f>IF(N143="sníž. přenesená",J143,0)</f>
        <v>0</v>
      </c>
      <c r="BI143" s="194">
        <f>IF(N143="nulová",J143,0)</f>
        <v>0</v>
      </c>
      <c r="BJ143" s="19" t="s">
        <v>82</v>
      </c>
      <c r="BK143" s="194">
        <f>ROUND(I143*H143,2)</f>
        <v>0</v>
      </c>
      <c r="BL143" s="19" t="s">
        <v>108</v>
      </c>
      <c r="BM143" s="193" t="s">
        <v>334</v>
      </c>
    </row>
    <row r="144" s="2" customFormat="1">
      <c r="A144" s="38"/>
      <c r="B144" s="39"/>
      <c r="C144" s="38"/>
      <c r="D144" s="196" t="s">
        <v>1062</v>
      </c>
      <c r="E144" s="38"/>
      <c r="F144" s="237" t="s">
        <v>2651</v>
      </c>
      <c r="G144" s="38"/>
      <c r="H144" s="38"/>
      <c r="I144" s="238"/>
      <c r="J144" s="38"/>
      <c r="K144" s="38"/>
      <c r="L144" s="39"/>
      <c r="M144" s="239"/>
      <c r="N144" s="240"/>
      <c r="O144" s="77"/>
      <c r="P144" s="77"/>
      <c r="Q144" s="77"/>
      <c r="R144" s="77"/>
      <c r="S144" s="77"/>
      <c r="T144" s="78"/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T144" s="19" t="s">
        <v>1062</v>
      </c>
      <c r="AU144" s="19" t="s">
        <v>82</v>
      </c>
    </row>
    <row r="145" s="12" customFormat="1" ht="25.92" customHeight="1">
      <c r="A145" s="12"/>
      <c r="B145" s="168"/>
      <c r="C145" s="12"/>
      <c r="D145" s="169" t="s">
        <v>74</v>
      </c>
      <c r="E145" s="170" t="s">
        <v>4474</v>
      </c>
      <c r="F145" s="170" t="s">
        <v>2653</v>
      </c>
      <c r="G145" s="12"/>
      <c r="H145" s="12"/>
      <c r="I145" s="171"/>
      <c r="J145" s="172">
        <f>BK145</f>
        <v>0</v>
      </c>
      <c r="K145" s="12"/>
      <c r="L145" s="168"/>
      <c r="M145" s="173"/>
      <c r="N145" s="174"/>
      <c r="O145" s="174"/>
      <c r="P145" s="175">
        <f>SUM(P146:P184)</f>
        <v>0</v>
      </c>
      <c r="Q145" s="174"/>
      <c r="R145" s="175">
        <f>SUM(R146:R184)</f>
        <v>0</v>
      </c>
      <c r="S145" s="174"/>
      <c r="T145" s="176">
        <f>SUM(T146:T184)</f>
        <v>0</v>
      </c>
      <c r="U145" s="12"/>
      <c r="V145" s="12"/>
      <c r="W145" s="12"/>
      <c r="X145" s="12"/>
      <c r="Y145" s="12"/>
      <c r="Z145" s="12"/>
      <c r="AA145" s="12"/>
      <c r="AB145" s="12"/>
      <c r="AC145" s="12"/>
      <c r="AD145" s="12"/>
      <c r="AE145" s="12"/>
      <c r="AR145" s="169" t="s">
        <v>82</v>
      </c>
      <c r="AT145" s="177" t="s">
        <v>74</v>
      </c>
      <c r="AU145" s="177" t="s">
        <v>75</v>
      </c>
      <c r="AY145" s="169" t="s">
        <v>257</v>
      </c>
      <c r="BK145" s="178">
        <f>SUM(BK146:BK184)</f>
        <v>0</v>
      </c>
    </row>
    <row r="146" s="2" customFormat="1" ht="55.5" customHeight="1">
      <c r="A146" s="38"/>
      <c r="B146" s="181"/>
      <c r="C146" s="182" t="s">
        <v>301</v>
      </c>
      <c r="D146" s="182" t="s">
        <v>259</v>
      </c>
      <c r="E146" s="183" t="s">
        <v>4475</v>
      </c>
      <c r="F146" s="184" t="s">
        <v>4476</v>
      </c>
      <c r="G146" s="185" t="s">
        <v>2365</v>
      </c>
      <c r="H146" s="186">
        <v>5</v>
      </c>
      <c r="I146" s="187"/>
      <c r="J146" s="188">
        <f>ROUND(I146*H146,2)</f>
        <v>0</v>
      </c>
      <c r="K146" s="184" t="s">
        <v>2351</v>
      </c>
      <c r="L146" s="39"/>
      <c r="M146" s="189" t="s">
        <v>1</v>
      </c>
      <c r="N146" s="190" t="s">
        <v>40</v>
      </c>
      <c r="O146" s="77"/>
      <c r="P146" s="191">
        <f>O146*H146</f>
        <v>0</v>
      </c>
      <c r="Q146" s="191">
        <v>0</v>
      </c>
      <c r="R146" s="191">
        <f>Q146*H146</f>
        <v>0</v>
      </c>
      <c r="S146" s="191">
        <v>0</v>
      </c>
      <c r="T146" s="192">
        <f>S146*H146</f>
        <v>0</v>
      </c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  <c r="AR146" s="193" t="s">
        <v>108</v>
      </c>
      <c r="AT146" s="193" t="s">
        <v>259</v>
      </c>
      <c r="AU146" s="193" t="s">
        <v>82</v>
      </c>
      <c r="AY146" s="19" t="s">
        <v>257</v>
      </c>
      <c r="BE146" s="194">
        <f>IF(N146="základní",J146,0)</f>
        <v>0</v>
      </c>
      <c r="BF146" s="194">
        <f>IF(N146="snížená",J146,0)</f>
        <v>0</v>
      </c>
      <c r="BG146" s="194">
        <f>IF(N146="zákl. přenesená",J146,0)</f>
        <v>0</v>
      </c>
      <c r="BH146" s="194">
        <f>IF(N146="sníž. přenesená",J146,0)</f>
        <v>0</v>
      </c>
      <c r="BI146" s="194">
        <f>IF(N146="nulová",J146,0)</f>
        <v>0</v>
      </c>
      <c r="BJ146" s="19" t="s">
        <v>82</v>
      </c>
      <c r="BK146" s="194">
        <f>ROUND(I146*H146,2)</f>
        <v>0</v>
      </c>
      <c r="BL146" s="19" t="s">
        <v>108</v>
      </c>
      <c r="BM146" s="193" t="s">
        <v>350</v>
      </c>
    </row>
    <row r="147" s="2" customFormat="1">
      <c r="A147" s="38"/>
      <c r="B147" s="39"/>
      <c r="C147" s="38"/>
      <c r="D147" s="196" t="s">
        <v>1062</v>
      </c>
      <c r="E147" s="38"/>
      <c r="F147" s="237" t="s">
        <v>4477</v>
      </c>
      <c r="G147" s="38"/>
      <c r="H147" s="38"/>
      <c r="I147" s="238"/>
      <c r="J147" s="38"/>
      <c r="K147" s="38"/>
      <c r="L147" s="39"/>
      <c r="M147" s="239"/>
      <c r="N147" s="240"/>
      <c r="O147" s="77"/>
      <c r="P147" s="77"/>
      <c r="Q147" s="77"/>
      <c r="R147" s="77"/>
      <c r="S147" s="77"/>
      <c r="T147" s="78"/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  <c r="AT147" s="19" t="s">
        <v>1062</v>
      </c>
      <c r="AU147" s="19" t="s">
        <v>82</v>
      </c>
    </row>
    <row r="148" s="2" customFormat="1" ht="55.5" customHeight="1">
      <c r="A148" s="38"/>
      <c r="B148" s="181"/>
      <c r="C148" s="182" t="s">
        <v>307</v>
      </c>
      <c r="D148" s="182" t="s">
        <v>259</v>
      </c>
      <c r="E148" s="183" t="s">
        <v>4478</v>
      </c>
      <c r="F148" s="184" t="s">
        <v>4479</v>
      </c>
      <c r="G148" s="185" t="s">
        <v>2365</v>
      </c>
      <c r="H148" s="186">
        <v>12</v>
      </c>
      <c r="I148" s="187"/>
      <c r="J148" s="188">
        <f>ROUND(I148*H148,2)</f>
        <v>0</v>
      </c>
      <c r="K148" s="184" t="s">
        <v>2351</v>
      </c>
      <c r="L148" s="39"/>
      <c r="M148" s="189" t="s">
        <v>1</v>
      </c>
      <c r="N148" s="190" t="s">
        <v>40</v>
      </c>
      <c r="O148" s="77"/>
      <c r="P148" s="191">
        <f>O148*H148</f>
        <v>0</v>
      </c>
      <c r="Q148" s="191">
        <v>0</v>
      </c>
      <c r="R148" s="191">
        <f>Q148*H148</f>
        <v>0</v>
      </c>
      <c r="S148" s="191">
        <v>0</v>
      </c>
      <c r="T148" s="192">
        <f>S148*H148</f>
        <v>0</v>
      </c>
      <c r="U148" s="38"/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  <c r="AR148" s="193" t="s">
        <v>108</v>
      </c>
      <c r="AT148" s="193" t="s">
        <v>259</v>
      </c>
      <c r="AU148" s="193" t="s">
        <v>82</v>
      </c>
      <c r="AY148" s="19" t="s">
        <v>257</v>
      </c>
      <c r="BE148" s="194">
        <f>IF(N148="základní",J148,0)</f>
        <v>0</v>
      </c>
      <c r="BF148" s="194">
        <f>IF(N148="snížená",J148,0)</f>
        <v>0</v>
      </c>
      <c r="BG148" s="194">
        <f>IF(N148="zákl. přenesená",J148,0)</f>
        <v>0</v>
      </c>
      <c r="BH148" s="194">
        <f>IF(N148="sníž. přenesená",J148,0)</f>
        <v>0</v>
      </c>
      <c r="BI148" s="194">
        <f>IF(N148="nulová",J148,0)</f>
        <v>0</v>
      </c>
      <c r="BJ148" s="19" t="s">
        <v>82</v>
      </c>
      <c r="BK148" s="194">
        <f>ROUND(I148*H148,2)</f>
        <v>0</v>
      </c>
      <c r="BL148" s="19" t="s">
        <v>108</v>
      </c>
      <c r="BM148" s="193" t="s">
        <v>364</v>
      </c>
    </row>
    <row r="149" s="2" customFormat="1">
      <c r="A149" s="38"/>
      <c r="B149" s="39"/>
      <c r="C149" s="38"/>
      <c r="D149" s="196" t="s">
        <v>1062</v>
      </c>
      <c r="E149" s="38"/>
      <c r="F149" s="237" t="s">
        <v>2666</v>
      </c>
      <c r="G149" s="38"/>
      <c r="H149" s="38"/>
      <c r="I149" s="238"/>
      <c r="J149" s="38"/>
      <c r="K149" s="38"/>
      <c r="L149" s="39"/>
      <c r="M149" s="239"/>
      <c r="N149" s="240"/>
      <c r="O149" s="77"/>
      <c r="P149" s="77"/>
      <c r="Q149" s="77"/>
      <c r="R149" s="77"/>
      <c r="S149" s="77"/>
      <c r="T149" s="78"/>
      <c r="U149" s="38"/>
      <c r="V149" s="38"/>
      <c r="W149" s="38"/>
      <c r="X149" s="38"/>
      <c r="Y149" s="38"/>
      <c r="Z149" s="38"/>
      <c r="AA149" s="38"/>
      <c r="AB149" s="38"/>
      <c r="AC149" s="38"/>
      <c r="AD149" s="38"/>
      <c r="AE149" s="38"/>
      <c r="AT149" s="19" t="s">
        <v>1062</v>
      </c>
      <c r="AU149" s="19" t="s">
        <v>82</v>
      </c>
    </row>
    <row r="150" s="2" customFormat="1" ht="55.5" customHeight="1">
      <c r="A150" s="38"/>
      <c r="B150" s="181"/>
      <c r="C150" s="182" t="s">
        <v>314</v>
      </c>
      <c r="D150" s="182" t="s">
        <v>259</v>
      </c>
      <c r="E150" s="183" t="s">
        <v>4480</v>
      </c>
      <c r="F150" s="184" t="s">
        <v>2665</v>
      </c>
      <c r="G150" s="185" t="s">
        <v>2365</v>
      </c>
      <c r="H150" s="186">
        <v>8</v>
      </c>
      <c r="I150" s="187"/>
      <c r="J150" s="188">
        <f>ROUND(I150*H150,2)</f>
        <v>0</v>
      </c>
      <c r="K150" s="184" t="s">
        <v>2351</v>
      </c>
      <c r="L150" s="39"/>
      <c r="M150" s="189" t="s">
        <v>1</v>
      </c>
      <c r="N150" s="190" t="s">
        <v>40</v>
      </c>
      <c r="O150" s="77"/>
      <c r="P150" s="191">
        <f>O150*H150</f>
        <v>0</v>
      </c>
      <c r="Q150" s="191">
        <v>0</v>
      </c>
      <c r="R150" s="191">
        <f>Q150*H150</f>
        <v>0</v>
      </c>
      <c r="S150" s="191">
        <v>0</v>
      </c>
      <c r="T150" s="192">
        <f>S150*H150</f>
        <v>0</v>
      </c>
      <c r="U150" s="38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  <c r="AR150" s="193" t="s">
        <v>108</v>
      </c>
      <c r="AT150" s="193" t="s">
        <v>259</v>
      </c>
      <c r="AU150" s="193" t="s">
        <v>82</v>
      </c>
      <c r="AY150" s="19" t="s">
        <v>257</v>
      </c>
      <c r="BE150" s="194">
        <f>IF(N150="základní",J150,0)</f>
        <v>0</v>
      </c>
      <c r="BF150" s="194">
        <f>IF(N150="snížená",J150,0)</f>
        <v>0</v>
      </c>
      <c r="BG150" s="194">
        <f>IF(N150="zákl. přenesená",J150,0)</f>
        <v>0</v>
      </c>
      <c r="BH150" s="194">
        <f>IF(N150="sníž. přenesená",J150,0)</f>
        <v>0</v>
      </c>
      <c r="BI150" s="194">
        <f>IF(N150="nulová",J150,0)</f>
        <v>0</v>
      </c>
      <c r="BJ150" s="19" t="s">
        <v>82</v>
      </c>
      <c r="BK150" s="194">
        <f>ROUND(I150*H150,2)</f>
        <v>0</v>
      </c>
      <c r="BL150" s="19" t="s">
        <v>108</v>
      </c>
      <c r="BM150" s="193" t="s">
        <v>374</v>
      </c>
    </row>
    <row r="151" s="2" customFormat="1">
      <c r="A151" s="38"/>
      <c r="B151" s="39"/>
      <c r="C151" s="38"/>
      <c r="D151" s="196" t="s">
        <v>1062</v>
      </c>
      <c r="E151" s="38"/>
      <c r="F151" s="237" t="s">
        <v>2666</v>
      </c>
      <c r="G151" s="38"/>
      <c r="H151" s="38"/>
      <c r="I151" s="238"/>
      <c r="J151" s="38"/>
      <c r="K151" s="38"/>
      <c r="L151" s="39"/>
      <c r="M151" s="239"/>
      <c r="N151" s="240"/>
      <c r="O151" s="77"/>
      <c r="P151" s="77"/>
      <c r="Q151" s="77"/>
      <c r="R151" s="77"/>
      <c r="S151" s="77"/>
      <c r="T151" s="78"/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  <c r="AT151" s="19" t="s">
        <v>1062</v>
      </c>
      <c r="AU151" s="19" t="s">
        <v>82</v>
      </c>
    </row>
    <row r="152" s="2" customFormat="1" ht="24.15" customHeight="1">
      <c r="A152" s="38"/>
      <c r="B152" s="181"/>
      <c r="C152" s="182" t="s">
        <v>320</v>
      </c>
      <c r="D152" s="182" t="s">
        <v>259</v>
      </c>
      <c r="E152" s="183" t="s">
        <v>4481</v>
      </c>
      <c r="F152" s="184" t="s">
        <v>2718</v>
      </c>
      <c r="G152" s="185" t="s">
        <v>422</v>
      </c>
      <c r="H152" s="186">
        <v>870</v>
      </c>
      <c r="I152" s="187"/>
      <c r="J152" s="188">
        <f>ROUND(I152*H152,2)</f>
        <v>0</v>
      </c>
      <c r="K152" s="184" t="s">
        <v>2351</v>
      </c>
      <c r="L152" s="39"/>
      <c r="M152" s="189" t="s">
        <v>1</v>
      </c>
      <c r="N152" s="190" t="s">
        <v>40</v>
      </c>
      <c r="O152" s="77"/>
      <c r="P152" s="191">
        <f>O152*H152</f>
        <v>0</v>
      </c>
      <c r="Q152" s="191">
        <v>0</v>
      </c>
      <c r="R152" s="191">
        <f>Q152*H152</f>
        <v>0</v>
      </c>
      <c r="S152" s="191">
        <v>0</v>
      </c>
      <c r="T152" s="192">
        <f>S152*H152</f>
        <v>0</v>
      </c>
      <c r="U152" s="38"/>
      <c r="V152" s="38"/>
      <c r="W152" s="38"/>
      <c r="X152" s="38"/>
      <c r="Y152" s="38"/>
      <c r="Z152" s="38"/>
      <c r="AA152" s="38"/>
      <c r="AB152" s="38"/>
      <c r="AC152" s="38"/>
      <c r="AD152" s="38"/>
      <c r="AE152" s="38"/>
      <c r="AR152" s="193" t="s">
        <v>108</v>
      </c>
      <c r="AT152" s="193" t="s">
        <v>259</v>
      </c>
      <c r="AU152" s="193" t="s">
        <v>82</v>
      </c>
      <c r="AY152" s="19" t="s">
        <v>257</v>
      </c>
      <c r="BE152" s="194">
        <f>IF(N152="základní",J152,0)</f>
        <v>0</v>
      </c>
      <c r="BF152" s="194">
        <f>IF(N152="snížená",J152,0)</f>
        <v>0</v>
      </c>
      <c r="BG152" s="194">
        <f>IF(N152="zákl. přenesená",J152,0)</f>
        <v>0</v>
      </c>
      <c r="BH152" s="194">
        <f>IF(N152="sníž. přenesená",J152,0)</f>
        <v>0</v>
      </c>
      <c r="BI152" s="194">
        <f>IF(N152="nulová",J152,0)</f>
        <v>0</v>
      </c>
      <c r="BJ152" s="19" t="s">
        <v>82</v>
      </c>
      <c r="BK152" s="194">
        <f>ROUND(I152*H152,2)</f>
        <v>0</v>
      </c>
      <c r="BL152" s="19" t="s">
        <v>108</v>
      </c>
      <c r="BM152" s="193" t="s">
        <v>388</v>
      </c>
    </row>
    <row r="153" s="2" customFormat="1">
      <c r="A153" s="38"/>
      <c r="B153" s="39"/>
      <c r="C153" s="38"/>
      <c r="D153" s="196" t="s">
        <v>1062</v>
      </c>
      <c r="E153" s="38"/>
      <c r="F153" s="237" t="s">
        <v>2630</v>
      </c>
      <c r="G153" s="38"/>
      <c r="H153" s="38"/>
      <c r="I153" s="238"/>
      <c r="J153" s="38"/>
      <c r="K153" s="38"/>
      <c r="L153" s="39"/>
      <c r="M153" s="239"/>
      <c r="N153" s="240"/>
      <c r="O153" s="77"/>
      <c r="P153" s="77"/>
      <c r="Q153" s="77"/>
      <c r="R153" s="77"/>
      <c r="S153" s="77"/>
      <c r="T153" s="78"/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  <c r="AT153" s="19" t="s">
        <v>1062</v>
      </c>
      <c r="AU153" s="19" t="s">
        <v>82</v>
      </c>
    </row>
    <row r="154" s="2" customFormat="1" ht="24.15" customHeight="1">
      <c r="A154" s="38"/>
      <c r="B154" s="181"/>
      <c r="C154" s="182" t="s">
        <v>327</v>
      </c>
      <c r="D154" s="182" t="s">
        <v>259</v>
      </c>
      <c r="E154" s="183" t="s">
        <v>4482</v>
      </c>
      <c r="F154" s="184" t="s">
        <v>2720</v>
      </c>
      <c r="G154" s="185" t="s">
        <v>422</v>
      </c>
      <c r="H154" s="186">
        <v>200</v>
      </c>
      <c r="I154" s="187"/>
      <c r="J154" s="188">
        <f>ROUND(I154*H154,2)</f>
        <v>0</v>
      </c>
      <c r="K154" s="184" t="s">
        <v>2351</v>
      </c>
      <c r="L154" s="39"/>
      <c r="M154" s="189" t="s">
        <v>1</v>
      </c>
      <c r="N154" s="190" t="s">
        <v>40</v>
      </c>
      <c r="O154" s="77"/>
      <c r="P154" s="191">
        <f>O154*H154</f>
        <v>0</v>
      </c>
      <c r="Q154" s="191">
        <v>0</v>
      </c>
      <c r="R154" s="191">
        <f>Q154*H154</f>
        <v>0</v>
      </c>
      <c r="S154" s="191">
        <v>0</v>
      </c>
      <c r="T154" s="192">
        <f>S154*H154</f>
        <v>0</v>
      </c>
      <c r="U154" s="38"/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  <c r="AR154" s="193" t="s">
        <v>108</v>
      </c>
      <c r="AT154" s="193" t="s">
        <v>259</v>
      </c>
      <c r="AU154" s="193" t="s">
        <v>82</v>
      </c>
      <c r="AY154" s="19" t="s">
        <v>257</v>
      </c>
      <c r="BE154" s="194">
        <f>IF(N154="základní",J154,0)</f>
        <v>0</v>
      </c>
      <c r="BF154" s="194">
        <f>IF(N154="snížená",J154,0)</f>
        <v>0</v>
      </c>
      <c r="BG154" s="194">
        <f>IF(N154="zákl. přenesená",J154,0)</f>
        <v>0</v>
      </c>
      <c r="BH154" s="194">
        <f>IF(N154="sníž. přenesená",J154,0)</f>
        <v>0</v>
      </c>
      <c r="BI154" s="194">
        <f>IF(N154="nulová",J154,0)</f>
        <v>0</v>
      </c>
      <c r="BJ154" s="19" t="s">
        <v>82</v>
      </c>
      <c r="BK154" s="194">
        <f>ROUND(I154*H154,2)</f>
        <v>0</v>
      </c>
      <c r="BL154" s="19" t="s">
        <v>108</v>
      </c>
      <c r="BM154" s="193" t="s">
        <v>402</v>
      </c>
    </row>
    <row r="155" s="2" customFormat="1">
      <c r="A155" s="38"/>
      <c r="B155" s="39"/>
      <c r="C155" s="38"/>
      <c r="D155" s="196" t="s">
        <v>1062</v>
      </c>
      <c r="E155" s="38"/>
      <c r="F155" s="237" t="s">
        <v>2630</v>
      </c>
      <c r="G155" s="38"/>
      <c r="H155" s="38"/>
      <c r="I155" s="238"/>
      <c r="J155" s="38"/>
      <c r="K155" s="38"/>
      <c r="L155" s="39"/>
      <c r="M155" s="239"/>
      <c r="N155" s="240"/>
      <c r="O155" s="77"/>
      <c r="P155" s="77"/>
      <c r="Q155" s="77"/>
      <c r="R155" s="77"/>
      <c r="S155" s="77"/>
      <c r="T155" s="78"/>
      <c r="U155" s="38"/>
      <c r="V155" s="38"/>
      <c r="W155" s="38"/>
      <c r="X155" s="38"/>
      <c r="Y155" s="38"/>
      <c r="Z155" s="38"/>
      <c r="AA155" s="38"/>
      <c r="AB155" s="38"/>
      <c r="AC155" s="38"/>
      <c r="AD155" s="38"/>
      <c r="AE155" s="38"/>
      <c r="AT155" s="19" t="s">
        <v>1062</v>
      </c>
      <c r="AU155" s="19" t="s">
        <v>82</v>
      </c>
    </row>
    <row r="156" s="2" customFormat="1" ht="24.15" customHeight="1">
      <c r="A156" s="38"/>
      <c r="B156" s="181"/>
      <c r="C156" s="182" t="s">
        <v>334</v>
      </c>
      <c r="D156" s="182" t="s">
        <v>259</v>
      </c>
      <c r="E156" s="183" t="s">
        <v>4483</v>
      </c>
      <c r="F156" s="184" t="s">
        <v>2722</v>
      </c>
      <c r="G156" s="185" t="s">
        <v>422</v>
      </c>
      <c r="H156" s="186">
        <v>910</v>
      </c>
      <c r="I156" s="187"/>
      <c r="J156" s="188">
        <f>ROUND(I156*H156,2)</f>
        <v>0</v>
      </c>
      <c r="K156" s="184" t="s">
        <v>2351</v>
      </c>
      <c r="L156" s="39"/>
      <c r="M156" s="189" t="s">
        <v>1</v>
      </c>
      <c r="N156" s="190" t="s">
        <v>40</v>
      </c>
      <c r="O156" s="77"/>
      <c r="P156" s="191">
        <f>O156*H156</f>
        <v>0</v>
      </c>
      <c r="Q156" s="191">
        <v>0</v>
      </c>
      <c r="R156" s="191">
        <f>Q156*H156</f>
        <v>0</v>
      </c>
      <c r="S156" s="191">
        <v>0</v>
      </c>
      <c r="T156" s="192">
        <f>S156*H156</f>
        <v>0</v>
      </c>
      <c r="U156" s="38"/>
      <c r="V156" s="38"/>
      <c r="W156" s="38"/>
      <c r="X156" s="38"/>
      <c r="Y156" s="38"/>
      <c r="Z156" s="38"/>
      <c r="AA156" s="38"/>
      <c r="AB156" s="38"/>
      <c r="AC156" s="38"/>
      <c r="AD156" s="38"/>
      <c r="AE156" s="38"/>
      <c r="AR156" s="193" t="s">
        <v>108</v>
      </c>
      <c r="AT156" s="193" t="s">
        <v>259</v>
      </c>
      <c r="AU156" s="193" t="s">
        <v>82</v>
      </c>
      <c r="AY156" s="19" t="s">
        <v>257</v>
      </c>
      <c r="BE156" s="194">
        <f>IF(N156="základní",J156,0)</f>
        <v>0</v>
      </c>
      <c r="BF156" s="194">
        <f>IF(N156="snížená",J156,0)</f>
        <v>0</v>
      </c>
      <c r="BG156" s="194">
        <f>IF(N156="zákl. přenesená",J156,0)</f>
        <v>0</v>
      </c>
      <c r="BH156" s="194">
        <f>IF(N156="sníž. přenesená",J156,0)</f>
        <v>0</v>
      </c>
      <c r="BI156" s="194">
        <f>IF(N156="nulová",J156,0)</f>
        <v>0</v>
      </c>
      <c r="BJ156" s="19" t="s">
        <v>82</v>
      </c>
      <c r="BK156" s="194">
        <f>ROUND(I156*H156,2)</f>
        <v>0</v>
      </c>
      <c r="BL156" s="19" t="s">
        <v>108</v>
      </c>
      <c r="BM156" s="193" t="s">
        <v>413</v>
      </c>
    </row>
    <row r="157" s="2" customFormat="1">
      <c r="A157" s="38"/>
      <c r="B157" s="39"/>
      <c r="C157" s="38"/>
      <c r="D157" s="196" t="s">
        <v>1062</v>
      </c>
      <c r="E157" s="38"/>
      <c r="F157" s="237" t="s">
        <v>2630</v>
      </c>
      <c r="G157" s="38"/>
      <c r="H157" s="38"/>
      <c r="I157" s="238"/>
      <c r="J157" s="38"/>
      <c r="K157" s="38"/>
      <c r="L157" s="39"/>
      <c r="M157" s="239"/>
      <c r="N157" s="240"/>
      <c r="O157" s="77"/>
      <c r="P157" s="77"/>
      <c r="Q157" s="77"/>
      <c r="R157" s="77"/>
      <c r="S157" s="77"/>
      <c r="T157" s="78"/>
      <c r="U157" s="38"/>
      <c r="V157" s="38"/>
      <c r="W157" s="38"/>
      <c r="X157" s="38"/>
      <c r="Y157" s="38"/>
      <c r="Z157" s="38"/>
      <c r="AA157" s="38"/>
      <c r="AB157" s="38"/>
      <c r="AC157" s="38"/>
      <c r="AD157" s="38"/>
      <c r="AE157" s="38"/>
      <c r="AT157" s="19" t="s">
        <v>1062</v>
      </c>
      <c r="AU157" s="19" t="s">
        <v>82</v>
      </c>
    </row>
    <row r="158" s="2" customFormat="1" ht="24.15" customHeight="1">
      <c r="A158" s="38"/>
      <c r="B158" s="181"/>
      <c r="C158" s="182" t="s">
        <v>343</v>
      </c>
      <c r="D158" s="182" t="s">
        <v>259</v>
      </c>
      <c r="E158" s="183" t="s">
        <v>4484</v>
      </c>
      <c r="F158" s="184" t="s">
        <v>2724</v>
      </c>
      <c r="G158" s="185" t="s">
        <v>2365</v>
      </c>
      <c r="H158" s="186">
        <v>400</v>
      </c>
      <c r="I158" s="187"/>
      <c r="J158" s="188">
        <f>ROUND(I158*H158,2)</f>
        <v>0</v>
      </c>
      <c r="K158" s="184" t="s">
        <v>2351</v>
      </c>
      <c r="L158" s="39"/>
      <c r="M158" s="189" t="s">
        <v>1</v>
      </c>
      <c r="N158" s="190" t="s">
        <v>40</v>
      </c>
      <c r="O158" s="77"/>
      <c r="P158" s="191">
        <f>O158*H158</f>
        <v>0</v>
      </c>
      <c r="Q158" s="191">
        <v>0</v>
      </c>
      <c r="R158" s="191">
        <f>Q158*H158</f>
        <v>0</v>
      </c>
      <c r="S158" s="191">
        <v>0</v>
      </c>
      <c r="T158" s="192">
        <f>S158*H158</f>
        <v>0</v>
      </c>
      <c r="U158" s="38"/>
      <c r="V158" s="38"/>
      <c r="W158" s="38"/>
      <c r="X158" s="38"/>
      <c r="Y158" s="38"/>
      <c r="Z158" s="38"/>
      <c r="AA158" s="38"/>
      <c r="AB158" s="38"/>
      <c r="AC158" s="38"/>
      <c r="AD158" s="38"/>
      <c r="AE158" s="38"/>
      <c r="AR158" s="193" t="s">
        <v>108</v>
      </c>
      <c r="AT158" s="193" t="s">
        <v>259</v>
      </c>
      <c r="AU158" s="193" t="s">
        <v>82</v>
      </c>
      <c r="AY158" s="19" t="s">
        <v>257</v>
      </c>
      <c r="BE158" s="194">
        <f>IF(N158="základní",J158,0)</f>
        <v>0</v>
      </c>
      <c r="BF158" s="194">
        <f>IF(N158="snížená",J158,0)</f>
        <v>0</v>
      </c>
      <c r="BG158" s="194">
        <f>IF(N158="zákl. přenesená",J158,0)</f>
        <v>0</v>
      </c>
      <c r="BH158" s="194">
        <f>IF(N158="sníž. přenesená",J158,0)</f>
        <v>0</v>
      </c>
      <c r="BI158" s="194">
        <f>IF(N158="nulová",J158,0)</f>
        <v>0</v>
      </c>
      <c r="BJ158" s="19" t="s">
        <v>82</v>
      </c>
      <c r="BK158" s="194">
        <f>ROUND(I158*H158,2)</f>
        <v>0</v>
      </c>
      <c r="BL158" s="19" t="s">
        <v>108</v>
      </c>
      <c r="BM158" s="193" t="s">
        <v>427</v>
      </c>
    </row>
    <row r="159" s="2" customFormat="1">
      <c r="A159" s="38"/>
      <c r="B159" s="39"/>
      <c r="C159" s="38"/>
      <c r="D159" s="196" t="s">
        <v>1062</v>
      </c>
      <c r="E159" s="38"/>
      <c r="F159" s="237" t="s">
        <v>2630</v>
      </c>
      <c r="G159" s="38"/>
      <c r="H159" s="38"/>
      <c r="I159" s="238"/>
      <c r="J159" s="38"/>
      <c r="K159" s="38"/>
      <c r="L159" s="39"/>
      <c r="M159" s="239"/>
      <c r="N159" s="240"/>
      <c r="O159" s="77"/>
      <c r="P159" s="77"/>
      <c r="Q159" s="77"/>
      <c r="R159" s="77"/>
      <c r="S159" s="77"/>
      <c r="T159" s="78"/>
      <c r="U159" s="38"/>
      <c r="V159" s="38"/>
      <c r="W159" s="38"/>
      <c r="X159" s="38"/>
      <c r="Y159" s="38"/>
      <c r="Z159" s="38"/>
      <c r="AA159" s="38"/>
      <c r="AB159" s="38"/>
      <c r="AC159" s="38"/>
      <c r="AD159" s="38"/>
      <c r="AE159" s="38"/>
      <c r="AT159" s="19" t="s">
        <v>1062</v>
      </c>
      <c r="AU159" s="19" t="s">
        <v>82</v>
      </c>
    </row>
    <row r="160" s="2" customFormat="1" ht="33" customHeight="1">
      <c r="A160" s="38"/>
      <c r="B160" s="181"/>
      <c r="C160" s="182" t="s">
        <v>350</v>
      </c>
      <c r="D160" s="182" t="s">
        <v>259</v>
      </c>
      <c r="E160" s="183" t="s">
        <v>4485</v>
      </c>
      <c r="F160" s="184" t="s">
        <v>2728</v>
      </c>
      <c r="G160" s="185" t="s">
        <v>422</v>
      </c>
      <c r="H160" s="186">
        <v>50</v>
      </c>
      <c r="I160" s="187"/>
      <c r="J160" s="188">
        <f>ROUND(I160*H160,2)</f>
        <v>0</v>
      </c>
      <c r="K160" s="184" t="s">
        <v>2351</v>
      </c>
      <c r="L160" s="39"/>
      <c r="M160" s="189" t="s">
        <v>1</v>
      </c>
      <c r="N160" s="190" t="s">
        <v>40</v>
      </c>
      <c r="O160" s="77"/>
      <c r="P160" s="191">
        <f>O160*H160</f>
        <v>0</v>
      </c>
      <c r="Q160" s="191">
        <v>0</v>
      </c>
      <c r="R160" s="191">
        <f>Q160*H160</f>
        <v>0</v>
      </c>
      <c r="S160" s="191">
        <v>0</v>
      </c>
      <c r="T160" s="192">
        <f>S160*H160</f>
        <v>0</v>
      </c>
      <c r="U160" s="38"/>
      <c r="V160" s="38"/>
      <c r="W160" s="38"/>
      <c r="X160" s="38"/>
      <c r="Y160" s="38"/>
      <c r="Z160" s="38"/>
      <c r="AA160" s="38"/>
      <c r="AB160" s="38"/>
      <c r="AC160" s="38"/>
      <c r="AD160" s="38"/>
      <c r="AE160" s="38"/>
      <c r="AR160" s="193" t="s">
        <v>108</v>
      </c>
      <c r="AT160" s="193" t="s">
        <v>259</v>
      </c>
      <c r="AU160" s="193" t="s">
        <v>82</v>
      </c>
      <c r="AY160" s="19" t="s">
        <v>257</v>
      </c>
      <c r="BE160" s="194">
        <f>IF(N160="základní",J160,0)</f>
        <v>0</v>
      </c>
      <c r="BF160" s="194">
        <f>IF(N160="snížená",J160,0)</f>
        <v>0</v>
      </c>
      <c r="BG160" s="194">
        <f>IF(N160="zákl. přenesená",J160,0)</f>
        <v>0</v>
      </c>
      <c r="BH160" s="194">
        <f>IF(N160="sníž. přenesená",J160,0)</f>
        <v>0</v>
      </c>
      <c r="BI160" s="194">
        <f>IF(N160="nulová",J160,0)</f>
        <v>0</v>
      </c>
      <c r="BJ160" s="19" t="s">
        <v>82</v>
      </c>
      <c r="BK160" s="194">
        <f>ROUND(I160*H160,2)</f>
        <v>0</v>
      </c>
      <c r="BL160" s="19" t="s">
        <v>108</v>
      </c>
      <c r="BM160" s="193" t="s">
        <v>439</v>
      </c>
    </row>
    <row r="161" s="2" customFormat="1">
      <c r="A161" s="38"/>
      <c r="B161" s="39"/>
      <c r="C161" s="38"/>
      <c r="D161" s="196" t="s">
        <v>1062</v>
      </c>
      <c r="E161" s="38"/>
      <c r="F161" s="237" t="s">
        <v>2630</v>
      </c>
      <c r="G161" s="38"/>
      <c r="H161" s="38"/>
      <c r="I161" s="238"/>
      <c r="J161" s="38"/>
      <c r="K161" s="38"/>
      <c r="L161" s="39"/>
      <c r="M161" s="239"/>
      <c r="N161" s="240"/>
      <c r="O161" s="77"/>
      <c r="P161" s="77"/>
      <c r="Q161" s="77"/>
      <c r="R161" s="77"/>
      <c r="S161" s="77"/>
      <c r="T161" s="78"/>
      <c r="U161" s="38"/>
      <c r="V161" s="38"/>
      <c r="W161" s="38"/>
      <c r="X161" s="38"/>
      <c r="Y161" s="38"/>
      <c r="Z161" s="38"/>
      <c r="AA161" s="38"/>
      <c r="AB161" s="38"/>
      <c r="AC161" s="38"/>
      <c r="AD161" s="38"/>
      <c r="AE161" s="38"/>
      <c r="AT161" s="19" t="s">
        <v>1062</v>
      </c>
      <c r="AU161" s="19" t="s">
        <v>82</v>
      </c>
    </row>
    <row r="162" s="2" customFormat="1" ht="33" customHeight="1">
      <c r="A162" s="38"/>
      <c r="B162" s="181"/>
      <c r="C162" s="182" t="s">
        <v>8</v>
      </c>
      <c r="D162" s="182" t="s">
        <v>259</v>
      </c>
      <c r="E162" s="183" t="s">
        <v>4486</v>
      </c>
      <c r="F162" s="184" t="s">
        <v>2903</v>
      </c>
      <c r="G162" s="185" t="s">
        <v>422</v>
      </c>
      <c r="H162" s="186">
        <v>280</v>
      </c>
      <c r="I162" s="187"/>
      <c r="J162" s="188">
        <f>ROUND(I162*H162,2)</f>
        <v>0</v>
      </c>
      <c r="K162" s="184" t="s">
        <v>2351</v>
      </c>
      <c r="L162" s="39"/>
      <c r="M162" s="189" t="s">
        <v>1</v>
      </c>
      <c r="N162" s="190" t="s">
        <v>40</v>
      </c>
      <c r="O162" s="77"/>
      <c r="P162" s="191">
        <f>O162*H162</f>
        <v>0</v>
      </c>
      <c r="Q162" s="191">
        <v>0</v>
      </c>
      <c r="R162" s="191">
        <f>Q162*H162</f>
        <v>0</v>
      </c>
      <c r="S162" s="191">
        <v>0</v>
      </c>
      <c r="T162" s="192">
        <f>S162*H162</f>
        <v>0</v>
      </c>
      <c r="U162" s="38"/>
      <c r="V162" s="38"/>
      <c r="W162" s="38"/>
      <c r="X162" s="38"/>
      <c r="Y162" s="38"/>
      <c r="Z162" s="38"/>
      <c r="AA162" s="38"/>
      <c r="AB162" s="38"/>
      <c r="AC162" s="38"/>
      <c r="AD162" s="38"/>
      <c r="AE162" s="38"/>
      <c r="AR162" s="193" t="s">
        <v>108</v>
      </c>
      <c r="AT162" s="193" t="s">
        <v>259</v>
      </c>
      <c r="AU162" s="193" t="s">
        <v>82</v>
      </c>
      <c r="AY162" s="19" t="s">
        <v>257</v>
      </c>
      <c r="BE162" s="194">
        <f>IF(N162="základní",J162,0)</f>
        <v>0</v>
      </c>
      <c r="BF162" s="194">
        <f>IF(N162="snížená",J162,0)</f>
        <v>0</v>
      </c>
      <c r="BG162" s="194">
        <f>IF(N162="zákl. přenesená",J162,0)</f>
        <v>0</v>
      </c>
      <c r="BH162" s="194">
        <f>IF(N162="sníž. přenesená",J162,0)</f>
        <v>0</v>
      </c>
      <c r="BI162" s="194">
        <f>IF(N162="nulová",J162,0)</f>
        <v>0</v>
      </c>
      <c r="BJ162" s="19" t="s">
        <v>82</v>
      </c>
      <c r="BK162" s="194">
        <f>ROUND(I162*H162,2)</f>
        <v>0</v>
      </c>
      <c r="BL162" s="19" t="s">
        <v>108</v>
      </c>
      <c r="BM162" s="193" t="s">
        <v>450</v>
      </c>
    </row>
    <row r="163" s="2" customFormat="1">
      <c r="A163" s="38"/>
      <c r="B163" s="39"/>
      <c r="C163" s="38"/>
      <c r="D163" s="196" t="s">
        <v>1062</v>
      </c>
      <c r="E163" s="38"/>
      <c r="F163" s="237" t="s">
        <v>2630</v>
      </c>
      <c r="G163" s="38"/>
      <c r="H163" s="38"/>
      <c r="I163" s="238"/>
      <c r="J163" s="38"/>
      <c r="K163" s="38"/>
      <c r="L163" s="39"/>
      <c r="M163" s="239"/>
      <c r="N163" s="240"/>
      <c r="O163" s="77"/>
      <c r="P163" s="77"/>
      <c r="Q163" s="77"/>
      <c r="R163" s="77"/>
      <c r="S163" s="77"/>
      <c r="T163" s="78"/>
      <c r="U163" s="38"/>
      <c r="V163" s="38"/>
      <c r="W163" s="38"/>
      <c r="X163" s="38"/>
      <c r="Y163" s="38"/>
      <c r="Z163" s="38"/>
      <c r="AA163" s="38"/>
      <c r="AB163" s="38"/>
      <c r="AC163" s="38"/>
      <c r="AD163" s="38"/>
      <c r="AE163" s="38"/>
      <c r="AT163" s="19" t="s">
        <v>1062</v>
      </c>
      <c r="AU163" s="19" t="s">
        <v>82</v>
      </c>
    </row>
    <row r="164" s="2" customFormat="1" ht="16.5" customHeight="1">
      <c r="A164" s="38"/>
      <c r="B164" s="181"/>
      <c r="C164" s="182" t="s">
        <v>364</v>
      </c>
      <c r="D164" s="182" t="s">
        <v>259</v>
      </c>
      <c r="E164" s="183" t="s">
        <v>4487</v>
      </c>
      <c r="F164" s="184" t="s">
        <v>4488</v>
      </c>
      <c r="G164" s="185" t="s">
        <v>422</v>
      </c>
      <c r="H164" s="186">
        <v>80</v>
      </c>
      <c r="I164" s="187"/>
      <c r="J164" s="188">
        <f>ROUND(I164*H164,2)</f>
        <v>0</v>
      </c>
      <c r="K164" s="184" t="s">
        <v>2351</v>
      </c>
      <c r="L164" s="39"/>
      <c r="M164" s="189" t="s">
        <v>1</v>
      </c>
      <c r="N164" s="190" t="s">
        <v>40</v>
      </c>
      <c r="O164" s="77"/>
      <c r="P164" s="191">
        <f>O164*H164</f>
        <v>0</v>
      </c>
      <c r="Q164" s="191">
        <v>0</v>
      </c>
      <c r="R164" s="191">
        <f>Q164*H164</f>
        <v>0</v>
      </c>
      <c r="S164" s="191">
        <v>0</v>
      </c>
      <c r="T164" s="192">
        <f>S164*H164</f>
        <v>0</v>
      </c>
      <c r="U164" s="38"/>
      <c r="V164" s="38"/>
      <c r="W164" s="38"/>
      <c r="X164" s="38"/>
      <c r="Y164" s="38"/>
      <c r="Z164" s="38"/>
      <c r="AA164" s="38"/>
      <c r="AB164" s="38"/>
      <c r="AC164" s="38"/>
      <c r="AD164" s="38"/>
      <c r="AE164" s="38"/>
      <c r="AR164" s="193" t="s">
        <v>108</v>
      </c>
      <c r="AT164" s="193" t="s">
        <v>259</v>
      </c>
      <c r="AU164" s="193" t="s">
        <v>82</v>
      </c>
      <c r="AY164" s="19" t="s">
        <v>257</v>
      </c>
      <c r="BE164" s="194">
        <f>IF(N164="základní",J164,0)</f>
        <v>0</v>
      </c>
      <c r="BF164" s="194">
        <f>IF(N164="snížená",J164,0)</f>
        <v>0</v>
      </c>
      <c r="BG164" s="194">
        <f>IF(N164="zákl. přenesená",J164,0)</f>
        <v>0</v>
      </c>
      <c r="BH164" s="194">
        <f>IF(N164="sníž. přenesená",J164,0)</f>
        <v>0</v>
      </c>
      <c r="BI164" s="194">
        <f>IF(N164="nulová",J164,0)</f>
        <v>0</v>
      </c>
      <c r="BJ164" s="19" t="s">
        <v>82</v>
      </c>
      <c r="BK164" s="194">
        <f>ROUND(I164*H164,2)</f>
        <v>0</v>
      </c>
      <c r="BL164" s="19" t="s">
        <v>108</v>
      </c>
      <c r="BM164" s="193" t="s">
        <v>462</v>
      </c>
    </row>
    <row r="165" s="2" customFormat="1">
      <c r="A165" s="38"/>
      <c r="B165" s="39"/>
      <c r="C165" s="38"/>
      <c r="D165" s="196" t="s">
        <v>1062</v>
      </c>
      <c r="E165" s="38"/>
      <c r="F165" s="237" t="s">
        <v>2630</v>
      </c>
      <c r="G165" s="38"/>
      <c r="H165" s="38"/>
      <c r="I165" s="238"/>
      <c r="J165" s="38"/>
      <c r="K165" s="38"/>
      <c r="L165" s="39"/>
      <c r="M165" s="239"/>
      <c r="N165" s="240"/>
      <c r="O165" s="77"/>
      <c r="P165" s="77"/>
      <c r="Q165" s="77"/>
      <c r="R165" s="77"/>
      <c r="S165" s="77"/>
      <c r="T165" s="78"/>
      <c r="U165" s="38"/>
      <c r="V165" s="38"/>
      <c r="W165" s="38"/>
      <c r="X165" s="38"/>
      <c r="Y165" s="38"/>
      <c r="Z165" s="38"/>
      <c r="AA165" s="38"/>
      <c r="AB165" s="38"/>
      <c r="AC165" s="38"/>
      <c r="AD165" s="38"/>
      <c r="AE165" s="38"/>
      <c r="AT165" s="19" t="s">
        <v>1062</v>
      </c>
      <c r="AU165" s="19" t="s">
        <v>82</v>
      </c>
    </row>
    <row r="166" s="2" customFormat="1" ht="37.8" customHeight="1">
      <c r="A166" s="38"/>
      <c r="B166" s="181"/>
      <c r="C166" s="182" t="s">
        <v>368</v>
      </c>
      <c r="D166" s="182" t="s">
        <v>259</v>
      </c>
      <c r="E166" s="183" t="s">
        <v>4489</v>
      </c>
      <c r="F166" s="184" t="s">
        <v>4490</v>
      </c>
      <c r="G166" s="185" t="s">
        <v>422</v>
      </c>
      <c r="H166" s="186">
        <v>24</v>
      </c>
      <c r="I166" s="187"/>
      <c r="J166" s="188">
        <f>ROUND(I166*H166,2)</f>
        <v>0</v>
      </c>
      <c r="K166" s="184" t="s">
        <v>2351</v>
      </c>
      <c r="L166" s="39"/>
      <c r="M166" s="189" t="s">
        <v>1</v>
      </c>
      <c r="N166" s="190" t="s">
        <v>40</v>
      </c>
      <c r="O166" s="77"/>
      <c r="P166" s="191">
        <f>O166*H166</f>
        <v>0</v>
      </c>
      <c r="Q166" s="191">
        <v>0</v>
      </c>
      <c r="R166" s="191">
        <f>Q166*H166</f>
        <v>0</v>
      </c>
      <c r="S166" s="191">
        <v>0</v>
      </c>
      <c r="T166" s="192">
        <f>S166*H166</f>
        <v>0</v>
      </c>
      <c r="U166" s="38"/>
      <c r="V166" s="38"/>
      <c r="W166" s="38"/>
      <c r="X166" s="38"/>
      <c r="Y166" s="38"/>
      <c r="Z166" s="38"/>
      <c r="AA166" s="38"/>
      <c r="AB166" s="38"/>
      <c r="AC166" s="38"/>
      <c r="AD166" s="38"/>
      <c r="AE166" s="38"/>
      <c r="AR166" s="193" t="s">
        <v>108</v>
      </c>
      <c r="AT166" s="193" t="s">
        <v>259</v>
      </c>
      <c r="AU166" s="193" t="s">
        <v>82</v>
      </c>
      <c r="AY166" s="19" t="s">
        <v>257</v>
      </c>
      <c r="BE166" s="194">
        <f>IF(N166="základní",J166,0)</f>
        <v>0</v>
      </c>
      <c r="BF166" s="194">
        <f>IF(N166="snížená",J166,0)</f>
        <v>0</v>
      </c>
      <c r="BG166" s="194">
        <f>IF(N166="zákl. přenesená",J166,0)</f>
        <v>0</v>
      </c>
      <c r="BH166" s="194">
        <f>IF(N166="sníž. přenesená",J166,0)</f>
        <v>0</v>
      </c>
      <c r="BI166" s="194">
        <f>IF(N166="nulová",J166,0)</f>
        <v>0</v>
      </c>
      <c r="BJ166" s="19" t="s">
        <v>82</v>
      </c>
      <c r="BK166" s="194">
        <f>ROUND(I166*H166,2)</f>
        <v>0</v>
      </c>
      <c r="BL166" s="19" t="s">
        <v>108</v>
      </c>
      <c r="BM166" s="193" t="s">
        <v>476</v>
      </c>
    </row>
    <row r="167" s="2" customFormat="1">
      <c r="A167" s="38"/>
      <c r="B167" s="39"/>
      <c r="C167" s="38"/>
      <c r="D167" s="196" t="s">
        <v>1062</v>
      </c>
      <c r="E167" s="38"/>
      <c r="F167" s="237" t="s">
        <v>2630</v>
      </c>
      <c r="G167" s="38"/>
      <c r="H167" s="38"/>
      <c r="I167" s="238"/>
      <c r="J167" s="38"/>
      <c r="K167" s="38"/>
      <c r="L167" s="39"/>
      <c r="M167" s="239"/>
      <c r="N167" s="240"/>
      <c r="O167" s="77"/>
      <c r="P167" s="77"/>
      <c r="Q167" s="77"/>
      <c r="R167" s="77"/>
      <c r="S167" s="77"/>
      <c r="T167" s="78"/>
      <c r="U167" s="38"/>
      <c r="V167" s="38"/>
      <c r="W167" s="38"/>
      <c r="X167" s="38"/>
      <c r="Y167" s="38"/>
      <c r="Z167" s="38"/>
      <c r="AA167" s="38"/>
      <c r="AB167" s="38"/>
      <c r="AC167" s="38"/>
      <c r="AD167" s="38"/>
      <c r="AE167" s="38"/>
      <c r="AT167" s="19" t="s">
        <v>1062</v>
      </c>
      <c r="AU167" s="19" t="s">
        <v>82</v>
      </c>
    </row>
    <row r="168" s="2" customFormat="1" ht="21.75" customHeight="1">
      <c r="A168" s="38"/>
      <c r="B168" s="181"/>
      <c r="C168" s="182" t="s">
        <v>374</v>
      </c>
      <c r="D168" s="182" t="s">
        <v>259</v>
      </c>
      <c r="E168" s="183" t="s">
        <v>4491</v>
      </c>
      <c r="F168" s="184" t="s">
        <v>2732</v>
      </c>
      <c r="G168" s="185" t="s">
        <v>2365</v>
      </c>
      <c r="H168" s="186">
        <v>20</v>
      </c>
      <c r="I168" s="187"/>
      <c r="J168" s="188">
        <f>ROUND(I168*H168,2)</f>
        <v>0</v>
      </c>
      <c r="K168" s="184" t="s">
        <v>2351</v>
      </c>
      <c r="L168" s="39"/>
      <c r="M168" s="189" t="s">
        <v>1</v>
      </c>
      <c r="N168" s="190" t="s">
        <v>40</v>
      </c>
      <c r="O168" s="77"/>
      <c r="P168" s="191">
        <f>O168*H168</f>
        <v>0</v>
      </c>
      <c r="Q168" s="191">
        <v>0</v>
      </c>
      <c r="R168" s="191">
        <f>Q168*H168</f>
        <v>0</v>
      </c>
      <c r="S168" s="191">
        <v>0</v>
      </c>
      <c r="T168" s="192">
        <f>S168*H168</f>
        <v>0</v>
      </c>
      <c r="U168" s="38"/>
      <c r="V168" s="38"/>
      <c r="W168" s="38"/>
      <c r="X168" s="38"/>
      <c r="Y168" s="38"/>
      <c r="Z168" s="38"/>
      <c r="AA168" s="38"/>
      <c r="AB168" s="38"/>
      <c r="AC168" s="38"/>
      <c r="AD168" s="38"/>
      <c r="AE168" s="38"/>
      <c r="AR168" s="193" t="s">
        <v>108</v>
      </c>
      <c r="AT168" s="193" t="s">
        <v>259</v>
      </c>
      <c r="AU168" s="193" t="s">
        <v>82</v>
      </c>
      <c r="AY168" s="19" t="s">
        <v>257</v>
      </c>
      <c r="BE168" s="194">
        <f>IF(N168="základní",J168,0)</f>
        <v>0</v>
      </c>
      <c r="BF168" s="194">
        <f>IF(N168="snížená",J168,0)</f>
        <v>0</v>
      </c>
      <c r="BG168" s="194">
        <f>IF(N168="zákl. přenesená",J168,0)</f>
        <v>0</v>
      </c>
      <c r="BH168" s="194">
        <f>IF(N168="sníž. přenesená",J168,0)</f>
        <v>0</v>
      </c>
      <c r="BI168" s="194">
        <f>IF(N168="nulová",J168,0)</f>
        <v>0</v>
      </c>
      <c r="BJ168" s="19" t="s">
        <v>82</v>
      </c>
      <c r="BK168" s="194">
        <f>ROUND(I168*H168,2)</f>
        <v>0</v>
      </c>
      <c r="BL168" s="19" t="s">
        <v>108</v>
      </c>
      <c r="BM168" s="193" t="s">
        <v>490</v>
      </c>
    </row>
    <row r="169" s="2" customFormat="1">
      <c r="A169" s="38"/>
      <c r="B169" s="39"/>
      <c r="C169" s="38"/>
      <c r="D169" s="196" t="s">
        <v>1062</v>
      </c>
      <c r="E169" s="38"/>
      <c r="F169" s="237" t="s">
        <v>2630</v>
      </c>
      <c r="G169" s="38"/>
      <c r="H169" s="38"/>
      <c r="I169" s="238"/>
      <c r="J169" s="38"/>
      <c r="K169" s="38"/>
      <c r="L169" s="39"/>
      <c r="M169" s="239"/>
      <c r="N169" s="240"/>
      <c r="O169" s="77"/>
      <c r="P169" s="77"/>
      <c r="Q169" s="77"/>
      <c r="R169" s="77"/>
      <c r="S169" s="77"/>
      <c r="T169" s="78"/>
      <c r="U169" s="38"/>
      <c r="V169" s="38"/>
      <c r="W169" s="38"/>
      <c r="X169" s="38"/>
      <c r="Y169" s="38"/>
      <c r="Z169" s="38"/>
      <c r="AA169" s="38"/>
      <c r="AB169" s="38"/>
      <c r="AC169" s="38"/>
      <c r="AD169" s="38"/>
      <c r="AE169" s="38"/>
      <c r="AT169" s="19" t="s">
        <v>1062</v>
      </c>
      <c r="AU169" s="19" t="s">
        <v>82</v>
      </c>
    </row>
    <row r="170" s="2" customFormat="1" ht="16.5" customHeight="1">
      <c r="A170" s="38"/>
      <c r="B170" s="181"/>
      <c r="C170" s="182" t="s">
        <v>379</v>
      </c>
      <c r="D170" s="182" t="s">
        <v>259</v>
      </c>
      <c r="E170" s="183" t="s">
        <v>4492</v>
      </c>
      <c r="F170" s="184" t="s">
        <v>2734</v>
      </c>
      <c r="G170" s="185" t="s">
        <v>2365</v>
      </c>
      <c r="H170" s="186">
        <v>12</v>
      </c>
      <c r="I170" s="187"/>
      <c r="J170" s="188">
        <f>ROUND(I170*H170,2)</f>
        <v>0</v>
      </c>
      <c r="K170" s="184" t="s">
        <v>2351</v>
      </c>
      <c r="L170" s="39"/>
      <c r="M170" s="189" t="s">
        <v>1</v>
      </c>
      <c r="N170" s="190" t="s">
        <v>40</v>
      </c>
      <c r="O170" s="77"/>
      <c r="P170" s="191">
        <f>O170*H170</f>
        <v>0</v>
      </c>
      <c r="Q170" s="191">
        <v>0</v>
      </c>
      <c r="R170" s="191">
        <f>Q170*H170</f>
        <v>0</v>
      </c>
      <c r="S170" s="191">
        <v>0</v>
      </c>
      <c r="T170" s="192">
        <f>S170*H170</f>
        <v>0</v>
      </c>
      <c r="U170" s="38"/>
      <c r="V170" s="38"/>
      <c r="W170" s="38"/>
      <c r="X170" s="38"/>
      <c r="Y170" s="38"/>
      <c r="Z170" s="38"/>
      <c r="AA170" s="38"/>
      <c r="AB170" s="38"/>
      <c r="AC170" s="38"/>
      <c r="AD170" s="38"/>
      <c r="AE170" s="38"/>
      <c r="AR170" s="193" t="s">
        <v>108</v>
      </c>
      <c r="AT170" s="193" t="s">
        <v>259</v>
      </c>
      <c r="AU170" s="193" t="s">
        <v>82</v>
      </c>
      <c r="AY170" s="19" t="s">
        <v>257</v>
      </c>
      <c r="BE170" s="194">
        <f>IF(N170="základní",J170,0)</f>
        <v>0</v>
      </c>
      <c r="BF170" s="194">
        <f>IF(N170="snížená",J170,0)</f>
        <v>0</v>
      </c>
      <c r="BG170" s="194">
        <f>IF(N170="zákl. přenesená",J170,0)</f>
        <v>0</v>
      </c>
      <c r="BH170" s="194">
        <f>IF(N170="sníž. přenesená",J170,0)</f>
        <v>0</v>
      </c>
      <c r="BI170" s="194">
        <f>IF(N170="nulová",J170,0)</f>
        <v>0</v>
      </c>
      <c r="BJ170" s="19" t="s">
        <v>82</v>
      </c>
      <c r="BK170" s="194">
        <f>ROUND(I170*H170,2)</f>
        <v>0</v>
      </c>
      <c r="BL170" s="19" t="s">
        <v>108</v>
      </c>
      <c r="BM170" s="193" t="s">
        <v>530</v>
      </c>
    </row>
    <row r="171" s="2" customFormat="1">
      <c r="A171" s="38"/>
      <c r="B171" s="39"/>
      <c r="C171" s="38"/>
      <c r="D171" s="196" t="s">
        <v>1062</v>
      </c>
      <c r="E171" s="38"/>
      <c r="F171" s="237" t="s">
        <v>2630</v>
      </c>
      <c r="G171" s="38"/>
      <c r="H171" s="38"/>
      <c r="I171" s="238"/>
      <c r="J171" s="38"/>
      <c r="K171" s="38"/>
      <c r="L171" s="39"/>
      <c r="M171" s="239"/>
      <c r="N171" s="240"/>
      <c r="O171" s="77"/>
      <c r="P171" s="77"/>
      <c r="Q171" s="77"/>
      <c r="R171" s="77"/>
      <c r="S171" s="77"/>
      <c r="T171" s="78"/>
      <c r="U171" s="38"/>
      <c r="V171" s="38"/>
      <c r="W171" s="38"/>
      <c r="X171" s="38"/>
      <c r="Y171" s="38"/>
      <c r="Z171" s="38"/>
      <c r="AA171" s="38"/>
      <c r="AB171" s="38"/>
      <c r="AC171" s="38"/>
      <c r="AD171" s="38"/>
      <c r="AE171" s="38"/>
      <c r="AT171" s="19" t="s">
        <v>1062</v>
      </c>
      <c r="AU171" s="19" t="s">
        <v>82</v>
      </c>
    </row>
    <row r="172" s="2" customFormat="1" ht="16.5" customHeight="1">
      <c r="A172" s="38"/>
      <c r="B172" s="181"/>
      <c r="C172" s="182" t="s">
        <v>388</v>
      </c>
      <c r="D172" s="182" t="s">
        <v>259</v>
      </c>
      <c r="E172" s="183" t="s">
        <v>4493</v>
      </c>
      <c r="F172" s="184" t="s">
        <v>2736</v>
      </c>
      <c r="G172" s="185" t="s">
        <v>2365</v>
      </c>
      <c r="H172" s="186">
        <v>75</v>
      </c>
      <c r="I172" s="187"/>
      <c r="J172" s="188">
        <f>ROUND(I172*H172,2)</f>
        <v>0</v>
      </c>
      <c r="K172" s="184" t="s">
        <v>2351</v>
      </c>
      <c r="L172" s="39"/>
      <c r="M172" s="189" t="s">
        <v>1</v>
      </c>
      <c r="N172" s="190" t="s">
        <v>40</v>
      </c>
      <c r="O172" s="77"/>
      <c r="P172" s="191">
        <f>O172*H172</f>
        <v>0</v>
      </c>
      <c r="Q172" s="191">
        <v>0</v>
      </c>
      <c r="R172" s="191">
        <f>Q172*H172</f>
        <v>0</v>
      </c>
      <c r="S172" s="191">
        <v>0</v>
      </c>
      <c r="T172" s="192">
        <f>S172*H172</f>
        <v>0</v>
      </c>
      <c r="U172" s="38"/>
      <c r="V172" s="38"/>
      <c r="W172" s="38"/>
      <c r="X172" s="38"/>
      <c r="Y172" s="38"/>
      <c r="Z172" s="38"/>
      <c r="AA172" s="38"/>
      <c r="AB172" s="38"/>
      <c r="AC172" s="38"/>
      <c r="AD172" s="38"/>
      <c r="AE172" s="38"/>
      <c r="AR172" s="193" t="s">
        <v>108</v>
      </c>
      <c r="AT172" s="193" t="s">
        <v>259</v>
      </c>
      <c r="AU172" s="193" t="s">
        <v>82</v>
      </c>
      <c r="AY172" s="19" t="s">
        <v>257</v>
      </c>
      <c r="BE172" s="194">
        <f>IF(N172="základní",J172,0)</f>
        <v>0</v>
      </c>
      <c r="BF172" s="194">
        <f>IF(N172="snížená",J172,0)</f>
        <v>0</v>
      </c>
      <c r="BG172" s="194">
        <f>IF(N172="zákl. přenesená",J172,0)</f>
        <v>0</v>
      </c>
      <c r="BH172" s="194">
        <f>IF(N172="sníž. přenesená",J172,0)</f>
        <v>0</v>
      </c>
      <c r="BI172" s="194">
        <f>IF(N172="nulová",J172,0)</f>
        <v>0</v>
      </c>
      <c r="BJ172" s="19" t="s">
        <v>82</v>
      </c>
      <c r="BK172" s="194">
        <f>ROUND(I172*H172,2)</f>
        <v>0</v>
      </c>
      <c r="BL172" s="19" t="s">
        <v>108</v>
      </c>
      <c r="BM172" s="193" t="s">
        <v>589</v>
      </c>
    </row>
    <row r="173" s="2" customFormat="1">
      <c r="A173" s="38"/>
      <c r="B173" s="39"/>
      <c r="C173" s="38"/>
      <c r="D173" s="196" t="s">
        <v>1062</v>
      </c>
      <c r="E173" s="38"/>
      <c r="F173" s="237" t="s">
        <v>2630</v>
      </c>
      <c r="G173" s="38"/>
      <c r="H173" s="38"/>
      <c r="I173" s="238"/>
      <c r="J173" s="38"/>
      <c r="K173" s="38"/>
      <c r="L173" s="39"/>
      <c r="M173" s="239"/>
      <c r="N173" s="240"/>
      <c r="O173" s="77"/>
      <c r="P173" s="77"/>
      <c r="Q173" s="77"/>
      <c r="R173" s="77"/>
      <c r="S173" s="77"/>
      <c r="T173" s="78"/>
      <c r="U173" s="38"/>
      <c r="V173" s="38"/>
      <c r="W173" s="38"/>
      <c r="X173" s="38"/>
      <c r="Y173" s="38"/>
      <c r="Z173" s="38"/>
      <c r="AA173" s="38"/>
      <c r="AB173" s="38"/>
      <c r="AC173" s="38"/>
      <c r="AD173" s="38"/>
      <c r="AE173" s="38"/>
      <c r="AT173" s="19" t="s">
        <v>1062</v>
      </c>
      <c r="AU173" s="19" t="s">
        <v>82</v>
      </c>
    </row>
    <row r="174" s="2" customFormat="1" ht="24.15" customHeight="1">
      <c r="A174" s="38"/>
      <c r="B174" s="181"/>
      <c r="C174" s="182" t="s">
        <v>7</v>
      </c>
      <c r="D174" s="182" t="s">
        <v>259</v>
      </c>
      <c r="E174" s="183" t="s">
        <v>4494</v>
      </c>
      <c r="F174" s="184" t="s">
        <v>2738</v>
      </c>
      <c r="G174" s="185" t="s">
        <v>2365</v>
      </c>
      <c r="H174" s="186">
        <v>39</v>
      </c>
      <c r="I174" s="187"/>
      <c r="J174" s="188">
        <f>ROUND(I174*H174,2)</f>
        <v>0</v>
      </c>
      <c r="K174" s="184" t="s">
        <v>2351</v>
      </c>
      <c r="L174" s="39"/>
      <c r="M174" s="189" t="s">
        <v>1</v>
      </c>
      <c r="N174" s="190" t="s">
        <v>40</v>
      </c>
      <c r="O174" s="77"/>
      <c r="P174" s="191">
        <f>O174*H174</f>
        <v>0</v>
      </c>
      <c r="Q174" s="191">
        <v>0</v>
      </c>
      <c r="R174" s="191">
        <f>Q174*H174</f>
        <v>0</v>
      </c>
      <c r="S174" s="191">
        <v>0</v>
      </c>
      <c r="T174" s="192">
        <f>S174*H174</f>
        <v>0</v>
      </c>
      <c r="U174" s="38"/>
      <c r="V174" s="38"/>
      <c r="W174" s="38"/>
      <c r="X174" s="38"/>
      <c r="Y174" s="38"/>
      <c r="Z174" s="38"/>
      <c r="AA174" s="38"/>
      <c r="AB174" s="38"/>
      <c r="AC174" s="38"/>
      <c r="AD174" s="38"/>
      <c r="AE174" s="38"/>
      <c r="AR174" s="193" t="s">
        <v>108</v>
      </c>
      <c r="AT174" s="193" t="s">
        <v>259</v>
      </c>
      <c r="AU174" s="193" t="s">
        <v>82</v>
      </c>
      <c r="AY174" s="19" t="s">
        <v>257</v>
      </c>
      <c r="BE174" s="194">
        <f>IF(N174="základní",J174,0)</f>
        <v>0</v>
      </c>
      <c r="BF174" s="194">
        <f>IF(N174="snížená",J174,0)</f>
        <v>0</v>
      </c>
      <c r="BG174" s="194">
        <f>IF(N174="zákl. přenesená",J174,0)</f>
        <v>0</v>
      </c>
      <c r="BH174" s="194">
        <f>IF(N174="sníž. přenesená",J174,0)</f>
        <v>0</v>
      </c>
      <c r="BI174" s="194">
        <f>IF(N174="nulová",J174,0)</f>
        <v>0</v>
      </c>
      <c r="BJ174" s="19" t="s">
        <v>82</v>
      </c>
      <c r="BK174" s="194">
        <f>ROUND(I174*H174,2)</f>
        <v>0</v>
      </c>
      <c r="BL174" s="19" t="s">
        <v>108</v>
      </c>
      <c r="BM174" s="193" t="s">
        <v>599</v>
      </c>
    </row>
    <row r="175" s="2" customFormat="1">
      <c r="A175" s="38"/>
      <c r="B175" s="39"/>
      <c r="C175" s="38"/>
      <c r="D175" s="196" t="s">
        <v>1062</v>
      </c>
      <c r="E175" s="38"/>
      <c r="F175" s="237" t="s">
        <v>2630</v>
      </c>
      <c r="G175" s="38"/>
      <c r="H175" s="38"/>
      <c r="I175" s="238"/>
      <c r="J175" s="38"/>
      <c r="K175" s="38"/>
      <c r="L175" s="39"/>
      <c r="M175" s="239"/>
      <c r="N175" s="240"/>
      <c r="O175" s="77"/>
      <c r="P175" s="77"/>
      <c r="Q175" s="77"/>
      <c r="R175" s="77"/>
      <c r="S175" s="77"/>
      <c r="T175" s="78"/>
      <c r="U175" s="38"/>
      <c r="V175" s="38"/>
      <c r="W175" s="38"/>
      <c r="X175" s="38"/>
      <c r="Y175" s="38"/>
      <c r="Z175" s="38"/>
      <c r="AA175" s="38"/>
      <c r="AB175" s="38"/>
      <c r="AC175" s="38"/>
      <c r="AD175" s="38"/>
      <c r="AE175" s="38"/>
      <c r="AT175" s="19" t="s">
        <v>1062</v>
      </c>
      <c r="AU175" s="19" t="s">
        <v>82</v>
      </c>
    </row>
    <row r="176" s="2" customFormat="1" ht="16.5" customHeight="1">
      <c r="A176" s="38"/>
      <c r="B176" s="181"/>
      <c r="C176" s="182" t="s">
        <v>402</v>
      </c>
      <c r="D176" s="182" t="s">
        <v>259</v>
      </c>
      <c r="E176" s="183" t="s">
        <v>4495</v>
      </c>
      <c r="F176" s="184" t="s">
        <v>2740</v>
      </c>
      <c r="G176" s="185" t="s">
        <v>2365</v>
      </c>
      <c r="H176" s="186">
        <v>4</v>
      </c>
      <c r="I176" s="187"/>
      <c r="J176" s="188">
        <f>ROUND(I176*H176,2)</f>
        <v>0</v>
      </c>
      <c r="K176" s="184" t="s">
        <v>2351</v>
      </c>
      <c r="L176" s="39"/>
      <c r="M176" s="189" t="s">
        <v>1</v>
      </c>
      <c r="N176" s="190" t="s">
        <v>40</v>
      </c>
      <c r="O176" s="77"/>
      <c r="P176" s="191">
        <f>O176*H176</f>
        <v>0</v>
      </c>
      <c r="Q176" s="191">
        <v>0</v>
      </c>
      <c r="R176" s="191">
        <f>Q176*H176</f>
        <v>0</v>
      </c>
      <c r="S176" s="191">
        <v>0</v>
      </c>
      <c r="T176" s="192">
        <f>S176*H176</f>
        <v>0</v>
      </c>
      <c r="U176" s="38"/>
      <c r="V176" s="38"/>
      <c r="W176" s="38"/>
      <c r="X176" s="38"/>
      <c r="Y176" s="38"/>
      <c r="Z176" s="38"/>
      <c r="AA176" s="38"/>
      <c r="AB176" s="38"/>
      <c r="AC176" s="38"/>
      <c r="AD176" s="38"/>
      <c r="AE176" s="38"/>
      <c r="AR176" s="193" t="s">
        <v>108</v>
      </c>
      <c r="AT176" s="193" t="s">
        <v>259</v>
      </c>
      <c r="AU176" s="193" t="s">
        <v>82</v>
      </c>
      <c r="AY176" s="19" t="s">
        <v>257</v>
      </c>
      <c r="BE176" s="194">
        <f>IF(N176="základní",J176,0)</f>
        <v>0</v>
      </c>
      <c r="BF176" s="194">
        <f>IF(N176="snížená",J176,0)</f>
        <v>0</v>
      </c>
      <c r="BG176" s="194">
        <f>IF(N176="zákl. přenesená",J176,0)</f>
        <v>0</v>
      </c>
      <c r="BH176" s="194">
        <f>IF(N176="sníž. přenesená",J176,0)</f>
        <v>0</v>
      </c>
      <c r="BI176" s="194">
        <f>IF(N176="nulová",J176,0)</f>
        <v>0</v>
      </c>
      <c r="BJ176" s="19" t="s">
        <v>82</v>
      </c>
      <c r="BK176" s="194">
        <f>ROUND(I176*H176,2)</f>
        <v>0</v>
      </c>
      <c r="BL176" s="19" t="s">
        <v>108</v>
      </c>
      <c r="BM176" s="193" t="s">
        <v>609</v>
      </c>
    </row>
    <row r="177" s="2" customFormat="1">
      <c r="A177" s="38"/>
      <c r="B177" s="39"/>
      <c r="C177" s="38"/>
      <c r="D177" s="196" t="s">
        <v>1062</v>
      </c>
      <c r="E177" s="38"/>
      <c r="F177" s="237" t="s">
        <v>2630</v>
      </c>
      <c r="G177" s="38"/>
      <c r="H177" s="38"/>
      <c r="I177" s="238"/>
      <c r="J177" s="38"/>
      <c r="K177" s="38"/>
      <c r="L177" s="39"/>
      <c r="M177" s="239"/>
      <c r="N177" s="240"/>
      <c r="O177" s="77"/>
      <c r="P177" s="77"/>
      <c r="Q177" s="77"/>
      <c r="R177" s="77"/>
      <c r="S177" s="77"/>
      <c r="T177" s="78"/>
      <c r="U177" s="38"/>
      <c r="V177" s="38"/>
      <c r="W177" s="38"/>
      <c r="X177" s="38"/>
      <c r="Y177" s="38"/>
      <c r="Z177" s="38"/>
      <c r="AA177" s="38"/>
      <c r="AB177" s="38"/>
      <c r="AC177" s="38"/>
      <c r="AD177" s="38"/>
      <c r="AE177" s="38"/>
      <c r="AT177" s="19" t="s">
        <v>1062</v>
      </c>
      <c r="AU177" s="19" t="s">
        <v>82</v>
      </c>
    </row>
    <row r="178" s="2" customFormat="1" ht="16.5" customHeight="1">
      <c r="A178" s="38"/>
      <c r="B178" s="181"/>
      <c r="C178" s="182" t="s">
        <v>406</v>
      </c>
      <c r="D178" s="182" t="s">
        <v>259</v>
      </c>
      <c r="E178" s="183" t="s">
        <v>4496</v>
      </c>
      <c r="F178" s="184" t="s">
        <v>2742</v>
      </c>
      <c r="G178" s="185" t="s">
        <v>422</v>
      </c>
      <c r="H178" s="186">
        <v>20</v>
      </c>
      <c r="I178" s="187"/>
      <c r="J178" s="188">
        <f>ROUND(I178*H178,2)</f>
        <v>0</v>
      </c>
      <c r="K178" s="184" t="s">
        <v>2351</v>
      </c>
      <c r="L178" s="39"/>
      <c r="M178" s="189" t="s">
        <v>1</v>
      </c>
      <c r="N178" s="190" t="s">
        <v>40</v>
      </c>
      <c r="O178" s="77"/>
      <c r="P178" s="191">
        <f>O178*H178</f>
        <v>0</v>
      </c>
      <c r="Q178" s="191">
        <v>0</v>
      </c>
      <c r="R178" s="191">
        <f>Q178*H178</f>
        <v>0</v>
      </c>
      <c r="S178" s="191">
        <v>0</v>
      </c>
      <c r="T178" s="192">
        <f>S178*H178</f>
        <v>0</v>
      </c>
      <c r="U178" s="38"/>
      <c r="V178" s="38"/>
      <c r="W178" s="38"/>
      <c r="X178" s="38"/>
      <c r="Y178" s="38"/>
      <c r="Z178" s="38"/>
      <c r="AA178" s="38"/>
      <c r="AB178" s="38"/>
      <c r="AC178" s="38"/>
      <c r="AD178" s="38"/>
      <c r="AE178" s="38"/>
      <c r="AR178" s="193" t="s">
        <v>108</v>
      </c>
      <c r="AT178" s="193" t="s">
        <v>259</v>
      </c>
      <c r="AU178" s="193" t="s">
        <v>82</v>
      </c>
      <c r="AY178" s="19" t="s">
        <v>257</v>
      </c>
      <c r="BE178" s="194">
        <f>IF(N178="základní",J178,0)</f>
        <v>0</v>
      </c>
      <c r="BF178" s="194">
        <f>IF(N178="snížená",J178,0)</f>
        <v>0</v>
      </c>
      <c r="BG178" s="194">
        <f>IF(N178="zákl. přenesená",J178,0)</f>
        <v>0</v>
      </c>
      <c r="BH178" s="194">
        <f>IF(N178="sníž. přenesená",J178,0)</f>
        <v>0</v>
      </c>
      <c r="BI178" s="194">
        <f>IF(N178="nulová",J178,0)</f>
        <v>0</v>
      </c>
      <c r="BJ178" s="19" t="s">
        <v>82</v>
      </c>
      <c r="BK178" s="194">
        <f>ROUND(I178*H178,2)</f>
        <v>0</v>
      </c>
      <c r="BL178" s="19" t="s">
        <v>108</v>
      </c>
      <c r="BM178" s="193" t="s">
        <v>622</v>
      </c>
    </row>
    <row r="179" s="2" customFormat="1">
      <c r="A179" s="38"/>
      <c r="B179" s="39"/>
      <c r="C179" s="38"/>
      <c r="D179" s="196" t="s">
        <v>1062</v>
      </c>
      <c r="E179" s="38"/>
      <c r="F179" s="237" t="s">
        <v>2630</v>
      </c>
      <c r="G179" s="38"/>
      <c r="H179" s="38"/>
      <c r="I179" s="238"/>
      <c r="J179" s="38"/>
      <c r="K179" s="38"/>
      <c r="L179" s="39"/>
      <c r="M179" s="239"/>
      <c r="N179" s="240"/>
      <c r="O179" s="77"/>
      <c r="P179" s="77"/>
      <c r="Q179" s="77"/>
      <c r="R179" s="77"/>
      <c r="S179" s="77"/>
      <c r="T179" s="78"/>
      <c r="U179" s="38"/>
      <c r="V179" s="38"/>
      <c r="W179" s="38"/>
      <c r="X179" s="38"/>
      <c r="Y179" s="38"/>
      <c r="Z179" s="38"/>
      <c r="AA179" s="38"/>
      <c r="AB179" s="38"/>
      <c r="AC179" s="38"/>
      <c r="AD179" s="38"/>
      <c r="AE179" s="38"/>
      <c r="AT179" s="19" t="s">
        <v>1062</v>
      </c>
      <c r="AU179" s="19" t="s">
        <v>82</v>
      </c>
    </row>
    <row r="180" s="2" customFormat="1" ht="16.5" customHeight="1">
      <c r="A180" s="38"/>
      <c r="B180" s="181"/>
      <c r="C180" s="182" t="s">
        <v>413</v>
      </c>
      <c r="D180" s="182" t="s">
        <v>259</v>
      </c>
      <c r="E180" s="183" t="s">
        <v>4497</v>
      </c>
      <c r="F180" s="184" t="s">
        <v>2744</v>
      </c>
      <c r="G180" s="185" t="s">
        <v>323</v>
      </c>
      <c r="H180" s="186">
        <v>2</v>
      </c>
      <c r="I180" s="187"/>
      <c r="J180" s="188">
        <f>ROUND(I180*H180,2)</f>
        <v>0</v>
      </c>
      <c r="K180" s="184" t="s">
        <v>2351</v>
      </c>
      <c r="L180" s="39"/>
      <c r="M180" s="189" t="s">
        <v>1</v>
      </c>
      <c r="N180" s="190" t="s">
        <v>40</v>
      </c>
      <c r="O180" s="77"/>
      <c r="P180" s="191">
        <f>O180*H180</f>
        <v>0</v>
      </c>
      <c r="Q180" s="191">
        <v>0</v>
      </c>
      <c r="R180" s="191">
        <f>Q180*H180</f>
        <v>0</v>
      </c>
      <c r="S180" s="191">
        <v>0</v>
      </c>
      <c r="T180" s="192">
        <f>S180*H180</f>
        <v>0</v>
      </c>
      <c r="U180" s="38"/>
      <c r="V180" s="38"/>
      <c r="W180" s="38"/>
      <c r="X180" s="38"/>
      <c r="Y180" s="38"/>
      <c r="Z180" s="38"/>
      <c r="AA180" s="38"/>
      <c r="AB180" s="38"/>
      <c r="AC180" s="38"/>
      <c r="AD180" s="38"/>
      <c r="AE180" s="38"/>
      <c r="AR180" s="193" t="s">
        <v>108</v>
      </c>
      <c r="AT180" s="193" t="s">
        <v>259</v>
      </c>
      <c r="AU180" s="193" t="s">
        <v>82</v>
      </c>
      <c r="AY180" s="19" t="s">
        <v>257</v>
      </c>
      <c r="BE180" s="194">
        <f>IF(N180="základní",J180,0)</f>
        <v>0</v>
      </c>
      <c r="BF180" s="194">
        <f>IF(N180="snížená",J180,0)</f>
        <v>0</v>
      </c>
      <c r="BG180" s="194">
        <f>IF(N180="zákl. přenesená",J180,0)</f>
        <v>0</v>
      </c>
      <c r="BH180" s="194">
        <f>IF(N180="sníž. přenesená",J180,0)</f>
        <v>0</v>
      </c>
      <c r="BI180" s="194">
        <f>IF(N180="nulová",J180,0)</f>
        <v>0</v>
      </c>
      <c r="BJ180" s="19" t="s">
        <v>82</v>
      </c>
      <c r="BK180" s="194">
        <f>ROUND(I180*H180,2)</f>
        <v>0</v>
      </c>
      <c r="BL180" s="19" t="s">
        <v>108</v>
      </c>
      <c r="BM180" s="193" t="s">
        <v>647</v>
      </c>
    </row>
    <row r="181" s="2" customFormat="1">
      <c r="A181" s="38"/>
      <c r="B181" s="39"/>
      <c r="C181" s="38"/>
      <c r="D181" s="196" t="s">
        <v>1062</v>
      </c>
      <c r="E181" s="38"/>
      <c r="F181" s="237" t="s">
        <v>2630</v>
      </c>
      <c r="G181" s="38"/>
      <c r="H181" s="38"/>
      <c r="I181" s="238"/>
      <c r="J181" s="38"/>
      <c r="K181" s="38"/>
      <c r="L181" s="39"/>
      <c r="M181" s="239"/>
      <c r="N181" s="240"/>
      <c r="O181" s="77"/>
      <c r="P181" s="77"/>
      <c r="Q181" s="77"/>
      <c r="R181" s="77"/>
      <c r="S181" s="77"/>
      <c r="T181" s="78"/>
      <c r="U181" s="38"/>
      <c r="V181" s="38"/>
      <c r="W181" s="38"/>
      <c r="X181" s="38"/>
      <c r="Y181" s="38"/>
      <c r="Z181" s="38"/>
      <c r="AA181" s="38"/>
      <c r="AB181" s="38"/>
      <c r="AC181" s="38"/>
      <c r="AD181" s="38"/>
      <c r="AE181" s="38"/>
      <c r="AT181" s="19" t="s">
        <v>1062</v>
      </c>
      <c r="AU181" s="19" t="s">
        <v>82</v>
      </c>
    </row>
    <row r="182" s="2" customFormat="1" ht="16.5" customHeight="1">
      <c r="A182" s="38"/>
      <c r="B182" s="181"/>
      <c r="C182" s="182" t="s">
        <v>419</v>
      </c>
      <c r="D182" s="182" t="s">
        <v>259</v>
      </c>
      <c r="E182" s="183" t="s">
        <v>4498</v>
      </c>
      <c r="F182" s="184" t="s">
        <v>2746</v>
      </c>
      <c r="G182" s="185" t="s">
        <v>323</v>
      </c>
      <c r="H182" s="186">
        <v>0.5</v>
      </c>
      <c r="I182" s="187"/>
      <c r="J182" s="188">
        <f>ROUND(I182*H182,2)</f>
        <v>0</v>
      </c>
      <c r="K182" s="184" t="s">
        <v>2351</v>
      </c>
      <c r="L182" s="39"/>
      <c r="M182" s="189" t="s">
        <v>1</v>
      </c>
      <c r="N182" s="190" t="s">
        <v>40</v>
      </c>
      <c r="O182" s="77"/>
      <c r="P182" s="191">
        <f>O182*H182</f>
        <v>0</v>
      </c>
      <c r="Q182" s="191">
        <v>0</v>
      </c>
      <c r="R182" s="191">
        <f>Q182*H182</f>
        <v>0</v>
      </c>
      <c r="S182" s="191">
        <v>0</v>
      </c>
      <c r="T182" s="192">
        <f>S182*H182</f>
        <v>0</v>
      </c>
      <c r="U182" s="38"/>
      <c r="V182" s="38"/>
      <c r="W182" s="38"/>
      <c r="X182" s="38"/>
      <c r="Y182" s="38"/>
      <c r="Z182" s="38"/>
      <c r="AA182" s="38"/>
      <c r="AB182" s="38"/>
      <c r="AC182" s="38"/>
      <c r="AD182" s="38"/>
      <c r="AE182" s="38"/>
      <c r="AR182" s="193" t="s">
        <v>108</v>
      </c>
      <c r="AT182" s="193" t="s">
        <v>259</v>
      </c>
      <c r="AU182" s="193" t="s">
        <v>82</v>
      </c>
      <c r="AY182" s="19" t="s">
        <v>257</v>
      </c>
      <c r="BE182" s="194">
        <f>IF(N182="základní",J182,0)</f>
        <v>0</v>
      </c>
      <c r="BF182" s="194">
        <f>IF(N182="snížená",J182,0)</f>
        <v>0</v>
      </c>
      <c r="BG182" s="194">
        <f>IF(N182="zákl. přenesená",J182,0)</f>
        <v>0</v>
      </c>
      <c r="BH182" s="194">
        <f>IF(N182="sníž. přenesená",J182,0)</f>
        <v>0</v>
      </c>
      <c r="BI182" s="194">
        <f>IF(N182="nulová",J182,0)</f>
        <v>0</v>
      </c>
      <c r="BJ182" s="19" t="s">
        <v>82</v>
      </c>
      <c r="BK182" s="194">
        <f>ROUND(I182*H182,2)</f>
        <v>0</v>
      </c>
      <c r="BL182" s="19" t="s">
        <v>108</v>
      </c>
      <c r="BM182" s="193" t="s">
        <v>659</v>
      </c>
    </row>
    <row r="183" s="2" customFormat="1">
      <c r="A183" s="38"/>
      <c r="B183" s="39"/>
      <c r="C183" s="38"/>
      <c r="D183" s="196" t="s">
        <v>1062</v>
      </c>
      <c r="E183" s="38"/>
      <c r="F183" s="237" t="s">
        <v>2630</v>
      </c>
      <c r="G183" s="38"/>
      <c r="H183" s="38"/>
      <c r="I183" s="238"/>
      <c r="J183" s="38"/>
      <c r="K183" s="38"/>
      <c r="L183" s="39"/>
      <c r="M183" s="239"/>
      <c r="N183" s="240"/>
      <c r="O183" s="77"/>
      <c r="P183" s="77"/>
      <c r="Q183" s="77"/>
      <c r="R183" s="77"/>
      <c r="S183" s="77"/>
      <c r="T183" s="78"/>
      <c r="U183" s="38"/>
      <c r="V183" s="38"/>
      <c r="W183" s="38"/>
      <c r="X183" s="38"/>
      <c r="Y183" s="38"/>
      <c r="Z183" s="38"/>
      <c r="AA183" s="38"/>
      <c r="AB183" s="38"/>
      <c r="AC183" s="38"/>
      <c r="AD183" s="38"/>
      <c r="AE183" s="38"/>
      <c r="AT183" s="19" t="s">
        <v>1062</v>
      </c>
      <c r="AU183" s="19" t="s">
        <v>82</v>
      </c>
    </row>
    <row r="184" s="2" customFormat="1" ht="16.5" customHeight="1">
      <c r="A184" s="38"/>
      <c r="B184" s="181"/>
      <c r="C184" s="182" t="s">
        <v>427</v>
      </c>
      <c r="D184" s="182" t="s">
        <v>259</v>
      </c>
      <c r="E184" s="183" t="s">
        <v>4499</v>
      </c>
      <c r="F184" s="184" t="s">
        <v>2750</v>
      </c>
      <c r="G184" s="185" t="s">
        <v>774</v>
      </c>
      <c r="H184" s="186">
        <v>1</v>
      </c>
      <c r="I184" s="187"/>
      <c r="J184" s="188">
        <f>ROUND(I184*H184,2)</f>
        <v>0</v>
      </c>
      <c r="K184" s="184" t="s">
        <v>2351</v>
      </c>
      <c r="L184" s="39"/>
      <c r="M184" s="189" t="s">
        <v>1</v>
      </c>
      <c r="N184" s="190" t="s">
        <v>40</v>
      </c>
      <c r="O184" s="77"/>
      <c r="P184" s="191">
        <f>O184*H184</f>
        <v>0</v>
      </c>
      <c r="Q184" s="191">
        <v>0</v>
      </c>
      <c r="R184" s="191">
        <f>Q184*H184</f>
        <v>0</v>
      </c>
      <c r="S184" s="191">
        <v>0</v>
      </c>
      <c r="T184" s="192">
        <f>S184*H184</f>
        <v>0</v>
      </c>
      <c r="U184" s="38"/>
      <c r="V184" s="38"/>
      <c r="W184" s="38"/>
      <c r="X184" s="38"/>
      <c r="Y184" s="38"/>
      <c r="Z184" s="38"/>
      <c r="AA184" s="38"/>
      <c r="AB184" s="38"/>
      <c r="AC184" s="38"/>
      <c r="AD184" s="38"/>
      <c r="AE184" s="38"/>
      <c r="AR184" s="193" t="s">
        <v>108</v>
      </c>
      <c r="AT184" s="193" t="s">
        <v>259</v>
      </c>
      <c r="AU184" s="193" t="s">
        <v>82</v>
      </c>
      <c r="AY184" s="19" t="s">
        <v>257</v>
      </c>
      <c r="BE184" s="194">
        <f>IF(N184="základní",J184,0)</f>
        <v>0</v>
      </c>
      <c r="BF184" s="194">
        <f>IF(N184="snížená",J184,0)</f>
        <v>0</v>
      </c>
      <c r="BG184" s="194">
        <f>IF(N184="zákl. přenesená",J184,0)</f>
        <v>0</v>
      </c>
      <c r="BH184" s="194">
        <f>IF(N184="sníž. přenesená",J184,0)</f>
        <v>0</v>
      </c>
      <c r="BI184" s="194">
        <f>IF(N184="nulová",J184,0)</f>
        <v>0</v>
      </c>
      <c r="BJ184" s="19" t="s">
        <v>82</v>
      </c>
      <c r="BK184" s="194">
        <f>ROUND(I184*H184,2)</f>
        <v>0</v>
      </c>
      <c r="BL184" s="19" t="s">
        <v>108</v>
      </c>
      <c r="BM184" s="193" t="s">
        <v>671</v>
      </c>
    </row>
    <row r="185" s="12" customFormat="1" ht="25.92" customHeight="1">
      <c r="A185" s="12"/>
      <c r="B185" s="168"/>
      <c r="C185" s="12"/>
      <c r="D185" s="169" t="s">
        <v>74</v>
      </c>
      <c r="E185" s="170" t="s">
        <v>4500</v>
      </c>
      <c r="F185" s="170" t="s">
        <v>2752</v>
      </c>
      <c r="G185" s="12"/>
      <c r="H185" s="12"/>
      <c r="I185" s="171"/>
      <c r="J185" s="172">
        <f>BK185</f>
        <v>0</v>
      </c>
      <c r="K185" s="12"/>
      <c r="L185" s="168"/>
      <c r="M185" s="173"/>
      <c r="N185" s="174"/>
      <c r="O185" s="174"/>
      <c r="P185" s="175">
        <f>SUM(P186:P214)</f>
        <v>0</v>
      </c>
      <c r="Q185" s="174"/>
      <c r="R185" s="175">
        <f>SUM(R186:R214)</f>
        <v>0</v>
      </c>
      <c r="S185" s="174"/>
      <c r="T185" s="176">
        <f>SUM(T186:T214)</f>
        <v>0</v>
      </c>
      <c r="U185" s="12"/>
      <c r="V185" s="12"/>
      <c r="W185" s="12"/>
      <c r="X185" s="12"/>
      <c r="Y185" s="12"/>
      <c r="Z185" s="12"/>
      <c r="AA185" s="12"/>
      <c r="AB185" s="12"/>
      <c r="AC185" s="12"/>
      <c r="AD185" s="12"/>
      <c r="AE185" s="12"/>
      <c r="AR185" s="169" t="s">
        <v>82</v>
      </c>
      <c r="AT185" s="177" t="s">
        <v>74</v>
      </c>
      <c r="AU185" s="177" t="s">
        <v>75</v>
      </c>
      <c r="AY185" s="169" t="s">
        <v>257</v>
      </c>
      <c r="BK185" s="178">
        <f>SUM(BK186:BK214)</f>
        <v>0</v>
      </c>
    </row>
    <row r="186" s="2" customFormat="1" ht="55.5" customHeight="1">
      <c r="A186" s="38"/>
      <c r="B186" s="181"/>
      <c r="C186" s="182" t="s">
        <v>433</v>
      </c>
      <c r="D186" s="182" t="s">
        <v>259</v>
      </c>
      <c r="E186" s="183" t="s">
        <v>4501</v>
      </c>
      <c r="F186" s="184" t="s">
        <v>2760</v>
      </c>
      <c r="G186" s="185" t="s">
        <v>2365</v>
      </c>
      <c r="H186" s="186">
        <v>6</v>
      </c>
      <c r="I186" s="187"/>
      <c r="J186" s="188">
        <f>ROUND(I186*H186,2)</f>
        <v>0</v>
      </c>
      <c r="K186" s="184" t="s">
        <v>2351</v>
      </c>
      <c r="L186" s="39"/>
      <c r="M186" s="189" t="s">
        <v>1</v>
      </c>
      <c r="N186" s="190" t="s">
        <v>40</v>
      </c>
      <c r="O186" s="77"/>
      <c r="P186" s="191">
        <f>O186*H186</f>
        <v>0</v>
      </c>
      <c r="Q186" s="191">
        <v>0</v>
      </c>
      <c r="R186" s="191">
        <f>Q186*H186</f>
        <v>0</v>
      </c>
      <c r="S186" s="191">
        <v>0</v>
      </c>
      <c r="T186" s="192">
        <f>S186*H186</f>
        <v>0</v>
      </c>
      <c r="U186" s="38"/>
      <c r="V186" s="38"/>
      <c r="W186" s="38"/>
      <c r="X186" s="38"/>
      <c r="Y186" s="38"/>
      <c r="Z186" s="38"/>
      <c r="AA186" s="38"/>
      <c r="AB186" s="38"/>
      <c r="AC186" s="38"/>
      <c r="AD186" s="38"/>
      <c r="AE186" s="38"/>
      <c r="AR186" s="193" t="s">
        <v>108</v>
      </c>
      <c r="AT186" s="193" t="s">
        <v>259</v>
      </c>
      <c r="AU186" s="193" t="s">
        <v>82</v>
      </c>
      <c r="AY186" s="19" t="s">
        <v>257</v>
      </c>
      <c r="BE186" s="194">
        <f>IF(N186="základní",J186,0)</f>
        <v>0</v>
      </c>
      <c r="BF186" s="194">
        <f>IF(N186="snížená",J186,0)</f>
        <v>0</v>
      </c>
      <c r="BG186" s="194">
        <f>IF(N186="zákl. přenesená",J186,0)</f>
        <v>0</v>
      </c>
      <c r="BH186" s="194">
        <f>IF(N186="sníž. přenesená",J186,0)</f>
        <v>0</v>
      </c>
      <c r="BI186" s="194">
        <f>IF(N186="nulová",J186,0)</f>
        <v>0</v>
      </c>
      <c r="BJ186" s="19" t="s">
        <v>82</v>
      </c>
      <c r="BK186" s="194">
        <f>ROUND(I186*H186,2)</f>
        <v>0</v>
      </c>
      <c r="BL186" s="19" t="s">
        <v>108</v>
      </c>
      <c r="BM186" s="193" t="s">
        <v>682</v>
      </c>
    </row>
    <row r="187" s="2" customFormat="1">
      <c r="A187" s="38"/>
      <c r="B187" s="39"/>
      <c r="C187" s="38"/>
      <c r="D187" s="196" t="s">
        <v>1062</v>
      </c>
      <c r="E187" s="38"/>
      <c r="F187" s="237" t="s">
        <v>2755</v>
      </c>
      <c r="G187" s="38"/>
      <c r="H187" s="38"/>
      <c r="I187" s="238"/>
      <c r="J187" s="38"/>
      <c r="K187" s="38"/>
      <c r="L187" s="39"/>
      <c r="M187" s="239"/>
      <c r="N187" s="240"/>
      <c r="O187" s="77"/>
      <c r="P187" s="77"/>
      <c r="Q187" s="77"/>
      <c r="R187" s="77"/>
      <c r="S187" s="77"/>
      <c r="T187" s="78"/>
      <c r="U187" s="38"/>
      <c r="V187" s="38"/>
      <c r="W187" s="38"/>
      <c r="X187" s="38"/>
      <c r="Y187" s="38"/>
      <c r="Z187" s="38"/>
      <c r="AA187" s="38"/>
      <c r="AB187" s="38"/>
      <c r="AC187" s="38"/>
      <c r="AD187" s="38"/>
      <c r="AE187" s="38"/>
      <c r="AT187" s="19" t="s">
        <v>1062</v>
      </c>
      <c r="AU187" s="19" t="s">
        <v>82</v>
      </c>
    </row>
    <row r="188" s="2" customFormat="1" ht="55.5" customHeight="1">
      <c r="A188" s="38"/>
      <c r="B188" s="181"/>
      <c r="C188" s="182" t="s">
        <v>439</v>
      </c>
      <c r="D188" s="182" t="s">
        <v>259</v>
      </c>
      <c r="E188" s="183" t="s">
        <v>4502</v>
      </c>
      <c r="F188" s="184" t="s">
        <v>2762</v>
      </c>
      <c r="G188" s="185" t="s">
        <v>2365</v>
      </c>
      <c r="H188" s="186">
        <v>3</v>
      </c>
      <c r="I188" s="187"/>
      <c r="J188" s="188">
        <f>ROUND(I188*H188,2)</f>
        <v>0</v>
      </c>
      <c r="K188" s="184" t="s">
        <v>2351</v>
      </c>
      <c r="L188" s="39"/>
      <c r="M188" s="189" t="s">
        <v>1</v>
      </c>
      <c r="N188" s="190" t="s">
        <v>40</v>
      </c>
      <c r="O188" s="77"/>
      <c r="P188" s="191">
        <f>O188*H188</f>
        <v>0</v>
      </c>
      <c r="Q188" s="191">
        <v>0</v>
      </c>
      <c r="R188" s="191">
        <f>Q188*H188</f>
        <v>0</v>
      </c>
      <c r="S188" s="191">
        <v>0</v>
      </c>
      <c r="T188" s="192">
        <f>S188*H188</f>
        <v>0</v>
      </c>
      <c r="U188" s="38"/>
      <c r="V188" s="38"/>
      <c r="W188" s="38"/>
      <c r="X188" s="38"/>
      <c r="Y188" s="38"/>
      <c r="Z188" s="38"/>
      <c r="AA188" s="38"/>
      <c r="AB188" s="38"/>
      <c r="AC188" s="38"/>
      <c r="AD188" s="38"/>
      <c r="AE188" s="38"/>
      <c r="AR188" s="193" t="s">
        <v>108</v>
      </c>
      <c r="AT188" s="193" t="s">
        <v>259</v>
      </c>
      <c r="AU188" s="193" t="s">
        <v>82</v>
      </c>
      <c r="AY188" s="19" t="s">
        <v>257</v>
      </c>
      <c r="BE188" s="194">
        <f>IF(N188="základní",J188,0)</f>
        <v>0</v>
      </c>
      <c r="BF188" s="194">
        <f>IF(N188="snížená",J188,0)</f>
        <v>0</v>
      </c>
      <c r="BG188" s="194">
        <f>IF(N188="zákl. přenesená",J188,0)</f>
        <v>0</v>
      </c>
      <c r="BH188" s="194">
        <f>IF(N188="sníž. přenesená",J188,0)</f>
        <v>0</v>
      </c>
      <c r="BI188" s="194">
        <f>IF(N188="nulová",J188,0)</f>
        <v>0</v>
      </c>
      <c r="BJ188" s="19" t="s">
        <v>82</v>
      </c>
      <c r="BK188" s="194">
        <f>ROUND(I188*H188,2)</f>
        <v>0</v>
      </c>
      <c r="BL188" s="19" t="s">
        <v>108</v>
      </c>
      <c r="BM188" s="193" t="s">
        <v>692</v>
      </c>
    </row>
    <row r="189" s="2" customFormat="1">
      <c r="A189" s="38"/>
      <c r="B189" s="39"/>
      <c r="C189" s="38"/>
      <c r="D189" s="196" t="s">
        <v>1062</v>
      </c>
      <c r="E189" s="38"/>
      <c r="F189" s="237" t="s">
        <v>2755</v>
      </c>
      <c r="G189" s="38"/>
      <c r="H189" s="38"/>
      <c r="I189" s="238"/>
      <c r="J189" s="38"/>
      <c r="K189" s="38"/>
      <c r="L189" s="39"/>
      <c r="M189" s="239"/>
      <c r="N189" s="240"/>
      <c r="O189" s="77"/>
      <c r="P189" s="77"/>
      <c r="Q189" s="77"/>
      <c r="R189" s="77"/>
      <c r="S189" s="77"/>
      <c r="T189" s="78"/>
      <c r="U189" s="38"/>
      <c r="V189" s="38"/>
      <c r="W189" s="38"/>
      <c r="X189" s="38"/>
      <c r="Y189" s="38"/>
      <c r="Z189" s="38"/>
      <c r="AA189" s="38"/>
      <c r="AB189" s="38"/>
      <c r="AC189" s="38"/>
      <c r="AD189" s="38"/>
      <c r="AE189" s="38"/>
      <c r="AT189" s="19" t="s">
        <v>1062</v>
      </c>
      <c r="AU189" s="19" t="s">
        <v>82</v>
      </c>
    </row>
    <row r="190" s="2" customFormat="1" ht="55.5" customHeight="1">
      <c r="A190" s="38"/>
      <c r="B190" s="181"/>
      <c r="C190" s="182" t="s">
        <v>443</v>
      </c>
      <c r="D190" s="182" t="s">
        <v>259</v>
      </c>
      <c r="E190" s="183" t="s">
        <v>4503</v>
      </c>
      <c r="F190" s="184" t="s">
        <v>2764</v>
      </c>
      <c r="G190" s="185" t="s">
        <v>2365</v>
      </c>
      <c r="H190" s="186">
        <v>3</v>
      </c>
      <c r="I190" s="187"/>
      <c r="J190" s="188">
        <f>ROUND(I190*H190,2)</f>
        <v>0</v>
      </c>
      <c r="K190" s="184" t="s">
        <v>2351</v>
      </c>
      <c r="L190" s="39"/>
      <c r="M190" s="189" t="s">
        <v>1</v>
      </c>
      <c r="N190" s="190" t="s">
        <v>40</v>
      </c>
      <c r="O190" s="77"/>
      <c r="P190" s="191">
        <f>O190*H190</f>
        <v>0</v>
      </c>
      <c r="Q190" s="191">
        <v>0</v>
      </c>
      <c r="R190" s="191">
        <f>Q190*H190</f>
        <v>0</v>
      </c>
      <c r="S190" s="191">
        <v>0</v>
      </c>
      <c r="T190" s="192">
        <f>S190*H190</f>
        <v>0</v>
      </c>
      <c r="U190" s="38"/>
      <c r="V190" s="38"/>
      <c r="W190" s="38"/>
      <c r="X190" s="38"/>
      <c r="Y190" s="38"/>
      <c r="Z190" s="38"/>
      <c r="AA190" s="38"/>
      <c r="AB190" s="38"/>
      <c r="AC190" s="38"/>
      <c r="AD190" s="38"/>
      <c r="AE190" s="38"/>
      <c r="AR190" s="193" t="s">
        <v>108</v>
      </c>
      <c r="AT190" s="193" t="s">
        <v>259</v>
      </c>
      <c r="AU190" s="193" t="s">
        <v>82</v>
      </c>
      <c r="AY190" s="19" t="s">
        <v>257</v>
      </c>
      <c r="BE190" s="194">
        <f>IF(N190="základní",J190,0)</f>
        <v>0</v>
      </c>
      <c r="BF190" s="194">
        <f>IF(N190="snížená",J190,0)</f>
        <v>0</v>
      </c>
      <c r="BG190" s="194">
        <f>IF(N190="zákl. přenesená",J190,0)</f>
        <v>0</v>
      </c>
      <c r="BH190" s="194">
        <f>IF(N190="sníž. přenesená",J190,0)</f>
        <v>0</v>
      </c>
      <c r="BI190" s="194">
        <f>IF(N190="nulová",J190,0)</f>
        <v>0</v>
      </c>
      <c r="BJ190" s="19" t="s">
        <v>82</v>
      </c>
      <c r="BK190" s="194">
        <f>ROUND(I190*H190,2)</f>
        <v>0</v>
      </c>
      <c r="BL190" s="19" t="s">
        <v>108</v>
      </c>
      <c r="BM190" s="193" t="s">
        <v>711</v>
      </c>
    </row>
    <row r="191" s="2" customFormat="1">
      <c r="A191" s="38"/>
      <c r="B191" s="39"/>
      <c r="C191" s="38"/>
      <c r="D191" s="196" t="s">
        <v>1062</v>
      </c>
      <c r="E191" s="38"/>
      <c r="F191" s="237" t="s">
        <v>2765</v>
      </c>
      <c r="G191" s="38"/>
      <c r="H191" s="38"/>
      <c r="I191" s="238"/>
      <c r="J191" s="38"/>
      <c r="K191" s="38"/>
      <c r="L191" s="39"/>
      <c r="M191" s="239"/>
      <c r="N191" s="240"/>
      <c r="O191" s="77"/>
      <c r="P191" s="77"/>
      <c r="Q191" s="77"/>
      <c r="R191" s="77"/>
      <c r="S191" s="77"/>
      <c r="T191" s="78"/>
      <c r="U191" s="38"/>
      <c r="V191" s="38"/>
      <c r="W191" s="38"/>
      <c r="X191" s="38"/>
      <c r="Y191" s="38"/>
      <c r="Z191" s="38"/>
      <c r="AA191" s="38"/>
      <c r="AB191" s="38"/>
      <c r="AC191" s="38"/>
      <c r="AD191" s="38"/>
      <c r="AE191" s="38"/>
      <c r="AT191" s="19" t="s">
        <v>1062</v>
      </c>
      <c r="AU191" s="19" t="s">
        <v>82</v>
      </c>
    </row>
    <row r="192" s="2" customFormat="1" ht="55.5" customHeight="1">
      <c r="A192" s="38"/>
      <c r="B192" s="181"/>
      <c r="C192" s="182" t="s">
        <v>450</v>
      </c>
      <c r="D192" s="182" t="s">
        <v>259</v>
      </c>
      <c r="E192" s="183" t="s">
        <v>4504</v>
      </c>
      <c r="F192" s="184" t="s">
        <v>2773</v>
      </c>
      <c r="G192" s="185" t="s">
        <v>2365</v>
      </c>
      <c r="H192" s="186">
        <v>4</v>
      </c>
      <c r="I192" s="187"/>
      <c r="J192" s="188">
        <f>ROUND(I192*H192,2)</f>
        <v>0</v>
      </c>
      <c r="K192" s="184" t="s">
        <v>2351</v>
      </c>
      <c r="L192" s="39"/>
      <c r="M192" s="189" t="s">
        <v>1</v>
      </c>
      <c r="N192" s="190" t="s">
        <v>40</v>
      </c>
      <c r="O192" s="77"/>
      <c r="P192" s="191">
        <f>O192*H192</f>
        <v>0</v>
      </c>
      <c r="Q192" s="191">
        <v>0</v>
      </c>
      <c r="R192" s="191">
        <f>Q192*H192</f>
        <v>0</v>
      </c>
      <c r="S192" s="191">
        <v>0</v>
      </c>
      <c r="T192" s="192">
        <f>S192*H192</f>
        <v>0</v>
      </c>
      <c r="U192" s="38"/>
      <c r="V192" s="38"/>
      <c r="W192" s="38"/>
      <c r="X192" s="38"/>
      <c r="Y192" s="38"/>
      <c r="Z192" s="38"/>
      <c r="AA192" s="38"/>
      <c r="AB192" s="38"/>
      <c r="AC192" s="38"/>
      <c r="AD192" s="38"/>
      <c r="AE192" s="38"/>
      <c r="AR192" s="193" t="s">
        <v>108</v>
      </c>
      <c r="AT192" s="193" t="s">
        <v>259</v>
      </c>
      <c r="AU192" s="193" t="s">
        <v>82</v>
      </c>
      <c r="AY192" s="19" t="s">
        <v>257</v>
      </c>
      <c r="BE192" s="194">
        <f>IF(N192="základní",J192,0)</f>
        <v>0</v>
      </c>
      <c r="BF192" s="194">
        <f>IF(N192="snížená",J192,0)</f>
        <v>0</v>
      </c>
      <c r="BG192" s="194">
        <f>IF(N192="zákl. přenesená",J192,0)</f>
        <v>0</v>
      </c>
      <c r="BH192" s="194">
        <f>IF(N192="sníž. přenesená",J192,0)</f>
        <v>0</v>
      </c>
      <c r="BI192" s="194">
        <f>IF(N192="nulová",J192,0)</f>
        <v>0</v>
      </c>
      <c r="BJ192" s="19" t="s">
        <v>82</v>
      </c>
      <c r="BK192" s="194">
        <f>ROUND(I192*H192,2)</f>
        <v>0</v>
      </c>
      <c r="BL192" s="19" t="s">
        <v>108</v>
      </c>
      <c r="BM192" s="193" t="s">
        <v>727</v>
      </c>
    </row>
    <row r="193" s="2" customFormat="1">
      <c r="A193" s="38"/>
      <c r="B193" s="39"/>
      <c r="C193" s="38"/>
      <c r="D193" s="196" t="s">
        <v>1062</v>
      </c>
      <c r="E193" s="38"/>
      <c r="F193" s="237" t="s">
        <v>2771</v>
      </c>
      <c r="G193" s="38"/>
      <c r="H193" s="38"/>
      <c r="I193" s="238"/>
      <c r="J193" s="38"/>
      <c r="K193" s="38"/>
      <c r="L193" s="39"/>
      <c r="M193" s="239"/>
      <c r="N193" s="240"/>
      <c r="O193" s="77"/>
      <c r="P193" s="77"/>
      <c r="Q193" s="77"/>
      <c r="R193" s="77"/>
      <c r="S193" s="77"/>
      <c r="T193" s="78"/>
      <c r="U193" s="38"/>
      <c r="V193" s="38"/>
      <c r="W193" s="38"/>
      <c r="X193" s="38"/>
      <c r="Y193" s="38"/>
      <c r="Z193" s="38"/>
      <c r="AA193" s="38"/>
      <c r="AB193" s="38"/>
      <c r="AC193" s="38"/>
      <c r="AD193" s="38"/>
      <c r="AE193" s="38"/>
      <c r="AT193" s="19" t="s">
        <v>1062</v>
      </c>
      <c r="AU193" s="19" t="s">
        <v>82</v>
      </c>
    </row>
    <row r="194" s="2" customFormat="1" ht="55.5" customHeight="1">
      <c r="A194" s="38"/>
      <c r="B194" s="181"/>
      <c r="C194" s="182" t="s">
        <v>455</v>
      </c>
      <c r="D194" s="182" t="s">
        <v>259</v>
      </c>
      <c r="E194" s="183" t="s">
        <v>4505</v>
      </c>
      <c r="F194" s="184" t="s">
        <v>2775</v>
      </c>
      <c r="G194" s="185" t="s">
        <v>2365</v>
      </c>
      <c r="H194" s="186">
        <v>1</v>
      </c>
      <c r="I194" s="187"/>
      <c r="J194" s="188">
        <f>ROUND(I194*H194,2)</f>
        <v>0</v>
      </c>
      <c r="K194" s="184" t="s">
        <v>2351</v>
      </c>
      <c r="L194" s="39"/>
      <c r="M194" s="189" t="s">
        <v>1</v>
      </c>
      <c r="N194" s="190" t="s">
        <v>40</v>
      </c>
      <c r="O194" s="77"/>
      <c r="P194" s="191">
        <f>O194*H194</f>
        <v>0</v>
      </c>
      <c r="Q194" s="191">
        <v>0</v>
      </c>
      <c r="R194" s="191">
        <f>Q194*H194</f>
        <v>0</v>
      </c>
      <c r="S194" s="191">
        <v>0</v>
      </c>
      <c r="T194" s="192">
        <f>S194*H194</f>
        <v>0</v>
      </c>
      <c r="U194" s="38"/>
      <c r="V194" s="38"/>
      <c r="W194" s="38"/>
      <c r="X194" s="38"/>
      <c r="Y194" s="38"/>
      <c r="Z194" s="38"/>
      <c r="AA194" s="38"/>
      <c r="AB194" s="38"/>
      <c r="AC194" s="38"/>
      <c r="AD194" s="38"/>
      <c r="AE194" s="38"/>
      <c r="AR194" s="193" t="s">
        <v>108</v>
      </c>
      <c r="AT194" s="193" t="s">
        <v>259</v>
      </c>
      <c r="AU194" s="193" t="s">
        <v>82</v>
      </c>
      <c r="AY194" s="19" t="s">
        <v>257</v>
      </c>
      <c r="BE194" s="194">
        <f>IF(N194="základní",J194,0)</f>
        <v>0</v>
      </c>
      <c r="BF194" s="194">
        <f>IF(N194="snížená",J194,0)</f>
        <v>0</v>
      </c>
      <c r="BG194" s="194">
        <f>IF(N194="zákl. přenesená",J194,0)</f>
        <v>0</v>
      </c>
      <c r="BH194" s="194">
        <f>IF(N194="sníž. přenesená",J194,0)</f>
        <v>0</v>
      </c>
      <c r="BI194" s="194">
        <f>IF(N194="nulová",J194,0)</f>
        <v>0</v>
      </c>
      <c r="BJ194" s="19" t="s">
        <v>82</v>
      </c>
      <c r="BK194" s="194">
        <f>ROUND(I194*H194,2)</f>
        <v>0</v>
      </c>
      <c r="BL194" s="19" t="s">
        <v>108</v>
      </c>
      <c r="BM194" s="193" t="s">
        <v>740</v>
      </c>
    </row>
    <row r="195" s="2" customFormat="1">
      <c r="A195" s="38"/>
      <c r="B195" s="39"/>
      <c r="C195" s="38"/>
      <c r="D195" s="196" t="s">
        <v>1062</v>
      </c>
      <c r="E195" s="38"/>
      <c r="F195" s="237" t="s">
        <v>2771</v>
      </c>
      <c r="G195" s="38"/>
      <c r="H195" s="38"/>
      <c r="I195" s="238"/>
      <c r="J195" s="38"/>
      <c r="K195" s="38"/>
      <c r="L195" s="39"/>
      <c r="M195" s="239"/>
      <c r="N195" s="240"/>
      <c r="O195" s="77"/>
      <c r="P195" s="77"/>
      <c r="Q195" s="77"/>
      <c r="R195" s="77"/>
      <c r="S195" s="77"/>
      <c r="T195" s="78"/>
      <c r="U195" s="38"/>
      <c r="V195" s="38"/>
      <c r="W195" s="38"/>
      <c r="X195" s="38"/>
      <c r="Y195" s="38"/>
      <c r="Z195" s="38"/>
      <c r="AA195" s="38"/>
      <c r="AB195" s="38"/>
      <c r="AC195" s="38"/>
      <c r="AD195" s="38"/>
      <c r="AE195" s="38"/>
      <c r="AT195" s="19" t="s">
        <v>1062</v>
      </c>
      <c r="AU195" s="19" t="s">
        <v>82</v>
      </c>
    </row>
    <row r="196" s="2" customFormat="1" ht="33" customHeight="1">
      <c r="A196" s="38"/>
      <c r="B196" s="181"/>
      <c r="C196" s="182" t="s">
        <v>462</v>
      </c>
      <c r="D196" s="182" t="s">
        <v>259</v>
      </c>
      <c r="E196" s="183" t="s">
        <v>4506</v>
      </c>
      <c r="F196" s="184" t="s">
        <v>2777</v>
      </c>
      <c r="G196" s="185" t="s">
        <v>422</v>
      </c>
      <c r="H196" s="186">
        <v>260</v>
      </c>
      <c r="I196" s="187"/>
      <c r="J196" s="188">
        <f>ROUND(I196*H196,2)</f>
        <v>0</v>
      </c>
      <c r="K196" s="184" t="s">
        <v>2351</v>
      </c>
      <c r="L196" s="39"/>
      <c r="M196" s="189" t="s">
        <v>1</v>
      </c>
      <c r="N196" s="190" t="s">
        <v>40</v>
      </c>
      <c r="O196" s="77"/>
      <c r="P196" s="191">
        <f>O196*H196</f>
        <v>0</v>
      </c>
      <c r="Q196" s="191">
        <v>0</v>
      </c>
      <c r="R196" s="191">
        <f>Q196*H196</f>
        <v>0</v>
      </c>
      <c r="S196" s="191">
        <v>0</v>
      </c>
      <c r="T196" s="192">
        <f>S196*H196</f>
        <v>0</v>
      </c>
      <c r="U196" s="38"/>
      <c r="V196" s="38"/>
      <c r="W196" s="38"/>
      <c r="X196" s="38"/>
      <c r="Y196" s="38"/>
      <c r="Z196" s="38"/>
      <c r="AA196" s="38"/>
      <c r="AB196" s="38"/>
      <c r="AC196" s="38"/>
      <c r="AD196" s="38"/>
      <c r="AE196" s="38"/>
      <c r="AR196" s="193" t="s">
        <v>108</v>
      </c>
      <c r="AT196" s="193" t="s">
        <v>259</v>
      </c>
      <c r="AU196" s="193" t="s">
        <v>82</v>
      </c>
      <c r="AY196" s="19" t="s">
        <v>257</v>
      </c>
      <c r="BE196" s="194">
        <f>IF(N196="základní",J196,0)</f>
        <v>0</v>
      </c>
      <c r="BF196" s="194">
        <f>IF(N196="snížená",J196,0)</f>
        <v>0</v>
      </c>
      <c r="BG196" s="194">
        <f>IF(N196="zákl. přenesená",J196,0)</f>
        <v>0</v>
      </c>
      <c r="BH196" s="194">
        <f>IF(N196="sníž. přenesená",J196,0)</f>
        <v>0</v>
      </c>
      <c r="BI196" s="194">
        <f>IF(N196="nulová",J196,0)</f>
        <v>0</v>
      </c>
      <c r="BJ196" s="19" t="s">
        <v>82</v>
      </c>
      <c r="BK196" s="194">
        <f>ROUND(I196*H196,2)</f>
        <v>0</v>
      </c>
      <c r="BL196" s="19" t="s">
        <v>108</v>
      </c>
      <c r="BM196" s="193" t="s">
        <v>751</v>
      </c>
    </row>
    <row r="197" s="2" customFormat="1">
      <c r="A197" s="38"/>
      <c r="B197" s="39"/>
      <c r="C197" s="38"/>
      <c r="D197" s="196" t="s">
        <v>1062</v>
      </c>
      <c r="E197" s="38"/>
      <c r="F197" s="237" t="s">
        <v>2755</v>
      </c>
      <c r="G197" s="38"/>
      <c r="H197" s="38"/>
      <c r="I197" s="238"/>
      <c r="J197" s="38"/>
      <c r="K197" s="38"/>
      <c r="L197" s="39"/>
      <c r="M197" s="239"/>
      <c r="N197" s="240"/>
      <c r="O197" s="77"/>
      <c r="P197" s="77"/>
      <c r="Q197" s="77"/>
      <c r="R197" s="77"/>
      <c r="S197" s="77"/>
      <c r="T197" s="78"/>
      <c r="U197" s="38"/>
      <c r="V197" s="38"/>
      <c r="W197" s="38"/>
      <c r="X197" s="38"/>
      <c r="Y197" s="38"/>
      <c r="Z197" s="38"/>
      <c r="AA197" s="38"/>
      <c r="AB197" s="38"/>
      <c r="AC197" s="38"/>
      <c r="AD197" s="38"/>
      <c r="AE197" s="38"/>
      <c r="AT197" s="19" t="s">
        <v>1062</v>
      </c>
      <c r="AU197" s="19" t="s">
        <v>82</v>
      </c>
    </row>
    <row r="198" s="2" customFormat="1" ht="33" customHeight="1">
      <c r="A198" s="38"/>
      <c r="B198" s="181"/>
      <c r="C198" s="182" t="s">
        <v>468</v>
      </c>
      <c r="D198" s="182" t="s">
        <v>259</v>
      </c>
      <c r="E198" s="183" t="s">
        <v>4507</v>
      </c>
      <c r="F198" s="184" t="s">
        <v>2781</v>
      </c>
      <c r="G198" s="185" t="s">
        <v>2365</v>
      </c>
      <c r="H198" s="186">
        <v>600</v>
      </c>
      <c r="I198" s="187"/>
      <c r="J198" s="188">
        <f>ROUND(I198*H198,2)</f>
        <v>0</v>
      </c>
      <c r="K198" s="184" t="s">
        <v>2351</v>
      </c>
      <c r="L198" s="39"/>
      <c r="M198" s="189" t="s">
        <v>1</v>
      </c>
      <c r="N198" s="190" t="s">
        <v>40</v>
      </c>
      <c r="O198" s="77"/>
      <c r="P198" s="191">
        <f>O198*H198</f>
        <v>0</v>
      </c>
      <c r="Q198" s="191">
        <v>0</v>
      </c>
      <c r="R198" s="191">
        <f>Q198*H198</f>
        <v>0</v>
      </c>
      <c r="S198" s="191">
        <v>0</v>
      </c>
      <c r="T198" s="192">
        <f>S198*H198</f>
        <v>0</v>
      </c>
      <c r="U198" s="38"/>
      <c r="V198" s="38"/>
      <c r="W198" s="38"/>
      <c r="X198" s="38"/>
      <c r="Y198" s="38"/>
      <c r="Z198" s="38"/>
      <c r="AA198" s="38"/>
      <c r="AB198" s="38"/>
      <c r="AC198" s="38"/>
      <c r="AD198" s="38"/>
      <c r="AE198" s="38"/>
      <c r="AR198" s="193" t="s">
        <v>108</v>
      </c>
      <c r="AT198" s="193" t="s">
        <v>259</v>
      </c>
      <c r="AU198" s="193" t="s">
        <v>82</v>
      </c>
      <c r="AY198" s="19" t="s">
        <v>257</v>
      </c>
      <c r="BE198" s="194">
        <f>IF(N198="základní",J198,0)</f>
        <v>0</v>
      </c>
      <c r="BF198" s="194">
        <f>IF(N198="snížená",J198,0)</f>
        <v>0</v>
      </c>
      <c r="BG198" s="194">
        <f>IF(N198="zákl. přenesená",J198,0)</f>
        <v>0</v>
      </c>
      <c r="BH198" s="194">
        <f>IF(N198="sníž. přenesená",J198,0)</f>
        <v>0</v>
      </c>
      <c r="BI198" s="194">
        <f>IF(N198="nulová",J198,0)</f>
        <v>0</v>
      </c>
      <c r="BJ198" s="19" t="s">
        <v>82</v>
      </c>
      <c r="BK198" s="194">
        <f>ROUND(I198*H198,2)</f>
        <v>0</v>
      </c>
      <c r="BL198" s="19" t="s">
        <v>108</v>
      </c>
      <c r="BM198" s="193" t="s">
        <v>763</v>
      </c>
    </row>
    <row r="199" s="2" customFormat="1">
      <c r="A199" s="38"/>
      <c r="B199" s="39"/>
      <c r="C199" s="38"/>
      <c r="D199" s="196" t="s">
        <v>1062</v>
      </c>
      <c r="E199" s="38"/>
      <c r="F199" s="237" t="s">
        <v>2755</v>
      </c>
      <c r="G199" s="38"/>
      <c r="H199" s="38"/>
      <c r="I199" s="238"/>
      <c r="J199" s="38"/>
      <c r="K199" s="38"/>
      <c r="L199" s="39"/>
      <c r="M199" s="239"/>
      <c r="N199" s="240"/>
      <c r="O199" s="77"/>
      <c r="P199" s="77"/>
      <c r="Q199" s="77"/>
      <c r="R199" s="77"/>
      <c r="S199" s="77"/>
      <c r="T199" s="78"/>
      <c r="U199" s="38"/>
      <c r="V199" s="38"/>
      <c r="W199" s="38"/>
      <c r="X199" s="38"/>
      <c r="Y199" s="38"/>
      <c r="Z199" s="38"/>
      <c r="AA199" s="38"/>
      <c r="AB199" s="38"/>
      <c r="AC199" s="38"/>
      <c r="AD199" s="38"/>
      <c r="AE199" s="38"/>
      <c r="AT199" s="19" t="s">
        <v>1062</v>
      </c>
      <c r="AU199" s="19" t="s">
        <v>82</v>
      </c>
    </row>
    <row r="200" s="2" customFormat="1" ht="24.15" customHeight="1">
      <c r="A200" s="38"/>
      <c r="B200" s="181"/>
      <c r="C200" s="182" t="s">
        <v>476</v>
      </c>
      <c r="D200" s="182" t="s">
        <v>259</v>
      </c>
      <c r="E200" s="183" t="s">
        <v>4508</v>
      </c>
      <c r="F200" s="184" t="s">
        <v>2784</v>
      </c>
      <c r="G200" s="185" t="s">
        <v>2365</v>
      </c>
      <c r="H200" s="186">
        <v>11</v>
      </c>
      <c r="I200" s="187"/>
      <c r="J200" s="188">
        <f>ROUND(I200*H200,2)</f>
        <v>0</v>
      </c>
      <c r="K200" s="184" t="s">
        <v>2351</v>
      </c>
      <c r="L200" s="39"/>
      <c r="M200" s="189" t="s">
        <v>1</v>
      </c>
      <c r="N200" s="190" t="s">
        <v>40</v>
      </c>
      <c r="O200" s="77"/>
      <c r="P200" s="191">
        <f>O200*H200</f>
        <v>0</v>
      </c>
      <c r="Q200" s="191">
        <v>0</v>
      </c>
      <c r="R200" s="191">
        <f>Q200*H200</f>
        <v>0</v>
      </c>
      <c r="S200" s="191">
        <v>0</v>
      </c>
      <c r="T200" s="192">
        <f>S200*H200</f>
        <v>0</v>
      </c>
      <c r="U200" s="38"/>
      <c r="V200" s="38"/>
      <c r="W200" s="38"/>
      <c r="X200" s="38"/>
      <c r="Y200" s="38"/>
      <c r="Z200" s="38"/>
      <c r="AA200" s="38"/>
      <c r="AB200" s="38"/>
      <c r="AC200" s="38"/>
      <c r="AD200" s="38"/>
      <c r="AE200" s="38"/>
      <c r="AR200" s="193" t="s">
        <v>108</v>
      </c>
      <c r="AT200" s="193" t="s">
        <v>259</v>
      </c>
      <c r="AU200" s="193" t="s">
        <v>82</v>
      </c>
      <c r="AY200" s="19" t="s">
        <v>257</v>
      </c>
      <c r="BE200" s="194">
        <f>IF(N200="základní",J200,0)</f>
        <v>0</v>
      </c>
      <c r="BF200" s="194">
        <f>IF(N200="snížená",J200,0)</f>
        <v>0</v>
      </c>
      <c r="BG200" s="194">
        <f>IF(N200="zákl. přenesená",J200,0)</f>
        <v>0</v>
      </c>
      <c r="BH200" s="194">
        <f>IF(N200="sníž. přenesená",J200,0)</f>
        <v>0</v>
      </c>
      <c r="BI200" s="194">
        <f>IF(N200="nulová",J200,0)</f>
        <v>0</v>
      </c>
      <c r="BJ200" s="19" t="s">
        <v>82</v>
      </c>
      <c r="BK200" s="194">
        <f>ROUND(I200*H200,2)</f>
        <v>0</v>
      </c>
      <c r="BL200" s="19" t="s">
        <v>108</v>
      </c>
      <c r="BM200" s="193" t="s">
        <v>771</v>
      </c>
    </row>
    <row r="201" s="2" customFormat="1">
      <c r="A201" s="38"/>
      <c r="B201" s="39"/>
      <c r="C201" s="38"/>
      <c r="D201" s="196" t="s">
        <v>1062</v>
      </c>
      <c r="E201" s="38"/>
      <c r="F201" s="237" t="s">
        <v>2755</v>
      </c>
      <c r="G201" s="38"/>
      <c r="H201" s="38"/>
      <c r="I201" s="238"/>
      <c r="J201" s="38"/>
      <c r="K201" s="38"/>
      <c r="L201" s="39"/>
      <c r="M201" s="239"/>
      <c r="N201" s="240"/>
      <c r="O201" s="77"/>
      <c r="P201" s="77"/>
      <c r="Q201" s="77"/>
      <c r="R201" s="77"/>
      <c r="S201" s="77"/>
      <c r="T201" s="78"/>
      <c r="U201" s="38"/>
      <c r="V201" s="38"/>
      <c r="W201" s="38"/>
      <c r="X201" s="38"/>
      <c r="Y201" s="38"/>
      <c r="Z201" s="38"/>
      <c r="AA201" s="38"/>
      <c r="AB201" s="38"/>
      <c r="AC201" s="38"/>
      <c r="AD201" s="38"/>
      <c r="AE201" s="38"/>
      <c r="AT201" s="19" t="s">
        <v>1062</v>
      </c>
      <c r="AU201" s="19" t="s">
        <v>82</v>
      </c>
    </row>
    <row r="202" s="2" customFormat="1" ht="37.8" customHeight="1">
      <c r="A202" s="38"/>
      <c r="B202" s="181"/>
      <c r="C202" s="182" t="s">
        <v>484</v>
      </c>
      <c r="D202" s="182" t="s">
        <v>259</v>
      </c>
      <c r="E202" s="183" t="s">
        <v>4509</v>
      </c>
      <c r="F202" s="184" t="s">
        <v>2786</v>
      </c>
      <c r="G202" s="185" t="s">
        <v>2365</v>
      </c>
      <c r="H202" s="186">
        <v>10</v>
      </c>
      <c r="I202" s="187"/>
      <c r="J202" s="188">
        <f>ROUND(I202*H202,2)</f>
        <v>0</v>
      </c>
      <c r="K202" s="184" t="s">
        <v>2351</v>
      </c>
      <c r="L202" s="39"/>
      <c r="M202" s="189" t="s">
        <v>1</v>
      </c>
      <c r="N202" s="190" t="s">
        <v>40</v>
      </c>
      <c r="O202" s="77"/>
      <c r="P202" s="191">
        <f>O202*H202</f>
        <v>0</v>
      </c>
      <c r="Q202" s="191">
        <v>0</v>
      </c>
      <c r="R202" s="191">
        <f>Q202*H202</f>
        <v>0</v>
      </c>
      <c r="S202" s="191">
        <v>0</v>
      </c>
      <c r="T202" s="192">
        <f>S202*H202</f>
        <v>0</v>
      </c>
      <c r="U202" s="38"/>
      <c r="V202" s="38"/>
      <c r="W202" s="38"/>
      <c r="X202" s="38"/>
      <c r="Y202" s="38"/>
      <c r="Z202" s="38"/>
      <c r="AA202" s="38"/>
      <c r="AB202" s="38"/>
      <c r="AC202" s="38"/>
      <c r="AD202" s="38"/>
      <c r="AE202" s="38"/>
      <c r="AR202" s="193" t="s">
        <v>108</v>
      </c>
      <c r="AT202" s="193" t="s">
        <v>259</v>
      </c>
      <c r="AU202" s="193" t="s">
        <v>82</v>
      </c>
      <c r="AY202" s="19" t="s">
        <v>257</v>
      </c>
      <c r="BE202" s="194">
        <f>IF(N202="základní",J202,0)</f>
        <v>0</v>
      </c>
      <c r="BF202" s="194">
        <f>IF(N202="snížená",J202,0)</f>
        <v>0</v>
      </c>
      <c r="BG202" s="194">
        <f>IF(N202="zákl. přenesená",J202,0)</f>
        <v>0</v>
      </c>
      <c r="BH202" s="194">
        <f>IF(N202="sníž. přenesená",J202,0)</f>
        <v>0</v>
      </c>
      <c r="BI202" s="194">
        <f>IF(N202="nulová",J202,0)</f>
        <v>0</v>
      </c>
      <c r="BJ202" s="19" t="s">
        <v>82</v>
      </c>
      <c r="BK202" s="194">
        <f>ROUND(I202*H202,2)</f>
        <v>0</v>
      </c>
      <c r="BL202" s="19" t="s">
        <v>108</v>
      </c>
      <c r="BM202" s="193" t="s">
        <v>783</v>
      </c>
    </row>
    <row r="203" s="2" customFormat="1">
      <c r="A203" s="38"/>
      <c r="B203" s="39"/>
      <c r="C203" s="38"/>
      <c r="D203" s="196" t="s">
        <v>1062</v>
      </c>
      <c r="E203" s="38"/>
      <c r="F203" s="237" t="s">
        <v>2755</v>
      </c>
      <c r="G203" s="38"/>
      <c r="H203" s="38"/>
      <c r="I203" s="238"/>
      <c r="J203" s="38"/>
      <c r="K203" s="38"/>
      <c r="L203" s="39"/>
      <c r="M203" s="239"/>
      <c r="N203" s="240"/>
      <c r="O203" s="77"/>
      <c r="P203" s="77"/>
      <c r="Q203" s="77"/>
      <c r="R203" s="77"/>
      <c r="S203" s="77"/>
      <c r="T203" s="78"/>
      <c r="U203" s="38"/>
      <c r="V203" s="38"/>
      <c r="W203" s="38"/>
      <c r="X203" s="38"/>
      <c r="Y203" s="38"/>
      <c r="Z203" s="38"/>
      <c r="AA203" s="38"/>
      <c r="AB203" s="38"/>
      <c r="AC203" s="38"/>
      <c r="AD203" s="38"/>
      <c r="AE203" s="38"/>
      <c r="AT203" s="19" t="s">
        <v>1062</v>
      </c>
      <c r="AU203" s="19" t="s">
        <v>82</v>
      </c>
    </row>
    <row r="204" s="2" customFormat="1" ht="37.8" customHeight="1">
      <c r="A204" s="38"/>
      <c r="B204" s="181"/>
      <c r="C204" s="182" t="s">
        <v>490</v>
      </c>
      <c r="D204" s="182" t="s">
        <v>259</v>
      </c>
      <c r="E204" s="183" t="s">
        <v>4510</v>
      </c>
      <c r="F204" s="184" t="s">
        <v>4511</v>
      </c>
      <c r="G204" s="185" t="s">
        <v>422</v>
      </c>
      <c r="H204" s="186">
        <v>24</v>
      </c>
      <c r="I204" s="187"/>
      <c r="J204" s="188">
        <f>ROUND(I204*H204,2)</f>
        <v>0</v>
      </c>
      <c r="K204" s="184" t="s">
        <v>2351</v>
      </c>
      <c r="L204" s="39"/>
      <c r="M204" s="189" t="s">
        <v>1</v>
      </c>
      <c r="N204" s="190" t="s">
        <v>40</v>
      </c>
      <c r="O204" s="77"/>
      <c r="P204" s="191">
        <f>O204*H204</f>
        <v>0</v>
      </c>
      <c r="Q204" s="191">
        <v>0</v>
      </c>
      <c r="R204" s="191">
        <f>Q204*H204</f>
        <v>0</v>
      </c>
      <c r="S204" s="191">
        <v>0</v>
      </c>
      <c r="T204" s="192">
        <f>S204*H204</f>
        <v>0</v>
      </c>
      <c r="U204" s="38"/>
      <c r="V204" s="38"/>
      <c r="W204" s="38"/>
      <c r="X204" s="38"/>
      <c r="Y204" s="38"/>
      <c r="Z204" s="38"/>
      <c r="AA204" s="38"/>
      <c r="AB204" s="38"/>
      <c r="AC204" s="38"/>
      <c r="AD204" s="38"/>
      <c r="AE204" s="38"/>
      <c r="AR204" s="193" t="s">
        <v>108</v>
      </c>
      <c r="AT204" s="193" t="s">
        <v>259</v>
      </c>
      <c r="AU204" s="193" t="s">
        <v>82</v>
      </c>
      <c r="AY204" s="19" t="s">
        <v>257</v>
      </c>
      <c r="BE204" s="194">
        <f>IF(N204="základní",J204,0)</f>
        <v>0</v>
      </c>
      <c r="BF204" s="194">
        <f>IF(N204="snížená",J204,0)</f>
        <v>0</v>
      </c>
      <c r="BG204" s="194">
        <f>IF(N204="zákl. přenesená",J204,0)</f>
        <v>0</v>
      </c>
      <c r="BH204" s="194">
        <f>IF(N204="sníž. přenesená",J204,0)</f>
        <v>0</v>
      </c>
      <c r="BI204" s="194">
        <f>IF(N204="nulová",J204,0)</f>
        <v>0</v>
      </c>
      <c r="BJ204" s="19" t="s">
        <v>82</v>
      </c>
      <c r="BK204" s="194">
        <f>ROUND(I204*H204,2)</f>
        <v>0</v>
      </c>
      <c r="BL204" s="19" t="s">
        <v>108</v>
      </c>
      <c r="BM204" s="193" t="s">
        <v>796</v>
      </c>
    </row>
    <row r="205" s="2" customFormat="1">
      <c r="A205" s="38"/>
      <c r="B205" s="39"/>
      <c r="C205" s="38"/>
      <c r="D205" s="196" t="s">
        <v>1062</v>
      </c>
      <c r="E205" s="38"/>
      <c r="F205" s="237" t="s">
        <v>2755</v>
      </c>
      <c r="G205" s="38"/>
      <c r="H205" s="38"/>
      <c r="I205" s="238"/>
      <c r="J205" s="38"/>
      <c r="K205" s="38"/>
      <c r="L205" s="39"/>
      <c r="M205" s="239"/>
      <c r="N205" s="240"/>
      <c r="O205" s="77"/>
      <c r="P205" s="77"/>
      <c r="Q205" s="77"/>
      <c r="R205" s="77"/>
      <c r="S205" s="77"/>
      <c r="T205" s="78"/>
      <c r="U205" s="38"/>
      <c r="V205" s="38"/>
      <c r="W205" s="38"/>
      <c r="X205" s="38"/>
      <c r="Y205" s="38"/>
      <c r="Z205" s="38"/>
      <c r="AA205" s="38"/>
      <c r="AB205" s="38"/>
      <c r="AC205" s="38"/>
      <c r="AD205" s="38"/>
      <c r="AE205" s="38"/>
      <c r="AT205" s="19" t="s">
        <v>1062</v>
      </c>
      <c r="AU205" s="19" t="s">
        <v>82</v>
      </c>
    </row>
    <row r="206" s="2" customFormat="1" ht="33" customHeight="1">
      <c r="A206" s="38"/>
      <c r="B206" s="181"/>
      <c r="C206" s="182" t="s">
        <v>496</v>
      </c>
      <c r="D206" s="182" t="s">
        <v>259</v>
      </c>
      <c r="E206" s="183" t="s">
        <v>4512</v>
      </c>
      <c r="F206" s="184" t="s">
        <v>2728</v>
      </c>
      <c r="G206" s="185" t="s">
        <v>422</v>
      </c>
      <c r="H206" s="186">
        <v>5</v>
      </c>
      <c r="I206" s="187"/>
      <c r="J206" s="188">
        <f>ROUND(I206*H206,2)</f>
        <v>0</v>
      </c>
      <c r="K206" s="184" t="s">
        <v>2351</v>
      </c>
      <c r="L206" s="39"/>
      <c r="M206" s="189" t="s">
        <v>1</v>
      </c>
      <c r="N206" s="190" t="s">
        <v>40</v>
      </c>
      <c r="O206" s="77"/>
      <c r="P206" s="191">
        <f>O206*H206</f>
        <v>0</v>
      </c>
      <c r="Q206" s="191">
        <v>0</v>
      </c>
      <c r="R206" s="191">
        <f>Q206*H206</f>
        <v>0</v>
      </c>
      <c r="S206" s="191">
        <v>0</v>
      </c>
      <c r="T206" s="192">
        <f>S206*H206</f>
        <v>0</v>
      </c>
      <c r="U206" s="38"/>
      <c r="V206" s="38"/>
      <c r="W206" s="38"/>
      <c r="X206" s="38"/>
      <c r="Y206" s="38"/>
      <c r="Z206" s="38"/>
      <c r="AA206" s="38"/>
      <c r="AB206" s="38"/>
      <c r="AC206" s="38"/>
      <c r="AD206" s="38"/>
      <c r="AE206" s="38"/>
      <c r="AR206" s="193" t="s">
        <v>108</v>
      </c>
      <c r="AT206" s="193" t="s">
        <v>259</v>
      </c>
      <c r="AU206" s="193" t="s">
        <v>82</v>
      </c>
      <c r="AY206" s="19" t="s">
        <v>257</v>
      </c>
      <c r="BE206" s="194">
        <f>IF(N206="základní",J206,0)</f>
        <v>0</v>
      </c>
      <c r="BF206" s="194">
        <f>IF(N206="snížená",J206,0)</f>
        <v>0</v>
      </c>
      <c r="BG206" s="194">
        <f>IF(N206="zákl. přenesená",J206,0)</f>
        <v>0</v>
      </c>
      <c r="BH206" s="194">
        <f>IF(N206="sníž. přenesená",J206,0)</f>
        <v>0</v>
      </c>
      <c r="BI206" s="194">
        <f>IF(N206="nulová",J206,0)</f>
        <v>0</v>
      </c>
      <c r="BJ206" s="19" t="s">
        <v>82</v>
      </c>
      <c r="BK206" s="194">
        <f>ROUND(I206*H206,2)</f>
        <v>0</v>
      </c>
      <c r="BL206" s="19" t="s">
        <v>108</v>
      </c>
      <c r="BM206" s="193" t="s">
        <v>804</v>
      </c>
    </row>
    <row r="207" s="2" customFormat="1">
      <c r="A207" s="38"/>
      <c r="B207" s="39"/>
      <c r="C207" s="38"/>
      <c r="D207" s="196" t="s">
        <v>1062</v>
      </c>
      <c r="E207" s="38"/>
      <c r="F207" s="237" t="s">
        <v>2755</v>
      </c>
      <c r="G207" s="38"/>
      <c r="H207" s="38"/>
      <c r="I207" s="238"/>
      <c r="J207" s="38"/>
      <c r="K207" s="38"/>
      <c r="L207" s="39"/>
      <c r="M207" s="239"/>
      <c r="N207" s="240"/>
      <c r="O207" s="77"/>
      <c r="P207" s="77"/>
      <c r="Q207" s="77"/>
      <c r="R207" s="77"/>
      <c r="S207" s="77"/>
      <c r="T207" s="78"/>
      <c r="U207" s="38"/>
      <c r="V207" s="38"/>
      <c r="W207" s="38"/>
      <c r="X207" s="38"/>
      <c r="Y207" s="38"/>
      <c r="Z207" s="38"/>
      <c r="AA207" s="38"/>
      <c r="AB207" s="38"/>
      <c r="AC207" s="38"/>
      <c r="AD207" s="38"/>
      <c r="AE207" s="38"/>
      <c r="AT207" s="19" t="s">
        <v>1062</v>
      </c>
      <c r="AU207" s="19" t="s">
        <v>82</v>
      </c>
    </row>
    <row r="208" s="2" customFormat="1" ht="16.5" customHeight="1">
      <c r="A208" s="38"/>
      <c r="B208" s="181"/>
      <c r="C208" s="182" t="s">
        <v>530</v>
      </c>
      <c r="D208" s="182" t="s">
        <v>259</v>
      </c>
      <c r="E208" s="183" t="s">
        <v>4513</v>
      </c>
      <c r="F208" s="184" t="s">
        <v>2746</v>
      </c>
      <c r="G208" s="185" t="s">
        <v>323</v>
      </c>
      <c r="H208" s="186">
        <v>0.5</v>
      </c>
      <c r="I208" s="187"/>
      <c r="J208" s="188">
        <f>ROUND(I208*H208,2)</f>
        <v>0</v>
      </c>
      <c r="K208" s="184" t="s">
        <v>2351</v>
      </c>
      <c r="L208" s="39"/>
      <c r="M208" s="189" t="s">
        <v>1</v>
      </c>
      <c r="N208" s="190" t="s">
        <v>40</v>
      </c>
      <c r="O208" s="77"/>
      <c r="P208" s="191">
        <f>O208*H208</f>
        <v>0</v>
      </c>
      <c r="Q208" s="191">
        <v>0</v>
      </c>
      <c r="R208" s="191">
        <f>Q208*H208</f>
        <v>0</v>
      </c>
      <c r="S208" s="191">
        <v>0</v>
      </c>
      <c r="T208" s="192">
        <f>S208*H208</f>
        <v>0</v>
      </c>
      <c r="U208" s="38"/>
      <c r="V208" s="38"/>
      <c r="W208" s="38"/>
      <c r="X208" s="38"/>
      <c r="Y208" s="38"/>
      <c r="Z208" s="38"/>
      <c r="AA208" s="38"/>
      <c r="AB208" s="38"/>
      <c r="AC208" s="38"/>
      <c r="AD208" s="38"/>
      <c r="AE208" s="38"/>
      <c r="AR208" s="193" t="s">
        <v>108</v>
      </c>
      <c r="AT208" s="193" t="s">
        <v>259</v>
      </c>
      <c r="AU208" s="193" t="s">
        <v>82</v>
      </c>
      <c r="AY208" s="19" t="s">
        <v>257</v>
      </c>
      <c r="BE208" s="194">
        <f>IF(N208="základní",J208,0)</f>
        <v>0</v>
      </c>
      <c r="BF208" s="194">
        <f>IF(N208="snížená",J208,0)</f>
        <v>0</v>
      </c>
      <c r="BG208" s="194">
        <f>IF(N208="zákl. přenesená",J208,0)</f>
        <v>0</v>
      </c>
      <c r="BH208" s="194">
        <f>IF(N208="sníž. přenesená",J208,0)</f>
        <v>0</v>
      </c>
      <c r="BI208" s="194">
        <f>IF(N208="nulová",J208,0)</f>
        <v>0</v>
      </c>
      <c r="BJ208" s="19" t="s">
        <v>82</v>
      </c>
      <c r="BK208" s="194">
        <f>ROUND(I208*H208,2)</f>
        <v>0</v>
      </c>
      <c r="BL208" s="19" t="s">
        <v>108</v>
      </c>
      <c r="BM208" s="193" t="s">
        <v>813</v>
      </c>
    </row>
    <row r="209" s="2" customFormat="1">
      <c r="A209" s="38"/>
      <c r="B209" s="39"/>
      <c r="C209" s="38"/>
      <c r="D209" s="196" t="s">
        <v>1062</v>
      </c>
      <c r="E209" s="38"/>
      <c r="F209" s="237" t="s">
        <v>2755</v>
      </c>
      <c r="G209" s="38"/>
      <c r="H209" s="38"/>
      <c r="I209" s="238"/>
      <c r="J209" s="38"/>
      <c r="K209" s="38"/>
      <c r="L209" s="39"/>
      <c r="M209" s="239"/>
      <c r="N209" s="240"/>
      <c r="O209" s="77"/>
      <c r="P209" s="77"/>
      <c r="Q209" s="77"/>
      <c r="R209" s="77"/>
      <c r="S209" s="77"/>
      <c r="T209" s="78"/>
      <c r="U209" s="38"/>
      <c r="V209" s="38"/>
      <c r="W209" s="38"/>
      <c r="X209" s="38"/>
      <c r="Y209" s="38"/>
      <c r="Z209" s="38"/>
      <c r="AA209" s="38"/>
      <c r="AB209" s="38"/>
      <c r="AC209" s="38"/>
      <c r="AD209" s="38"/>
      <c r="AE209" s="38"/>
      <c r="AT209" s="19" t="s">
        <v>1062</v>
      </c>
      <c r="AU209" s="19" t="s">
        <v>82</v>
      </c>
    </row>
    <row r="210" s="2" customFormat="1" ht="16.5" customHeight="1">
      <c r="A210" s="38"/>
      <c r="B210" s="181"/>
      <c r="C210" s="182" t="s">
        <v>545</v>
      </c>
      <c r="D210" s="182" t="s">
        <v>259</v>
      </c>
      <c r="E210" s="183" t="s">
        <v>4514</v>
      </c>
      <c r="F210" s="184" t="s">
        <v>2742</v>
      </c>
      <c r="G210" s="185" t="s">
        <v>422</v>
      </c>
      <c r="H210" s="186">
        <v>50</v>
      </c>
      <c r="I210" s="187"/>
      <c r="J210" s="188">
        <f>ROUND(I210*H210,2)</f>
        <v>0</v>
      </c>
      <c r="K210" s="184" t="s">
        <v>2351</v>
      </c>
      <c r="L210" s="39"/>
      <c r="M210" s="189" t="s">
        <v>1</v>
      </c>
      <c r="N210" s="190" t="s">
        <v>40</v>
      </c>
      <c r="O210" s="77"/>
      <c r="P210" s="191">
        <f>O210*H210</f>
        <v>0</v>
      </c>
      <c r="Q210" s="191">
        <v>0</v>
      </c>
      <c r="R210" s="191">
        <f>Q210*H210</f>
        <v>0</v>
      </c>
      <c r="S210" s="191">
        <v>0</v>
      </c>
      <c r="T210" s="192">
        <f>S210*H210</f>
        <v>0</v>
      </c>
      <c r="U210" s="38"/>
      <c r="V210" s="38"/>
      <c r="W210" s="38"/>
      <c r="X210" s="38"/>
      <c r="Y210" s="38"/>
      <c r="Z210" s="38"/>
      <c r="AA210" s="38"/>
      <c r="AB210" s="38"/>
      <c r="AC210" s="38"/>
      <c r="AD210" s="38"/>
      <c r="AE210" s="38"/>
      <c r="AR210" s="193" t="s">
        <v>108</v>
      </c>
      <c r="AT210" s="193" t="s">
        <v>259</v>
      </c>
      <c r="AU210" s="193" t="s">
        <v>82</v>
      </c>
      <c r="AY210" s="19" t="s">
        <v>257</v>
      </c>
      <c r="BE210" s="194">
        <f>IF(N210="základní",J210,0)</f>
        <v>0</v>
      </c>
      <c r="BF210" s="194">
        <f>IF(N210="snížená",J210,0)</f>
        <v>0</v>
      </c>
      <c r="BG210" s="194">
        <f>IF(N210="zákl. přenesená",J210,0)</f>
        <v>0</v>
      </c>
      <c r="BH210" s="194">
        <f>IF(N210="sníž. přenesená",J210,0)</f>
        <v>0</v>
      </c>
      <c r="BI210" s="194">
        <f>IF(N210="nulová",J210,0)</f>
        <v>0</v>
      </c>
      <c r="BJ210" s="19" t="s">
        <v>82</v>
      </c>
      <c r="BK210" s="194">
        <f>ROUND(I210*H210,2)</f>
        <v>0</v>
      </c>
      <c r="BL210" s="19" t="s">
        <v>108</v>
      </c>
      <c r="BM210" s="193" t="s">
        <v>822</v>
      </c>
    </row>
    <row r="211" s="2" customFormat="1">
      <c r="A211" s="38"/>
      <c r="B211" s="39"/>
      <c r="C211" s="38"/>
      <c r="D211" s="196" t="s">
        <v>1062</v>
      </c>
      <c r="E211" s="38"/>
      <c r="F211" s="237" t="s">
        <v>2755</v>
      </c>
      <c r="G211" s="38"/>
      <c r="H211" s="38"/>
      <c r="I211" s="238"/>
      <c r="J211" s="38"/>
      <c r="K211" s="38"/>
      <c r="L211" s="39"/>
      <c r="M211" s="239"/>
      <c r="N211" s="240"/>
      <c r="O211" s="77"/>
      <c r="P211" s="77"/>
      <c r="Q211" s="77"/>
      <c r="R211" s="77"/>
      <c r="S211" s="77"/>
      <c r="T211" s="78"/>
      <c r="U211" s="38"/>
      <c r="V211" s="38"/>
      <c r="W211" s="38"/>
      <c r="X211" s="38"/>
      <c r="Y211" s="38"/>
      <c r="Z211" s="38"/>
      <c r="AA211" s="38"/>
      <c r="AB211" s="38"/>
      <c r="AC211" s="38"/>
      <c r="AD211" s="38"/>
      <c r="AE211" s="38"/>
      <c r="AT211" s="19" t="s">
        <v>1062</v>
      </c>
      <c r="AU211" s="19" t="s">
        <v>82</v>
      </c>
    </row>
    <row r="212" s="2" customFormat="1" ht="16.5" customHeight="1">
      <c r="A212" s="38"/>
      <c r="B212" s="181"/>
      <c r="C212" s="182" t="s">
        <v>589</v>
      </c>
      <c r="D212" s="182" t="s">
        <v>259</v>
      </c>
      <c r="E212" s="183" t="s">
        <v>4515</v>
      </c>
      <c r="F212" s="184" t="s">
        <v>2744</v>
      </c>
      <c r="G212" s="185" t="s">
        <v>323</v>
      </c>
      <c r="H212" s="186">
        <v>7.5</v>
      </c>
      <c r="I212" s="187"/>
      <c r="J212" s="188">
        <f>ROUND(I212*H212,2)</f>
        <v>0</v>
      </c>
      <c r="K212" s="184" t="s">
        <v>2351</v>
      </c>
      <c r="L212" s="39"/>
      <c r="M212" s="189" t="s">
        <v>1</v>
      </c>
      <c r="N212" s="190" t="s">
        <v>40</v>
      </c>
      <c r="O212" s="77"/>
      <c r="P212" s="191">
        <f>O212*H212</f>
        <v>0</v>
      </c>
      <c r="Q212" s="191">
        <v>0</v>
      </c>
      <c r="R212" s="191">
        <f>Q212*H212</f>
        <v>0</v>
      </c>
      <c r="S212" s="191">
        <v>0</v>
      </c>
      <c r="T212" s="192">
        <f>S212*H212</f>
        <v>0</v>
      </c>
      <c r="U212" s="38"/>
      <c r="V212" s="38"/>
      <c r="W212" s="38"/>
      <c r="X212" s="38"/>
      <c r="Y212" s="38"/>
      <c r="Z212" s="38"/>
      <c r="AA212" s="38"/>
      <c r="AB212" s="38"/>
      <c r="AC212" s="38"/>
      <c r="AD212" s="38"/>
      <c r="AE212" s="38"/>
      <c r="AR212" s="193" t="s">
        <v>108</v>
      </c>
      <c r="AT212" s="193" t="s">
        <v>259</v>
      </c>
      <c r="AU212" s="193" t="s">
        <v>82</v>
      </c>
      <c r="AY212" s="19" t="s">
        <v>257</v>
      </c>
      <c r="BE212" s="194">
        <f>IF(N212="základní",J212,0)</f>
        <v>0</v>
      </c>
      <c r="BF212" s="194">
        <f>IF(N212="snížená",J212,0)</f>
        <v>0</v>
      </c>
      <c r="BG212" s="194">
        <f>IF(N212="zákl. přenesená",J212,0)</f>
        <v>0</v>
      </c>
      <c r="BH212" s="194">
        <f>IF(N212="sníž. přenesená",J212,0)</f>
        <v>0</v>
      </c>
      <c r="BI212" s="194">
        <f>IF(N212="nulová",J212,0)</f>
        <v>0</v>
      </c>
      <c r="BJ212" s="19" t="s">
        <v>82</v>
      </c>
      <c r="BK212" s="194">
        <f>ROUND(I212*H212,2)</f>
        <v>0</v>
      </c>
      <c r="BL212" s="19" t="s">
        <v>108</v>
      </c>
      <c r="BM212" s="193" t="s">
        <v>831</v>
      </c>
    </row>
    <row r="213" s="2" customFormat="1">
      <c r="A213" s="38"/>
      <c r="B213" s="39"/>
      <c r="C213" s="38"/>
      <c r="D213" s="196" t="s">
        <v>1062</v>
      </c>
      <c r="E213" s="38"/>
      <c r="F213" s="237" t="s">
        <v>2755</v>
      </c>
      <c r="G213" s="38"/>
      <c r="H213" s="38"/>
      <c r="I213" s="238"/>
      <c r="J213" s="38"/>
      <c r="K213" s="38"/>
      <c r="L213" s="39"/>
      <c r="M213" s="239"/>
      <c r="N213" s="240"/>
      <c r="O213" s="77"/>
      <c r="P213" s="77"/>
      <c r="Q213" s="77"/>
      <c r="R213" s="77"/>
      <c r="S213" s="77"/>
      <c r="T213" s="78"/>
      <c r="U213" s="38"/>
      <c r="V213" s="38"/>
      <c r="W213" s="38"/>
      <c r="X213" s="38"/>
      <c r="Y213" s="38"/>
      <c r="Z213" s="38"/>
      <c r="AA213" s="38"/>
      <c r="AB213" s="38"/>
      <c r="AC213" s="38"/>
      <c r="AD213" s="38"/>
      <c r="AE213" s="38"/>
      <c r="AT213" s="19" t="s">
        <v>1062</v>
      </c>
      <c r="AU213" s="19" t="s">
        <v>82</v>
      </c>
    </row>
    <row r="214" s="2" customFormat="1" ht="16.5" customHeight="1">
      <c r="A214" s="38"/>
      <c r="B214" s="181"/>
      <c r="C214" s="182" t="s">
        <v>593</v>
      </c>
      <c r="D214" s="182" t="s">
        <v>259</v>
      </c>
      <c r="E214" s="183" t="s">
        <v>4516</v>
      </c>
      <c r="F214" s="184" t="s">
        <v>2750</v>
      </c>
      <c r="G214" s="185" t="s">
        <v>774</v>
      </c>
      <c r="H214" s="186">
        <v>1</v>
      </c>
      <c r="I214" s="187"/>
      <c r="J214" s="188">
        <f>ROUND(I214*H214,2)</f>
        <v>0</v>
      </c>
      <c r="K214" s="184" t="s">
        <v>2351</v>
      </c>
      <c r="L214" s="39"/>
      <c r="M214" s="189" t="s">
        <v>1</v>
      </c>
      <c r="N214" s="190" t="s">
        <v>40</v>
      </c>
      <c r="O214" s="77"/>
      <c r="P214" s="191">
        <f>O214*H214</f>
        <v>0</v>
      </c>
      <c r="Q214" s="191">
        <v>0</v>
      </c>
      <c r="R214" s="191">
        <f>Q214*H214</f>
        <v>0</v>
      </c>
      <c r="S214" s="191">
        <v>0</v>
      </c>
      <c r="T214" s="192">
        <f>S214*H214</f>
        <v>0</v>
      </c>
      <c r="U214" s="38"/>
      <c r="V214" s="38"/>
      <c r="W214" s="38"/>
      <c r="X214" s="38"/>
      <c r="Y214" s="38"/>
      <c r="Z214" s="38"/>
      <c r="AA214" s="38"/>
      <c r="AB214" s="38"/>
      <c r="AC214" s="38"/>
      <c r="AD214" s="38"/>
      <c r="AE214" s="38"/>
      <c r="AR214" s="193" t="s">
        <v>108</v>
      </c>
      <c r="AT214" s="193" t="s">
        <v>259</v>
      </c>
      <c r="AU214" s="193" t="s">
        <v>82</v>
      </c>
      <c r="AY214" s="19" t="s">
        <v>257</v>
      </c>
      <c r="BE214" s="194">
        <f>IF(N214="základní",J214,0)</f>
        <v>0</v>
      </c>
      <c r="BF214" s="194">
        <f>IF(N214="snížená",J214,0)</f>
        <v>0</v>
      </c>
      <c r="BG214" s="194">
        <f>IF(N214="zákl. přenesená",J214,0)</f>
        <v>0</v>
      </c>
      <c r="BH214" s="194">
        <f>IF(N214="sníž. přenesená",J214,0)</f>
        <v>0</v>
      </c>
      <c r="BI214" s="194">
        <f>IF(N214="nulová",J214,0)</f>
        <v>0</v>
      </c>
      <c r="BJ214" s="19" t="s">
        <v>82</v>
      </c>
      <c r="BK214" s="194">
        <f>ROUND(I214*H214,2)</f>
        <v>0</v>
      </c>
      <c r="BL214" s="19" t="s">
        <v>108</v>
      </c>
      <c r="BM214" s="193" t="s">
        <v>854</v>
      </c>
    </row>
    <row r="215" s="12" customFormat="1" ht="25.92" customHeight="1">
      <c r="A215" s="12"/>
      <c r="B215" s="168"/>
      <c r="C215" s="12"/>
      <c r="D215" s="169" t="s">
        <v>74</v>
      </c>
      <c r="E215" s="170" t="s">
        <v>4517</v>
      </c>
      <c r="F215" s="170" t="s">
        <v>2792</v>
      </c>
      <c r="G215" s="12"/>
      <c r="H215" s="12"/>
      <c r="I215" s="171"/>
      <c r="J215" s="172">
        <f>BK215</f>
        <v>0</v>
      </c>
      <c r="K215" s="12"/>
      <c r="L215" s="168"/>
      <c r="M215" s="173"/>
      <c r="N215" s="174"/>
      <c r="O215" s="174"/>
      <c r="P215" s="175">
        <f>SUM(P216:P231)</f>
        <v>0</v>
      </c>
      <c r="Q215" s="174"/>
      <c r="R215" s="175">
        <f>SUM(R216:R231)</f>
        <v>0</v>
      </c>
      <c r="S215" s="174"/>
      <c r="T215" s="176">
        <f>SUM(T216:T231)</f>
        <v>0</v>
      </c>
      <c r="U215" s="12"/>
      <c r="V215" s="12"/>
      <c r="W215" s="12"/>
      <c r="X215" s="12"/>
      <c r="Y215" s="12"/>
      <c r="Z215" s="12"/>
      <c r="AA215" s="12"/>
      <c r="AB215" s="12"/>
      <c r="AC215" s="12"/>
      <c r="AD215" s="12"/>
      <c r="AE215" s="12"/>
      <c r="AR215" s="169" t="s">
        <v>82</v>
      </c>
      <c r="AT215" s="177" t="s">
        <v>74</v>
      </c>
      <c r="AU215" s="177" t="s">
        <v>75</v>
      </c>
      <c r="AY215" s="169" t="s">
        <v>257</v>
      </c>
      <c r="BK215" s="178">
        <f>SUM(BK216:BK231)</f>
        <v>0</v>
      </c>
    </row>
    <row r="216" s="2" customFormat="1" ht="24.15" customHeight="1">
      <c r="A216" s="38"/>
      <c r="B216" s="181"/>
      <c r="C216" s="182" t="s">
        <v>599</v>
      </c>
      <c r="D216" s="182" t="s">
        <v>259</v>
      </c>
      <c r="E216" s="183" t="s">
        <v>4518</v>
      </c>
      <c r="F216" s="184" t="s">
        <v>4519</v>
      </c>
      <c r="G216" s="185" t="s">
        <v>422</v>
      </c>
      <c r="H216" s="186">
        <v>515</v>
      </c>
      <c r="I216" s="187"/>
      <c r="J216" s="188">
        <f>ROUND(I216*H216,2)</f>
        <v>0</v>
      </c>
      <c r="K216" s="184" t="s">
        <v>2351</v>
      </c>
      <c r="L216" s="39"/>
      <c r="M216" s="189" t="s">
        <v>1</v>
      </c>
      <c r="N216" s="190" t="s">
        <v>40</v>
      </c>
      <c r="O216" s="77"/>
      <c r="P216" s="191">
        <f>O216*H216</f>
        <v>0</v>
      </c>
      <c r="Q216" s="191">
        <v>0</v>
      </c>
      <c r="R216" s="191">
        <f>Q216*H216</f>
        <v>0</v>
      </c>
      <c r="S216" s="191">
        <v>0</v>
      </c>
      <c r="T216" s="192">
        <f>S216*H216</f>
        <v>0</v>
      </c>
      <c r="U216" s="38"/>
      <c r="V216" s="38"/>
      <c r="W216" s="38"/>
      <c r="X216" s="38"/>
      <c r="Y216" s="38"/>
      <c r="Z216" s="38"/>
      <c r="AA216" s="38"/>
      <c r="AB216" s="38"/>
      <c r="AC216" s="38"/>
      <c r="AD216" s="38"/>
      <c r="AE216" s="38"/>
      <c r="AR216" s="193" t="s">
        <v>108</v>
      </c>
      <c r="AT216" s="193" t="s">
        <v>259</v>
      </c>
      <c r="AU216" s="193" t="s">
        <v>82</v>
      </c>
      <c r="AY216" s="19" t="s">
        <v>257</v>
      </c>
      <c r="BE216" s="194">
        <f>IF(N216="základní",J216,0)</f>
        <v>0</v>
      </c>
      <c r="BF216" s="194">
        <f>IF(N216="snížená",J216,0)</f>
        <v>0</v>
      </c>
      <c r="BG216" s="194">
        <f>IF(N216="zákl. přenesená",J216,0)</f>
        <v>0</v>
      </c>
      <c r="BH216" s="194">
        <f>IF(N216="sníž. přenesená",J216,0)</f>
        <v>0</v>
      </c>
      <c r="BI216" s="194">
        <f>IF(N216="nulová",J216,0)</f>
        <v>0</v>
      </c>
      <c r="BJ216" s="19" t="s">
        <v>82</v>
      </c>
      <c r="BK216" s="194">
        <f>ROUND(I216*H216,2)</f>
        <v>0</v>
      </c>
      <c r="BL216" s="19" t="s">
        <v>108</v>
      </c>
      <c r="BM216" s="193" t="s">
        <v>877</v>
      </c>
    </row>
    <row r="217" s="2" customFormat="1">
      <c r="A217" s="38"/>
      <c r="B217" s="39"/>
      <c r="C217" s="38"/>
      <c r="D217" s="196" t="s">
        <v>1062</v>
      </c>
      <c r="E217" s="38"/>
      <c r="F217" s="237" t="s">
        <v>2795</v>
      </c>
      <c r="G217" s="38"/>
      <c r="H217" s="38"/>
      <c r="I217" s="238"/>
      <c r="J217" s="38"/>
      <c r="K217" s="38"/>
      <c r="L217" s="39"/>
      <c r="M217" s="239"/>
      <c r="N217" s="240"/>
      <c r="O217" s="77"/>
      <c r="P217" s="77"/>
      <c r="Q217" s="77"/>
      <c r="R217" s="77"/>
      <c r="S217" s="77"/>
      <c r="T217" s="78"/>
      <c r="U217" s="38"/>
      <c r="V217" s="38"/>
      <c r="W217" s="38"/>
      <c r="X217" s="38"/>
      <c r="Y217" s="38"/>
      <c r="Z217" s="38"/>
      <c r="AA217" s="38"/>
      <c r="AB217" s="38"/>
      <c r="AC217" s="38"/>
      <c r="AD217" s="38"/>
      <c r="AE217" s="38"/>
      <c r="AT217" s="19" t="s">
        <v>1062</v>
      </c>
      <c r="AU217" s="19" t="s">
        <v>82</v>
      </c>
    </row>
    <row r="218" s="2" customFormat="1" ht="16.5" customHeight="1">
      <c r="A218" s="38"/>
      <c r="B218" s="181"/>
      <c r="C218" s="182" t="s">
        <v>603</v>
      </c>
      <c r="D218" s="182" t="s">
        <v>259</v>
      </c>
      <c r="E218" s="183" t="s">
        <v>4520</v>
      </c>
      <c r="F218" s="184" t="s">
        <v>2895</v>
      </c>
      <c r="G218" s="185" t="s">
        <v>2365</v>
      </c>
      <c r="H218" s="186">
        <v>30</v>
      </c>
      <c r="I218" s="187"/>
      <c r="J218" s="188">
        <f>ROUND(I218*H218,2)</f>
        <v>0</v>
      </c>
      <c r="K218" s="184" t="s">
        <v>2351</v>
      </c>
      <c r="L218" s="39"/>
      <c r="M218" s="189" t="s">
        <v>1</v>
      </c>
      <c r="N218" s="190" t="s">
        <v>40</v>
      </c>
      <c r="O218" s="77"/>
      <c r="P218" s="191">
        <f>O218*H218</f>
        <v>0</v>
      </c>
      <c r="Q218" s="191">
        <v>0</v>
      </c>
      <c r="R218" s="191">
        <f>Q218*H218</f>
        <v>0</v>
      </c>
      <c r="S218" s="191">
        <v>0</v>
      </c>
      <c r="T218" s="192">
        <f>S218*H218</f>
        <v>0</v>
      </c>
      <c r="U218" s="38"/>
      <c r="V218" s="38"/>
      <c r="W218" s="38"/>
      <c r="X218" s="38"/>
      <c r="Y218" s="38"/>
      <c r="Z218" s="38"/>
      <c r="AA218" s="38"/>
      <c r="AB218" s="38"/>
      <c r="AC218" s="38"/>
      <c r="AD218" s="38"/>
      <c r="AE218" s="38"/>
      <c r="AR218" s="193" t="s">
        <v>108</v>
      </c>
      <c r="AT218" s="193" t="s">
        <v>259</v>
      </c>
      <c r="AU218" s="193" t="s">
        <v>82</v>
      </c>
      <c r="AY218" s="19" t="s">
        <v>257</v>
      </c>
      <c r="BE218" s="194">
        <f>IF(N218="základní",J218,0)</f>
        <v>0</v>
      </c>
      <c r="BF218" s="194">
        <f>IF(N218="snížená",J218,0)</f>
        <v>0</v>
      </c>
      <c r="BG218" s="194">
        <f>IF(N218="zákl. přenesená",J218,0)</f>
        <v>0</v>
      </c>
      <c r="BH218" s="194">
        <f>IF(N218="sníž. přenesená",J218,0)</f>
        <v>0</v>
      </c>
      <c r="BI218" s="194">
        <f>IF(N218="nulová",J218,0)</f>
        <v>0</v>
      </c>
      <c r="BJ218" s="19" t="s">
        <v>82</v>
      </c>
      <c r="BK218" s="194">
        <f>ROUND(I218*H218,2)</f>
        <v>0</v>
      </c>
      <c r="BL218" s="19" t="s">
        <v>108</v>
      </c>
      <c r="BM218" s="193" t="s">
        <v>898</v>
      </c>
    </row>
    <row r="219" s="2" customFormat="1">
      <c r="A219" s="38"/>
      <c r="B219" s="39"/>
      <c r="C219" s="38"/>
      <c r="D219" s="196" t="s">
        <v>1062</v>
      </c>
      <c r="E219" s="38"/>
      <c r="F219" s="237" t="s">
        <v>2795</v>
      </c>
      <c r="G219" s="38"/>
      <c r="H219" s="38"/>
      <c r="I219" s="238"/>
      <c r="J219" s="38"/>
      <c r="K219" s="38"/>
      <c r="L219" s="39"/>
      <c r="M219" s="239"/>
      <c r="N219" s="240"/>
      <c r="O219" s="77"/>
      <c r="P219" s="77"/>
      <c r="Q219" s="77"/>
      <c r="R219" s="77"/>
      <c r="S219" s="77"/>
      <c r="T219" s="78"/>
      <c r="U219" s="38"/>
      <c r="V219" s="38"/>
      <c r="W219" s="38"/>
      <c r="X219" s="38"/>
      <c r="Y219" s="38"/>
      <c r="Z219" s="38"/>
      <c r="AA219" s="38"/>
      <c r="AB219" s="38"/>
      <c r="AC219" s="38"/>
      <c r="AD219" s="38"/>
      <c r="AE219" s="38"/>
      <c r="AT219" s="19" t="s">
        <v>1062</v>
      </c>
      <c r="AU219" s="19" t="s">
        <v>82</v>
      </c>
    </row>
    <row r="220" s="2" customFormat="1" ht="24.15" customHeight="1">
      <c r="A220" s="38"/>
      <c r="B220" s="181"/>
      <c r="C220" s="182" t="s">
        <v>609</v>
      </c>
      <c r="D220" s="182" t="s">
        <v>259</v>
      </c>
      <c r="E220" s="183" t="s">
        <v>4521</v>
      </c>
      <c r="F220" s="184" t="s">
        <v>2881</v>
      </c>
      <c r="G220" s="185" t="s">
        <v>2365</v>
      </c>
      <c r="H220" s="186">
        <v>1</v>
      </c>
      <c r="I220" s="187"/>
      <c r="J220" s="188">
        <f>ROUND(I220*H220,2)</f>
        <v>0</v>
      </c>
      <c r="K220" s="184" t="s">
        <v>2351</v>
      </c>
      <c r="L220" s="39"/>
      <c r="M220" s="189" t="s">
        <v>1</v>
      </c>
      <c r="N220" s="190" t="s">
        <v>40</v>
      </c>
      <c r="O220" s="77"/>
      <c r="P220" s="191">
        <f>O220*H220</f>
        <v>0</v>
      </c>
      <c r="Q220" s="191">
        <v>0</v>
      </c>
      <c r="R220" s="191">
        <f>Q220*H220</f>
        <v>0</v>
      </c>
      <c r="S220" s="191">
        <v>0</v>
      </c>
      <c r="T220" s="192">
        <f>S220*H220</f>
        <v>0</v>
      </c>
      <c r="U220" s="38"/>
      <c r="V220" s="38"/>
      <c r="W220" s="38"/>
      <c r="X220" s="38"/>
      <c r="Y220" s="38"/>
      <c r="Z220" s="38"/>
      <c r="AA220" s="38"/>
      <c r="AB220" s="38"/>
      <c r="AC220" s="38"/>
      <c r="AD220" s="38"/>
      <c r="AE220" s="38"/>
      <c r="AR220" s="193" t="s">
        <v>108</v>
      </c>
      <c r="AT220" s="193" t="s">
        <v>259</v>
      </c>
      <c r="AU220" s="193" t="s">
        <v>82</v>
      </c>
      <c r="AY220" s="19" t="s">
        <v>257</v>
      </c>
      <c r="BE220" s="194">
        <f>IF(N220="základní",J220,0)</f>
        <v>0</v>
      </c>
      <c r="BF220" s="194">
        <f>IF(N220="snížená",J220,0)</f>
        <v>0</v>
      </c>
      <c r="BG220" s="194">
        <f>IF(N220="zákl. přenesená",J220,0)</f>
        <v>0</v>
      </c>
      <c r="BH220" s="194">
        <f>IF(N220="sníž. přenesená",J220,0)</f>
        <v>0</v>
      </c>
      <c r="BI220" s="194">
        <f>IF(N220="nulová",J220,0)</f>
        <v>0</v>
      </c>
      <c r="BJ220" s="19" t="s">
        <v>82</v>
      </c>
      <c r="BK220" s="194">
        <f>ROUND(I220*H220,2)</f>
        <v>0</v>
      </c>
      <c r="BL220" s="19" t="s">
        <v>108</v>
      </c>
      <c r="BM220" s="193" t="s">
        <v>915</v>
      </c>
    </row>
    <row r="221" s="2" customFormat="1">
      <c r="A221" s="38"/>
      <c r="B221" s="39"/>
      <c r="C221" s="38"/>
      <c r="D221" s="196" t="s">
        <v>1062</v>
      </c>
      <c r="E221" s="38"/>
      <c r="F221" s="237" t="s">
        <v>2795</v>
      </c>
      <c r="G221" s="38"/>
      <c r="H221" s="38"/>
      <c r="I221" s="238"/>
      <c r="J221" s="38"/>
      <c r="K221" s="38"/>
      <c r="L221" s="39"/>
      <c r="M221" s="239"/>
      <c r="N221" s="240"/>
      <c r="O221" s="77"/>
      <c r="P221" s="77"/>
      <c r="Q221" s="77"/>
      <c r="R221" s="77"/>
      <c r="S221" s="77"/>
      <c r="T221" s="78"/>
      <c r="U221" s="38"/>
      <c r="V221" s="38"/>
      <c r="W221" s="38"/>
      <c r="X221" s="38"/>
      <c r="Y221" s="38"/>
      <c r="Z221" s="38"/>
      <c r="AA221" s="38"/>
      <c r="AB221" s="38"/>
      <c r="AC221" s="38"/>
      <c r="AD221" s="38"/>
      <c r="AE221" s="38"/>
      <c r="AT221" s="19" t="s">
        <v>1062</v>
      </c>
      <c r="AU221" s="19" t="s">
        <v>82</v>
      </c>
    </row>
    <row r="222" s="2" customFormat="1" ht="24.15" customHeight="1">
      <c r="A222" s="38"/>
      <c r="B222" s="181"/>
      <c r="C222" s="182" t="s">
        <v>613</v>
      </c>
      <c r="D222" s="182" t="s">
        <v>259</v>
      </c>
      <c r="E222" s="183" t="s">
        <v>4522</v>
      </c>
      <c r="F222" s="184" t="s">
        <v>2883</v>
      </c>
      <c r="G222" s="185" t="s">
        <v>2365</v>
      </c>
      <c r="H222" s="186">
        <v>1</v>
      </c>
      <c r="I222" s="187"/>
      <c r="J222" s="188">
        <f>ROUND(I222*H222,2)</f>
        <v>0</v>
      </c>
      <c r="K222" s="184" t="s">
        <v>2351</v>
      </c>
      <c r="L222" s="39"/>
      <c r="M222" s="189" t="s">
        <v>1</v>
      </c>
      <c r="N222" s="190" t="s">
        <v>40</v>
      </c>
      <c r="O222" s="77"/>
      <c r="P222" s="191">
        <f>O222*H222</f>
        <v>0</v>
      </c>
      <c r="Q222" s="191">
        <v>0</v>
      </c>
      <c r="R222" s="191">
        <f>Q222*H222</f>
        <v>0</v>
      </c>
      <c r="S222" s="191">
        <v>0</v>
      </c>
      <c r="T222" s="192">
        <f>S222*H222</f>
        <v>0</v>
      </c>
      <c r="U222" s="38"/>
      <c r="V222" s="38"/>
      <c r="W222" s="38"/>
      <c r="X222" s="38"/>
      <c r="Y222" s="38"/>
      <c r="Z222" s="38"/>
      <c r="AA222" s="38"/>
      <c r="AB222" s="38"/>
      <c r="AC222" s="38"/>
      <c r="AD222" s="38"/>
      <c r="AE222" s="38"/>
      <c r="AR222" s="193" t="s">
        <v>108</v>
      </c>
      <c r="AT222" s="193" t="s">
        <v>259</v>
      </c>
      <c r="AU222" s="193" t="s">
        <v>82</v>
      </c>
      <c r="AY222" s="19" t="s">
        <v>257</v>
      </c>
      <c r="BE222" s="194">
        <f>IF(N222="základní",J222,0)</f>
        <v>0</v>
      </c>
      <c r="BF222" s="194">
        <f>IF(N222="snížená",J222,0)</f>
        <v>0</v>
      </c>
      <c r="BG222" s="194">
        <f>IF(N222="zákl. přenesená",J222,0)</f>
        <v>0</v>
      </c>
      <c r="BH222" s="194">
        <f>IF(N222="sníž. přenesená",J222,0)</f>
        <v>0</v>
      </c>
      <c r="BI222" s="194">
        <f>IF(N222="nulová",J222,0)</f>
        <v>0</v>
      </c>
      <c r="BJ222" s="19" t="s">
        <v>82</v>
      </c>
      <c r="BK222" s="194">
        <f>ROUND(I222*H222,2)</f>
        <v>0</v>
      </c>
      <c r="BL222" s="19" t="s">
        <v>108</v>
      </c>
      <c r="BM222" s="193" t="s">
        <v>930</v>
      </c>
    </row>
    <row r="223" s="2" customFormat="1">
      <c r="A223" s="38"/>
      <c r="B223" s="39"/>
      <c r="C223" s="38"/>
      <c r="D223" s="196" t="s">
        <v>1062</v>
      </c>
      <c r="E223" s="38"/>
      <c r="F223" s="237" t="s">
        <v>2795</v>
      </c>
      <c r="G223" s="38"/>
      <c r="H223" s="38"/>
      <c r="I223" s="238"/>
      <c r="J223" s="38"/>
      <c r="K223" s="38"/>
      <c r="L223" s="39"/>
      <c r="M223" s="239"/>
      <c r="N223" s="240"/>
      <c r="O223" s="77"/>
      <c r="P223" s="77"/>
      <c r="Q223" s="77"/>
      <c r="R223" s="77"/>
      <c r="S223" s="77"/>
      <c r="T223" s="78"/>
      <c r="U223" s="38"/>
      <c r="V223" s="38"/>
      <c r="W223" s="38"/>
      <c r="X223" s="38"/>
      <c r="Y223" s="38"/>
      <c r="Z223" s="38"/>
      <c r="AA223" s="38"/>
      <c r="AB223" s="38"/>
      <c r="AC223" s="38"/>
      <c r="AD223" s="38"/>
      <c r="AE223" s="38"/>
      <c r="AT223" s="19" t="s">
        <v>1062</v>
      </c>
      <c r="AU223" s="19" t="s">
        <v>82</v>
      </c>
    </row>
    <row r="224" s="2" customFormat="1" ht="24.15" customHeight="1">
      <c r="A224" s="38"/>
      <c r="B224" s="181"/>
      <c r="C224" s="182" t="s">
        <v>622</v>
      </c>
      <c r="D224" s="182" t="s">
        <v>259</v>
      </c>
      <c r="E224" s="183" t="s">
        <v>4523</v>
      </c>
      <c r="F224" s="184" t="s">
        <v>2887</v>
      </c>
      <c r="G224" s="185" t="s">
        <v>422</v>
      </c>
      <c r="H224" s="186">
        <v>50</v>
      </c>
      <c r="I224" s="187"/>
      <c r="J224" s="188">
        <f>ROUND(I224*H224,2)</f>
        <v>0</v>
      </c>
      <c r="K224" s="184" t="s">
        <v>2351</v>
      </c>
      <c r="L224" s="39"/>
      <c r="M224" s="189" t="s">
        <v>1</v>
      </c>
      <c r="N224" s="190" t="s">
        <v>40</v>
      </c>
      <c r="O224" s="77"/>
      <c r="P224" s="191">
        <f>O224*H224</f>
        <v>0</v>
      </c>
      <c r="Q224" s="191">
        <v>0</v>
      </c>
      <c r="R224" s="191">
        <f>Q224*H224</f>
        <v>0</v>
      </c>
      <c r="S224" s="191">
        <v>0</v>
      </c>
      <c r="T224" s="192">
        <f>S224*H224</f>
        <v>0</v>
      </c>
      <c r="U224" s="38"/>
      <c r="V224" s="38"/>
      <c r="W224" s="38"/>
      <c r="X224" s="38"/>
      <c r="Y224" s="38"/>
      <c r="Z224" s="38"/>
      <c r="AA224" s="38"/>
      <c r="AB224" s="38"/>
      <c r="AC224" s="38"/>
      <c r="AD224" s="38"/>
      <c r="AE224" s="38"/>
      <c r="AR224" s="193" t="s">
        <v>108</v>
      </c>
      <c r="AT224" s="193" t="s">
        <v>259</v>
      </c>
      <c r="AU224" s="193" t="s">
        <v>82</v>
      </c>
      <c r="AY224" s="19" t="s">
        <v>257</v>
      </c>
      <c r="BE224" s="194">
        <f>IF(N224="základní",J224,0)</f>
        <v>0</v>
      </c>
      <c r="BF224" s="194">
        <f>IF(N224="snížená",J224,0)</f>
        <v>0</v>
      </c>
      <c r="BG224" s="194">
        <f>IF(N224="zákl. přenesená",J224,0)</f>
        <v>0</v>
      </c>
      <c r="BH224" s="194">
        <f>IF(N224="sníž. přenesená",J224,0)</f>
        <v>0</v>
      </c>
      <c r="BI224" s="194">
        <f>IF(N224="nulová",J224,0)</f>
        <v>0</v>
      </c>
      <c r="BJ224" s="19" t="s">
        <v>82</v>
      </c>
      <c r="BK224" s="194">
        <f>ROUND(I224*H224,2)</f>
        <v>0</v>
      </c>
      <c r="BL224" s="19" t="s">
        <v>108</v>
      </c>
      <c r="BM224" s="193" t="s">
        <v>940</v>
      </c>
    </row>
    <row r="225" s="2" customFormat="1">
      <c r="A225" s="38"/>
      <c r="B225" s="39"/>
      <c r="C225" s="38"/>
      <c r="D225" s="196" t="s">
        <v>1062</v>
      </c>
      <c r="E225" s="38"/>
      <c r="F225" s="237" t="s">
        <v>2795</v>
      </c>
      <c r="G225" s="38"/>
      <c r="H225" s="38"/>
      <c r="I225" s="238"/>
      <c r="J225" s="38"/>
      <c r="K225" s="38"/>
      <c r="L225" s="39"/>
      <c r="M225" s="239"/>
      <c r="N225" s="240"/>
      <c r="O225" s="77"/>
      <c r="P225" s="77"/>
      <c r="Q225" s="77"/>
      <c r="R225" s="77"/>
      <c r="S225" s="77"/>
      <c r="T225" s="78"/>
      <c r="U225" s="38"/>
      <c r="V225" s="38"/>
      <c r="W225" s="38"/>
      <c r="X225" s="38"/>
      <c r="Y225" s="38"/>
      <c r="Z225" s="38"/>
      <c r="AA225" s="38"/>
      <c r="AB225" s="38"/>
      <c r="AC225" s="38"/>
      <c r="AD225" s="38"/>
      <c r="AE225" s="38"/>
      <c r="AT225" s="19" t="s">
        <v>1062</v>
      </c>
      <c r="AU225" s="19" t="s">
        <v>82</v>
      </c>
    </row>
    <row r="226" s="2" customFormat="1" ht="16.5" customHeight="1">
      <c r="A226" s="38"/>
      <c r="B226" s="181"/>
      <c r="C226" s="182" t="s">
        <v>627</v>
      </c>
      <c r="D226" s="182" t="s">
        <v>259</v>
      </c>
      <c r="E226" s="183" t="s">
        <v>4524</v>
      </c>
      <c r="F226" s="184" t="s">
        <v>2877</v>
      </c>
      <c r="G226" s="185" t="s">
        <v>2365</v>
      </c>
      <c r="H226" s="186">
        <v>10</v>
      </c>
      <c r="I226" s="187"/>
      <c r="J226" s="188">
        <f>ROUND(I226*H226,2)</f>
        <v>0</v>
      </c>
      <c r="K226" s="184" t="s">
        <v>2351</v>
      </c>
      <c r="L226" s="39"/>
      <c r="M226" s="189" t="s">
        <v>1</v>
      </c>
      <c r="N226" s="190" t="s">
        <v>40</v>
      </c>
      <c r="O226" s="77"/>
      <c r="P226" s="191">
        <f>O226*H226</f>
        <v>0</v>
      </c>
      <c r="Q226" s="191">
        <v>0</v>
      </c>
      <c r="R226" s="191">
        <f>Q226*H226</f>
        <v>0</v>
      </c>
      <c r="S226" s="191">
        <v>0</v>
      </c>
      <c r="T226" s="192">
        <f>S226*H226</f>
        <v>0</v>
      </c>
      <c r="U226" s="38"/>
      <c r="V226" s="38"/>
      <c r="W226" s="38"/>
      <c r="X226" s="38"/>
      <c r="Y226" s="38"/>
      <c r="Z226" s="38"/>
      <c r="AA226" s="38"/>
      <c r="AB226" s="38"/>
      <c r="AC226" s="38"/>
      <c r="AD226" s="38"/>
      <c r="AE226" s="38"/>
      <c r="AR226" s="193" t="s">
        <v>108</v>
      </c>
      <c r="AT226" s="193" t="s">
        <v>259</v>
      </c>
      <c r="AU226" s="193" t="s">
        <v>82</v>
      </c>
      <c r="AY226" s="19" t="s">
        <v>257</v>
      </c>
      <c r="BE226" s="194">
        <f>IF(N226="základní",J226,0)</f>
        <v>0</v>
      </c>
      <c r="BF226" s="194">
        <f>IF(N226="snížená",J226,0)</f>
        <v>0</v>
      </c>
      <c r="BG226" s="194">
        <f>IF(N226="zákl. přenesená",J226,0)</f>
        <v>0</v>
      </c>
      <c r="BH226" s="194">
        <f>IF(N226="sníž. přenesená",J226,0)</f>
        <v>0</v>
      </c>
      <c r="BI226" s="194">
        <f>IF(N226="nulová",J226,0)</f>
        <v>0</v>
      </c>
      <c r="BJ226" s="19" t="s">
        <v>82</v>
      </c>
      <c r="BK226" s="194">
        <f>ROUND(I226*H226,2)</f>
        <v>0</v>
      </c>
      <c r="BL226" s="19" t="s">
        <v>108</v>
      </c>
      <c r="BM226" s="193" t="s">
        <v>953</v>
      </c>
    </row>
    <row r="227" s="2" customFormat="1">
      <c r="A227" s="38"/>
      <c r="B227" s="39"/>
      <c r="C227" s="38"/>
      <c r="D227" s="196" t="s">
        <v>1062</v>
      </c>
      <c r="E227" s="38"/>
      <c r="F227" s="237" t="s">
        <v>2795</v>
      </c>
      <c r="G227" s="38"/>
      <c r="H227" s="38"/>
      <c r="I227" s="238"/>
      <c r="J227" s="38"/>
      <c r="K227" s="38"/>
      <c r="L227" s="39"/>
      <c r="M227" s="239"/>
      <c r="N227" s="240"/>
      <c r="O227" s="77"/>
      <c r="P227" s="77"/>
      <c r="Q227" s="77"/>
      <c r="R227" s="77"/>
      <c r="S227" s="77"/>
      <c r="T227" s="78"/>
      <c r="U227" s="38"/>
      <c r="V227" s="38"/>
      <c r="W227" s="38"/>
      <c r="X227" s="38"/>
      <c r="Y227" s="38"/>
      <c r="Z227" s="38"/>
      <c r="AA227" s="38"/>
      <c r="AB227" s="38"/>
      <c r="AC227" s="38"/>
      <c r="AD227" s="38"/>
      <c r="AE227" s="38"/>
      <c r="AT227" s="19" t="s">
        <v>1062</v>
      </c>
      <c r="AU227" s="19" t="s">
        <v>82</v>
      </c>
    </row>
    <row r="228" s="2" customFormat="1" ht="16.5" customHeight="1">
      <c r="A228" s="38"/>
      <c r="B228" s="181"/>
      <c r="C228" s="182" t="s">
        <v>647</v>
      </c>
      <c r="D228" s="182" t="s">
        <v>259</v>
      </c>
      <c r="E228" s="183" t="s">
        <v>4525</v>
      </c>
      <c r="F228" s="184" t="s">
        <v>2746</v>
      </c>
      <c r="G228" s="185" t="s">
        <v>323</v>
      </c>
      <c r="H228" s="186">
        <v>0.5</v>
      </c>
      <c r="I228" s="187"/>
      <c r="J228" s="188">
        <f>ROUND(I228*H228,2)</f>
        <v>0</v>
      </c>
      <c r="K228" s="184" t="s">
        <v>2351</v>
      </c>
      <c r="L228" s="39"/>
      <c r="M228" s="189" t="s">
        <v>1</v>
      </c>
      <c r="N228" s="190" t="s">
        <v>40</v>
      </c>
      <c r="O228" s="77"/>
      <c r="P228" s="191">
        <f>O228*H228</f>
        <v>0</v>
      </c>
      <c r="Q228" s="191">
        <v>0</v>
      </c>
      <c r="R228" s="191">
        <f>Q228*H228</f>
        <v>0</v>
      </c>
      <c r="S228" s="191">
        <v>0</v>
      </c>
      <c r="T228" s="192">
        <f>S228*H228</f>
        <v>0</v>
      </c>
      <c r="U228" s="38"/>
      <c r="V228" s="38"/>
      <c r="W228" s="38"/>
      <c r="X228" s="38"/>
      <c r="Y228" s="38"/>
      <c r="Z228" s="38"/>
      <c r="AA228" s="38"/>
      <c r="AB228" s="38"/>
      <c r="AC228" s="38"/>
      <c r="AD228" s="38"/>
      <c r="AE228" s="38"/>
      <c r="AR228" s="193" t="s">
        <v>108</v>
      </c>
      <c r="AT228" s="193" t="s">
        <v>259</v>
      </c>
      <c r="AU228" s="193" t="s">
        <v>82</v>
      </c>
      <c r="AY228" s="19" t="s">
        <v>257</v>
      </c>
      <c r="BE228" s="194">
        <f>IF(N228="základní",J228,0)</f>
        <v>0</v>
      </c>
      <c r="BF228" s="194">
        <f>IF(N228="snížená",J228,0)</f>
        <v>0</v>
      </c>
      <c r="BG228" s="194">
        <f>IF(N228="zákl. přenesená",J228,0)</f>
        <v>0</v>
      </c>
      <c r="BH228" s="194">
        <f>IF(N228="sníž. přenesená",J228,0)</f>
        <v>0</v>
      </c>
      <c r="BI228" s="194">
        <f>IF(N228="nulová",J228,0)</f>
        <v>0</v>
      </c>
      <c r="BJ228" s="19" t="s">
        <v>82</v>
      </c>
      <c r="BK228" s="194">
        <f>ROUND(I228*H228,2)</f>
        <v>0</v>
      </c>
      <c r="BL228" s="19" t="s">
        <v>108</v>
      </c>
      <c r="BM228" s="193" t="s">
        <v>967</v>
      </c>
    </row>
    <row r="229" s="2" customFormat="1">
      <c r="A229" s="38"/>
      <c r="B229" s="39"/>
      <c r="C229" s="38"/>
      <c r="D229" s="196" t="s">
        <v>1062</v>
      </c>
      <c r="E229" s="38"/>
      <c r="F229" s="237" t="s">
        <v>2795</v>
      </c>
      <c r="G229" s="38"/>
      <c r="H229" s="38"/>
      <c r="I229" s="238"/>
      <c r="J229" s="38"/>
      <c r="K229" s="38"/>
      <c r="L229" s="39"/>
      <c r="M229" s="239"/>
      <c r="N229" s="240"/>
      <c r="O229" s="77"/>
      <c r="P229" s="77"/>
      <c r="Q229" s="77"/>
      <c r="R229" s="77"/>
      <c r="S229" s="77"/>
      <c r="T229" s="78"/>
      <c r="U229" s="38"/>
      <c r="V229" s="38"/>
      <c r="W229" s="38"/>
      <c r="X229" s="38"/>
      <c r="Y229" s="38"/>
      <c r="Z229" s="38"/>
      <c r="AA229" s="38"/>
      <c r="AB229" s="38"/>
      <c r="AC229" s="38"/>
      <c r="AD229" s="38"/>
      <c r="AE229" s="38"/>
      <c r="AT229" s="19" t="s">
        <v>1062</v>
      </c>
      <c r="AU229" s="19" t="s">
        <v>82</v>
      </c>
    </row>
    <row r="230" s="2" customFormat="1" ht="16.5" customHeight="1">
      <c r="A230" s="38"/>
      <c r="B230" s="181"/>
      <c r="C230" s="182" t="s">
        <v>655</v>
      </c>
      <c r="D230" s="182" t="s">
        <v>259</v>
      </c>
      <c r="E230" s="183" t="s">
        <v>4526</v>
      </c>
      <c r="F230" s="184" t="s">
        <v>2750</v>
      </c>
      <c r="G230" s="185" t="s">
        <v>774</v>
      </c>
      <c r="H230" s="186">
        <v>1</v>
      </c>
      <c r="I230" s="187"/>
      <c r="J230" s="188">
        <f>ROUND(I230*H230,2)</f>
        <v>0</v>
      </c>
      <c r="K230" s="184" t="s">
        <v>2351</v>
      </c>
      <c r="L230" s="39"/>
      <c r="M230" s="189" t="s">
        <v>1</v>
      </c>
      <c r="N230" s="190" t="s">
        <v>40</v>
      </c>
      <c r="O230" s="77"/>
      <c r="P230" s="191">
        <f>O230*H230</f>
        <v>0</v>
      </c>
      <c r="Q230" s="191">
        <v>0</v>
      </c>
      <c r="R230" s="191">
        <f>Q230*H230</f>
        <v>0</v>
      </c>
      <c r="S230" s="191">
        <v>0</v>
      </c>
      <c r="T230" s="192">
        <f>S230*H230</f>
        <v>0</v>
      </c>
      <c r="U230" s="38"/>
      <c r="V230" s="38"/>
      <c r="W230" s="38"/>
      <c r="X230" s="38"/>
      <c r="Y230" s="38"/>
      <c r="Z230" s="38"/>
      <c r="AA230" s="38"/>
      <c r="AB230" s="38"/>
      <c r="AC230" s="38"/>
      <c r="AD230" s="38"/>
      <c r="AE230" s="38"/>
      <c r="AR230" s="193" t="s">
        <v>108</v>
      </c>
      <c r="AT230" s="193" t="s">
        <v>259</v>
      </c>
      <c r="AU230" s="193" t="s">
        <v>82</v>
      </c>
      <c r="AY230" s="19" t="s">
        <v>257</v>
      </c>
      <c r="BE230" s="194">
        <f>IF(N230="základní",J230,0)</f>
        <v>0</v>
      </c>
      <c r="BF230" s="194">
        <f>IF(N230="snížená",J230,0)</f>
        <v>0</v>
      </c>
      <c r="BG230" s="194">
        <f>IF(N230="zákl. přenesená",J230,0)</f>
        <v>0</v>
      </c>
      <c r="BH230" s="194">
        <f>IF(N230="sníž. přenesená",J230,0)</f>
        <v>0</v>
      </c>
      <c r="BI230" s="194">
        <f>IF(N230="nulová",J230,0)</f>
        <v>0</v>
      </c>
      <c r="BJ230" s="19" t="s">
        <v>82</v>
      </c>
      <c r="BK230" s="194">
        <f>ROUND(I230*H230,2)</f>
        <v>0</v>
      </c>
      <c r="BL230" s="19" t="s">
        <v>108</v>
      </c>
      <c r="BM230" s="193" t="s">
        <v>976</v>
      </c>
    </row>
    <row r="231" s="2" customFormat="1">
      <c r="A231" s="38"/>
      <c r="B231" s="39"/>
      <c r="C231" s="38"/>
      <c r="D231" s="196" t="s">
        <v>1062</v>
      </c>
      <c r="E231" s="38"/>
      <c r="F231" s="237" t="s">
        <v>2795</v>
      </c>
      <c r="G231" s="38"/>
      <c r="H231" s="38"/>
      <c r="I231" s="238"/>
      <c r="J231" s="38"/>
      <c r="K231" s="38"/>
      <c r="L231" s="39"/>
      <c r="M231" s="239"/>
      <c r="N231" s="240"/>
      <c r="O231" s="77"/>
      <c r="P231" s="77"/>
      <c r="Q231" s="77"/>
      <c r="R231" s="77"/>
      <c r="S231" s="77"/>
      <c r="T231" s="78"/>
      <c r="U231" s="38"/>
      <c r="V231" s="38"/>
      <c r="W231" s="38"/>
      <c r="X231" s="38"/>
      <c r="Y231" s="38"/>
      <c r="Z231" s="38"/>
      <c r="AA231" s="38"/>
      <c r="AB231" s="38"/>
      <c r="AC231" s="38"/>
      <c r="AD231" s="38"/>
      <c r="AE231" s="38"/>
      <c r="AT231" s="19" t="s">
        <v>1062</v>
      </c>
      <c r="AU231" s="19" t="s">
        <v>82</v>
      </c>
    </row>
    <row r="232" s="12" customFormat="1" ht="25.92" customHeight="1">
      <c r="A232" s="12"/>
      <c r="B232" s="168"/>
      <c r="C232" s="12"/>
      <c r="D232" s="169" t="s">
        <v>74</v>
      </c>
      <c r="E232" s="170" t="s">
        <v>4527</v>
      </c>
      <c r="F232" s="170" t="s">
        <v>2936</v>
      </c>
      <c r="G232" s="12"/>
      <c r="H232" s="12"/>
      <c r="I232" s="171"/>
      <c r="J232" s="172">
        <f>BK232</f>
        <v>0</v>
      </c>
      <c r="K232" s="12"/>
      <c r="L232" s="168"/>
      <c r="M232" s="173"/>
      <c r="N232" s="174"/>
      <c r="O232" s="174"/>
      <c r="P232" s="175">
        <f>SUM(P233:P247)</f>
        <v>0</v>
      </c>
      <c r="Q232" s="174"/>
      <c r="R232" s="175">
        <f>SUM(R233:R247)</f>
        <v>0</v>
      </c>
      <c r="S232" s="174"/>
      <c r="T232" s="176">
        <f>SUM(T233:T247)</f>
        <v>0</v>
      </c>
      <c r="U232" s="12"/>
      <c r="V232" s="12"/>
      <c r="W232" s="12"/>
      <c r="X232" s="12"/>
      <c r="Y232" s="12"/>
      <c r="Z232" s="12"/>
      <c r="AA232" s="12"/>
      <c r="AB232" s="12"/>
      <c r="AC232" s="12"/>
      <c r="AD232" s="12"/>
      <c r="AE232" s="12"/>
      <c r="AR232" s="169" t="s">
        <v>82</v>
      </c>
      <c r="AT232" s="177" t="s">
        <v>74</v>
      </c>
      <c r="AU232" s="177" t="s">
        <v>75</v>
      </c>
      <c r="AY232" s="169" t="s">
        <v>257</v>
      </c>
      <c r="BK232" s="178">
        <f>SUM(BK233:BK247)</f>
        <v>0</v>
      </c>
    </row>
    <row r="233" s="2" customFormat="1" ht="21.75" customHeight="1">
      <c r="A233" s="38"/>
      <c r="B233" s="181"/>
      <c r="C233" s="182" t="s">
        <v>659</v>
      </c>
      <c r="D233" s="182" t="s">
        <v>259</v>
      </c>
      <c r="E233" s="183" t="s">
        <v>4528</v>
      </c>
      <c r="F233" s="184" t="s">
        <v>2938</v>
      </c>
      <c r="G233" s="185" t="s">
        <v>2505</v>
      </c>
      <c r="H233" s="186">
        <v>10</v>
      </c>
      <c r="I233" s="187"/>
      <c r="J233" s="188">
        <f>ROUND(I233*H233,2)</f>
        <v>0</v>
      </c>
      <c r="K233" s="184" t="s">
        <v>2351</v>
      </c>
      <c r="L233" s="39"/>
      <c r="M233" s="189" t="s">
        <v>1</v>
      </c>
      <c r="N233" s="190" t="s">
        <v>40</v>
      </c>
      <c r="O233" s="77"/>
      <c r="P233" s="191">
        <f>O233*H233</f>
        <v>0</v>
      </c>
      <c r="Q233" s="191">
        <v>0</v>
      </c>
      <c r="R233" s="191">
        <f>Q233*H233</f>
        <v>0</v>
      </c>
      <c r="S233" s="191">
        <v>0</v>
      </c>
      <c r="T233" s="192">
        <f>S233*H233</f>
        <v>0</v>
      </c>
      <c r="U233" s="38"/>
      <c r="V233" s="38"/>
      <c r="W233" s="38"/>
      <c r="X233" s="38"/>
      <c r="Y233" s="38"/>
      <c r="Z233" s="38"/>
      <c r="AA233" s="38"/>
      <c r="AB233" s="38"/>
      <c r="AC233" s="38"/>
      <c r="AD233" s="38"/>
      <c r="AE233" s="38"/>
      <c r="AR233" s="193" t="s">
        <v>108</v>
      </c>
      <c r="AT233" s="193" t="s">
        <v>259</v>
      </c>
      <c r="AU233" s="193" t="s">
        <v>82</v>
      </c>
      <c r="AY233" s="19" t="s">
        <v>257</v>
      </c>
      <c r="BE233" s="194">
        <f>IF(N233="základní",J233,0)</f>
        <v>0</v>
      </c>
      <c r="BF233" s="194">
        <f>IF(N233="snížená",J233,0)</f>
        <v>0</v>
      </c>
      <c r="BG233" s="194">
        <f>IF(N233="zákl. přenesená",J233,0)</f>
        <v>0</v>
      </c>
      <c r="BH233" s="194">
        <f>IF(N233="sníž. přenesená",J233,0)</f>
        <v>0</v>
      </c>
      <c r="BI233" s="194">
        <f>IF(N233="nulová",J233,0)</f>
        <v>0</v>
      </c>
      <c r="BJ233" s="19" t="s">
        <v>82</v>
      </c>
      <c r="BK233" s="194">
        <f>ROUND(I233*H233,2)</f>
        <v>0</v>
      </c>
      <c r="BL233" s="19" t="s">
        <v>108</v>
      </c>
      <c r="BM233" s="193" t="s">
        <v>987</v>
      </c>
    </row>
    <row r="234" s="2" customFormat="1" ht="16.5" customHeight="1">
      <c r="A234" s="38"/>
      <c r="B234" s="181"/>
      <c r="C234" s="182" t="s">
        <v>667</v>
      </c>
      <c r="D234" s="182" t="s">
        <v>259</v>
      </c>
      <c r="E234" s="183" t="s">
        <v>4529</v>
      </c>
      <c r="F234" s="184" t="s">
        <v>2942</v>
      </c>
      <c r="G234" s="185" t="s">
        <v>2505</v>
      </c>
      <c r="H234" s="186">
        <v>12</v>
      </c>
      <c r="I234" s="187"/>
      <c r="J234" s="188">
        <f>ROUND(I234*H234,2)</f>
        <v>0</v>
      </c>
      <c r="K234" s="184" t="s">
        <v>2351</v>
      </c>
      <c r="L234" s="39"/>
      <c r="M234" s="189" t="s">
        <v>1</v>
      </c>
      <c r="N234" s="190" t="s">
        <v>40</v>
      </c>
      <c r="O234" s="77"/>
      <c r="P234" s="191">
        <f>O234*H234</f>
        <v>0</v>
      </c>
      <c r="Q234" s="191">
        <v>0</v>
      </c>
      <c r="R234" s="191">
        <f>Q234*H234</f>
        <v>0</v>
      </c>
      <c r="S234" s="191">
        <v>0</v>
      </c>
      <c r="T234" s="192">
        <f>S234*H234</f>
        <v>0</v>
      </c>
      <c r="U234" s="38"/>
      <c r="V234" s="38"/>
      <c r="W234" s="38"/>
      <c r="X234" s="38"/>
      <c r="Y234" s="38"/>
      <c r="Z234" s="38"/>
      <c r="AA234" s="38"/>
      <c r="AB234" s="38"/>
      <c r="AC234" s="38"/>
      <c r="AD234" s="38"/>
      <c r="AE234" s="38"/>
      <c r="AR234" s="193" t="s">
        <v>108</v>
      </c>
      <c r="AT234" s="193" t="s">
        <v>259</v>
      </c>
      <c r="AU234" s="193" t="s">
        <v>82</v>
      </c>
      <c r="AY234" s="19" t="s">
        <v>257</v>
      </c>
      <c r="BE234" s="194">
        <f>IF(N234="základní",J234,0)</f>
        <v>0</v>
      </c>
      <c r="BF234" s="194">
        <f>IF(N234="snížená",J234,0)</f>
        <v>0</v>
      </c>
      <c r="BG234" s="194">
        <f>IF(N234="zákl. přenesená",J234,0)</f>
        <v>0</v>
      </c>
      <c r="BH234" s="194">
        <f>IF(N234="sníž. přenesená",J234,0)</f>
        <v>0</v>
      </c>
      <c r="BI234" s="194">
        <f>IF(N234="nulová",J234,0)</f>
        <v>0</v>
      </c>
      <c r="BJ234" s="19" t="s">
        <v>82</v>
      </c>
      <c r="BK234" s="194">
        <f>ROUND(I234*H234,2)</f>
        <v>0</v>
      </c>
      <c r="BL234" s="19" t="s">
        <v>108</v>
      </c>
      <c r="BM234" s="193" t="s">
        <v>995</v>
      </c>
    </row>
    <row r="235" s="2" customFormat="1" ht="16.5" customHeight="1">
      <c r="A235" s="38"/>
      <c r="B235" s="181"/>
      <c r="C235" s="182" t="s">
        <v>671</v>
      </c>
      <c r="D235" s="182" t="s">
        <v>259</v>
      </c>
      <c r="E235" s="183" t="s">
        <v>4530</v>
      </c>
      <c r="F235" s="184" t="s">
        <v>2940</v>
      </c>
      <c r="G235" s="185" t="s">
        <v>2505</v>
      </c>
      <c r="H235" s="186">
        <v>8</v>
      </c>
      <c r="I235" s="187"/>
      <c r="J235" s="188">
        <f>ROUND(I235*H235,2)</f>
        <v>0</v>
      </c>
      <c r="K235" s="184" t="s">
        <v>2351</v>
      </c>
      <c r="L235" s="39"/>
      <c r="M235" s="189" t="s">
        <v>1</v>
      </c>
      <c r="N235" s="190" t="s">
        <v>40</v>
      </c>
      <c r="O235" s="77"/>
      <c r="P235" s="191">
        <f>O235*H235</f>
        <v>0</v>
      </c>
      <c r="Q235" s="191">
        <v>0</v>
      </c>
      <c r="R235" s="191">
        <f>Q235*H235</f>
        <v>0</v>
      </c>
      <c r="S235" s="191">
        <v>0</v>
      </c>
      <c r="T235" s="192">
        <f>S235*H235</f>
        <v>0</v>
      </c>
      <c r="U235" s="38"/>
      <c r="V235" s="38"/>
      <c r="W235" s="38"/>
      <c r="X235" s="38"/>
      <c r="Y235" s="38"/>
      <c r="Z235" s="38"/>
      <c r="AA235" s="38"/>
      <c r="AB235" s="38"/>
      <c r="AC235" s="38"/>
      <c r="AD235" s="38"/>
      <c r="AE235" s="38"/>
      <c r="AR235" s="193" t="s">
        <v>108</v>
      </c>
      <c r="AT235" s="193" t="s">
        <v>259</v>
      </c>
      <c r="AU235" s="193" t="s">
        <v>82</v>
      </c>
      <c r="AY235" s="19" t="s">
        <v>257</v>
      </c>
      <c r="BE235" s="194">
        <f>IF(N235="základní",J235,0)</f>
        <v>0</v>
      </c>
      <c r="BF235" s="194">
        <f>IF(N235="snížená",J235,0)</f>
        <v>0</v>
      </c>
      <c r="BG235" s="194">
        <f>IF(N235="zákl. přenesená",J235,0)</f>
        <v>0</v>
      </c>
      <c r="BH235" s="194">
        <f>IF(N235="sníž. přenesená",J235,0)</f>
        <v>0</v>
      </c>
      <c r="BI235" s="194">
        <f>IF(N235="nulová",J235,0)</f>
        <v>0</v>
      </c>
      <c r="BJ235" s="19" t="s">
        <v>82</v>
      </c>
      <c r="BK235" s="194">
        <f>ROUND(I235*H235,2)</f>
        <v>0</v>
      </c>
      <c r="BL235" s="19" t="s">
        <v>108</v>
      </c>
      <c r="BM235" s="193" t="s">
        <v>1005</v>
      </c>
    </row>
    <row r="236" s="2" customFormat="1" ht="33" customHeight="1">
      <c r="A236" s="38"/>
      <c r="B236" s="181"/>
      <c r="C236" s="182" t="s">
        <v>678</v>
      </c>
      <c r="D236" s="182" t="s">
        <v>259</v>
      </c>
      <c r="E236" s="183" t="s">
        <v>4531</v>
      </c>
      <c r="F236" s="184" t="s">
        <v>2946</v>
      </c>
      <c r="G236" s="185" t="s">
        <v>2505</v>
      </c>
      <c r="H236" s="186">
        <v>8</v>
      </c>
      <c r="I236" s="187"/>
      <c r="J236" s="188">
        <f>ROUND(I236*H236,2)</f>
        <v>0</v>
      </c>
      <c r="K236" s="184" t="s">
        <v>2351</v>
      </c>
      <c r="L236" s="39"/>
      <c r="M236" s="189" t="s">
        <v>1</v>
      </c>
      <c r="N236" s="190" t="s">
        <v>40</v>
      </c>
      <c r="O236" s="77"/>
      <c r="P236" s="191">
        <f>O236*H236</f>
        <v>0</v>
      </c>
      <c r="Q236" s="191">
        <v>0</v>
      </c>
      <c r="R236" s="191">
        <f>Q236*H236</f>
        <v>0</v>
      </c>
      <c r="S236" s="191">
        <v>0</v>
      </c>
      <c r="T236" s="192">
        <f>S236*H236</f>
        <v>0</v>
      </c>
      <c r="U236" s="38"/>
      <c r="V236" s="38"/>
      <c r="W236" s="38"/>
      <c r="X236" s="38"/>
      <c r="Y236" s="38"/>
      <c r="Z236" s="38"/>
      <c r="AA236" s="38"/>
      <c r="AB236" s="38"/>
      <c r="AC236" s="38"/>
      <c r="AD236" s="38"/>
      <c r="AE236" s="38"/>
      <c r="AR236" s="193" t="s">
        <v>108</v>
      </c>
      <c r="AT236" s="193" t="s">
        <v>259</v>
      </c>
      <c r="AU236" s="193" t="s">
        <v>82</v>
      </c>
      <c r="AY236" s="19" t="s">
        <v>257</v>
      </c>
      <c r="BE236" s="194">
        <f>IF(N236="základní",J236,0)</f>
        <v>0</v>
      </c>
      <c r="BF236" s="194">
        <f>IF(N236="snížená",J236,0)</f>
        <v>0</v>
      </c>
      <c r="BG236" s="194">
        <f>IF(N236="zákl. přenesená",J236,0)</f>
        <v>0</v>
      </c>
      <c r="BH236" s="194">
        <f>IF(N236="sníž. přenesená",J236,0)</f>
        <v>0</v>
      </c>
      <c r="BI236" s="194">
        <f>IF(N236="nulová",J236,0)</f>
        <v>0</v>
      </c>
      <c r="BJ236" s="19" t="s">
        <v>82</v>
      </c>
      <c r="BK236" s="194">
        <f>ROUND(I236*H236,2)</f>
        <v>0</v>
      </c>
      <c r="BL236" s="19" t="s">
        <v>108</v>
      </c>
      <c r="BM236" s="193" t="s">
        <v>1013</v>
      </c>
    </row>
    <row r="237" s="2" customFormat="1" ht="16.5" customHeight="1">
      <c r="A237" s="38"/>
      <c r="B237" s="181"/>
      <c r="C237" s="182" t="s">
        <v>682</v>
      </c>
      <c r="D237" s="182" t="s">
        <v>259</v>
      </c>
      <c r="E237" s="183" t="s">
        <v>4532</v>
      </c>
      <c r="F237" s="184" t="s">
        <v>2948</v>
      </c>
      <c r="G237" s="185" t="s">
        <v>2505</v>
      </c>
      <c r="H237" s="186">
        <v>16</v>
      </c>
      <c r="I237" s="187"/>
      <c r="J237" s="188">
        <f>ROUND(I237*H237,2)</f>
        <v>0</v>
      </c>
      <c r="K237" s="184" t="s">
        <v>2351</v>
      </c>
      <c r="L237" s="39"/>
      <c r="M237" s="189" t="s">
        <v>1</v>
      </c>
      <c r="N237" s="190" t="s">
        <v>40</v>
      </c>
      <c r="O237" s="77"/>
      <c r="P237" s="191">
        <f>O237*H237</f>
        <v>0</v>
      </c>
      <c r="Q237" s="191">
        <v>0</v>
      </c>
      <c r="R237" s="191">
        <f>Q237*H237</f>
        <v>0</v>
      </c>
      <c r="S237" s="191">
        <v>0</v>
      </c>
      <c r="T237" s="192">
        <f>S237*H237</f>
        <v>0</v>
      </c>
      <c r="U237" s="38"/>
      <c r="V237" s="38"/>
      <c r="W237" s="38"/>
      <c r="X237" s="38"/>
      <c r="Y237" s="38"/>
      <c r="Z237" s="38"/>
      <c r="AA237" s="38"/>
      <c r="AB237" s="38"/>
      <c r="AC237" s="38"/>
      <c r="AD237" s="38"/>
      <c r="AE237" s="38"/>
      <c r="AR237" s="193" t="s">
        <v>108</v>
      </c>
      <c r="AT237" s="193" t="s">
        <v>259</v>
      </c>
      <c r="AU237" s="193" t="s">
        <v>82</v>
      </c>
      <c r="AY237" s="19" t="s">
        <v>257</v>
      </c>
      <c r="BE237" s="194">
        <f>IF(N237="základní",J237,0)</f>
        <v>0</v>
      </c>
      <c r="BF237" s="194">
        <f>IF(N237="snížená",J237,0)</f>
        <v>0</v>
      </c>
      <c r="BG237" s="194">
        <f>IF(N237="zákl. přenesená",J237,0)</f>
        <v>0</v>
      </c>
      <c r="BH237" s="194">
        <f>IF(N237="sníž. přenesená",J237,0)</f>
        <v>0</v>
      </c>
      <c r="BI237" s="194">
        <f>IF(N237="nulová",J237,0)</f>
        <v>0</v>
      </c>
      <c r="BJ237" s="19" t="s">
        <v>82</v>
      </c>
      <c r="BK237" s="194">
        <f>ROUND(I237*H237,2)</f>
        <v>0</v>
      </c>
      <c r="BL237" s="19" t="s">
        <v>108</v>
      </c>
      <c r="BM237" s="193" t="s">
        <v>1024</v>
      </c>
    </row>
    <row r="238" s="2" customFormat="1" ht="16.5" customHeight="1">
      <c r="A238" s="38"/>
      <c r="B238" s="181"/>
      <c r="C238" s="182" t="s">
        <v>687</v>
      </c>
      <c r="D238" s="182" t="s">
        <v>259</v>
      </c>
      <c r="E238" s="183" t="s">
        <v>4533</v>
      </c>
      <c r="F238" s="184" t="s">
        <v>2950</v>
      </c>
      <c r="G238" s="185" t="s">
        <v>2505</v>
      </c>
      <c r="H238" s="186">
        <v>8</v>
      </c>
      <c r="I238" s="187"/>
      <c r="J238" s="188">
        <f>ROUND(I238*H238,2)</f>
        <v>0</v>
      </c>
      <c r="K238" s="184" t="s">
        <v>2351</v>
      </c>
      <c r="L238" s="39"/>
      <c r="M238" s="189" t="s">
        <v>1</v>
      </c>
      <c r="N238" s="190" t="s">
        <v>40</v>
      </c>
      <c r="O238" s="77"/>
      <c r="P238" s="191">
        <f>O238*H238</f>
        <v>0</v>
      </c>
      <c r="Q238" s="191">
        <v>0</v>
      </c>
      <c r="R238" s="191">
        <f>Q238*H238</f>
        <v>0</v>
      </c>
      <c r="S238" s="191">
        <v>0</v>
      </c>
      <c r="T238" s="192">
        <f>S238*H238</f>
        <v>0</v>
      </c>
      <c r="U238" s="38"/>
      <c r="V238" s="38"/>
      <c r="W238" s="38"/>
      <c r="X238" s="38"/>
      <c r="Y238" s="38"/>
      <c r="Z238" s="38"/>
      <c r="AA238" s="38"/>
      <c r="AB238" s="38"/>
      <c r="AC238" s="38"/>
      <c r="AD238" s="38"/>
      <c r="AE238" s="38"/>
      <c r="AR238" s="193" t="s">
        <v>108</v>
      </c>
      <c r="AT238" s="193" t="s">
        <v>259</v>
      </c>
      <c r="AU238" s="193" t="s">
        <v>82</v>
      </c>
      <c r="AY238" s="19" t="s">
        <v>257</v>
      </c>
      <c r="BE238" s="194">
        <f>IF(N238="základní",J238,0)</f>
        <v>0</v>
      </c>
      <c r="BF238" s="194">
        <f>IF(N238="snížená",J238,0)</f>
        <v>0</v>
      </c>
      <c r="BG238" s="194">
        <f>IF(N238="zákl. přenesená",J238,0)</f>
        <v>0</v>
      </c>
      <c r="BH238" s="194">
        <f>IF(N238="sníž. přenesená",J238,0)</f>
        <v>0</v>
      </c>
      <c r="BI238" s="194">
        <f>IF(N238="nulová",J238,0)</f>
        <v>0</v>
      </c>
      <c r="BJ238" s="19" t="s">
        <v>82</v>
      </c>
      <c r="BK238" s="194">
        <f>ROUND(I238*H238,2)</f>
        <v>0</v>
      </c>
      <c r="BL238" s="19" t="s">
        <v>108</v>
      </c>
      <c r="BM238" s="193" t="s">
        <v>1036</v>
      </c>
    </row>
    <row r="239" s="2" customFormat="1" ht="16.5" customHeight="1">
      <c r="A239" s="38"/>
      <c r="B239" s="181"/>
      <c r="C239" s="182" t="s">
        <v>692</v>
      </c>
      <c r="D239" s="182" t="s">
        <v>259</v>
      </c>
      <c r="E239" s="183" t="s">
        <v>4534</v>
      </c>
      <c r="F239" s="184" t="s">
        <v>2952</v>
      </c>
      <c r="G239" s="185" t="s">
        <v>2505</v>
      </c>
      <c r="H239" s="186">
        <v>8</v>
      </c>
      <c r="I239" s="187"/>
      <c r="J239" s="188">
        <f>ROUND(I239*H239,2)</f>
        <v>0</v>
      </c>
      <c r="K239" s="184" t="s">
        <v>2351</v>
      </c>
      <c r="L239" s="39"/>
      <c r="M239" s="189" t="s">
        <v>1</v>
      </c>
      <c r="N239" s="190" t="s">
        <v>40</v>
      </c>
      <c r="O239" s="77"/>
      <c r="P239" s="191">
        <f>O239*H239</f>
        <v>0</v>
      </c>
      <c r="Q239" s="191">
        <v>0</v>
      </c>
      <c r="R239" s="191">
        <f>Q239*H239</f>
        <v>0</v>
      </c>
      <c r="S239" s="191">
        <v>0</v>
      </c>
      <c r="T239" s="192">
        <f>S239*H239</f>
        <v>0</v>
      </c>
      <c r="U239" s="38"/>
      <c r="V239" s="38"/>
      <c r="W239" s="38"/>
      <c r="X239" s="38"/>
      <c r="Y239" s="38"/>
      <c r="Z239" s="38"/>
      <c r="AA239" s="38"/>
      <c r="AB239" s="38"/>
      <c r="AC239" s="38"/>
      <c r="AD239" s="38"/>
      <c r="AE239" s="38"/>
      <c r="AR239" s="193" t="s">
        <v>108</v>
      </c>
      <c r="AT239" s="193" t="s">
        <v>259</v>
      </c>
      <c r="AU239" s="193" t="s">
        <v>82</v>
      </c>
      <c r="AY239" s="19" t="s">
        <v>257</v>
      </c>
      <c r="BE239" s="194">
        <f>IF(N239="základní",J239,0)</f>
        <v>0</v>
      </c>
      <c r="BF239" s="194">
        <f>IF(N239="snížená",J239,0)</f>
        <v>0</v>
      </c>
      <c r="BG239" s="194">
        <f>IF(N239="zákl. přenesená",J239,0)</f>
        <v>0</v>
      </c>
      <c r="BH239" s="194">
        <f>IF(N239="sníž. přenesená",J239,0)</f>
        <v>0</v>
      </c>
      <c r="BI239" s="194">
        <f>IF(N239="nulová",J239,0)</f>
        <v>0</v>
      </c>
      <c r="BJ239" s="19" t="s">
        <v>82</v>
      </c>
      <c r="BK239" s="194">
        <f>ROUND(I239*H239,2)</f>
        <v>0</v>
      </c>
      <c r="BL239" s="19" t="s">
        <v>108</v>
      </c>
      <c r="BM239" s="193" t="s">
        <v>1053</v>
      </c>
    </row>
    <row r="240" s="2" customFormat="1" ht="16.5" customHeight="1">
      <c r="A240" s="38"/>
      <c r="B240" s="181"/>
      <c r="C240" s="182" t="s">
        <v>703</v>
      </c>
      <c r="D240" s="182" t="s">
        <v>259</v>
      </c>
      <c r="E240" s="183" t="s">
        <v>4535</v>
      </c>
      <c r="F240" s="184" t="s">
        <v>2956</v>
      </c>
      <c r="G240" s="185" t="s">
        <v>2505</v>
      </c>
      <c r="H240" s="186">
        <v>16</v>
      </c>
      <c r="I240" s="187"/>
      <c r="J240" s="188">
        <f>ROUND(I240*H240,2)</f>
        <v>0</v>
      </c>
      <c r="K240" s="184" t="s">
        <v>2351</v>
      </c>
      <c r="L240" s="39"/>
      <c r="M240" s="189" t="s">
        <v>1</v>
      </c>
      <c r="N240" s="190" t="s">
        <v>40</v>
      </c>
      <c r="O240" s="77"/>
      <c r="P240" s="191">
        <f>O240*H240</f>
        <v>0</v>
      </c>
      <c r="Q240" s="191">
        <v>0</v>
      </c>
      <c r="R240" s="191">
        <f>Q240*H240</f>
        <v>0</v>
      </c>
      <c r="S240" s="191">
        <v>0</v>
      </c>
      <c r="T240" s="192">
        <f>S240*H240</f>
        <v>0</v>
      </c>
      <c r="U240" s="38"/>
      <c r="V240" s="38"/>
      <c r="W240" s="38"/>
      <c r="X240" s="38"/>
      <c r="Y240" s="38"/>
      <c r="Z240" s="38"/>
      <c r="AA240" s="38"/>
      <c r="AB240" s="38"/>
      <c r="AC240" s="38"/>
      <c r="AD240" s="38"/>
      <c r="AE240" s="38"/>
      <c r="AR240" s="193" t="s">
        <v>108</v>
      </c>
      <c r="AT240" s="193" t="s">
        <v>259</v>
      </c>
      <c r="AU240" s="193" t="s">
        <v>82</v>
      </c>
      <c r="AY240" s="19" t="s">
        <v>257</v>
      </c>
      <c r="BE240" s="194">
        <f>IF(N240="základní",J240,0)</f>
        <v>0</v>
      </c>
      <c r="BF240" s="194">
        <f>IF(N240="snížená",J240,0)</f>
        <v>0</v>
      </c>
      <c r="BG240" s="194">
        <f>IF(N240="zákl. přenesená",J240,0)</f>
        <v>0</v>
      </c>
      <c r="BH240" s="194">
        <f>IF(N240="sníž. přenesená",J240,0)</f>
        <v>0</v>
      </c>
      <c r="BI240" s="194">
        <f>IF(N240="nulová",J240,0)</f>
        <v>0</v>
      </c>
      <c r="BJ240" s="19" t="s">
        <v>82</v>
      </c>
      <c r="BK240" s="194">
        <f>ROUND(I240*H240,2)</f>
        <v>0</v>
      </c>
      <c r="BL240" s="19" t="s">
        <v>108</v>
      </c>
      <c r="BM240" s="193" t="s">
        <v>1066</v>
      </c>
    </row>
    <row r="241" s="2" customFormat="1" ht="24.15" customHeight="1">
      <c r="A241" s="38"/>
      <c r="B241" s="181"/>
      <c r="C241" s="182" t="s">
        <v>711</v>
      </c>
      <c r="D241" s="182" t="s">
        <v>259</v>
      </c>
      <c r="E241" s="183" t="s">
        <v>4536</v>
      </c>
      <c r="F241" s="184" t="s">
        <v>2958</v>
      </c>
      <c r="G241" s="185" t="s">
        <v>2505</v>
      </c>
      <c r="H241" s="186">
        <v>20</v>
      </c>
      <c r="I241" s="187"/>
      <c r="J241" s="188">
        <f>ROUND(I241*H241,2)</f>
        <v>0</v>
      </c>
      <c r="K241" s="184" t="s">
        <v>2351</v>
      </c>
      <c r="L241" s="39"/>
      <c r="M241" s="189" t="s">
        <v>1</v>
      </c>
      <c r="N241" s="190" t="s">
        <v>40</v>
      </c>
      <c r="O241" s="77"/>
      <c r="P241" s="191">
        <f>O241*H241</f>
        <v>0</v>
      </c>
      <c r="Q241" s="191">
        <v>0</v>
      </c>
      <c r="R241" s="191">
        <f>Q241*H241</f>
        <v>0</v>
      </c>
      <c r="S241" s="191">
        <v>0</v>
      </c>
      <c r="T241" s="192">
        <f>S241*H241</f>
        <v>0</v>
      </c>
      <c r="U241" s="38"/>
      <c r="V241" s="38"/>
      <c r="W241" s="38"/>
      <c r="X241" s="38"/>
      <c r="Y241" s="38"/>
      <c r="Z241" s="38"/>
      <c r="AA241" s="38"/>
      <c r="AB241" s="38"/>
      <c r="AC241" s="38"/>
      <c r="AD241" s="38"/>
      <c r="AE241" s="38"/>
      <c r="AR241" s="193" t="s">
        <v>108</v>
      </c>
      <c r="AT241" s="193" t="s">
        <v>259</v>
      </c>
      <c r="AU241" s="193" t="s">
        <v>82</v>
      </c>
      <c r="AY241" s="19" t="s">
        <v>257</v>
      </c>
      <c r="BE241" s="194">
        <f>IF(N241="základní",J241,0)</f>
        <v>0</v>
      </c>
      <c r="BF241" s="194">
        <f>IF(N241="snížená",J241,0)</f>
        <v>0</v>
      </c>
      <c r="BG241" s="194">
        <f>IF(N241="zákl. přenesená",J241,0)</f>
        <v>0</v>
      </c>
      <c r="BH241" s="194">
        <f>IF(N241="sníž. přenesená",J241,0)</f>
        <v>0</v>
      </c>
      <c r="BI241" s="194">
        <f>IF(N241="nulová",J241,0)</f>
        <v>0</v>
      </c>
      <c r="BJ241" s="19" t="s">
        <v>82</v>
      </c>
      <c r="BK241" s="194">
        <f>ROUND(I241*H241,2)</f>
        <v>0</v>
      </c>
      <c r="BL241" s="19" t="s">
        <v>108</v>
      </c>
      <c r="BM241" s="193" t="s">
        <v>1079</v>
      </c>
    </row>
    <row r="242" s="2" customFormat="1" ht="24.15" customHeight="1">
      <c r="A242" s="38"/>
      <c r="B242" s="181"/>
      <c r="C242" s="182" t="s">
        <v>717</v>
      </c>
      <c r="D242" s="182" t="s">
        <v>259</v>
      </c>
      <c r="E242" s="183" t="s">
        <v>4537</v>
      </c>
      <c r="F242" s="184" t="s">
        <v>2965</v>
      </c>
      <c r="G242" s="185" t="s">
        <v>2505</v>
      </c>
      <c r="H242" s="186">
        <v>16</v>
      </c>
      <c r="I242" s="187"/>
      <c r="J242" s="188">
        <f>ROUND(I242*H242,2)</f>
        <v>0</v>
      </c>
      <c r="K242" s="184" t="s">
        <v>2351</v>
      </c>
      <c r="L242" s="39"/>
      <c r="M242" s="189" t="s">
        <v>1</v>
      </c>
      <c r="N242" s="190" t="s">
        <v>40</v>
      </c>
      <c r="O242" s="77"/>
      <c r="P242" s="191">
        <f>O242*H242</f>
        <v>0</v>
      </c>
      <c r="Q242" s="191">
        <v>0</v>
      </c>
      <c r="R242" s="191">
        <f>Q242*H242</f>
        <v>0</v>
      </c>
      <c r="S242" s="191">
        <v>0</v>
      </c>
      <c r="T242" s="192">
        <f>S242*H242</f>
        <v>0</v>
      </c>
      <c r="U242" s="38"/>
      <c r="V242" s="38"/>
      <c r="W242" s="38"/>
      <c r="X242" s="38"/>
      <c r="Y242" s="38"/>
      <c r="Z242" s="38"/>
      <c r="AA242" s="38"/>
      <c r="AB242" s="38"/>
      <c r="AC242" s="38"/>
      <c r="AD242" s="38"/>
      <c r="AE242" s="38"/>
      <c r="AR242" s="193" t="s">
        <v>108</v>
      </c>
      <c r="AT242" s="193" t="s">
        <v>259</v>
      </c>
      <c r="AU242" s="193" t="s">
        <v>82</v>
      </c>
      <c r="AY242" s="19" t="s">
        <v>257</v>
      </c>
      <c r="BE242" s="194">
        <f>IF(N242="základní",J242,0)</f>
        <v>0</v>
      </c>
      <c r="BF242" s="194">
        <f>IF(N242="snížená",J242,0)</f>
        <v>0</v>
      </c>
      <c r="BG242" s="194">
        <f>IF(N242="zákl. přenesená",J242,0)</f>
        <v>0</v>
      </c>
      <c r="BH242" s="194">
        <f>IF(N242="sníž. přenesená",J242,0)</f>
        <v>0</v>
      </c>
      <c r="BI242" s="194">
        <f>IF(N242="nulová",J242,0)</f>
        <v>0</v>
      </c>
      <c r="BJ242" s="19" t="s">
        <v>82</v>
      </c>
      <c r="BK242" s="194">
        <f>ROUND(I242*H242,2)</f>
        <v>0</v>
      </c>
      <c r="BL242" s="19" t="s">
        <v>108</v>
      </c>
      <c r="BM242" s="193" t="s">
        <v>1091</v>
      </c>
    </row>
    <row r="243" s="2" customFormat="1" ht="16.5" customHeight="1">
      <c r="A243" s="38"/>
      <c r="B243" s="181"/>
      <c r="C243" s="182" t="s">
        <v>727</v>
      </c>
      <c r="D243" s="182" t="s">
        <v>259</v>
      </c>
      <c r="E243" s="183" t="s">
        <v>4538</v>
      </c>
      <c r="F243" s="184" t="s">
        <v>2968</v>
      </c>
      <c r="G243" s="185" t="s">
        <v>2505</v>
      </c>
      <c r="H243" s="186">
        <v>12</v>
      </c>
      <c r="I243" s="187"/>
      <c r="J243" s="188">
        <f>ROUND(I243*H243,2)</f>
        <v>0</v>
      </c>
      <c r="K243" s="184" t="s">
        <v>2351</v>
      </c>
      <c r="L243" s="39"/>
      <c r="M243" s="189" t="s">
        <v>1</v>
      </c>
      <c r="N243" s="190" t="s">
        <v>40</v>
      </c>
      <c r="O243" s="77"/>
      <c r="P243" s="191">
        <f>O243*H243</f>
        <v>0</v>
      </c>
      <c r="Q243" s="191">
        <v>0</v>
      </c>
      <c r="R243" s="191">
        <f>Q243*H243</f>
        <v>0</v>
      </c>
      <c r="S243" s="191">
        <v>0</v>
      </c>
      <c r="T243" s="192">
        <f>S243*H243</f>
        <v>0</v>
      </c>
      <c r="U243" s="38"/>
      <c r="V243" s="38"/>
      <c r="W243" s="38"/>
      <c r="X243" s="38"/>
      <c r="Y243" s="38"/>
      <c r="Z243" s="38"/>
      <c r="AA243" s="38"/>
      <c r="AB243" s="38"/>
      <c r="AC243" s="38"/>
      <c r="AD243" s="38"/>
      <c r="AE243" s="38"/>
      <c r="AR243" s="193" t="s">
        <v>108</v>
      </c>
      <c r="AT243" s="193" t="s">
        <v>259</v>
      </c>
      <c r="AU243" s="193" t="s">
        <v>82</v>
      </c>
      <c r="AY243" s="19" t="s">
        <v>257</v>
      </c>
      <c r="BE243" s="194">
        <f>IF(N243="základní",J243,0)</f>
        <v>0</v>
      </c>
      <c r="BF243" s="194">
        <f>IF(N243="snížená",J243,0)</f>
        <v>0</v>
      </c>
      <c r="BG243" s="194">
        <f>IF(N243="zákl. přenesená",J243,0)</f>
        <v>0</v>
      </c>
      <c r="BH243" s="194">
        <f>IF(N243="sníž. přenesená",J243,0)</f>
        <v>0</v>
      </c>
      <c r="BI243" s="194">
        <f>IF(N243="nulová",J243,0)</f>
        <v>0</v>
      </c>
      <c r="BJ243" s="19" t="s">
        <v>82</v>
      </c>
      <c r="BK243" s="194">
        <f>ROUND(I243*H243,2)</f>
        <v>0</v>
      </c>
      <c r="BL243" s="19" t="s">
        <v>108</v>
      </c>
      <c r="BM243" s="193" t="s">
        <v>1110</v>
      </c>
    </row>
    <row r="244" s="2" customFormat="1" ht="16.5" customHeight="1">
      <c r="A244" s="38"/>
      <c r="B244" s="181"/>
      <c r="C244" s="182" t="s">
        <v>736</v>
      </c>
      <c r="D244" s="182" t="s">
        <v>259</v>
      </c>
      <c r="E244" s="183" t="s">
        <v>4539</v>
      </c>
      <c r="F244" s="184" t="s">
        <v>2971</v>
      </c>
      <c r="G244" s="185" t="s">
        <v>2505</v>
      </c>
      <c r="H244" s="186">
        <v>12</v>
      </c>
      <c r="I244" s="187"/>
      <c r="J244" s="188">
        <f>ROUND(I244*H244,2)</f>
        <v>0</v>
      </c>
      <c r="K244" s="184" t="s">
        <v>2351</v>
      </c>
      <c r="L244" s="39"/>
      <c r="M244" s="189" t="s">
        <v>1</v>
      </c>
      <c r="N244" s="190" t="s">
        <v>40</v>
      </c>
      <c r="O244" s="77"/>
      <c r="P244" s="191">
        <f>O244*H244</f>
        <v>0</v>
      </c>
      <c r="Q244" s="191">
        <v>0</v>
      </c>
      <c r="R244" s="191">
        <f>Q244*H244</f>
        <v>0</v>
      </c>
      <c r="S244" s="191">
        <v>0</v>
      </c>
      <c r="T244" s="192">
        <f>S244*H244</f>
        <v>0</v>
      </c>
      <c r="U244" s="38"/>
      <c r="V244" s="38"/>
      <c r="W244" s="38"/>
      <c r="X244" s="38"/>
      <c r="Y244" s="38"/>
      <c r="Z244" s="38"/>
      <c r="AA244" s="38"/>
      <c r="AB244" s="38"/>
      <c r="AC244" s="38"/>
      <c r="AD244" s="38"/>
      <c r="AE244" s="38"/>
      <c r="AR244" s="193" t="s">
        <v>108</v>
      </c>
      <c r="AT244" s="193" t="s">
        <v>259</v>
      </c>
      <c r="AU244" s="193" t="s">
        <v>82</v>
      </c>
      <c r="AY244" s="19" t="s">
        <v>257</v>
      </c>
      <c r="BE244" s="194">
        <f>IF(N244="základní",J244,0)</f>
        <v>0</v>
      </c>
      <c r="BF244" s="194">
        <f>IF(N244="snížená",J244,0)</f>
        <v>0</v>
      </c>
      <c r="BG244" s="194">
        <f>IF(N244="zákl. přenesená",J244,0)</f>
        <v>0</v>
      </c>
      <c r="BH244" s="194">
        <f>IF(N244="sníž. přenesená",J244,0)</f>
        <v>0</v>
      </c>
      <c r="BI244" s="194">
        <f>IF(N244="nulová",J244,0)</f>
        <v>0</v>
      </c>
      <c r="BJ244" s="19" t="s">
        <v>82</v>
      </c>
      <c r="BK244" s="194">
        <f>ROUND(I244*H244,2)</f>
        <v>0</v>
      </c>
      <c r="BL244" s="19" t="s">
        <v>108</v>
      </c>
      <c r="BM244" s="193" t="s">
        <v>1119</v>
      </c>
    </row>
    <row r="245" s="2" customFormat="1" ht="16.5" customHeight="1">
      <c r="A245" s="38"/>
      <c r="B245" s="181"/>
      <c r="C245" s="182" t="s">
        <v>740</v>
      </c>
      <c r="D245" s="182" t="s">
        <v>259</v>
      </c>
      <c r="E245" s="183" t="s">
        <v>4540</v>
      </c>
      <c r="F245" s="184" t="s">
        <v>2974</v>
      </c>
      <c r="G245" s="185" t="s">
        <v>774</v>
      </c>
      <c r="H245" s="186">
        <v>1</v>
      </c>
      <c r="I245" s="187"/>
      <c r="J245" s="188">
        <f>ROUND(I245*H245,2)</f>
        <v>0</v>
      </c>
      <c r="K245" s="184" t="s">
        <v>2351</v>
      </c>
      <c r="L245" s="39"/>
      <c r="M245" s="189" t="s">
        <v>1</v>
      </c>
      <c r="N245" s="190" t="s">
        <v>40</v>
      </c>
      <c r="O245" s="77"/>
      <c r="P245" s="191">
        <f>O245*H245</f>
        <v>0</v>
      </c>
      <c r="Q245" s="191">
        <v>0</v>
      </c>
      <c r="R245" s="191">
        <f>Q245*H245</f>
        <v>0</v>
      </c>
      <c r="S245" s="191">
        <v>0</v>
      </c>
      <c r="T245" s="192">
        <f>S245*H245</f>
        <v>0</v>
      </c>
      <c r="U245" s="38"/>
      <c r="V245" s="38"/>
      <c r="W245" s="38"/>
      <c r="X245" s="38"/>
      <c r="Y245" s="38"/>
      <c r="Z245" s="38"/>
      <c r="AA245" s="38"/>
      <c r="AB245" s="38"/>
      <c r="AC245" s="38"/>
      <c r="AD245" s="38"/>
      <c r="AE245" s="38"/>
      <c r="AR245" s="193" t="s">
        <v>108</v>
      </c>
      <c r="AT245" s="193" t="s">
        <v>259</v>
      </c>
      <c r="AU245" s="193" t="s">
        <v>82</v>
      </c>
      <c r="AY245" s="19" t="s">
        <v>257</v>
      </c>
      <c r="BE245" s="194">
        <f>IF(N245="základní",J245,0)</f>
        <v>0</v>
      </c>
      <c r="BF245" s="194">
        <f>IF(N245="snížená",J245,0)</f>
        <v>0</v>
      </c>
      <c r="BG245" s="194">
        <f>IF(N245="zákl. přenesená",J245,0)</f>
        <v>0</v>
      </c>
      <c r="BH245" s="194">
        <f>IF(N245="sníž. přenesená",J245,0)</f>
        <v>0</v>
      </c>
      <c r="BI245" s="194">
        <f>IF(N245="nulová",J245,0)</f>
        <v>0</v>
      </c>
      <c r="BJ245" s="19" t="s">
        <v>82</v>
      </c>
      <c r="BK245" s="194">
        <f>ROUND(I245*H245,2)</f>
        <v>0</v>
      </c>
      <c r="BL245" s="19" t="s">
        <v>108</v>
      </c>
      <c r="BM245" s="193" t="s">
        <v>1129</v>
      </c>
    </row>
    <row r="246" s="2" customFormat="1" ht="16.5" customHeight="1">
      <c r="A246" s="38"/>
      <c r="B246" s="181"/>
      <c r="C246" s="182" t="s">
        <v>747</v>
      </c>
      <c r="D246" s="182" t="s">
        <v>259</v>
      </c>
      <c r="E246" s="183" t="s">
        <v>4541</v>
      </c>
      <c r="F246" s="184" t="s">
        <v>2977</v>
      </c>
      <c r="G246" s="185" t="s">
        <v>774</v>
      </c>
      <c r="H246" s="186">
        <v>1</v>
      </c>
      <c r="I246" s="187"/>
      <c r="J246" s="188">
        <f>ROUND(I246*H246,2)</f>
        <v>0</v>
      </c>
      <c r="K246" s="184" t="s">
        <v>2351</v>
      </c>
      <c r="L246" s="39"/>
      <c r="M246" s="189" t="s">
        <v>1</v>
      </c>
      <c r="N246" s="190" t="s">
        <v>40</v>
      </c>
      <c r="O246" s="77"/>
      <c r="P246" s="191">
        <f>O246*H246</f>
        <v>0</v>
      </c>
      <c r="Q246" s="191">
        <v>0</v>
      </c>
      <c r="R246" s="191">
        <f>Q246*H246</f>
        <v>0</v>
      </c>
      <c r="S246" s="191">
        <v>0</v>
      </c>
      <c r="T246" s="192">
        <f>S246*H246</f>
        <v>0</v>
      </c>
      <c r="U246" s="38"/>
      <c r="V246" s="38"/>
      <c r="W246" s="38"/>
      <c r="X246" s="38"/>
      <c r="Y246" s="38"/>
      <c r="Z246" s="38"/>
      <c r="AA246" s="38"/>
      <c r="AB246" s="38"/>
      <c r="AC246" s="38"/>
      <c r="AD246" s="38"/>
      <c r="AE246" s="38"/>
      <c r="AR246" s="193" t="s">
        <v>108</v>
      </c>
      <c r="AT246" s="193" t="s">
        <v>259</v>
      </c>
      <c r="AU246" s="193" t="s">
        <v>82</v>
      </c>
      <c r="AY246" s="19" t="s">
        <v>257</v>
      </c>
      <c r="BE246" s="194">
        <f>IF(N246="základní",J246,0)</f>
        <v>0</v>
      </c>
      <c r="BF246" s="194">
        <f>IF(N246="snížená",J246,0)</f>
        <v>0</v>
      </c>
      <c r="BG246" s="194">
        <f>IF(N246="zákl. přenesená",J246,0)</f>
        <v>0</v>
      </c>
      <c r="BH246" s="194">
        <f>IF(N246="sníž. přenesená",J246,0)</f>
        <v>0</v>
      </c>
      <c r="BI246" s="194">
        <f>IF(N246="nulová",J246,0)</f>
        <v>0</v>
      </c>
      <c r="BJ246" s="19" t="s">
        <v>82</v>
      </c>
      <c r="BK246" s="194">
        <f>ROUND(I246*H246,2)</f>
        <v>0</v>
      </c>
      <c r="BL246" s="19" t="s">
        <v>108</v>
      </c>
      <c r="BM246" s="193" t="s">
        <v>1149</v>
      </c>
    </row>
    <row r="247" s="2" customFormat="1" ht="16.5" customHeight="1">
      <c r="A247" s="38"/>
      <c r="B247" s="181"/>
      <c r="C247" s="182" t="s">
        <v>751</v>
      </c>
      <c r="D247" s="182" t="s">
        <v>259</v>
      </c>
      <c r="E247" s="183" t="s">
        <v>4542</v>
      </c>
      <c r="F247" s="184" t="s">
        <v>4543</v>
      </c>
      <c r="G247" s="185" t="s">
        <v>774</v>
      </c>
      <c r="H247" s="186">
        <v>1</v>
      </c>
      <c r="I247" s="187"/>
      <c r="J247" s="188">
        <f>ROUND(I247*H247,2)</f>
        <v>0</v>
      </c>
      <c r="K247" s="184" t="s">
        <v>2351</v>
      </c>
      <c r="L247" s="39"/>
      <c r="M247" s="241" t="s">
        <v>1</v>
      </c>
      <c r="N247" s="242" t="s">
        <v>40</v>
      </c>
      <c r="O247" s="243"/>
      <c r="P247" s="244">
        <f>O247*H247</f>
        <v>0</v>
      </c>
      <c r="Q247" s="244">
        <v>0</v>
      </c>
      <c r="R247" s="244">
        <f>Q247*H247</f>
        <v>0</v>
      </c>
      <c r="S247" s="244">
        <v>0</v>
      </c>
      <c r="T247" s="245">
        <f>S247*H247</f>
        <v>0</v>
      </c>
      <c r="U247" s="38"/>
      <c r="V247" s="38"/>
      <c r="W247" s="38"/>
      <c r="X247" s="38"/>
      <c r="Y247" s="38"/>
      <c r="Z247" s="38"/>
      <c r="AA247" s="38"/>
      <c r="AB247" s="38"/>
      <c r="AC247" s="38"/>
      <c r="AD247" s="38"/>
      <c r="AE247" s="38"/>
      <c r="AR247" s="193" t="s">
        <v>108</v>
      </c>
      <c r="AT247" s="193" t="s">
        <v>259</v>
      </c>
      <c r="AU247" s="193" t="s">
        <v>82</v>
      </c>
      <c r="AY247" s="19" t="s">
        <v>257</v>
      </c>
      <c r="BE247" s="194">
        <f>IF(N247="základní",J247,0)</f>
        <v>0</v>
      </c>
      <c r="BF247" s="194">
        <f>IF(N247="snížená",J247,0)</f>
        <v>0</v>
      </c>
      <c r="BG247" s="194">
        <f>IF(N247="zákl. přenesená",J247,0)</f>
        <v>0</v>
      </c>
      <c r="BH247" s="194">
        <f>IF(N247="sníž. přenesená",J247,0)</f>
        <v>0</v>
      </c>
      <c r="BI247" s="194">
        <f>IF(N247="nulová",J247,0)</f>
        <v>0</v>
      </c>
      <c r="BJ247" s="19" t="s">
        <v>82</v>
      </c>
      <c r="BK247" s="194">
        <f>ROUND(I247*H247,2)</f>
        <v>0</v>
      </c>
      <c r="BL247" s="19" t="s">
        <v>108</v>
      </c>
      <c r="BM247" s="193" t="s">
        <v>1156</v>
      </c>
    </row>
    <row r="248" s="2" customFormat="1" ht="6.96" customHeight="1">
      <c r="A248" s="38"/>
      <c r="B248" s="60"/>
      <c r="C248" s="61"/>
      <c r="D248" s="61"/>
      <c r="E248" s="61"/>
      <c r="F248" s="61"/>
      <c r="G248" s="61"/>
      <c r="H248" s="61"/>
      <c r="I248" s="61"/>
      <c r="J248" s="61"/>
      <c r="K248" s="61"/>
      <c r="L248" s="39"/>
      <c r="M248" s="38"/>
      <c r="O248" s="38"/>
      <c r="P248" s="38"/>
      <c r="Q248" s="38"/>
      <c r="R248" s="38"/>
      <c r="S248" s="38"/>
      <c r="T248" s="38"/>
      <c r="U248" s="38"/>
      <c r="V248" s="38"/>
      <c r="W248" s="38"/>
      <c r="X248" s="38"/>
      <c r="Y248" s="38"/>
      <c r="Z248" s="38"/>
      <c r="AA248" s="38"/>
      <c r="AB248" s="38"/>
      <c r="AC248" s="38"/>
      <c r="AD248" s="38"/>
      <c r="AE248" s="38"/>
    </row>
  </sheetData>
  <autoFilter ref="C129:K247"/>
  <mergeCells count="15">
    <mergeCell ref="E7:H7"/>
    <mergeCell ref="E11:H11"/>
    <mergeCell ref="E9:H9"/>
    <mergeCell ref="E13:H13"/>
    <mergeCell ref="E22:H22"/>
    <mergeCell ref="E31:H31"/>
    <mergeCell ref="E85:H85"/>
    <mergeCell ref="E89:H89"/>
    <mergeCell ref="E87:H87"/>
    <mergeCell ref="E91:H91"/>
    <mergeCell ref="E116:H116"/>
    <mergeCell ref="E120:H120"/>
    <mergeCell ref="E118:H118"/>
    <mergeCell ref="E122:H122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24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8" t="s">
        <v>5</v>
      </c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166</v>
      </c>
    </row>
    <row r="3" s="1" customFormat="1" ht="6.96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2"/>
      <c r="AT3" s="19" t="s">
        <v>85</v>
      </c>
    </row>
    <row r="4" s="1" customFormat="1" ht="24.96" customHeight="1">
      <c r="B4" s="22"/>
      <c r="D4" s="23" t="s">
        <v>198</v>
      </c>
      <c r="L4" s="22"/>
      <c r="M4" s="130" t="s">
        <v>10</v>
      </c>
      <c r="AT4" s="19" t="s">
        <v>3</v>
      </c>
    </row>
    <row r="5" s="1" customFormat="1" ht="6.96" customHeight="1">
      <c r="B5" s="22"/>
      <c r="L5" s="22"/>
    </row>
    <row r="6" s="1" customFormat="1" ht="12" customHeight="1">
      <c r="B6" s="22"/>
      <c r="D6" s="32" t="s">
        <v>16</v>
      </c>
      <c r="L6" s="22"/>
    </row>
    <row r="7" s="1" customFormat="1" ht="16.5" customHeight="1">
      <c r="B7" s="22"/>
      <c r="E7" s="131" t="str">
        <f>'Rekapitulace stavby'!K6</f>
        <v>FNOL Novostavba Pavilonu B</v>
      </c>
      <c r="F7" s="32"/>
      <c r="G7" s="32"/>
      <c r="H7" s="32"/>
      <c r="L7" s="22"/>
    </row>
    <row r="8">
      <c r="B8" s="22"/>
      <c r="D8" s="32" t="s">
        <v>199</v>
      </c>
      <c r="L8" s="22"/>
    </row>
    <row r="9" s="1" customFormat="1" ht="16.5" customHeight="1">
      <c r="B9" s="22"/>
      <c r="E9" s="131" t="s">
        <v>200</v>
      </c>
      <c r="F9" s="1"/>
      <c r="G9" s="1"/>
      <c r="H9" s="1"/>
      <c r="L9" s="22"/>
    </row>
    <row r="10" s="1" customFormat="1" ht="12" customHeight="1">
      <c r="B10" s="22"/>
      <c r="D10" s="32" t="s">
        <v>201</v>
      </c>
      <c r="L10" s="22"/>
    </row>
    <row r="11" s="2" customFormat="1" ht="16.5" customHeight="1">
      <c r="A11" s="38"/>
      <c r="B11" s="39"/>
      <c r="C11" s="38"/>
      <c r="D11" s="38"/>
      <c r="E11" s="132" t="s">
        <v>3838</v>
      </c>
      <c r="F11" s="38"/>
      <c r="G11" s="38"/>
      <c r="H11" s="38"/>
      <c r="I11" s="38"/>
      <c r="J11" s="38"/>
      <c r="K11" s="38"/>
      <c r="L11" s="55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</row>
    <row r="12" s="2" customFormat="1" ht="12" customHeight="1">
      <c r="A12" s="38"/>
      <c r="B12" s="39"/>
      <c r="C12" s="38"/>
      <c r="D12" s="32" t="s">
        <v>2982</v>
      </c>
      <c r="E12" s="38"/>
      <c r="F12" s="38"/>
      <c r="G12" s="38"/>
      <c r="H12" s="38"/>
      <c r="I12" s="38"/>
      <c r="J12" s="38"/>
      <c r="K12" s="38"/>
      <c r="L12" s="55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</row>
    <row r="13" s="2" customFormat="1" ht="16.5" customHeight="1">
      <c r="A13" s="38"/>
      <c r="B13" s="39"/>
      <c r="C13" s="38"/>
      <c r="D13" s="38"/>
      <c r="E13" s="67" t="s">
        <v>4544</v>
      </c>
      <c r="F13" s="38"/>
      <c r="G13" s="38"/>
      <c r="H13" s="38"/>
      <c r="I13" s="38"/>
      <c r="J13" s="38"/>
      <c r="K13" s="38"/>
      <c r="L13" s="55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="2" customFormat="1">
      <c r="A14" s="38"/>
      <c r="B14" s="39"/>
      <c r="C14" s="38"/>
      <c r="D14" s="38"/>
      <c r="E14" s="38"/>
      <c r="F14" s="38"/>
      <c r="G14" s="38"/>
      <c r="H14" s="38"/>
      <c r="I14" s="38"/>
      <c r="J14" s="38"/>
      <c r="K14" s="38"/>
      <c r="L14" s="55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="2" customFormat="1" ht="12" customHeight="1">
      <c r="A15" s="38"/>
      <c r="B15" s="39"/>
      <c r="C15" s="38"/>
      <c r="D15" s="32" t="s">
        <v>18</v>
      </c>
      <c r="E15" s="38"/>
      <c r="F15" s="27" t="s">
        <v>1</v>
      </c>
      <c r="G15" s="38"/>
      <c r="H15" s="38"/>
      <c r="I15" s="32" t="s">
        <v>19</v>
      </c>
      <c r="J15" s="27" t="s">
        <v>1</v>
      </c>
      <c r="K15" s="38"/>
      <c r="L15" s="55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6" s="2" customFormat="1" ht="12" customHeight="1">
      <c r="A16" s="38"/>
      <c r="B16" s="39"/>
      <c r="C16" s="38"/>
      <c r="D16" s="32" t="s">
        <v>20</v>
      </c>
      <c r="E16" s="38"/>
      <c r="F16" s="27" t="s">
        <v>21</v>
      </c>
      <c r="G16" s="38"/>
      <c r="H16" s="38"/>
      <c r="I16" s="32" t="s">
        <v>22</v>
      </c>
      <c r="J16" s="69" t="str">
        <f>'Rekapitulace stavby'!AN8</f>
        <v>8. 4. 2023</v>
      </c>
      <c r="K16" s="38"/>
      <c r="L16" s="55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</row>
    <row r="17" s="2" customFormat="1" ht="10.8" customHeight="1">
      <c r="A17" s="38"/>
      <c r="B17" s="39"/>
      <c r="C17" s="38"/>
      <c r="D17" s="38"/>
      <c r="E17" s="38"/>
      <c r="F17" s="38"/>
      <c r="G17" s="38"/>
      <c r="H17" s="38"/>
      <c r="I17" s="38"/>
      <c r="J17" s="38"/>
      <c r="K17" s="38"/>
      <c r="L17" s="55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</row>
    <row r="18" s="2" customFormat="1" ht="12" customHeight="1">
      <c r="A18" s="38"/>
      <c r="B18" s="39"/>
      <c r="C18" s="38"/>
      <c r="D18" s="32" t="s">
        <v>24</v>
      </c>
      <c r="E18" s="38"/>
      <c r="F18" s="38"/>
      <c r="G18" s="38"/>
      <c r="H18" s="38"/>
      <c r="I18" s="32" t="s">
        <v>25</v>
      </c>
      <c r="J18" s="27" t="s">
        <v>1</v>
      </c>
      <c r="K18" s="38"/>
      <c r="L18" s="55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</row>
    <row r="19" s="2" customFormat="1" ht="18" customHeight="1">
      <c r="A19" s="38"/>
      <c r="B19" s="39"/>
      <c r="C19" s="38"/>
      <c r="D19" s="38"/>
      <c r="E19" s="27" t="s">
        <v>26</v>
      </c>
      <c r="F19" s="38"/>
      <c r="G19" s="38"/>
      <c r="H19" s="38"/>
      <c r="I19" s="32" t="s">
        <v>27</v>
      </c>
      <c r="J19" s="27" t="s">
        <v>1</v>
      </c>
      <c r="K19" s="38"/>
      <c r="L19" s="55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</row>
    <row r="20" s="2" customFormat="1" ht="6.96" customHeight="1">
      <c r="A20" s="38"/>
      <c r="B20" s="39"/>
      <c r="C20" s="38"/>
      <c r="D20" s="38"/>
      <c r="E20" s="38"/>
      <c r="F20" s="38"/>
      <c r="G20" s="38"/>
      <c r="H20" s="38"/>
      <c r="I20" s="38"/>
      <c r="J20" s="38"/>
      <c r="K20" s="38"/>
      <c r="L20" s="55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</row>
    <row r="21" s="2" customFormat="1" ht="12" customHeight="1">
      <c r="A21" s="38"/>
      <c r="B21" s="39"/>
      <c r="C21" s="38"/>
      <c r="D21" s="32" t="s">
        <v>28</v>
      </c>
      <c r="E21" s="38"/>
      <c r="F21" s="38"/>
      <c r="G21" s="38"/>
      <c r="H21" s="38"/>
      <c r="I21" s="32" t="s">
        <v>25</v>
      </c>
      <c r="J21" s="33" t="str">
        <f>'Rekapitulace stavby'!AN13</f>
        <v>Vyplň údaj</v>
      </c>
      <c r="K21" s="38"/>
      <c r="L21" s="55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</row>
    <row r="22" s="2" customFormat="1" ht="18" customHeight="1">
      <c r="A22" s="38"/>
      <c r="B22" s="39"/>
      <c r="C22" s="38"/>
      <c r="D22" s="38"/>
      <c r="E22" s="33" t="str">
        <f>'Rekapitulace stavby'!E14</f>
        <v>Vyplň údaj</v>
      </c>
      <c r="F22" s="27"/>
      <c r="G22" s="27"/>
      <c r="H22" s="27"/>
      <c r="I22" s="32" t="s">
        <v>27</v>
      </c>
      <c r="J22" s="33" t="str">
        <f>'Rekapitulace stavby'!AN14</f>
        <v>Vyplň údaj</v>
      </c>
      <c r="K22" s="38"/>
      <c r="L22" s="55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</row>
    <row r="23" s="2" customFormat="1" ht="6.96" customHeight="1">
      <c r="A23" s="38"/>
      <c r="B23" s="39"/>
      <c r="C23" s="38"/>
      <c r="D23" s="38"/>
      <c r="E23" s="38"/>
      <c r="F23" s="38"/>
      <c r="G23" s="38"/>
      <c r="H23" s="38"/>
      <c r="I23" s="38"/>
      <c r="J23" s="38"/>
      <c r="K23" s="38"/>
      <c r="L23" s="55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</row>
    <row r="24" s="2" customFormat="1" ht="12" customHeight="1">
      <c r="A24" s="38"/>
      <c r="B24" s="39"/>
      <c r="C24" s="38"/>
      <c r="D24" s="32" t="s">
        <v>30</v>
      </c>
      <c r="E24" s="38"/>
      <c r="F24" s="38"/>
      <c r="G24" s="38"/>
      <c r="H24" s="38"/>
      <c r="I24" s="32" t="s">
        <v>25</v>
      </c>
      <c r="J24" s="27" t="s">
        <v>1</v>
      </c>
      <c r="K24" s="38"/>
      <c r="L24" s="55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</row>
    <row r="25" s="2" customFormat="1" ht="18" customHeight="1">
      <c r="A25" s="38"/>
      <c r="B25" s="39"/>
      <c r="C25" s="38"/>
      <c r="D25" s="38"/>
      <c r="E25" s="27" t="s">
        <v>31</v>
      </c>
      <c r="F25" s="38"/>
      <c r="G25" s="38"/>
      <c r="H25" s="38"/>
      <c r="I25" s="32" t="s">
        <v>27</v>
      </c>
      <c r="J25" s="27" t="s">
        <v>1</v>
      </c>
      <c r="K25" s="38"/>
      <c r="L25" s="55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</row>
    <row r="26" s="2" customFormat="1" ht="6.96" customHeight="1">
      <c r="A26" s="38"/>
      <c r="B26" s="39"/>
      <c r="C26" s="38"/>
      <c r="D26" s="38"/>
      <c r="E26" s="38"/>
      <c r="F26" s="38"/>
      <c r="G26" s="38"/>
      <c r="H26" s="38"/>
      <c r="I26" s="38"/>
      <c r="J26" s="38"/>
      <c r="K26" s="38"/>
      <c r="L26" s="55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="2" customFormat="1" ht="12" customHeight="1">
      <c r="A27" s="38"/>
      <c r="B27" s="39"/>
      <c r="C27" s="38"/>
      <c r="D27" s="32" t="s">
        <v>33</v>
      </c>
      <c r="E27" s="38"/>
      <c r="F27" s="38"/>
      <c r="G27" s="38"/>
      <c r="H27" s="38"/>
      <c r="I27" s="32" t="s">
        <v>25</v>
      </c>
      <c r="J27" s="27" t="str">
        <f>IF('Rekapitulace stavby'!AN19="","",'Rekapitulace stavby'!AN19)</f>
        <v/>
      </c>
      <c r="K27" s="38"/>
      <c r="L27" s="55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</row>
    <row r="28" s="2" customFormat="1" ht="18" customHeight="1">
      <c r="A28" s="38"/>
      <c r="B28" s="39"/>
      <c r="C28" s="38"/>
      <c r="D28" s="38"/>
      <c r="E28" s="27" t="str">
        <f>IF('Rekapitulace stavby'!E20="","",'Rekapitulace stavby'!E20)</f>
        <v xml:space="preserve"> </v>
      </c>
      <c r="F28" s="38"/>
      <c r="G28" s="38"/>
      <c r="H28" s="38"/>
      <c r="I28" s="32" t="s">
        <v>27</v>
      </c>
      <c r="J28" s="27" t="str">
        <f>IF('Rekapitulace stavby'!AN20="","",'Rekapitulace stavby'!AN20)</f>
        <v/>
      </c>
      <c r="K28" s="38"/>
      <c r="L28" s="55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="2" customFormat="1" ht="6.96" customHeight="1">
      <c r="A29" s="38"/>
      <c r="B29" s="39"/>
      <c r="C29" s="38"/>
      <c r="D29" s="38"/>
      <c r="E29" s="38"/>
      <c r="F29" s="38"/>
      <c r="G29" s="38"/>
      <c r="H29" s="38"/>
      <c r="I29" s="38"/>
      <c r="J29" s="38"/>
      <c r="K29" s="38"/>
      <c r="L29" s="55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</row>
    <row r="30" s="2" customFormat="1" ht="12" customHeight="1">
      <c r="A30" s="38"/>
      <c r="B30" s="39"/>
      <c r="C30" s="38"/>
      <c r="D30" s="32" t="s">
        <v>34</v>
      </c>
      <c r="E30" s="38"/>
      <c r="F30" s="38"/>
      <c r="G30" s="38"/>
      <c r="H30" s="38"/>
      <c r="I30" s="38"/>
      <c r="J30" s="38"/>
      <c r="K30" s="38"/>
      <c r="L30" s="55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="8" customFormat="1" ht="16.5" customHeight="1">
      <c r="A31" s="133"/>
      <c r="B31" s="134"/>
      <c r="C31" s="133"/>
      <c r="D31" s="133"/>
      <c r="E31" s="36" t="s">
        <v>1</v>
      </c>
      <c r="F31" s="36"/>
      <c r="G31" s="36"/>
      <c r="H31" s="36"/>
      <c r="I31" s="133"/>
      <c r="J31" s="133"/>
      <c r="K31" s="133"/>
      <c r="L31" s="135"/>
      <c r="S31" s="133"/>
      <c r="T31" s="133"/>
      <c r="U31" s="133"/>
      <c r="V31" s="133"/>
      <c r="W31" s="133"/>
      <c r="X31" s="133"/>
      <c r="Y31" s="133"/>
      <c r="Z31" s="133"/>
      <c r="AA31" s="133"/>
      <c r="AB31" s="133"/>
      <c r="AC31" s="133"/>
      <c r="AD31" s="133"/>
      <c r="AE31" s="133"/>
    </row>
    <row r="32" s="2" customFormat="1" ht="6.96" customHeight="1">
      <c r="A32" s="38"/>
      <c r="B32" s="39"/>
      <c r="C32" s="38"/>
      <c r="D32" s="38"/>
      <c r="E32" s="38"/>
      <c r="F32" s="38"/>
      <c r="G32" s="38"/>
      <c r="H32" s="38"/>
      <c r="I32" s="38"/>
      <c r="J32" s="38"/>
      <c r="K32" s="38"/>
      <c r="L32" s="55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="2" customFormat="1" ht="6.96" customHeight="1">
      <c r="A33" s="38"/>
      <c r="B33" s="39"/>
      <c r="C33" s="38"/>
      <c r="D33" s="90"/>
      <c r="E33" s="90"/>
      <c r="F33" s="90"/>
      <c r="G33" s="90"/>
      <c r="H33" s="90"/>
      <c r="I33" s="90"/>
      <c r="J33" s="90"/>
      <c r="K33" s="90"/>
      <c r="L33" s="55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="2" customFormat="1" ht="25.44" customHeight="1">
      <c r="A34" s="38"/>
      <c r="B34" s="39"/>
      <c r="C34" s="38"/>
      <c r="D34" s="136" t="s">
        <v>35</v>
      </c>
      <c r="E34" s="38"/>
      <c r="F34" s="38"/>
      <c r="G34" s="38"/>
      <c r="H34" s="38"/>
      <c r="I34" s="38"/>
      <c r="J34" s="96">
        <f>ROUND(J125, 2)</f>
        <v>0</v>
      </c>
      <c r="K34" s="38"/>
      <c r="L34" s="55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s="2" customFormat="1" ht="6.96" customHeight="1">
      <c r="A35" s="38"/>
      <c r="B35" s="39"/>
      <c r="C35" s="38"/>
      <c r="D35" s="90"/>
      <c r="E35" s="90"/>
      <c r="F35" s="90"/>
      <c r="G35" s="90"/>
      <c r="H35" s="90"/>
      <c r="I35" s="90"/>
      <c r="J35" s="90"/>
      <c r="K35" s="90"/>
      <c r="L35" s="55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s="2" customFormat="1" ht="14.4" customHeight="1">
      <c r="A36" s="38"/>
      <c r="B36" s="39"/>
      <c r="C36" s="38"/>
      <c r="D36" s="38"/>
      <c r="E36" s="38"/>
      <c r="F36" s="43" t="s">
        <v>37</v>
      </c>
      <c r="G36" s="38"/>
      <c r="H36" s="38"/>
      <c r="I36" s="43" t="s">
        <v>36</v>
      </c>
      <c r="J36" s="43" t="s">
        <v>38</v>
      </c>
      <c r="K36" s="38"/>
      <c r="L36" s="55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s="2" customFormat="1" ht="14.4" customHeight="1">
      <c r="A37" s="38"/>
      <c r="B37" s="39"/>
      <c r="C37" s="38"/>
      <c r="D37" s="132" t="s">
        <v>39</v>
      </c>
      <c r="E37" s="32" t="s">
        <v>40</v>
      </c>
      <c r="F37" s="137">
        <f>ROUND((SUM(BE125:BE150)),  2)</f>
        <v>0</v>
      </c>
      <c r="G37" s="38"/>
      <c r="H37" s="38"/>
      <c r="I37" s="138">
        <v>0.20999999999999999</v>
      </c>
      <c r="J37" s="137">
        <f>ROUND(((SUM(BE125:BE150))*I37),  2)</f>
        <v>0</v>
      </c>
      <c r="K37" s="38"/>
      <c r="L37" s="55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s="2" customFormat="1" ht="14.4" customHeight="1">
      <c r="A38" s="38"/>
      <c r="B38" s="39"/>
      <c r="C38" s="38"/>
      <c r="D38" s="38"/>
      <c r="E38" s="32" t="s">
        <v>41</v>
      </c>
      <c r="F38" s="137">
        <f>ROUND((SUM(BF125:BF150)),  2)</f>
        <v>0</v>
      </c>
      <c r="G38" s="38"/>
      <c r="H38" s="38"/>
      <c r="I38" s="138">
        <v>0.14999999999999999</v>
      </c>
      <c r="J38" s="137">
        <f>ROUND(((SUM(BF125:BF150))*I38),  2)</f>
        <v>0</v>
      </c>
      <c r="K38" s="38"/>
      <c r="L38" s="55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hidden="1" s="2" customFormat="1" ht="14.4" customHeight="1">
      <c r="A39" s="38"/>
      <c r="B39" s="39"/>
      <c r="C39" s="38"/>
      <c r="D39" s="38"/>
      <c r="E39" s="32" t="s">
        <v>42</v>
      </c>
      <c r="F39" s="137">
        <f>ROUND((SUM(BG125:BG150)),  2)</f>
        <v>0</v>
      </c>
      <c r="G39" s="38"/>
      <c r="H39" s="38"/>
      <c r="I39" s="138">
        <v>0.20999999999999999</v>
      </c>
      <c r="J39" s="137">
        <f>0</f>
        <v>0</v>
      </c>
      <c r="K39" s="38"/>
      <c r="L39" s="55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hidden="1" s="2" customFormat="1" ht="14.4" customHeight="1">
      <c r="A40" s="38"/>
      <c r="B40" s="39"/>
      <c r="C40" s="38"/>
      <c r="D40" s="38"/>
      <c r="E40" s="32" t="s">
        <v>43</v>
      </c>
      <c r="F40" s="137">
        <f>ROUND((SUM(BH125:BH150)),  2)</f>
        <v>0</v>
      </c>
      <c r="G40" s="38"/>
      <c r="H40" s="38"/>
      <c r="I40" s="138">
        <v>0.14999999999999999</v>
      </c>
      <c r="J40" s="137">
        <f>0</f>
        <v>0</v>
      </c>
      <c r="K40" s="38"/>
      <c r="L40" s="55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hidden="1" s="2" customFormat="1" ht="14.4" customHeight="1">
      <c r="A41" s="38"/>
      <c r="B41" s="39"/>
      <c r="C41" s="38"/>
      <c r="D41" s="38"/>
      <c r="E41" s="32" t="s">
        <v>44</v>
      </c>
      <c r="F41" s="137">
        <f>ROUND((SUM(BI125:BI150)),  2)</f>
        <v>0</v>
      </c>
      <c r="G41" s="38"/>
      <c r="H41" s="38"/>
      <c r="I41" s="138">
        <v>0</v>
      </c>
      <c r="J41" s="137">
        <f>0</f>
        <v>0</v>
      </c>
      <c r="K41" s="38"/>
      <c r="L41" s="55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</row>
    <row r="42" s="2" customFormat="1" ht="6.96" customHeight="1">
      <c r="A42" s="38"/>
      <c r="B42" s="39"/>
      <c r="C42" s="38"/>
      <c r="D42" s="38"/>
      <c r="E42" s="38"/>
      <c r="F42" s="38"/>
      <c r="G42" s="38"/>
      <c r="H42" s="38"/>
      <c r="I42" s="38"/>
      <c r="J42" s="38"/>
      <c r="K42" s="38"/>
      <c r="L42" s="55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</row>
    <row r="43" s="2" customFormat="1" ht="25.44" customHeight="1">
      <c r="A43" s="38"/>
      <c r="B43" s="39"/>
      <c r="C43" s="139"/>
      <c r="D43" s="140" t="s">
        <v>45</v>
      </c>
      <c r="E43" s="81"/>
      <c r="F43" s="81"/>
      <c r="G43" s="141" t="s">
        <v>46</v>
      </c>
      <c r="H43" s="142" t="s">
        <v>47</v>
      </c>
      <c r="I43" s="81"/>
      <c r="J43" s="143">
        <f>SUM(J34:J41)</f>
        <v>0</v>
      </c>
      <c r="K43" s="144"/>
      <c r="L43" s="55"/>
      <c r="S43" s="38"/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</row>
    <row r="44" s="2" customFormat="1" ht="14.4" customHeight="1">
      <c r="A44" s="38"/>
      <c r="B44" s="39"/>
      <c r="C44" s="38"/>
      <c r="D44" s="38"/>
      <c r="E44" s="38"/>
      <c r="F44" s="38"/>
      <c r="G44" s="38"/>
      <c r="H44" s="38"/>
      <c r="I44" s="38"/>
      <c r="J44" s="38"/>
      <c r="K44" s="38"/>
      <c r="L44" s="55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</row>
    <row r="45" s="1" customFormat="1" ht="14.4" customHeight="1">
      <c r="B45" s="22"/>
      <c r="L45" s="22"/>
    </row>
    <row r="46" s="1" customFormat="1" ht="14.4" customHeight="1">
      <c r="B46" s="22"/>
      <c r="L46" s="22"/>
    </row>
    <row r="47" s="1" customFormat="1" ht="14.4" customHeight="1">
      <c r="B47" s="22"/>
      <c r="L47" s="22"/>
    </row>
    <row r="48" s="1" customFormat="1" ht="14.4" customHeight="1">
      <c r="B48" s="22"/>
      <c r="L48" s="22"/>
    </row>
    <row r="49" s="1" customFormat="1" ht="14.4" customHeight="1">
      <c r="B49" s="22"/>
      <c r="L49" s="22"/>
    </row>
    <row r="50" s="2" customFormat="1" ht="14.4" customHeight="1">
      <c r="B50" s="55"/>
      <c r="D50" s="56" t="s">
        <v>48</v>
      </c>
      <c r="E50" s="57"/>
      <c r="F50" s="57"/>
      <c r="G50" s="56" t="s">
        <v>49</v>
      </c>
      <c r="H50" s="57"/>
      <c r="I50" s="57"/>
      <c r="J50" s="57"/>
      <c r="K50" s="57"/>
      <c r="L50" s="55"/>
    </row>
    <row r="51">
      <c r="B51" s="22"/>
      <c r="L51" s="22"/>
    </row>
    <row r="52">
      <c r="B52" s="22"/>
      <c r="L52" s="22"/>
    </row>
    <row r="53">
      <c r="B53" s="22"/>
      <c r="L53" s="22"/>
    </row>
    <row r="54">
      <c r="B54" s="22"/>
      <c r="L54" s="22"/>
    </row>
    <row r="55">
      <c r="B55" s="22"/>
      <c r="L55" s="22"/>
    </row>
    <row r="56">
      <c r="B56" s="22"/>
      <c r="L56" s="22"/>
    </row>
    <row r="57">
      <c r="B57" s="22"/>
      <c r="L57" s="22"/>
    </row>
    <row r="58">
      <c r="B58" s="22"/>
      <c r="L58" s="22"/>
    </row>
    <row r="59">
      <c r="B59" s="22"/>
      <c r="L59" s="22"/>
    </row>
    <row r="60">
      <c r="B60" s="22"/>
      <c r="L60" s="22"/>
    </row>
    <row r="61" s="2" customFormat="1">
      <c r="A61" s="38"/>
      <c r="B61" s="39"/>
      <c r="C61" s="38"/>
      <c r="D61" s="58" t="s">
        <v>50</v>
      </c>
      <c r="E61" s="41"/>
      <c r="F61" s="145" t="s">
        <v>51</v>
      </c>
      <c r="G61" s="58" t="s">
        <v>50</v>
      </c>
      <c r="H61" s="41"/>
      <c r="I61" s="41"/>
      <c r="J61" s="146" t="s">
        <v>51</v>
      </c>
      <c r="K61" s="41"/>
      <c r="L61" s="55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</row>
    <row r="62">
      <c r="B62" s="22"/>
      <c r="L62" s="22"/>
    </row>
    <row r="63">
      <c r="B63" s="22"/>
      <c r="L63" s="22"/>
    </row>
    <row r="64">
      <c r="B64" s="22"/>
      <c r="L64" s="22"/>
    </row>
    <row r="65" s="2" customFormat="1">
      <c r="A65" s="38"/>
      <c r="B65" s="39"/>
      <c r="C65" s="38"/>
      <c r="D65" s="56" t="s">
        <v>52</v>
      </c>
      <c r="E65" s="59"/>
      <c r="F65" s="59"/>
      <c r="G65" s="56" t="s">
        <v>53</v>
      </c>
      <c r="H65" s="59"/>
      <c r="I65" s="59"/>
      <c r="J65" s="59"/>
      <c r="K65" s="59"/>
      <c r="L65" s="55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</row>
    <row r="66">
      <c r="B66" s="22"/>
      <c r="L66" s="22"/>
    </row>
    <row r="67">
      <c r="B67" s="22"/>
      <c r="L67" s="22"/>
    </row>
    <row r="68">
      <c r="B68" s="22"/>
      <c r="L68" s="22"/>
    </row>
    <row r="69">
      <c r="B69" s="22"/>
      <c r="L69" s="22"/>
    </row>
    <row r="70">
      <c r="B70" s="22"/>
      <c r="L70" s="22"/>
    </row>
    <row r="71">
      <c r="B71" s="22"/>
      <c r="L71" s="22"/>
    </row>
    <row r="72">
      <c r="B72" s="22"/>
      <c r="L72" s="22"/>
    </row>
    <row r="73">
      <c r="B73" s="22"/>
      <c r="L73" s="22"/>
    </row>
    <row r="74">
      <c r="B74" s="22"/>
      <c r="L74" s="22"/>
    </row>
    <row r="75">
      <c r="B75" s="22"/>
      <c r="L75" s="22"/>
    </row>
    <row r="76" s="2" customFormat="1">
      <c r="A76" s="38"/>
      <c r="B76" s="39"/>
      <c r="C76" s="38"/>
      <c r="D76" s="58" t="s">
        <v>50</v>
      </c>
      <c r="E76" s="41"/>
      <c r="F76" s="145" t="s">
        <v>51</v>
      </c>
      <c r="G76" s="58" t="s">
        <v>50</v>
      </c>
      <c r="H76" s="41"/>
      <c r="I76" s="41"/>
      <c r="J76" s="146" t="s">
        <v>51</v>
      </c>
      <c r="K76" s="41"/>
      <c r="L76" s="55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</row>
    <row r="77" s="2" customFormat="1" ht="14.4" customHeight="1">
      <c r="A77" s="38"/>
      <c r="B77" s="60"/>
      <c r="C77" s="61"/>
      <c r="D77" s="61"/>
      <c r="E77" s="61"/>
      <c r="F77" s="61"/>
      <c r="G77" s="61"/>
      <c r="H77" s="61"/>
      <c r="I77" s="61"/>
      <c r="J77" s="61"/>
      <c r="K77" s="61"/>
      <c r="L77" s="55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</row>
    <row r="81" s="2" customFormat="1" ht="6.96" customHeight="1">
      <c r="A81" s="38"/>
      <c r="B81" s="62"/>
      <c r="C81" s="63"/>
      <c r="D81" s="63"/>
      <c r="E81" s="63"/>
      <c r="F81" s="63"/>
      <c r="G81" s="63"/>
      <c r="H81" s="63"/>
      <c r="I81" s="63"/>
      <c r="J81" s="63"/>
      <c r="K81" s="63"/>
      <c r="L81" s="55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</row>
    <row r="82" s="2" customFormat="1" ht="24.96" customHeight="1">
      <c r="A82" s="38"/>
      <c r="B82" s="39"/>
      <c r="C82" s="23" t="s">
        <v>206</v>
      </c>
      <c r="D82" s="38"/>
      <c r="E82" s="38"/>
      <c r="F82" s="38"/>
      <c r="G82" s="38"/>
      <c r="H82" s="38"/>
      <c r="I82" s="38"/>
      <c r="J82" s="38"/>
      <c r="K82" s="38"/>
      <c r="L82" s="55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</row>
    <row r="83" s="2" customFormat="1" ht="6.96" customHeight="1">
      <c r="A83" s="38"/>
      <c r="B83" s="39"/>
      <c r="C83" s="38"/>
      <c r="D83" s="38"/>
      <c r="E83" s="38"/>
      <c r="F83" s="38"/>
      <c r="G83" s="38"/>
      <c r="H83" s="38"/>
      <c r="I83" s="38"/>
      <c r="J83" s="38"/>
      <c r="K83" s="38"/>
      <c r="L83" s="55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</row>
    <row r="84" s="2" customFormat="1" ht="12" customHeight="1">
      <c r="A84" s="38"/>
      <c r="B84" s="39"/>
      <c r="C84" s="32" t="s">
        <v>16</v>
      </c>
      <c r="D84" s="38"/>
      <c r="E84" s="38"/>
      <c r="F84" s="38"/>
      <c r="G84" s="38"/>
      <c r="H84" s="38"/>
      <c r="I84" s="38"/>
      <c r="J84" s="38"/>
      <c r="K84" s="38"/>
      <c r="L84" s="55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</row>
    <row r="85" s="2" customFormat="1" ht="16.5" customHeight="1">
      <c r="A85" s="38"/>
      <c r="B85" s="39"/>
      <c r="C85" s="38"/>
      <c r="D85" s="38"/>
      <c r="E85" s="131" t="str">
        <f>E7</f>
        <v>FNOL Novostavba Pavilonu B</v>
      </c>
      <c r="F85" s="32"/>
      <c r="G85" s="32"/>
      <c r="H85" s="32"/>
      <c r="I85" s="38"/>
      <c r="J85" s="38"/>
      <c r="K85" s="38"/>
      <c r="L85" s="55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</row>
    <row r="86" s="1" customFormat="1" ht="12" customHeight="1">
      <c r="B86" s="22"/>
      <c r="C86" s="32" t="s">
        <v>199</v>
      </c>
      <c r="L86" s="22"/>
    </row>
    <row r="87" s="1" customFormat="1" ht="16.5" customHeight="1">
      <c r="B87" s="22"/>
      <c r="E87" s="131" t="s">
        <v>200</v>
      </c>
      <c r="F87" s="1"/>
      <c r="G87" s="1"/>
      <c r="H87" s="1"/>
      <c r="L87" s="22"/>
    </row>
    <row r="88" s="1" customFormat="1" ht="12" customHeight="1">
      <c r="B88" s="22"/>
      <c r="C88" s="32" t="s">
        <v>201</v>
      </c>
      <c r="L88" s="22"/>
    </row>
    <row r="89" s="2" customFormat="1" ht="16.5" customHeight="1">
      <c r="A89" s="38"/>
      <c r="B89" s="39"/>
      <c r="C89" s="38"/>
      <c r="D89" s="38"/>
      <c r="E89" s="132" t="s">
        <v>3838</v>
      </c>
      <c r="F89" s="38"/>
      <c r="G89" s="38"/>
      <c r="H89" s="38"/>
      <c r="I89" s="38"/>
      <c r="J89" s="38"/>
      <c r="K89" s="38"/>
      <c r="L89" s="55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</row>
    <row r="90" s="2" customFormat="1" ht="12" customHeight="1">
      <c r="A90" s="38"/>
      <c r="B90" s="39"/>
      <c r="C90" s="32" t="s">
        <v>2982</v>
      </c>
      <c r="D90" s="38"/>
      <c r="E90" s="38"/>
      <c r="F90" s="38"/>
      <c r="G90" s="38"/>
      <c r="H90" s="38"/>
      <c r="I90" s="38"/>
      <c r="J90" s="38"/>
      <c r="K90" s="38"/>
      <c r="L90" s="55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</row>
    <row r="91" s="2" customFormat="1" ht="16.5" customHeight="1">
      <c r="A91" s="38"/>
      <c r="B91" s="39"/>
      <c r="C91" s="38"/>
      <c r="D91" s="38"/>
      <c r="E91" s="67" t="str">
        <f>E13</f>
        <v>D.1.4d (26) - EK-CCTV</v>
      </c>
      <c r="F91" s="38"/>
      <c r="G91" s="38"/>
      <c r="H91" s="38"/>
      <c r="I91" s="38"/>
      <c r="J91" s="38"/>
      <c r="K91" s="38"/>
      <c r="L91" s="55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</row>
    <row r="92" s="2" customFormat="1" ht="6.96" customHeight="1">
      <c r="A92" s="38"/>
      <c r="B92" s="39"/>
      <c r="C92" s="38"/>
      <c r="D92" s="38"/>
      <c r="E92" s="38"/>
      <c r="F92" s="38"/>
      <c r="G92" s="38"/>
      <c r="H92" s="38"/>
      <c r="I92" s="38"/>
      <c r="J92" s="38"/>
      <c r="K92" s="38"/>
      <c r="L92" s="55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</row>
    <row r="93" s="2" customFormat="1" ht="12" customHeight="1">
      <c r="A93" s="38"/>
      <c r="B93" s="39"/>
      <c r="C93" s="32" t="s">
        <v>20</v>
      </c>
      <c r="D93" s="38"/>
      <c r="E93" s="38"/>
      <c r="F93" s="27" t="str">
        <f>F16</f>
        <v xml:space="preserve"> </v>
      </c>
      <c r="G93" s="38"/>
      <c r="H93" s="38"/>
      <c r="I93" s="32" t="s">
        <v>22</v>
      </c>
      <c r="J93" s="69" t="str">
        <f>IF(J16="","",J16)</f>
        <v>8. 4. 2023</v>
      </c>
      <c r="K93" s="38"/>
      <c r="L93" s="55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</row>
    <row r="94" s="2" customFormat="1" ht="6.96" customHeight="1">
      <c r="A94" s="38"/>
      <c r="B94" s="39"/>
      <c r="C94" s="38"/>
      <c r="D94" s="38"/>
      <c r="E94" s="38"/>
      <c r="F94" s="38"/>
      <c r="G94" s="38"/>
      <c r="H94" s="38"/>
      <c r="I94" s="38"/>
      <c r="J94" s="38"/>
      <c r="K94" s="38"/>
      <c r="L94" s="55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</row>
    <row r="95" s="2" customFormat="1" ht="15.15" customHeight="1">
      <c r="A95" s="38"/>
      <c r="B95" s="39"/>
      <c r="C95" s="32" t="s">
        <v>24</v>
      </c>
      <c r="D95" s="38"/>
      <c r="E95" s="38"/>
      <c r="F95" s="27" t="str">
        <f>E19</f>
        <v>Fakultní nemocnice Olomouc</v>
      </c>
      <c r="G95" s="38"/>
      <c r="H95" s="38"/>
      <c r="I95" s="32" t="s">
        <v>30</v>
      </c>
      <c r="J95" s="36" t="str">
        <f>E25</f>
        <v>LTProjekt, EP Rožnov</v>
      </c>
      <c r="K95" s="38"/>
      <c r="L95" s="55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</row>
    <row r="96" s="2" customFormat="1" ht="15.15" customHeight="1">
      <c r="A96" s="38"/>
      <c r="B96" s="39"/>
      <c r="C96" s="32" t="s">
        <v>28</v>
      </c>
      <c r="D96" s="38"/>
      <c r="E96" s="38"/>
      <c r="F96" s="27" t="str">
        <f>IF(E22="","",E22)</f>
        <v>Vyplň údaj</v>
      </c>
      <c r="G96" s="38"/>
      <c r="H96" s="38"/>
      <c r="I96" s="32" t="s">
        <v>33</v>
      </c>
      <c r="J96" s="36" t="str">
        <f>E28</f>
        <v xml:space="preserve"> </v>
      </c>
      <c r="K96" s="38"/>
      <c r="L96" s="55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</row>
    <row r="97" s="2" customFormat="1" ht="10.32" customHeight="1">
      <c r="A97" s="38"/>
      <c r="B97" s="39"/>
      <c r="C97" s="38"/>
      <c r="D97" s="38"/>
      <c r="E97" s="38"/>
      <c r="F97" s="38"/>
      <c r="G97" s="38"/>
      <c r="H97" s="38"/>
      <c r="I97" s="38"/>
      <c r="J97" s="38"/>
      <c r="K97" s="38"/>
      <c r="L97" s="55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</row>
    <row r="98" s="2" customFormat="1" ht="29.28" customHeight="1">
      <c r="A98" s="38"/>
      <c r="B98" s="39"/>
      <c r="C98" s="147" t="s">
        <v>207</v>
      </c>
      <c r="D98" s="139"/>
      <c r="E98" s="139"/>
      <c r="F98" s="139"/>
      <c r="G98" s="139"/>
      <c r="H98" s="139"/>
      <c r="I98" s="139"/>
      <c r="J98" s="148" t="s">
        <v>208</v>
      </c>
      <c r="K98" s="139"/>
      <c r="L98" s="55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</row>
    <row r="99" s="2" customFormat="1" ht="10.32" customHeight="1">
      <c r="A99" s="38"/>
      <c r="B99" s="39"/>
      <c r="C99" s="38"/>
      <c r="D99" s="38"/>
      <c r="E99" s="38"/>
      <c r="F99" s="38"/>
      <c r="G99" s="38"/>
      <c r="H99" s="38"/>
      <c r="I99" s="38"/>
      <c r="J99" s="38"/>
      <c r="K99" s="38"/>
      <c r="L99" s="55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</row>
    <row r="100" s="2" customFormat="1" ht="22.8" customHeight="1">
      <c r="A100" s="38"/>
      <c r="B100" s="39"/>
      <c r="C100" s="149" t="s">
        <v>209</v>
      </c>
      <c r="D100" s="38"/>
      <c r="E100" s="38"/>
      <c r="F100" s="38"/>
      <c r="G100" s="38"/>
      <c r="H100" s="38"/>
      <c r="I100" s="38"/>
      <c r="J100" s="96">
        <f>J125</f>
        <v>0</v>
      </c>
      <c r="K100" s="38"/>
      <c r="L100" s="55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  <c r="AU100" s="19" t="s">
        <v>210</v>
      </c>
    </row>
    <row r="101" s="9" customFormat="1" ht="24.96" customHeight="1">
      <c r="A101" s="9"/>
      <c r="B101" s="150"/>
      <c r="C101" s="9"/>
      <c r="D101" s="151" t="s">
        <v>2984</v>
      </c>
      <c r="E101" s="152"/>
      <c r="F101" s="152"/>
      <c r="G101" s="152"/>
      <c r="H101" s="152"/>
      <c r="I101" s="152"/>
      <c r="J101" s="153">
        <f>J126</f>
        <v>0</v>
      </c>
      <c r="K101" s="9"/>
      <c r="L101" s="150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</row>
    <row r="102" s="2" customFormat="1" ht="21.84" customHeight="1">
      <c r="A102" s="38"/>
      <c r="B102" s="39"/>
      <c r="C102" s="38"/>
      <c r="D102" s="38"/>
      <c r="E102" s="38"/>
      <c r="F102" s="38"/>
      <c r="G102" s="38"/>
      <c r="H102" s="38"/>
      <c r="I102" s="38"/>
      <c r="J102" s="38"/>
      <c r="K102" s="38"/>
      <c r="L102" s="55"/>
      <c r="S102" s="38"/>
      <c r="T102" s="38"/>
      <c r="U102" s="38"/>
      <c r="V102" s="38"/>
      <c r="W102" s="38"/>
      <c r="X102" s="38"/>
      <c r="Y102" s="38"/>
      <c r="Z102" s="38"/>
      <c r="AA102" s="38"/>
      <c r="AB102" s="38"/>
      <c r="AC102" s="38"/>
      <c r="AD102" s="38"/>
      <c r="AE102" s="38"/>
    </row>
    <row r="103" s="2" customFormat="1" ht="6.96" customHeight="1">
      <c r="A103" s="38"/>
      <c r="B103" s="60"/>
      <c r="C103" s="61"/>
      <c r="D103" s="61"/>
      <c r="E103" s="61"/>
      <c r="F103" s="61"/>
      <c r="G103" s="61"/>
      <c r="H103" s="61"/>
      <c r="I103" s="61"/>
      <c r="J103" s="61"/>
      <c r="K103" s="61"/>
      <c r="L103" s="55"/>
      <c r="S103" s="38"/>
      <c r="T103" s="38"/>
      <c r="U103" s="38"/>
      <c r="V103" s="38"/>
      <c r="W103" s="38"/>
      <c r="X103" s="38"/>
      <c r="Y103" s="38"/>
      <c r="Z103" s="38"/>
      <c r="AA103" s="38"/>
      <c r="AB103" s="38"/>
      <c r="AC103" s="38"/>
      <c r="AD103" s="38"/>
      <c r="AE103" s="38"/>
    </row>
    <row r="107" s="2" customFormat="1" ht="6.96" customHeight="1">
      <c r="A107" s="38"/>
      <c r="B107" s="62"/>
      <c r="C107" s="63"/>
      <c r="D107" s="63"/>
      <c r="E107" s="63"/>
      <c r="F107" s="63"/>
      <c r="G107" s="63"/>
      <c r="H107" s="63"/>
      <c r="I107" s="63"/>
      <c r="J107" s="63"/>
      <c r="K107" s="63"/>
      <c r="L107" s="55"/>
      <c r="S107" s="38"/>
      <c r="T107" s="38"/>
      <c r="U107" s="38"/>
      <c r="V107" s="38"/>
      <c r="W107" s="38"/>
      <c r="X107" s="38"/>
      <c r="Y107" s="38"/>
      <c r="Z107" s="38"/>
      <c r="AA107" s="38"/>
      <c r="AB107" s="38"/>
      <c r="AC107" s="38"/>
      <c r="AD107" s="38"/>
      <c r="AE107" s="38"/>
    </row>
    <row r="108" s="2" customFormat="1" ht="24.96" customHeight="1">
      <c r="A108" s="38"/>
      <c r="B108" s="39"/>
      <c r="C108" s="23" t="s">
        <v>242</v>
      </c>
      <c r="D108" s="38"/>
      <c r="E108" s="38"/>
      <c r="F108" s="38"/>
      <c r="G108" s="38"/>
      <c r="H108" s="38"/>
      <c r="I108" s="38"/>
      <c r="J108" s="38"/>
      <c r="K108" s="38"/>
      <c r="L108" s="55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</row>
    <row r="109" s="2" customFormat="1" ht="6.96" customHeight="1">
      <c r="A109" s="38"/>
      <c r="B109" s="39"/>
      <c r="C109" s="38"/>
      <c r="D109" s="38"/>
      <c r="E109" s="38"/>
      <c r="F109" s="38"/>
      <c r="G109" s="38"/>
      <c r="H109" s="38"/>
      <c r="I109" s="38"/>
      <c r="J109" s="38"/>
      <c r="K109" s="38"/>
      <c r="L109" s="55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</row>
    <row r="110" s="2" customFormat="1" ht="12" customHeight="1">
      <c r="A110" s="38"/>
      <c r="B110" s="39"/>
      <c r="C110" s="32" t="s">
        <v>16</v>
      </c>
      <c r="D110" s="38"/>
      <c r="E110" s="38"/>
      <c r="F110" s="38"/>
      <c r="G110" s="38"/>
      <c r="H110" s="38"/>
      <c r="I110" s="38"/>
      <c r="J110" s="38"/>
      <c r="K110" s="38"/>
      <c r="L110" s="55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</row>
    <row r="111" s="2" customFormat="1" ht="16.5" customHeight="1">
      <c r="A111" s="38"/>
      <c r="B111" s="39"/>
      <c r="C111" s="38"/>
      <c r="D111" s="38"/>
      <c r="E111" s="131" t="str">
        <f>E7</f>
        <v>FNOL Novostavba Pavilonu B</v>
      </c>
      <c r="F111" s="32"/>
      <c r="G111" s="32"/>
      <c r="H111" s="32"/>
      <c r="I111" s="38"/>
      <c r="J111" s="38"/>
      <c r="K111" s="38"/>
      <c r="L111" s="55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</row>
    <row r="112" s="1" customFormat="1" ht="12" customHeight="1">
      <c r="B112" s="22"/>
      <c r="C112" s="32" t="s">
        <v>199</v>
      </c>
      <c r="L112" s="22"/>
    </row>
    <row r="113" s="1" customFormat="1" ht="16.5" customHeight="1">
      <c r="B113" s="22"/>
      <c r="E113" s="131" t="s">
        <v>200</v>
      </c>
      <c r="F113" s="1"/>
      <c r="G113" s="1"/>
      <c r="H113" s="1"/>
      <c r="L113" s="22"/>
    </row>
    <row r="114" s="1" customFormat="1" ht="12" customHeight="1">
      <c r="B114" s="22"/>
      <c r="C114" s="32" t="s">
        <v>201</v>
      </c>
      <c r="L114" s="22"/>
    </row>
    <row r="115" s="2" customFormat="1" ht="16.5" customHeight="1">
      <c r="A115" s="38"/>
      <c r="B115" s="39"/>
      <c r="C115" s="38"/>
      <c r="D115" s="38"/>
      <c r="E115" s="132" t="s">
        <v>3838</v>
      </c>
      <c r="F115" s="38"/>
      <c r="G115" s="38"/>
      <c r="H115" s="38"/>
      <c r="I115" s="38"/>
      <c r="J115" s="38"/>
      <c r="K115" s="38"/>
      <c r="L115" s="55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</row>
    <row r="116" s="2" customFormat="1" ht="12" customHeight="1">
      <c r="A116" s="38"/>
      <c r="B116" s="39"/>
      <c r="C116" s="32" t="s">
        <v>2982</v>
      </c>
      <c r="D116" s="38"/>
      <c r="E116" s="38"/>
      <c r="F116" s="38"/>
      <c r="G116" s="38"/>
      <c r="H116" s="38"/>
      <c r="I116" s="38"/>
      <c r="J116" s="38"/>
      <c r="K116" s="38"/>
      <c r="L116" s="55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</row>
    <row r="117" s="2" customFormat="1" ht="16.5" customHeight="1">
      <c r="A117" s="38"/>
      <c r="B117" s="39"/>
      <c r="C117" s="38"/>
      <c r="D117" s="38"/>
      <c r="E117" s="67" t="str">
        <f>E13</f>
        <v>D.1.4d (26) - EK-CCTV</v>
      </c>
      <c r="F117" s="38"/>
      <c r="G117" s="38"/>
      <c r="H117" s="38"/>
      <c r="I117" s="38"/>
      <c r="J117" s="38"/>
      <c r="K117" s="38"/>
      <c r="L117" s="55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</row>
    <row r="118" s="2" customFormat="1" ht="6.96" customHeight="1">
      <c r="A118" s="38"/>
      <c r="B118" s="39"/>
      <c r="C118" s="38"/>
      <c r="D118" s="38"/>
      <c r="E118" s="38"/>
      <c r="F118" s="38"/>
      <c r="G118" s="38"/>
      <c r="H118" s="38"/>
      <c r="I118" s="38"/>
      <c r="J118" s="38"/>
      <c r="K118" s="38"/>
      <c r="L118" s="55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</row>
    <row r="119" s="2" customFormat="1" ht="12" customHeight="1">
      <c r="A119" s="38"/>
      <c r="B119" s="39"/>
      <c r="C119" s="32" t="s">
        <v>20</v>
      </c>
      <c r="D119" s="38"/>
      <c r="E119" s="38"/>
      <c r="F119" s="27" t="str">
        <f>F16</f>
        <v xml:space="preserve"> </v>
      </c>
      <c r="G119" s="38"/>
      <c r="H119" s="38"/>
      <c r="I119" s="32" t="s">
        <v>22</v>
      </c>
      <c r="J119" s="69" t="str">
        <f>IF(J16="","",J16)</f>
        <v>8. 4. 2023</v>
      </c>
      <c r="K119" s="38"/>
      <c r="L119" s="55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</row>
    <row r="120" s="2" customFormat="1" ht="6.96" customHeight="1">
      <c r="A120" s="38"/>
      <c r="B120" s="39"/>
      <c r="C120" s="38"/>
      <c r="D120" s="38"/>
      <c r="E120" s="38"/>
      <c r="F120" s="38"/>
      <c r="G120" s="38"/>
      <c r="H120" s="38"/>
      <c r="I120" s="38"/>
      <c r="J120" s="38"/>
      <c r="K120" s="38"/>
      <c r="L120" s="55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</row>
    <row r="121" s="2" customFormat="1" ht="15.15" customHeight="1">
      <c r="A121" s="38"/>
      <c r="B121" s="39"/>
      <c r="C121" s="32" t="s">
        <v>24</v>
      </c>
      <c r="D121" s="38"/>
      <c r="E121" s="38"/>
      <c r="F121" s="27" t="str">
        <f>E19</f>
        <v>Fakultní nemocnice Olomouc</v>
      </c>
      <c r="G121" s="38"/>
      <c r="H121" s="38"/>
      <c r="I121" s="32" t="s">
        <v>30</v>
      </c>
      <c r="J121" s="36" t="str">
        <f>E25</f>
        <v>LTProjekt, EP Rožnov</v>
      </c>
      <c r="K121" s="38"/>
      <c r="L121" s="55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</row>
    <row r="122" s="2" customFormat="1" ht="15.15" customHeight="1">
      <c r="A122" s="38"/>
      <c r="B122" s="39"/>
      <c r="C122" s="32" t="s">
        <v>28</v>
      </c>
      <c r="D122" s="38"/>
      <c r="E122" s="38"/>
      <c r="F122" s="27" t="str">
        <f>IF(E22="","",E22)</f>
        <v>Vyplň údaj</v>
      </c>
      <c r="G122" s="38"/>
      <c r="H122" s="38"/>
      <c r="I122" s="32" t="s">
        <v>33</v>
      </c>
      <c r="J122" s="36" t="str">
        <f>E28</f>
        <v xml:space="preserve"> </v>
      </c>
      <c r="K122" s="38"/>
      <c r="L122" s="55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</row>
    <row r="123" s="2" customFormat="1" ht="10.32" customHeight="1">
      <c r="A123" s="38"/>
      <c r="B123" s="39"/>
      <c r="C123" s="38"/>
      <c r="D123" s="38"/>
      <c r="E123" s="38"/>
      <c r="F123" s="38"/>
      <c r="G123" s="38"/>
      <c r="H123" s="38"/>
      <c r="I123" s="38"/>
      <c r="J123" s="38"/>
      <c r="K123" s="38"/>
      <c r="L123" s="55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</row>
    <row r="124" s="11" customFormat="1" ht="29.28" customHeight="1">
      <c r="A124" s="158"/>
      <c r="B124" s="159"/>
      <c r="C124" s="160" t="s">
        <v>243</v>
      </c>
      <c r="D124" s="161" t="s">
        <v>60</v>
      </c>
      <c r="E124" s="161" t="s">
        <v>56</v>
      </c>
      <c r="F124" s="161" t="s">
        <v>57</v>
      </c>
      <c r="G124" s="161" t="s">
        <v>244</v>
      </c>
      <c r="H124" s="161" t="s">
        <v>245</v>
      </c>
      <c r="I124" s="161" t="s">
        <v>246</v>
      </c>
      <c r="J124" s="161" t="s">
        <v>208</v>
      </c>
      <c r="K124" s="162" t="s">
        <v>247</v>
      </c>
      <c r="L124" s="163"/>
      <c r="M124" s="86" t="s">
        <v>1</v>
      </c>
      <c r="N124" s="87" t="s">
        <v>39</v>
      </c>
      <c r="O124" s="87" t="s">
        <v>248</v>
      </c>
      <c r="P124" s="87" t="s">
        <v>249</v>
      </c>
      <c r="Q124" s="87" t="s">
        <v>250</v>
      </c>
      <c r="R124" s="87" t="s">
        <v>251</v>
      </c>
      <c r="S124" s="87" t="s">
        <v>252</v>
      </c>
      <c r="T124" s="88" t="s">
        <v>253</v>
      </c>
      <c r="U124" s="158"/>
      <c r="V124" s="158"/>
      <c r="W124" s="158"/>
      <c r="X124" s="158"/>
      <c r="Y124" s="158"/>
      <c r="Z124" s="158"/>
      <c r="AA124" s="158"/>
      <c r="AB124" s="158"/>
      <c r="AC124" s="158"/>
      <c r="AD124" s="158"/>
      <c r="AE124" s="158"/>
    </row>
    <row r="125" s="2" customFormat="1" ht="22.8" customHeight="1">
      <c r="A125" s="38"/>
      <c r="B125" s="39"/>
      <c r="C125" s="93" t="s">
        <v>254</v>
      </c>
      <c r="D125" s="38"/>
      <c r="E125" s="38"/>
      <c r="F125" s="38"/>
      <c r="G125" s="38"/>
      <c r="H125" s="38"/>
      <c r="I125" s="38"/>
      <c r="J125" s="164">
        <f>BK125</f>
        <v>0</v>
      </c>
      <c r="K125" s="38"/>
      <c r="L125" s="39"/>
      <c r="M125" s="89"/>
      <c r="N125" s="73"/>
      <c r="O125" s="90"/>
      <c r="P125" s="165">
        <f>P126</f>
        <v>0</v>
      </c>
      <c r="Q125" s="90"/>
      <c r="R125" s="165">
        <f>R126</f>
        <v>0</v>
      </c>
      <c r="S125" s="90"/>
      <c r="T125" s="166">
        <f>T126</f>
        <v>0</v>
      </c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  <c r="AT125" s="19" t="s">
        <v>74</v>
      </c>
      <c r="AU125" s="19" t="s">
        <v>210</v>
      </c>
      <c r="BK125" s="167">
        <f>BK126</f>
        <v>0</v>
      </c>
    </row>
    <row r="126" s="12" customFormat="1" ht="25.92" customHeight="1">
      <c r="A126" s="12"/>
      <c r="B126" s="168"/>
      <c r="C126" s="12"/>
      <c r="D126" s="169" t="s">
        <v>74</v>
      </c>
      <c r="E126" s="170" t="s">
        <v>2985</v>
      </c>
      <c r="F126" s="170" t="s">
        <v>2986</v>
      </c>
      <c r="G126" s="12"/>
      <c r="H126" s="12"/>
      <c r="I126" s="171"/>
      <c r="J126" s="172">
        <f>BK126</f>
        <v>0</v>
      </c>
      <c r="K126" s="12"/>
      <c r="L126" s="168"/>
      <c r="M126" s="173"/>
      <c r="N126" s="174"/>
      <c r="O126" s="174"/>
      <c r="P126" s="175">
        <f>SUM(P127:P150)</f>
        <v>0</v>
      </c>
      <c r="Q126" s="174"/>
      <c r="R126" s="175">
        <f>SUM(R127:R150)</f>
        <v>0</v>
      </c>
      <c r="S126" s="174"/>
      <c r="T126" s="176">
        <f>SUM(T127:T150)</f>
        <v>0</v>
      </c>
      <c r="U126" s="12"/>
      <c r="V126" s="12"/>
      <c r="W126" s="12"/>
      <c r="X126" s="12"/>
      <c r="Y126" s="12"/>
      <c r="Z126" s="12"/>
      <c r="AA126" s="12"/>
      <c r="AB126" s="12"/>
      <c r="AC126" s="12"/>
      <c r="AD126" s="12"/>
      <c r="AE126" s="12"/>
      <c r="AR126" s="169" t="s">
        <v>82</v>
      </c>
      <c r="AT126" s="177" t="s">
        <v>74</v>
      </c>
      <c r="AU126" s="177" t="s">
        <v>75</v>
      </c>
      <c r="AY126" s="169" t="s">
        <v>257</v>
      </c>
      <c r="BK126" s="178">
        <f>SUM(BK127:BK150)</f>
        <v>0</v>
      </c>
    </row>
    <row r="127" s="2" customFormat="1" ht="16.5" customHeight="1">
      <c r="A127" s="38"/>
      <c r="B127" s="181"/>
      <c r="C127" s="182" t="s">
        <v>82</v>
      </c>
      <c r="D127" s="182" t="s">
        <v>259</v>
      </c>
      <c r="E127" s="183" t="s">
        <v>2987</v>
      </c>
      <c r="F127" s="184" t="s">
        <v>2988</v>
      </c>
      <c r="G127" s="185" t="s">
        <v>2365</v>
      </c>
      <c r="H127" s="186">
        <v>1</v>
      </c>
      <c r="I127" s="187"/>
      <c r="J127" s="188">
        <f>ROUND(I127*H127,2)</f>
        <v>0</v>
      </c>
      <c r="K127" s="184" t="s">
        <v>2351</v>
      </c>
      <c r="L127" s="39"/>
      <c r="M127" s="189" t="s">
        <v>1</v>
      </c>
      <c r="N127" s="190" t="s">
        <v>40</v>
      </c>
      <c r="O127" s="77"/>
      <c r="P127" s="191">
        <f>O127*H127</f>
        <v>0</v>
      </c>
      <c r="Q127" s="191">
        <v>0</v>
      </c>
      <c r="R127" s="191">
        <f>Q127*H127</f>
        <v>0</v>
      </c>
      <c r="S127" s="191">
        <v>0</v>
      </c>
      <c r="T127" s="192">
        <f>S127*H127</f>
        <v>0</v>
      </c>
      <c r="U127" s="38"/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  <c r="AR127" s="193" t="s">
        <v>108</v>
      </c>
      <c r="AT127" s="193" t="s">
        <v>259</v>
      </c>
      <c r="AU127" s="193" t="s">
        <v>82</v>
      </c>
      <c r="AY127" s="19" t="s">
        <v>257</v>
      </c>
      <c r="BE127" s="194">
        <f>IF(N127="základní",J127,0)</f>
        <v>0</v>
      </c>
      <c r="BF127" s="194">
        <f>IF(N127="snížená",J127,0)</f>
        <v>0</v>
      </c>
      <c r="BG127" s="194">
        <f>IF(N127="zákl. přenesená",J127,0)</f>
        <v>0</v>
      </c>
      <c r="BH127" s="194">
        <f>IF(N127="sníž. přenesená",J127,0)</f>
        <v>0</v>
      </c>
      <c r="BI127" s="194">
        <f>IF(N127="nulová",J127,0)</f>
        <v>0</v>
      </c>
      <c r="BJ127" s="19" t="s">
        <v>82</v>
      </c>
      <c r="BK127" s="194">
        <f>ROUND(I127*H127,2)</f>
        <v>0</v>
      </c>
      <c r="BL127" s="19" t="s">
        <v>108</v>
      </c>
      <c r="BM127" s="193" t="s">
        <v>85</v>
      </c>
    </row>
    <row r="128" s="2" customFormat="1" ht="16.5" customHeight="1">
      <c r="A128" s="38"/>
      <c r="B128" s="181"/>
      <c r="C128" s="182" t="s">
        <v>85</v>
      </c>
      <c r="D128" s="182" t="s">
        <v>259</v>
      </c>
      <c r="E128" s="183" t="s">
        <v>2989</v>
      </c>
      <c r="F128" s="184" t="s">
        <v>2990</v>
      </c>
      <c r="G128" s="185" t="s">
        <v>2365</v>
      </c>
      <c r="H128" s="186">
        <v>1</v>
      </c>
      <c r="I128" s="187"/>
      <c r="J128" s="188">
        <f>ROUND(I128*H128,2)</f>
        <v>0</v>
      </c>
      <c r="K128" s="184" t="s">
        <v>2351</v>
      </c>
      <c r="L128" s="39"/>
      <c r="M128" s="189" t="s">
        <v>1</v>
      </c>
      <c r="N128" s="190" t="s">
        <v>40</v>
      </c>
      <c r="O128" s="77"/>
      <c r="P128" s="191">
        <f>O128*H128</f>
        <v>0</v>
      </c>
      <c r="Q128" s="191">
        <v>0</v>
      </c>
      <c r="R128" s="191">
        <f>Q128*H128</f>
        <v>0</v>
      </c>
      <c r="S128" s="191">
        <v>0</v>
      </c>
      <c r="T128" s="192">
        <f>S128*H128</f>
        <v>0</v>
      </c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  <c r="AR128" s="193" t="s">
        <v>108</v>
      </c>
      <c r="AT128" s="193" t="s">
        <v>259</v>
      </c>
      <c r="AU128" s="193" t="s">
        <v>82</v>
      </c>
      <c r="AY128" s="19" t="s">
        <v>257</v>
      </c>
      <c r="BE128" s="194">
        <f>IF(N128="základní",J128,0)</f>
        <v>0</v>
      </c>
      <c r="BF128" s="194">
        <f>IF(N128="snížená",J128,0)</f>
        <v>0</v>
      </c>
      <c r="BG128" s="194">
        <f>IF(N128="zákl. přenesená",J128,0)</f>
        <v>0</v>
      </c>
      <c r="BH128" s="194">
        <f>IF(N128="sníž. přenesená",J128,0)</f>
        <v>0</v>
      </c>
      <c r="BI128" s="194">
        <f>IF(N128="nulová",J128,0)</f>
        <v>0</v>
      </c>
      <c r="BJ128" s="19" t="s">
        <v>82</v>
      </c>
      <c r="BK128" s="194">
        <f>ROUND(I128*H128,2)</f>
        <v>0</v>
      </c>
      <c r="BL128" s="19" t="s">
        <v>108</v>
      </c>
      <c r="BM128" s="193" t="s">
        <v>108</v>
      </c>
    </row>
    <row r="129" s="2" customFormat="1">
      <c r="A129" s="38"/>
      <c r="B129" s="39"/>
      <c r="C129" s="38"/>
      <c r="D129" s="196" t="s">
        <v>1062</v>
      </c>
      <c r="E129" s="38"/>
      <c r="F129" s="237" t="s">
        <v>2991</v>
      </c>
      <c r="G129" s="38"/>
      <c r="H129" s="38"/>
      <c r="I129" s="238"/>
      <c r="J129" s="38"/>
      <c r="K129" s="38"/>
      <c r="L129" s="39"/>
      <c r="M129" s="239"/>
      <c r="N129" s="240"/>
      <c r="O129" s="77"/>
      <c r="P129" s="77"/>
      <c r="Q129" s="77"/>
      <c r="R129" s="77"/>
      <c r="S129" s="77"/>
      <c r="T129" s="78"/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  <c r="AT129" s="19" t="s">
        <v>1062</v>
      </c>
      <c r="AU129" s="19" t="s">
        <v>82</v>
      </c>
    </row>
    <row r="130" s="2" customFormat="1" ht="24.15" customHeight="1">
      <c r="A130" s="38"/>
      <c r="B130" s="181"/>
      <c r="C130" s="182" t="s">
        <v>92</v>
      </c>
      <c r="D130" s="182" t="s">
        <v>259</v>
      </c>
      <c r="E130" s="183" t="s">
        <v>2992</v>
      </c>
      <c r="F130" s="184" t="s">
        <v>2993</v>
      </c>
      <c r="G130" s="185" t="s">
        <v>2365</v>
      </c>
      <c r="H130" s="186">
        <v>1</v>
      </c>
      <c r="I130" s="187"/>
      <c r="J130" s="188">
        <f>ROUND(I130*H130,2)</f>
        <v>0</v>
      </c>
      <c r="K130" s="184" t="s">
        <v>2351</v>
      </c>
      <c r="L130" s="39"/>
      <c r="M130" s="189" t="s">
        <v>1</v>
      </c>
      <c r="N130" s="190" t="s">
        <v>40</v>
      </c>
      <c r="O130" s="77"/>
      <c r="P130" s="191">
        <f>O130*H130</f>
        <v>0</v>
      </c>
      <c r="Q130" s="191">
        <v>0</v>
      </c>
      <c r="R130" s="191">
        <f>Q130*H130</f>
        <v>0</v>
      </c>
      <c r="S130" s="191">
        <v>0</v>
      </c>
      <c r="T130" s="192">
        <f>S130*H130</f>
        <v>0</v>
      </c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  <c r="AR130" s="193" t="s">
        <v>108</v>
      </c>
      <c r="AT130" s="193" t="s">
        <v>259</v>
      </c>
      <c r="AU130" s="193" t="s">
        <v>82</v>
      </c>
      <c r="AY130" s="19" t="s">
        <v>257</v>
      </c>
      <c r="BE130" s="194">
        <f>IF(N130="základní",J130,0)</f>
        <v>0</v>
      </c>
      <c r="BF130" s="194">
        <f>IF(N130="snížená",J130,0)</f>
        <v>0</v>
      </c>
      <c r="BG130" s="194">
        <f>IF(N130="zákl. přenesená",J130,0)</f>
        <v>0</v>
      </c>
      <c r="BH130" s="194">
        <f>IF(N130="sníž. přenesená",J130,0)</f>
        <v>0</v>
      </c>
      <c r="BI130" s="194">
        <f>IF(N130="nulová",J130,0)</f>
        <v>0</v>
      </c>
      <c r="BJ130" s="19" t="s">
        <v>82</v>
      </c>
      <c r="BK130" s="194">
        <f>ROUND(I130*H130,2)</f>
        <v>0</v>
      </c>
      <c r="BL130" s="19" t="s">
        <v>108</v>
      </c>
      <c r="BM130" s="193" t="s">
        <v>290</v>
      </c>
    </row>
    <row r="131" s="2" customFormat="1" ht="24.15" customHeight="1">
      <c r="A131" s="38"/>
      <c r="B131" s="181"/>
      <c r="C131" s="182" t="s">
        <v>108</v>
      </c>
      <c r="D131" s="182" t="s">
        <v>259</v>
      </c>
      <c r="E131" s="183" t="s">
        <v>2994</v>
      </c>
      <c r="F131" s="184" t="s">
        <v>2995</v>
      </c>
      <c r="G131" s="185" t="s">
        <v>2365</v>
      </c>
      <c r="H131" s="186">
        <v>1</v>
      </c>
      <c r="I131" s="187"/>
      <c r="J131" s="188">
        <f>ROUND(I131*H131,2)</f>
        <v>0</v>
      </c>
      <c r="K131" s="184" t="s">
        <v>2351</v>
      </c>
      <c r="L131" s="39"/>
      <c r="M131" s="189" t="s">
        <v>1</v>
      </c>
      <c r="N131" s="190" t="s">
        <v>40</v>
      </c>
      <c r="O131" s="77"/>
      <c r="P131" s="191">
        <f>O131*H131</f>
        <v>0</v>
      </c>
      <c r="Q131" s="191">
        <v>0</v>
      </c>
      <c r="R131" s="191">
        <f>Q131*H131</f>
        <v>0</v>
      </c>
      <c r="S131" s="191">
        <v>0</v>
      </c>
      <c r="T131" s="192">
        <f>S131*H131</f>
        <v>0</v>
      </c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R131" s="193" t="s">
        <v>108</v>
      </c>
      <c r="AT131" s="193" t="s">
        <v>259</v>
      </c>
      <c r="AU131" s="193" t="s">
        <v>82</v>
      </c>
      <c r="AY131" s="19" t="s">
        <v>257</v>
      </c>
      <c r="BE131" s="194">
        <f>IF(N131="základní",J131,0)</f>
        <v>0</v>
      </c>
      <c r="BF131" s="194">
        <f>IF(N131="snížená",J131,0)</f>
        <v>0</v>
      </c>
      <c r="BG131" s="194">
        <f>IF(N131="zákl. přenesená",J131,0)</f>
        <v>0</v>
      </c>
      <c r="BH131" s="194">
        <f>IF(N131="sníž. přenesená",J131,0)</f>
        <v>0</v>
      </c>
      <c r="BI131" s="194">
        <f>IF(N131="nulová",J131,0)</f>
        <v>0</v>
      </c>
      <c r="BJ131" s="19" t="s">
        <v>82</v>
      </c>
      <c r="BK131" s="194">
        <f>ROUND(I131*H131,2)</f>
        <v>0</v>
      </c>
      <c r="BL131" s="19" t="s">
        <v>108</v>
      </c>
      <c r="BM131" s="193" t="s">
        <v>307</v>
      </c>
    </row>
    <row r="132" s="2" customFormat="1">
      <c r="A132" s="38"/>
      <c r="B132" s="39"/>
      <c r="C132" s="38"/>
      <c r="D132" s="196" t="s">
        <v>1062</v>
      </c>
      <c r="E132" s="38"/>
      <c r="F132" s="237" t="s">
        <v>2996</v>
      </c>
      <c r="G132" s="38"/>
      <c r="H132" s="38"/>
      <c r="I132" s="238"/>
      <c r="J132" s="38"/>
      <c r="K132" s="38"/>
      <c r="L132" s="39"/>
      <c r="M132" s="239"/>
      <c r="N132" s="240"/>
      <c r="O132" s="77"/>
      <c r="P132" s="77"/>
      <c r="Q132" s="77"/>
      <c r="R132" s="77"/>
      <c r="S132" s="77"/>
      <c r="T132" s="78"/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  <c r="AT132" s="19" t="s">
        <v>1062</v>
      </c>
      <c r="AU132" s="19" t="s">
        <v>82</v>
      </c>
    </row>
    <row r="133" s="2" customFormat="1" ht="16.5" customHeight="1">
      <c r="A133" s="38"/>
      <c r="B133" s="181"/>
      <c r="C133" s="182" t="s">
        <v>285</v>
      </c>
      <c r="D133" s="182" t="s">
        <v>259</v>
      </c>
      <c r="E133" s="183" t="s">
        <v>2997</v>
      </c>
      <c r="F133" s="184" t="s">
        <v>3007</v>
      </c>
      <c r="G133" s="185" t="s">
        <v>2365</v>
      </c>
      <c r="H133" s="186">
        <v>1</v>
      </c>
      <c r="I133" s="187"/>
      <c r="J133" s="188">
        <f>ROUND(I133*H133,2)</f>
        <v>0</v>
      </c>
      <c r="K133" s="184" t="s">
        <v>2351</v>
      </c>
      <c r="L133" s="39"/>
      <c r="M133" s="189" t="s">
        <v>1</v>
      </c>
      <c r="N133" s="190" t="s">
        <v>40</v>
      </c>
      <c r="O133" s="77"/>
      <c r="P133" s="191">
        <f>O133*H133</f>
        <v>0</v>
      </c>
      <c r="Q133" s="191">
        <v>0</v>
      </c>
      <c r="R133" s="191">
        <f>Q133*H133</f>
        <v>0</v>
      </c>
      <c r="S133" s="191">
        <v>0</v>
      </c>
      <c r="T133" s="192">
        <f>S133*H133</f>
        <v>0</v>
      </c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  <c r="AR133" s="193" t="s">
        <v>108</v>
      </c>
      <c r="AT133" s="193" t="s">
        <v>259</v>
      </c>
      <c r="AU133" s="193" t="s">
        <v>82</v>
      </c>
      <c r="AY133" s="19" t="s">
        <v>257</v>
      </c>
      <c r="BE133" s="194">
        <f>IF(N133="základní",J133,0)</f>
        <v>0</v>
      </c>
      <c r="BF133" s="194">
        <f>IF(N133="snížená",J133,0)</f>
        <v>0</v>
      </c>
      <c r="BG133" s="194">
        <f>IF(N133="zákl. přenesená",J133,0)</f>
        <v>0</v>
      </c>
      <c r="BH133" s="194">
        <f>IF(N133="sníž. přenesená",J133,0)</f>
        <v>0</v>
      </c>
      <c r="BI133" s="194">
        <f>IF(N133="nulová",J133,0)</f>
        <v>0</v>
      </c>
      <c r="BJ133" s="19" t="s">
        <v>82</v>
      </c>
      <c r="BK133" s="194">
        <f>ROUND(I133*H133,2)</f>
        <v>0</v>
      </c>
      <c r="BL133" s="19" t="s">
        <v>108</v>
      </c>
      <c r="BM133" s="193" t="s">
        <v>320</v>
      </c>
    </row>
    <row r="134" s="2" customFormat="1">
      <c r="A134" s="38"/>
      <c r="B134" s="39"/>
      <c r="C134" s="38"/>
      <c r="D134" s="196" t="s">
        <v>1062</v>
      </c>
      <c r="E134" s="38"/>
      <c r="F134" s="237" t="s">
        <v>3010</v>
      </c>
      <c r="G134" s="38"/>
      <c r="H134" s="38"/>
      <c r="I134" s="238"/>
      <c r="J134" s="38"/>
      <c r="K134" s="38"/>
      <c r="L134" s="39"/>
      <c r="M134" s="239"/>
      <c r="N134" s="240"/>
      <c r="O134" s="77"/>
      <c r="P134" s="77"/>
      <c r="Q134" s="77"/>
      <c r="R134" s="77"/>
      <c r="S134" s="77"/>
      <c r="T134" s="78"/>
      <c r="U134" s="38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  <c r="AT134" s="19" t="s">
        <v>1062</v>
      </c>
      <c r="AU134" s="19" t="s">
        <v>82</v>
      </c>
    </row>
    <row r="135" s="2" customFormat="1" ht="33" customHeight="1">
      <c r="A135" s="38"/>
      <c r="B135" s="181"/>
      <c r="C135" s="182" t="s">
        <v>290</v>
      </c>
      <c r="D135" s="182" t="s">
        <v>259</v>
      </c>
      <c r="E135" s="183" t="s">
        <v>2999</v>
      </c>
      <c r="F135" s="184" t="s">
        <v>3012</v>
      </c>
      <c r="G135" s="185" t="s">
        <v>416</v>
      </c>
      <c r="H135" s="186">
        <v>1</v>
      </c>
      <c r="I135" s="187"/>
      <c r="J135" s="188">
        <f>ROUND(I135*H135,2)</f>
        <v>0</v>
      </c>
      <c r="K135" s="184" t="s">
        <v>2351</v>
      </c>
      <c r="L135" s="39"/>
      <c r="M135" s="189" t="s">
        <v>1</v>
      </c>
      <c r="N135" s="190" t="s">
        <v>40</v>
      </c>
      <c r="O135" s="77"/>
      <c r="P135" s="191">
        <f>O135*H135</f>
        <v>0</v>
      </c>
      <c r="Q135" s="191">
        <v>0</v>
      </c>
      <c r="R135" s="191">
        <f>Q135*H135</f>
        <v>0</v>
      </c>
      <c r="S135" s="191">
        <v>0</v>
      </c>
      <c r="T135" s="192">
        <f>S135*H135</f>
        <v>0</v>
      </c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R135" s="193" t="s">
        <v>108</v>
      </c>
      <c r="AT135" s="193" t="s">
        <v>259</v>
      </c>
      <c r="AU135" s="193" t="s">
        <v>82</v>
      </c>
      <c r="AY135" s="19" t="s">
        <v>257</v>
      </c>
      <c r="BE135" s="194">
        <f>IF(N135="základní",J135,0)</f>
        <v>0</v>
      </c>
      <c r="BF135" s="194">
        <f>IF(N135="snížená",J135,0)</f>
        <v>0</v>
      </c>
      <c r="BG135" s="194">
        <f>IF(N135="zákl. přenesená",J135,0)</f>
        <v>0</v>
      </c>
      <c r="BH135" s="194">
        <f>IF(N135="sníž. přenesená",J135,0)</f>
        <v>0</v>
      </c>
      <c r="BI135" s="194">
        <f>IF(N135="nulová",J135,0)</f>
        <v>0</v>
      </c>
      <c r="BJ135" s="19" t="s">
        <v>82</v>
      </c>
      <c r="BK135" s="194">
        <f>ROUND(I135*H135,2)</f>
        <v>0</v>
      </c>
      <c r="BL135" s="19" t="s">
        <v>108</v>
      </c>
      <c r="BM135" s="193" t="s">
        <v>334</v>
      </c>
    </row>
    <row r="136" s="2" customFormat="1">
      <c r="A136" s="38"/>
      <c r="B136" s="39"/>
      <c r="C136" s="38"/>
      <c r="D136" s="196" t="s">
        <v>1062</v>
      </c>
      <c r="E136" s="38"/>
      <c r="F136" s="237" t="s">
        <v>3013</v>
      </c>
      <c r="G136" s="38"/>
      <c r="H136" s="38"/>
      <c r="I136" s="238"/>
      <c r="J136" s="38"/>
      <c r="K136" s="38"/>
      <c r="L136" s="39"/>
      <c r="M136" s="239"/>
      <c r="N136" s="240"/>
      <c r="O136" s="77"/>
      <c r="P136" s="77"/>
      <c r="Q136" s="77"/>
      <c r="R136" s="77"/>
      <c r="S136" s="77"/>
      <c r="T136" s="78"/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T136" s="19" t="s">
        <v>1062</v>
      </c>
      <c r="AU136" s="19" t="s">
        <v>82</v>
      </c>
    </row>
    <row r="137" s="2" customFormat="1" ht="16.5" customHeight="1">
      <c r="A137" s="38"/>
      <c r="B137" s="181"/>
      <c r="C137" s="182" t="s">
        <v>301</v>
      </c>
      <c r="D137" s="182" t="s">
        <v>259</v>
      </c>
      <c r="E137" s="183" t="s">
        <v>3002</v>
      </c>
      <c r="F137" s="184" t="s">
        <v>3015</v>
      </c>
      <c r="G137" s="185" t="s">
        <v>2505</v>
      </c>
      <c r="H137" s="186">
        <v>2</v>
      </c>
      <c r="I137" s="187"/>
      <c r="J137" s="188">
        <f>ROUND(I137*H137,2)</f>
        <v>0</v>
      </c>
      <c r="K137" s="184" t="s">
        <v>2351</v>
      </c>
      <c r="L137" s="39"/>
      <c r="M137" s="189" t="s">
        <v>1</v>
      </c>
      <c r="N137" s="190" t="s">
        <v>40</v>
      </c>
      <c r="O137" s="77"/>
      <c r="P137" s="191">
        <f>O137*H137</f>
        <v>0</v>
      </c>
      <c r="Q137" s="191">
        <v>0</v>
      </c>
      <c r="R137" s="191">
        <f>Q137*H137</f>
        <v>0</v>
      </c>
      <c r="S137" s="191">
        <v>0</v>
      </c>
      <c r="T137" s="192">
        <f>S137*H137</f>
        <v>0</v>
      </c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R137" s="193" t="s">
        <v>108</v>
      </c>
      <c r="AT137" s="193" t="s">
        <v>259</v>
      </c>
      <c r="AU137" s="193" t="s">
        <v>82</v>
      </c>
      <c r="AY137" s="19" t="s">
        <v>257</v>
      </c>
      <c r="BE137" s="194">
        <f>IF(N137="základní",J137,0)</f>
        <v>0</v>
      </c>
      <c r="BF137" s="194">
        <f>IF(N137="snížená",J137,0)</f>
        <v>0</v>
      </c>
      <c r="BG137" s="194">
        <f>IF(N137="zákl. přenesená",J137,0)</f>
        <v>0</v>
      </c>
      <c r="BH137" s="194">
        <f>IF(N137="sníž. přenesená",J137,0)</f>
        <v>0</v>
      </c>
      <c r="BI137" s="194">
        <f>IF(N137="nulová",J137,0)</f>
        <v>0</v>
      </c>
      <c r="BJ137" s="19" t="s">
        <v>82</v>
      </c>
      <c r="BK137" s="194">
        <f>ROUND(I137*H137,2)</f>
        <v>0</v>
      </c>
      <c r="BL137" s="19" t="s">
        <v>108</v>
      </c>
      <c r="BM137" s="193" t="s">
        <v>350</v>
      </c>
    </row>
    <row r="138" s="2" customFormat="1">
      <c r="A138" s="38"/>
      <c r="B138" s="39"/>
      <c r="C138" s="38"/>
      <c r="D138" s="196" t="s">
        <v>1062</v>
      </c>
      <c r="E138" s="38"/>
      <c r="F138" s="237" t="s">
        <v>3016</v>
      </c>
      <c r="G138" s="38"/>
      <c r="H138" s="38"/>
      <c r="I138" s="238"/>
      <c r="J138" s="38"/>
      <c r="K138" s="38"/>
      <c r="L138" s="39"/>
      <c r="M138" s="239"/>
      <c r="N138" s="240"/>
      <c r="O138" s="77"/>
      <c r="P138" s="77"/>
      <c r="Q138" s="77"/>
      <c r="R138" s="77"/>
      <c r="S138" s="77"/>
      <c r="T138" s="78"/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T138" s="19" t="s">
        <v>1062</v>
      </c>
      <c r="AU138" s="19" t="s">
        <v>82</v>
      </c>
    </row>
    <row r="139" s="2" customFormat="1" ht="16.5" customHeight="1">
      <c r="A139" s="38"/>
      <c r="B139" s="181"/>
      <c r="C139" s="182" t="s">
        <v>307</v>
      </c>
      <c r="D139" s="182" t="s">
        <v>259</v>
      </c>
      <c r="E139" s="183" t="s">
        <v>3004</v>
      </c>
      <c r="F139" s="184" t="s">
        <v>3018</v>
      </c>
      <c r="G139" s="185" t="s">
        <v>2505</v>
      </c>
      <c r="H139" s="186">
        <v>1</v>
      </c>
      <c r="I139" s="187"/>
      <c r="J139" s="188">
        <f>ROUND(I139*H139,2)</f>
        <v>0</v>
      </c>
      <c r="K139" s="184" t="s">
        <v>2351</v>
      </c>
      <c r="L139" s="39"/>
      <c r="M139" s="189" t="s">
        <v>1</v>
      </c>
      <c r="N139" s="190" t="s">
        <v>40</v>
      </c>
      <c r="O139" s="77"/>
      <c r="P139" s="191">
        <f>O139*H139</f>
        <v>0</v>
      </c>
      <c r="Q139" s="191">
        <v>0</v>
      </c>
      <c r="R139" s="191">
        <f>Q139*H139</f>
        <v>0</v>
      </c>
      <c r="S139" s="191">
        <v>0</v>
      </c>
      <c r="T139" s="192">
        <f>S139*H139</f>
        <v>0</v>
      </c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R139" s="193" t="s">
        <v>108</v>
      </c>
      <c r="AT139" s="193" t="s">
        <v>259</v>
      </c>
      <c r="AU139" s="193" t="s">
        <v>82</v>
      </c>
      <c r="AY139" s="19" t="s">
        <v>257</v>
      </c>
      <c r="BE139" s="194">
        <f>IF(N139="základní",J139,0)</f>
        <v>0</v>
      </c>
      <c r="BF139" s="194">
        <f>IF(N139="snížená",J139,0)</f>
        <v>0</v>
      </c>
      <c r="BG139" s="194">
        <f>IF(N139="zákl. přenesená",J139,0)</f>
        <v>0</v>
      </c>
      <c r="BH139" s="194">
        <f>IF(N139="sníž. přenesená",J139,0)</f>
        <v>0</v>
      </c>
      <c r="BI139" s="194">
        <f>IF(N139="nulová",J139,0)</f>
        <v>0</v>
      </c>
      <c r="BJ139" s="19" t="s">
        <v>82</v>
      </c>
      <c r="BK139" s="194">
        <f>ROUND(I139*H139,2)</f>
        <v>0</v>
      </c>
      <c r="BL139" s="19" t="s">
        <v>108</v>
      </c>
      <c r="BM139" s="193" t="s">
        <v>364</v>
      </c>
    </row>
    <row r="140" s="2" customFormat="1">
      <c r="A140" s="38"/>
      <c r="B140" s="39"/>
      <c r="C140" s="38"/>
      <c r="D140" s="196" t="s">
        <v>1062</v>
      </c>
      <c r="E140" s="38"/>
      <c r="F140" s="237" t="s">
        <v>3013</v>
      </c>
      <c r="G140" s="38"/>
      <c r="H140" s="38"/>
      <c r="I140" s="238"/>
      <c r="J140" s="38"/>
      <c r="K140" s="38"/>
      <c r="L140" s="39"/>
      <c r="M140" s="239"/>
      <c r="N140" s="240"/>
      <c r="O140" s="77"/>
      <c r="P140" s="77"/>
      <c r="Q140" s="77"/>
      <c r="R140" s="77"/>
      <c r="S140" s="77"/>
      <c r="T140" s="78"/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T140" s="19" t="s">
        <v>1062</v>
      </c>
      <c r="AU140" s="19" t="s">
        <v>82</v>
      </c>
    </row>
    <row r="141" s="2" customFormat="1" ht="16.5" customHeight="1">
      <c r="A141" s="38"/>
      <c r="B141" s="181"/>
      <c r="C141" s="182" t="s">
        <v>314</v>
      </c>
      <c r="D141" s="182" t="s">
        <v>259</v>
      </c>
      <c r="E141" s="183" t="s">
        <v>3006</v>
      </c>
      <c r="F141" s="184" t="s">
        <v>3020</v>
      </c>
      <c r="G141" s="185" t="s">
        <v>2505</v>
      </c>
      <c r="H141" s="186">
        <v>2</v>
      </c>
      <c r="I141" s="187"/>
      <c r="J141" s="188">
        <f>ROUND(I141*H141,2)</f>
        <v>0</v>
      </c>
      <c r="K141" s="184" t="s">
        <v>2351</v>
      </c>
      <c r="L141" s="39"/>
      <c r="M141" s="189" t="s">
        <v>1</v>
      </c>
      <c r="N141" s="190" t="s">
        <v>40</v>
      </c>
      <c r="O141" s="77"/>
      <c r="P141" s="191">
        <f>O141*H141</f>
        <v>0</v>
      </c>
      <c r="Q141" s="191">
        <v>0</v>
      </c>
      <c r="R141" s="191">
        <f>Q141*H141</f>
        <v>0</v>
      </c>
      <c r="S141" s="191">
        <v>0</v>
      </c>
      <c r="T141" s="192">
        <f>S141*H141</f>
        <v>0</v>
      </c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R141" s="193" t="s">
        <v>108</v>
      </c>
      <c r="AT141" s="193" t="s">
        <v>259</v>
      </c>
      <c r="AU141" s="193" t="s">
        <v>82</v>
      </c>
      <c r="AY141" s="19" t="s">
        <v>257</v>
      </c>
      <c r="BE141" s="194">
        <f>IF(N141="základní",J141,0)</f>
        <v>0</v>
      </c>
      <c r="BF141" s="194">
        <f>IF(N141="snížená",J141,0)</f>
        <v>0</v>
      </c>
      <c r="BG141" s="194">
        <f>IF(N141="zákl. přenesená",J141,0)</f>
        <v>0</v>
      </c>
      <c r="BH141" s="194">
        <f>IF(N141="sníž. přenesená",J141,0)</f>
        <v>0</v>
      </c>
      <c r="BI141" s="194">
        <f>IF(N141="nulová",J141,0)</f>
        <v>0</v>
      </c>
      <c r="BJ141" s="19" t="s">
        <v>82</v>
      </c>
      <c r="BK141" s="194">
        <f>ROUND(I141*H141,2)</f>
        <v>0</v>
      </c>
      <c r="BL141" s="19" t="s">
        <v>108</v>
      </c>
      <c r="BM141" s="193" t="s">
        <v>374</v>
      </c>
    </row>
    <row r="142" s="2" customFormat="1">
      <c r="A142" s="38"/>
      <c r="B142" s="39"/>
      <c r="C142" s="38"/>
      <c r="D142" s="196" t="s">
        <v>1062</v>
      </c>
      <c r="E142" s="38"/>
      <c r="F142" s="237" t="s">
        <v>3016</v>
      </c>
      <c r="G142" s="38"/>
      <c r="H142" s="38"/>
      <c r="I142" s="238"/>
      <c r="J142" s="38"/>
      <c r="K142" s="38"/>
      <c r="L142" s="39"/>
      <c r="M142" s="239"/>
      <c r="N142" s="240"/>
      <c r="O142" s="77"/>
      <c r="P142" s="77"/>
      <c r="Q142" s="77"/>
      <c r="R142" s="77"/>
      <c r="S142" s="77"/>
      <c r="T142" s="78"/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T142" s="19" t="s">
        <v>1062</v>
      </c>
      <c r="AU142" s="19" t="s">
        <v>82</v>
      </c>
    </row>
    <row r="143" s="2" customFormat="1" ht="21.75" customHeight="1">
      <c r="A143" s="38"/>
      <c r="B143" s="181"/>
      <c r="C143" s="182" t="s">
        <v>320</v>
      </c>
      <c r="D143" s="182" t="s">
        <v>259</v>
      </c>
      <c r="E143" s="183" t="s">
        <v>3008</v>
      </c>
      <c r="F143" s="184" t="s">
        <v>3022</v>
      </c>
      <c r="G143" s="185" t="s">
        <v>416</v>
      </c>
      <c r="H143" s="186">
        <v>1</v>
      </c>
      <c r="I143" s="187"/>
      <c r="J143" s="188">
        <f>ROUND(I143*H143,2)</f>
        <v>0</v>
      </c>
      <c r="K143" s="184" t="s">
        <v>2351</v>
      </c>
      <c r="L143" s="39"/>
      <c r="M143" s="189" t="s">
        <v>1</v>
      </c>
      <c r="N143" s="190" t="s">
        <v>40</v>
      </c>
      <c r="O143" s="77"/>
      <c r="P143" s="191">
        <f>O143*H143</f>
        <v>0</v>
      </c>
      <c r="Q143" s="191">
        <v>0</v>
      </c>
      <c r="R143" s="191">
        <f>Q143*H143</f>
        <v>0</v>
      </c>
      <c r="S143" s="191">
        <v>0</v>
      </c>
      <c r="T143" s="192">
        <f>S143*H143</f>
        <v>0</v>
      </c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R143" s="193" t="s">
        <v>108</v>
      </c>
      <c r="AT143" s="193" t="s">
        <v>259</v>
      </c>
      <c r="AU143" s="193" t="s">
        <v>82</v>
      </c>
      <c r="AY143" s="19" t="s">
        <v>257</v>
      </c>
      <c r="BE143" s="194">
        <f>IF(N143="základní",J143,0)</f>
        <v>0</v>
      </c>
      <c r="BF143" s="194">
        <f>IF(N143="snížená",J143,0)</f>
        <v>0</v>
      </c>
      <c r="BG143" s="194">
        <f>IF(N143="zákl. přenesená",J143,0)</f>
        <v>0</v>
      </c>
      <c r="BH143" s="194">
        <f>IF(N143="sníž. přenesená",J143,0)</f>
        <v>0</v>
      </c>
      <c r="BI143" s="194">
        <f>IF(N143="nulová",J143,0)</f>
        <v>0</v>
      </c>
      <c r="BJ143" s="19" t="s">
        <v>82</v>
      </c>
      <c r="BK143" s="194">
        <f>ROUND(I143*H143,2)</f>
        <v>0</v>
      </c>
      <c r="BL143" s="19" t="s">
        <v>108</v>
      </c>
      <c r="BM143" s="193" t="s">
        <v>388</v>
      </c>
    </row>
    <row r="144" s="2" customFormat="1">
      <c r="A144" s="38"/>
      <c r="B144" s="39"/>
      <c r="C144" s="38"/>
      <c r="D144" s="196" t="s">
        <v>1062</v>
      </c>
      <c r="E144" s="38"/>
      <c r="F144" s="237" t="s">
        <v>3013</v>
      </c>
      <c r="G144" s="38"/>
      <c r="H144" s="38"/>
      <c r="I144" s="238"/>
      <c r="J144" s="38"/>
      <c r="K144" s="38"/>
      <c r="L144" s="39"/>
      <c r="M144" s="239"/>
      <c r="N144" s="240"/>
      <c r="O144" s="77"/>
      <c r="P144" s="77"/>
      <c r="Q144" s="77"/>
      <c r="R144" s="77"/>
      <c r="S144" s="77"/>
      <c r="T144" s="78"/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T144" s="19" t="s">
        <v>1062</v>
      </c>
      <c r="AU144" s="19" t="s">
        <v>82</v>
      </c>
    </row>
    <row r="145" s="2" customFormat="1" ht="16.5" customHeight="1">
      <c r="A145" s="38"/>
      <c r="B145" s="181"/>
      <c r="C145" s="182" t="s">
        <v>327</v>
      </c>
      <c r="D145" s="182" t="s">
        <v>259</v>
      </c>
      <c r="E145" s="183" t="s">
        <v>3011</v>
      </c>
      <c r="F145" s="184" t="s">
        <v>3024</v>
      </c>
      <c r="G145" s="185" t="s">
        <v>2505</v>
      </c>
      <c r="H145" s="186">
        <v>2</v>
      </c>
      <c r="I145" s="187"/>
      <c r="J145" s="188">
        <f>ROUND(I145*H145,2)</f>
        <v>0</v>
      </c>
      <c r="K145" s="184" t="s">
        <v>2351</v>
      </c>
      <c r="L145" s="39"/>
      <c r="M145" s="189" t="s">
        <v>1</v>
      </c>
      <c r="N145" s="190" t="s">
        <v>40</v>
      </c>
      <c r="O145" s="77"/>
      <c r="P145" s="191">
        <f>O145*H145</f>
        <v>0</v>
      </c>
      <c r="Q145" s="191">
        <v>0</v>
      </c>
      <c r="R145" s="191">
        <f>Q145*H145</f>
        <v>0</v>
      </c>
      <c r="S145" s="191">
        <v>0</v>
      </c>
      <c r="T145" s="192">
        <f>S145*H145</f>
        <v>0</v>
      </c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  <c r="AR145" s="193" t="s">
        <v>108</v>
      </c>
      <c r="AT145" s="193" t="s">
        <v>259</v>
      </c>
      <c r="AU145" s="193" t="s">
        <v>82</v>
      </c>
      <c r="AY145" s="19" t="s">
        <v>257</v>
      </c>
      <c r="BE145" s="194">
        <f>IF(N145="základní",J145,0)</f>
        <v>0</v>
      </c>
      <c r="BF145" s="194">
        <f>IF(N145="snížená",J145,0)</f>
        <v>0</v>
      </c>
      <c r="BG145" s="194">
        <f>IF(N145="zákl. přenesená",J145,0)</f>
        <v>0</v>
      </c>
      <c r="BH145" s="194">
        <f>IF(N145="sníž. přenesená",J145,0)</f>
        <v>0</v>
      </c>
      <c r="BI145" s="194">
        <f>IF(N145="nulová",J145,0)</f>
        <v>0</v>
      </c>
      <c r="BJ145" s="19" t="s">
        <v>82</v>
      </c>
      <c r="BK145" s="194">
        <f>ROUND(I145*H145,2)</f>
        <v>0</v>
      </c>
      <c r="BL145" s="19" t="s">
        <v>108</v>
      </c>
      <c r="BM145" s="193" t="s">
        <v>402</v>
      </c>
    </row>
    <row r="146" s="2" customFormat="1">
      <c r="A146" s="38"/>
      <c r="B146" s="39"/>
      <c r="C146" s="38"/>
      <c r="D146" s="196" t="s">
        <v>1062</v>
      </c>
      <c r="E146" s="38"/>
      <c r="F146" s="237" t="s">
        <v>3016</v>
      </c>
      <c r="G146" s="38"/>
      <c r="H146" s="38"/>
      <c r="I146" s="238"/>
      <c r="J146" s="38"/>
      <c r="K146" s="38"/>
      <c r="L146" s="39"/>
      <c r="M146" s="239"/>
      <c r="N146" s="240"/>
      <c r="O146" s="77"/>
      <c r="P146" s="77"/>
      <c r="Q146" s="77"/>
      <c r="R146" s="77"/>
      <c r="S146" s="77"/>
      <c r="T146" s="78"/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  <c r="AT146" s="19" t="s">
        <v>1062</v>
      </c>
      <c r="AU146" s="19" t="s">
        <v>82</v>
      </c>
    </row>
    <row r="147" s="2" customFormat="1" ht="16.5" customHeight="1">
      <c r="A147" s="38"/>
      <c r="B147" s="181"/>
      <c r="C147" s="182" t="s">
        <v>334</v>
      </c>
      <c r="D147" s="182" t="s">
        <v>259</v>
      </c>
      <c r="E147" s="183" t="s">
        <v>3014</v>
      </c>
      <c r="F147" s="184" t="s">
        <v>3026</v>
      </c>
      <c r="G147" s="185" t="s">
        <v>416</v>
      </c>
      <c r="H147" s="186">
        <v>1</v>
      </c>
      <c r="I147" s="187"/>
      <c r="J147" s="188">
        <f>ROUND(I147*H147,2)</f>
        <v>0</v>
      </c>
      <c r="K147" s="184" t="s">
        <v>2351</v>
      </c>
      <c r="L147" s="39"/>
      <c r="M147" s="189" t="s">
        <v>1</v>
      </c>
      <c r="N147" s="190" t="s">
        <v>40</v>
      </c>
      <c r="O147" s="77"/>
      <c r="P147" s="191">
        <f>O147*H147</f>
        <v>0</v>
      </c>
      <c r="Q147" s="191">
        <v>0</v>
      </c>
      <c r="R147" s="191">
        <f>Q147*H147</f>
        <v>0</v>
      </c>
      <c r="S147" s="191">
        <v>0</v>
      </c>
      <c r="T147" s="192">
        <f>S147*H147</f>
        <v>0</v>
      </c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  <c r="AR147" s="193" t="s">
        <v>108</v>
      </c>
      <c r="AT147" s="193" t="s">
        <v>259</v>
      </c>
      <c r="AU147" s="193" t="s">
        <v>82</v>
      </c>
      <c r="AY147" s="19" t="s">
        <v>257</v>
      </c>
      <c r="BE147" s="194">
        <f>IF(N147="základní",J147,0)</f>
        <v>0</v>
      </c>
      <c r="BF147" s="194">
        <f>IF(N147="snížená",J147,0)</f>
        <v>0</v>
      </c>
      <c r="BG147" s="194">
        <f>IF(N147="zákl. přenesená",J147,0)</f>
        <v>0</v>
      </c>
      <c r="BH147" s="194">
        <f>IF(N147="sníž. přenesená",J147,0)</f>
        <v>0</v>
      </c>
      <c r="BI147" s="194">
        <f>IF(N147="nulová",J147,0)</f>
        <v>0</v>
      </c>
      <c r="BJ147" s="19" t="s">
        <v>82</v>
      </c>
      <c r="BK147" s="194">
        <f>ROUND(I147*H147,2)</f>
        <v>0</v>
      </c>
      <c r="BL147" s="19" t="s">
        <v>108</v>
      </c>
      <c r="BM147" s="193" t="s">
        <v>413</v>
      </c>
    </row>
    <row r="148" s="2" customFormat="1">
      <c r="A148" s="38"/>
      <c r="B148" s="39"/>
      <c r="C148" s="38"/>
      <c r="D148" s="196" t="s">
        <v>1062</v>
      </c>
      <c r="E148" s="38"/>
      <c r="F148" s="237" t="s">
        <v>3013</v>
      </c>
      <c r="G148" s="38"/>
      <c r="H148" s="38"/>
      <c r="I148" s="238"/>
      <c r="J148" s="38"/>
      <c r="K148" s="38"/>
      <c r="L148" s="39"/>
      <c r="M148" s="239"/>
      <c r="N148" s="240"/>
      <c r="O148" s="77"/>
      <c r="P148" s="77"/>
      <c r="Q148" s="77"/>
      <c r="R148" s="77"/>
      <c r="S148" s="77"/>
      <c r="T148" s="78"/>
      <c r="U148" s="38"/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  <c r="AT148" s="19" t="s">
        <v>1062</v>
      </c>
      <c r="AU148" s="19" t="s">
        <v>82</v>
      </c>
    </row>
    <row r="149" s="2" customFormat="1" ht="16.5" customHeight="1">
      <c r="A149" s="38"/>
      <c r="B149" s="181"/>
      <c r="C149" s="182" t="s">
        <v>343</v>
      </c>
      <c r="D149" s="182" t="s">
        <v>259</v>
      </c>
      <c r="E149" s="183" t="s">
        <v>3017</v>
      </c>
      <c r="F149" s="184" t="s">
        <v>3028</v>
      </c>
      <c r="G149" s="185" t="s">
        <v>416</v>
      </c>
      <c r="H149" s="186">
        <v>1</v>
      </c>
      <c r="I149" s="187"/>
      <c r="J149" s="188">
        <f>ROUND(I149*H149,2)</f>
        <v>0</v>
      </c>
      <c r="K149" s="184" t="s">
        <v>2351</v>
      </c>
      <c r="L149" s="39"/>
      <c r="M149" s="189" t="s">
        <v>1</v>
      </c>
      <c r="N149" s="190" t="s">
        <v>40</v>
      </c>
      <c r="O149" s="77"/>
      <c r="P149" s="191">
        <f>O149*H149</f>
        <v>0</v>
      </c>
      <c r="Q149" s="191">
        <v>0</v>
      </c>
      <c r="R149" s="191">
        <f>Q149*H149</f>
        <v>0</v>
      </c>
      <c r="S149" s="191">
        <v>0</v>
      </c>
      <c r="T149" s="192">
        <f>S149*H149</f>
        <v>0</v>
      </c>
      <c r="U149" s="38"/>
      <c r="V149" s="38"/>
      <c r="W149" s="38"/>
      <c r="X149" s="38"/>
      <c r="Y149" s="38"/>
      <c r="Z149" s="38"/>
      <c r="AA149" s="38"/>
      <c r="AB149" s="38"/>
      <c r="AC149" s="38"/>
      <c r="AD149" s="38"/>
      <c r="AE149" s="38"/>
      <c r="AR149" s="193" t="s">
        <v>108</v>
      </c>
      <c r="AT149" s="193" t="s">
        <v>259</v>
      </c>
      <c r="AU149" s="193" t="s">
        <v>82</v>
      </c>
      <c r="AY149" s="19" t="s">
        <v>257</v>
      </c>
      <c r="BE149" s="194">
        <f>IF(N149="základní",J149,0)</f>
        <v>0</v>
      </c>
      <c r="BF149" s="194">
        <f>IF(N149="snížená",J149,0)</f>
        <v>0</v>
      </c>
      <c r="BG149" s="194">
        <f>IF(N149="zákl. přenesená",J149,0)</f>
        <v>0</v>
      </c>
      <c r="BH149" s="194">
        <f>IF(N149="sníž. přenesená",J149,0)</f>
        <v>0</v>
      </c>
      <c r="BI149" s="194">
        <f>IF(N149="nulová",J149,0)</f>
        <v>0</v>
      </c>
      <c r="BJ149" s="19" t="s">
        <v>82</v>
      </c>
      <c r="BK149" s="194">
        <f>ROUND(I149*H149,2)</f>
        <v>0</v>
      </c>
      <c r="BL149" s="19" t="s">
        <v>108</v>
      </c>
      <c r="BM149" s="193" t="s">
        <v>427</v>
      </c>
    </row>
    <row r="150" s="2" customFormat="1">
      <c r="A150" s="38"/>
      <c r="B150" s="39"/>
      <c r="C150" s="38"/>
      <c r="D150" s="196" t="s">
        <v>1062</v>
      </c>
      <c r="E150" s="38"/>
      <c r="F150" s="237" t="s">
        <v>3013</v>
      </c>
      <c r="G150" s="38"/>
      <c r="H150" s="38"/>
      <c r="I150" s="238"/>
      <c r="J150" s="38"/>
      <c r="K150" s="38"/>
      <c r="L150" s="39"/>
      <c r="M150" s="247"/>
      <c r="N150" s="248"/>
      <c r="O150" s="243"/>
      <c r="P150" s="243"/>
      <c r="Q150" s="243"/>
      <c r="R150" s="243"/>
      <c r="S150" s="243"/>
      <c r="T150" s="249"/>
      <c r="U150" s="38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  <c r="AT150" s="19" t="s">
        <v>1062</v>
      </c>
      <c r="AU150" s="19" t="s">
        <v>82</v>
      </c>
    </row>
    <row r="151" s="2" customFormat="1" ht="6.96" customHeight="1">
      <c r="A151" s="38"/>
      <c r="B151" s="60"/>
      <c r="C151" s="61"/>
      <c r="D151" s="61"/>
      <c r="E151" s="61"/>
      <c r="F151" s="61"/>
      <c r="G151" s="61"/>
      <c r="H151" s="61"/>
      <c r="I151" s="61"/>
      <c r="J151" s="61"/>
      <c r="K151" s="61"/>
      <c r="L151" s="39"/>
      <c r="M151" s="38"/>
      <c r="O151" s="38"/>
      <c r="P151" s="38"/>
      <c r="Q151" s="38"/>
      <c r="R151" s="38"/>
      <c r="S151" s="38"/>
      <c r="T151" s="38"/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</row>
  </sheetData>
  <autoFilter ref="C124:K150"/>
  <mergeCells count="15">
    <mergeCell ref="E7:H7"/>
    <mergeCell ref="E11:H11"/>
    <mergeCell ref="E9:H9"/>
    <mergeCell ref="E13:H13"/>
    <mergeCell ref="E22:H22"/>
    <mergeCell ref="E31:H31"/>
    <mergeCell ref="E85:H85"/>
    <mergeCell ref="E89:H89"/>
    <mergeCell ref="E87:H87"/>
    <mergeCell ref="E91:H91"/>
    <mergeCell ref="E111:H111"/>
    <mergeCell ref="E115:H115"/>
    <mergeCell ref="E113:H113"/>
    <mergeCell ref="E117:H117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25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8" t="s">
        <v>5</v>
      </c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168</v>
      </c>
    </row>
    <row r="3" s="1" customFormat="1" ht="6.96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2"/>
      <c r="AT3" s="19" t="s">
        <v>85</v>
      </c>
    </row>
    <row r="4" s="1" customFormat="1" ht="24.96" customHeight="1">
      <c r="B4" s="22"/>
      <c r="D4" s="23" t="s">
        <v>198</v>
      </c>
      <c r="L4" s="22"/>
      <c r="M4" s="130" t="s">
        <v>10</v>
      </c>
      <c r="AT4" s="19" t="s">
        <v>3</v>
      </c>
    </row>
    <row r="5" s="1" customFormat="1" ht="6.96" customHeight="1">
      <c r="B5" s="22"/>
      <c r="L5" s="22"/>
    </row>
    <row r="6" s="1" customFormat="1" ht="12" customHeight="1">
      <c r="B6" s="22"/>
      <c r="D6" s="32" t="s">
        <v>16</v>
      </c>
      <c r="L6" s="22"/>
    </row>
    <row r="7" s="1" customFormat="1" ht="16.5" customHeight="1">
      <c r="B7" s="22"/>
      <c r="E7" s="131" t="str">
        <f>'Rekapitulace stavby'!K6</f>
        <v>FNOL Novostavba Pavilonu B</v>
      </c>
      <c r="F7" s="32"/>
      <c r="G7" s="32"/>
      <c r="H7" s="32"/>
      <c r="L7" s="22"/>
    </row>
    <row r="8">
      <c r="B8" s="22"/>
      <c r="D8" s="32" t="s">
        <v>199</v>
      </c>
      <c r="L8" s="22"/>
    </row>
    <row r="9" s="1" customFormat="1" ht="16.5" customHeight="1">
      <c r="B9" s="22"/>
      <c r="E9" s="131" t="s">
        <v>200</v>
      </c>
      <c r="F9" s="1"/>
      <c r="G9" s="1"/>
      <c r="H9" s="1"/>
      <c r="L9" s="22"/>
    </row>
    <row r="10" s="1" customFormat="1" ht="12" customHeight="1">
      <c r="B10" s="22"/>
      <c r="D10" s="32" t="s">
        <v>201</v>
      </c>
      <c r="L10" s="22"/>
    </row>
    <row r="11" s="2" customFormat="1" ht="16.5" customHeight="1">
      <c r="A11" s="38"/>
      <c r="B11" s="39"/>
      <c r="C11" s="38"/>
      <c r="D11" s="38"/>
      <c r="E11" s="132" t="s">
        <v>3838</v>
      </c>
      <c r="F11" s="38"/>
      <c r="G11" s="38"/>
      <c r="H11" s="38"/>
      <c r="I11" s="38"/>
      <c r="J11" s="38"/>
      <c r="K11" s="38"/>
      <c r="L11" s="55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</row>
    <row r="12" s="2" customFormat="1" ht="12" customHeight="1">
      <c r="A12" s="38"/>
      <c r="B12" s="39"/>
      <c r="C12" s="38"/>
      <c r="D12" s="32" t="s">
        <v>2982</v>
      </c>
      <c r="E12" s="38"/>
      <c r="F12" s="38"/>
      <c r="G12" s="38"/>
      <c r="H12" s="38"/>
      <c r="I12" s="38"/>
      <c r="J12" s="38"/>
      <c r="K12" s="38"/>
      <c r="L12" s="55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</row>
    <row r="13" s="2" customFormat="1" ht="16.5" customHeight="1">
      <c r="A13" s="38"/>
      <c r="B13" s="39"/>
      <c r="C13" s="38"/>
      <c r="D13" s="38"/>
      <c r="E13" s="67" t="s">
        <v>4545</v>
      </c>
      <c r="F13" s="38"/>
      <c r="G13" s="38"/>
      <c r="H13" s="38"/>
      <c r="I13" s="38"/>
      <c r="J13" s="38"/>
      <c r="K13" s="38"/>
      <c r="L13" s="55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="2" customFormat="1">
      <c r="A14" s="38"/>
      <c r="B14" s="39"/>
      <c r="C14" s="38"/>
      <c r="D14" s="38"/>
      <c r="E14" s="38"/>
      <c r="F14" s="38"/>
      <c r="G14" s="38"/>
      <c r="H14" s="38"/>
      <c r="I14" s="38"/>
      <c r="J14" s="38"/>
      <c r="K14" s="38"/>
      <c r="L14" s="55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="2" customFormat="1" ht="12" customHeight="1">
      <c r="A15" s="38"/>
      <c r="B15" s="39"/>
      <c r="C15" s="38"/>
      <c r="D15" s="32" t="s">
        <v>18</v>
      </c>
      <c r="E15" s="38"/>
      <c r="F15" s="27" t="s">
        <v>1</v>
      </c>
      <c r="G15" s="38"/>
      <c r="H15" s="38"/>
      <c r="I15" s="32" t="s">
        <v>19</v>
      </c>
      <c r="J15" s="27" t="s">
        <v>1</v>
      </c>
      <c r="K15" s="38"/>
      <c r="L15" s="55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6" s="2" customFormat="1" ht="12" customHeight="1">
      <c r="A16" s="38"/>
      <c r="B16" s="39"/>
      <c r="C16" s="38"/>
      <c r="D16" s="32" t="s">
        <v>20</v>
      </c>
      <c r="E16" s="38"/>
      <c r="F16" s="27" t="s">
        <v>21</v>
      </c>
      <c r="G16" s="38"/>
      <c r="H16" s="38"/>
      <c r="I16" s="32" t="s">
        <v>22</v>
      </c>
      <c r="J16" s="69" t="str">
        <f>'Rekapitulace stavby'!AN8</f>
        <v>8. 4. 2023</v>
      </c>
      <c r="K16" s="38"/>
      <c r="L16" s="55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</row>
    <row r="17" s="2" customFormat="1" ht="10.8" customHeight="1">
      <c r="A17" s="38"/>
      <c r="B17" s="39"/>
      <c r="C17" s="38"/>
      <c r="D17" s="38"/>
      <c r="E17" s="38"/>
      <c r="F17" s="38"/>
      <c r="G17" s="38"/>
      <c r="H17" s="38"/>
      <c r="I17" s="38"/>
      <c r="J17" s="38"/>
      <c r="K17" s="38"/>
      <c r="L17" s="55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</row>
    <row r="18" s="2" customFormat="1" ht="12" customHeight="1">
      <c r="A18" s="38"/>
      <c r="B18" s="39"/>
      <c r="C18" s="38"/>
      <c r="D18" s="32" t="s">
        <v>24</v>
      </c>
      <c r="E18" s="38"/>
      <c r="F18" s="38"/>
      <c r="G18" s="38"/>
      <c r="H18" s="38"/>
      <c r="I18" s="32" t="s">
        <v>25</v>
      </c>
      <c r="J18" s="27" t="s">
        <v>1</v>
      </c>
      <c r="K18" s="38"/>
      <c r="L18" s="55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</row>
    <row r="19" s="2" customFormat="1" ht="18" customHeight="1">
      <c r="A19" s="38"/>
      <c r="B19" s="39"/>
      <c r="C19" s="38"/>
      <c r="D19" s="38"/>
      <c r="E19" s="27" t="s">
        <v>26</v>
      </c>
      <c r="F19" s="38"/>
      <c r="G19" s="38"/>
      <c r="H19" s="38"/>
      <c r="I19" s="32" t="s">
        <v>27</v>
      </c>
      <c r="J19" s="27" t="s">
        <v>1</v>
      </c>
      <c r="K19" s="38"/>
      <c r="L19" s="55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</row>
    <row r="20" s="2" customFormat="1" ht="6.96" customHeight="1">
      <c r="A20" s="38"/>
      <c r="B20" s="39"/>
      <c r="C20" s="38"/>
      <c r="D20" s="38"/>
      <c r="E20" s="38"/>
      <c r="F20" s="38"/>
      <c r="G20" s="38"/>
      <c r="H20" s="38"/>
      <c r="I20" s="38"/>
      <c r="J20" s="38"/>
      <c r="K20" s="38"/>
      <c r="L20" s="55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</row>
    <row r="21" s="2" customFormat="1" ht="12" customHeight="1">
      <c r="A21" s="38"/>
      <c r="B21" s="39"/>
      <c r="C21" s="38"/>
      <c r="D21" s="32" t="s">
        <v>28</v>
      </c>
      <c r="E21" s="38"/>
      <c r="F21" s="38"/>
      <c r="G21" s="38"/>
      <c r="H21" s="38"/>
      <c r="I21" s="32" t="s">
        <v>25</v>
      </c>
      <c r="J21" s="33" t="str">
        <f>'Rekapitulace stavby'!AN13</f>
        <v>Vyplň údaj</v>
      </c>
      <c r="K21" s="38"/>
      <c r="L21" s="55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</row>
    <row r="22" s="2" customFormat="1" ht="18" customHeight="1">
      <c r="A22" s="38"/>
      <c r="B22" s="39"/>
      <c r="C22" s="38"/>
      <c r="D22" s="38"/>
      <c r="E22" s="33" t="str">
        <f>'Rekapitulace stavby'!E14</f>
        <v>Vyplň údaj</v>
      </c>
      <c r="F22" s="27"/>
      <c r="G22" s="27"/>
      <c r="H22" s="27"/>
      <c r="I22" s="32" t="s">
        <v>27</v>
      </c>
      <c r="J22" s="33" t="str">
        <f>'Rekapitulace stavby'!AN14</f>
        <v>Vyplň údaj</v>
      </c>
      <c r="K22" s="38"/>
      <c r="L22" s="55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</row>
    <row r="23" s="2" customFormat="1" ht="6.96" customHeight="1">
      <c r="A23" s="38"/>
      <c r="B23" s="39"/>
      <c r="C23" s="38"/>
      <c r="D23" s="38"/>
      <c r="E23" s="38"/>
      <c r="F23" s="38"/>
      <c r="G23" s="38"/>
      <c r="H23" s="38"/>
      <c r="I23" s="38"/>
      <c r="J23" s="38"/>
      <c r="K23" s="38"/>
      <c r="L23" s="55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</row>
    <row r="24" s="2" customFormat="1" ht="12" customHeight="1">
      <c r="A24" s="38"/>
      <c r="B24" s="39"/>
      <c r="C24" s="38"/>
      <c r="D24" s="32" t="s">
        <v>30</v>
      </c>
      <c r="E24" s="38"/>
      <c r="F24" s="38"/>
      <c r="G24" s="38"/>
      <c r="H24" s="38"/>
      <c r="I24" s="32" t="s">
        <v>25</v>
      </c>
      <c r="J24" s="27" t="s">
        <v>1</v>
      </c>
      <c r="K24" s="38"/>
      <c r="L24" s="55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</row>
    <row r="25" s="2" customFormat="1" ht="18" customHeight="1">
      <c r="A25" s="38"/>
      <c r="B25" s="39"/>
      <c r="C25" s="38"/>
      <c r="D25" s="38"/>
      <c r="E25" s="27" t="s">
        <v>31</v>
      </c>
      <c r="F25" s="38"/>
      <c r="G25" s="38"/>
      <c r="H25" s="38"/>
      <c r="I25" s="32" t="s">
        <v>27</v>
      </c>
      <c r="J25" s="27" t="s">
        <v>1</v>
      </c>
      <c r="K25" s="38"/>
      <c r="L25" s="55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</row>
    <row r="26" s="2" customFormat="1" ht="6.96" customHeight="1">
      <c r="A26" s="38"/>
      <c r="B26" s="39"/>
      <c r="C26" s="38"/>
      <c r="D26" s="38"/>
      <c r="E26" s="38"/>
      <c r="F26" s="38"/>
      <c r="G26" s="38"/>
      <c r="H26" s="38"/>
      <c r="I26" s="38"/>
      <c r="J26" s="38"/>
      <c r="K26" s="38"/>
      <c r="L26" s="55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="2" customFormat="1" ht="12" customHeight="1">
      <c r="A27" s="38"/>
      <c r="B27" s="39"/>
      <c r="C27" s="38"/>
      <c r="D27" s="32" t="s">
        <v>33</v>
      </c>
      <c r="E27" s="38"/>
      <c r="F27" s="38"/>
      <c r="G27" s="38"/>
      <c r="H27" s="38"/>
      <c r="I27" s="32" t="s">
        <v>25</v>
      </c>
      <c r="J27" s="27" t="str">
        <f>IF('Rekapitulace stavby'!AN19="","",'Rekapitulace stavby'!AN19)</f>
        <v/>
      </c>
      <c r="K27" s="38"/>
      <c r="L27" s="55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</row>
    <row r="28" s="2" customFormat="1" ht="18" customHeight="1">
      <c r="A28" s="38"/>
      <c r="B28" s="39"/>
      <c r="C28" s="38"/>
      <c r="D28" s="38"/>
      <c r="E28" s="27" t="str">
        <f>IF('Rekapitulace stavby'!E20="","",'Rekapitulace stavby'!E20)</f>
        <v xml:space="preserve"> </v>
      </c>
      <c r="F28" s="38"/>
      <c r="G28" s="38"/>
      <c r="H28" s="38"/>
      <c r="I28" s="32" t="s">
        <v>27</v>
      </c>
      <c r="J28" s="27" t="str">
        <f>IF('Rekapitulace stavby'!AN20="","",'Rekapitulace stavby'!AN20)</f>
        <v/>
      </c>
      <c r="K28" s="38"/>
      <c r="L28" s="55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="2" customFormat="1" ht="6.96" customHeight="1">
      <c r="A29" s="38"/>
      <c r="B29" s="39"/>
      <c r="C29" s="38"/>
      <c r="D29" s="38"/>
      <c r="E29" s="38"/>
      <c r="F29" s="38"/>
      <c r="G29" s="38"/>
      <c r="H29" s="38"/>
      <c r="I29" s="38"/>
      <c r="J29" s="38"/>
      <c r="K29" s="38"/>
      <c r="L29" s="55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</row>
    <row r="30" s="2" customFormat="1" ht="12" customHeight="1">
      <c r="A30" s="38"/>
      <c r="B30" s="39"/>
      <c r="C30" s="38"/>
      <c r="D30" s="32" t="s">
        <v>34</v>
      </c>
      <c r="E30" s="38"/>
      <c r="F30" s="38"/>
      <c r="G30" s="38"/>
      <c r="H30" s="38"/>
      <c r="I30" s="38"/>
      <c r="J30" s="38"/>
      <c r="K30" s="38"/>
      <c r="L30" s="55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="8" customFormat="1" ht="16.5" customHeight="1">
      <c r="A31" s="133"/>
      <c r="B31" s="134"/>
      <c r="C31" s="133"/>
      <c r="D31" s="133"/>
      <c r="E31" s="36" t="s">
        <v>1</v>
      </c>
      <c r="F31" s="36"/>
      <c r="G31" s="36"/>
      <c r="H31" s="36"/>
      <c r="I31" s="133"/>
      <c r="J31" s="133"/>
      <c r="K31" s="133"/>
      <c r="L31" s="135"/>
      <c r="S31" s="133"/>
      <c r="T31" s="133"/>
      <c r="U31" s="133"/>
      <c r="V31" s="133"/>
      <c r="W31" s="133"/>
      <c r="X31" s="133"/>
      <c r="Y31" s="133"/>
      <c r="Z31" s="133"/>
      <c r="AA31" s="133"/>
      <c r="AB31" s="133"/>
      <c r="AC31" s="133"/>
      <c r="AD31" s="133"/>
      <c r="AE31" s="133"/>
    </row>
    <row r="32" s="2" customFormat="1" ht="6.96" customHeight="1">
      <c r="A32" s="38"/>
      <c r="B32" s="39"/>
      <c r="C32" s="38"/>
      <c r="D32" s="38"/>
      <c r="E32" s="38"/>
      <c r="F32" s="38"/>
      <c r="G32" s="38"/>
      <c r="H32" s="38"/>
      <c r="I32" s="38"/>
      <c r="J32" s="38"/>
      <c r="K32" s="38"/>
      <c r="L32" s="55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="2" customFormat="1" ht="6.96" customHeight="1">
      <c r="A33" s="38"/>
      <c r="B33" s="39"/>
      <c r="C33" s="38"/>
      <c r="D33" s="90"/>
      <c r="E33" s="90"/>
      <c r="F33" s="90"/>
      <c r="G33" s="90"/>
      <c r="H33" s="90"/>
      <c r="I33" s="90"/>
      <c r="J33" s="90"/>
      <c r="K33" s="90"/>
      <c r="L33" s="55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="2" customFormat="1" ht="25.44" customHeight="1">
      <c r="A34" s="38"/>
      <c r="B34" s="39"/>
      <c r="C34" s="38"/>
      <c r="D34" s="136" t="s">
        <v>35</v>
      </c>
      <c r="E34" s="38"/>
      <c r="F34" s="38"/>
      <c r="G34" s="38"/>
      <c r="H34" s="38"/>
      <c r="I34" s="38"/>
      <c r="J34" s="96">
        <f>ROUND(J125, 2)</f>
        <v>0</v>
      </c>
      <c r="K34" s="38"/>
      <c r="L34" s="55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s="2" customFormat="1" ht="6.96" customHeight="1">
      <c r="A35" s="38"/>
      <c r="B35" s="39"/>
      <c r="C35" s="38"/>
      <c r="D35" s="90"/>
      <c r="E35" s="90"/>
      <c r="F35" s="90"/>
      <c r="G35" s="90"/>
      <c r="H35" s="90"/>
      <c r="I35" s="90"/>
      <c r="J35" s="90"/>
      <c r="K35" s="90"/>
      <c r="L35" s="55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s="2" customFormat="1" ht="14.4" customHeight="1">
      <c r="A36" s="38"/>
      <c r="B36" s="39"/>
      <c r="C36" s="38"/>
      <c r="D36" s="38"/>
      <c r="E36" s="38"/>
      <c r="F36" s="43" t="s">
        <v>37</v>
      </c>
      <c r="G36" s="38"/>
      <c r="H36" s="38"/>
      <c r="I36" s="43" t="s">
        <v>36</v>
      </c>
      <c r="J36" s="43" t="s">
        <v>38</v>
      </c>
      <c r="K36" s="38"/>
      <c r="L36" s="55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s="2" customFormat="1" ht="14.4" customHeight="1">
      <c r="A37" s="38"/>
      <c r="B37" s="39"/>
      <c r="C37" s="38"/>
      <c r="D37" s="132" t="s">
        <v>39</v>
      </c>
      <c r="E37" s="32" t="s">
        <v>40</v>
      </c>
      <c r="F37" s="137">
        <f>ROUND((SUM(BE125:BE182)),  2)</f>
        <v>0</v>
      </c>
      <c r="G37" s="38"/>
      <c r="H37" s="38"/>
      <c r="I37" s="138">
        <v>0.20999999999999999</v>
      </c>
      <c r="J37" s="137">
        <f>ROUND(((SUM(BE125:BE182))*I37),  2)</f>
        <v>0</v>
      </c>
      <c r="K37" s="38"/>
      <c r="L37" s="55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s="2" customFormat="1" ht="14.4" customHeight="1">
      <c r="A38" s="38"/>
      <c r="B38" s="39"/>
      <c r="C38" s="38"/>
      <c r="D38" s="38"/>
      <c r="E38" s="32" t="s">
        <v>41</v>
      </c>
      <c r="F38" s="137">
        <f>ROUND((SUM(BF125:BF182)),  2)</f>
        <v>0</v>
      </c>
      <c r="G38" s="38"/>
      <c r="H38" s="38"/>
      <c r="I38" s="138">
        <v>0.14999999999999999</v>
      </c>
      <c r="J38" s="137">
        <f>ROUND(((SUM(BF125:BF182))*I38),  2)</f>
        <v>0</v>
      </c>
      <c r="K38" s="38"/>
      <c r="L38" s="55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hidden="1" s="2" customFormat="1" ht="14.4" customHeight="1">
      <c r="A39" s="38"/>
      <c r="B39" s="39"/>
      <c r="C39" s="38"/>
      <c r="D39" s="38"/>
      <c r="E39" s="32" t="s">
        <v>42</v>
      </c>
      <c r="F39" s="137">
        <f>ROUND((SUM(BG125:BG182)),  2)</f>
        <v>0</v>
      </c>
      <c r="G39" s="38"/>
      <c r="H39" s="38"/>
      <c r="I39" s="138">
        <v>0.20999999999999999</v>
      </c>
      <c r="J39" s="137">
        <f>0</f>
        <v>0</v>
      </c>
      <c r="K39" s="38"/>
      <c r="L39" s="55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hidden="1" s="2" customFormat="1" ht="14.4" customHeight="1">
      <c r="A40" s="38"/>
      <c r="B40" s="39"/>
      <c r="C40" s="38"/>
      <c r="D40" s="38"/>
      <c r="E40" s="32" t="s">
        <v>43</v>
      </c>
      <c r="F40" s="137">
        <f>ROUND((SUM(BH125:BH182)),  2)</f>
        <v>0</v>
      </c>
      <c r="G40" s="38"/>
      <c r="H40" s="38"/>
      <c r="I40" s="138">
        <v>0.14999999999999999</v>
      </c>
      <c r="J40" s="137">
        <f>0</f>
        <v>0</v>
      </c>
      <c r="K40" s="38"/>
      <c r="L40" s="55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hidden="1" s="2" customFormat="1" ht="14.4" customHeight="1">
      <c r="A41" s="38"/>
      <c r="B41" s="39"/>
      <c r="C41" s="38"/>
      <c r="D41" s="38"/>
      <c r="E41" s="32" t="s">
        <v>44</v>
      </c>
      <c r="F41" s="137">
        <f>ROUND((SUM(BI125:BI182)),  2)</f>
        <v>0</v>
      </c>
      <c r="G41" s="38"/>
      <c r="H41" s="38"/>
      <c r="I41" s="138">
        <v>0</v>
      </c>
      <c r="J41" s="137">
        <f>0</f>
        <v>0</v>
      </c>
      <c r="K41" s="38"/>
      <c r="L41" s="55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</row>
    <row r="42" s="2" customFormat="1" ht="6.96" customHeight="1">
      <c r="A42" s="38"/>
      <c r="B42" s="39"/>
      <c r="C42" s="38"/>
      <c r="D42" s="38"/>
      <c r="E42" s="38"/>
      <c r="F42" s="38"/>
      <c r="G42" s="38"/>
      <c r="H42" s="38"/>
      <c r="I42" s="38"/>
      <c r="J42" s="38"/>
      <c r="K42" s="38"/>
      <c r="L42" s="55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</row>
    <row r="43" s="2" customFormat="1" ht="25.44" customHeight="1">
      <c r="A43" s="38"/>
      <c r="B43" s="39"/>
      <c r="C43" s="139"/>
      <c r="D43" s="140" t="s">
        <v>45</v>
      </c>
      <c r="E43" s="81"/>
      <c r="F43" s="81"/>
      <c r="G43" s="141" t="s">
        <v>46</v>
      </c>
      <c r="H43" s="142" t="s">
        <v>47</v>
      </c>
      <c r="I43" s="81"/>
      <c r="J43" s="143">
        <f>SUM(J34:J41)</f>
        <v>0</v>
      </c>
      <c r="K43" s="144"/>
      <c r="L43" s="55"/>
      <c r="S43" s="38"/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</row>
    <row r="44" s="2" customFormat="1" ht="14.4" customHeight="1">
      <c r="A44" s="38"/>
      <c r="B44" s="39"/>
      <c r="C44" s="38"/>
      <c r="D44" s="38"/>
      <c r="E44" s="38"/>
      <c r="F44" s="38"/>
      <c r="G44" s="38"/>
      <c r="H44" s="38"/>
      <c r="I44" s="38"/>
      <c r="J44" s="38"/>
      <c r="K44" s="38"/>
      <c r="L44" s="55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</row>
    <row r="45" s="1" customFormat="1" ht="14.4" customHeight="1">
      <c r="B45" s="22"/>
      <c r="L45" s="22"/>
    </row>
    <row r="46" s="1" customFormat="1" ht="14.4" customHeight="1">
      <c r="B46" s="22"/>
      <c r="L46" s="22"/>
    </row>
    <row r="47" s="1" customFormat="1" ht="14.4" customHeight="1">
      <c r="B47" s="22"/>
      <c r="L47" s="22"/>
    </row>
    <row r="48" s="1" customFormat="1" ht="14.4" customHeight="1">
      <c r="B48" s="22"/>
      <c r="L48" s="22"/>
    </row>
    <row r="49" s="1" customFormat="1" ht="14.4" customHeight="1">
      <c r="B49" s="22"/>
      <c r="L49" s="22"/>
    </row>
    <row r="50" s="2" customFormat="1" ht="14.4" customHeight="1">
      <c r="B50" s="55"/>
      <c r="D50" s="56" t="s">
        <v>48</v>
      </c>
      <c r="E50" s="57"/>
      <c r="F50" s="57"/>
      <c r="G50" s="56" t="s">
        <v>49</v>
      </c>
      <c r="H50" s="57"/>
      <c r="I50" s="57"/>
      <c r="J50" s="57"/>
      <c r="K50" s="57"/>
      <c r="L50" s="55"/>
    </row>
    <row r="51">
      <c r="B51" s="22"/>
      <c r="L51" s="22"/>
    </row>
    <row r="52">
      <c r="B52" s="22"/>
      <c r="L52" s="22"/>
    </row>
    <row r="53">
      <c r="B53" s="22"/>
      <c r="L53" s="22"/>
    </row>
    <row r="54">
      <c r="B54" s="22"/>
      <c r="L54" s="22"/>
    </row>
    <row r="55">
      <c r="B55" s="22"/>
      <c r="L55" s="22"/>
    </row>
    <row r="56">
      <c r="B56" s="22"/>
      <c r="L56" s="22"/>
    </row>
    <row r="57">
      <c r="B57" s="22"/>
      <c r="L57" s="22"/>
    </row>
    <row r="58">
      <c r="B58" s="22"/>
      <c r="L58" s="22"/>
    </row>
    <row r="59">
      <c r="B59" s="22"/>
      <c r="L59" s="22"/>
    </row>
    <row r="60">
      <c r="B60" s="22"/>
      <c r="L60" s="22"/>
    </row>
    <row r="61" s="2" customFormat="1">
      <c r="A61" s="38"/>
      <c r="B61" s="39"/>
      <c r="C61" s="38"/>
      <c r="D61" s="58" t="s">
        <v>50</v>
      </c>
      <c r="E61" s="41"/>
      <c r="F61" s="145" t="s">
        <v>51</v>
      </c>
      <c r="G61" s="58" t="s">
        <v>50</v>
      </c>
      <c r="H61" s="41"/>
      <c r="I61" s="41"/>
      <c r="J61" s="146" t="s">
        <v>51</v>
      </c>
      <c r="K61" s="41"/>
      <c r="L61" s="55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</row>
    <row r="62">
      <c r="B62" s="22"/>
      <c r="L62" s="22"/>
    </row>
    <row r="63">
      <c r="B63" s="22"/>
      <c r="L63" s="22"/>
    </row>
    <row r="64">
      <c r="B64" s="22"/>
      <c r="L64" s="22"/>
    </row>
    <row r="65" s="2" customFormat="1">
      <c r="A65" s="38"/>
      <c r="B65" s="39"/>
      <c r="C65" s="38"/>
      <c r="D65" s="56" t="s">
        <v>52</v>
      </c>
      <c r="E65" s="59"/>
      <c r="F65" s="59"/>
      <c r="G65" s="56" t="s">
        <v>53</v>
      </c>
      <c r="H65" s="59"/>
      <c r="I65" s="59"/>
      <c r="J65" s="59"/>
      <c r="K65" s="59"/>
      <c r="L65" s="55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</row>
    <row r="66">
      <c r="B66" s="22"/>
      <c r="L66" s="22"/>
    </row>
    <row r="67">
      <c r="B67" s="22"/>
      <c r="L67" s="22"/>
    </row>
    <row r="68">
      <c r="B68" s="22"/>
      <c r="L68" s="22"/>
    </row>
    <row r="69">
      <c r="B69" s="22"/>
      <c r="L69" s="22"/>
    </row>
    <row r="70">
      <c r="B70" s="22"/>
      <c r="L70" s="22"/>
    </row>
    <row r="71">
      <c r="B71" s="22"/>
      <c r="L71" s="22"/>
    </row>
    <row r="72">
      <c r="B72" s="22"/>
      <c r="L72" s="22"/>
    </row>
    <row r="73">
      <c r="B73" s="22"/>
      <c r="L73" s="22"/>
    </row>
    <row r="74">
      <c r="B74" s="22"/>
      <c r="L74" s="22"/>
    </row>
    <row r="75">
      <c r="B75" s="22"/>
      <c r="L75" s="22"/>
    </row>
    <row r="76" s="2" customFormat="1">
      <c r="A76" s="38"/>
      <c r="B76" s="39"/>
      <c r="C76" s="38"/>
      <c r="D76" s="58" t="s">
        <v>50</v>
      </c>
      <c r="E76" s="41"/>
      <c r="F76" s="145" t="s">
        <v>51</v>
      </c>
      <c r="G76" s="58" t="s">
        <v>50</v>
      </c>
      <c r="H76" s="41"/>
      <c r="I76" s="41"/>
      <c r="J76" s="146" t="s">
        <v>51</v>
      </c>
      <c r="K76" s="41"/>
      <c r="L76" s="55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</row>
    <row r="77" s="2" customFormat="1" ht="14.4" customHeight="1">
      <c r="A77" s="38"/>
      <c r="B77" s="60"/>
      <c r="C77" s="61"/>
      <c r="D77" s="61"/>
      <c r="E77" s="61"/>
      <c r="F77" s="61"/>
      <c r="G77" s="61"/>
      <c r="H77" s="61"/>
      <c r="I77" s="61"/>
      <c r="J77" s="61"/>
      <c r="K77" s="61"/>
      <c r="L77" s="55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</row>
    <row r="81" s="2" customFormat="1" ht="6.96" customHeight="1">
      <c r="A81" s="38"/>
      <c r="B81" s="62"/>
      <c r="C81" s="63"/>
      <c r="D81" s="63"/>
      <c r="E81" s="63"/>
      <c r="F81" s="63"/>
      <c r="G81" s="63"/>
      <c r="H81" s="63"/>
      <c r="I81" s="63"/>
      <c r="J81" s="63"/>
      <c r="K81" s="63"/>
      <c r="L81" s="55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</row>
    <row r="82" s="2" customFormat="1" ht="24.96" customHeight="1">
      <c r="A82" s="38"/>
      <c r="B82" s="39"/>
      <c r="C82" s="23" t="s">
        <v>206</v>
      </c>
      <c r="D82" s="38"/>
      <c r="E82" s="38"/>
      <c r="F82" s="38"/>
      <c r="G82" s="38"/>
      <c r="H82" s="38"/>
      <c r="I82" s="38"/>
      <c r="J82" s="38"/>
      <c r="K82" s="38"/>
      <c r="L82" s="55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</row>
    <row r="83" s="2" customFormat="1" ht="6.96" customHeight="1">
      <c r="A83" s="38"/>
      <c r="B83" s="39"/>
      <c r="C83" s="38"/>
      <c r="D83" s="38"/>
      <c r="E83" s="38"/>
      <c r="F83" s="38"/>
      <c r="G83" s="38"/>
      <c r="H83" s="38"/>
      <c r="I83" s="38"/>
      <c r="J83" s="38"/>
      <c r="K83" s="38"/>
      <c r="L83" s="55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</row>
    <row r="84" s="2" customFormat="1" ht="12" customHeight="1">
      <c r="A84" s="38"/>
      <c r="B84" s="39"/>
      <c r="C84" s="32" t="s">
        <v>16</v>
      </c>
      <c r="D84" s="38"/>
      <c r="E84" s="38"/>
      <c r="F84" s="38"/>
      <c r="G84" s="38"/>
      <c r="H84" s="38"/>
      <c r="I84" s="38"/>
      <c r="J84" s="38"/>
      <c r="K84" s="38"/>
      <c r="L84" s="55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</row>
    <row r="85" s="2" customFormat="1" ht="16.5" customHeight="1">
      <c r="A85" s="38"/>
      <c r="B85" s="39"/>
      <c r="C85" s="38"/>
      <c r="D85" s="38"/>
      <c r="E85" s="131" t="str">
        <f>E7</f>
        <v>FNOL Novostavba Pavilonu B</v>
      </c>
      <c r="F85" s="32"/>
      <c r="G85" s="32"/>
      <c r="H85" s="32"/>
      <c r="I85" s="38"/>
      <c r="J85" s="38"/>
      <c r="K85" s="38"/>
      <c r="L85" s="55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</row>
    <row r="86" s="1" customFormat="1" ht="12" customHeight="1">
      <c r="B86" s="22"/>
      <c r="C86" s="32" t="s">
        <v>199</v>
      </c>
      <c r="L86" s="22"/>
    </row>
    <row r="87" s="1" customFormat="1" ht="16.5" customHeight="1">
      <c r="B87" s="22"/>
      <c r="E87" s="131" t="s">
        <v>200</v>
      </c>
      <c r="F87" s="1"/>
      <c r="G87" s="1"/>
      <c r="H87" s="1"/>
      <c r="L87" s="22"/>
    </row>
    <row r="88" s="1" customFormat="1" ht="12" customHeight="1">
      <c r="B88" s="22"/>
      <c r="C88" s="32" t="s">
        <v>201</v>
      </c>
      <c r="L88" s="22"/>
    </row>
    <row r="89" s="2" customFormat="1" ht="16.5" customHeight="1">
      <c r="A89" s="38"/>
      <c r="B89" s="39"/>
      <c r="C89" s="38"/>
      <c r="D89" s="38"/>
      <c r="E89" s="132" t="s">
        <v>3838</v>
      </c>
      <c r="F89" s="38"/>
      <c r="G89" s="38"/>
      <c r="H89" s="38"/>
      <c r="I89" s="38"/>
      <c r="J89" s="38"/>
      <c r="K89" s="38"/>
      <c r="L89" s="55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</row>
    <row r="90" s="2" customFormat="1" ht="12" customHeight="1">
      <c r="A90" s="38"/>
      <c r="B90" s="39"/>
      <c r="C90" s="32" t="s">
        <v>2982</v>
      </c>
      <c r="D90" s="38"/>
      <c r="E90" s="38"/>
      <c r="F90" s="38"/>
      <c r="G90" s="38"/>
      <c r="H90" s="38"/>
      <c r="I90" s="38"/>
      <c r="J90" s="38"/>
      <c r="K90" s="38"/>
      <c r="L90" s="55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</row>
    <row r="91" s="2" customFormat="1" ht="16.5" customHeight="1">
      <c r="A91" s="38"/>
      <c r="B91" s="39"/>
      <c r="C91" s="38"/>
      <c r="D91" s="38"/>
      <c r="E91" s="67" t="str">
        <f>E13</f>
        <v>D.1.4d (27) - EK-EKV</v>
      </c>
      <c r="F91" s="38"/>
      <c r="G91" s="38"/>
      <c r="H91" s="38"/>
      <c r="I91" s="38"/>
      <c r="J91" s="38"/>
      <c r="K91" s="38"/>
      <c r="L91" s="55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</row>
    <row r="92" s="2" customFormat="1" ht="6.96" customHeight="1">
      <c r="A92" s="38"/>
      <c r="B92" s="39"/>
      <c r="C92" s="38"/>
      <c r="D92" s="38"/>
      <c r="E92" s="38"/>
      <c r="F92" s="38"/>
      <c r="G92" s="38"/>
      <c r="H92" s="38"/>
      <c r="I92" s="38"/>
      <c r="J92" s="38"/>
      <c r="K92" s="38"/>
      <c r="L92" s="55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</row>
    <row r="93" s="2" customFormat="1" ht="12" customHeight="1">
      <c r="A93" s="38"/>
      <c r="B93" s="39"/>
      <c r="C93" s="32" t="s">
        <v>20</v>
      </c>
      <c r="D93" s="38"/>
      <c r="E93" s="38"/>
      <c r="F93" s="27" t="str">
        <f>F16</f>
        <v xml:space="preserve"> </v>
      </c>
      <c r="G93" s="38"/>
      <c r="H93" s="38"/>
      <c r="I93" s="32" t="s">
        <v>22</v>
      </c>
      <c r="J93" s="69" t="str">
        <f>IF(J16="","",J16)</f>
        <v>8. 4. 2023</v>
      </c>
      <c r="K93" s="38"/>
      <c r="L93" s="55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</row>
    <row r="94" s="2" customFormat="1" ht="6.96" customHeight="1">
      <c r="A94" s="38"/>
      <c r="B94" s="39"/>
      <c r="C94" s="38"/>
      <c r="D94" s="38"/>
      <c r="E94" s="38"/>
      <c r="F94" s="38"/>
      <c r="G94" s="38"/>
      <c r="H94" s="38"/>
      <c r="I94" s="38"/>
      <c r="J94" s="38"/>
      <c r="K94" s="38"/>
      <c r="L94" s="55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</row>
    <row r="95" s="2" customFormat="1" ht="15.15" customHeight="1">
      <c r="A95" s="38"/>
      <c r="B95" s="39"/>
      <c r="C95" s="32" t="s">
        <v>24</v>
      </c>
      <c r="D95" s="38"/>
      <c r="E95" s="38"/>
      <c r="F95" s="27" t="str">
        <f>E19</f>
        <v>Fakultní nemocnice Olomouc</v>
      </c>
      <c r="G95" s="38"/>
      <c r="H95" s="38"/>
      <c r="I95" s="32" t="s">
        <v>30</v>
      </c>
      <c r="J95" s="36" t="str">
        <f>E25</f>
        <v>LTProjekt, EP Rožnov</v>
      </c>
      <c r="K95" s="38"/>
      <c r="L95" s="55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</row>
    <row r="96" s="2" customFormat="1" ht="15.15" customHeight="1">
      <c r="A96" s="38"/>
      <c r="B96" s="39"/>
      <c r="C96" s="32" t="s">
        <v>28</v>
      </c>
      <c r="D96" s="38"/>
      <c r="E96" s="38"/>
      <c r="F96" s="27" t="str">
        <f>IF(E22="","",E22)</f>
        <v>Vyplň údaj</v>
      </c>
      <c r="G96" s="38"/>
      <c r="H96" s="38"/>
      <c r="I96" s="32" t="s">
        <v>33</v>
      </c>
      <c r="J96" s="36" t="str">
        <f>E28</f>
        <v xml:space="preserve"> </v>
      </c>
      <c r="K96" s="38"/>
      <c r="L96" s="55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</row>
    <row r="97" s="2" customFormat="1" ht="10.32" customHeight="1">
      <c r="A97" s="38"/>
      <c r="B97" s="39"/>
      <c r="C97" s="38"/>
      <c r="D97" s="38"/>
      <c r="E97" s="38"/>
      <c r="F97" s="38"/>
      <c r="G97" s="38"/>
      <c r="H97" s="38"/>
      <c r="I97" s="38"/>
      <c r="J97" s="38"/>
      <c r="K97" s="38"/>
      <c r="L97" s="55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</row>
    <row r="98" s="2" customFormat="1" ht="29.28" customHeight="1">
      <c r="A98" s="38"/>
      <c r="B98" s="39"/>
      <c r="C98" s="147" t="s">
        <v>207</v>
      </c>
      <c r="D98" s="139"/>
      <c r="E98" s="139"/>
      <c r="F98" s="139"/>
      <c r="G98" s="139"/>
      <c r="H98" s="139"/>
      <c r="I98" s="139"/>
      <c r="J98" s="148" t="s">
        <v>208</v>
      </c>
      <c r="K98" s="139"/>
      <c r="L98" s="55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</row>
    <row r="99" s="2" customFormat="1" ht="10.32" customHeight="1">
      <c r="A99" s="38"/>
      <c r="B99" s="39"/>
      <c r="C99" s="38"/>
      <c r="D99" s="38"/>
      <c r="E99" s="38"/>
      <c r="F99" s="38"/>
      <c r="G99" s="38"/>
      <c r="H99" s="38"/>
      <c r="I99" s="38"/>
      <c r="J99" s="38"/>
      <c r="K99" s="38"/>
      <c r="L99" s="55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</row>
    <row r="100" s="2" customFormat="1" ht="22.8" customHeight="1">
      <c r="A100" s="38"/>
      <c r="B100" s="39"/>
      <c r="C100" s="149" t="s">
        <v>209</v>
      </c>
      <c r="D100" s="38"/>
      <c r="E100" s="38"/>
      <c r="F100" s="38"/>
      <c r="G100" s="38"/>
      <c r="H100" s="38"/>
      <c r="I100" s="38"/>
      <c r="J100" s="96">
        <f>J125</f>
        <v>0</v>
      </c>
      <c r="K100" s="38"/>
      <c r="L100" s="55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  <c r="AU100" s="19" t="s">
        <v>210</v>
      </c>
    </row>
    <row r="101" s="9" customFormat="1" ht="24.96" customHeight="1">
      <c r="A101" s="9"/>
      <c r="B101" s="150"/>
      <c r="C101" s="9"/>
      <c r="D101" s="151" t="s">
        <v>4546</v>
      </c>
      <c r="E101" s="152"/>
      <c r="F101" s="152"/>
      <c r="G101" s="152"/>
      <c r="H101" s="152"/>
      <c r="I101" s="152"/>
      <c r="J101" s="153">
        <f>J126</f>
        <v>0</v>
      </c>
      <c r="K101" s="9"/>
      <c r="L101" s="150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</row>
    <row r="102" s="2" customFormat="1" ht="21.84" customHeight="1">
      <c r="A102" s="38"/>
      <c r="B102" s="39"/>
      <c r="C102" s="38"/>
      <c r="D102" s="38"/>
      <c r="E102" s="38"/>
      <c r="F102" s="38"/>
      <c r="G102" s="38"/>
      <c r="H102" s="38"/>
      <c r="I102" s="38"/>
      <c r="J102" s="38"/>
      <c r="K102" s="38"/>
      <c r="L102" s="55"/>
      <c r="S102" s="38"/>
      <c r="T102" s="38"/>
      <c r="U102" s="38"/>
      <c r="V102" s="38"/>
      <c r="W102" s="38"/>
      <c r="X102" s="38"/>
      <c r="Y102" s="38"/>
      <c r="Z102" s="38"/>
      <c r="AA102" s="38"/>
      <c r="AB102" s="38"/>
      <c r="AC102" s="38"/>
      <c r="AD102" s="38"/>
      <c r="AE102" s="38"/>
    </row>
    <row r="103" s="2" customFormat="1" ht="6.96" customHeight="1">
      <c r="A103" s="38"/>
      <c r="B103" s="60"/>
      <c r="C103" s="61"/>
      <c r="D103" s="61"/>
      <c r="E103" s="61"/>
      <c r="F103" s="61"/>
      <c r="G103" s="61"/>
      <c r="H103" s="61"/>
      <c r="I103" s="61"/>
      <c r="J103" s="61"/>
      <c r="K103" s="61"/>
      <c r="L103" s="55"/>
      <c r="S103" s="38"/>
      <c r="T103" s="38"/>
      <c r="U103" s="38"/>
      <c r="V103" s="38"/>
      <c r="W103" s="38"/>
      <c r="X103" s="38"/>
      <c r="Y103" s="38"/>
      <c r="Z103" s="38"/>
      <c r="AA103" s="38"/>
      <c r="AB103" s="38"/>
      <c r="AC103" s="38"/>
      <c r="AD103" s="38"/>
      <c r="AE103" s="38"/>
    </row>
    <row r="107" s="2" customFormat="1" ht="6.96" customHeight="1">
      <c r="A107" s="38"/>
      <c r="B107" s="62"/>
      <c r="C107" s="63"/>
      <c r="D107" s="63"/>
      <c r="E107" s="63"/>
      <c r="F107" s="63"/>
      <c r="G107" s="63"/>
      <c r="H107" s="63"/>
      <c r="I107" s="63"/>
      <c r="J107" s="63"/>
      <c r="K107" s="63"/>
      <c r="L107" s="55"/>
      <c r="S107" s="38"/>
      <c r="T107" s="38"/>
      <c r="U107" s="38"/>
      <c r="V107" s="38"/>
      <c r="W107" s="38"/>
      <c r="X107" s="38"/>
      <c r="Y107" s="38"/>
      <c r="Z107" s="38"/>
      <c r="AA107" s="38"/>
      <c r="AB107" s="38"/>
      <c r="AC107" s="38"/>
      <c r="AD107" s="38"/>
      <c r="AE107" s="38"/>
    </row>
    <row r="108" s="2" customFormat="1" ht="24.96" customHeight="1">
      <c r="A108" s="38"/>
      <c r="B108" s="39"/>
      <c r="C108" s="23" t="s">
        <v>242</v>
      </c>
      <c r="D108" s="38"/>
      <c r="E108" s="38"/>
      <c r="F108" s="38"/>
      <c r="G108" s="38"/>
      <c r="H108" s="38"/>
      <c r="I108" s="38"/>
      <c r="J108" s="38"/>
      <c r="K108" s="38"/>
      <c r="L108" s="55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</row>
    <row r="109" s="2" customFormat="1" ht="6.96" customHeight="1">
      <c r="A109" s="38"/>
      <c r="B109" s="39"/>
      <c r="C109" s="38"/>
      <c r="D109" s="38"/>
      <c r="E109" s="38"/>
      <c r="F109" s="38"/>
      <c r="G109" s="38"/>
      <c r="H109" s="38"/>
      <c r="I109" s="38"/>
      <c r="J109" s="38"/>
      <c r="K109" s="38"/>
      <c r="L109" s="55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</row>
    <row r="110" s="2" customFormat="1" ht="12" customHeight="1">
      <c r="A110" s="38"/>
      <c r="B110" s="39"/>
      <c r="C110" s="32" t="s">
        <v>16</v>
      </c>
      <c r="D110" s="38"/>
      <c r="E110" s="38"/>
      <c r="F110" s="38"/>
      <c r="G110" s="38"/>
      <c r="H110" s="38"/>
      <c r="I110" s="38"/>
      <c r="J110" s="38"/>
      <c r="K110" s="38"/>
      <c r="L110" s="55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</row>
    <row r="111" s="2" customFormat="1" ht="16.5" customHeight="1">
      <c r="A111" s="38"/>
      <c r="B111" s="39"/>
      <c r="C111" s="38"/>
      <c r="D111" s="38"/>
      <c r="E111" s="131" t="str">
        <f>E7</f>
        <v>FNOL Novostavba Pavilonu B</v>
      </c>
      <c r="F111" s="32"/>
      <c r="G111" s="32"/>
      <c r="H111" s="32"/>
      <c r="I111" s="38"/>
      <c r="J111" s="38"/>
      <c r="K111" s="38"/>
      <c r="L111" s="55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</row>
    <row r="112" s="1" customFormat="1" ht="12" customHeight="1">
      <c r="B112" s="22"/>
      <c r="C112" s="32" t="s">
        <v>199</v>
      </c>
      <c r="L112" s="22"/>
    </row>
    <row r="113" s="1" customFormat="1" ht="16.5" customHeight="1">
      <c r="B113" s="22"/>
      <c r="E113" s="131" t="s">
        <v>200</v>
      </c>
      <c r="F113" s="1"/>
      <c r="G113" s="1"/>
      <c r="H113" s="1"/>
      <c r="L113" s="22"/>
    </row>
    <row r="114" s="1" customFormat="1" ht="12" customHeight="1">
      <c r="B114" s="22"/>
      <c r="C114" s="32" t="s">
        <v>201</v>
      </c>
      <c r="L114" s="22"/>
    </row>
    <row r="115" s="2" customFormat="1" ht="16.5" customHeight="1">
      <c r="A115" s="38"/>
      <c r="B115" s="39"/>
      <c r="C115" s="38"/>
      <c r="D115" s="38"/>
      <c r="E115" s="132" t="s">
        <v>3838</v>
      </c>
      <c r="F115" s="38"/>
      <c r="G115" s="38"/>
      <c r="H115" s="38"/>
      <c r="I115" s="38"/>
      <c r="J115" s="38"/>
      <c r="K115" s="38"/>
      <c r="L115" s="55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</row>
    <row r="116" s="2" customFormat="1" ht="12" customHeight="1">
      <c r="A116" s="38"/>
      <c r="B116" s="39"/>
      <c r="C116" s="32" t="s">
        <v>2982</v>
      </c>
      <c r="D116" s="38"/>
      <c r="E116" s="38"/>
      <c r="F116" s="38"/>
      <c r="G116" s="38"/>
      <c r="H116" s="38"/>
      <c r="I116" s="38"/>
      <c r="J116" s="38"/>
      <c r="K116" s="38"/>
      <c r="L116" s="55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</row>
    <row r="117" s="2" customFormat="1" ht="16.5" customHeight="1">
      <c r="A117" s="38"/>
      <c r="B117" s="39"/>
      <c r="C117" s="38"/>
      <c r="D117" s="38"/>
      <c r="E117" s="67" t="str">
        <f>E13</f>
        <v>D.1.4d (27) - EK-EKV</v>
      </c>
      <c r="F117" s="38"/>
      <c r="G117" s="38"/>
      <c r="H117" s="38"/>
      <c r="I117" s="38"/>
      <c r="J117" s="38"/>
      <c r="K117" s="38"/>
      <c r="L117" s="55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</row>
    <row r="118" s="2" customFormat="1" ht="6.96" customHeight="1">
      <c r="A118" s="38"/>
      <c r="B118" s="39"/>
      <c r="C118" s="38"/>
      <c r="D118" s="38"/>
      <c r="E118" s="38"/>
      <c r="F118" s="38"/>
      <c r="G118" s="38"/>
      <c r="H118" s="38"/>
      <c r="I118" s="38"/>
      <c r="J118" s="38"/>
      <c r="K118" s="38"/>
      <c r="L118" s="55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</row>
    <row r="119" s="2" customFormat="1" ht="12" customHeight="1">
      <c r="A119" s="38"/>
      <c r="B119" s="39"/>
      <c r="C119" s="32" t="s">
        <v>20</v>
      </c>
      <c r="D119" s="38"/>
      <c r="E119" s="38"/>
      <c r="F119" s="27" t="str">
        <f>F16</f>
        <v xml:space="preserve"> </v>
      </c>
      <c r="G119" s="38"/>
      <c r="H119" s="38"/>
      <c r="I119" s="32" t="s">
        <v>22</v>
      </c>
      <c r="J119" s="69" t="str">
        <f>IF(J16="","",J16)</f>
        <v>8. 4. 2023</v>
      </c>
      <c r="K119" s="38"/>
      <c r="L119" s="55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</row>
    <row r="120" s="2" customFormat="1" ht="6.96" customHeight="1">
      <c r="A120" s="38"/>
      <c r="B120" s="39"/>
      <c r="C120" s="38"/>
      <c r="D120" s="38"/>
      <c r="E120" s="38"/>
      <c r="F120" s="38"/>
      <c r="G120" s="38"/>
      <c r="H120" s="38"/>
      <c r="I120" s="38"/>
      <c r="J120" s="38"/>
      <c r="K120" s="38"/>
      <c r="L120" s="55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</row>
    <row r="121" s="2" customFormat="1" ht="15.15" customHeight="1">
      <c r="A121" s="38"/>
      <c r="B121" s="39"/>
      <c r="C121" s="32" t="s">
        <v>24</v>
      </c>
      <c r="D121" s="38"/>
      <c r="E121" s="38"/>
      <c r="F121" s="27" t="str">
        <f>E19</f>
        <v>Fakultní nemocnice Olomouc</v>
      </c>
      <c r="G121" s="38"/>
      <c r="H121" s="38"/>
      <c r="I121" s="32" t="s">
        <v>30</v>
      </c>
      <c r="J121" s="36" t="str">
        <f>E25</f>
        <v>LTProjekt, EP Rožnov</v>
      </c>
      <c r="K121" s="38"/>
      <c r="L121" s="55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</row>
    <row r="122" s="2" customFormat="1" ht="15.15" customHeight="1">
      <c r="A122" s="38"/>
      <c r="B122" s="39"/>
      <c r="C122" s="32" t="s">
        <v>28</v>
      </c>
      <c r="D122" s="38"/>
      <c r="E122" s="38"/>
      <c r="F122" s="27" t="str">
        <f>IF(E22="","",E22)</f>
        <v>Vyplň údaj</v>
      </c>
      <c r="G122" s="38"/>
      <c r="H122" s="38"/>
      <c r="I122" s="32" t="s">
        <v>33</v>
      </c>
      <c r="J122" s="36" t="str">
        <f>E28</f>
        <v xml:space="preserve"> </v>
      </c>
      <c r="K122" s="38"/>
      <c r="L122" s="55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</row>
    <row r="123" s="2" customFormat="1" ht="10.32" customHeight="1">
      <c r="A123" s="38"/>
      <c r="B123" s="39"/>
      <c r="C123" s="38"/>
      <c r="D123" s="38"/>
      <c r="E123" s="38"/>
      <c r="F123" s="38"/>
      <c r="G123" s="38"/>
      <c r="H123" s="38"/>
      <c r="I123" s="38"/>
      <c r="J123" s="38"/>
      <c r="K123" s="38"/>
      <c r="L123" s="55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</row>
    <row r="124" s="11" customFormat="1" ht="29.28" customHeight="1">
      <c r="A124" s="158"/>
      <c r="B124" s="159"/>
      <c r="C124" s="160" t="s">
        <v>243</v>
      </c>
      <c r="D124" s="161" t="s">
        <v>60</v>
      </c>
      <c r="E124" s="161" t="s">
        <v>56</v>
      </c>
      <c r="F124" s="161" t="s">
        <v>57</v>
      </c>
      <c r="G124" s="161" t="s">
        <v>244</v>
      </c>
      <c r="H124" s="161" t="s">
        <v>245</v>
      </c>
      <c r="I124" s="161" t="s">
        <v>246</v>
      </c>
      <c r="J124" s="161" t="s">
        <v>208</v>
      </c>
      <c r="K124" s="162" t="s">
        <v>247</v>
      </c>
      <c r="L124" s="163"/>
      <c r="M124" s="86" t="s">
        <v>1</v>
      </c>
      <c r="N124" s="87" t="s">
        <v>39</v>
      </c>
      <c r="O124" s="87" t="s">
        <v>248</v>
      </c>
      <c r="P124" s="87" t="s">
        <v>249</v>
      </c>
      <c r="Q124" s="87" t="s">
        <v>250</v>
      </c>
      <c r="R124" s="87" t="s">
        <v>251</v>
      </c>
      <c r="S124" s="87" t="s">
        <v>252</v>
      </c>
      <c r="T124" s="88" t="s">
        <v>253</v>
      </c>
      <c r="U124" s="158"/>
      <c r="V124" s="158"/>
      <c r="W124" s="158"/>
      <c r="X124" s="158"/>
      <c r="Y124" s="158"/>
      <c r="Z124" s="158"/>
      <c r="AA124" s="158"/>
      <c r="AB124" s="158"/>
      <c r="AC124" s="158"/>
      <c r="AD124" s="158"/>
      <c r="AE124" s="158"/>
    </row>
    <row r="125" s="2" customFormat="1" ht="22.8" customHeight="1">
      <c r="A125" s="38"/>
      <c r="B125" s="39"/>
      <c r="C125" s="93" t="s">
        <v>254</v>
      </c>
      <c r="D125" s="38"/>
      <c r="E125" s="38"/>
      <c r="F125" s="38"/>
      <c r="G125" s="38"/>
      <c r="H125" s="38"/>
      <c r="I125" s="38"/>
      <c r="J125" s="164">
        <f>BK125</f>
        <v>0</v>
      </c>
      <c r="K125" s="38"/>
      <c r="L125" s="39"/>
      <c r="M125" s="89"/>
      <c r="N125" s="73"/>
      <c r="O125" s="90"/>
      <c r="P125" s="165">
        <f>P126</f>
        <v>0</v>
      </c>
      <c r="Q125" s="90"/>
      <c r="R125" s="165">
        <f>R126</f>
        <v>0</v>
      </c>
      <c r="S125" s="90"/>
      <c r="T125" s="166">
        <f>T126</f>
        <v>0</v>
      </c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  <c r="AT125" s="19" t="s">
        <v>74</v>
      </c>
      <c r="AU125" s="19" t="s">
        <v>210</v>
      </c>
      <c r="BK125" s="167">
        <f>BK126</f>
        <v>0</v>
      </c>
    </row>
    <row r="126" s="12" customFormat="1" ht="25.92" customHeight="1">
      <c r="A126" s="12"/>
      <c r="B126" s="168"/>
      <c r="C126" s="12"/>
      <c r="D126" s="169" t="s">
        <v>74</v>
      </c>
      <c r="E126" s="170" t="s">
        <v>3258</v>
      </c>
      <c r="F126" s="170" t="s">
        <v>3032</v>
      </c>
      <c r="G126" s="12"/>
      <c r="H126" s="12"/>
      <c r="I126" s="171"/>
      <c r="J126" s="172">
        <f>BK126</f>
        <v>0</v>
      </c>
      <c r="K126" s="12"/>
      <c r="L126" s="168"/>
      <c r="M126" s="173"/>
      <c r="N126" s="174"/>
      <c r="O126" s="174"/>
      <c r="P126" s="175">
        <f>SUM(P127:P182)</f>
        <v>0</v>
      </c>
      <c r="Q126" s="174"/>
      <c r="R126" s="175">
        <f>SUM(R127:R182)</f>
        <v>0</v>
      </c>
      <c r="S126" s="174"/>
      <c r="T126" s="176">
        <f>SUM(T127:T182)</f>
        <v>0</v>
      </c>
      <c r="U126" s="12"/>
      <c r="V126" s="12"/>
      <c r="W126" s="12"/>
      <c r="X126" s="12"/>
      <c r="Y126" s="12"/>
      <c r="Z126" s="12"/>
      <c r="AA126" s="12"/>
      <c r="AB126" s="12"/>
      <c r="AC126" s="12"/>
      <c r="AD126" s="12"/>
      <c r="AE126" s="12"/>
      <c r="AR126" s="169" t="s">
        <v>82</v>
      </c>
      <c r="AT126" s="177" t="s">
        <v>74</v>
      </c>
      <c r="AU126" s="177" t="s">
        <v>75</v>
      </c>
      <c r="AY126" s="169" t="s">
        <v>257</v>
      </c>
      <c r="BK126" s="178">
        <f>SUM(BK127:BK182)</f>
        <v>0</v>
      </c>
    </row>
    <row r="127" s="2" customFormat="1" ht="33" customHeight="1">
      <c r="A127" s="38"/>
      <c r="B127" s="181"/>
      <c r="C127" s="182" t="s">
        <v>82</v>
      </c>
      <c r="D127" s="182" t="s">
        <v>259</v>
      </c>
      <c r="E127" s="183" t="s">
        <v>2987</v>
      </c>
      <c r="F127" s="184" t="s">
        <v>3033</v>
      </c>
      <c r="G127" s="185" t="s">
        <v>2365</v>
      </c>
      <c r="H127" s="186">
        <v>5</v>
      </c>
      <c r="I127" s="187"/>
      <c r="J127" s="188">
        <f>ROUND(I127*H127,2)</f>
        <v>0</v>
      </c>
      <c r="K127" s="184" t="s">
        <v>2351</v>
      </c>
      <c r="L127" s="39"/>
      <c r="M127" s="189" t="s">
        <v>1</v>
      </c>
      <c r="N127" s="190" t="s">
        <v>40</v>
      </c>
      <c r="O127" s="77"/>
      <c r="P127" s="191">
        <f>O127*H127</f>
        <v>0</v>
      </c>
      <c r="Q127" s="191">
        <v>0</v>
      </c>
      <c r="R127" s="191">
        <f>Q127*H127</f>
        <v>0</v>
      </c>
      <c r="S127" s="191">
        <v>0</v>
      </c>
      <c r="T127" s="192">
        <f>S127*H127</f>
        <v>0</v>
      </c>
      <c r="U127" s="38"/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  <c r="AR127" s="193" t="s">
        <v>108</v>
      </c>
      <c r="AT127" s="193" t="s">
        <v>259</v>
      </c>
      <c r="AU127" s="193" t="s">
        <v>82</v>
      </c>
      <c r="AY127" s="19" t="s">
        <v>257</v>
      </c>
      <c r="BE127" s="194">
        <f>IF(N127="základní",J127,0)</f>
        <v>0</v>
      </c>
      <c r="BF127" s="194">
        <f>IF(N127="snížená",J127,0)</f>
        <v>0</v>
      </c>
      <c r="BG127" s="194">
        <f>IF(N127="zákl. přenesená",J127,0)</f>
        <v>0</v>
      </c>
      <c r="BH127" s="194">
        <f>IF(N127="sníž. přenesená",J127,0)</f>
        <v>0</v>
      </c>
      <c r="BI127" s="194">
        <f>IF(N127="nulová",J127,0)</f>
        <v>0</v>
      </c>
      <c r="BJ127" s="19" t="s">
        <v>82</v>
      </c>
      <c r="BK127" s="194">
        <f>ROUND(I127*H127,2)</f>
        <v>0</v>
      </c>
      <c r="BL127" s="19" t="s">
        <v>108</v>
      </c>
      <c r="BM127" s="193" t="s">
        <v>85</v>
      </c>
    </row>
    <row r="128" s="2" customFormat="1" ht="33" customHeight="1">
      <c r="A128" s="38"/>
      <c r="B128" s="181"/>
      <c r="C128" s="182" t="s">
        <v>85</v>
      </c>
      <c r="D128" s="182" t="s">
        <v>259</v>
      </c>
      <c r="E128" s="183" t="s">
        <v>2989</v>
      </c>
      <c r="F128" s="184" t="s">
        <v>3034</v>
      </c>
      <c r="G128" s="185" t="s">
        <v>2365</v>
      </c>
      <c r="H128" s="186">
        <v>5</v>
      </c>
      <c r="I128" s="187"/>
      <c r="J128" s="188">
        <f>ROUND(I128*H128,2)</f>
        <v>0</v>
      </c>
      <c r="K128" s="184" t="s">
        <v>2351</v>
      </c>
      <c r="L128" s="39"/>
      <c r="M128" s="189" t="s">
        <v>1</v>
      </c>
      <c r="N128" s="190" t="s">
        <v>40</v>
      </c>
      <c r="O128" s="77"/>
      <c r="P128" s="191">
        <f>O128*H128</f>
        <v>0</v>
      </c>
      <c r="Q128" s="191">
        <v>0</v>
      </c>
      <c r="R128" s="191">
        <f>Q128*H128</f>
        <v>0</v>
      </c>
      <c r="S128" s="191">
        <v>0</v>
      </c>
      <c r="T128" s="192">
        <f>S128*H128</f>
        <v>0</v>
      </c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  <c r="AR128" s="193" t="s">
        <v>108</v>
      </c>
      <c r="AT128" s="193" t="s">
        <v>259</v>
      </c>
      <c r="AU128" s="193" t="s">
        <v>82</v>
      </c>
      <c r="AY128" s="19" t="s">
        <v>257</v>
      </c>
      <c r="BE128" s="194">
        <f>IF(N128="základní",J128,0)</f>
        <v>0</v>
      </c>
      <c r="BF128" s="194">
        <f>IF(N128="snížená",J128,0)</f>
        <v>0</v>
      </c>
      <c r="BG128" s="194">
        <f>IF(N128="zákl. přenesená",J128,0)</f>
        <v>0</v>
      </c>
      <c r="BH128" s="194">
        <f>IF(N128="sníž. přenesená",J128,0)</f>
        <v>0</v>
      </c>
      <c r="BI128" s="194">
        <f>IF(N128="nulová",J128,0)</f>
        <v>0</v>
      </c>
      <c r="BJ128" s="19" t="s">
        <v>82</v>
      </c>
      <c r="BK128" s="194">
        <f>ROUND(I128*H128,2)</f>
        <v>0</v>
      </c>
      <c r="BL128" s="19" t="s">
        <v>108</v>
      </c>
      <c r="BM128" s="193" t="s">
        <v>108</v>
      </c>
    </row>
    <row r="129" s="2" customFormat="1">
      <c r="A129" s="38"/>
      <c r="B129" s="39"/>
      <c r="C129" s="38"/>
      <c r="D129" s="196" t="s">
        <v>1062</v>
      </c>
      <c r="E129" s="38"/>
      <c r="F129" s="237" t="s">
        <v>4547</v>
      </c>
      <c r="G129" s="38"/>
      <c r="H129" s="38"/>
      <c r="I129" s="238"/>
      <c r="J129" s="38"/>
      <c r="K129" s="38"/>
      <c r="L129" s="39"/>
      <c r="M129" s="239"/>
      <c r="N129" s="240"/>
      <c r="O129" s="77"/>
      <c r="P129" s="77"/>
      <c r="Q129" s="77"/>
      <c r="R129" s="77"/>
      <c r="S129" s="77"/>
      <c r="T129" s="78"/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  <c r="AT129" s="19" t="s">
        <v>1062</v>
      </c>
      <c r="AU129" s="19" t="s">
        <v>82</v>
      </c>
    </row>
    <row r="130" s="2" customFormat="1" ht="24.15" customHeight="1">
      <c r="A130" s="38"/>
      <c r="B130" s="181"/>
      <c r="C130" s="182" t="s">
        <v>92</v>
      </c>
      <c r="D130" s="182" t="s">
        <v>259</v>
      </c>
      <c r="E130" s="183" t="s">
        <v>2992</v>
      </c>
      <c r="F130" s="184" t="s">
        <v>3036</v>
      </c>
      <c r="G130" s="185" t="s">
        <v>2365</v>
      </c>
      <c r="H130" s="186">
        <v>5</v>
      </c>
      <c r="I130" s="187"/>
      <c r="J130" s="188">
        <f>ROUND(I130*H130,2)</f>
        <v>0</v>
      </c>
      <c r="K130" s="184" t="s">
        <v>2351</v>
      </c>
      <c r="L130" s="39"/>
      <c r="M130" s="189" t="s">
        <v>1</v>
      </c>
      <c r="N130" s="190" t="s">
        <v>40</v>
      </c>
      <c r="O130" s="77"/>
      <c r="P130" s="191">
        <f>O130*H130</f>
        <v>0</v>
      </c>
      <c r="Q130" s="191">
        <v>0</v>
      </c>
      <c r="R130" s="191">
        <f>Q130*H130</f>
        <v>0</v>
      </c>
      <c r="S130" s="191">
        <v>0</v>
      </c>
      <c r="T130" s="192">
        <f>S130*H130</f>
        <v>0</v>
      </c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  <c r="AR130" s="193" t="s">
        <v>108</v>
      </c>
      <c r="AT130" s="193" t="s">
        <v>259</v>
      </c>
      <c r="AU130" s="193" t="s">
        <v>82</v>
      </c>
      <c r="AY130" s="19" t="s">
        <v>257</v>
      </c>
      <c r="BE130" s="194">
        <f>IF(N130="základní",J130,0)</f>
        <v>0</v>
      </c>
      <c r="BF130" s="194">
        <f>IF(N130="snížená",J130,0)</f>
        <v>0</v>
      </c>
      <c r="BG130" s="194">
        <f>IF(N130="zákl. přenesená",J130,0)</f>
        <v>0</v>
      </c>
      <c r="BH130" s="194">
        <f>IF(N130="sníž. přenesená",J130,0)</f>
        <v>0</v>
      </c>
      <c r="BI130" s="194">
        <f>IF(N130="nulová",J130,0)</f>
        <v>0</v>
      </c>
      <c r="BJ130" s="19" t="s">
        <v>82</v>
      </c>
      <c r="BK130" s="194">
        <f>ROUND(I130*H130,2)</f>
        <v>0</v>
      </c>
      <c r="BL130" s="19" t="s">
        <v>108</v>
      </c>
      <c r="BM130" s="193" t="s">
        <v>290</v>
      </c>
    </row>
    <row r="131" s="2" customFormat="1">
      <c r="A131" s="38"/>
      <c r="B131" s="39"/>
      <c r="C131" s="38"/>
      <c r="D131" s="196" t="s">
        <v>1062</v>
      </c>
      <c r="E131" s="38"/>
      <c r="F131" s="237" t="s">
        <v>4547</v>
      </c>
      <c r="G131" s="38"/>
      <c r="H131" s="38"/>
      <c r="I131" s="238"/>
      <c r="J131" s="38"/>
      <c r="K131" s="38"/>
      <c r="L131" s="39"/>
      <c r="M131" s="239"/>
      <c r="N131" s="240"/>
      <c r="O131" s="77"/>
      <c r="P131" s="77"/>
      <c r="Q131" s="77"/>
      <c r="R131" s="77"/>
      <c r="S131" s="77"/>
      <c r="T131" s="78"/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T131" s="19" t="s">
        <v>1062</v>
      </c>
      <c r="AU131" s="19" t="s">
        <v>82</v>
      </c>
    </row>
    <row r="132" s="2" customFormat="1" ht="24.15" customHeight="1">
      <c r="A132" s="38"/>
      <c r="B132" s="181"/>
      <c r="C132" s="182" t="s">
        <v>108</v>
      </c>
      <c r="D132" s="182" t="s">
        <v>259</v>
      </c>
      <c r="E132" s="183" t="s">
        <v>2994</v>
      </c>
      <c r="F132" s="184" t="s">
        <v>3037</v>
      </c>
      <c r="G132" s="185" t="s">
        <v>2365</v>
      </c>
      <c r="H132" s="186">
        <v>1</v>
      </c>
      <c r="I132" s="187"/>
      <c r="J132" s="188">
        <f>ROUND(I132*H132,2)</f>
        <v>0</v>
      </c>
      <c r="K132" s="184" t="s">
        <v>2351</v>
      </c>
      <c r="L132" s="39"/>
      <c r="M132" s="189" t="s">
        <v>1</v>
      </c>
      <c r="N132" s="190" t="s">
        <v>40</v>
      </c>
      <c r="O132" s="77"/>
      <c r="P132" s="191">
        <f>O132*H132</f>
        <v>0</v>
      </c>
      <c r="Q132" s="191">
        <v>0</v>
      </c>
      <c r="R132" s="191">
        <f>Q132*H132</f>
        <v>0</v>
      </c>
      <c r="S132" s="191">
        <v>0</v>
      </c>
      <c r="T132" s="192">
        <f>S132*H132</f>
        <v>0</v>
      </c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  <c r="AR132" s="193" t="s">
        <v>108</v>
      </c>
      <c r="AT132" s="193" t="s">
        <v>259</v>
      </c>
      <c r="AU132" s="193" t="s">
        <v>82</v>
      </c>
      <c r="AY132" s="19" t="s">
        <v>257</v>
      </c>
      <c r="BE132" s="194">
        <f>IF(N132="základní",J132,0)</f>
        <v>0</v>
      </c>
      <c r="BF132" s="194">
        <f>IF(N132="snížená",J132,0)</f>
        <v>0</v>
      </c>
      <c r="BG132" s="194">
        <f>IF(N132="zákl. přenesená",J132,0)</f>
        <v>0</v>
      </c>
      <c r="BH132" s="194">
        <f>IF(N132="sníž. přenesená",J132,0)</f>
        <v>0</v>
      </c>
      <c r="BI132" s="194">
        <f>IF(N132="nulová",J132,0)</f>
        <v>0</v>
      </c>
      <c r="BJ132" s="19" t="s">
        <v>82</v>
      </c>
      <c r="BK132" s="194">
        <f>ROUND(I132*H132,2)</f>
        <v>0</v>
      </c>
      <c r="BL132" s="19" t="s">
        <v>108</v>
      </c>
      <c r="BM132" s="193" t="s">
        <v>307</v>
      </c>
    </row>
    <row r="133" s="2" customFormat="1" ht="24.15" customHeight="1">
      <c r="A133" s="38"/>
      <c r="B133" s="181"/>
      <c r="C133" s="182" t="s">
        <v>285</v>
      </c>
      <c r="D133" s="182" t="s">
        <v>259</v>
      </c>
      <c r="E133" s="183" t="s">
        <v>2997</v>
      </c>
      <c r="F133" s="184" t="s">
        <v>3038</v>
      </c>
      <c r="G133" s="185" t="s">
        <v>2365</v>
      </c>
      <c r="H133" s="186">
        <v>1</v>
      </c>
      <c r="I133" s="187"/>
      <c r="J133" s="188">
        <f>ROUND(I133*H133,2)</f>
        <v>0</v>
      </c>
      <c r="K133" s="184" t="s">
        <v>2351</v>
      </c>
      <c r="L133" s="39"/>
      <c r="M133" s="189" t="s">
        <v>1</v>
      </c>
      <c r="N133" s="190" t="s">
        <v>40</v>
      </c>
      <c r="O133" s="77"/>
      <c r="P133" s="191">
        <f>O133*H133</f>
        <v>0</v>
      </c>
      <c r="Q133" s="191">
        <v>0</v>
      </c>
      <c r="R133" s="191">
        <f>Q133*H133</f>
        <v>0</v>
      </c>
      <c r="S133" s="191">
        <v>0</v>
      </c>
      <c r="T133" s="192">
        <f>S133*H133</f>
        <v>0</v>
      </c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  <c r="AR133" s="193" t="s">
        <v>108</v>
      </c>
      <c r="AT133" s="193" t="s">
        <v>259</v>
      </c>
      <c r="AU133" s="193" t="s">
        <v>82</v>
      </c>
      <c r="AY133" s="19" t="s">
        <v>257</v>
      </c>
      <c r="BE133" s="194">
        <f>IF(N133="základní",J133,0)</f>
        <v>0</v>
      </c>
      <c r="BF133" s="194">
        <f>IF(N133="snížená",J133,0)</f>
        <v>0</v>
      </c>
      <c r="BG133" s="194">
        <f>IF(N133="zákl. přenesená",J133,0)</f>
        <v>0</v>
      </c>
      <c r="BH133" s="194">
        <f>IF(N133="sníž. přenesená",J133,0)</f>
        <v>0</v>
      </c>
      <c r="BI133" s="194">
        <f>IF(N133="nulová",J133,0)</f>
        <v>0</v>
      </c>
      <c r="BJ133" s="19" t="s">
        <v>82</v>
      </c>
      <c r="BK133" s="194">
        <f>ROUND(I133*H133,2)</f>
        <v>0</v>
      </c>
      <c r="BL133" s="19" t="s">
        <v>108</v>
      </c>
      <c r="BM133" s="193" t="s">
        <v>320</v>
      </c>
    </row>
    <row r="134" s="2" customFormat="1">
      <c r="A134" s="38"/>
      <c r="B134" s="39"/>
      <c r="C134" s="38"/>
      <c r="D134" s="196" t="s">
        <v>1062</v>
      </c>
      <c r="E134" s="38"/>
      <c r="F134" s="237" t="s">
        <v>4548</v>
      </c>
      <c r="G134" s="38"/>
      <c r="H134" s="38"/>
      <c r="I134" s="238"/>
      <c r="J134" s="38"/>
      <c r="K134" s="38"/>
      <c r="L134" s="39"/>
      <c r="M134" s="239"/>
      <c r="N134" s="240"/>
      <c r="O134" s="77"/>
      <c r="P134" s="77"/>
      <c r="Q134" s="77"/>
      <c r="R134" s="77"/>
      <c r="S134" s="77"/>
      <c r="T134" s="78"/>
      <c r="U134" s="38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  <c r="AT134" s="19" t="s">
        <v>1062</v>
      </c>
      <c r="AU134" s="19" t="s">
        <v>82</v>
      </c>
    </row>
    <row r="135" s="2" customFormat="1" ht="16.5" customHeight="1">
      <c r="A135" s="38"/>
      <c r="B135" s="181"/>
      <c r="C135" s="182" t="s">
        <v>290</v>
      </c>
      <c r="D135" s="182" t="s">
        <v>259</v>
      </c>
      <c r="E135" s="183" t="s">
        <v>2999</v>
      </c>
      <c r="F135" s="184" t="s">
        <v>3040</v>
      </c>
      <c r="G135" s="185" t="s">
        <v>2365</v>
      </c>
      <c r="H135" s="186">
        <v>1</v>
      </c>
      <c r="I135" s="187"/>
      <c r="J135" s="188">
        <f>ROUND(I135*H135,2)</f>
        <v>0</v>
      </c>
      <c r="K135" s="184" t="s">
        <v>2351</v>
      </c>
      <c r="L135" s="39"/>
      <c r="M135" s="189" t="s">
        <v>1</v>
      </c>
      <c r="N135" s="190" t="s">
        <v>40</v>
      </c>
      <c r="O135" s="77"/>
      <c r="P135" s="191">
        <f>O135*H135</f>
        <v>0</v>
      </c>
      <c r="Q135" s="191">
        <v>0</v>
      </c>
      <c r="R135" s="191">
        <f>Q135*H135</f>
        <v>0</v>
      </c>
      <c r="S135" s="191">
        <v>0</v>
      </c>
      <c r="T135" s="192">
        <f>S135*H135</f>
        <v>0</v>
      </c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R135" s="193" t="s">
        <v>108</v>
      </c>
      <c r="AT135" s="193" t="s">
        <v>259</v>
      </c>
      <c r="AU135" s="193" t="s">
        <v>82</v>
      </c>
      <c r="AY135" s="19" t="s">
        <v>257</v>
      </c>
      <c r="BE135" s="194">
        <f>IF(N135="základní",J135,0)</f>
        <v>0</v>
      </c>
      <c r="BF135" s="194">
        <f>IF(N135="snížená",J135,0)</f>
        <v>0</v>
      </c>
      <c r="BG135" s="194">
        <f>IF(N135="zákl. přenesená",J135,0)</f>
        <v>0</v>
      </c>
      <c r="BH135" s="194">
        <f>IF(N135="sníž. přenesená",J135,0)</f>
        <v>0</v>
      </c>
      <c r="BI135" s="194">
        <f>IF(N135="nulová",J135,0)</f>
        <v>0</v>
      </c>
      <c r="BJ135" s="19" t="s">
        <v>82</v>
      </c>
      <c r="BK135" s="194">
        <f>ROUND(I135*H135,2)</f>
        <v>0</v>
      </c>
      <c r="BL135" s="19" t="s">
        <v>108</v>
      </c>
      <c r="BM135" s="193" t="s">
        <v>334</v>
      </c>
    </row>
    <row r="136" s="2" customFormat="1" ht="16.5" customHeight="1">
      <c r="A136" s="38"/>
      <c r="B136" s="181"/>
      <c r="C136" s="182" t="s">
        <v>301</v>
      </c>
      <c r="D136" s="182" t="s">
        <v>259</v>
      </c>
      <c r="E136" s="183" t="s">
        <v>3002</v>
      </c>
      <c r="F136" s="184" t="s">
        <v>3041</v>
      </c>
      <c r="G136" s="185" t="s">
        <v>2365</v>
      </c>
      <c r="H136" s="186">
        <v>1</v>
      </c>
      <c r="I136" s="187"/>
      <c r="J136" s="188">
        <f>ROUND(I136*H136,2)</f>
        <v>0</v>
      </c>
      <c r="K136" s="184" t="s">
        <v>2351</v>
      </c>
      <c r="L136" s="39"/>
      <c r="M136" s="189" t="s">
        <v>1</v>
      </c>
      <c r="N136" s="190" t="s">
        <v>40</v>
      </c>
      <c r="O136" s="77"/>
      <c r="P136" s="191">
        <f>O136*H136</f>
        <v>0</v>
      </c>
      <c r="Q136" s="191">
        <v>0</v>
      </c>
      <c r="R136" s="191">
        <f>Q136*H136</f>
        <v>0</v>
      </c>
      <c r="S136" s="191">
        <v>0</v>
      </c>
      <c r="T136" s="192">
        <f>S136*H136</f>
        <v>0</v>
      </c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R136" s="193" t="s">
        <v>108</v>
      </c>
      <c r="AT136" s="193" t="s">
        <v>259</v>
      </c>
      <c r="AU136" s="193" t="s">
        <v>82</v>
      </c>
      <c r="AY136" s="19" t="s">
        <v>257</v>
      </c>
      <c r="BE136" s="194">
        <f>IF(N136="základní",J136,0)</f>
        <v>0</v>
      </c>
      <c r="BF136" s="194">
        <f>IF(N136="snížená",J136,0)</f>
        <v>0</v>
      </c>
      <c r="BG136" s="194">
        <f>IF(N136="zákl. přenesená",J136,0)</f>
        <v>0</v>
      </c>
      <c r="BH136" s="194">
        <f>IF(N136="sníž. přenesená",J136,0)</f>
        <v>0</v>
      </c>
      <c r="BI136" s="194">
        <f>IF(N136="nulová",J136,0)</f>
        <v>0</v>
      </c>
      <c r="BJ136" s="19" t="s">
        <v>82</v>
      </c>
      <c r="BK136" s="194">
        <f>ROUND(I136*H136,2)</f>
        <v>0</v>
      </c>
      <c r="BL136" s="19" t="s">
        <v>108</v>
      </c>
      <c r="BM136" s="193" t="s">
        <v>350</v>
      </c>
    </row>
    <row r="137" s="2" customFormat="1">
      <c r="A137" s="38"/>
      <c r="B137" s="39"/>
      <c r="C137" s="38"/>
      <c r="D137" s="196" t="s">
        <v>1062</v>
      </c>
      <c r="E137" s="38"/>
      <c r="F137" s="237" t="s">
        <v>4548</v>
      </c>
      <c r="G137" s="38"/>
      <c r="H137" s="38"/>
      <c r="I137" s="238"/>
      <c r="J137" s="38"/>
      <c r="K137" s="38"/>
      <c r="L137" s="39"/>
      <c r="M137" s="239"/>
      <c r="N137" s="240"/>
      <c r="O137" s="77"/>
      <c r="P137" s="77"/>
      <c r="Q137" s="77"/>
      <c r="R137" s="77"/>
      <c r="S137" s="77"/>
      <c r="T137" s="78"/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T137" s="19" t="s">
        <v>1062</v>
      </c>
      <c r="AU137" s="19" t="s">
        <v>82</v>
      </c>
    </row>
    <row r="138" s="2" customFormat="1" ht="16.5" customHeight="1">
      <c r="A138" s="38"/>
      <c r="B138" s="181"/>
      <c r="C138" s="182" t="s">
        <v>307</v>
      </c>
      <c r="D138" s="182" t="s">
        <v>259</v>
      </c>
      <c r="E138" s="183" t="s">
        <v>3004</v>
      </c>
      <c r="F138" s="184" t="s">
        <v>3042</v>
      </c>
      <c r="G138" s="185" t="s">
        <v>2365</v>
      </c>
      <c r="H138" s="186">
        <v>1</v>
      </c>
      <c r="I138" s="187"/>
      <c r="J138" s="188">
        <f>ROUND(I138*H138,2)</f>
        <v>0</v>
      </c>
      <c r="K138" s="184" t="s">
        <v>2351</v>
      </c>
      <c r="L138" s="39"/>
      <c r="M138" s="189" t="s">
        <v>1</v>
      </c>
      <c r="N138" s="190" t="s">
        <v>40</v>
      </c>
      <c r="O138" s="77"/>
      <c r="P138" s="191">
        <f>O138*H138</f>
        <v>0</v>
      </c>
      <c r="Q138" s="191">
        <v>0</v>
      </c>
      <c r="R138" s="191">
        <f>Q138*H138</f>
        <v>0</v>
      </c>
      <c r="S138" s="191">
        <v>0</v>
      </c>
      <c r="T138" s="192">
        <f>S138*H138</f>
        <v>0</v>
      </c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R138" s="193" t="s">
        <v>108</v>
      </c>
      <c r="AT138" s="193" t="s">
        <v>259</v>
      </c>
      <c r="AU138" s="193" t="s">
        <v>82</v>
      </c>
      <c r="AY138" s="19" t="s">
        <v>257</v>
      </c>
      <c r="BE138" s="194">
        <f>IF(N138="základní",J138,0)</f>
        <v>0</v>
      </c>
      <c r="BF138" s="194">
        <f>IF(N138="snížená",J138,0)</f>
        <v>0</v>
      </c>
      <c r="BG138" s="194">
        <f>IF(N138="zákl. přenesená",J138,0)</f>
        <v>0</v>
      </c>
      <c r="BH138" s="194">
        <f>IF(N138="sníž. přenesená",J138,0)</f>
        <v>0</v>
      </c>
      <c r="BI138" s="194">
        <f>IF(N138="nulová",J138,0)</f>
        <v>0</v>
      </c>
      <c r="BJ138" s="19" t="s">
        <v>82</v>
      </c>
      <c r="BK138" s="194">
        <f>ROUND(I138*H138,2)</f>
        <v>0</v>
      </c>
      <c r="BL138" s="19" t="s">
        <v>108</v>
      </c>
      <c r="BM138" s="193" t="s">
        <v>364</v>
      </c>
    </row>
    <row r="139" s="2" customFormat="1" ht="16.5" customHeight="1">
      <c r="A139" s="38"/>
      <c r="B139" s="181"/>
      <c r="C139" s="182" t="s">
        <v>314</v>
      </c>
      <c r="D139" s="182" t="s">
        <v>259</v>
      </c>
      <c r="E139" s="183" t="s">
        <v>3006</v>
      </c>
      <c r="F139" s="184" t="s">
        <v>3043</v>
      </c>
      <c r="G139" s="185" t="s">
        <v>2365</v>
      </c>
      <c r="H139" s="186">
        <v>1</v>
      </c>
      <c r="I139" s="187"/>
      <c r="J139" s="188">
        <f>ROUND(I139*H139,2)</f>
        <v>0</v>
      </c>
      <c r="K139" s="184" t="s">
        <v>2351</v>
      </c>
      <c r="L139" s="39"/>
      <c r="M139" s="189" t="s">
        <v>1</v>
      </c>
      <c r="N139" s="190" t="s">
        <v>40</v>
      </c>
      <c r="O139" s="77"/>
      <c r="P139" s="191">
        <f>O139*H139</f>
        <v>0</v>
      </c>
      <c r="Q139" s="191">
        <v>0</v>
      </c>
      <c r="R139" s="191">
        <f>Q139*H139</f>
        <v>0</v>
      </c>
      <c r="S139" s="191">
        <v>0</v>
      </c>
      <c r="T139" s="192">
        <f>S139*H139</f>
        <v>0</v>
      </c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R139" s="193" t="s">
        <v>108</v>
      </c>
      <c r="AT139" s="193" t="s">
        <v>259</v>
      </c>
      <c r="AU139" s="193" t="s">
        <v>82</v>
      </c>
      <c r="AY139" s="19" t="s">
        <v>257</v>
      </c>
      <c r="BE139" s="194">
        <f>IF(N139="základní",J139,0)</f>
        <v>0</v>
      </c>
      <c r="BF139" s="194">
        <f>IF(N139="snížená",J139,0)</f>
        <v>0</v>
      </c>
      <c r="BG139" s="194">
        <f>IF(N139="zákl. přenesená",J139,0)</f>
        <v>0</v>
      </c>
      <c r="BH139" s="194">
        <f>IF(N139="sníž. přenesená",J139,0)</f>
        <v>0</v>
      </c>
      <c r="BI139" s="194">
        <f>IF(N139="nulová",J139,0)</f>
        <v>0</v>
      </c>
      <c r="BJ139" s="19" t="s">
        <v>82</v>
      </c>
      <c r="BK139" s="194">
        <f>ROUND(I139*H139,2)</f>
        <v>0</v>
      </c>
      <c r="BL139" s="19" t="s">
        <v>108</v>
      </c>
      <c r="BM139" s="193" t="s">
        <v>374</v>
      </c>
    </row>
    <row r="140" s="2" customFormat="1">
      <c r="A140" s="38"/>
      <c r="B140" s="39"/>
      <c r="C140" s="38"/>
      <c r="D140" s="196" t="s">
        <v>1062</v>
      </c>
      <c r="E140" s="38"/>
      <c r="F140" s="237" t="s">
        <v>4548</v>
      </c>
      <c r="G140" s="38"/>
      <c r="H140" s="38"/>
      <c r="I140" s="238"/>
      <c r="J140" s="38"/>
      <c r="K140" s="38"/>
      <c r="L140" s="39"/>
      <c r="M140" s="239"/>
      <c r="N140" s="240"/>
      <c r="O140" s="77"/>
      <c r="P140" s="77"/>
      <c r="Q140" s="77"/>
      <c r="R140" s="77"/>
      <c r="S140" s="77"/>
      <c r="T140" s="78"/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T140" s="19" t="s">
        <v>1062</v>
      </c>
      <c r="AU140" s="19" t="s">
        <v>82</v>
      </c>
    </row>
    <row r="141" s="2" customFormat="1" ht="16.5" customHeight="1">
      <c r="A141" s="38"/>
      <c r="B141" s="181"/>
      <c r="C141" s="182" t="s">
        <v>320</v>
      </c>
      <c r="D141" s="182" t="s">
        <v>259</v>
      </c>
      <c r="E141" s="183" t="s">
        <v>3008</v>
      </c>
      <c r="F141" s="184" t="s">
        <v>3044</v>
      </c>
      <c r="G141" s="185" t="s">
        <v>2365</v>
      </c>
      <c r="H141" s="186">
        <v>1</v>
      </c>
      <c r="I141" s="187"/>
      <c r="J141" s="188">
        <f>ROUND(I141*H141,2)</f>
        <v>0</v>
      </c>
      <c r="K141" s="184" t="s">
        <v>2351</v>
      </c>
      <c r="L141" s="39"/>
      <c r="M141" s="189" t="s">
        <v>1</v>
      </c>
      <c r="N141" s="190" t="s">
        <v>40</v>
      </c>
      <c r="O141" s="77"/>
      <c r="P141" s="191">
        <f>O141*H141</f>
        <v>0</v>
      </c>
      <c r="Q141" s="191">
        <v>0</v>
      </c>
      <c r="R141" s="191">
        <f>Q141*H141</f>
        <v>0</v>
      </c>
      <c r="S141" s="191">
        <v>0</v>
      </c>
      <c r="T141" s="192">
        <f>S141*H141</f>
        <v>0</v>
      </c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R141" s="193" t="s">
        <v>108</v>
      </c>
      <c r="AT141" s="193" t="s">
        <v>259</v>
      </c>
      <c r="AU141" s="193" t="s">
        <v>82</v>
      </c>
      <c r="AY141" s="19" t="s">
        <v>257</v>
      </c>
      <c r="BE141" s="194">
        <f>IF(N141="základní",J141,0)</f>
        <v>0</v>
      </c>
      <c r="BF141" s="194">
        <f>IF(N141="snížená",J141,0)</f>
        <v>0</v>
      </c>
      <c r="BG141" s="194">
        <f>IF(N141="zákl. přenesená",J141,0)</f>
        <v>0</v>
      </c>
      <c r="BH141" s="194">
        <f>IF(N141="sníž. přenesená",J141,0)</f>
        <v>0</v>
      </c>
      <c r="BI141" s="194">
        <f>IF(N141="nulová",J141,0)</f>
        <v>0</v>
      </c>
      <c r="BJ141" s="19" t="s">
        <v>82</v>
      </c>
      <c r="BK141" s="194">
        <f>ROUND(I141*H141,2)</f>
        <v>0</v>
      </c>
      <c r="BL141" s="19" t="s">
        <v>108</v>
      </c>
      <c r="BM141" s="193" t="s">
        <v>388</v>
      </c>
    </row>
    <row r="142" s="2" customFormat="1" ht="16.5" customHeight="1">
      <c r="A142" s="38"/>
      <c r="B142" s="181"/>
      <c r="C142" s="182" t="s">
        <v>327</v>
      </c>
      <c r="D142" s="182" t="s">
        <v>259</v>
      </c>
      <c r="E142" s="183" t="s">
        <v>3011</v>
      </c>
      <c r="F142" s="184" t="s">
        <v>3045</v>
      </c>
      <c r="G142" s="185" t="s">
        <v>2365</v>
      </c>
      <c r="H142" s="186">
        <v>1</v>
      </c>
      <c r="I142" s="187"/>
      <c r="J142" s="188">
        <f>ROUND(I142*H142,2)</f>
        <v>0</v>
      </c>
      <c r="K142" s="184" t="s">
        <v>2351</v>
      </c>
      <c r="L142" s="39"/>
      <c r="M142" s="189" t="s">
        <v>1</v>
      </c>
      <c r="N142" s="190" t="s">
        <v>40</v>
      </c>
      <c r="O142" s="77"/>
      <c r="P142" s="191">
        <f>O142*H142</f>
        <v>0</v>
      </c>
      <c r="Q142" s="191">
        <v>0</v>
      </c>
      <c r="R142" s="191">
        <f>Q142*H142</f>
        <v>0</v>
      </c>
      <c r="S142" s="191">
        <v>0</v>
      </c>
      <c r="T142" s="192">
        <f>S142*H142</f>
        <v>0</v>
      </c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R142" s="193" t="s">
        <v>108</v>
      </c>
      <c r="AT142" s="193" t="s">
        <v>259</v>
      </c>
      <c r="AU142" s="193" t="s">
        <v>82</v>
      </c>
      <c r="AY142" s="19" t="s">
        <v>257</v>
      </c>
      <c r="BE142" s="194">
        <f>IF(N142="základní",J142,0)</f>
        <v>0</v>
      </c>
      <c r="BF142" s="194">
        <f>IF(N142="snížená",J142,0)</f>
        <v>0</v>
      </c>
      <c r="BG142" s="194">
        <f>IF(N142="zákl. přenesená",J142,0)</f>
        <v>0</v>
      </c>
      <c r="BH142" s="194">
        <f>IF(N142="sníž. přenesená",J142,0)</f>
        <v>0</v>
      </c>
      <c r="BI142" s="194">
        <f>IF(N142="nulová",J142,0)</f>
        <v>0</v>
      </c>
      <c r="BJ142" s="19" t="s">
        <v>82</v>
      </c>
      <c r="BK142" s="194">
        <f>ROUND(I142*H142,2)</f>
        <v>0</v>
      </c>
      <c r="BL142" s="19" t="s">
        <v>108</v>
      </c>
      <c r="BM142" s="193" t="s">
        <v>402</v>
      </c>
    </row>
    <row r="143" s="2" customFormat="1">
      <c r="A143" s="38"/>
      <c r="B143" s="39"/>
      <c r="C143" s="38"/>
      <c r="D143" s="196" t="s">
        <v>1062</v>
      </c>
      <c r="E143" s="38"/>
      <c r="F143" s="237" t="s">
        <v>4548</v>
      </c>
      <c r="G143" s="38"/>
      <c r="H143" s="38"/>
      <c r="I143" s="238"/>
      <c r="J143" s="38"/>
      <c r="K143" s="38"/>
      <c r="L143" s="39"/>
      <c r="M143" s="239"/>
      <c r="N143" s="240"/>
      <c r="O143" s="77"/>
      <c r="P143" s="77"/>
      <c r="Q143" s="77"/>
      <c r="R143" s="77"/>
      <c r="S143" s="77"/>
      <c r="T143" s="78"/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T143" s="19" t="s">
        <v>1062</v>
      </c>
      <c r="AU143" s="19" t="s">
        <v>82</v>
      </c>
    </row>
    <row r="144" s="2" customFormat="1" ht="24.15" customHeight="1">
      <c r="A144" s="38"/>
      <c r="B144" s="181"/>
      <c r="C144" s="182" t="s">
        <v>334</v>
      </c>
      <c r="D144" s="182" t="s">
        <v>259</v>
      </c>
      <c r="E144" s="183" t="s">
        <v>3014</v>
      </c>
      <c r="F144" s="184" t="s">
        <v>3046</v>
      </c>
      <c r="G144" s="185" t="s">
        <v>2365</v>
      </c>
      <c r="H144" s="186">
        <v>1</v>
      </c>
      <c r="I144" s="187"/>
      <c r="J144" s="188">
        <f>ROUND(I144*H144,2)</f>
        <v>0</v>
      </c>
      <c r="K144" s="184" t="s">
        <v>2351</v>
      </c>
      <c r="L144" s="39"/>
      <c r="M144" s="189" t="s">
        <v>1</v>
      </c>
      <c r="N144" s="190" t="s">
        <v>40</v>
      </c>
      <c r="O144" s="77"/>
      <c r="P144" s="191">
        <f>O144*H144</f>
        <v>0</v>
      </c>
      <c r="Q144" s="191">
        <v>0</v>
      </c>
      <c r="R144" s="191">
        <f>Q144*H144</f>
        <v>0</v>
      </c>
      <c r="S144" s="191">
        <v>0</v>
      </c>
      <c r="T144" s="192">
        <f>S144*H144</f>
        <v>0</v>
      </c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R144" s="193" t="s">
        <v>108</v>
      </c>
      <c r="AT144" s="193" t="s">
        <v>259</v>
      </c>
      <c r="AU144" s="193" t="s">
        <v>82</v>
      </c>
      <c r="AY144" s="19" t="s">
        <v>257</v>
      </c>
      <c r="BE144" s="194">
        <f>IF(N144="základní",J144,0)</f>
        <v>0</v>
      </c>
      <c r="BF144" s="194">
        <f>IF(N144="snížená",J144,0)</f>
        <v>0</v>
      </c>
      <c r="BG144" s="194">
        <f>IF(N144="zákl. přenesená",J144,0)</f>
        <v>0</v>
      </c>
      <c r="BH144" s="194">
        <f>IF(N144="sníž. přenesená",J144,0)</f>
        <v>0</v>
      </c>
      <c r="BI144" s="194">
        <f>IF(N144="nulová",J144,0)</f>
        <v>0</v>
      </c>
      <c r="BJ144" s="19" t="s">
        <v>82</v>
      </c>
      <c r="BK144" s="194">
        <f>ROUND(I144*H144,2)</f>
        <v>0</v>
      </c>
      <c r="BL144" s="19" t="s">
        <v>108</v>
      </c>
      <c r="BM144" s="193" t="s">
        <v>413</v>
      </c>
    </row>
    <row r="145" s="2" customFormat="1" ht="24.15" customHeight="1">
      <c r="A145" s="38"/>
      <c r="B145" s="181"/>
      <c r="C145" s="182" t="s">
        <v>343</v>
      </c>
      <c r="D145" s="182" t="s">
        <v>259</v>
      </c>
      <c r="E145" s="183" t="s">
        <v>3017</v>
      </c>
      <c r="F145" s="184" t="s">
        <v>3047</v>
      </c>
      <c r="G145" s="185" t="s">
        <v>2365</v>
      </c>
      <c r="H145" s="186">
        <v>1</v>
      </c>
      <c r="I145" s="187"/>
      <c r="J145" s="188">
        <f>ROUND(I145*H145,2)</f>
        <v>0</v>
      </c>
      <c r="K145" s="184" t="s">
        <v>2351</v>
      </c>
      <c r="L145" s="39"/>
      <c r="M145" s="189" t="s">
        <v>1</v>
      </c>
      <c r="N145" s="190" t="s">
        <v>40</v>
      </c>
      <c r="O145" s="77"/>
      <c r="P145" s="191">
        <f>O145*H145</f>
        <v>0</v>
      </c>
      <c r="Q145" s="191">
        <v>0</v>
      </c>
      <c r="R145" s="191">
        <f>Q145*H145</f>
        <v>0</v>
      </c>
      <c r="S145" s="191">
        <v>0</v>
      </c>
      <c r="T145" s="192">
        <f>S145*H145</f>
        <v>0</v>
      </c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  <c r="AR145" s="193" t="s">
        <v>108</v>
      </c>
      <c r="AT145" s="193" t="s">
        <v>259</v>
      </c>
      <c r="AU145" s="193" t="s">
        <v>82</v>
      </c>
      <c r="AY145" s="19" t="s">
        <v>257</v>
      </c>
      <c r="BE145" s="194">
        <f>IF(N145="základní",J145,0)</f>
        <v>0</v>
      </c>
      <c r="BF145" s="194">
        <f>IF(N145="snížená",J145,0)</f>
        <v>0</v>
      </c>
      <c r="BG145" s="194">
        <f>IF(N145="zákl. přenesená",J145,0)</f>
        <v>0</v>
      </c>
      <c r="BH145" s="194">
        <f>IF(N145="sníž. přenesená",J145,0)</f>
        <v>0</v>
      </c>
      <c r="BI145" s="194">
        <f>IF(N145="nulová",J145,0)</f>
        <v>0</v>
      </c>
      <c r="BJ145" s="19" t="s">
        <v>82</v>
      </c>
      <c r="BK145" s="194">
        <f>ROUND(I145*H145,2)</f>
        <v>0</v>
      </c>
      <c r="BL145" s="19" t="s">
        <v>108</v>
      </c>
      <c r="BM145" s="193" t="s">
        <v>427</v>
      </c>
    </row>
    <row r="146" s="2" customFormat="1">
      <c r="A146" s="38"/>
      <c r="B146" s="39"/>
      <c r="C146" s="38"/>
      <c r="D146" s="196" t="s">
        <v>1062</v>
      </c>
      <c r="E146" s="38"/>
      <c r="F146" s="237" t="s">
        <v>4548</v>
      </c>
      <c r="G146" s="38"/>
      <c r="H146" s="38"/>
      <c r="I146" s="238"/>
      <c r="J146" s="38"/>
      <c r="K146" s="38"/>
      <c r="L146" s="39"/>
      <c r="M146" s="239"/>
      <c r="N146" s="240"/>
      <c r="O146" s="77"/>
      <c r="P146" s="77"/>
      <c r="Q146" s="77"/>
      <c r="R146" s="77"/>
      <c r="S146" s="77"/>
      <c r="T146" s="78"/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  <c r="AT146" s="19" t="s">
        <v>1062</v>
      </c>
      <c r="AU146" s="19" t="s">
        <v>82</v>
      </c>
    </row>
    <row r="147" s="2" customFormat="1" ht="16.5" customHeight="1">
      <c r="A147" s="38"/>
      <c r="B147" s="181"/>
      <c r="C147" s="182" t="s">
        <v>350</v>
      </c>
      <c r="D147" s="182" t="s">
        <v>259</v>
      </c>
      <c r="E147" s="183" t="s">
        <v>3019</v>
      </c>
      <c r="F147" s="184" t="s">
        <v>3048</v>
      </c>
      <c r="G147" s="185" t="s">
        <v>2365</v>
      </c>
      <c r="H147" s="186">
        <v>1</v>
      </c>
      <c r="I147" s="187"/>
      <c r="J147" s="188">
        <f>ROUND(I147*H147,2)</f>
        <v>0</v>
      </c>
      <c r="K147" s="184" t="s">
        <v>2351</v>
      </c>
      <c r="L147" s="39"/>
      <c r="M147" s="189" t="s">
        <v>1</v>
      </c>
      <c r="N147" s="190" t="s">
        <v>40</v>
      </c>
      <c r="O147" s="77"/>
      <c r="P147" s="191">
        <f>O147*H147</f>
        <v>0</v>
      </c>
      <c r="Q147" s="191">
        <v>0</v>
      </c>
      <c r="R147" s="191">
        <f>Q147*H147</f>
        <v>0</v>
      </c>
      <c r="S147" s="191">
        <v>0</v>
      </c>
      <c r="T147" s="192">
        <f>S147*H147</f>
        <v>0</v>
      </c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  <c r="AR147" s="193" t="s">
        <v>108</v>
      </c>
      <c r="AT147" s="193" t="s">
        <v>259</v>
      </c>
      <c r="AU147" s="193" t="s">
        <v>82</v>
      </c>
      <c r="AY147" s="19" t="s">
        <v>257</v>
      </c>
      <c r="BE147" s="194">
        <f>IF(N147="základní",J147,0)</f>
        <v>0</v>
      </c>
      <c r="BF147" s="194">
        <f>IF(N147="snížená",J147,0)</f>
        <v>0</v>
      </c>
      <c r="BG147" s="194">
        <f>IF(N147="zákl. přenesená",J147,0)</f>
        <v>0</v>
      </c>
      <c r="BH147" s="194">
        <f>IF(N147="sníž. přenesená",J147,0)</f>
        <v>0</v>
      </c>
      <c r="BI147" s="194">
        <f>IF(N147="nulová",J147,0)</f>
        <v>0</v>
      </c>
      <c r="BJ147" s="19" t="s">
        <v>82</v>
      </c>
      <c r="BK147" s="194">
        <f>ROUND(I147*H147,2)</f>
        <v>0</v>
      </c>
      <c r="BL147" s="19" t="s">
        <v>108</v>
      </c>
      <c r="BM147" s="193" t="s">
        <v>439</v>
      </c>
    </row>
    <row r="148" s="2" customFormat="1" ht="16.5" customHeight="1">
      <c r="A148" s="38"/>
      <c r="B148" s="181"/>
      <c r="C148" s="182" t="s">
        <v>8</v>
      </c>
      <c r="D148" s="182" t="s">
        <v>259</v>
      </c>
      <c r="E148" s="183" t="s">
        <v>3021</v>
      </c>
      <c r="F148" s="184" t="s">
        <v>3049</v>
      </c>
      <c r="G148" s="185" t="s">
        <v>2365</v>
      </c>
      <c r="H148" s="186">
        <v>1</v>
      </c>
      <c r="I148" s="187"/>
      <c r="J148" s="188">
        <f>ROUND(I148*H148,2)</f>
        <v>0</v>
      </c>
      <c r="K148" s="184" t="s">
        <v>2351</v>
      </c>
      <c r="L148" s="39"/>
      <c r="M148" s="189" t="s">
        <v>1</v>
      </c>
      <c r="N148" s="190" t="s">
        <v>40</v>
      </c>
      <c r="O148" s="77"/>
      <c r="P148" s="191">
        <f>O148*H148</f>
        <v>0</v>
      </c>
      <c r="Q148" s="191">
        <v>0</v>
      </c>
      <c r="R148" s="191">
        <f>Q148*H148</f>
        <v>0</v>
      </c>
      <c r="S148" s="191">
        <v>0</v>
      </c>
      <c r="T148" s="192">
        <f>S148*H148</f>
        <v>0</v>
      </c>
      <c r="U148" s="38"/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  <c r="AR148" s="193" t="s">
        <v>108</v>
      </c>
      <c r="AT148" s="193" t="s">
        <v>259</v>
      </c>
      <c r="AU148" s="193" t="s">
        <v>82</v>
      </c>
      <c r="AY148" s="19" t="s">
        <v>257</v>
      </c>
      <c r="BE148" s="194">
        <f>IF(N148="základní",J148,0)</f>
        <v>0</v>
      </c>
      <c r="BF148" s="194">
        <f>IF(N148="snížená",J148,0)</f>
        <v>0</v>
      </c>
      <c r="BG148" s="194">
        <f>IF(N148="zákl. přenesená",J148,0)</f>
        <v>0</v>
      </c>
      <c r="BH148" s="194">
        <f>IF(N148="sníž. přenesená",J148,0)</f>
        <v>0</v>
      </c>
      <c r="BI148" s="194">
        <f>IF(N148="nulová",J148,0)</f>
        <v>0</v>
      </c>
      <c r="BJ148" s="19" t="s">
        <v>82</v>
      </c>
      <c r="BK148" s="194">
        <f>ROUND(I148*H148,2)</f>
        <v>0</v>
      </c>
      <c r="BL148" s="19" t="s">
        <v>108</v>
      </c>
      <c r="BM148" s="193" t="s">
        <v>450</v>
      </c>
    </row>
    <row r="149" s="2" customFormat="1">
      <c r="A149" s="38"/>
      <c r="B149" s="39"/>
      <c r="C149" s="38"/>
      <c r="D149" s="196" t="s">
        <v>1062</v>
      </c>
      <c r="E149" s="38"/>
      <c r="F149" s="237" t="s">
        <v>4548</v>
      </c>
      <c r="G149" s="38"/>
      <c r="H149" s="38"/>
      <c r="I149" s="238"/>
      <c r="J149" s="38"/>
      <c r="K149" s="38"/>
      <c r="L149" s="39"/>
      <c r="M149" s="239"/>
      <c r="N149" s="240"/>
      <c r="O149" s="77"/>
      <c r="P149" s="77"/>
      <c r="Q149" s="77"/>
      <c r="R149" s="77"/>
      <c r="S149" s="77"/>
      <c r="T149" s="78"/>
      <c r="U149" s="38"/>
      <c r="V149" s="38"/>
      <c r="W149" s="38"/>
      <c r="X149" s="38"/>
      <c r="Y149" s="38"/>
      <c r="Z149" s="38"/>
      <c r="AA149" s="38"/>
      <c r="AB149" s="38"/>
      <c r="AC149" s="38"/>
      <c r="AD149" s="38"/>
      <c r="AE149" s="38"/>
      <c r="AT149" s="19" t="s">
        <v>1062</v>
      </c>
      <c r="AU149" s="19" t="s">
        <v>82</v>
      </c>
    </row>
    <row r="150" s="2" customFormat="1" ht="21.75" customHeight="1">
      <c r="A150" s="38"/>
      <c r="B150" s="181"/>
      <c r="C150" s="182" t="s">
        <v>364</v>
      </c>
      <c r="D150" s="182" t="s">
        <v>259</v>
      </c>
      <c r="E150" s="183" t="s">
        <v>3023</v>
      </c>
      <c r="F150" s="184" t="s">
        <v>4549</v>
      </c>
      <c r="G150" s="185" t="s">
        <v>422</v>
      </c>
      <c r="H150" s="186">
        <v>286</v>
      </c>
      <c r="I150" s="187"/>
      <c r="J150" s="188">
        <f>ROUND(I150*H150,2)</f>
        <v>0</v>
      </c>
      <c r="K150" s="184" t="s">
        <v>2351</v>
      </c>
      <c r="L150" s="39"/>
      <c r="M150" s="189" t="s">
        <v>1</v>
      </c>
      <c r="N150" s="190" t="s">
        <v>40</v>
      </c>
      <c r="O150" s="77"/>
      <c r="P150" s="191">
        <f>O150*H150</f>
        <v>0</v>
      </c>
      <c r="Q150" s="191">
        <v>0</v>
      </c>
      <c r="R150" s="191">
        <f>Q150*H150</f>
        <v>0</v>
      </c>
      <c r="S150" s="191">
        <v>0</v>
      </c>
      <c r="T150" s="192">
        <f>S150*H150</f>
        <v>0</v>
      </c>
      <c r="U150" s="38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  <c r="AR150" s="193" t="s">
        <v>108</v>
      </c>
      <c r="AT150" s="193" t="s">
        <v>259</v>
      </c>
      <c r="AU150" s="193" t="s">
        <v>82</v>
      </c>
      <c r="AY150" s="19" t="s">
        <v>257</v>
      </c>
      <c r="BE150" s="194">
        <f>IF(N150="základní",J150,0)</f>
        <v>0</v>
      </c>
      <c r="BF150" s="194">
        <f>IF(N150="snížená",J150,0)</f>
        <v>0</v>
      </c>
      <c r="BG150" s="194">
        <f>IF(N150="zákl. přenesená",J150,0)</f>
        <v>0</v>
      </c>
      <c r="BH150" s="194">
        <f>IF(N150="sníž. přenesená",J150,0)</f>
        <v>0</v>
      </c>
      <c r="BI150" s="194">
        <f>IF(N150="nulová",J150,0)</f>
        <v>0</v>
      </c>
      <c r="BJ150" s="19" t="s">
        <v>82</v>
      </c>
      <c r="BK150" s="194">
        <f>ROUND(I150*H150,2)</f>
        <v>0</v>
      </c>
      <c r="BL150" s="19" t="s">
        <v>108</v>
      </c>
      <c r="BM150" s="193" t="s">
        <v>462</v>
      </c>
    </row>
    <row r="151" s="2" customFormat="1" ht="21.75" customHeight="1">
      <c r="A151" s="38"/>
      <c r="B151" s="181"/>
      <c r="C151" s="182" t="s">
        <v>368</v>
      </c>
      <c r="D151" s="182" t="s">
        <v>259</v>
      </c>
      <c r="E151" s="183" t="s">
        <v>3025</v>
      </c>
      <c r="F151" s="184" t="s">
        <v>4550</v>
      </c>
      <c r="G151" s="185" t="s">
        <v>422</v>
      </c>
      <c r="H151" s="186">
        <v>286</v>
      </c>
      <c r="I151" s="187"/>
      <c r="J151" s="188">
        <f>ROUND(I151*H151,2)</f>
        <v>0</v>
      </c>
      <c r="K151" s="184" t="s">
        <v>2351</v>
      </c>
      <c r="L151" s="39"/>
      <c r="M151" s="189" t="s">
        <v>1</v>
      </c>
      <c r="N151" s="190" t="s">
        <v>40</v>
      </c>
      <c r="O151" s="77"/>
      <c r="P151" s="191">
        <f>O151*H151</f>
        <v>0</v>
      </c>
      <c r="Q151" s="191">
        <v>0</v>
      </c>
      <c r="R151" s="191">
        <f>Q151*H151</f>
        <v>0</v>
      </c>
      <c r="S151" s="191">
        <v>0</v>
      </c>
      <c r="T151" s="192">
        <f>S151*H151</f>
        <v>0</v>
      </c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  <c r="AR151" s="193" t="s">
        <v>108</v>
      </c>
      <c r="AT151" s="193" t="s">
        <v>259</v>
      </c>
      <c r="AU151" s="193" t="s">
        <v>82</v>
      </c>
      <c r="AY151" s="19" t="s">
        <v>257</v>
      </c>
      <c r="BE151" s="194">
        <f>IF(N151="základní",J151,0)</f>
        <v>0</v>
      </c>
      <c r="BF151" s="194">
        <f>IF(N151="snížená",J151,0)</f>
        <v>0</v>
      </c>
      <c r="BG151" s="194">
        <f>IF(N151="zákl. přenesená",J151,0)</f>
        <v>0</v>
      </c>
      <c r="BH151" s="194">
        <f>IF(N151="sníž. přenesená",J151,0)</f>
        <v>0</v>
      </c>
      <c r="BI151" s="194">
        <f>IF(N151="nulová",J151,0)</f>
        <v>0</v>
      </c>
      <c r="BJ151" s="19" t="s">
        <v>82</v>
      </c>
      <c r="BK151" s="194">
        <f>ROUND(I151*H151,2)</f>
        <v>0</v>
      </c>
      <c r="BL151" s="19" t="s">
        <v>108</v>
      </c>
      <c r="BM151" s="193" t="s">
        <v>476</v>
      </c>
    </row>
    <row r="152" s="2" customFormat="1">
      <c r="A152" s="38"/>
      <c r="B152" s="39"/>
      <c r="C152" s="38"/>
      <c r="D152" s="196" t="s">
        <v>1062</v>
      </c>
      <c r="E152" s="38"/>
      <c r="F152" s="237" t="s">
        <v>4551</v>
      </c>
      <c r="G152" s="38"/>
      <c r="H152" s="38"/>
      <c r="I152" s="238"/>
      <c r="J152" s="38"/>
      <c r="K152" s="38"/>
      <c r="L152" s="39"/>
      <c r="M152" s="239"/>
      <c r="N152" s="240"/>
      <c r="O152" s="77"/>
      <c r="P152" s="77"/>
      <c r="Q152" s="77"/>
      <c r="R152" s="77"/>
      <c r="S152" s="77"/>
      <c r="T152" s="78"/>
      <c r="U152" s="38"/>
      <c r="V152" s="38"/>
      <c r="W152" s="38"/>
      <c r="X152" s="38"/>
      <c r="Y152" s="38"/>
      <c r="Z152" s="38"/>
      <c r="AA152" s="38"/>
      <c r="AB152" s="38"/>
      <c r="AC152" s="38"/>
      <c r="AD152" s="38"/>
      <c r="AE152" s="38"/>
      <c r="AT152" s="19" t="s">
        <v>1062</v>
      </c>
      <c r="AU152" s="19" t="s">
        <v>82</v>
      </c>
    </row>
    <row r="153" s="2" customFormat="1" ht="21.75" customHeight="1">
      <c r="A153" s="38"/>
      <c r="B153" s="181"/>
      <c r="C153" s="182" t="s">
        <v>374</v>
      </c>
      <c r="D153" s="182" t="s">
        <v>259</v>
      </c>
      <c r="E153" s="183" t="s">
        <v>3027</v>
      </c>
      <c r="F153" s="184" t="s">
        <v>3053</v>
      </c>
      <c r="G153" s="185" t="s">
        <v>422</v>
      </c>
      <c r="H153" s="186">
        <v>306</v>
      </c>
      <c r="I153" s="187"/>
      <c r="J153" s="188">
        <f>ROUND(I153*H153,2)</f>
        <v>0</v>
      </c>
      <c r="K153" s="184" t="s">
        <v>2351</v>
      </c>
      <c r="L153" s="39"/>
      <c r="M153" s="189" t="s">
        <v>1</v>
      </c>
      <c r="N153" s="190" t="s">
        <v>40</v>
      </c>
      <c r="O153" s="77"/>
      <c r="P153" s="191">
        <f>O153*H153</f>
        <v>0</v>
      </c>
      <c r="Q153" s="191">
        <v>0</v>
      </c>
      <c r="R153" s="191">
        <f>Q153*H153</f>
        <v>0</v>
      </c>
      <c r="S153" s="191">
        <v>0</v>
      </c>
      <c r="T153" s="192">
        <f>S153*H153</f>
        <v>0</v>
      </c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  <c r="AR153" s="193" t="s">
        <v>108</v>
      </c>
      <c r="AT153" s="193" t="s">
        <v>259</v>
      </c>
      <c r="AU153" s="193" t="s">
        <v>82</v>
      </c>
      <c r="AY153" s="19" t="s">
        <v>257</v>
      </c>
      <c r="BE153" s="194">
        <f>IF(N153="základní",J153,0)</f>
        <v>0</v>
      </c>
      <c r="BF153" s="194">
        <f>IF(N153="snížená",J153,0)</f>
        <v>0</v>
      </c>
      <c r="BG153" s="194">
        <f>IF(N153="zákl. přenesená",J153,0)</f>
        <v>0</v>
      </c>
      <c r="BH153" s="194">
        <f>IF(N153="sníž. přenesená",J153,0)</f>
        <v>0</v>
      </c>
      <c r="BI153" s="194">
        <f>IF(N153="nulová",J153,0)</f>
        <v>0</v>
      </c>
      <c r="BJ153" s="19" t="s">
        <v>82</v>
      </c>
      <c r="BK153" s="194">
        <f>ROUND(I153*H153,2)</f>
        <v>0</v>
      </c>
      <c r="BL153" s="19" t="s">
        <v>108</v>
      </c>
      <c r="BM153" s="193" t="s">
        <v>490</v>
      </c>
    </row>
    <row r="154" s="2" customFormat="1" ht="21.75" customHeight="1">
      <c r="A154" s="38"/>
      <c r="B154" s="181"/>
      <c r="C154" s="182" t="s">
        <v>379</v>
      </c>
      <c r="D154" s="182" t="s">
        <v>259</v>
      </c>
      <c r="E154" s="183" t="s">
        <v>3054</v>
      </c>
      <c r="F154" s="184" t="s">
        <v>3055</v>
      </c>
      <c r="G154" s="185" t="s">
        <v>422</v>
      </c>
      <c r="H154" s="186">
        <v>306</v>
      </c>
      <c r="I154" s="187"/>
      <c r="J154" s="188">
        <f>ROUND(I154*H154,2)</f>
        <v>0</v>
      </c>
      <c r="K154" s="184" t="s">
        <v>2351</v>
      </c>
      <c r="L154" s="39"/>
      <c r="M154" s="189" t="s">
        <v>1</v>
      </c>
      <c r="N154" s="190" t="s">
        <v>40</v>
      </c>
      <c r="O154" s="77"/>
      <c r="P154" s="191">
        <f>O154*H154</f>
        <v>0</v>
      </c>
      <c r="Q154" s="191">
        <v>0</v>
      </c>
      <c r="R154" s="191">
        <f>Q154*H154</f>
        <v>0</v>
      </c>
      <c r="S154" s="191">
        <v>0</v>
      </c>
      <c r="T154" s="192">
        <f>S154*H154</f>
        <v>0</v>
      </c>
      <c r="U154" s="38"/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  <c r="AR154" s="193" t="s">
        <v>108</v>
      </c>
      <c r="AT154" s="193" t="s">
        <v>259</v>
      </c>
      <c r="AU154" s="193" t="s">
        <v>82</v>
      </c>
      <c r="AY154" s="19" t="s">
        <v>257</v>
      </c>
      <c r="BE154" s="194">
        <f>IF(N154="základní",J154,0)</f>
        <v>0</v>
      </c>
      <c r="BF154" s="194">
        <f>IF(N154="snížená",J154,0)</f>
        <v>0</v>
      </c>
      <c r="BG154" s="194">
        <f>IF(N154="zákl. přenesená",J154,0)</f>
        <v>0</v>
      </c>
      <c r="BH154" s="194">
        <f>IF(N154="sníž. přenesená",J154,0)</f>
        <v>0</v>
      </c>
      <c r="BI154" s="194">
        <f>IF(N154="nulová",J154,0)</f>
        <v>0</v>
      </c>
      <c r="BJ154" s="19" t="s">
        <v>82</v>
      </c>
      <c r="BK154" s="194">
        <f>ROUND(I154*H154,2)</f>
        <v>0</v>
      </c>
      <c r="BL154" s="19" t="s">
        <v>108</v>
      </c>
      <c r="BM154" s="193" t="s">
        <v>530</v>
      </c>
    </row>
    <row r="155" s="2" customFormat="1">
      <c r="A155" s="38"/>
      <c r="B155" s="39"/>
      <c r="C155" s="38"/>
      <c r="D155" s="196" t="s">
        <v>1062</v>
      </c>
      <c r="E155" s="38"/>
      <c r="F155" s="237" t="s">
        <v>4552</v>
      </c>
      <c r="G155" s="38"/>
      <c r="H155" s="38"/>
      <c r="I155" s="238"/>
      <c r="J155" s="38"/>
      <c r="K155" s="38"/>
      <c r="L155" s="39"/>
      <c r="M155" s="239"/>
      <c r="N155" s="240"/>
      <c r="O155" s="77"/>
      <c r="P155" s="77"/>
      <c r="Q155" s="77"/>
      <c r="R155" s="77"/>
      <c r="S155" s="77"/>
      <c r="T155" s="78"/>
      <c r="U155" s="38"/>
      <c r="V155" s="38"/>
      <c r="W155" s="38"/>
      <c r="X155" s="38"/>
      <c r="Y155" s="38"/>
      <c r="Z155" s="38"/>
      <c r="AA155" s="38"/>
      <c r="AB155" s="38"/>
      <c r="AC155" s="38"/>
      <c r="AD155" s="38"/>
      <c r="AE155" s="38"/>
      <c r="AT155" s="19" t="s">
        <v>1062</v>
      </c>
      <c r="AU155" s="19" t="s">
        <v>82</v>
      </c>
    </row>
    <row r="156" s="2" customFormat="1" ht="24.15" customHeight="1">
      <c r="A156" s="38"/>
      <c r="B156" s="181"/>
      <c r="C156" s="182" t="s">
        <v>388</v>
      </c>
      <c r="D156" s="182" t="s">
        <v>259</v>
      </c>
      <c r="E156" s="183" t="s">
        <v>3057</v>
      </c>
      <c r="F156" s="184" t="s">
        <v>3058</v>
      </c>
      <c r="G156" s="185" t="s">
        <v>2365</v>
      </c>
      <c r="H156" s="186">
        <v>612</v>
      </c>
      <c r="I156" s="187"/>
      <c r="J156" s="188">
        <f>ROUND(I156*H156,2)</f>
        <v>0</v>
      </c>
      <c r="K156" s="184" t="s">
        <v>2351</v>
      </c>
      <c r="L156" s="39"/>
      <c r="M156" s="189" t="s">
        <v>1</v>
      </c>
      <c r="N156" s="190" t="s">
        <v>40</v>
      </c>
      <c r="O156" s="77"/>
      <c r="P156" s="191">
        <f>O156*H156</f>
        <v>0</v>
      </c>
      <c r="Q156" s="191">
        <v>0</v>
      </c>
      <c r="R156" s="191">
        <f>Q156*H156</f>
        <v>0</v>
      </c>
      <c r="S156" s="191">
        <v>0</v>
      </c>
      <c r="T156" s="192">
        <f>S156*H156</f>
        <v>0</v>
      </c>
      <c r="U156" s="38"/>
      <c r="V156" s="38"/>
      <c r="W156" s="38"/>
      <c r="X156" s="38"/>
      <c r="Y156" s="38"/>
      <c r="Z156" s="38"/>
      <c r="AA156" s="38"/>
      <c r="AB156" s="38"/>
      <c r="AC156" s="38"/>
      <c r="AD156" s="38"/>
      <c r="AE156" s="38"/>
      <c r="AR156" s="193" t="s">
        <v>108</v>
      </c>
      <c r="AT156" s="193" t="s">
        <v>259</v>
      </c>
      <c r="AU156" s="193" t="s">
        <v>82</v>
      </c>
      <c r="AY156" s="19" t="s">
        <v>257</v>
      </c>
      <c r="BE156" s="194">
        <f>IF(N156="základní",J156,0)</f>
        <v>0</v>
      </c>
      <c r="BF156" s="194">
        <f>IF(N156="snížená",J156,0)</f>
        <v>0</v>
      </c>
      <c r="BG156" s="194">
        <f>IF(N156="zákl. přenesená",J156,0)</f>
        <v>0</v>
      </c>
      <c r="BH156" s="194">
        <f>IF(N156="sníž. přenesená",J156,0)</f>
        <v>0</v>
      </c>
      <c r="BI156" s="194">
        <f>IF(N156="nulová",J156,0)</f>
        <v>0</v>
      </c>
      <c r="BJ156" s="19" t="s">
        <v>82</v>
      </c>
      <c r="BK156" s="194">
        <f>ROUND(I156*H156,2)</f>
        <v>0</v>
      </c>
      <c r="BL156" s="19" t="s">
        <v>108</v>
      </c>
      <c r="BM156" s="193" t="s">
        <v>589</v>
      </c>
    </row>
    <row r="157" s="2" customFormat="1" ht="24.15" customHeight="1">
      <c r="A157" s="38"/>
      <c r="B157" s="181"/>
      <c r="C157" s="182" t="s">
        <v>7</v>
      </c>
      <c r="D157" s="182" t="s">
        <v>259</v>
      </c>
      <c r="E157" s="183" t="s">
        <v>3059</v>
      </c>
      <c r="F157" s="184" t="s">
        <v>3060</v>
      </c>
      <c r="G157" s="185" t="s">
        <v>2365</v>
      </c>
      <c r="H157" s="186">
        <v>612</v>
      </c>
      <c r="I157" s="187"/>
      <c r="J157" s="188">
        <f>ROUND(I157*H157,2)</f>
        <v>0</v>
      </c>
      <c r="K157" s="184" t="s">
        <v>2351</v>
      </c>
      <c r="L157" s="39"/>
      <c r="M157" s="189" t="s">
        <v>1</v>
      </c>
      <c r="N157" s="190" t="s">
        <v>40</v>
      </c>
      <c r="O157" s="77"/>
      <c r="P157" s="191">
        <f>O157*H157</f>
        <v>0</v>
      </c>
      <c r="Q157" s="191">
        <v>0</v>
      </c>
      <c r="R157" s="191">
        <f>Q157*H157</f>
        <v>0</v>
      </c>
      <c r="S157" s="191">
        <v>0</v>
      </c>
      <c r="T157" s="192">
        <f>S157*H157</f>
        <v>0</v>
      </c>
      <c r="U157" s="38"/>
      <c r="V157" s="38"/>
      <c r="W157" s="38"/>
      <c r="X157" s="38"/>
      <c r="Y157" s="38"/>
      <c r="Z157" s="38"/>
      <c r="AA157" s="38"/>
      <c r="AB157" s="38"/>
      <c r="AC157" s="38"/>
      <c r="AD157" s="38"/>
      <c r="AE157" s="38"/>
      <c r="AR157" s="193" t="s">
        <v>108</v>
      </c>
      <c r="AT157" s="193" t="s">
        <v>259</v>
      </c>
      <c r="AU157" s="193" t="s">
        <v>82</v>
      </c>
      <c r="AY157" s="19" t="s">
        <v>257</v>
      </c>
      <c r="BE157" s="194">
        <f>IF(N157="základní",J157,0)</f>
        <v>0</v>
      </c>
      <c r="BF157" s="194">
        <f>IF(N157="snížená",J157,0)</f>
        <v>0</v>
      </c>
      <c r="BG157" s="194">
        <f>IF(N157="zákl. přenesená",J157,0)</f>
        <v>0</v>
      </c>
      <c r="BH157" s="194">
        <f>IF(N157="sníž. přenesená",J157,0)</f>
        <v>0</v>
      </c>
      <c r="BI157" s="194">
        <f>IF(N157="nulová",J157,0)</f>
        <v>0</v>
      </c>
      <c r="BJ157" s="19" t="s">
        <v>82</v>
      </c>
      <c r="BK157" s="194">
        <f>ROUND(I157*H157,2)</f>
        <v>0</v>
      </c>
      <c r="BL157" s="19" t="s">
        <v>108</v>
      </c>
      <c r="BM157" s="193" t="s">
        <v>599</v>
      </c>
    </row>
    <row r="158" s="2" customFormat="1">
      <c r="A158" s="38"/>
      <c r="B158" s="39"/>
      <c r="C158" s="38"/>
      <c r="D158" s="196" t="s">
        <v>1062</v>
      </c>
      <c r="E158" s="38"/>
      <c r="F158" s="237" t="s">
        <v>4553</v>
      </c>
      <c r="G158" s="38"/>
      <c r="H158" s="38"/>
      <c r="I158" s="238"/>
      <c r="J158" s="38"/>
      <c r="K158" s="38"/>
      <c r="L158" s="39"/>
      <c r="M158" s="239"/>
      <c r="N158" s="240"/>
      <c r="O158" s="77"/>
      <c r="P158" s="77"/>
      <c r="Q158" s="77"/>
      <c r="R158" s="77"/>
      <c r="S158" s="77"/>
      <c r="T158" s="78"/>
      <c r="U158" s="38"/>
      <c r="V158" s="38"/>
      <c r="W158" s="38"/>
      <c r="X158" s="38"/>
      <c r="Y158" s="38"/>
      <c r="Z158" s="38"/>
      <c r="AA158" s="38"/>
      <c r="AB158" s="38"/>
      <c r="AC158" s="38"/>
      <c r="AD158" s="38"/>
      <c r="AE158" s="38"/>
      <c r="AT158" s="19" t="s">
        <v>1062</v>
      </c>
      <c r="AU158" s="19" t="s">
        <v>82</v>
      </c>
    </row>
    <row r="159" s="2" customFormat="1" ht="24.15" customHeight="1">
      <c r="A159" s="38"/>
      <c r="B159" s="181"/>
      <c r="C159" s="182" t="s">
        <v>402</v>
      </c>
      <c r="D159" s="182" t="s">
        <v>259</v>
      </c>
      <c r="E159" s="183" t="s">
        <v>3062</v>
      </c>
      <c r="F159" s="184" t="s">
        <v>3063</v>
      </c>
      <c r="G159" s="185" t="s">
        <v>422</v>
      </c>
      <c r="H159" s="186">
        <v>86</v>
      </c>
      <c r="I159" s="187"/>
      <c r="J159" s="188">
        <f>ROUND(I159*H159,2)</f>
        <v>0</v>
      </c>
      <c r="K159" s="184" t="s">
        <v>2351</v>
      </c>
      <c r="L159" s="39"/>
      <c r="M159" s="189" t="s">
        <v>1</v>
      </c>
      <c r="N159" s="190" t="s">
        <v>40</v>
      </c>
      <c r="O159" s="77"/>
      <c r="P159" s="191">
        <f>O159*H159</f>
        <v>0</v>
      </c>
      <c r="Q159" s="191">
        <v>0</v>
      </c>
      <c r="R159" s="191">
        <f>Q159*H159</f>
        <v>0</v>
      </c>
      <c r="S159" s="191">
        <v>0</v>
      </c>
      <c r="T159" s="192">
        <f>S159*H159</f>
        <v>0</v>
      </c>
      <c r="U159" s="38"/>
      <c r="V159" s="38"/>
      <c r="W159" s="38"/>
      <c r="X159" s="38"/>
      <c r="Y159" s="38"/>
      <c r="Z159" s="38"/>
      <c r="AA159" s="38"/>
      <c r="AB159" s="38"/>
      <c r="AC159" s="38"/>
      <c r="AD159" s="38"/>
      <c r="AE159" s="38"/>
      <c r="AR159" s="193" t="s">
        <v>108</v>
      </c>
      <c r="AT159" s="193" t="s">
        <v>259</v>
      </c>
      <c r="AU159" s="193" t="s">
        <v>82</v>
      </c>
      <c r="AY159" s="19" t="s">
        <v>257</v>
      </c>
      <c r="BE159" s="194">
        <f>IF(N159="základní",J159,0)</f>
        <v>0</v>
      </c>
      <c r="BF159" s="194">
        <f>IF(N159="snížená",J159,0)</f>
        <v>0</v>
      </c>
      <c r="BG159" s="194">
        <f>IF(N159="zákl. přenesená",J159,0)</f>
        <v>0</v>
      </c>
      <c r="BH159" s="194">
        <f>IF(N159="sníž. přenesená",J159,0)</f>
        <v>0</v>
      </c>
      <c r="BI159" s="194">
        <f>IF(N159="nulová",J159,0)</f>
        <v>0</v>
      </c>
      <c r="BJ159" s="19" t="s">
        <v>82</v>
      </c>
      <c r="BK159" s="194">
        <f>ROUND(I159*H159,2)</f>
        <v>0</v>
      </c>
      <c r="BL159" s="19" t="s">
        <v>108</v>
      </c>
      <c r="BM159" s="193" t="s">
        <v>609</v>
      </c>
    </row>
    <row r="160" s="2" customFormat="1" ht="24.15" customHeight="1">
      <c r="A160" s="38"/>
      <c r="B160" s="181"/>
      <c r="C160" s="182" t="s">
        <v>406</v>
      </c>
      <c r="D160" s="182" t="s">
        <v>259</v>
      </c>
      <c r="E160" s="183" t="s">
        <v>3064</v>
      </c>
      <c r="F160" s="184" t="s">
        <v>3065</v>
      </c>
      <c r="G160" s="185" t="s">
        <v>422</v>
      </c>
      <c r="H160" s="186">
        <v>86</v>
      </c>
      <c r="I160" s="187"/>
      <c r="J160" s="188">
        <f>ROUND(I160*H160,2)</f>
        <v>0</v>
      </c>
      <c r="K160" s="184" t="s">
        <v>2351</v>
      </c>
      <c r="L160" s="39"/>
      <c r="M160" s="189" t="s">
        <v>1</v>
      </c>
      <c r="N160" s="190" t="s">
        <v>40</v>
      </c>
      <c r="O160" s="77"/>
      <c r="P160" s="191">
        <f>O160*H160</f>
        <v>0</v>
      </c>
      <c r="Q160" s="191">
        <v>0</v>
      </c>
      <c r="R160" s="191">
        <f>Q160*H160</f>
        <v>0</v>
      </c>
      <c r="S160" s="191">
        <v>0</v>
      </c>
      <c r="T160" s="192">
        <f>S160*H160</f>
        <v>0</v>
      </c>
      <c r="U160" s="38"/>
      <c r="V160" s="38"/>
      <c r="W160" s="38"/>
      <c r="X160" s="38"/>
      <c r="Y160" s="38"/>
      <c r="Z160" s="38"/>
      <c r="AA160" s="38"/>
      <c r="AB160" s="38"/>
      <c r="AC160" s="38"/>
      <c r="AD160" s="38"/>
      <c r="AE160" s="38"/>
      <c r="AR160" s="193" t="s">
        <v>108</v>
      </c>
      <c r="AT160" s="193" t="s">
        <v>259</v>
      </c>
      <c r="AU160" s="193" t="s">
        <v>82</v>
      </c>
      <c r="AY160" s="19" t="s">
        <v>257</v>
      </c>
      <c r="BE160" s="194">
        <f>IF(N160="základní",J160,0)</f>
        <v>0</v>
      </c>
      <c r="BF160" s="194">
        <f>IF(N160="snížená",J160,0)</f>
        <v>0</v>
      </c>
      <c r="BG160" s="194">
        <f>IF(N160="zákl. přenesená",J160,0)</f>
        <v>0</v>
      </c>
      <c r="BH160" s="194">
        <f>IF(N160="sníž. přenesená",J160,0)</f>
        <v>0</v>
      </c>
      <c r="BI160" s="194">
        <f>IF(N160="nulová",J160,0)</f>
        <v>0</v>
      </c>
      <c r="BJ160" s="19" t="s">
        <v>82</v>
      </c>
      <c r="BK160" s="194">
        <f>ROUND(I160*H160,2)</f>
        <v>0</v>
      </c>
      <c r="BL160" s="19" t="s">
        <v>108</v>
      </c>
      <c r="BM160" s="193" t="s">
        <v>622</v>
      </c>
    </row>
    <row r="161" s="2" customFormat="1">
      <c r="A161" s="38"/>
      <c r="B161" s="39"/>
      <c r="C161" s="38"/>
      <c r="D161" s="196" t="s">
        <v>1062</v>
      </c>
      <c r="E161" s="38"/>
      <c r="F161" s="237" t="s">
        <v>4554</v>
      </c>
      <c r="G161" s="38"/>
      <c r="H161" s="38"/>
      <c r="I161" s="238"/>
      <c r="J161" s="38"/>
      <c r="K161" s="38"/>
      <c r="L161" s="39"/>
      <c r="M161" s="239"/>
      <c r="N161" s="240"/>
      <c r="O161" s="77"/>
      <c r="P161" s="77"/>
      <c r="Q161" s="77"/>
      <c r="R161" s="77"/>
      <c r="S161" s="77"/>
      <c r="T161" s="78"/>
      <c r="U161" s="38"/>
      <c r="V161" s="38"/>
      <c r="W161" s="38"/>
      <c r="X161" s="38"/>
      <c r="Y161" s="38"/>
      <c r="Z161" s="38"/>
      <c r="AA161" s="38"/>
      <c r="AB161" s="38"/>
      <c r="AC161" s="38"/>
      <c r="AD161" s="38"/>
      <c r="AE161" s="38"/>
      <c r="AT161" s="19" t="s">
        <v>1062</v>
      </c>
      <c r="AU161" s="19" t="s">
        <v>82</v>
      </c>
    </row>
    <row r="162" s="2" customFormat="1" ht="16.5" customHeight="1">
      <c r="A162" s="38"/>
      <c r="B162" s="181"/>
      <c r="C162" s="182" t="s">
        <v>413</v>
      </c>
      <c r="D162" s="182" t="s">
        <v>259</v>
      </c>
      <c r="E162" s="183" t="s">
        <v>3067</v>
      </c>
      <c r="F162" s="184" t="s">
        <v>3071</v>
      </c>
      <c r="G162" s="185" t="s">
        <v>2365</v>
      </c>
      <c r="H162" s="186">
        <v>3</v>
      </c>
      <c r="I162" s="187"/>
      <c r="J162" s="188">
        <f>ROUND(I162*H162,2)</f>
        <v>0</v>
      </c>
      <c r="K162" s="184" t="s">
        <v>2351</v>
      </c>
      <c r="L162" s="39"/>
      <c r="M162" s="189" t="s">
        <v>1</v>
      </c>
      <c r="N162" s="190" t="s">
        <v>40</v>
      </c>
      <c r="O162" s="77"/>
      <c r="P162" s="191">
        <f>O162*H162</f>
        <v>0</v>
      </c>
      <c r="Q162" s="191">
        <v>0</v>
      </c>
      <c r="R162" s="191">
        <f>Q162*H162</f>
        <v>0</v>
      </c>
      <c r="S162" s="191">
        <v>0</v>
      </c>
      <c r="T162" s="192">
        <f>S162*H162</f>
        <v>0</v>
      </c>
      <c r="U162" s="38"/>
      <c r="V162" s="38"/>
      <c r="W162" s="38"/>
      <c r="X162" s="38"/>
      <c r="Y162" s="38"/>
      <c r="Z162" s="38"/>
      <c r="AA162" s="38"/>
      <c r="AB162" s="38"/>
      <c r="AC162" s="38"/>
      <c r="AD162" s="38"/>
      <c r="AE162" s="38"/>
      <c r="AR162" s="193" t="s">
        <v>108</v>
      </c>
      <c r="AT162" s="193" t="s">
        <v>259</v>
      </c>
      <c r="AU162" s="193" t="s">
        <v>82</v>
      </c>
      <c r="AY162" s="19" t="s">
        <v>257</v>
      </c>
      <c r="BE162" s="194">
        <f>IF(N162="základní",J162,0)</f>
        <v>0</v>
      </c>
      <c r="BF162" s="194">
        <f>IF(N162="snížená",J162,0)</f>
        <v>0</v>
      </c>
      <c r="BG162" s="194">
        <f>IF(N162="zákl. přenesená",J162,0)</f>
        <v>0</v>
      </c>
      <c r="BH162" s="194">
        <f>IF(N162="sníž. přenesená",J162,0)</f>
        <v>0</v>
      </c>
      <c r="BI162" s="194">
        <f>IF(N162="nulová",J162,0)</f>
        <v>0</v>
      </c>
      <c r="BJ162" s="19" t="s">
        <v>82</v>
      </c>
      <c r="BK162" s="194">
        <f>ROUND(I162*H162,2)</f>
        <v>0</v>
      </c>
      <c r="BL162" s="19" t="s">
        <v>108</v>
      </c>
      <c r="BM162" s="193" t="s">
        <v>647</v>
      </c>
    </row>
    <row r="163" s="2" customFormat="1">
      <c r="A163" s="38"/>
      <c r="B163" s="39"/>
      <c r="C163" s="38"/>
      <c r="D163" s="196" t="s">
        <v>1062</v>
      </c>
      <c r="E163" s="38"/>
      <c r="F163" s="237" t="s">
        <v>4555</v>
      </c>
      <c r="G163" s="38"/>
      <c r="H163" s="38"/>
      <c r="I163" s="238"/>
      <c r="J163" s="38"/>
      <c r="K163" s="38"/>
      <c r="L163" s="39"/>
      <c r="M163" s="239"/>
      <c r="N163" s="240"/>
      <c r="O163" s="77"/>
      <c r="P163" s="77"/>
      <c r="Q163" s="77"/>
      <c r="R163" s="77"/>
      <c r="S163" s="77"/>
      <c r="T163" s="78"/>
      <c r="U163" s="38"/>
      <c r="V163" s="38"/>
      <c r="W163" s="38"/>
      <c r="X163" s="38"/>
      <c r="Y163" s="38"/>
      <c r="Z163" s="38"/>
      <c r="AA163" s="38"/>
      <c r="AB163" s="38"/>
      <c r="AC163" s="38"/>
      <c r="AD163" s="38"/>
      <c r="AE163" s="38"/>
      <c r="AT163" s="19" t="s">
        <v>1062</v>
      </c>
      <c r="AU163" s="19" t="s">
        <v>82</v>
      </c>
    </row>
    <row r="164" s="2" customFormat="1" ht="16.5" customHeight="1">
      <c r="A164" s="38"/>
      <c r="B164" s="181"/>
      <c r="C164" s="182" t="s">
        <v>419</v>
      </c>
      <c r="D164" s="182" t="s">
        <v>259</v>
      </c>
      <c r="E164" s="183" t="s">
        <v>3070</v>
      </c>
      <c r="F164" s="184" t="s">
        <v>3007</v>
      </c>
      <c r="G164" s="185" t="s">
        <v>2365</v>
      </c>
      <c r="H164" s="186">
        <v>2</v>
      </c>
      <c r="I164" s="187"/>
      <c r="J164" s="188">
        <f>ROUND(I164*H164,2)</f>
        <v>0</v>
      </c>
      <c r="K164" s="184" t="s">
        <v>2351</v>
      </c>
      <c r="L164" s="39"/>
      <c r="M164" s="189" t="s">
        <v>1</v>
      </c>
      <c r="N164" s="190" t="s">
        <v>40</v>
      </c>
      <c r="O164" s="77"/>
      <c r="P164" s="191">
        <f>O164*H164</f>
        <v>0</v>
      </c>
      <c r="Q164" s="191">
        <v>0</v>
      </c>
      <c r="R164" s="191">
        <f>Q164*H164</f>
        <v>0</v>
      </c>
      <c r="S164" s="191">
        <v>0</v>
      </c>
      <c r="T164" s="192">
        <f>S164*H164</f>
        <v>0</v>
      </c>
      <c r="U164" s="38"/>
      <c r="V164" s="38"/>
      <c r="W164" s="38"/>
      <c r="X164" s="38"/>
      <c r="Y164" s="38"/>
      <c r="Z164" s="38"/>
      <c r="AA164" s="38"/>
      <c r="AB164" s="38"/>
      <c r="AC164" s="38"/>
      <c r="AD164" s="38"/>
      <c r="AE164" s="38"/>
      <c r="AR164" s="193" t="s">
        <v>108</v>
      </c>
      <c r="AT164" s="193" t="s">
        <v>259</v>
      </c>
      <c r="AU164" s="193" t="s">
        <v>82</v>
      </c>
      <c r="AY164" s="19" t="s">
        <v>257</v>
      </c>
      <c r="BE164" s="194">
        <f>IF(N164="základní",J164,0)</f>
        <v>0</v>
      </c>
      <c r="BF164" s="194">
        <f>IF(N164="snížená",J164,0)</f>
        <v>0</v>
      </c>
      <c r="BG164" s="194">
        <f>IF(N164="zákl. přenesená",J164,0)</f>
        <v>0</v>
      </c>
      <c r="BH164" s="194">
        <f>IF(N164="sníž. přenesená",J164,0)</f>
        <v>0</v>
      </c>
      <c r="BI164" s="194">
        <f>IF(N164="nulová",J164,0)</f>
        <v>0</v>
      </c>
      <c r="BJ164" s="19" t="s">
        <v>82</v>
      </c>
      <c r="BK164" s="194">
        <f>ROUND(I164*H164,2)</f>
        <v>0</v>
      </c>
      <c r="BL164" s="19" t="s">
        <v>108</v>
      </c>
      <c r="BM164" s="193" t="s">
        <v>659</v>
      </c>
    </row>
    <row r="165" s="2" customFormat="1">
      <c r="A165" s="38"/>
      <c r="B165" s="39"/>
      <c r="C165" s="38"/>
      <c r="D165" s="196" t="s">
        <v>1062</v>
      </c>
      <c r="E165" s="38"/>
      <c r="F165" s="237" t="s">
        <v>4556</v>
      </c>
      <c r="G165" s="38"/>
      <c r="H165" s="38"/>
      <c r="I165" s="238"/>
      <c r="J165" s="38"/>
      <c r="K165" s="38"/>
      <c r="L165" s="39"/>
      <c r="M165" s="239"/>
      <c r="N165" s="240"/>
      <c r="O165" s="77"/>
      <c r="P165" s="77"/>
      <c r="Q165" s="77"/>
      <c r="R165" s="77"/>
      <c r="S165" s="77"/>
      <c r="T165" s="78"/>
      <c r="U165" s="38"/>
      <c r="V165" s="38"/>
      <c r="W165" s="38"/>
      <c r="X165" s="38"/>
      <c r="Y165" s="38"/>
      <c r="Z165" s="38"/>
      <c r="AA165" s="38"/>
      <c r="AB165" s="38"/>
      <c r="AC165" s="38"/>
      <c r="AD165" s="38"/>
      <c r="AE165" s="38"/>
      <c r="AT165" s="19" t="s">
        <v>1062</v>
      </c>
      <c r="AU165" s="19" t="s">
        <v>82</v>
      </c>
    </row>
    <row r="166" s="2" customFormat="1" ht="24.15" customHeight="1">
      <c r="A166" s="38"/>
      <c r="B166" s="181"/>
      <c r="C166" s="182" t="s">
        <v>427</v>
      </c>
      <c r="D166" s="182" t="s">
        <v>259</v>
      </c>
      <c r="E166" s="183" t="s">
        <v>3073</v>
      </c>
      <c r="F166" s="184" t="s">
        <v>3078</v>
      </c>
      <c r="G166" s="185" t="s">
        <v>416</v>
      </c>
      <c r="H166" s="186">
        <v>1</v>
      </c>
      <c r="I166" s="187"/>
      <c r="J166" s="188">
        <f>ROUND(I166*H166,2)</f>
        <v>0</v>
      </c>
      <c r="K166" s="184" t="s">
        <v>2351</v>
      </c>
      <c r="L166" s="39"/>
      <c r="M166" s="189" t="s">
        <v>1</v>
      </c>
      <c r="N166" s="190" t="s">
        <v>40</v>
      </c>
      <c r="O166" s="77"/>
      <c r="P166" s="191">
        <f>O166*H166</f>
        <v>0</v>
      </c>
      <c r="Q166" s="191">
        <v>0</v>
      </c>
      <c r="R166" s="191">
        <f>Q166*H166</f>
        <v>0</v>
      </c>
      <c r="S166" s="191">
        <v>0</v>
      </c>
      <c r="T166" s="192">
        <f>S166*H166</f>
        <v>0</v>
      </c>
      <c r="U166" s="38"/>
      <c r="V166" s="38"/>
      <c r="W166" s="38"/>
      <c r="X166" s="38"/>
      <c r="Y166" s="38"/>
      <c r="Z166" s="38"/>
      <c r="AA166" s="38"/>
      <c r="AB166" s="38"/>
      <c r="AC166" s="38"/>
      <c r="AD166" s="38"/>
      <c r="AE166" s="38"/>
      <c r="AR166" s="193" t="s">
        <v>108</v>
      </c>
      <c r="AT166" s="193" t="s">
        <v>259</v>
      </c>
      <c r="AU166" s="193" t="s">
        <v>82</v>
      </c>
      <c r="AY166" s="19" t="s">
        <v>257</v>
      </c>
      <c r="BE166" s="194">
        <f>IF(N166="základní",J166,0)</f>
        <v>0</v>
      </c>
      <c r="BF166" s="194">
        <f>IF(N166="snížená",J166,0)</f>
        <v>0</v>
      </c>
      <c r="BG166" s="194">
        <f>IF(N166="zákl. přenesená",J166,0)</f>
        <v>0</v>
      </c>
      <c r="BH166" s="194">
        <f>IF(N166="sníž. přenesená",J166,0)</f>
        <v>0</v>
      </c>
      <c r="BI166" s="194">
        <f>IF(N166="nulová",J166,0)</f>
        <v>0</v>
      </c>
      <c r="BJ166" s="19" t="s">
        <v>82</v>
      </c>
      <c r="BK166" s="194">
        <f>ROUND(I166*H166,2)</f>
        <v>0</v>
      </c>
      <c r="BL166" s="19" t="s">
        <v>108</v>
      </c>
      <c r="BM166" s="193" t="s">
        <v>671</v>
      </c>
    </row>
    <row r="167" s="2" customFormat="1" ht="24.15" customHeight="1">
      <c r="A167" s="38"/>
      <c r="B167" s="181"/>
      <c r="C167" s="182" t="s">
        <v>433</v>
      </c>
      <c r="D167" s="182" t="s">
        <v>259</v>
      </c>
      <c r="E167" s="183" t="s">
        <v>3075</v>
      </c>
      <c r="F167" s="184" t="s">
        <v>3080</v>
      </c>
      <c r="G167" s="185" t="s">
        <v>416</v>
      </c>
      <c r="H167" s="186">
        <v>1</v>
      </c>
      <c r="I167" s="187"/>
      <c r="J167" s="188">
        <f>ROUND(I167*H167,2)</f>
        <v>0</v>
      </c>
      <c r="K167" s="184" t="s">
        <v>2351</v>
      </c>
      <c r="L167" s="39"/>
      <c r="M167" s="189" t="s">
        <v>1</v>
      </c>
      <c r="N167" s="190" t="s">
        <v>40</v>
      </c>
      <c r="O167" s="77"/>
      <c r="P167" s="191">
        <f>O167*H167</f>
        <v>0</v>
      </c>
      <c r="Q167" s="191">
        <v>0</v>
      </c>
      <c r="R167" s="191">
        <f>Q167*H167</f>
        <v>0</v>
      </c>
      <c r="S167" s="191">
        <v>0</v>
      </c>
      <c r="T167" s="192">
        <f>S167*H167</f>
        <v>0</v>
      </c>
      <c r="U167" s="38"/>
      <c r="V167" s="38"/>
      <c r="W167" s="38"/>
      <c r="X167" s="38"/>
      <c r="Y167" s="38"/>
      <c r="Z167" s="38"/>
      <c r="AA167" s="38"/>
      <c r="AB167" s="38"/>
      <c r="AC167" s="38"/>
      <c r="AD167" s="38"/>
      <c r="AE167" s="38"/>
      <c r="AR167" s="193" t="s">
        <v>108</v>
      </c>
      <c r="AT167" s="193" t="s">
        <v>259</v>
      </c>
      <c r="AU167" s="193" t="s">
        <v>82</v>
      </c>
      <c r="AY167" s="19" t="s">
        <v>257</v>
      </c>
      <c r="BE167" s="194">
        <f>IF(N167="základní",J167,0)</f>
        <v>0</v>
      </c>
      <c r="BF167" s="194">
        <f>IF(N167="snížená",J167,0)</f>
        <v>0</v>
      </c>
      <c r="BG167" s="194">
        <f>IF(N167="zákl. přenesená",J167,0)</f>
        <v>0</v>
      </c>
      <c r="BH167" s="194">
        <f>IF(N167="sníž. přenesená",J167,0)</f>
        <v>0</v>
      </c>
      <c r="BI167" s="194">
        <f>IF(N167="nulová",J167,0)</f>
        <v>0</v>
      </c>
      <c r="BJ167" s="19" t="s">
        <v>82</v>
      </c>
      <c r="BK167" s="194">
        <f>ROUND(I167*H167,2)</f>
        <v>0</v>
      </c>
      <c r="BL167" s="19" t="s">
        <v>108</v>
      </c>
      <c r="BM167" s="193" t="s">
        <v>682</v>
      </c>
    </row>
    <row r="168" s="2" customFormat="1">
      <c r="A168" s="38"/>
      <c r="B168" s="39"/>
      <c r="C168" s="38"/>
      <c r="D168" s="196" t="s">
        <v>1062</v>
      </c>
      <c r="E168" s="38"/>
      <c r="F168" s="237" t="s">
        <v>3081</v>
      </c>
      <c r="G168" s="38"/>
      <c r="H168" s="38"/>
      <c r="I168" s="238"/>
      <c r="J168" s="38"/>
      <c r="K168" s="38"/>
      <c r="L168" s="39"/>
      <c r="M168" s="239"/>
      <c r="N168" s="240"/>
      <c r="O168" s="77"/>
      <c r="P168" s="77"/>
      <c r="Q168" s="77"/>
      <c r="R168" s="77"/>
      <c r="S168" s="77"/>
      <c r="T168" s="78"/>
      <c r="U168" s="38"/>
      <c r="V168" s="38"/>
      <c r="W168" s="38"/>
      <c r="X168" s="38"/>
      <c r="Y168" s="38"/>
      <c r="Z168" s="38"/>
      <c r="AA168" s="38"/>
      <c r="AB168" s="38"/>
      <c r="AC168" s="38"/>
      <c r="AD168" s="38"/>
      <c r="AE168" s="38"/>
      <c r="AT168" s="19" t="s">
        <v>1062</v>
      </c>
      <c r="AU168" s="19" t="s">
        <v>82</v>
      </c>
    </row>
    <row r="169" s="2" customFormat="1" ht="33" customHeight="1">
      <c r="A169" s="38"/>
      <c r="B169" s="181"/>
      <c r="C169" s="182" t="s">
        <v>439</v>
      </c>
      <c r="D169" s="182" t="s">
        <v>259</v>
      </c>
      <c r="E169" s="183" t="s">
        <v>3077</v>
      </c>
      <c r="F169" s="184" t="s">
        <v>3012</v>
      </c>
      <c r="G169" s="185" t="s">
        <v>416</v>
      </c>
      <c r="H169" s="186">
        <v>1</v>
      </c>
      <c r="I169" s="187"/>
      <c r="J169" s="188">
        <f>ROUND(I169*H169,2)</f>
        <v>0</v>
      </c>
      <c r="K169" s="184" t="s">
        <v>2351</v>
      </c>
      <c r="L169" s="39"/>
      <c r="M169" s="189" t="s">
        <v>1</v>
      </c>
      <c r="N169" s="190" t="s">
        <v>40</v>
      </c>
      <c r="O169" s="77"/>
      <c r="P169" s="191">
        <f>O169*H169</f>
        <v>0</v>
      </c>
      <c r="Q169" s="191">
        <v>0</v>
      </c>
      <c r="R169" s="191">
        <f>Q169*H169</f>
        <v>0</v>
      </c>
      <c r="S169" s="191">
        <v>0</v>
      </c>
      <c r="T169" s="192">
        <f>S169*H169</f>
        <v>0</v>
      </c>
      <c r="U169" s="38"/>
      <c r="V169" s="38"/>
      <c r="W169" s="38"/>
      <c r="X169" s="38"/>
      <c r="Y169" s="38"/>
      <c r="Z169" s="38"/>
      <c r="AA169" s="38"/>
      <c r="AB169" s="38"/>
      <c r="AC169" s="38"/>
      <c r="AD169" s="38"/>
      <c r="AE169" s="38"/>
      <c r="AR169" s="193" t="s">
        <v>108</v>
      </c>
      <c r="AT169" s="193" t="s">
        <v>259</v>
      </c>
      <c r="AU169" s="193" t="s">
        <v>82</v>
      </c>
      <c r="AY169" s="19" t="s">
        <v>257</v>
      </c>
      <c r="BE169" s="194">
        <f>IF(N169="základní",J169,0)</f>
        <v>0</v>
      </c>
      <c r="BF169" s="194">
        <f>IF(N169="snížená",J169,0)</f>
        <v>0</v>
      </c>
      <c r="BG169" s="194">
        <f>IF(N169="zákl. přenesená",J169,0)</f>
        <v>0</v>
      </c>
      <c r="BH169" s="194">
        <f>IF(N169="sníž. přenesená",J169,0)</f>
        <v>0</v>
      </c>
      <c r="BI169" s="194">
        <f>IF(N169="nulová",J169,0)</f>
        <v>0</v>
      </c>
      <c r="BJ169" s="19" t="s">
        <v>82</v>
      </c>
      <c r="BK169" s="194">
        <f>ROUND(I169*H169,2)</f>
        <v>0</v>
      </c>
      <c r="BL169" s="19" t="s">
        <v>108</v>
      </c>
      <c r="BM169" s="193" t="s">
        <v>692</v>
      </c>
    </row>
    <row r="170" s="2" customFormat="1">
      <c r="A170" s="38"/>
      <c r="B170" s="39"/>
      <c r="C170" s="38"/>
      <c r="D170" s="196" t="s">
        <v>1062</v>
      </c>
      <c r="E170" s="38"/>
      <c r="F170" s="237" t="s">
        <v>3081</v>
      </c>
      <c r="G170" s="38"/>
      <c r="H170" s="38"/>
      <c r="I170" s="238"/>
      <c r="J170" s="38"/>
      <c r="K170" s="38"/>
      <c r="L170" s="39"/>
      <c r="M170" s="239"/>
      <c r="N170" s="240"/>
      <c r="O170" s="77"/>
      <c r="P170" s="77"/>
      <c r="Q170" s="77"/>
      <c r="R170" s="77"/>
      <c r="S170" s="77"/>
      <c r="T170" s="78"/>
      <c r="U170" s="38"/>
      <c r="V170" s="38"/>
      <c r="W170" s="38"/>
      <c r="X170" s="38"/>
      <c r="Y170" s="38"/>
      <c r="Z170" s="38"/>
      <c r="AA170" s="38"/>
      <c r="AB170" s="38"/>
      <c r="AC170" s="38"/>
      <c r="AD170" s="38"/>
      <c r="AE170" s="38"/>
      <c r="AT170" s="19" t="s">
        <v>1062</v>
      </c>
      <c r="AU170" s="19" t="s">
        <v>82</v>
      </c>
    </row>
    <row r="171" s="2" customFormat="1" ht="16.5" customHeight="1">
      <c r="A171" s="38"/>
      <c r="B171" s="181"/>
      <c r="C171" s="182" t="s">
        <v>443</v>
      </c>
      <c r="D171" s="182" t="s">
        <v>259</v>
      </c>
      <c r="E171" s="183" t="s">
        <v>3079</v>
      </c>
      <c r="F171" s="184" t="s">
        <v>3084</v>
      </c>
      <c r="G171" s="185" t="s">
        <v>2505</v>
      </c>
      <c r="H171" s="186">
        <v>6</v>
      </c>
      <c r="I171" s="187"/>
      <c r="J171" s="188">
        <f>ROUND(I171*H171,2)</f>
        <v>0</v>
      </c>
      <c r="K171" s="184" t="s">
        <v>2351</v>
      </c>
      <c r="L171" s="39"/>
      <c r="M171" s="189" t="s">
        <v>1</v>
      </c>
      <c r="N171" s="190" t="s">
        <v>40</v>
      </c>
      <c r="O171" s="77"/>
      <c r="P171" s="191">
        <f>O171*H171</f>
        <v>0</v>
      </c>
      <c r="Q171" s="191">
        <v>0</v>
      </c>
      <c r="R171" s="191">
        <f>Q171*H171</f>
        <v>0</v>
      </c>
      <c r="S171" s="191">
        <v>0</v>
      </c>
      <c r="T171" s="192">
        <f>S171*H171</f>
        <v>0</v>
      </c>
      <c r="U171" s="38"/>
      <c r="V171" s="38"/>
      <c r="W171" s="38"/>
      <c r="X171" s="38"/>
      <c r="Y171" s="38"/>
      <c r="Z171" s="38"/>
      <c r="AA171" s="38"/>
      <c r="AB171" s="38"/>
      <c r="AC171" s="38"/>
      <c r="AD171" s="38"/>
      <c r="AE171" s="38"/>
      <c r="AR171" s="193" t="s">
        <v>108</v>
      </c>
      <c r="AT171" s="193" t="s">
        <v>259</v>
      </c>
      <c r="AU171" s="193" t="s">
        <v>82</v>
      </c>
      <c r="AY171" s="19" t="s">
        <v>257</v>
      </c>
      <c r="BE171" s="194">
        <f>IF(N171="základní",J171,0)</f>
        <v>0</v>
      </c>
      <c r="BF171" s="194">
        <f>IF(N171="snížená",J171,0)</f>
        <v>0</v>
      </c>
      <c r="BG171" s="194">
        <f>IF(N171="zákl. přenesená",J171,0)</f>
        <v>0</v>
      </c>
      <c r="BH171" s="194">
        <f>IF(N171="sníž. přenesená",J171,0)</f>
        <v>0</v>
      </c>
      <c r="BI171" s="194">
        <f>IF(N171="nulová",J171,0)</f>
        <v>0</v>
      </c>
      <c r="BJ171" s="19" t="s">
        <v>82</v>
      </c>
      <c r="BK171" s="194">
        <f>ROUND(I171*H171,2)</f>
        <v>0</v>
      </c>
      <c r="BL171" s="19" t="s">
        <v>108</v>
      </c>
      <c r="BM171" s="193" t="s">
        <v>711</v>
      </c>
    </row>
    <row r="172" s="2" customFormat="1">
      <c r="A172" s="38"/>
      <c r="B172" s="39"/>
      <c r="C172" s="38"/>
      <c r="D172" s="196" t="s">
        <v>1062</v>
      </c>
      <c r="E172" s="38"/>
      <c r="F172" s="237" t="s">
        <v>4557</v>
      </c>
      <c r="G172" s="38"/>
      <c r="H172" s="38"/>
      <c r="I172" s="238"/>
      <c r="J172" s="38"/>
      <c r="K172" s="38"/>
      <c r="L172" s="39"/>
      <c r="M172" s="239"/>
      <c r="N172" s="240"/>
      <c r="O172" s="77"/>
      <c r="P172" s="77"/>
      <c r="Q172" s="77"/>
      <c r="R172" s="77"/>
      <c r="S172" s="77"/>
      <c r="T172" s="78"/>
      <c r="U172" s="38"/>
      <c r="V172" s="38"/>
      <c r="W172" s="38"/>
      <c r="X172" s="38"/>
      <c r="Y172" s="38"/>
      <c r="Z172" s="38"/>
      <c r="AA172" s="38"/>
      <c r="AB172" s="38"/>
      <c r="AC172" s="38"/>
      <c r="AD172" s="38"/>
      <c r="AE172" s="38"/>
      <c r="AT172" s="19" t="s">
        <v>1062</v>
      </c>
      <c r="AU172" s="19" t="s">
        <v>82</v>
      </c>
    </row>
    <row r="173" s="2" customFormat="1" ht="16.5" customHeight="1">
      <c r="A173" s="38"/>
      <c r="B173" s="181"/>
      <c r="C173" s="182" t="s">
        <v>450</v>
      </c>
      <c r="D173" s="182" t="s">
        <v>259</v>
      </c>
      <c r="E173" s="183" t="s">
        <v>3082</v>
      </c>
      <c r="F173" s="184" t="s">
        <v>3087</v>
      </c>
      <c r="G173" s="185" t="s">
        <v>2505</v>
      </c>
      <c r="H173" s="186">
        <v>12</v>
      </c>
      <c r="I173" s="187"/>
      <c r="J173" s="188">
        <f>ROUND(I173*H173,2)</f>
        <v>0</v>
      </c>
      <c r="K173" s="184" t="s">
        <v>2351</v>
      </c>
      <c r="L173" s="39"/>
      <c r="M173" s="189" t="s">
        <v>1</v>
      </c>
      <c r="N173" s="190" t="s">
        <v>40</v>
      </c>
      <c r="O173" s="77"/>
      <c r="P173" s="191">
        <f>O173*H173</f>
        <v>0</v>
      </c>
      <c r="Q173" s="191">
        <v>0</v>
      </c>
      <c r="R173" s="191">
        <f>Q173*H173</f>
        <v>0</v>
      </c>
      <c r="S173" s="191">
        <v>0</v>
      </c>
      <c r="T173" s="192">
        <f>S173*H173</f>
        <v>0</v>
      </c>
      <c r="U173" s="38"/>
      <c r="V173" s="38"/>
      <c r="W173" s="38"/>
      <c r="X173" s="38"/>
      <c r="Y173" s="38"/>
      <c r="Z173" s="38"/>
      <c r="AA173" s="38"/>
      <c r="AB173" s="38"/>
      <c r="AC173" s="38"/>
      <c r="AD173" s="38"/>
      <c r="AE173" s="38"/>
      <c r="AR173" s="193" t="s">
        <v>108</v>
      </c>
      <c r="AT173" s="193" t="s">
        <v>259</v>
      </c>
      <c r="AU173" s="193" t="s">
        <v>82</v>
      </c>
      <c r="AY173" s="19" t="s">
        <v>257</v>
      </c>
      <c r="BE173" s="194">
        <f>IF(N173="základní",J173,0)</f>
        <v>0</v>
      </c>
      <c r="BF173" s="194">
        <f>IF(N173="snížená",J173,0)</f>
        <v>0</v>
      </c>
      <c r="BG173" s="194">
        <f>IF(N173="zákl. přenesená",J173,0)</f>
        <v>0</v>
      </c>
      <c r="BH173" s="194">
        <f>IF(N173="sníž. přenesená",J173,0)</f>
        <v>0</v>
      </c>
      <c r="BI173" s="194">
        <f>IF(N173="nulová",J173,0)</f>
        <v>0</v>
      </c>
      <c r="BJ173" s="19" t="s">
        <v>82</v>
      </c>
      <c r="BK173" s="194">
        <f>ROUND(I173*H173,2)</f>
        <v>0</v>
      </c>
      <c r="BL173" s="19" t="s">
        <v>108</v>
      </c>
      <c r="BM173" s="193" t="s">
        <v>727</v>
      </c>
    </row>
    <row r="174" s="2" customFormat="1">
      <c r="A174" s="38"/>
      <c r="B174" s="39"/>
      <c r="C174" s="38"/>
      <c r="D174" s="196" t="s">
        <v>1062</v>
      </c>
      <c r="E174" s="38"/>
      <c r="F174" s="237" t="s">
        <v>3088</v>
      </c>
      <c r="G174" s="38"/>
      <c r="H174" s="38"/>
      <c r="I174" s="238"/>
      <c r="J174" s="38"/>
      <c r="K174" s="38"/>
      <c r="L174" s="39"/>
      <c r="M174" s="239"/>
      <c r="N174" s="240"/>
      <c r="O174" s="77"/>
      <c r="P174" s="77"/>
      <c r="Q174" s="77"/>
      <c r="R174" s="77"/>
      <c r="S174" s="77"/>
      <c r="T174" s="78"/>
      <c r="U174" s="38"/>
      <c r="V174" s="38"/>
      <c r="W174" s="38"/>
      <c r="X174" s="38"/>
      <c r="Y174" s="38"/>
      <c r="Z174" s="38"/>
      <c r="AA174" s="38"/>
      <c r="AB174" s="38"/>
      <c r="AC174" s="38"/>
      <c r="AD174" s="38"/>
      <c r="AE174" s="38"/>
      <c r="AT174" s="19" t="s">
        <v>1062</v>
      </c>
      <c r="AU174" s="19" t="s">
        <v>82</v>
      </c>
    </row>
    <row r="175" s="2" customFormat="1" ht="21.75" customHeight="1">
      <c r="A175" s="38"/>
      <c r="B175" s="181"/>
      <c r="C175" s="182" t="s">
        <v>455</v>
      </c>
      <c r="D175" s="182" t="s">
        <v>259</v>
      </c>
      <c r="E175" s="183" t="s">
        <v>3083</v>
      </c>
      <c r="F175" s="184" t="s">
        <v>3022</v>
      </c>
      <c r="G175" s="185" t="s">
        <v>416</v>
      </c>
      <c r="H175" s="186">
        <v>1</v>
      </c>
      <c r="I175" s="187"/>
      <c r="J175" s="188">
        <f>ROUND(I175*H175,2)</f>
        <v>0</v>
      </c>
      <c r="K175" s="184" t="s">
        <v>2351</v>
      </c>
      <c r="L175" s="39"/>
      <c r="M175" s="189" t="s">
        <v>1</v>
      </c>
      <c r="N175" s="190" t="s">
        <v>40</v>
      </c>
      <c r="O175" s="77"/>
      <c r="P175" s="191">
        <f>O175*H175</f>
        <v>0</v>
      </c>
      <c r="Q175" s="191">
        <v>0</v>
      </c>
      <c r="R175" s="191">
        <f>Q175*H175</f>
        <v>0</v>
      </c>
      <c r="S175" s="191">
        <v>0</v>
      </c>
      <c r="T175" s="192">
        <f>S175*H175</f>
        <v>0</v>
      </c>
      <c r="U175" s="38"/>
      <c r="V175" s="38"/>
      <c r="W175" s="38"/>
      <c r="X175" s="38"/>
      <c r="Y175" s="38"/>
      <c r="Z175" s="38"/>
      <c r="AA175" s="38"/>
      <c r="AB175" s="38"/>
      <c r="AC175" s="38"/>
      <c r="AD175" s="38"/>
      <c r="AE175" s="38"/>
      <c r="AR175" s="193" t="s">
        <v>108</v>
      </c>
      <c r="AT175" s="193" t="s">
        <v>259</v>
      </c>
      <c r="AU175" s="193" t="s">
        <v>82</v>
      </c>
      <c r="AY175" s="19" t="s">
        <v>257</v>
      </c>
      <c r="BE175" s="194">
        <f>IF(N175="základní",J175,0)</f>
        <v>0</v>
      </c>
      <c r="BF175" s="194">
        <f>IF(N175="snížená",J175,0)</f>
        <v>0</v>
      </c>
      <c r="BG175" s="194">
        <f>IF(N175="zákl. přenesená",J175,0)</f>
        <v>0</v>
      </c>
      <c r="BH175" s="194">
        <f>IF(N175="sníž. přenesená",J175,0)</f>
        <v>0</v>
      </c>
      <c r="BI175" s="194">
        <f>IF(N175="nulová",J175,0)</f>
        <v>0</v>
      </c>
      <c r="BJ175" s="19" t="s">
        <v>82</v>
      </c>
      <c r="BK175" s="194">
        <f>ROUND(I175*H175,2)</f>
        <v>0</v>
      </c>
      <c r="BL175" s="19" t="s">
        <v>108</v>
      </c>
      <c r="BM175" s="193" t="s">
        <v>740</v>
      </c>
    </row>
    <row r="176" s="2" customFormat="1">
      <c r="A176" s="38"/>
      <c r="B176" s="39"/>
      <c r="C176" s="38"/>
      <c r="D176" s="196" t="s">
        <v>1062</v>
      </c>
      <c r="E176" s="38"/>
      <c r="F176" s="237" t="s">
        <v>3081</v>
      </c>
      <c r="G176" s="38"/>
      <c r="H176" s="38"/>
      <c r="I176" s="238"/>
      <c r="J176" s="38"/>
      <c r="K176" s="38"/>
      <c r="L176" s="39"/>
      <c r="M176" s="239"/>
      <c r="N176" s="240"/>
      <c r="O176" s="77"/>
      <c r="P176" s="77"/>
      <c r="Q176" s="77"/>
      <c r="R176" s="77"/>
      <c r="S176" s="77"/>
      <c r="T176" s="78"/>
      <c r="U176" s="38"/>
      <c r="V176" s="38"/>
      <c r="W176" s="38"/>
      <c r="X176" s="38"/>
      <c r="Y176" s="38"/>
      <c r="Z176" s="38"/>
      <c r="AA176" s="38"/>
      <c r="AB176" s="38"/>
      <c r="AC176" s="38"/>
      <c r="AD176" s="38"/>
      <c r="AE176" s="38"/>
      <c r="AT176" s="19" t="s">
        <v>1062</v>
      </c>
      <c r="AU176" s="19" t="s">
        <v>82</v>
      </c>
    </row>
    <row r="177" s="2" customFormat="1" ht="16.5" customHeight="1">
      <c r="A177" s="38"/>
      <c r="B177" s="181"/>
      <c r="C177" s="182" t="s">
        <v>462</v>
      </c>
      <c r="D177" s="182" t="s">
        <v>259</v>
      </c>
      <c r="E177" s="183" t="s">
        <v>3086</v>
      </c>
      <c r="F177" s="184" t="s">
        <v>3024</v>
      </c>
      <c r="G177" s="185" t="s">
        <v>2505</v>
      </c>
      <c r="H177" s="186">
        <v>4</v>
      </c>
      <c r="I177" s="187"/>
      <c r="J177" s="188">
        <f>ROUND(I177*H177,2)</f>
        <v>0</v>
      </c>
      <c r="K177" s="184" t="s">
        <v>2351</v>
      </c>
      <c r="L177" s="39"/>
      <c r="M177" s="189" t="s">
        <v>1</v>
      </c>
      <c r="N177" s="190" t="s">
        <v>40</v>
      </c>
      <c r="O177" s="77"/>
      <c r="P177" s="191">
        <f>O177*H177</f>
        <v>0</v>
      </c>
      <c r="Q177" s="191">
        <v>0</v>
      </c>
      <c r="R177" s="191">
        <f>Q177*H177</f>
        <v>0</v>
      </c>
      <c r="S177" s="191">
        <v>0</v>
      </c>
      <c r="T177" s="192">
        <f>S177*H177</f>
        <v>0</v>
      </c>
      <c r="U177" s="38"/>
      <c r="V177" s="38"/>
      <c r="W177" s="38"/>
      <c r="X177" s="38"/>
      <c r="Y177" s="38"/>
      <c r="Z177" s="38"/>
      <c r="AA177" s="38"/>
      <c r="AB177" s="38"/>
      <c r="AC177" s="38"/>
      <c r="AD177" s="38"/>
      <c r="AE177" s="38"/>
      <c r="AR177" s="193" t="s">
        <v>108</v>
      </c>
      <c r="AT177" s="193" t="s">
        <v>259</v>
      </c>
      <c r="AU177" s="193" t="s">
        <v>82</v>
      </c>
      <c r="AY177" s="19" t="s">
        <v>257</v>
      </c>
      <c r="BE177" s="194">
        <f>IF(N177="základní",J177,0)</f>
        <v>0</v>
      </c>
      <c r="BF177" s="194">
        <f>IF(N177="snížená",J177,0)</f>
        <v>0</v>
      </c>
      <c r="BG177" s="194">
        <f>IF(N177="zákl. přenesená",J177,0)</f>
        <v>0</v>
      </c>
      <c r="BH177" s="194">
        <f>IF(N177="sníž. přenesená",J177,0)</f>
        <v>0</v>
      </c>
      <c r="BI177" s="194">
        <f>IF(N177="nulová",J177,0)</f>
        <v>0</v>
      </c>
      <c r="BJ177" s="19" t="s">
        <v>82</v>
      </c>
      <c r="BK177" s="194">
        <f>ROUND(I177*H177,2)</f>
        <v>0</v>
      </c>
      <c r="BL177" s="19" t="s">
        <v>108</v>
      </c>
      <c r="BM177" s="193" t="s">
        <v>751</v>
      </c>
    </row>
    <row r="178" s="2" customFormat="1">
      <c r="A178" s="38"/>
      <c r="B178" s="39"/>
      <c r="C178" s="38"/>
      <c r="D178" s="196" t="s">
        <v>1062</v>
      </c>
      <c r="E178" s="38"/>
      <c r="F178" s="237" t="s">
        <v>4558</v>
      </c>
      <c r="G178" s="38"/>
      <c r="H178" s="38"/>
      <c r="I178" s="238"/>
      <c r="J178" s="38"/>
      <c r="K178" s="38"/>
      <c r="L178" s="39"/>
      <c r="M178" s="239"/>
      <c r="N178" s="240"/>
      <c r="O178" s="77"/>
      <c r="P178" s="77"/>
      <c r="Q178" s="77"/>
      <c r="R178" s="77"/>
      <c r="S178" s="77"/>
      <c r="T178" s="78"/>
      <c r="U178" s="38"/>
      <c r="V178" s="38"/>
      <c r="W178" s="38"/>
      <c r="X178" s="38"/>
      <c r="Y178" s="38"/>
      <c r="Z178" s="38"/>
      <c r="AA178" s="38"/>
      <c r="AB178" s="38"/>
      <c r="AC178" s="38"/>
      <c r="AD178" s="38"/>
      <c r="AE178" s="38"/>
      <c r="AT178" s="19" t="s">
        <v>1062</v>
      </c>
      <c r="AU178" s="19" t="s">
        <v>82</v>
      </c>
    </row>
    <row r="179" s="2" customFormat="1" ht="16.5" customHeight="1">
      <c r="A179" s="38"/>
      <c r="B179" s="181"/>
      <c r="C179" s="182" t="s">
        <v>468</v>
      </c>
      <c r="D179" s="182" t="s">
        <v>259</v>
      </c>
      <c r="E179" s="183" t="s">
        <v>3089</v>
      </c>
      <c r="F179" s="184" t="s">
        <v>3026</v>
      </c>
      <c r="G179" s="185" t="s">
        <v>416</v>
      </c>
      <c r="H179" s="186">
        <v>1</v>
      </c>
      <c r="I179" s="187"/>
      <c r="J179" s="188">
        <f>ROUND(I179*H179,2)</f>
        <v>0</v>
      </c>
      <c r="K179" s="184" t="s">
        <v>2351</v>
      </c>
      <c r="L179" s="39"/>
      <c r="M179" s="189" t="s">
        <v>1</v>
      </c>
      <c r="N179" s="190" t="s">
        <v>40</v>
      </c>
      <c r="O179" s="77"/>
      <c r="P179" s="191">
        <f>O179*H179</f>
        <v>0</v>
      </c>
      <c r="Q179" s="191">
        <v>0</v>
      </c>
      <c r="R179" s="191">
        <f>Q179*H179</f>
        <v>0</v>
      </c>
      <c r="S179" s="191">
        <v>0</v>
      </c>
      <c r="T179" s="192">
        <f>S179*H179</f>
        <v>0</v>
      </c>
      <c r="U179" s="38"/>
      <c r="V179" s="38"/>
      <c r="W179" s="38"/>
      <c r="X179" s="38"/>
      <c r="Y179" s="38"/>
      <c r="Z179" s="38"/>
      <c r="AA179" s="38"/>
      <c r="AB179" s="38"/>
      <c r="AC179" s="38"/>
      <c r="AD179" s="38"/>
      <c r="AE179" s="38"/>
      <c r="AR179" s="193" t="s">
        <v>108</v>
      </c>
      <c r="AT179" s="193" t="s">
        <v>259</v>
      </c>
      <c r="AU179" s="193" t="s">
        <v>82</v>
      </c>
      <c r="AY179" s="19" t="s">
        <v>257</v>
      </c>
      <c r="BE179" s="194">
        <f>IF(N179="základní",J179,0)</f>
        <v>0</v>
      </c>
      <c r="BF179" s="194">
        <f>IF(N179="snížená",J179,0)</f>
        <v>0</v>
      </c>
      <c r="BG179" s="194">
        <f>IF(N179="zákl. přenesená",J179,0)</f>
        <v>0</v>
      </c>
      <c r="BH179" s="194">
        <f>IF(N179="sníž. přenesená",J179,0)</f>
        <v>0</v>
      </c>
      <c r="BI179" s="194">
        <f>IF(N179="nulová",J179,0)</f>
        <v>0</v>
      </c>
      <c r="BJ179" s="19" t="s">
        <v>82</v>
      </c>
      <c r="BK179" s="194">
        <f>ROUND(I179*H179,2)</f>
        <v>0</v>
      </c>
      <c r="BL179" s="19" t="s">
        <v>108</v>
      </c>
      <c r="BM179" s="193" t="s">
        <v>763</v>
      </c>
    </row>
    <row r="180" s="2" customFormat="1">
      <c r="A180" s="38"/>
      <c r="B180" s="39"/>
      <c r="C180" s="38"/>
      <c r="D180" s="196" t="s">
        <v>1062</v>
      </c>
      <c r="E180" s="38"/>
      <c r="F180" s="237" t="s">
        <v>3081</v>
      </c>
      <c r="G180" s="38"/>
      <c r="H180" s="38"/>
      <c r="I180" s="238"/>
      <c r="J180" s="38"/>
      <c r="K180" s="38"/>
      <c r="L180" s="39"/>
      <c r="M180" s="239"/>
      <c r="N180" s="240"/>
      <c r="O180" s="77"/>
      <c r="P180" s="77"/>
      <c r="Q180" s="77"/>
      <c r="R180" s="77"/>
      <c r="S180" s="77"/>
      <c r="T180" s="78"/>
      <c r="U180" s="38"/>
      <c r="V180" s="38"/>
      <c r="W180" s="38"/>
      <c r="X180" s="38"/>
      <c r="Y180" s="38"/>
      <c r="Z180" s="38"/>
      <c r="AA180" s="38"/>
      <c r="AB180" s="38"/>
      <c r="AC180" s="38"/>
      <c r="AD180" s="38"/>
      <c r="AE180" s="38"/>
      <c r="AT180" s="19" t="s">
        <v>1062</v>
      </c>
      <c r="AU180" s="19" t="s">
        <v>82</v>
      </c>
    </row>
    <row r="181" s="2" customFormat="1" ht="16.5" customHeight="1">
      <c r="A181" s="38"/>
      <c r="B181" s="181"/>
      <c r="C181" s="182" t="s">
        <v>476</v>
      </c>
      <c r="D181" s="182" t="s">
        <v>259</v>
      </c>
      <c r="E181" s="183" t="s">
        <v>3090</v>
      </c>
      <c r="F181" s="184" t="s">
        <v>3028</v>
      </c>
      <c r="G181" s="185" t="s">
        <v>416</v>
      </c>
      <c r="H181" s="186">
        <v>1</v>
      </c>
      <c r="I181" s="187"/>
      <c r="J181" s="188">
        <f>ROUND(I181*H181,2)</f>
        <v>0</v>
      </c>
      <c r="K181" s="184" t="s">
        <v>2351</v>
      </c>
      <c r="L181" s="39"/>
      <c r="M181" s="189" t="s">
        <v>1</v>
      </c>
      <c r="N181" s="190" t="s">
        <v>40</v>
      </c>
      <c r="O181" s="77"/>
      <c r="P181" s="191">
        <f>O181*H181</f>
        <v>0</v>
      </c>
      <c r="Q181" s="191">
        <v>0</v>
      </c>
      <c r="R181" s="191">
        <f>Q181*H181</f>
        <v>0</v>
      </c>
      <c r="S181" s="191">
        <v>0</v>
      </c>
      <c r="T181" s="192">
        <f>S181*H181</f>
        <v>0</v>
      </c>
      <c r="U181" s="38"/>
      <c r="V181" s="38"/>
      <c r="W181" s="38"/>
      <c r="X181" s="38"/>
      <c r="Y181" s="38"/>
      <c r="Z181" s="38"/>
      <c r="AA181" s="38"/>
      <c r="AB181" s="38"/>
      <c r="AC181" s="38"/>
      <c r="AD181" s="38"/>
      <c r="AE181" s="38"/>
      <c r="AR181" s="193" t="s">
        <v>108</v>
      </c>
      <c r="AT181" s="193" t="s">
        <v>259</v>
      </c>
      <c r="AU181" s="193" t="s">
        <v>82</v>
      </c>
      <c r="AY181" s="19" t="s">
        <v>257</v>
      </c>
      <c r="BE181" s="194">
        <f>IF(N181="základní",J181,0)</f>
        <v>0</v>
      </c>
      <c r="BF181" s="194">
        <f>IF(N181="snížená",J181,0)</f>
        <v>0</v>
      </c>
      <c r="BG181" s="194">
        <f>IF(N181="zákl. přenesená",J181,0)</f>
        <v>0</v>
      </c>
      <c r="BH181" s="194">
        <f>IF(N181="sníž. přenesená",J181,0)</f>
        <v>0</v>
      </c>
      <c r="BI181" s="194">
        <f>IF(N181="nulová",J181,0)</f>
        <v>0</v>
      </c>
      <c r="BJ181" s="19" t="s">
        <v>82</v>
      </c>
      <c r="BK181" s="194">
        <f>ROUND(I181*H181,2)</f>
        <v>0</v>
      </c>
      <c r="BL181" s="19" t="s">
        <v>108</v>
      </c>
      <c r="BM181" s="193" t="s">
        <v>771</v>
      </c>
    </row>
    <row r="182" s="2" customFormat="1">
      <c r="A182" s="38"/>
      <c r="B182" s="39"/>
      <c r="C182" s="38"/>
      <c r="D182" s="196" t="s">
        <v>1062</v>
      </c>
      <c r="E182" s="38"/>
      <c r="F182" s="237" t="s">
        <v>3081</v>
      </c>
      <c r="G182" s="38"/>
      <c r="H182" s="38"/>
      <c r="I182" s="238"/>
      <c r="J182" s="38"/>
      <c r="K182" s="38"/>
      <c r="L182" s="39"/>
      <c r="M182" s="247"/>
      <c r="N182" s="248"/>
      <c r="O182" s="243"/>
      <c r="P182" s="243"/>
      <c r="Q182" s="243"/>
      <c r="R182" s="243"/>
      <c r="S182" s="243"/>
      <c r="T182" s="249"/>
      <c r="U182" s="38"/>
      <c r="V182" s="38"/>
      <c r="W182" s="38"/>
      <c r="X182" s="38"/>
      <c r="Y182" s="38"/>
      <c r="Z182" s="38"/>
      <c r="AA182" s="38"/>
      <c r="AB182" s="38"/>
      <c r="AC182" s="38"/>
      <c r="AD182" s="38"/>
      <c r="AE182" s="38"/>
      <c r="AT182" s="19" t="s">
        <v>1062</v>
      </c>
      <c r="AU182" s="19" t="s">
        <v>82</v>
      </c>
    </row>
    <row r="183" s="2" customFormat="1" ht="6.96" customHeight="1">
      <c r="A183" s="38"/>
      <c r="B183" s="60"/>
      <c r="C183" s="61"/>
      <c r="D183" s="61"/>
      <c r="E183" s="61"/>
      <c r="F183" s="61"/>
      <c r="G183" s="61"/>
      <c r="H183" s="61"/>
      <c r="I183" s="61"/>
      <c r="J183" s="61"/>
      <c r="K183" s="61"/>
      <c r="L183" s="39"/>
      <c r="M183" s="38"/>
      <c r="O183" s="38"/>
      <c r="P183" s="38"/>
      <c r="Q183" s="38"/>
      <c r="R183" s="38"/>
      <c r="S183" s="38"/>
      <c r="T183" s="38"/>
      <c r="U183" s="38"/>
      <c r="V183" s="38"/>
      <c r="W183" s="38"/>
      <c r="X183" s="38"/>
      <c r="Y183" s="38"/>
      <c r="Z183" s="38"/>
      <c r="AA183" s="38"/>
      <c r="AB183" s="38"/>
      <c r="AC183" s="38"/>
      <c r="AD183" s="38"/>
      <c r="AE183" s="38"/>
    </row>
  </sheetData>
  <autoFilter ref="C124:K182"/>
  <mergeCells count="15">
    <mergeCell ref="E7:H7"/>
    <mergeCell ref="E11:H11"/>
    <mergeCell ref="E9:H9"/>
    <mergeCell ref="E13:H13"/>
    <mergeCell ref="E22:H22"/>
    <mergeCell ref="E31:H31"/>
    <mergeCell ref="E85:H85"/>
    <mergeCell ref="E89:H89"/>
    <mergeCell ref="E87:H87"/>
    <mergeCell ref="E91:H91"/>
    <mergeCell ref="E111:H111"/>
    <mergeCell ref="E115:H115"/>
    <mergeCell ref="E113:H113"/>
    <mergeCell ref="E117:H117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26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8" t="s">
        <v>5</v>
      </c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170</v>
      </c>
    </row>
    <row r="3" s="1" customFormat="1" ht="6.96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2"/>
      <c r="AT3" s="19" t="s">
        <v>85</v>
      </c>
    </row>
    <row r="4" s="1" customFormat="1" ht="24.96" customHeight="1">
      <c r="B4" s="22"/>
      <c r="D4" s="23" t="s">
        <v>198</v>
      </c>
      <c r="L4" s="22"/>
      <c r="M4" s="130" t="s">
        <v>10</v>
      </c>
      <c r="AT4" s="19" t="s">
        <v>3</v>
      </c>
    </row>
    <row r="5" s="1" customFormat="1" ht="6.96" customHeight="1">
      <c r="B5" s="22"/>
      <c r="L5" s="22"/>
    </row>
    <row r="6" s="1" customFormat="1" ht="12" customHeight="1">
      <c r="B6" s="22"/>
      <c r="D6" s="32" t="s">
        <v>16</v>
      </c>
      <c r="L6" s="22"/>
    </row>
    <row r="7" s="1" customFormat="1" ht="16.5" customHeight="1">
      <c r="B7" s="22"/>
      <c r="E7" s="131" t="str">
        <f>'Rekapitulace stavby'!K6</f>
        <v>FNOL Novostavba Pavilonu B</v>
      </c>
      <c r="F7" s="32"/>
      <c r="G7" s="32"/>
      <c r="H7" s="32"/>
      <c r="L7" s="22"/>
    </row>
    <row r="8">
      <c r="B8" s="22"/>
      <c r="D8" s="32" t="s">
        <v>199</v>
      </c>
      <c r="L8" s="22"/>
    </row>
    <row r="9" s="1" customFormat="1" ht="16.5" customHeight="1">
      <c r="B9" s="22"/>
      <c r="E9" s="131" t="s">
        <v>200</v>
      </c>
      <c r="F9" s="1"/>
      <c r="G9" s="1"/>
      <c r="H9" s="1"/>
      <c r="L9" s="22"/>
    </row>
    <row r="10" s="1" customFormat="1" ht="12" customHeight="1">
      <c r="B10" s="22"/>
      <c r="D10" s="32" t="s">
        <v>201</v>
      </c>
      <c r="L10" s="22"/>
    </row>
    <row r="11" s="2" customFormat="1" ht="16.5" customHeight="1">
      <c r="A11" s="38"/>
      <c r="B11" s="39"/>
      <c r="C11" s="38"/>
      <c r="D11" s="38"/>
      <c r="E11" s="132" t="s">
        <v>3838</v>
      </c>
      <c r="F11" s="38"/>
      <c r="G11" s="38"/>
      <c r="H11" s="38"/>
      <c r="I11" s="38"/>
      <c r="J11" s="38"/>
      <c r="K11" s="38"/>
      <c r="L11" s="55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</row>
    <row r="12" s="2" customFormat="1" ht="12" customHeight="1">
      <c r="A12" s="38"/>
      <c r="B12" s="39"/>
      <c r="C12" s="38"/>
      <c r="D12" s="32" t="s">
        <v>2982</v>
      </c>
      <c r="E12" s="38"/>
      <c r="F12" s="38"/>
      <c r="G12" s="38"/>
      <c r="H12" s="38"/>
      <c r="I12" s="38"/>
      <c r="J12" s="38"/>
      <c r="K12" s="38"/>
      <c r="L12" s="55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</row>
    <row r="13" s="2" customFormat="1" ht="16.5" customHeight="1">
      <c r="A13" s="38"/>
      <c r="B13" s="39"/>
      <c r="C13" s="38"/>
      <c r="D13" s="38"/>
      <c r="E13" s="67" t="s">
        <v>4559</v>
      </c>
      <c r="F13" s="38"/>
      <c r="G13" s="38"/>
      <c r="H13" s="38"/>
      <c r="I13" s="38"/>
      <c r="J13" s="38"/>
      <c r="K13" s="38"/>
      <c r="L13" s="55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="2" customFormat="1">
      <c r="A14" s="38"/>
      <c r="B14" s="39"/>
      <c r="C14" s="38"/>
      <c r="D14" s="38"/>
      <c r="E14" s="38"/>
      <c r="F14" s="38"/>
      <c r="G14" s="38"/>
      <c r="H14" s="38"/>
      <c r="I14" s="38"/>
      <c r="J14" s="38"/>
      <c r="K14" s="38"/>
      <c r="L14" s="55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="2" customFormat="1" ht="12" customHeight="1">
      <c r="A15" s="38"/>
      <c r="B15" s="39"/>
      <c r="C15" s="38"/>
      <c r="D15" s="32" t="s">
        <v>18</v>
      </c>
      <c r="E15" s="38"/>
      <c r="F15" s="27" t="s">
        <v>1</v>
      </c>
      <c r="G15" s="38"/>
      <c r="H15" s="38"/>
      <c r="I15" s="32" t="s">
        <v>19</v>
      </c>
      <c r="J15" s="27" t="s">
        <v>1</v>
      </c>
      <c r="K15" s="38"/>
      <c r="L15" s="55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6" s="2" customFormat="1" ht="12" customHeight="1">
      <c r="A16" s="38"/>
      <c r="B16" s="39"/>
      <c r="C16" s="38"/>
      <c r="D16" s="32" t="s">
        <v>20</v>
      </c>
      <c r="E16" s="38"/>
      <c r="F16" s="27" t="s">
        <v>21</v>
      </c>
      <c r="G16" s="38"/>
      <c r="H16" s="38"/>
      <c r="I16" s="32" t="s">
        <v>22</v>
      </c>
      <c r="J16" s="69" t="str">
        <f>'Rekapitulace stavby'!AN8</f>
        <v>8. 4. 2023</v>
      </c>
      <c r="K16" s="38"/>
      <c r="L16" s="55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</row>
    <row r="17" s="2" customFormat="1" ht="10.8" customHeight="1">
      <c r="A17" s="38"/>
      <c r="B17" s="39"/>
      <c r="C17" s="38"/>
      <c r="D17" s="38"/>
      <c r="E17" s="38"/>
      <c r="F17" s="38"/>
      <c r="G17" s="38"/>
      <c r="H17" s="38"/>
      <c r="I17" s="38"/>
      <c r="J17" s="38"/>
      <c r="K17" s="38"/>
      <c r="L17" s="55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</row>
    <row r="18" s="2" customFormat="1" ht="12" customHeight="1">
      <c r="A18" s="38"/>
      <c r="B18" s="39"/>
      <c r="C18" s="38"/>
      <c r="D18" s="32" t="s">
        <v>24</v>
      </c>
      <c r="E18" s="38"/>
      <c r="F18" s="38"/>
      <c r="G18" s="38"/>
      <c r="H18" s="38"/>
      <c r="I18" s="32" t="s">
        <v>25</v>
      </c>
      <c r="J18" s="27" t="s">
        <v>1</v>
      </c>
      <c r="K18" s="38"/>
      <c r="L18" s="55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</row>
    <row r="19" s="2" customFormat="1" ht="18" customHeight="1">
      <c r="A19" s="38"/>
      <c r="B19" s="39"/>
      <c r="C19" s="38"/>
      <c r="D19" s="38"/>
      <c r="E19" s="27" t="s">
        <v>26</v>
      </c>
      <c r="F19" s="38"/>
      <c r="G19" s="38"/>
      <c r="H19" s="38"/>
      <c r="I19" s="32" t="s">
        <v>27</v>
      </c>
      <c r="J19" s="27" t="s">
        <v>1</v>
      </c>
      <c r="K19" s="38"/>
      <c r="L19" s="55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</row>
    <row r="20" s="2" customFormat="1" ht="6.96" customHeight="1">
      <c r="A20" s="38"/>
      <c r="B20" s="39"/>
      <c r="C20" s="38"/>
      <c r="D20" s="38"/>
      <c r="E20" s="38"/>
      <c r="F20" s="38"/>
      <c r="G20" s="38"/>
      <c r="H20" s="38"/>
      <c r="I20" s="38"/>
      <c r="J20" s="38"/>
      <c r="K20" s="38"/>
      <c r="L20" s="55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</row>
    <row r="21" s="2" customFormat="1" ht="12" customHeight="1">
      <c r="A21" s="38"/>
      <c r="B21" s="39"/>
      <c r="C21" s="38"/>
      <c r="D21" s="32" t="s">
        <v>28</v>
      </c>
      <c r="E21" s="38"/>
      <c r="F21" s="38"/>
      <c r="G21" s="38"/>
      <c r="H21" s="38"/>
      <c r="I21" s="32" t="s">
        <v>25</v>
      </c>
      <c r="J21" s="33" t="str">
        <f>'Rekapitulace stavby'!AN13</f>
        <v>Vyplň údaj</v>
      </c>
      <c r="K21" s="38"/>
      <c r="L21" s="55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</row>
    <row r="22" s="2" customFormat="1" ht="18" customHeight="1">
      <c r="A22" s="38"/>
      <c r="B22" s="39"/>
      <c r="C22" s="38"/>
      <c r="D22" s="38"/>
      <c r="E22" s="33" t="str">
        <f>'Rekapitulace stavby'!E14</f>
        <v>Vyplň údaj</v>
      </c>
      <c r="F22" s="27"/>
      <c r="G22" s="27"/>
      <c r="H22" s="27"/>
      <c r="I22" s="32" t="s">
        <v>27</v>
      </c>
      <c r="J22" s="33" t="str">
        <f>'Rekapitulace stavby'!AN14</f>
        <v>Vyplň údaj</v>
      </c>
      <c r="K22" s="38"/>
      <c r="L22" s="55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</row>
    <row r="23" s="2" customFormat="1" ht="6.96" customHeight="1">
      <c r="A23" s="38"/>
      <c r="B23" s="39"/>
      <c r="C23" s="38"/>
      <c r="D23" s="38"/>
      <c r="E23" s="38"/>
      <c r="F23" s="38"/>
      <c r="G23" s="38"/>
      <c r="H23" s="38"/>
      <c r="I23" s="38"/>
      <c r="J23" s="38"/>
      <c r="K23" s="38"/>
      <c r="L23" s="55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</row>
    <row r="24" s="2" customFormat="1" ht="12" customHeight="1">
      <c r="A24" s="38"/>
      <c r="B24" s="39"/>
      <c r="C24" s="38"/>
      <c r="D24" s="32" t="s">
        <v>30</v>
      </c>
      <c r="E24" s="38"/>
      <c r="F24" s="38"/>
      <c r="G24" s="38"/>
      <c r="H24" s="38"/>
      <c r="I24" s="32" t="s">
        <v>25</v>
      </c>
      <c r="J24" s="27" t="s">
        <v>1</v>
      </c>
      <c r="K24" s="38"/>
      <c r="L24" s="55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</row>
    <row r="25" s="2" customFormat="1" ht="18" customHeight="1">
      <c r="A25" s="38"/>
      <c r="B25" s="39"/>
      <c r="C25" s="38"/>
      <c r="D25" s="38"/>
      <c r="E25" s="27" t="s">
        <v>31</v>
      </c>
      <c r="F25" s="38"/>
      <c r="G25" s="38"/>
      <c r="H25" s="38"/>
      <c r="I25" s="32" t="s">
        <v>27</v>
      </c>
      <c r="J25" s="27" t="s">
        <v>1</v>
      </c>
      <c r="K25" s="38"/>
      <c r="L25" s="55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</row>
    <row r="26" s="2" customFormat="1" ht="6.96" customHeight="1">
      <c r="A26" s="38"/>
      <c r="B26" s="39"/>
      <c r="C26" s="38"/>
      <c r="D26" s="38"/>
      <c r="E26" s="38"/>
      <c r="F26" s="38"/>
      <c r="G26" s="38"/>
      <c r="H26" s="38"/>
      <c r="I26" s="38"/>
      <c r="J26" s="38"/>
      <c r="K26" s="38"/>
      <c r="L26" s="55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="2" customFormat="1" ht="12" customHeight="1">
      <c r="A27" s="38"/>
      <c r="B27" s="39"/>
      <c r="C27" s="38"/>
      <c r="D27" s="32" t="s">
        <v>33</v>
      </c>
      <c r="E27" s="38"/>
      <c r="F27" s="38"/>
      <c r="G27" s="38"/>
      <c r="H27" s="38"/>
      <c r="I27" s="32" t="s">
        <v>25</v>
      </c>
      <c r="J27" s="27" t="str">
        <f>IF('Rekapitulace stavby'!AN19="","",'Rekapitulace stavby'!AN19)</f>
        <v/>
      </c>
      <c r="K27" s="38"/>
      <c r="L27" s="55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</row>
    <row r="28" s="2" customFormat="1" ht="18" customHeight="1">
      <c r="A28" s="38"/>
      <c r="B28" s="39"/>
      <c r="C28" s="38"/>
      <c r="D28" s="38"/>
      <c r="E28" s="27" t="str">
        <f>IF('Rekapitulace stavby'!E20="","",'Rekapitulace stavby'!E20)</f>
        <v xml:space="preserve"> </v>
      </c>
      <c r="F28" s="38"/>
      <c r="G28" s="38"/>
      <c r="H28" s="38"/>
      <c r="I28" s="32" t="s">
        <v>27</v>
      </c>
      <c r="J28" s="27" t="str">
        <f>IF('Rekapitulace stavby'!AN20="","",'Rekapitulace stavby'!AN20)</f>
        <v/>
      </c>
      <c r="K28" s="38"/>
      <c r="L28" s="55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="2" customFormat="1" ht="6.96" customHeight="1">
      <c r="A29" s="38"/>
      <c r="B29" s="39"/>
      <c r="C29" s="38"/>
      <c r="D29" s="38"/>
      <c r="E29" s="38"/>
      <c r="F29" s="38"/>
      <c r="G29" s="38"/>
      <c r="H29" s="38"/>
      <c r="I29" s="38"/>
      <c r="J29" s="38"/>
      <c r="K29" s="38"/>
      <c r="L29" s="55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</row>
    <row r="30" s="2" customFormat="1" ht="12" customHeight="1">
      <c r="A30" s="38"/>
      <c r="B30" s="39"/>
      <c r="C30" s="38"/>
      <c r="D30" s="32" t="s">
        <v>34</v>
      </c>
      <c r="E30" s="38"/>
      <c r="F30" s="38"/>
      <c r="G30" s="38"/>
      <c r="H30" s="38"/>
      <c r="I30" s="38"/>
      <c r="J30" s="38"/>
      <c r="K30" s="38"/>
      <c r="L30" s="55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="8" customFormat="1" ht="16.5" customHeight="1">
      <c r="A31" s="133"/>
      <c r="B31" s="134"/>
      <c r="C31" s="133"/>
      <c r="D31" s="133"/>
      <c r="E31" s="36" t="s">
        <v>1</v>
      </c>
      <c r="F31" s="36"/>
      <c r="G31" s="36"/>
      <c r="H31" s="36"/>
      <c r="I31" s="133"/>
      <c r="J31" s="133"/>
      <c r="K31" s="133"/>
      <c r="L31" s="135"/>
      <c r="S31" s="133"/>
      <c r="T31" s="133"/>
      <c r="U31" s="133"/>
      <c r="V31" s="133"/>
      <c r="W31" s="133"/>
      <c r="X31" s="133"/>
      <c r="Y31" s="133"/>
      <c r="Z31" s="133"/>
      <c r="AA31" s="133"/>
      <c r="AB31" s="133"/>
      <c r="AC31" s="133"/>
      <c r="AD31" s="133"/>
      <c r="AE31" s="133"/>
    </row>
    <row r="32" s="2" customFormat="1" ht="6.96" customHeight="1">
      <c r="A32" s="38"/>
      <c r="B32" s="39"/>
      <c r="C32" s="38"/>
      <c r="D32" s="38"/>
      <c r="E32" s="38"/>
      <c r="F32" s="38"/>
      <c r="G32" s="38"/>
      <c r="H32" s="38"/>
      <c r="I32" s="38"/>
      <c r="J32" s="38"/>
      <c r="K32" s="38"/>
      <c r="L32" s="55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="2" customFormat="1" ht="6.96" customHeight="1">
      <c r="A33" s="38"/>
      <c r="B33" s="39"/>
      <c r="C33" s="38"/>
      <c r="D33" s="90"/>
      <c r="E33" s="90"/>
      <c r="F33" s="90"/>
      <c r="G33" s="90"/>
      <c r="H33" s="90"/>
      <c r="I33" s="90"/>
      <c r="J33" s="90"/>
      <c r="K33" s="90"/>
      <c r="L33" s="55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="2" customFormat="1" ht="25.44" customHeight="1">
      <c r="A34" s="38"/>
      <c r="B34" s="39"/>
      <c r="C34" s="38"/>
      <c r="D34" s="136" t="s">
        <v>35</v>
      </c>
      <c r="E34" s="38"/>
      <c r="F34" s="38"/>
      <c r="G34" s="38"/>
      <c r="H34" s="38"/>
      <c r="I34" s="38"/>
      <c r="J34" s="96">
        <f>ROUND(J125, 2)</f>
        <v>0</v>
      </c>
      <c r="K34" s="38"/>
      <c r="L34" s="55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s="2" customFormat="1" ht="6.96" customHeight="1">
      <c r="A35" s="38"/>
      <c r="B35" s="39"/>
      <c r="C35" s="38"/>
      <c r="D35" s="90"/>
      <c r="E35" s="90"/>
      <c r="F35" s="90"/>
      <c r="G35" s="90"/>
      <c r="H35" s="90"/>
      <c r="I35" s="90"/>
      <c r="J35" s="90"/>
      <c r="K35" s="90"/>
      <c r="L35" s="55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s="2" customFormat="1" ht="14.4" customHeight="1">
      <c r="A36" s="38"/>
      <c r="B36" s="39"/>
      <c r="C36" s="38"/>
      <c r="D36" s="38"/>
      <c r="E36" s="38"/>
      <c r="F36" s="43" t="s">
        <v>37</v>
      </c>
      <c r="G36" s="38"/>
      <c r="H36" s="38"/>
      <c r="I36" s="43" t="s">
        <v>36</v>
      </c>
      <c r="J36" s="43" t="s">
        <v>38</v>
      </c>
      <c r="K36" s="38"/>
      <c r="L36" s="55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s="2" customFormat="1" ht="14.4" customHeight="1">
      <c r="A37" s="38"/>
      <c r="B37" s="39"/>
      <c r="C37" s="38"/>
      <c r="D37" s="132" t="s">
        <v>39</v>
      </c>
      <c r="E37" s="32" t="s">
        <v>40</v>
      </c>
      <c r="F37" s="137">
        <f>ROUND((SUM(BE125:BE148)),  2)</f>
        <v>0</v>
      </c>
      <c r="G37" s="38"/>
      <c r="H37" s="38"/>
      <c r="I37" s="138">
        <v>0.20999999999999999</v>
      </c>
      <c r="J37" s="137">
        <f>ROUND(((SUM(BE125:BE148))*I37),  2)</f>
        <v>0</v>
      </c>
      <c r="K37" s="38"/>
      <c r="L37" s="55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s="2" customFormat="1" ht="14.4" customHeight="1">
      <c r="A38" s="38"/>
      <c r="B38" s="39"/>
      <c r="C38" s="38"/>
      <c r="D38" s="38"/>
      <c r="E38" s="32" t="s">
        <v>41</v>
      </c>
      <c r="F38" s="137">
        <f>ROUND((SUM(BF125:BF148)),  2)</f>
        <v>0</v>
      </c>
      <c r="G38" s="38"/>
      <c r="H38" s="38"/>
      <c r="I38" s="138">
        <v>0.14999999999999999</v>
      </c>
      <c r="J38" s="137">
        <f>ROUND(((SUM(BF125:BF148))*I38),  2)</f>
        <v>0</v>
      </c>
      <c r="K38" s="38"/>
      <c r="L38" s="55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hidden="1" s="2" customFormat="1" ht="14.4" customHeight="1">
      <c r="A39" s="38"/>
      <c r="B39" s="39"/>
      <c r="C39" s="38"/>
      <c r="D39" s="38"/>
      <c r="E39" s="32" t="s">
        <v>42</v>
      </c>
      <c r="F39" s="137">
        <f>ROUND((SUM(BG125:BG148)),  2)</f>
        <v>0</v>
      </c>
      <c r="G39" s="38"/>
      <c r="H39" s="38"/>
      <c r="I39" s="138">
        <v>0.20999999999999999</v>
      </c>
      <c r="J39" s="137">
        <f>0</f>
        <v>0</v>
      </c>
      <c r="K39" s="38"/>
      <c r="L39" s="55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hidden="1" s="2" customFormat="1" ht="14.4" customHeight="1">
      <c r="A40" s="38"/>
      <c r="B40" s="39"/>
      <c r="C40" s="38"/>
      <c r="D40" s="38"/>
      <c r="E40" s="32" t="s">
        <v>43</v>
      </c>
      <c r="F40" s="137">
        <f>ROUND((SUM(BH125:BH148)),  2)</f>
        <v>0</v>
      </c>
      <c r="G40" s="38"/>
      <c r="H40" s="38"/>
      <c r="I40" s="138">
        <v>0.14999999999999999</v>
      </c>
      <c r="J40" s="137">
        <f>0</f>
        <v>0</v>
      </c>
      <c r="K40" s="38"/>
      <c r="L40" s="55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hidden="1" s="2" customFormat="1" ht="14.4" customHeight="1">
      <c r="A41" s="38"/>
      <c r="B41" s="39"/>
      <c r="C41" s="38"/>
      <c r="D41" s="38"/>
      <c r="E41" s="32" t="s">
        <v>44</v>
      </c>
      <c r="F41" s="137">
        <f>ROUND((SUM(BI125:BI148)),  2)</f>
        <v>0</v>
      </c>
      <c r="G41" s="38"/>
      <c r="H41" s="38"/>
      <c r="I41" s="138">
        <v>0</v>
      </c>
      <c r="J41" s="137">
        <f>0</f>
        <v>0</v>
      </c>
      <c r="K41" s="38"/>
      <c r="L41" s="55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</row>
    <row r="42" s="2" customFormat="1" ht="6.96" customHeight="1">
      <c r="A42" s="38"/>
      <c r="B42" s="39"/>
      <c r="C42" s="38"/>
      <c r="D42" s="38"/>
      <c r="E42" s="38"/>
      <c r="F42" s="38"/>
      <c r="G42" s="38"/>
      <c r="H42" s="38"/>
      <c r="I42" s="38"/>
      <c r="J42" s="38"/>
      <c r="K42" s="38"/>
      <c r="L42" s="55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</row>
    <row r="43" s="2" customFormat="1" ht="25.44" customHeight="1">
      <c r="A43" s="38"/>
      <c r="B43" s="39"/>
      <c r="C43" s="139"/>
      <c r="D43" s="140" t="s">
        <v>45</v>
      </c>
      <c r="E43" s="81"/>
      <c r="F43" s="81"/>
      <c r="G43" s="141" t="s">
        <v>46</v>
      </c>
      <c r="H43" s="142" t="s">
        <v>47</v>
      </c>
      <c r="I43" s="81"/>
      <c r="J43" s="143">
        <f>SUM(J34:J41)</f>
        <v>0</v>
      </c>
      <c r="K43" s="144"/>
      <c r="L43" s="55"/>
      <c r="S43" s="38"/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</row>
    <row r="44" s="2" customFormat="1" ht="14.4" customHeight="1">
      <c r="A44" s="38"/>
      <c r="B44" s="39"/>
      <c r="C44" s="38"/>
      <c r="D44" s="38"/>
      <c r="E44" s="38"/>
      <c r="F44" s="38"/>
      <c r="G44" s="38"/>
      <c r="H44" s="38"/>
      <c r="I44" s="38"/>
      <c r="J44" s="38"/>
      <c r="K44" s="38"/>
      <c r="L44" s="55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</row>
    <row r="45" s="1" customFormat="1" ht="14.4" customHeight="1">
      <c r="B45" s="22"/>
      <c r="L45" s="22"/>
    </row>
    <row r="46" s="1" customFormat="1" ht="14.4" customHeight="1">
      <c r="B46" s="22"/>
      <c r="L46" s="22"/>
    </row>
    <row r="47" s="1" customFormat="1" ht="14.4" customHeight="1">
      <c r="B47" s="22"/>
      <c r="L47" s="22"/>
    </row>
    <row r="48" s="1" customFormat="1" ht="14.4" customHeight="1">
      <c r="B48" s="22"/>
      <c r="L48" s="22"/>
    </row>
    <row r="49" s="1" customFormat="1" ht="14.4" customHeight="1">
      <c r="B49" s="22"/>
      <c r="L49" s="22"/>
    </row>
    <row r="50" s="2" customFormat="1" ht="14.4" customHeight="1">
      <c r="B50" s="55"/>
      <c r="D50" s="56" t="s">
        <v>48</v>
      </c>
      <c r="E50" s="57"/>
      <c r="F50" s="57"/>
      <c r="G50" s="56" t="s">
        <v>49</v>
      </c>
      <c r="H50" s="57"/>
      <c r="I50" s="57"/>
      <c r="J50" s="57"/>
      <c r="K50" s="57"/>
      <c r="L50" s="55"/>
    </row>
    <row r="51">
      <c r="B51" s="22"/>
      <c r="L51" s="22"/>
    </row>
    <row r="52">
      <c r="B52" s="22"/>
      <c r="L52" s="22"/>
    </row>
    <row r="53">
      <c r="B53" s="22"/>
      <c r="L53" s="22"/>
    </row>
    <row r="54">
      <c r="B54" s="22"/>
      <c r="L54" s="22"/>
    </row>
    <row r="55">
      <c r="B55" s="22"/>
      <c r="L55" s="22"/>
    </row>
    <row r="56">
      <c r="B56" s="22"/>
      <c r="L56" s="22"/>
    </row>
    <row r="57">
      <c r="B57" s="22"/>
      <c r="L57" s="22"/>
    </row>
    <row r="58">
      <c r="B58" s="22"/>
      <c r="L58" s="22"/>
    </row>
    <row r="59">
      <c r="B59" s="22"/>
      <c r="L59" s="22"/>
    </row>
    <row r="60">
      <c r="B60" s="22"/>
      <c r="L60" s="22"/>
    </row>
    <row r="61" s="2" customFormat="1">
      <c r="A61" s="38"/>
      <c r="B61" s="39"/>
      <c r="C61" s="38"/>
      <c r="D61" s="58" t="s">
        <v>50</v>
      </c>
      <c r="E61" s="41"/>
      <c r="F61" s="145" t="s">
        <v>51</v>
      </c>
      <c r="G61" s="58" t="s">
        <v>50</v>
      </c>
      <c r="H61" s="41"/>
      <c r="I61" s="41"/>
      <c r="J61" s="146" t="s">
        <v>51</v>
      </c>
      <c r="K61" s="41"/>
      <c r="L61" s="55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</row>
    <row r="62">
      <c r="B62" s="22"/>
      <c r="L62" s="22"/>
    </row>
    <row r="63">
      <c r="B63" s="22"/>
      <c r="L63" s="22"/>
    </row>
    <row r="64">
      <c r="B64" s="22"/>
      <c r="L64" s="22"/>
    </row>
    <row r="65" s="2" customFormat="1">
      <c r="A65" s="38"/>
      <c r="B65" s="39"/>
      <c r="C65" s="38"/>
      <c r="D65" s="56" t="s">
        <v>52</v>
      </c>
      <c r="E65" s="59"/>
      <c r="F65" s="59"/>
      <c r="G65" s="56" t="s">
        <v>53</v>
      </c>
      <c r="H65" s="59"/>
      <c r="I65" s="59"/>
      <c r="J65" s="59"/>
      <c r="K65" s="59"/>
      <c r="L65" s="55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</row>
    <row r="66">
      <c r="B66" s="22"/>
      <c r="L66" s="22"/>
    </row>
    <row r="67">
      <c r="B67" s="22"/>
      <c r="L67" s="22"/>
    </row>
    <row r="68">
      <c r="B68" s="22"/>
      <c r="L68" s="22"/>
    </row>
    <row r="69">
      <c r="B69" s="22"/>
      <c r="L69" s="22"/>
    </row>
    <row r="70">
      <c r="B70" s="22"/>
      <c r="L70" s="22"/>
    </row>
    <row r="71">
      <c r="B71" s="22"/>
      <c r="L71" s="22"/>
    </row>
    <row r="72">
      <c r="B72" s="22"/>
      <c r="L72" s="22"/>
    </row>
    <row r="73">
      <c r="B73" s="22"/>
      <c r="L73" s="22"/>
    </row>
    <row r="74">
      <c r="B74" s="22"/>
      <c r="L74" s="22"/>
    </row>
    <row r="75">
      <c r="B75" s="22"/>
      <c r="L75" s="22"/>
    </row>
    <row r="76" s="2" customFormat="1">
      <c r="A76" s="38"/>
      <c r="B76" s="39"/>
      <c r="C76" s="38"/>
      <c r="D76" s="58" t="s">
        <v>50</v>
      </c>
      <c r="E76" s="41"/>
      <c r="F76" s="145" t="s">
        <v>51</v>
      </c>
      <c r="G76" s="58" t="s">
        <v>50</v>
      </c>
      <c r="H76" s="41"/>
      <c r="I76" s="41"/>
      <c r="J76" s="146" t="s">
        <v>51</v>
      </c>
      <c r="K76" s="41"/>
      <c r="L76" s="55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</row>
    <row r="77" s="2" customFormat="1" ht="14.4" customHeight="1">
      <c r="A77" s="38"/>
      <c r="B77" s="60"/>
      <c r="C77" s="61"/>
      <c r="D77" s="61"/>
      <c r="E77" s="61"/>
      <c r="F77" s="61"/>
      <c r="G77" s="61"/>
      <c r="H77" s="61"/>
      <c r="I77" s="61"/>
      <c r="J77" s="61"/>
      <c r="K77" s="61"/>
      <c r="L77" s="55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</row>
    <row r="81" s="2" customFormat="1" ht="6.96" customHeight="1">
      <c r="A81" s="38"/>
      <c r="B81" s="62"/>
      <c r="C81" s="63"/>
      <c r="D81" s="63"/>
      <c r="E81" s="63"/>
      <c r="F81" s="63"/>
      <c r="G81" s="63"/>
      <c r="H81" s="63"/>
      <c r="I81" s="63"/>
      <c r="J81" s="63"/>
      <c r="K81" s="63"/>
      <c r="L81" s="55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</row>
    <row r="82" s="2" customFormat="1" ht="24.96" customHeight="1">
      <c r="A82" s="38"/>
      <c r="B82" s="39"/>
      <c r="C82" s="23" t="s">
        <v>206</v>
      </c>
      <c r="D82" s="38"/>
      <c r="E82" s="38"/>
      <c r="F82" s="38"/>
      <c r="G82" s="38"/>
      <c r="H82" s="38"/>
      <c r="I82" s="38"/>
      <c r="J82" s="38"/>
      <c r="K82" s="38"/>
      <c r="L82" s="55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</row>
    <row r="83" s="2" customFormat="1" ht="6.96" customHeight="1">
      <c r="A83" s="38"/>
      <c r="B83" s="39"/>
      <c r="C83" s="38"/>
      <c r="D83" s="38"/>
      <c r="E83" s="38"/>
      <c r="F83" s="38"/>
      <c r="G83" s="38"/>
      <c r="H83" s="38"/>
      <c r="I83" s="38"/>
      <c r="J83" s="38"/>
      <c r="K83" s="38"/>
      <c r="L83" s="55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</row>
    <row r="84" s="2" customFormat="1" ht="12" customHeight="1">
      <c r="A84" s="38"/>
      <c r="B84" s="39"/>
      <c r="C84" s="32" t="s">
        <v>16</v>
      </c>
      <c r="D84" s="38"/>
      <c r="E84" s="38"/>
      <c r="F84" s="38"/>
      <c r="G84" s="38"/>
      <c r="H84" s="38"/>
      <c r="I84" s="38"/>
      <c r="J84" s="38"/>
      <c r="K84" s="38"/>
      <c r="L84" s="55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</row>
    <row r="85" s="2" customFormat="1" ht="16.5" customHeight="1">
      <c r="A85" s="38"/>
      <c r="B85" s="39"/>
      <c r="C85" s="38"/>
      <c r="D85" s="38"/>
      <c r="E85" s="131" t="str">
        <f>E7</f>
        <v>FNOL Novostavba Pavilonu B</v>
      </c>
      <c r="F85" s="32"/>
      <c r="G85" s="32"/>
      <c r="H85" s="32"/>
      <c r="I85" s="38"/>
      <c r="J85" s="38"/>
      <c r="K85" s="38"/>
      <c r="L85" s="55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</row>
    <row r="86" s="1" customFormat="1" ht="12" customHeight="1">
      <c r="B86" s="22"/>
      <c r="C86" s="32" t="s">
        <v>199</v>
      </c>
      <c r="L86" s="22"/>
    </row>
    <row r="87" s="1" customFormat="1" ht="16.5" customHeight="1">
      <c r="B87" s="22"/>
      <c r="E87" s="131" t="s">
        <v>200</v>
      </c>
      <c r="F87" s="1"/>
      <c r="G87" s="1"/>
      <c r="H87" s="1"/>
      <c r="L87" s="22"/>
    </row>
    <row r="88" s="1" customFormat="1" ht="12" customHeight="1">
      <c r="B88" s="22"/>
      <c r="C88" s="32" t="s">
        <v>201</v>
      </c>
      <c r="L88" s="22"/>
    </row>
    <row r="89" s="2" customFormat="1" ht="16.5" customHeight="1">
      <c r="A89" s="38"/>
      <c r="B89" s="39"/>
      <c r="C89" s="38"/>
      <c r="D89" s="38"/>
      <c r="E89" s="132" t="s">
        <v>3838</v>
      </c>
      <c r="F89" s="38"/>
      <c r="G89" s="38"/>
      <c r="H89" s="38"/>
      <c r="I89" s="38"/>
      <c r="J89" s="38"/>
      <c r="K89" s="38"/>
      <c r="L89" s="55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</row>
    <row r="90" s="2" customFormat="1" ht="12" customHeight="1">
      <c r="A90" s="38"/>
      <c r="B90" s="39"/>
      <c r="C90" s="32" t="s">
        <v>2982</v>
      </c>
      <c r="D90" s="38"/>
      <c r="E90" s="38"/>
      <c r="F90" s="38"/>
      <c r="G90" s="38"/>
      <c r="H90" s="38"/>
      <c r="I90" s="38"/>
      <c r="J90" s="38"/>
      <c r="K90" s="38"/>
      <c r="L90" s="55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</row>
    <row r="91" s="2" customFormat="1" ht="16.5" customHeight="1">
      <c r="A91" s="38"/>
      <c r="B91" s="39"/>
      <c r="C91" s="38"/>
      <c r="D91" s="38"/>
      <c r="E91" s="67" t="str">
        <f>E13</f>
        <v>D.1.4d (25) - EK-SK</v>
      </c>
      <c r="F91" s="38"/>
      <c r="G91" s="38"/>
      <c r="H91" s="38"/>
      <c r="I91" s="38"/>
      <c r="J91" s="38"/>
      <c r="K91" s="38"/>
      <c r="L91" s="55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</row>
    <row r="92" s="2" customFormat="1" ht="6.96" customHeight="1">
      <c r="A92" s="38"/>
      <c r="B92" s="39"/>
      <c r="C92" s="38"/>
      <c r="D92" s="38"/>
      <c r="E92" s="38"/>
      <c r="F92" s="38"/>
      <c r="G92" s="38"/>
      <c r="H92" s="38"/>
      <c r="I92" s="38"/>
      <c r="J92" s="38"/>
      <c r="K92" s="38"/>
      <c r="L92" s="55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</row>
    <row r="93" s="2" customFormat="1" ht="12" customHeight="1">
      <c r="A93" s="38"/>
      <c r="B93" s="39"/>
      <c r="C93" s="32" t="s">
        <v>20</v>
      </c>
      <c r="D93" s="38"/>
      <c r="E93" s="38"/>
      <c r="F93" s="27" t="str">
        <f>F16</f>
        <v xml:space="preserve"> </v>
      </c>
      <c r="G93" s="38"/>
      <c r="H93" s="38"/>
      <c r="I93" s="32" t="s">
        <v>22</v>
      </c>
      <c r="J93" s="69" t="str">
        <f>IF(J16="","",J16)</f>
        <v>8. 4. 2023</v>
      </c>
      <c r="K93" s="38"/>
      <c r="L93" s="55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</row>
    <row r="94" s="2" customFormat="1" ht="6.96" customHeight="1">
      <c r="A94" s="38"/>
      <c r="B94" s="39"/>
      <c r="C94" s="38"/>
      <c r="D94" s="38"/>
      <c r="E94" s="38"/>
      <c r="F94" s="38"/>
      <c r="G94" s="38"/>
      <c r="H94" s="38"/>
      <c r="I94" s="38"/>
      <c r="J94" s="38"/>
      <c r="K94" s="38"/>
      <c r="L94" s="55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</row>
    <row r="95" s="2" customFormat="1" ht="15.15" customHeight="1">
      <c r="A95" s="38"/>
      <c r="B95" s="39"/>
      <c r="C95" s="32" t="s">
        <v>24</v>
      </c>
      <c r="D95" s="38"/>
      <c r="E95" s="38"/>
      <c r="F95" s="27" t="str">
        <f>E19</f>
        <v>Fakultní nemocnice Olomouc</v>
      </c>
      <c r="G95" s="38"/>
      <c r="H95" s="38"/>
      <c r="I95" s="32" t="s">
        <v>30</v>
      </c>
      <c r="J95" s="36" t="str">
        <f>E25</f>
        <v>LTProjekt, EP Rožnov</v>
      </c>
      <c r="K95" s="38"/>
      <c r="L95" s="55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</row>
    <row r="96" s="2" customFormat="1" ht="15.15" customHeight="1">
      <c r="A96" s="38"/>
      <c r="B96" s="39"/>
      <c r="C96" s="32" t="s">
        <v>28</v>
      </c>
      <c r="D96" s="38"/>
      <c r="E96" s="38"/>
      <c r="F96" s="27" t="str">
        <f>IF(E22="","",E22)</f>
        <v>Vyplň údaj</v>
      </c>
      <c r="G96" s="38"/>
      <c r="H96" s="38"/>
      <c r="I96" s="32" t="s">
        <v>33</v>
      </c>
      <c r="J96" s="36" t="str">
        <f>E28</f>
        <v xml:space="preserve"> </v>
      </c>
      <c r="K96" s="38"/>
      <c r="L96" s="55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</row>
    <row r="97" s="2" customFormat="1" ht="10.32" customHeight="1">
      <c r="A97" s="38"/>
      <c r="B97" s="39"/>
      <c r="C97" s="38"/>
      <c r="D97" s="38"/>
      <c r="E97" s="38"/>
      <c r="F97" s="38"/>
      <c r="G97" s="38"/>
      <c r="H97" s="38"/>
      <c r="I97" s="38"/>
      <c r="J97" s="38"/>
      <c r="K97" s="38"/>
      <c r="L97" s="55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</row>
    <row r="98" s="2" customFormat="1" ht="29.28" customHeight="1">
      <c r="A98" s="38"/>
      <c r="B98" s="39"/>
      <c r="C98" s="147" t="s">
        <v>207</v>
      </c>
      <c r="D98" s="139"/>
      <c r="E98" s="139"/>
      <c r="F98" s="139"/>
      <c r="G98" s="139"/>
      <c r="H98" s="139"/>
      <c r="I98" s="139"/>
      <c r="J98" s="148" t="s">
        <v>208</v>
      </c>
      <c r="K98" s="139"/>
      <c r="L98" s="55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</row>
    <row r="99" s="2" customFormat="1" ht="10.32" customHeight="1">
      <c r="A99" s="38"/>
      <c r="B99" s="39"/>
      <c r="C99" s="38"/>
      <c r="D99" s="38"/>
      <c r="E99" s="38"/>
      <c r="F99" s="38"/>
      <c r="G99" s="38"/>
      <c r="H99" s="38"/>
      <c r="I99" s="38"/>
      <c r="J99" s="38"/>
      <c r="K99" s="38"/>
      <c r="L99" s="55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</row>
    <row r="100" s="2" customFormat="1" ht="22.8" customHeight="1">
      <c r="A100" s="38"/>
      <c r="B100" s="39"/>
      <c r="C100" s="149" t="s">
        <v>209</v>
      </c>
      <c r="D100" s="38"/>
      <c r="E100" s="38"/>
      <c r="F100" s="38"/>
      <c r="G100" s="38"/>
      <c r="H100" s="38"/>
      <c r="I100" s="38"/>
      <c r="J100" s="96">
        <f>J125</f>
        <v>0</v>
      </c>
      <c r="K100" s="38"/>
      <c r="L100" s="55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  <c r="AU100" s="19" t="s">
        <v>210</v>
      </c>
    </row>
    <row r="101" s="9" customFormat="1" ht="24.96" customHeight="1">
      <c r="A101" s="9"/>
      <c r="B101" s="150"/>
      <c r="C101" s="9"/>
      <c r="D101" s="151" t="s">
        <v>3202</v>
      </c>
      <c r="E101" s="152"/>
      <c r="F101" s="152"/>
      <c r="G101" s="152"/>
      <c r="H101" s="152"/>
      <c r="I101" s="152"/>
      <c r="J101" s="153">
        <f>J126</f>
        <v>0</v>
      </c>
      <c r="K101" s="9"/>
      <c r="L101" s="150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</row>
    <row r="102" s="2" customFormat="1" ht="21.84" customHeight="1">
      <c r="A102" s="38"/>
      <c r="B102" s="39"/>
      <c r="C102" s="38"/>
      <c r="D102" s="38"/>
      <c r="E102" s="38"/>
      <c r="F102" s="38"/>
      <c r="G102" s="38"/>
      <c r="H102" s="38"/>
      <c r="I102" s="38"/>
      <c r="J102" s="38"/>
      <c r="K102" s="38"/>
      <c r="L102" s="55"/>
      <c r="S102" s="38"/>
      <c r="T102" s="38"/>
      <c r="U102" s="38"/>
      <c r="V102" s="38"/>
      <c r="W102" s="38"/>
      <c r="X102" s="38"/>
      <c r="Y102" s="38"/>
      <c r="Z102" s="38"/>
      <c r="AA102" s="38"/>
      <c r="AB102" s="38"/>
      <c r="AC102" s="38"/>
      <c r="AD102" s="38"/>
      <c r="AE102" s="38"/>
    </row>
    <row r="103" s="2" customFormat="1" ht="6.96" customHeight="1">
      <c r="A103" s="38"/>
      <c r="B103" s="60"/>
      <c r="C103" s="61"/>
      <c r="D103" s="61"/>
      <c r="E103" s="61"/>
      <c r="F103" s="61"/>
      <c r="G103" s="61"/>
      <c r="H103" s="61"/>
      <c r="I103" s="61"/>
      <c r="J103" s="61"/>
      <c r="K103" s="61"/>
      <c r="L103" s="55"/>
      <c r="S103" s="38"/>
      <c r="T103" s="38"/>
      <c r="U103" s="38"/>
      <c r="V103" s="38"/>
      <c r="W103" s="38"/>
      <c r="X103" s="38"/>
      <c r="Y103" s="38"/>
      <c r="Z103" s="38"/>
      <c r="AA103" s="38"/>
      <c r="AB103" s="38"/>
      <c r="AC103" s="38"/>
      <c r="AD103" s="38"/>
      <c r="AE103" s="38"/>
    </row>
    <row r="107" s="2" customFormat="1" ht="6.96" customHeight="1">
      <c r="A107" s="38"/>
      <c r="B107" s="62"/>
      <c r="C107" s="63"/>
      <c r="D107" s="63"/>
      <c r="E107" s="63"/>
      <c r="F107" s="63"/>
      <c r="G107" s="63"/>
      <c r="H107" s="63"/>
      <c r="I107" s="63"/>
      <c r="J107" s="63"/>
      <c r="K107" s="63"/>
      <c r="L107" s="55"/>
      <c r="S107" s="38"/>
      <c r="T107" s="38"/>
      <c r="U107" s="38"/>
      <c r="V107" s="38"/>
      <c r="W107" s="38"/>
      <c r="X107" s="38"/>
      <c r="Y107" s="38"/>
      <c r="Z107" s="38"/>
      <c r="AA107" s="38"/>
      <c r="AB107" s="38"/>
      <c r="AC107" s="38"/>
      <c r="AD107" s="38"/>
      <c r="AE107" s="38"/>
    </row>
    <row r="108" s="2" customFormat="1" ht="24.96" customHeight="1">
      <c r="A108" s="38"/>
      <c r="B108" s="39"/>
      <c r="C108" s="23" t="s">
        <v>242</v>
      </c>
      <c r="D108" s="38"/>
      <c r="E108" s="38"/>
      <c r="F108" s="38"/>
      <c r="G108" s="38"/>
      <c r="H108" s="38"/>
      <c r="I108" s="38"/>
      <c r="J108" s="38"/>
      <c r="K108" s="38"/>
      <c r="L108" s="55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</row>
    <row r="109" s="2" customFormat="1" ht="6.96" customHeight="1">
      <c r="A109" s="38"/>
      <c r="B109" s="39"/>
      <c r="C109" s="38"/>
      <c r="D109" s="38"/>
      <c r="E109" s="38"/>
      <c r="F109" s="38"/>
      <c r="G109" s="38"/>
      <c r="H109" s="38"/>
      <c r="I109" s="38"/>
      <c r="J109" s="38"/>
      <c r="K109" s="38"/>
      <c r="L109" s="55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</row>
    <row r="110" s="2" customFormat="1" ht="12" customHeight="1">
      <c r="A110" s="38"/>
      <c r="B110" s="39"/>
      <c r="C110" s="32" t="s">
        <v>16</v>
      </c>
      <c r="D110" s="38"/>
      <c r="E110" s="38"/>
      <c r="F110" s="38"/>
      <c r="G110" s="38"/>
      <c r="H110" s="38"/>
      <c r="I110" s="38"/>
      <c r="J110" s="38"/>
      <c r="K110" s="38"/>
      <c r="L110" s="55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</row>
    <row r="111" s="2" customFormat="1" ht="16.5" customHeight="1">
      <c r="A111" s="38"/>
      <c r="B111" s="39"/>
      <c r="C111" s="38"/>
      <c r="D111" s="38"/>
      <c r="E111" s="131" t="str">
        <f>E7</f>
        <v>FNOL Novostavba Pavilonu B</v>
      </c>
      <c r="F111" s="32"/>
      <c r="G111" s="32"/>
      <c r="H111" s="32"/>
      <c r="I111" s="38"/>
      <c r="J111" s="38"/>
      <c r="K111" s="38"/>
      <c r="L111" s="55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</row>
    <row r="112" s="1" customFormat="1" ht="12" customHeight="1">
      <c r="B112" s="22"/>
      <c r="C112" s="32" t="s">
        <v>199</v>
      </c>
      <c r="L112" s="22"/>
    </row>
    <row r="113" s="1" customFormat="1" ht="16.5" customHeight="1">
      <c r="B113" s="22"/>
      <c r="E113" s="131" t="s">
        <v>200</v>
      </c>
      <c r="F113" s="1"/>
      <c r="G113" s="1"/>
      <c r="H113" s="1"/>
      <c r="L113" s="22"/>
    </row>
    <row r="114" s="1" customFormat="1" ht="12" customHeight="1">
      <c r="B114" s="22"/>
      <c r="C114" s="32" t="s">
        <v>201</v>
      </c>
      <c r="L114" s="22"/>
    </row>
    <row r="115" s="2" customFormat="1" ht="16.5" customHeight="1">
      <c r="A115" s="38"/>
      <c r="B115" s="39"/>
      <c r="C115" s="38"/>
      <c r="D115" s="38"/>
      <c r="E115" s="132" t="s">
        <v>3838</v>
      </c>
      <c r="F115" s="38"/>
      <c r="G115" s="38"/>
      <c r="H115" s="38"/>
      <c r="I115" s="38"/>
      <c r="J115" s="38"/>
      <c r="K115" s="38"/>
      <c r="L115" s="55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</row>
    <row r="116" s="2" customFormat="1" ht="12" customHeight="1">
      <c r="A116" s="38"/>
      <c r="B116" s="39"/>
      <c r="C116" s="32" t="s">
        <v>2982</v>
      </c>
      <c r="D116" s="38"/>
      <c r="E116" s="38"/>
      <c r="F116" s="38"/>
      <c r="G116" s="38"/>
      <c r="H116" s="38"/>
      <c r="I116" s="38"/>
      <c r="J116" s="38"/>
      <c r="K116" s="38"/>
      <c r="L116" s="55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</row>
    <row r="117" s="2" customFormat="1" ht="16.5" customHeight="1">
      <c r="A117" s="38"/>
      <c r="B117" s="39"/>
      <c r="C117" s="38"/>
      <c r="D117" s="38"/>
      <c r="E117" s="67" t="str">
        <f>E13</f>
        <v>D.1.4d (25) - EK-SK</v>
      </c>
      <c r="F117" s="38"/>
      <c r="G117" s="38"/>
      <c r="H117" s="38"/>
      <c r="I117" s="38"/>
      <c r="J117" s="38"/>
      <c r="K117" s="38"/>
      <c r="L117" s="55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</row>
    <row r="118" s="2" customFormat="1" ht="6.96" customHeight="1">
      <c r="A118" s="38"/>
      <c r="B118" s="39"/>
      <c r="C118" s="38"/>
      <c r="D118" s="38"/>
      <c r="E118" s="38"/>
      <c r="F118" s="38"/>
      <c r="G118" s="38"/>
      <c r="H118" s="38"/>
      <c r="I118" s="38"/>
      <c r="J118" s="38"/>
      <c r="K118" s="38"/>
      <c r="L118" s="55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</row>
    <row r="119" s="2" customFormat="1" ht="12" customHeight="1">
      <c r="A119" s="38"/>
      <c r="B119" s="39"/>
      <c r="C119" s="32" t="s">
        <v>20</v>
      </c>
      <c r="D119" s="38"/>
      <c r="E119" s="38"/>
      <c r="F119" s="27" t="str">
        <f>F16</f>
        <v xml:space="preserve"> </v>
      </c>
      <c r="G119" s="38"/>
      <c r="H119" s="38"/>
      <c r="I119" s="32" t="s">
        <v>22</v>
      </c>
      <c r="J119" s="69" t="str">
        <f>IF(J16="","",J16)</f>
        <v>8. 4. 2023</v>
      </c>
      <c r="K119" s="38"/>
      <c r="L119" s="55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</row>
    <row r="120" s="2" customFormat="1" ht="6.96" customHeight="1">
      <c r="A120" s="38"/>
      <c r="B120" s="39"/>
      <c r="C120" s="38"/>
      <c r="D120" s="38"/>
      <c r="E120" s="38"/>
      <c r="F120" s="38"/>
      <c r="G120" s="38"/>
      <c r="H120" s="38"/>
      <c r="I120" s="38"/>
      <c r="J120" s="38"/>
      <c r="K120" s="38"/>
      <c r="L120" s="55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</row>
    <row r="121" s="2" customFormat="1" ht="15.15" customHeight="1">
      <c r="A121" s="38"/>
      <c r="B121" s="39"/>
      <c r="C121" s="32" t="s">
        <v>24</v>
      </c>
      <c r="D121" s="38"/>
      <c r="E121" s="38"/>
      <c r="F121" s="27" t="str">
        <f>E19</f>
        <v>Fakultní nemocnice Olomouc</v>
      </c>
      <c r="G121" s="38"/>
      <c r="H121" s="38"/>
      <c r="I121" s="32" t="s">
        <v>30</v>
      </c>
      <c r="J121" s="36" t="str">
        <f>E25</f>
        <v>LTProjekt, EP Rožnov</v>
      </c>
      <c r="K121" s="38"/>
      <c r="L121" s="55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</row>
    <row r="122" s="2" customFormat="1" ht="15.15" customHeight="1">
      <c r="A122" s="38"/>
      <c r="B122" s="39"/>
      <c r="C122" s="32" t="s">
        <v>28</v>
      </c>
      <c r="D122" s="38"/>
      <c r="E122" s="38"/>
      <c r="F122" s="27" t="str">
        <f>IF(E22="","",E22)</f>
        <v>Vyplň údaj</v>
      </c>
      <c r="G122" s="38"/>
      <c r="H122" s="38"/>
      <c r="I122" s="32" t="s">
        <v>33</v>
      </c>
      <c r="J122" s="36" t="str">
        <f>E28</f>
        <v xml:space="preserve"> </v>
      </c>
      <c r="K122" s="38"/>
      <c r="L122" s="55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</row>
    <row r="123" s="2" customFormat="1" ht="10.32" customHeight="1">
      <c r="A123" s="38"/>
      <c r="B123" s="39"/>
      <c r="C123" s="38"/>
      <c r="D123" s="38"/>
      <c r="E123" s="38"/>
      <c r="F123" s="38"/>
      <c r="G123" s="38"/>
      <c r="H123" s="38"/>
      <c r="I123" s="38"/>
      <c r="J123" s="38"/>
      <c r="K123" s="38"/>
      <c r="L123" s="55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</row>
    <row r="124" s="11" customFormat="1" ht="29.28" customHeight="1">
      <c r="A124" s="158"/>
      <c r="B124" s="159"/>
      <c r="C124" s="160" t="s">
        <v>243</v>
      </c>
      <c r="D124" s="161" t="s">
        <v>60</v>
      </c>
      <c r="E124" s="161" t="s">
        <v>56</v>
      </c>
      <c r="F124" s="161" t="s">
        <v>57</v>
      </c>
      <c r="G124" s="161" t="s">
        <v>244</v>
      </c>
      <c r="H124" s="161" t="s">
        <v>245</v>
      </c>
      <c r="I124" s="161" t="s">
        <v>246</v>
      </c>
      <c r="J124" s="161" t="s">
        <v>208</v>
      </c>
      <c r="K124" s="162" t="s">
        <v>247</v>
      </c>
      <c r="L124" s="163"/>
      <c r="M124" s="86" t="s">
        <v>1</v>
      </c>
      <c r="N124" s="87" t="s">
        <v>39</v>
      </c>
      <c r="O124" s="87" t="s">
        <v>248</v>
      </c>
      <c r="P124" s="87" t="s">
        <v>249</v>
      </c>
      <c r="Q124" s="87" t="s">
        <v>250</v>
      </c>
      <c r="R124" s="87" t="s">
        <v>251</v>
      </c>
      <c r="S124" s="87" t="s">
        <v>252</v>
      </c>
      <c r="T124" s="88" t="s">
        <v>253</v>
      </c>
      <c r="U124" s="158"/>
      <c r="V124" s="158"/>
      <c r="W124" s="158"/>
      <c r="X124" s="158"/>
      <c r="Y124" s="158"/>
      <c r="Z124" s="158"/>
      <c r="AA124" s="158"/>
      <c r="AB124" s="158"/>
      <c r="AC124" s="158"/>
      <c r="AD124" s="158"/>
      <c r="AE124" s="158"/>
    </row>
    <row r="125" s="2" customFormat="1" ht="22.8" customHeight="1">
      <c r="A125" s="38"/>
      <c r="B125" s="39"/>
      <c r="C125" s="93" t="s">
        <v>254</v>
      </c>
      <c r="D125" s="38"/>
      <c r="E125" s="38"/>
      <c r="F125" s="38"/>
      <c r="G125" s="38"/>
      <c r="H125" s="38"/>
      <c r="I125" s="38"/>
      <c r="J125" s="164">
        <f>BK125</f>
        <v>0</v>
      </c>
      <c r="K125" s="38"/>
      <c r="L125" s="39"/>
      <c r="M125" s="89"/>
      <c r="N125" s="73"/>
      <c r="O125" s="90"/>
      <c r="P125" s="165">
        <f>P126</f>
        <v>0</v>
      </c>
      <c r="Q125" s="90"/>
      <c r="R125" s="165">
        <f>R126</f>
        <v>0</v>
      </c>
      <c r="S125" s="90"/>
      <c r="T125" s="166">
        <f>T126</f>
        <v>0</v>
      </c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  <c r="AT125" s="19" t="s">
        <v>74</v>
      </c>
      <c r="AU125" s="19" t="s">
        <v>210</v>
      </c>
      <c r="BK125" s="167">
        <f>BK126</f>
        <v>0</v>
      </c>
    </row>
    <row r="126" s="12" customFormat="1" ht="25.92" customHeight="1">
      <c r="A126" s="12"/>
      <c r="B126" s="168"/>
      <c r="C126" s="12"/>
      <c r="D126" s="169" t="s">
        <v>74</v>
      </c>
      <c r="E126" s="170" t="s">
        <v>3203</v>
      </c>
      <c r="F126" s="170" t="s">
        <v>3204</v>
      </c>
      <c r="G126" s="12"/>
      <c r="H126" s="12"/>
      <c r="I126" s="171"/>
      <c r="J126" s="172">
        <f>BK126</f>
        <v>0</v>
      </c>
      <c r="K126" s="12"/>
      <c r="L126" s="168"/>
      <c r="M126" s="173"/>
      <c r="N126" s="174"/>
      <c r="O126" s="174"/>
      <c r="P126" s="175">
        <f>SUM(P127:P148)</f>
        <v>0</v>
      </c>
      <c r="Q126" s="174"/>
      <c r="R126" s="175">
        <f>SUM(R127:R148)</f>
        <v>0</v>
      </c>
      <c r="S126" s="174"/>
      <c r="T126" s="176">
        <f>SUM(T127:T148)</f>
        <v>0</v>
      </c>
      <c r="U126" s="12"/>
      <c r="V126" s="12"/>
      <c r="W126" s="12"/>
      <c r="X126" s="12"/>
      <c r="Y126" s="12"/>
      <c r="Z126" s="12"/>
      <c r="AA126" s="12"/>
      <c r="AB126" s="12"/>
      <c r="AC126" s="12"/>
      <c r="AD126" s="12"/>
      <c r="AE126" s="12"/>
      <c r="AR126" s="169" t="s">
        <v>82</v>
      </c>
      <c r="AT126" s="177" t="s">
        <v>74</v>
      </c>
      <c r="AU126" s="177" t="s">
        <v>75</v>
      </c>
      <c r="AY126" s="169" t="s">
        <v>257</v>
      </c>
      <c r="BK126" s="178">
        <f>SUM(BK127:BK148)</f>
        <v>0</v>
      </c>
    </row>
    <row r="127" s="2" customFormat="1" ht="21.75" customHeight="1">
      <c r="A127" s="38"/>
      <c r="B127" s="181"/>
      <c r="C127" s="182" t="s">
        <v>82</v>
      </c>
      <c r="D127" s="182" t="s">
        <v>259</v>
      </c>
      <c r="E127" s="183" t="s">
        <v>2987</v>
      </c>
      <c r="F127" s="184" t="s">
        <v>3143</v>
      </c>
      <c r="G127" s="185" t="s">
        <v>422</v>
      </c>
      <c r="H127" s="186">
        <v>89</v>
      </c>
      <c r="I127" s="187"/>
      <c r="J127" s="188">
        <f>ROUND(I127*H127,2)</f>
        <v>0</v>
      </c>
      <c r="K127" s="184" t="s">
        <v>2351</v>
      </c>
      <c r="L127" s="39"/>
      <c r="M127" s="189" t="s">
        <v>1</v>
      </c>
      <c r="N127" s="190" t="s">
        <v>40</v>
      </c>
      <c r="O127" s="77"/>
      <c r="P127" s="191">
        <f>O127*H127</f>
        <v>0</v>
      </c>
      <c r="Q127" s="191">
        <v>0</v>
      </c>
      <c r="R127" s="191">
        <f>Q127*H127</f>
        <v>0</v>
      </c>
      <c r="S127" s="191">
        <v>0</v>
      </c>
      <c r="T127" s="192">
        <f>S127*H127</f>
        <v>0</v>
      </c>
      <c r="U127" s="38"/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  <c r="AR127" s="193" t="s">
        <v>108</v>
      </c>
      <c r="AT127" s="193" t="s">
        <v>259</v>
      </c>
      <c r="AU127" s="193" t="s">
        <v>82</v>
      </c>
      <c r="AY127" s="19" t="s">
        <v>257</v>
      </c>
      <c r="BE127" s="194">
        <f>IF(N127="základní",J127,0)</f>
        <v>0</v>
      </c>
      <c r="BF127" s="194">
        <f>IF(N127="snížená",J127,0)</f>
        <v>0</v>
      </c>
      <c r="BG127" s="194">
        <f>IF(N127="zákl. přenesená",J127,0)</f>
        <v>0</v>
      </c>
      <c r="BH127" s="194">
        <f>IF(N127="sníž. přenesená",J127,0)</f>
        <v>0</v>
      </c>
      <c r="BI127" s="194">
        <f>IF(N127="nulová",J127,0)</f>
        <v>0</v>
      </c>
      <c r="BJ127" s="19" t="s">
        <v>82</v>
      </c>
      <c r="BK127" s="194">
        <f>ROUND(I127*H127,2)</f>
        <v>0</v>
      </c>
      <c r="BL127" s="19" t="s">
        <v>108</v>
      </c>
      <c r="BM127" s="193" t="s">
        <v>85</v>
      </c>
    </row>
    <row r="128" s="2" customFormat="1" ht="21.75" customHeight="1">
      <c r="A128" s="38"/>
      <c r="B128" s="181"/>
      <c r="C128" s="182" t="s">
        <v>85</v>
      </c>
      <c r="D128" s="182" t="s">
        <v>259</v>
      </c>
      <c r="E128" s="183" t="s">
        <v>2989</v>
      </c>
      <c r="F128" s="184" t="s">
        <v>3144</v>
      </c>
      <c r="G128" s="185" t="s">
        <v>422</v>
      </c>
      <c r="H128" s="186">
        <v>89</v>
      </c>
      <c r="I128" s="187"/>
      <c r="J128" s="188">
        <f>ROUND(I128*H128,2)</f>
        <v>0</v>
      </c>
      <c r="K128" s="184" t="s">
        <v>2351</v>
      </c>
      <c r="L128" s="39"/>
      <c r="M128" s="189" t="s">
        <v>1</v>
      </c>
      <c r="N128" s="190" t="s">
        <v>40</v>
      </c>
      <c r="O128" s="77"/>
      <c r="P128" s="191">
        <f>O128*H128</f>
        <v>0</v>
      </c>
      <c r="Q128" s="191">
        <v>0</v>
      </c>
      <c r="R128" s="191">
        <f>Q128*H128</f>
        <v>0</v>
      </c>
      <c r="S128" s="191">
        <v>0</v>
      </c>
      <c r="T128" s="192">
        <f>S128*H128</f>
        <v>0</v>
      </c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  <c r="AR128" s="193" t="s">
        <v>108</v>
      </c>
      <c r="AT128" s="193" t="s">
        <v>259</v>
      </c>
      <c r="AU128" s="193" t="s">
        <v>82</v>
      </c>
      <c r="AY128" s="19" t="s">
        <v>257</v>
      </c>
      <c r="BE128" s="194">
        <f>IF(N128="základní",J128,0)</f>
        <v>0</v>
      </c>
      <c r="BF128" s="194">
        <f>IF(N128="snížená",J128,0)</f>
        <v>0</v>
      </c>
      <c r="BG128" s="194">
        <f>IF(N128="zákl. přenesená",J128,0)</f>
        <v>0</v>
      </c>
      <c r="BH128" s="194">
        <f>IF(N128="sníž. přenesená",J128,0)</f>
        <v>0</v>
      </c>
      <c r="BI128" s="194">
        <f>IF(N128="nulová",J128,0)</f>
        <v>0</v>
      </c>
      <c r="BJ128" s="19" t="s">
        <v>82</v>
      </c>
      <c r="BK128" s="194">
        <f>ROUND(I128*H128,2)</f>
        <v>0</v>
      </c>
      <c r="BL128" s="19" t="s">
        <v>108</v>
      </c>
      <c r="BM128" s="193" t="s">
        <v>108</v>
      </c>
    </row>
    <row r="129" s="2" customFormat="1">
      <c r="A129" s="38"/>
      <c r="B129" s="39"/>
      <c r="C129" s="38"/>
      <c r="D129" s="196" t="s">
        <v>1062</v>
      </c>
      <c r="E129" s="38"/>
      <c r="F129" s="237" t="s">
        <v>4560</v>
      </c>
      <c r="G129" s="38"/>
      <c r="H129" s="38"/>
      <c r="I129" s="238"/>
      <c r="J129" s="38"/>
      <c r="K129" s="38"/>
      <c r="L129" s="39"/>
      <c r="M129" s="239"/>
      <c r="N129" s="240"/>
      <c r="O129" s="77"/>
      <c r="P129" s="77"/>
      <c r="Q129" s="77"/>
      <c r="R129" s="77"/>
      <c r="S129" s="77"/>
      <c r="T129" s="78"/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  <c r="AT129" s="19" t="s">
        <v>1062</v>
      </c>
      <c r="AU129" s="19" t="s">
        <v>82</v>
      </c>
    </row>
    <row r="130" s="2" customFormat="1" ht="24.15" customHeight="1">
      <c r="A130" s="38"/>
      <c r="B130" s="181"/>
      <c r="C130" s="182" t="s">
        <v>92</v>
      </c>
      <c r="D130" s="182" t="s">
        <v>259</v>
      </c>
      <c r="E130" s="183" t="s">
        <v>2992</v>
      </c>
      <c r="F130" s="184" t="s">
        <v>3058</v>
      </c>
      <c r="G130" s="185" t="s">
        <v>2365</v>
      </c>
      <c r="H130" s="186">
        <v>24</v>
      </c>
      <c r="I130" s="187"/>
      <c r="J130" s="188">
        <f>ROUND(I130*H130,2)</f>
        <v>0</v>
      </c>
      <c r="K130" s="184" t="s">
        <v>2351</v>
      </c>
      <c r="L130" s="39"/>
      <c r="M130" s="189" t="s">
        <v>1</v>
      </c>
      <c r="N130" s="190" t="s">
        <v>40</v>
      </c>
      <c r="O130" s="77"/>
      <c r="P130" s="191">
        <f>O130*H130</f>
        <v>0</v>
      </c>
      <c r="Q130" s="191">
        <v>0</v>
      </c>
      <c r="R130" s="191">
        <f>Q130*H130</f>
        <v>0</v>
      </c>
      <c r="S130" s="191">
        <v>0</v>
      </c>
      <c r="T130" s="192">
        <f>S130*H130</f>
        <v>0</v>
      </c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  <c r="AR130" s="193" t="s">
        <v>108</v>
      </c>
      <c r="AT130" s="193" t="s">
        <v>259</v>
      </c>
      <c r="AU130" s="193" t="s">
        <v>82</v>
      </c>
      <c r="AY130" s="19" t="s">
        <v>257</v>
      </c>
      <c r="BE130" s="194">
        <f>IF(N130="základní",J130,0)</f>
        <v>0</v>
      </c>
      <c r="BF130" s="194">
        <f>IF(N130="snížená",J130,0)</f>
        <v>0</v>
      </c>
      <c r="BG130" s="194">
        <f>IF(N130="zákl. přenesená",J130,0)</f>
        <v>0</v>
      </c>
      <c r="BH130" s="194">
        <f>IF(N130="sníž. přenesená",J130,0)</f>
        <v>0</v>
      </c>
      <c r="BI130" s="194">
        <f>IF(N130="nulová",J130,0)</f>
        <v>0</v>
      </c>
      <c r="BJ130" s="19" t="s">
        <v>82</v>
      </c>
      <c r="BK130" s="194">
        <f>ROUND(I130*H130,2)</f>
        <v>0</v>
      </c>
      <c r="BL130" s="19" t="s">
        <v>108</v>
      </c>
      <c r="BM130" s="193" t="s">
        <v>290</v>
      </c>
    </row>
    <row r="131" s="2" customFormat="1" ht="24.15" customHeight="1">
      <c r="A131" s="38"/>
      <c r="B131" s="181"/>
      <c r="C131" s="182" t="s">
        <v>108</v>
      </c>
      <c r="D131" s="182" t="s">
        <v>259</v>
      </c>
      <c r="E131" s="183" t="s">
        <v>2994</v>
      </c>
      <c r="F131" s="184" t="s">
        <v>3060</v>
      </c>
      <c r="G131" s="185" t="s">
        <v>2365</v>
      </c>
      <c r="H131" s="186">
        <v>24</v>
      </c>
      <c r="I131" s="187"/>
      <c r="J131" s="188">
        <f>ROUND(I131*H131,2)</f>
        <v>0</v>
      </c>
      <c r="K131" s="184" t="s">
        <v>2351</v>
      </c>
      <c r="L131" s="39"/>
      <c r="M131" s="189" t="s">
        <v>1</v>
      </c>
      <c r="N131" s="190" t="s">
        <v>40</v>
      </c>
      <c r="O131" s="77"/>
      <c r="P131" s="191">
        <f>O131*H131</f>
        <v>0</v>
      </c>
      <c r="Q131" s="191">
        <v>0</v>
      </c>
      <c r="R131" s="191">
        <f>Q131*H131</f>
        <v>0</v>
      </c>
      <c r="S131" s="191">
        <v>0</v>
      </c>
      <c r="T131" s="192">
        <f>S131*H131</f>
        <v>0</v>
      </c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R131" s="193" t="s">
        <v>108</v>
      </c>
      <c r="AT131" s="193" t="s">
        <v>259</v>
      </c>
      <c r="AU131" s="193" t="s">
        <v>82</v>
      </c>
      <c r="AY131" s="19" t="s">
        <v>257</v>
      </c>
      <c r="BE131" s="194">
        <f>IF(N131="základní",J131,0)</f>
        <v>0</v>
      </c>
      <c r="BF131" s="194">
        <f>IF(N131="snížená",J131,0)</f>
        <v>0</v>
      </c>
      <c r="BG131" s="194">
        <f>IF(N131="zákl. přenesená",J131,0)</f>
        <v>0</v>
      </c>
      <c r="BH131" s="194">
        <f>IF(N131="sníž. přenesená",J131,0)</f>
        <v>0</v>
      </c>
      <c r="BI131" s="194">
        <f>IF(N131="nulová",J131,0)</f>
        <v>0</v>
      </c>
      <c r="BJ131" s="19" t="s">
        <v>82</v>
      </c>
      <c r="BK131" s="194">
        <f>ROUND(I131*H131,2)</f>
        <v>0</v>
      </c>
      <c r="BL131" s="19" t="s">
        <v>108</v>
      </c>
      <c r="BM131" s="193" t="s">
        <v>307</v>
      </c>
    </row>
    <row r="132" s="2" customFormat="1">
      <c r="A132" s="38"/>
      <c r="B132" s="39"/>
      <c r="C132" s="38"/>
      <c r="D132" s="196" t="s">
        <v>1062</v>
      </c>
      <c r="E132" s="38"/>
      <c r="F132" s="237" t="s">
        <v>4561</v>
      </c>
      <c r="G132" s="38"/>
      <c r="H132" s="38"/>
      <c r="I132" s="238"/>
      <c r="J132" s="38"/>
      <c r="K132" s="38"/>
      <c r="L132" s="39"/>
      <c r="M132" s="239"/>
      <c r="N132" s="240"/>
      <c r="O132" s="77"/>
      <c r="P132" s="77"/>
      <c r="Q132" s="77"/>
      <c r="R132" s="77"/>
      <c r="S132" s="77"/>
      <c r="T132" s="78"/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  <c r="AT132" s="19" t="s">
        <v>1062</v>
      </c>
      <c r="AU132" s="19" t="s">
        <v>82</v>
      </c>
    </row>
    <row r="133" s="2" customFormat="1" ht="24.15" customHeight="1">
      <c r="A133" s="38"/>
      <c r="B133" s="181"/>
      <c r="C133" s="182" t="s">
        <v>285</v>
      </c>
      <c r="D133" s="182" t="s">
        <v>259</v>
      </c>
      <c r="E133" s="183" t="s">
        <v>2997</v>
      </c>
      <c r="F133" s="184" t="s">
        <v>3239</v>
      </c>
      <c r="G133" s="185" t="s">
        <v>2365</v>
      </c>
      <c r="H133" s="186">
        <v>1</v>
      </c>
      <c r="I133" s="187"/>
      <c r="J133" s="188">
        <f>ROUND(I133*H133,2)</f>
        <v>0</v>
      </c>
      <c r="K133" s="184" t="s">
        <v>2351</v>
      </c>
      <c r="L133" s="39"/>
      <c r="M133" s="189" t="s">
        <v>1</v>
      </c>
      <c r="N133" s="190" t="s">
        <v>40</v>
      </c>
      <c r="O133" s="77"/>
      <c r="P133" s="191">
        <f>O133*H133</f>
        <v>0</v>
      </c>
      <c r="Q133" s="191">
        <v>0</v>
      </c>
      <c r="R133" s="191">
        <f>Q133*H133</f>
        <v>0</v>
      </c>
      <c r="S133" s="191">
        <v>0</v>
      </c>
      <c r="T133" s="192">
        <f>S133*H133</f>
        <v>0</v>
      </c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  <c r="AR133" s="193" t="s">
        <v>108</v>
      </c>
      <c r="AT133" s="193" t="s">
        <v>259</v>
      </c>
      <c r="AU133" s="193" t="s">
        <v>82</v>
      </c>
      <c r="AY133" s="19" t="s">
        <v>257</v>
      </c>
      <c r="BE133" s="194">
        <f>IF(N133="základní",J133,0)</f>
        <v>0</v>
      </c>
      <c r="BF133" s="194">
        <f>IF(N133="snížená",J133,0)</f>
        <v>0</v>
      </c>
      <c r="BG133" s="194">
        <f>IF(N133="zákl. přenesená",J133,0)</f>
        <v>0</v>
      </c>
      <c r="BH133" s="194">
        <f>IF(N133="sníž. přenesená",J133,0)</f>
        <v>0</v>
      </c>
      <c r="BI133" s="194">
        <f>IF(N133="nulová",J133,0)</f>
        <v>0</v>
      </c>
      <c r="BJ133" s="19" t="s">
        <v>82</v>
      </c>
      <c r="BK133" s="194">
        <f>ROUND(I133*H133,2)</f>
        <v>0</v>
      </c>
      <c r="BL133" s="19" t="s">
        <v>108</v>
      </c>
      <c r="BM133" s="193" t="s">
        <v>320</v>
      </c>
    </row>
    <row r="134" s="2" customFormat="1" ht="24.15" customHeight="1">
      <c r="A134" s="38"/>
      <c r="B134" s="181"/>
      <c r="C134" s="182" t="s">
        <v>290</v>
      </c>
      <c r="D134" s="182" t="s">
        <v>259</v>
      </c>
      <c r="E134" s="183" t="s">
        <v>2999</v>
      </c>
      <c r="F134" s="184" t="s">
        <v>3240</v>
      </c>
      <c r="G134" s="185" t="s">
        <v>2365</v>
      </c>
      <c r="H134" s="186">
        <v>1</v>
      </c>
      <c r="I134" s="187"/>
      <c r="J134" s="188">
        <f>ROUND(I134*H134,2)</f>
        <v>0</v>
      </c>
      <c r="K134" s="184" t="s">
        <v>2351</v>
      </c>
      <c r="L134" s="39"/>
      <c r="M134" s="189" t="s">
        <v>1</v>
      </c>
      <c r="N134" s="190" t="s">
        <v>40</v>
      </c>
      <c r="O134" s="77"/>
      <c r="P134" s="191">
        <f>O134*H134</f>
        <v>0</v>
      </c>
      <c r="Q134" s="191">
        <v>0</v>
      </c>
      <c r="R134" s="191">
        <f>Q134*H134</f>
        <v>0</v>
      </c>
      <c r="S134" s="191">
        <v>0</v>
      </c>
      <c r="T134" s="192">
        <f>S134*H134</f>
        <v>0</v>
      </c>
      <c r="U134" s="38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  <c r="AR134" s="193" t="s">
        <v>108</v>
      </c>
      <c r="AT134" s="193" t="s">
        <v>259</v>
      </c>
      <c r="AU134" s="193" t="s">
        <v>82</v>
      </c>
      <c r="AY134" s="19" t="s">
        <v>257</v>
      </c>
      <c r="BE134" s="194">
        <f>IF(N134="základní",J134,0)</f>
        <v>0</v>
      </c>
      <c r="BF134" s="194">
        <f>IF(N134="snížená",J134,0)</f>
        <v>0</v>
      </c>
      <c r="BG134" s="194">
        <f>IF(N134="zákl. přenesená",J134,0)</f>
        <v>0</v>
      </c>
      <c r="BH134" s="194">
        <f>IF(N134="sníž. přenesená",J134,0)</f>
        <v>0</v>
      </c>
      <c r="BI134" s="194">
        <f>IF(N134="nulová",J134,0)</f>
        <v>0</v>
      </c>
      <c r="BJ134" s="19" t="s">
        <v>82</v>
      </c>
      <c r="BK134" s="194">
        <f>ROUND(I134*H134,2)</f>
        <v>0</v>
      </c>
      <c r="BL134" s="19" t="s">
        <v>108</v>
      </c>
      <c r="BM134" s="193" t="s">
        <v>334</v>
      </c>
    </row>
    <row r="135" s="2" customFormat="1">
      <c r="A135" s="38"/>
      <c r="B135" s="39"/>
      <c r="C135" s="38"/>
      <c r="D135" s="196" t="s">
        <v>1062</v>
      </c>
      <c r="E135" s="38"/>
      <c r="F135" s="237" t="s">
        <v>2996</v>
      </c>
      <c r="G135" s="38"/>
      <c r="H135" s="38"/>
      <c r="I135" s="238"/>
      <c r="J135" s="38"/>
      <c r="K135" s="38"/>
      <c r="L135" s="39"/>
      <c r="M135" s="239"/>
      <c r="N135" s="240"/>
      <c r="O135" s="77"/>
      <c r="P135" s="77"/>
      <c r="Q135" s="77"/>
      <c r="R135" s="77"/>
      <c r="S135" s="77"/>
      <c r="T135" s="78"/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T135" s="19" t="s">
        <v>1062</v>
      </c>
      <c r="AU135" s="19" t="s">
        <v>82</v>
      </c>
    </row>
    <row r="136" s="2" customFormat="1" ht="16.5" customHeight="1">
      <c r="A136" s="38"/>
      <c r="B136" s="181"/>
      <c r="C136" s="182" t="s">
        <v>301</v>
      </c>
      <c r="D136" s="182" t="s">
        <v>259</v>
      </c>
      <c r="E136" s="183" t="s">
        <v>3002</v>
      </c>
      <c r="F136" s="184" t="s">
        <v>3071</v>
      </c>
      <c r="G136" s="185" t="s">
        <v>2365</v>
      </c>
      <c r="H136" s="186">
        <v>1</v>
      </c>
      <c r="I136" s="187"/>
      <c r="J136" s="188">
        <f>ROUND(I136*H136,2)</f>
        <v>0</v>
      </c>
      <c r="K136" s="184" t="s">
        <v>2351</v>
      </c>
      <c r="L136" s="39"/>
      <c r="M136" s="189" t="s">
        <v>1</v>
      </c>
      <c r="N136" s="190" t="s">
        <v>40</v>
      </c>
      <c r="O136" s="77"/>
      <c r="P136" s="191">
        <f>O136*H136</f>
        <v>0</v>
      </c>
      <c r="Q136" s="191">
        <v>0</v>
      </c>
      <c r="R136" s="191">
        <f>Q136*H136</f>
        <v>0</v>
      </c>
      <c r="S136" s="191">
        <v>0</v>
      </c>
      <c r="T136" s="192">
        <f>S136*H136</f>
        <v>0</v>
      </c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R136" s="193" t="s">
        <v>108</v>
      </c>
      <c r="AT136" s="193" t="s">
        <v>259</v>
      </c>
      <c r="AU136" s="193" t="s">
        <v>82</v>
      </c>
      <c r="AY136" s="19" t="s">
        <v>257</v>
      </c>
      <c r="BE136" s="194">
        <f>IF(N136="základní",J136,0)</f>
        <v>0</v>
      </c>
      <c r="BF136" s="194">
        <f>IF(N136="snížená",J136,0)</f>
        <v>0</v>
      </c>
      <c r="BG136" s="194">
        <f>IF(N136="zákl. přenesená",J136,0)</f>
        <v>0</v>
      </c>
      <c r="BH136" s="194">
        <f>IF(N136="sníž. přenesená",J136,0)</f>
        <v>0</v>
      </c>
      <c r="BI136" s="194">
        <f>IF(N136="nulová",J136,0)</f>
        <v>0</v>
      </c>
      <c r="BJ136" s="19" t="s">
        <v>82</v>
      </c>
      <c r="BK136" s="194">
        <f>ROUND(I136*H136,2)</f>
        <v>0</v>
      </c>
      <c r="BL136" s="19" t="s">
        <v>108</v>
      </c>
      <c r="BM136" s="193" t="s">
        <v>350</v>
      </c>
    </row>
    <row r="137" s="2" customFormat="1">
      <c r="A137" s="38"/>
      <c r="B137" s="39"/>
      <c r="C137" s="38"/>
      <c r="D137" s="196" t="s">
        <v>1062</v>
      </c>
      <c r="E137" s="38"/>
      <c r="F137" s="237" t="s">
        <v>2996</v>
      </c>
      <c r="G137" s="38"/>
      <c r="H137" s="38"/>
      <c r="I137" s="238"/>
      <c r="J137" s="38"/>
      <c r="K137" s="38"/>
      <c r="L137" s="39"/>
      <c r="M137" s="239"/>
      <c r="N137" s="240"/>
      <c r="O137" s="77"/>
      <c r="P137" s="77"/>
      <c r="Q137" s="77"/>
      <c r="R137" s="77"/>
      <c r="S137" s="77"/>
      <c r="T137" s="78"/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T137" s="19" t="s">
        <v>1062</v>
      </c>
      <c r="AU137" s="19" t="s">
        <v>82</v>
      </c>
    </row>
    <row r="138" s="2" customFormat="1" ht="24.15" customHeight="1">
      <c r="A138" s="38"/>
      <c r="B138" s="181"/>
      <c r="C138" s="182" t="s">
        <v>307</v>
      </c>
      <c r="D138" s="182" t="s">
        <v>259</v>
      </c>
      <c r="E138" s="183" t="s">
        <v>3004</v>
      </c>
      <c r="F138" s="184" t="s">
        <v>3078</v>
      </c>
      <c r="G138" s="185" t="s">
        <v>416</v>
      </c>
      <c r="H138" s="186">
        <v>1</v>
      </c>
      <c r="I138" s="187"/>
      <c r="J138" s="188">
        <f>ROUND(I138*H138,2)</f>
        <v>0</v>
      </c>
      <c r="K138" s="184" t="s">
        <v>2351</v>
      </c>
      <c r="L138" s="39"/>
      <c r="M138" s="189" t="s">
        <v>1</v>
      </c>
      <c r="N138" s="190" t="s">
        <v>40</v>
      </c>
      <c r="O138" s="77"/>
      <c r="P138" s="191">
        <f>O138*H138</f>
        <v>0</v>
      </c>
      <c r="Q138" s="191">
        <v>0</v>
      </c>
      <c r="R138" s="191">
        <f>Q138*H138</f>
        <v>0</v>
      </c>
      <c r="S138" s="191">
        <v>0</v>
      </c>
      <c r="T138" s="192">
        <f>S138*H138</f>
        <v>0</v>
      </c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R138" s="193" t="s">
        <v>108</v>
      </c>
      <c r="AT138" s="193" t="s">
        <v>259</v>
      </c>
      <c r="AU138" s="193" t="s">
        <v>82</v>
      </c>
      <c r="AY138" s="19" t="s">
        <v>257</v>
      </c>
      <c r="BE138" s="194">
        <f>IF(N138="základní",J138,0)</f>
        <v>0</v>
      </c>
      <c r="BF138" s="194">
        <f>IF(N138="snížená",J138,0)</f>
        <v>0</v>
      </c>
      <c r="BG138" s="194">
        <f>IF(N138="zákl. přenesená",J138,0)</f>
        <v>0</v>
      </c>
      <c r="BH138" s="194">
        <f>IF(N138="sníž. přenesená",J138,0)</f>
        <v>0</v>
      </c>
      <c r="BI138" s="194">
        <f>IF(N138="nulová",J138,0)</f>
        <v>0</v>
      </c>
      <c r="BJ138" s="19" t="s">
        <v>82</v>
      </c>
      <c r="BK138" s="194">
        <f>ROUND(I138*H138,2)</f>
        <v>0</v>
      </c>
      <c r="BL138" s="19" t="s">
        <v>108</v>
      </c>
      <c r="BM138" s="193" t="s">
        <v>364</v>
      </c>
    </row>
    <row r="139" s="2" customFormat="1" ht="24.15" customHeight="1">
      <c r="A139" s="38"/>
      <c r="B139" s="181"/>
      <c r="C139" s="182" t="s">
        <v>314</v>
      </c>
      <c r="D139" s="182" t="s">
        <v>259</v>
      </c>
      <c r="E139" s="183" t="s">
        <v>3006</v>
      </c>
      <c r="F139" s="184" t="s">
        <v>3080</v>
      </c>
      <c r="G139" s="185" t="s">
        <v>416</v>
      </c>
      <c r="H139" s="186">
        <v>1</v>
      </c>
      <c r="I139" s="187"/>
      <c r="J139" s="188">
        <f>ROUND(I139*H139,2)</f>
        <v>0</v>
      </c>
      <c r="K139" s="184" t="s">
        <v>2351</v>
      </c>
      <c r="L139" s="39"/>
      <c r="M139" s="189" t="s">
        <v>1</v>
      </c>
      <c r="N139" s="190" t="s">
        <v>40</v>
      </c>
      <c r="O139" s="77"/>
      <c r="P139" s="191">
        <f>O139*H139</f>
        <v>0</v>
      </c>
      <c r="Q139" s="191">
        <v>0</v>
      </c>
      <c r="R139" s="191">
        <f>Q139*H139</f>
        <v>0</v>
      </c>
      <c r="S139" s="191">
        <v>0</v>
      </c>
      <c r="T139" s="192">
        <f>S139*H139</f>
        <v>0</v>
      </c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R139" s="193" t="s">
        <v>108</v>
      </c>
      <c r="AT139" s="193" t="s">
        <v>259</v>
      </c>
      <c r="AU139" s="193" t="s">
        <v>82</v>
      </c>
      <c r="AY139" s="19" t="s">
        <v>257</v>
      </c>
      <c r="BE139" s="194">
        <f>IF(N139="základní",J139,0)</f>
        <v>0</v>
      </c>
      <c r="BF139" s="194">
        <f>IF(N139="snížená",J139,0)</f>
        <v>0</v>
      </c>
      <c r="BG139" s="194">
        <f>IF(N139="zákl. přenesená",J139,0)</f>
        <v>0</v>
      </c>
      <c r="BH139" s="194">
        <f>IF(N139="sníž. přenesená",J139,0)</f>
        <v>0</v>
      </c>
      <c r="BI139" s="194">
        <f>IF(N139="nulová",J139,0)</f>
        <v>0</v>
      </c>
      <c r="BJ139" s="19" t="s">
        <v>82</v>
      </c>
      <c r="BK139" s="194">
        <f>ROUND(I139*H139,2)</f>
        <v>0</v>
      </c>
      <c r="BL139" s="19" t="s">
        <v>108</v>
      </c>
      <c r="BM139" s="193" t="s">
        <v>374</v>
      </c>
    </row>
    <row r="140" s="2" customFormat="1">
      <c r="A140" s="38"/>
      <c r="B140" s="39"/>
      <c r="C140" s="38"/>
      <c r="D140" s="196" t="s">
        <v>1062</v>
      </c>
      <c r="E140" s="38"/>
      <c r="F140" s="237" t="s">
        <v>3013</v>
      </c>
      <c r="G140" s="38"/>
      <c r="H140" s="38"/>
      <c r="I140" s="238"/>
      <c r="J140" s="38"/>
      <c r="K140" s="38"/>
      <c r="L140" s="39"/>
      <c r="M140" s="239"/>
      <c r="N140" s="240"/>
      <c r="O140" s="77"/>
      <c r="P140" s="77"/>
      <c r="Q140" s="77"/>
      <c r="R140" s="77"/>
      <c r="S140" s="77"/>
      <c r="T140" s="78"/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T140" s="19" t="s">
        <v>1062</v>
      </c>
      <c r="AU140" s="19" t="s">
        <v>82</v>
      </c>
    </row>
    <row r="141" s="2" customFormat="1" ht="33" customHeight="1">
      <c r="A141" s="38"/>
      <c r="B141" s="181"/>
      <c r="C141" s="182" t="s">
        <v>320</v>
      </c>
      <c r="D141" s="182" t="s">
        <v>259</v>
      </c>
      <c r="E141" s="183" t="s">
        <v>3008</v>
      </c>
      <c r="F141" s="184" t="s">
        <v>3155</v>
      </c>
      <c r="G141" s="185" t="s">
        <v>416</v>
      </c>
      <c r="H141" s="186">
        <v>1</v>
      </c>
      <c r="I141" s="187"/>
      <c r="J141" s="188">
        <f>ROUND(I141*H141,2)</f>
        <v>0</v>
      </c>
      <c r="K141" s="184" t="s">
        <v>2351</v>
      </c>
      <c r="L141" s="39"/>
      <c r="M141" s="189" t="s">
        <v>1</v>
      </c>
      <c r="N141" s="190" t="s">
        <v>40</v>
      </c>
      <c r="O141" s="77"/>
      <c r="P141" s="191">
        <f>O141*H141</f>
        <v>0</v>
      </c>
      <c r="Q141" s="191">
        <v>0</v>
      </c>
      <c r="R141" s="191">
        <f>Q141*H141</f>
        <v>0</v>
      </c>
      <c r="S141" s="191">
        <v>0</v>
      </c>
      <c r="T141" s="192">
        <f>S141*H141</f>
        <v>0</v>
      </c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R141" s="193" t="s">
        <v>108</v>
      </c>
      <c r="AT141" s="193" t="s">
        <v>259</v>
      </c>
      <c r="AU141" s="193" t="s">
        <v>82</v>
      </c>
      <c r="AY141" s="19" t="s">
        <v>257</v>
      </c>
      <c r="BE141" s="194">
        <f>IF(N141="základní",J141,0)</f>
        <v>0</v>
      </c>
      <c r="BF141" s="194">
        <f>IF(N141="snížená",J141,0)</f>
        <v>0</v>
      </c>
      <c r="BG141" s="194">
        <f>IF(N141="zákl. přenesená",J141,0)</f>
        <v>0</v>
      </c>
      <c r="BH141" s="194">
        <f>IF(N141="sníž. přenesená",J141,0)</f>
        <v>0</v>
      </c>
      <c r="BI141" s="194">
        <f>IF(N141="nulová",J141,0)</f>
        <v>0</v>
      </c>
      <c r="BJ141" s="19" t="s">
        <v>82</v>
      </c>
      <c r="BK141" s="194">
        <f>ROUND(I141*H141,2)</f>
        <v>0</v>
      </c>
      <c r="BL141" s="19" t="s">
        <v>108</v>
      </c>
      <c r="BM141" s="193" t="s">
        <v>388</v>
      </c>
    </row>
    <row r="142" s="2" customFormat="1">
      <c r="A142" s="38"/>
      <c r="B142" s="39"/>
      <c r="C142" s="38"/>
      <c r="D142" s="196" t="s">
        <v>1062</v>
      </c>
      <c r="E142" s="38"/>
      <c r="F142" s="237" t="s">
        <v>3013</v>
      </c>
      <c r="G142" s="38"/>
      <c r="H142" s="38"/>
      <c r="I142" s="238"/>
      <c r="J142" s="38"/>
      <c r="K142" s="38"/>
      <c r="L142" s="39"/>
      <c r="M142" s="239"/>
      <c r="N142" s="240"/>
      <c r="O142" s="77"/>
      <c r="P142" s="77"/>
      <c r="Q142" s="77"/>
      <c r="R142" s="77"/>
      <c r="S142" s="77"/>
      <c r="T142" s="78"/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T142" s="19" t="s">
        <v>1062</v>
      </c>
      <c r="AU142" s="19" t="s">
        <v>82</v>
      </c>
    </row>
    <row r="143" s="2" customFormat="1" ht="24.15" customHeight="1">
      <c r="A143" s="38"/>
      <c r="B143" s="181"/>
      <c r="C143" s="182" t="s">
        <v>327</v>
      </c>
      <c r="D143" s="182" t="s">
        <v>259</v>
      </c>
      <c r="E143" s="183" t="s">
        <v>3011</v>
      </c>
      <c r="F143" s="184" t="s">
        <v>3248</v>
      </c>
      <c r="G143" s="185" t="s">
        <v>2365</v>
      </c>
      <c r="H143" s="186">
        <v>1</v>
      </c>
      <c r="I143" s="187"/>
      <c r="J143" s="188">
        <f>ROUND(I143*H143,2)</f>
        <v>0</v>
      </c>
      <c r="K143" s="184" t="s">
        <v>2351</v>
      </c>
      <c r="L143" s="39"/>
      <c r="M143" s="189" t="s">
        <v>1</v>
      </c>
      <c r="N143" s="190" t="s">
        <v>40</v>
      </c>
      <c r="O143" s="77"/>
      <c r="P143" s="191">
        <f>O143*H143</f>
        <v>0</v>
      </c>
      <c r="Q143" s="191">
        <v>0</v>
      </c>
      <c r="R143" s="191">
        <f>Q143*H143</f>
        <v>0</v>
      </c>
      <c r="S143" s="191">
        <v>0</v>
      </c>
      <c r="T143" s="192">
        <f>S143*H143</f>
        <v>0</v>
      </c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R143" s="193" t="s">
        <v>108</v>
      </c>
      <c r="AT143" s="193" t="s">
        <v>259</v>
      </c>
      <c r="AU143" s="193" t="s">
        <v>82</v>
      </c>
      <c r="AY143" s="19" t="s">
        <v>257</v>
      </c>
      <c r="BE143" s="194">
        <f>IF(N143="základní",J143,0)</f>
        <v>0</v>
      </c>
      <c r="BF143" s="194">
        <f>IF(N143="snížená",J143,0)</f>
        <v>0</v>
      </c>
      <c r="BG143" s="194">
        <f>IF(N143="zákl. přenesená",J143,0)</f>
        <v>0</v>
      </c>
      <c r="BH143" s="194">
        <f>IF(N143="sníž. přenesená",J143,0)</f>
        <v>0</v>
      </c>
      <c r="BI143" s="194">
        <f>IF(N143="nulová",J143,0)</f>
        <v>0</v>
      </c>
      <c r="BJ143" s="19" t="s">
        <v>82</v>
      </c>
      <c r="BK143" s="194">
        <f>ROUND(I143*H143,2)</f>
        <v>0</v>
      </c>
      <c r="BL143" s="19" t="s">
        <v>108</v>
      </c>
      <c r="BM143" s="193" t="s">
        <v>402</v>
      </c>
    </row>
    <row r="144" s="2" customFormat="1">
      <c r="A144" s="38"/>
      <c r="B144" s="39"/>
      <c r="C144" s="38"/>
      <c r="D144" s="196" t="s">
        <v>1062</v>
      </c>
      <c r="E144" s="38"/>
      <c r="F144" s="237" t="s">
        <v>3013</v>
      </c>
      <c r="G144" s="38"/>
      <c r="H144" s="38"/>
      <c r="I144" s="238"/>
      <c r="J144" s="38"/>
      <c r="K144" s="38"/>
      <c r="L144" s="39"/>
      <c r="M144" s="239"/>
      <c r="N144" s="240"/>
      <c r="O144" s="77"/>
      <c r="P144" s="77"/>
      <c r="Q144" s="77"/>
      <c r="R144" s="77"/>
      <c r="S144" s="77"/>
      <c r="T144" s="78"/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T144" s="19" t="s">
        <v>1062</v>
      </c>
      <c r="AU144" s="19" t="s">
        <v>82</v>
      </c>
    </row>
    <row r="145" s="2" customFormat="1" ht="16.5" customHeight="1">
      <c r="A145" s="38"/>
      <c r="B145" s="181"/>
      <c r="C145" s="182" t="s">
        <v>334</v>
      </c>
      <c r="D145" s="182" t="s">
        <v>259</v>
      </c>
      <c r="E145" s="183" t="s">
        <v>3014</v>
      </c>
      <c r="F145" s="184" t="s">
        <v>3026</v>
      </c>
      <c r="G145" s="185" t="s">
        <v>416</v>
      </c>
      <c r="H145" s="186">
        <v>1</v>
      </c>
      <c r="I145" s="187"/>
      <c r="J145" s="188">
        <f>ROUND(I145*H145,2)</f>
        <v>0</v>
      </c>
      <c r="K145" s="184" t="s">
        <v>2351</v>
      </c>
      <c r="L145" s="39"/>
      <c r="M145" s="189" t="s">
        <v>1</v>
      </c>
      <c r="N145" s="190" t="s">
        <v>40</v>
      </c>
      <c r="O145" s="77"/>
      <c r="P145" s="191">
        <f>O145*H145</f>
        <v>0</v>
      </c>
      <c r="Q145" s="191">
        <v>0</v>
      </c>
      <c r="R145" s="191">
        <f>Q145*H145</f>
        <v>0</v>
      </c>
      <c r="S145" s="191">
        <v>0</v>
      </c>
      <c r="T145" s="192">
        <f>S145*H145</f>
        <v>0</v>
      </c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  <c r="AR145" s="193" t="s">
        <v>108</v>
      </c>
      <c r="AT145" s="193" t="s">
        <v>259</v>
      </c>
      <c r="AU145" s="193" t="s">
        <v>82</v>
      </c>
      <c r="AY145" s="19" t="s">
        <v>257</v>
      </c>
      <c r="BE145" s="194">
        <f>IF(N145="základní",J145,0)</f>
        <v>0</v>
      </c>
      <c r="BF145" s="194">
        <f>IF(N145="snížená",J145,0)</f>
        <v>0</v>
      </c>
      <c r="BG145" s="194">
        <f>IF(N145="zákl. přenesená",J145,0)</f>
        <v>0</v>
      </c>
      <c r="BH145" s="194">
        <f>IF(N145="sníž. přenesená",J145,0)</f>
        <v>0</v>
      </c>
      <c r="BI145" s="194">
        <f>IF(N145="nulová",J145,0)</f>
        <v>0</v>
      </c>
      <c r="BJ145" s="19" t="s">
        <v>82</v>
      </c>
      <c r="BK145" s="194">
        <f>ROUND(I145*H145,2)</f>
        <v>0</v>
      </c>
      <c r="BL145" s="19" t="s">
        <v>108</v>
      </c>
      <c r="BM145" s="193" t="s">
        <v>413</v>
      </c>
    </row>
    <row r="146" s="2" customFormat="1">
      <c r="A146" s="38"/>
      <c r="B146" s="39"/>
      <c r="C146" s="38"/>
      <c r="D146" s="196" t="s">
        <v>1062</v>
      </c>
      <c r="E146" s="38"/>
      <c r="F146" s="237" t="s">
        <v>3013</v>
      </c>
      <c r="G146" s="38"/>
      <c r="H146" s="38"/>
      <c r="I146" s="238"/>
      <c r="J146" s="38"/>
      <c r="K146" s="38"/>
      <c r="L146" s="39"/>
      <c r="M146" s="239"/>
      <c r="N146" s="240"/>
      <c r="O146" s="77"/>
      <c r="P146" s="77"/>
      <c r="Q146" s="77"/>
      <c r="R146" s="77"/>
      <c r="S146" s="77"/>
      <c r="T146" s="78"/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  <c r="AT146" s="19" t="s">
        <v>1062</v>
      </c>
      <c r="AU146" s="19" t="s">
        <v>82</v>
      </c>
    </row>
    <row r="147" s="2" customFormat="1" ht="16.5" customHeight="1">
      <c r="A147" s="38"/>
      <c r="B147" s="181"/>
      <c r="C147" s="182" t="s">
        <v>343</v>
      </c>
      <c r="D147" s="182" t="s">
        <v>259</v>
      </c>
      <c r="E147" s="183" t="s">
        <v>3017</v>
      </c>
      <c r="F147" s="184" t="s">
        <v>3028</v>
      </c>
      <c r="G147" s="185" t="s">
        <v>416</v>
      </c>
      <c r="H147" s="186">
        <v>1</v>
      </c>
      <c r="I147" s="187"/>
      <c r="J147" s="188">
        <f>ROUND(I147*H147,2)</f>
        <v>0</v>
      </c>
      <c r="K147" s="184" t="s">
        <v>2351</v>
      </c>
      <c r="L147" s="39"/>
      <c r="M147" s="189" t="s">
        <v>1</v>
      </c>
      <c r="N147" s="190" t="s">
        <v>40</v>
      </c>
      <c r="O147" s="77"/>
      <c r="P147" s="191">
        <f>O147*H147</f>
        <v>0</v>
      </c>
      <c r="Q147" s="191">
        <v>0</v>
      </c>
      <c r="R147" s="191">
        <f>Q147*H147</f>
        <v>0</v>
      </c>
      <c r="S147" s="191">
        <v>0</v>
      </c>
      <c r="T147" s="192">
        <f>S147*H147</f>
        <v>0</v>
      </c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  <c r="AR147" s="193" t="s">
        <v>108</v>
      </c>
      <c r="AT147" s="193" t="s">
        <v>259</v>
      </c>
      <c r="AU147" s="193" t="s">
        <v>82</v>
      </c>
      <c r="AY147" s="19" t="s">
        <v>257</v>
      </c>
      <c r="BE147" s="194">
        <f>IF(N147="základní",J147,0)</f>
        <v>0</v>
      </c>
      <c r="BF147" s="194">
        <f>IF(N147="snížená",J147,0)</f>
        <v>0</v>
      </c>
      <c r="BG147" s="194">
        <f>IF(N147="zákl. přenesená",J147,0)</f>
        <v>0</v>
      </c>
      <c r="BH147" s="194">
        <f>IF(N147="sníž. přenesená",J147,0)</f>
        <v>0</v>
      </c>
      <c r="BI147" s="194">
        <f>IF(N147="nulová",J147,0)</f>
        <v>0</v>
      </c>
      <c r="BJ147" s="19" t="s">
        <v>82</v>
      </c>
      <c r="BK147" s="194">
        <f>ROUND(I147*H147,2)</f>
        <v>0</v>
      </c>
      <c r="BL147" s="19" t="s">
        <v>108</v>
      </c>
      <c r="BM147" s="193" t="s">
        <v>427</v>
      </c>
    </row>
    <row r="148" s="2" customFormat="1">
      <c r="A148" s="38"/>
      <c r="B148" s="39"/>
      <c r="C148" s="38"/>
      <c r="D148" s="196" t="s">
        <v>1062</v>
      </c>
      <c r="E148" s="38"/>
      <c r="F148" s="237" t="s">
        <v>3013</v>
      </c>
      <c r="G148" s="38"/>
      <c r="H148" s="38"/>
      <c r="I148" s="238"/>
      <c r="J148" s="38"/>
      <c r="K148" s="38"/>
      <c r="L148" s="39"/>
      <c r="M148" s="247"/>
      <c r="N148" s="248"/>
      <c r="O148" s="243"/>
      <c r="P148" s="243"/>
      <c r="Q148" s="243"/>
      <c r="R148" s="243"/>
      <c r="S148" s="243"/>
      <c r="T148" s="249"/>
      <c r="U148" s="38"/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  <c r="AT148" s="19" t="s">
        <v>1062</v>
      </c>
      <c r="AU148" s="19" t="s">
        <v>82</v>
      </c>
    </row>
    <row r="149" s="2" customFormat="1" ht="6.96" customHeight="1">
      <c r="A149" s="38"/>
      <c r="B149" s="60"/>
      <c r="C149" s="61"/>
      <c r="D149" s="61"/>
      <c r="E149" s="61"/>
      <c r="F149" s="61"/>
      <c r="G149" s="61"/>
      <c r="H149" s="61"/>
      <c r="I149" s="61"/>
      <c r="J149" s="61"/>
      <c r="K149" s="61"/>
      <c r="L149" s="39"/>
      <c r="M149" s="38"/>
      <c r="O149" s="38"/>
      <c r="P149" s="38"/>
      <c r="Q149" s="38"/>
      <c r="R149" s="38"/>
      <c r="S149" s="38"/>
      <c r="T149" s="38"/>
      <c r="U149" s="38"/>
      <c r="V149" s="38"/>
      <c r="W149" s="38"/>
      <c r="X149" s="38"/>
      <c r="Y149" s="38"/>
      <c r="Z149" s="38"/>
      <c r="AA149" s="38"/>
      <c r="AB149" s="38"/>
      <c r="AC149" s="38"/>
      <c r="AD149" s="38"/>
      <c r="AE149" s="38"/>
    </row>
  </sheetData>
  <autoFilter ref="C124:K148"/>
  <mergeCells count="15">
    <mergeCell ref="E7:H7"/>
    <mergeCell ref="E11:H11"/>
    <mergeCell ref="E9:H9"/>
    <mergeCell ref="E13:H13"/>
    <mergeCell ref="E22:H22"/>
    <mergeCell ref="E31:H31"/>
    <mergeCell ref="E85:H85"/>
    <mergeCell ref="E89:H89"/>
    <mergeCell ref="E87:H87"/>
    <mergeCell ref="E91:H91"/>
    <mergeCell ref="E111:H111"/>
    <mergeCell ref="E115:H115"/>
    <mergeCell ref="E113:H113"/>
    <mergeCell ref="E117:H117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27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8" t="s">
        <v>5</v>
      </c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171</v>
      </c>
    </row>
    <row r="3" s="1" customFormat="1" ht="6.96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2"/>
      <c r="AT3" s="19" t="s">
        <v>85</v>
      </c>
    </row>
    <row r="4" s="1" customFormat="1" ht="24.96" customHeight="1">
      <c r="B4" s="22"/>
      <c r="D4" s="23" t="s">
        <v>198</v>
      </c>
      <c r="L4" s="22"/>
      <c r="M4" s="130" t="s">
        <v>10</v>
      </c>
      <c r="AT4" s="19" t="s">
        <v>3</v>
      </c>
    </row>
    <row r="5" s="1" customFormat="1" ht="6.96" customHeight="1">
      <c r="B5" s="22"/>
      <c r="L5" s="22"/>
    </row>
    <row r="6" s="1" customFormat="1" ht="12" customHeight="1">
      <c r="B6" s="22"/>
      <c r="D6" s="32" t="s">
        <v>16</v>
      </c>
      <c r="L6" s="22"/>
    </row>
    <row r="7" s="1" customFormat="1" ht="16.5" customHeight="1">
      <c r="B7" s="22"/>
      <c r="E7" s="131" t="str">
        <f>'Rekapitulace stavby'!K6</f>
        <v>FNOL Novostavba Pavilonu B</v>
      </c>
      <c r="F7" s="32"/>
      <c r="G7" s="32"/>
      <c r="H7" s="32"/>
      <c r="L7" s="22"/>
    </row>
    <row r="8">
      <c r="B8" s="22"/>
      <c r="D8" s="32" t="s">
        <v>199</v>
      </c>
      <c r="L8" s="22"/>
    </row>
    <row r="9" s="1" customFormat="1" ht="16.5" customHeight="1">
      <c r="B9" s="22"/>
      <c r="E9" s="131" t="s">
        <v>200</v>
      </c>
      <c r="F9" s="1"/>
      <c r="G9" s="1"/>
      <c r="H9" s="1"/>
      <c r="L9" s="22"/>
    </row>
    <row r="10" s="1" customFormat="1" ht="12" customHeight="1">
      <c r="B10" s="22"/>
      <c r="D10" s="32" t="s">
        <v>201</v>
      </c>
      <c r="L10" s="22"/>
    </row>
    <row r="11" s="2" customFormat="1" ht="16.5" customHeight="1">
      <c r="A11" s="38"/>
      <c r="B11" s="39"/>
      <c r="C11" s="38"/>
      <c r="D11" s="38"/>
      <c r="E11" s="132" t="s">
        <v>3838</v>
      </c>
      <c r="F11" s="38"/>
      <c r="G11" s="38"/>
      <c r="H11" s="38"/>
      <c r="I11" s="38"/>
      <c r="J11" s="38"/>
      <c r="K11" s="38"/>
      <c r="L11" s="55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</row>
    <row r="12" s="2" customFormat="1" ht="12" customHeight="1">
      <c r="A12" s="38"/>
      <c r="B12" s="39"/>
      <c r="C12" s="38"/>
      <c r="D12" s="32" t="s">
        <v>203</v>
      </c>
      <c r="E12" s="38"/>
      <c r="F12" s="38"/>
      <c r="G12" s="38"/>
      <c r="H12" s="38"/>
      <c r="I12" s="38"/>
      <c r="J12" s="38"/>
      <c r="K12" s="38"/>
      <c r="L12" s="55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</row>
    <row r="13" s="2" customFormat="1" ht="16.5" customHeight="1">
      <c r="A13" s="38"/>
      <c r="B13" s="39"/>
      <c r="C13" s="38"/>
      <c r="D13" s="38"/>
      <c r="E13" s="67" t="s">
        <v>3269</v>
      </c>
      <c r="F13" s="38"/>
      <c r="G13" s="38"/>
      <c r="H13" s="38"/>
      <c r="I13" s="38"/>
      <c r="J13" s="38"/>
      <c r="K13" s="38"/>
      <c r="L13" s="55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="2" customFormat="1">
      <c r="A14" s="38"/>
      <c r="B14" s="39"/>
      <c r="C14" s="38"/>
      <c r="D14" s="38"/>
      <c r="E14" s="38"/>
      <c r="F14" s="38"/>
      <c r="G14" s="38"/>
      <c r="H14" s="38"/>
      <c r="I14" s="38"/>
      <c r="J14" s="38"/>
      <c r="K14" s="38"/>
      <c r="L14" s="55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="2" customFormat="1" ht="12" customHeight="1">
      <c r="A15" s="38"/>
      <c r="B15" s="39"/>
      <c r="C15" s="38"/>
      <c r="D15" s="32" t="s">
        <v>18</v>
      </c>
      <c r="E15" s="38"/>
      <c r="F15" s="27" t="s">
        <v>1</v>
      </c>
      <c r="G15" s="38"/>
      <c r="H15" s="38"/>
      <c r="I15" s="32" t="s">
        <v>19</v>
      </c>
      <c r="J15" s="27" t="s">
        <v>1</v>
      </c>
      <c r="K15" s="38"/>
      <c r="L15" s="55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6" s="2" customFormat="1" ht="12" customHeight="1">
      <c r="A16" s="38"/>
      <c r="B16" s="39"/>
      <c r="C16" s="38"/>
      <c r="D16" s="32" t="s">
        <v>20</v>
      </c>
      <c r="E16" s="38"/>
      <c r="F16" s="27" t="s">
        <v>21</v>
      </c>
      <c r="G16" s="38"/>
      <c r="H16" s="38"/>
      <c r="I16" s="32" t="s">
        <v>22</v>
      </c>
      <c r="J16" s="69" t="str">
        <f>'Rekapitulace stavby'!AN8</f>
        <v>8. 4. 2023</v>
      </c>
      <c r="K16" s="38"/>
      <c r="L16" s="55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</row>
    <row r="17" s="2" customFormat="1" ht="10.8" customHeight="1">
      <c r="A17" s="38"/>
      <c r="B17" s="39"/>
      <c r="C17" s="38"/>
      <c r="D17" s="38"/>
      <c r="E17" s="38"/>
      <c r="F17" s="38"/>
      <c r="G17" s="38"/>
      <c r="H17" s="38"/>
      <c r="I17" s="38"/>
      <c r="J17" s="38"/>
      <c r="K17" s="38"/>
      <c r="L17" s="55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</row>
    <row r="18" s="2" customFormat="1" ht="12" customHeight="1">
      <c r="A18" s="38"/>
      <c r="B18" s="39"/>
      <c r="C18" s="38"/>
      <c r="D18" s="32" t="s">
        <v>24</v>
      </c>
      <c r="E18" s="38"/>
      <c r="F18" s="38"/>
      <c r="G18" s="38"/>
      <c r="H18" s="38"/>
      <c r="I18" s="32" t="s">
        <v>25</v>
      </c>
      <c r="J18" s="27" t="s">
        <v>1</v>
      </c>
      <c r="K18" s="38"/>
      <c r="L18" s="55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</row>
    <row r="19" s="2" customFormat="1" ht="18" customHeight="1">
      <c r="A19" s="38"/>
      <c r="B19" s="39"/>
      <c r="C19" s="38"/>
      <c r="D19" s="38"/>
      <c r="E19" s="27" t="s">
        <v>26</v>
      </c>
      <c r="F19" s="38"/>
      <c r="G19" s="38"/>
      <c r="H19" s="38"/>
      <c r="I19" s="32" t="s">
        <v>27</v>
      </c>
      <c r="J19" s="27" t="s">
        <v>1</v>
      </c>
      <c r="K19" s="38"/>
      <c r="L19" s="55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</row>
    <row r="20" s="2" customFormat="1" ht="6.96" customHeight="1">
      <c r="A20" s="38"/>
      <c r="B20" s="39"/>
      <c r="C20" s="38"/>
      <c r="D20" s="38"/>
      <c r="E20" s="38"/>
      <c r="F20" s="38"/>
      <c r="G20" s="38"/>
      <c r="H20" s="38"/>
      <c r="I20" s="38"/>
      <c r="J20" s="38"/>
      <c r="K20" s="38"/>
      <c r="L20" s="55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</row>
    <row r="21" s="2" customFormat="1" ht="12" customHeight="1">
      <c r="A21" s="38"/>
      <c r="B21" s="39"/>
      <c r="C21" s="38"/>
      <c r="D21" s="32" t="s">
        <v>28</v>
      </c>
      <c r="E21" s="38"/>
      <c r="F21" s="38"/>
      <c r="G21" s="38"/>
      <c r="H21" s="38"/>
      <c r="I21" s="32" t="s">
        <v>25</v>
      </c>
      <c r="J21" s="33" t="str">
        <f>'Rekapitulace stavby'!AN13</f>
        <v>Vyplň údaj</v>
      </c>
      <c r="K21" s="38"/>
      <c r="L21" s="55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</row>
    <row r="22" s="2" customFormat="1" ht="18" customHeight="1">
      <c r="A22" s="38"/>
      <c r="B22" s="39"/>
      <c r="C22" s="38"/>
      <c r="D22" s="38"/>
      <c r="E22" s="33" t="str">
        <f>'Rekapitulace stavby'!E14</f>
        <v>Vyplň údaj</v>
      </c>
      <c r="F22" s="27"/>
      <c r="G22" s="27"/>
      <c r="H22" s="27"/>
      <c r="I22" s="32" t="s">
        <v>27</v>
      </c>
      <c r="J22" s="33" t="str">
        <f>'Rekapitulace stavby'!AN14</f>
        <v>Vyplň údaj</v>
      </c>
      <c r="K22" s="38"/>
      <c r="L22" s="55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</row>
    <row r="23" s="2" customFormat="1" ht="6.96" customHeight="1">
      <c r="A23" s="38"/>
      <c r="B23" s="39"/>
      <c r="C23" s="38"/>
      <c r="D23" s="38"/>
      <c r="E23" s="38"/>
      <c r="F23" s="38"/>
      <c r="G23" s="38"/>
      <c r="H23" s="38"/>
      <c r="I23" s="38"/>
      <c r="J23" s="38"/>
      <c r="K23" s="38"/>
      <c r="L23" s="55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</row>
    <row r="24" s="2" customFormat="1" ht="12" customHeight="1">
      <c r="A24" s="38"/>
      <c r="B24" s="39"/>
      <c r="C24" s="38"/>
      <c r="D24" s="32" t="s">
        <v>30</v>
      </c>
      <c r="E24" s="38"/>
      <c r="F24" s="38"/>
      <c r="G24" s="38"/>
      <c r="H24" s="38"/>
      <c r="I24" s="32" t="s">
        <v>25</v>
      </c>
      <c r="J24" s="27" t="s">
        <v>1</v>
      </c>
      <c r="K24" s="38"/>
      <c r="L24" s="55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</row>
    <row r="25" s="2" customFormat="1" ht="18" customHeight="1">
      <c r="A25" s="38"/>
      <c r="B25" s="39"/>
      <c r="C25" s="38"/>
      <c r="D25" s="38"/>
      <c r="E25" s="27" t="s">
        <v>31</v>
      </c>
      <c r="F25" s="38"/>
      <c r="G25" s="38"/>
      <c r="H25" s="38"/>
      <c r="I25" s="32" t="s">
        <v>27</v>
      </c>
      <c r="J25" s="27" t="s">
        <v>1</v>
      </c>
      <c r="K25" s="38"/>
      <c r="L25" s="55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</row>
    <row r="26" s="2" customFormat="1" ht="6.96" customHeight="1">
      <c r="A26" s="38"/>
      <c r="B26" s="39"/>
      <c r="C26" s="38"/>
      <c r="D26" s="38"/>
      <c r="E26" s="38"/>
      <c r="F26" s="38"/>
      <c r="G26" s="38"/>
      <c r="H26" s="38"/>
      <c r="I26" s="38"/>
      <c r="J26" s="38"/>
      <c r="K26" s="38"/>
      <c r="L26" s="55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="2" customFormat="1" ht="12" customHeight="1">
      <c r="A27" s="38"/>
      <c r="B27" s="39"/>
      <c r="C27" s="38"/>
      <c r="D27" s="32" t="s">
        <v>33</v>
      </c>
      <c r="E27" s="38"/>
      <c r="F27" s="38"/>
      <c r="G27" s="38"/>
      <c r="H27" s="38"/>
      <c r="I27" s="32" t="s">
        <v>25</v>
      </c>
      <c r="J27" s="27" t="str">
        <f>IF('Rekapitulace stavby'!AN19="","",'Rekapitulace stavby'!AN19)</f>
        <v/>
      </c>
      <c r="K27" s="38"/>
      <c r="L27" s="55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</row>
    <row r="28" s="2" customFormat="1" ht="18" customHeight="1">
      <c r="A28" s="38"/>
      <c r="B28" s="39"/>
      <c r="C28" s="38"/>
      <c r="D28" s="38"/>
      <c r="E28" s="27" t="str">
        <f>IF('Rekapitulace stavby'!E20="","",'Rekapitulace stavby'!E20)</f>
        <v xml:space="preserve"> </v>
      </c>
      <c r="F28" s="38"/>
      <c r="G28" s="38"/>
      <c r="H28" s="38"/>
      <c r="I28" s="32" t="s">
        <v>27</v>
      </c>
      <c r="J28" s="27" t="str">
        <f>IF('Rekapitulace stavby'!AN20="","",'Rekapitulace stavby'!AN20)</f>
        <v/>
      </c>
      <c r="K28" s="38"/>
      <c r="L28" s="55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="2" customFormat="1" ht="6.96" customHeight="1">
      <c r="A29" s="38"/>
      <c r="B29" s="39"/>
      <c r="C29" s="38"/>
      <c r="D29" s="38"/>
      <c r="E29" s="38"/>
      <c r="F29" s="38"/>
      <c r="G29" s="38"/>
      <c r="H29" s="38"/>
      <c r="I29" s="38"/>
      <c r="J29" s="38"/>
      <c r="K29" s="38"/>
      <c r="L29" s="55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</row>
    <row r="30" s="2" customFormat="1" ht="12" customHeight="1">
      <c r="A30" s="38"/>
      <c r="B30" s="39"/>
      <c r="C30" s="38"/>
      <c r="D30" s="32" t="s">
        <v>34</v>
      </c>
      <c r="E30" s="38"/>
      <c r="F30" s="38"/>
      <c r="G30" s="38"/>
      <c r="H30" s="38"/>
      <c r="I30" s="38"/>
      <c r="J30" s="38"/>
      <c r="K30" s="38"/>
      <c r="L30" s="55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="8" customFormat="1" ht="16.5" customHeight="1">
      <c r="A31" s="133"/>
      <c r="B31" s="134"/>
      <c r="C31" s="133"/>
      <c r="D31" s="133"/>
      <c r="E31" s="36" t="s">
        <v>1</v>
      </c>
      <c r="F31" s="36"/>
      <c r="G31" s="36"/>
      <c r="H31" s="36"/>
      <c r="I31" s="133"/>
      <c r="J31" s="133"/>
      <c r="K31" s="133"/>
      <c r="L31" s="135"/>
      <c r="S31" s="133"/>
      <c r="T31" s="133"/>
      <c r="U31" s="133"/>
      <c r="V31" s="133"/>
      <c r="W31" s="133"/>
      <c r="X31" s="133"/>
      <c r="Y31" s="133"/>
      <c r="Z31" s="133"/>
      <c r="AA31" s="133"/>
      <c r="AB31" s="133"/>
      <c r="AC31" s="133"/>
      <c r="AD31" s="133"/>
      <c r="AE31" s="133"/>
    </row>
    <row r="32" s="2" customFormat="1" ht="6.96" customHeight="1">
      <c r="A32" s="38"/>
      <c r="B32" s="39"/>
      <c r="C32" s="38"/>
      <c r="D32" s="38"/>
      <c r="E32" s="38"/>
      <c r="F32" s="38"/>
      <c r="G32" s="38"/>
      <c r="H32" s="38"/>
      <c r="I32" s="38"/>
      <c r="J32" s="38"/>
      <c r="K32" s="38"/>
      <c r="L32" s="55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="2" customFormat="1" ht="6.96" customHeight="1">
      <c r="A33" s="38"/>
      <c r="B33" s="39"/>
      <c r="C33" s="38"/>
      <c r="D33" s="90"/>
      <c r="E33" s="90"/>
      <c r="F33" s="90"/>
      <c r="G33" s="90"/>
      <c r="H33" s="90"/>
      <c r="I33" s="90"/>
      <c r="J33" s="90"/>
      <c r="K33" s="90"/>
      <c r="L33" s="55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="2" customFormat="1" ht="25.44" customHeight="1">
      <c r="A34" s="38"/>
      <c r="B34" s="39"/>
      <c r="C34" s="38"/>
      <c r="D34" s="136" t="s">
        <v>35</v>
      </c>
      <c r="E34" s="38"/>
      <c r="F34" s="38"/>
      <c r="G34" s="38"/>
      <c r="H34" s="38"/>
      <c r="I34" s="38"/>
      <c r="J34" s="96">
        <f>ROUND(J125, 2)</f>
        <v>0</v>
      </c>
      <c r="K34" s="38"/>
      <c r="L34" s="55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s="2" customFormat="1" ht="6.96" customHeight="1">
      <c r="A35" s="38"/>
      <c r="B35" s="39"/>
      <c r="C35" s="38"/>
      <c r="D35" s="90"/>
      <c r="E35" s="90"/>
      <c r="F35" s="90"/>
      <c r="G35" s="90"/>
      <c r="H35" s="90"/>
      <c r="I35" s="90"/>
      <c r="J35" s="90"/>
      <c r="K35" s="90"/>
      <c r="L35" s="55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s="2" customFormat="1" ht="14.4" customHeight="1">
      <c r="A36" s="38"/>
      <c r="B36" s="39"/>
      <c r="C36" s="38"/>
      <c r="D36" s="38"/>
      <c r="E36" s="38"/>
      <c r="F36" s="43" t="s">
        <v>37</v>
      </c>
      <c r="G36" s="38"/>
      <c r="H36" s="38"/>
      <c r="I36" s="43" t="s">
        <v>36</v>
      </c>
      <c r="J36" s="43" t="s">
        <v>38</v>
      </c>
      <c r="K36" s="38"/>
      <c r="L36" s="55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s="2" customFormat="1" ht="14.4" customHeight="1">
      <c r="A37" s="38"/>
      <c r="B37" s="39"/>
      <c r="C37" s="38"/>
      <c r="D37" s="132" t="s">
        <v>39</v>
      </c>
      <c r="E37" s="32" t="s">
        <v>40</v>
      </c>
      <c r="F37" s="137">
        <f>ROUND((SUM(BE125:BE160)),  2)</f>
        <v>0</v>
      </c>
      <c r="G37" s="38"/>
      <c r="H37" s="38"/>
      <c r="I37" s="138">
        <v>0.20999999999999999</v>
      </c>
      <c r="J37" s="137">
        <f>ROUND(((SUM(BE125:BE160))*I37),  2)</f>
        <v>0</v>
      </c>
      <c r="K37" s="38"/>
      <c r="L37" s="55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s="2" customFormat="1" ht="14.4" customHeight="1">
      <c r="A38" s="38"/>
      <c r="B38" s="39"/>
      <c r="C38" s="38"/>
      <c r="D38" s="38"/>
      <c r="E38" s="32" t="s">
        <v>41</v>
      </c>
      <c r="F38" s="137">
        <f>ROUND((SUM(BF125:BF160)),  2)</f>
        <v>0</v>
      </c>
      <c r="G38" s="38"/>
      <c r="H38" s="38"/>
      <c r="I38" s="138">
        <v>0.14999999999999999</v>
      </c>
      <c r="J38" s="137">
        <f>ROUND(((SUM(BF125:BF160))*I38),  2)</f>
        <v>0</v>
      </c>
      <c r="K38" s="38"/>
      <c r="L38" s="55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hidden="1" s="2" customFormat="1" ht="14.4" customHeight="1">
      <c r="A39" s="38"/>
      <c r="B39" s="39"/>
      <c r="C39" s="38"/>
      <c r="D39" s="38"/>
      <c r="E39" s="32" t="s">
        <v>42</v>
      </c>
      <c r="F39" s="137">
        <f>ROUND((SUM(BG125:BG160)),  2)</f>
        <v>0</v>
      </c>
      <c r="G39" s="38"/>
      <c r="H39" s="38"/>
      <c r="I39" s="138">
        <v>0.20999999999999999</v>
      </c>
      <c r="J39" s="137">
        <f>0</f>
        <v>0</v>
      </c>
      <c r="K39" s="38"/>
      <c r="L39" s="55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hidden="1" s="2" customFormat="1" ht="14.4" customHeight="1">
      <c r="A40" s="38"/>
      <c r="B40" s="39"/>
      <c r="C40" s="38"/>
      <c r="D40" s="38"/>
      <c r="E40" s="32" t="s">
        <v>43</v>
      </c>
      <c r="F40" s="137">
        <f>ROUND((SUM(BH125:BH160)),  2)</f>
        <v>0</v>
      </c>
      <c r="G40" s="38"/>
      <c r="H40" s="38"/>
      <c r="I40" s="138">
        <v>0.14999999999999999</v>
      </c>
      <c r="J40" s="137">
        <f>0</f>
        <v>0</v>
      </c>
      <c r="K40" s="38"/>
      <c r="L40" s="55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hidden="1" s="2" customFormat="1" ht="14.4" customHeight="1">
      <c r="A41" s="38"/>
      <c r="B41" s="39"/>
      <c r="C41" s="38"/>
      <c r="D41" s="38"/>
      <c r="E41" s="32" t="s">
        <v>44</v>
      </c>
      <c r="F41" s="137">
        <f>ROUND((SUM(BI125:BI160)),  2)</f>
        <v>0</v>
      </c>
      <c r="G41" s="38"/>
      <c r="H41" s="38"/>
      <c r="I41" s="138">
        <v>0</v>
      </c>
      <c r="J41" s="137">
        <f>0</f>
        <v>0</v>
      </c>
      <c r="K41" s="38"/>
      <c r="L41" s="55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</row>
    <row r="42" s="2" customFormat="1" ht="6.96" customHeight="1">
      <c r="A42" s="38"/>
      <c r="B42" s="39"/>
      <c r="C42" s="38"/>
      <c r="D42" s="38"/>
      <c r="E42" s="38"/>
      <c r="F42" s="38"/>
      <c r="G42" s="38"/>
      <c r="H42" s="38"/>
      <c r="I42" s="38"/>
      <c r="J42" s="38"/>
      <c r="K42" s="38"/>
      <c r="L42" s="55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</row>
    <row r="43" s="2" customFormat="1" ht="25.44" customHeight="1">
      <c r="A43" s="38"/>
      <c r="B43" s="39"/>
      <c r="C43" s="139"/>
      <c r="D43" s="140" t="s">
        <v>45</v>
      </c>
      <c r="E43" s="81"/>
      <c r="F43" s="81"/>
      <c r="G43" s="141" t="s">
        <v>46</v>
      </c>
      <c r="H43" s="142" t="s">
        <v>47</v>
      </c>
      <c r="I43" s="81"/>
      <c r="J43" s="143">
        <f>SUM(J34:J41)</f>
        <v>0</v>
      </c>
      <c r="K43" s="144"/>
      <c r="L43" s="55"/>
      <c r="S43" s="38"/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</row>
    <row r="44" s="2" customFormat="1" ht="14.4" customHeight="1">
      <c r="A44" s="38"/>
      <c r="B44" s="39"/>
      <c r="C44" s="38"/>
      <c r="D44" s="38"/>
      <c r="E44" s="38"/>
      <c r="F44" s="38"/>
      <c r="G44" s="38"/>
      <c r="H44" s="38"/>
      <c r="I44" s="38"/>
      <c r="J44" s="38"/>
      <c r="K44" s="38"/>
      <c r="L44" s="55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</row>
    <row r="45" s="1" customFormat="1" ht="14.4" customHeight="1">
      <c r="B45" s="22"/>
      <c r="L45" s="22"/>
    </row>
    <row r="46" s="1" customFormat="1" ht="14.4" customHeight="1">
      <c r="B46" s="22"/>
      <c r="L46" s="22"/>
    </row>
    <row r="47" s="1" customFormat="1" ht="14.4" customHeight="1">
      <c r="B47" s="22"/>
      <c r="L47" s="22"/>
    </row>
    <row r="48" s="1" customFormat="1" ht="14.4" customHeight="1">
      <c r="B48" s="22"/>
      <c r="L48" s="22"/>
    </row>
    <row r="49" s="1" customFormat="1" ht="14.4" customHeight="1">
      <c r="B49" s="22"/>
      <c r="L49" s="22"/>
    </row>
    <row r="50" s="2" customFormat="1" ht="14.4" customHeight="1">
      <c r="B50" s="55"/>
      <c r="D50" s="56" t="s">
        <v>48</v>
      </c>
      <c r="E50" s="57"/>
      <c r="F50" s="57"/>
      <c r="G50" s="56" t="s">
        <v>49</v>
      </c>
      <c r="H50" s="57"/>
      <c r="I50" s="57"/>
      <c r="J50" s="57"/>
      <c r="K50" s="57"/>
      <c r="L50" s="55"/>
    </row>
    <row r="51">
      <c r="B51" s="22"/>
      <c r="L51" s="22"/>
    </row>
    <row r="52">
      <c r="B52" s="22"/>
      <c r="L52" s="22"/>
    </row>
    <row r="53">
      <c r="B53" s="22"/>
      <c r="L53" s="22"/>
    </row>
    <row r="54">
      <c r="B54" s="22"/>
      <c r="L54" s="22"/>
    </row>
    <row r="55">
      <c r="B55" s="22"/>
      <c r="L55" s="22"/>
    </row>
    <row r="56">
      <c r="B56" s="22"/>
      <c r="L56" s="22"/>
    </row>
    <row r="57">
      <c r="B57" s="22"/>
      <c r="L57" s="22"/>
    </row>
    <row r="58">
      <c r="B58" s="22"/>
      <c r="L58" s="22"/>
    </row>
    <row r="59">
      <c r="B59" s="22"/>
      <c r="L59" s="22"/>
    </row>
    <row r="60">
      <c r="B60" s="22"/>
      <c r="L60" s="22"/>
    </row>
    <row r="61" s="2" customFormat="1">
      <c r="A61" s="38"/>
      <c r="B61" s="39"/>
      <c r="C61" s="38"/>
      <c r="D61" s="58" t="s">
        <v>50</v>
      </c>
      <c r="E61" s="41"/>
      <c r="F61" s="145" t="s">
        <v>51</v>
      </c>
      <c r="G61" s="58" t="s">
        <v>50</v>
      </c>
      <c r="H61" s="41"/>
      <c r="I61" s="41"/>
      <c r="J61" s="146" t="s">
        <v>51</v>
      </c>
      <c r="K61" s="41"/>
      <c r="L61" s="55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</row>
    <row r="62">
      <c r="B62" s="22"/>
      <c r="L62" s="22"/>
    </row>
    <row r="63">
      <c r="B63" s="22"/>
      <c r="L63" s="22"/>
    </row>
    <row r="64">
      <c r="B64" s="22"/>
      <c r="L64" s="22"/>
    </row>
    <row r="65" s="2" customFormat="1">
      <c r="A65" s="38"/>
      <c r="B65" s="39"/>
      <c r="C65" s="38"/>
      <c r="D65" s="56" t="s">
        <v>52</v>
      </c>
      <c r="E65" s="59"/>
      <c r="F65" s="59"/>
      <c r="G65" s="56" t="s">
        <v>53</v>
      </c>
      <c r="H65" s="59"/>
      <c r="I65" s="59"/>
      <c r="J65" s="59"/>
      <c r="K65" s="59"/>
      <c r="L65" s="55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</row>
    <row r="66">
      <c r="B66" s="22"/>
      <c r="L66" s="22"/>
    </row>
    <row r="67">
      <c r="B67" s="22"/>
      <c r="L67" s="22"/>
    </row>
    <row r="68">
      <c r="B68" s="22"/>
      <c r="L68" s="22"/>
    </row>
    <row r="69">
      <c r="B69" s="22"/>
      <c r="L69" s="22"/>
    </row>
    <row r="70">
      <c r="B70" s="22"/>
      <c r="L70" s="22"/>
    </row>
    <row r="71">
      <c r="B71" s="22"/>
      <c r="L71" s="22"/>
    </row>
    <row r="72">
      <c r="B72" s="22"/>
      <c r="L72" s="22"/>
    </row>
    <row r="73">
      <c r="B73" s="22"/>
      <c r="L73" s="22"/>
    </row>
    <row r="74">
      <c r="B74" s="22"/>
      <c r="L74" s="22"/>
    </row>
    <row r="75">
      <c r="B75" s="22"/>
      <c r="L75" s="22"/>
    </row>
    <row r="76" s="2" customFormat="1">
      <c r="A76" s="38"/>
      <c r="B76" s="39"/>
      <c r="C76" s="38"/>
      <c r="D76" s="58" t="s">
        <v>50</v>
      </c>
      <c r="E76" s="41"/>
      <c r="F76" s="145" t="s">
        <v>51</v>
      </c>
      <c r="G76" s="58" t="s">
        <v>50</v>
      </c>
      <c r="H76" s="41"/>
      <c r="I76" s="41"/>
      <c r="J76" s="146" t="s">
        <v>51</v>
      </c>
      <c r="K76" s="41"/>
      <c r="L76" s="55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</row>
    <row r="77" s="2" customFormat="1" ht="14.4" customHeight="1">
      <c r="A77" s="38"/>
      <c r="B77" s="60"/>
      <c r="C77" s="61"/>
      <c r="D77" s="61"/>
      <c r="E77" s="61"/>
      <c r="F77" s="61"/>
      <c r="G77" s="61"/>
      <c r="H77" s="61"/>
      <c r="I77" s="61"/>
      <c r="J77" s="61"/>
      <c r="K77" s="61"/>
      <c r="L77" s="55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</row>
    <row r="81" s="2" customFormat="1" ht="6.96" customHeight="1">
      <c r="A81" s="38"/>
      <c r="B81" s="62"/>
      <c r="C81" s="63"/>
      <c r="D81" s="63"/>
      <c r="E81" s="63"/>
      <c r="F81" s="63"/>
      <c r="G81" s="63"/>
      <c r="H81" s="63"/>
      <c r="I81" s="63"/>
      <c r="J81" s="63"/>
      <c r="K81" s="63"/>
      <c r="L81" s="55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</row>
    <row r="82" s="2" customFormat="1" ht="24.96" customHeight="1">
      <c r="A82" s="38"/>
      <c r="B82" s="39"/>
      <c r="C82" s="23" t="s">
        <v>206</v>
      </c>
      <c r="D82" s="38"/>
      <c r="E82" s="38"/>
      <c r="F82" s="38"/>
      <c r="G82" s="38"/>
      <c r="H82" s="38"/>
      <c r="I82" s="38"/>
      <c r="J82" s="38"/>
      <c r="K82" s="38"/>
      <c r="L82" s="55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</row>
    <row r="83" s="2" customFormat="1" ht="6.96" customHeight="1">
      <c r="A83" s="38"/>
      <c r="B83" s="39"/>
      <c r="C83" s="38"/>
      <c r="D83" s="38"/>
      <c r="E83" s="38"/>
      <c r="F83" s="38"/>
      <c r="G83" s="38"/>
      <c r="H83" s="38"/>
      <c r="I83" s="38"/>
      <c r="J83" s="38"/>
      <c r="K83" s="38"/>
      <c r="L83" s="55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</row>
    <row r="84" s="2" customFormat="1" ht="12" customHeight="1">
      <c r="A84" s="38"/>
      <c r="B84" s="39"/>
      <c r="C84" s="32" t="s">
        <v>16</v>
      </c>
      <c r="D84" s="38"/>
      <c r="E84" s="38"/>
      <c r="F84" s="38"/>
      <c r="G84" s="38"/>
      <c r="H84" s="38"/>
      <c r="I84" s="38"/>
      <c r="J84" s="38"/>
      <c r="K84" s="38"/>
      <c r="L84" s="55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</row>
    <row r="85" s="2" customFormat="1" ht="16.5" customHeight="1">
      <c r="A85" s="38"/>
      <c r="B85" s="39"/>
      <c r="C85" s="38"/>
      <c r="D85" s="38"/>
      <c r="E85" s="131" t="str">
        <f>E7</f>
        <v>FNOL Novostavba Pavilonu B</v>
      </c>
      <c r="F85" s="32"/>
      <c r="G85" s="32"/>
      <c r="H85" s="32"/>
      <c r="I85" s="38"/>
      <c r="J85" s="38"/>
      <c r="K85" s="38"/>
      <c r="L85" s="55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</row>
    <row r="86" s="1" customFormat="1" ht="12" customHeight="1">
      <c r="B86" s="22"/>
      <c r="C86" s="32" t="s">
        <v>199</v>
      </c>
      <c r="L86" s="22"/>
    </row>
    <row r="87" s="1" customFormat="1" ht="16.5" customHeight="1">
      <c r="B87" s="22"/>
      <c r="E87" s="131" t="s">
        <v>200</v>
      </c>
      <c r="F87" s="1"/>
      <c r="G87" s="1"/>
      <c r="H87" s="1"/>
      <c r="L87" s="22"/>
    </row>
    <row r="88" s="1" customFormat="1" ht="12" customHeight="1">
      <c r="B88" s="22"/>
      <c r="C88" s="32" t="s">
        <v>201</v>
      </c>
      <c r="L88" s="22"/>
    </row>
    <row r="89" s="2" customFormat="1" ht="16.5" customHeight="1">
      <c r="A89" s="38"/>
      <c r="B89" s="39"/>
      <c r="C89" s="38"/>
      <c r="D89" s="38"/>
      <c r="E89" s="132" t="s">
        <v>3838</v>
      </c>
      <c r="F89" s="38"/>
      <c r="G89" s="38"/>
      <c r="H89" s="38"/>
      <c r="I89" s="38"/>
      <c r="J89" s="38"/>
      <c r="K89" s="38"/>
      <c r="L89" s="55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</row>
    <row r="90" s="2" customFormat="1" ht="12" customHeight="1">
      <c r="A90" s="38"/>
      <c r="B90" s="39"/>
      <c r="C90" s="32" t="s">
        <v>203</v>
      </c>
      <c r="D90" s="38"/>
      <c r="E90" s="38"/>
      <c r="F90" s="38"/>
      <c r="G90" s="38"/>
      <c r="H90" s="38"/>
      <c r="I90" s="38"/>
      <c r="J90" s="38"/>
      <c r="K90" s="38"/>
      <c r="L90" s="55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</row>
    <row r="91" s="2" customFormat="1" ht="16.5" customHeight="1">
      <c r="A91" s="38"/>
      <c r="B91" s="39"/>
      <c r="C91" s="38"/>
      <c r="D91" s="38"/>
      <c r="E91" s="67" t="str">
        <f>E13</f>
        <v>D.1.4e - Rozvody medicinálních plynů</v>
      </c>
      <c r="F91" s="38"/>
      <c r="G91" s="38"/>
      <c r="H91" s="38"/>
      <c r="I91" s="38"/>
      <c r="J91" s="38"/>
      <c r="K91" s="38"/>
      <c r="L91" s="55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</row>
    <row r="92" s="2" customFormat="1" ht="6.96" customHeight="1">
      <c r="A92" s="38"/>
      <c r="B92" s="39"/>
      <c r="C92" s="38"/>
      <c r="D92" s="38"/>
      <c r="E92" s="38"/>
      <c r="F92" s="38"/>
      <c r="G92" s="38"/>
      <c r="H92" s="38"/>
      <c r="I92" s="38"/>
      <c r="J92" s="38"/>
      <c r="K92" s="38"/>
      <c r="L92" s="55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</row>
    <row r="93" s="2" customFormat="1" ht="12" customHeight="1">
      <c r="A93" s="38"/>
      <c r="B93" s="39"/>
      <c r="C93" s="32" t="s">
        <v>20</v>
      </c>
      <c r="D93" s="38"/>
      <c r="E93" s="38"/>
      <c r="F93" s="27" t="str">
        <f>F16</f>
        <v xml:space="preserve"> </v>
      </c>
      <c r="G93" s="38"/>
      <c r="H93" s="38"/>
      <c r="I93" s="32" t="s">
        <v>22</v>
      </c>
      <c r="J93" s="69" t="str">
        <f>IF(J16="","",J16)</f>
        <v>8. 4. 2023</v>
      </c>
      <c r="K93" s="38"/>
      <c r="L93" s="55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</row>
    <row r="94" s="2" customFormat="1" ht="6.96" customHeight="1">
      <c r="A94" s="38"/>
      <c r="B94" s="39"/>
      <c r="C94" s="38"/>
      <c r="D94" s="38"/>
      <c r="E94" s="38"/>
      <c r="F94" s="38"/>
      <c r="G94" s="38"/>
      <c r="H94" s="38"/>
      <c r="I94" s="38"/>
      <c r="J94" s="38"/>
      <c r="K94" s="38"/>
      <c r="L94" s="55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</row>
    <row r="95" s="2" customFormat="1" ht="15.15" customHeight="1">
      <c r="A95" s="38"/>
      <c r="B95" s="39"/>
      <c r="C95" s="32" t="s">
        <v>24</v>
      </c>
      <c r="D95" s="38"/>
      <c r="E95" s="38"/>
      <c r="F95" s="27" t="str">
        <f>E19</f>
        <v>Fakultní nemocnice Olomouc</v>
      </c>
      <c r="G95" s="38"/>
      <c r="H95" s="38"/>
      <c r="I95" s="32" t="s">
        <v>30</v>
      </c>
      <c r="J95" s="36" t="str">
        <f>E25</f>
        <v>LTProjekt, EP Rožnov</v>
      </c>
      <c r="K95" s="38"/>
      <c r="L95" s="55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</row>
    <row r="96" s="2" customFormat="1" ht="15.15" customHeight="1">
      <c r="A96" s="38"/>
      <c r="B96" s="39"/>
      <c r="C96" s="32" t="s">
        <v>28</v>
      </c>
      <c r="D96" s="38"/>
      <c r="E96" s="38"/>
      <c r="F96" s="27" t="str">
        <f>IF(E22="","",E22)</f>
        <v>Vyplň údaj</v>
      </c>
      <c r="G96" s="38"/>
      <c r="H96" s="38"/>
      <c r="I96" s="32" t="s">
        <v>33</v>
      </c>
      <c r="J96" s="36" t="str">
        <f>E28</f>
        <v xml:space="preserve"> </v>
      </c>
      <c r="K96" s="38"/>
      <c r="L96" s="55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</row>
    <row r="97" s="2" customFormat="1" ht="10.32" customHeight="1">
      <c r="A97" s="38"/>
      <c r="B97" s="39"/>
      <c r="C97" s="38"/>
      <c r="D97" s="38"/>
      <c r="E97" s="38"/>
      <c r="F97" s="38"/>
      <c r="G97" s="38"/>
      <c r="H97" s="38"/>
      <c r="I97" s="38"/>
      <c r="J97" s="38"/>
      <c r="K97" s="38"/>
      <c r="L97" s="55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</row>
    <row r="98" s="2" customFormat="1" ht="29.28" customHeight="1">
      <c r="A98" s="38"/>
      <c r="B98" s="39"/>
      <c r="C98" s="147" t="s">
        <v>207</v>
      </c>
      <c r="D98" s="139"/>
      <c r="E98" s="139"/>
      <c r="F98" s="139"/>
      <c r="G98" s="139"/>
      <c r="H98" s="139"/>
      <c r="I98" s="139"/>
      <c r="J98" s="148" t="s">
        <v>208</v>
      </c>
      <c r="K98" s="139"/>
      <c r="L98" s="55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</row>
    <row r="99" s="2" customFormat="1" ht="10.32" customHeight="1">
      <c r="A99" s="38"/>
      <c r="B99" s="39"/>
      <c r="C99" s="38"/>
      <c r="D99" s="38"/>
      <c r="E99" s="38"/>
      <c r="F99" s="38"/>
      <c r="G99" s="38"/>
      <c r="H99" s="38"/>
      <c r="I99" s="38"/>
      <c r="J99" s="38"/>
      <c r="K99" s="38"/>
      <c r="L99" s="55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</row>
    <row r="100" s="2" customFormat="1" ht="22.8" customHeight="1">
      <c r="A100" s="38"/>
      <c r="B100" s="39"/>
      <c r="C100" s="149" t="s">
        <v>209</v>
      </c>
      <c r="D100" s="38"/>
      <c r="E100" s="38"/>
      <c r="F100" s="38"/>
      <c r="G100" s="38"/>
      <c r="H100" s="38"/>
      <c r="I100" s="38"/>
      <c r="J100" s="96">
        <f>J125</f>
        <v>0</v>
      </c>
      <c r="K100" s="38"/>
      <c r="L100" s="55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  <c r="AU100" s="19" t="s">
        <v>210</v>
      </c>
    </row>
    <row r="101" s="9" customFormat="1" ht="24.96" customHeight="1">
      <c r="A101" s="9"/>
      <c r="B101" s="150"/>
      <c r="C101" s="9"/>
      <c r="D101" s="151" t="s">
        <v>3270</v>
      </c>
      <c r="E101" s="152"/>
      <c r="F101" s="152"/>
      <c r="G101" s="152"/>
      <c r="H101" s="152"/>
      <c r="I101" s="152"/>
      <c r="J101" s="153">
        <f>J126</f>
        <v>0</v>
      </c>
      <c r="K101" s="9"/>
      <c r="L101" s="150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</row>
    <row r="102" s="2" customFormat="1" ht="21.84" customHeight="1">
      <c r="A102" s="38"/>
      <c r="B102" s="39"/>
      <c r="C102" s="38"/>
      <c r="D102" s="38"/>
      <c r="E102" s="38"/>
      <c r="F102" s="38"/>
      <c r="G102" s="38"/>
      <c r="H102" s="38"/>
      <c r="I102" s="38"/>
      <c r="J102" s="38"/>
      <c r="K102" s="38"/>
      <c r="L102" s="55"/>
      <c r="S102" s="38"/>
      <c r="T102" s="38"/>
      <c r="U102" s="38"/>
      <c r="V102" s="38"/>
      <c r="W102" s="38"/>
      <c r="X102" s="38"/>
      <c r="Y102" s="38"/>
      <c r="Z102" s="38"/>
      <c r="AA102" s="38"/>
      <c r="AB102" s="38"/>
      <c r="AC102" s="38"/>
      <c r="AD102" s="38"/>
      <c r="AE102" s="38"/>
    </row>
    <row r="103" s="2" customFormat="1" ht="6.96" customHeight="1">
      <c r="A103" s="38"/>
      <c r="B103" s="60"/>
      <c r="C103" s="61"/>
      <c r="D103" s="61"/>
      <c r="E103" s="61"/>
      <c r="F103" s="61"/>
      <c r="G103" s="61"/>
      <c r="H103" s="61"/>
      <c r="I103" s="61"/>
      <c r="J103" s="61"/>
      <c r="K103" s="61"/>
      <c r="L103" s="55"/>
      <c r="S103" s="38"/>
      <c r="T103" s="38"/>
      <c r="U103" s="38"/>
      <c r="V103" s="38"/>
      <c r="W103" s="38"/>
      <c r="X103" s="38"/>
      <c r="Y103" s="38"/>
      <c r="Z103" s="38"/>
      <c r="AA103" s="38"/>
      <c r="AB103" s="38"/>
      <c r="AC103" s="38"/>
      <c r="AD103" s="38"/>
      <c r="AE103" s="38"/>
    </row>
    <row r="107" s="2" customFormat="1" ht="6.96" customHeight="1">
      <c r="A107" s="38"/>
      <c r="B107" s="62"/>
      <c r="C107" s="63"/>
      <c r="D107" s="63"/>
      <c r="E107" s="63"/>
      <c r="F107" s="63"/>
      <c r="G107" s="63"/>
      <c r="H107" s="63"/>
      <c r="I107" s="63"/>
      <c r="J107" s="63"/>
      <c r="K107" s="63"/>
      <c r="L107" s="55"/>
      <c r="S107" s="38"/>
      <c r="T107" s="38"/>
      <c r="U107" s="38"/>
      <c r="V107" s="38"/>
      <c r="W107" s="38"/>
      <c r="X107" s="38"/>
      <c r="Y107" s="38"/>
      <c r="Z107" s="38"/>
      <c r="AA107" s="38"/>
      <c r="AB107" s="38"/>
      <c r="AC107" s="38"/>
      <c r="AD107" s="38"/>
      <c r="AE107" s="38"/>
    </row>
    <row r="108" s="2" customFormat="1" ht="24.96" customHeight="1">
      <c r="A108" s="38"/>
      <c r="B108" s="39"/>
      <c r="C108" s="23" t="s">
        <v>242</v>
      </c>
      <c r="D108" s="38"/>
      <c r="E108" s="38"/>
      <c r="F108" s="38"/>
      <c r="G108" s="38"/>
      <c r="H108" s="38"/>
      <c r="I108" s="38"/>
      <c r="J108" s="38"/>
      <c r="K108" s="38"/>
      <c r="L108" s="55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</row>
    <row r="109" s="2" customFormat="1" ht="6.96" customHeight="1">
      <c r="A109" s="38"/>
      <c r="B109" s="39"/>
      <c r="C109" s="38"/>
      <c r="D109" s="38"/>
      <c r="E109" s="38"/>
      <c r="F109" s="38"/>
      <c r="G109" s="38"/>
      <c r="H109" s="38"/>
      <c r="I109" s="38"/>
      <c r="J109" s="38"/>
      <c r="K109" s="38"/>
      <c r="L109" s="55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</row>
    <row r="110" s="2" customFormat="1" ht="12" customHeight="1">
      <c r="A110" s="38"/>
      <c r="B110" s="39"/>
      <c r="C110" s="32" t="s">
        <v>16</v>
      </c>
      <c r="D110" s="38"/>
      <c r="E110" s="38"/>
      <c r="F110" s="38"/>
      <c r="G110" s="38"/>
      <c r="H110" s="38"/>
      <c r="I110" s="38"/>
      <c r="J110" s="38"/>
      <c r="K110" s="38"/>
      <c r="L110" s="55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</row>
    <row r="111" s="2" customFormat="1" ht="16.5" customHeight="1">
      <c r="A111" s="38"/>
      <c r="B111" s="39"/>
      <c r="C111" s="38"/>
      <c r="D111" s="38"/>
      <c r="E111" s="131" t="str">
        <f>E7</f>
        <v>FNOL Novostavba Pavilonu B</v>
      </c>
      <c r="F111" s="32"/>
      <c r="G111" s="32"/>
      <c r="H111" s="32"/>
      <c r="I111" s="38"/>
      <c r="J111" s="38"/>
      <c r="K111" s="38"/>
      <c r="L111" s="55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</row>
    <row r="112" s="1" customFormat="1" ht="12" customHeight="1">
      <c r="B112" s="22"/>
      <c r="C112" s="32" t="s">
        <v>199</v>
      </c>
      <c r="L112" s="22"/>
    </row>
    <row r="113" s="1" customFormat="1" ht="16.5" customHeight="1">
      <c r="B113" s="22"/>
      <c r="E113" s="131" t="s">
        <v>200</v>
      </c>
      <c r="F113" s="1"/>
      <c r="G113" s="1"/>
      <c r="H113" s="1"/>
      <c r="L113" s="22"/>
    </row>
    <row r="114" s="1" customFormat="1" ht="12" customHeight="1">
      <c r="B114" s="22"/>
      <c r="C114" s="32" t="s">
        <v>201</v>
      </c>
      <c r="L114" s="22"/>
    </row>
    <row r="115" s="2" customFormat="1" ht="16.5" customHeight="1">
      <c r="A115" s="38"/>
      <c r="B115" s="39"/>
      <c r="C115" s="38"/>
      <c r="D115" s="38"/>
      <c r="E115" s="132" t="s">
        <v>3838</v>
      </c>
      <c r="F115" s="38"/>
      <c r="G115" s="38"/>
      <c r="H115" s="38"/>
      <c r="I115" s="38"/>
      <c r="J115" s="38"/>
      <c r="K115" s="38"/>
      <c r="L115" s="55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</row>
    <row r="116" s="2" customFormat="1" ht="12" customHeight="1">
      <c r="A116" s="38"/>
      <c r="B116" s="39"/>
      <c r="C116" s="32" t="s">
        <v>203</v>
      </c>
      <c r="D116" s="38"/>
      <c r="E116" s="38"/>
      <c r="F116" s="38"/>
      <c r="G116" s="38"/>
      <c r="H116" s="38"/>
      <c r="I116" s="38"/>
      <c r="J116" s="38"/>
      <c r="K116" s="38"/>
      <c r="L116" s="55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</row>
    <row r="117" s="2" customFormat="1" ht="16.5" customHeight="1">
      <c r="A117" s="38"/>
      <c r="B117" s="39"/>
      <c r="C117" s="38"/>
      <c r="D117" s="38"/>
      <c r="E117" s="67" t="str">
        <f>E13</f>
        <v>D.1.4e - Rozvody medicinálních plynů</v>
      </c>
      <c r="F117" s="38"/>
      <c r="G117" s="38"/>
      <c r="H117" s="38"/>
      <c r="I117" s="38"/>
      <c r="J117" s="38"/>
      <c r="K117" s="38"/>
      <c r="L117" s="55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</row>
    <row r="118" s="2" customFormat="1" ht="6.96" customHeight="1">
      <c r="A118" s="38"/>
      <c r="B118" s="39"/>
      <c r="C118" s="38"/>
      <c r="D118" s="38"/>
      <c r="E118" s="38"/>
      <c r="F118" s="38"/>
      <c r="G118" s="38"/>
      <c r="H118" s="38"/>
      <c r="I118" s="38"/>
      <c r="J118" s="38"/>
      <c r="K118" s="38"/>
      <c r="L118" s="55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</row>
    <row r="119" s="2" customFormat="1" ht="12" customHeight="1">
      <c r="A119" s="38"/>
      <c r="B119" s="39"/>
      <c r="C119" s="32" t="s">
        <v>20</v>
      </c>
      <c r="D119" s="38"/>
      <c r="E119" s="38"/>
      <c r="F119" s="27" t="str">
        <f>F16</f>
        <v xml:space="preserve"> </v>
      </c>
      <c r="G119" s="38"/>
      <c r="H119" s="38"/>
      <c r="I119" s="32" t="s">
        <v>22</v>
      </c>
      <c r="J119" s="69" t="str">
        <f>IF(J16="","",J16)</f>
        <v>8. 4. 2023</v>
      </c>
      <c r="K119" s="38"/>
      <c r="L119" s="55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</row>
    <row r="120" s="2" customFormat="1" ht="6.96" customHeight="1">
      <c r="A120" s="38"/>
      <c r="B120" s="39"/>
      <c r="C120" s="38"/>
      <c r="D120" s="38"/>
      <c r="E120" s="38"/>
      <c r="F120" s="38"/>
      <c r="G120" s="38"/>
      <c r="H120" s="38"/>
      <c r="I120" s="38"/>
      <c r="J120" s="38"/>
      <c r="K120" s="38"/>
      <c r="L120" s="55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</row>
    <row r="121" s="2" customFormat="1" ht="15.15" customHeight="1">
      <c r="A121" s="38"/>
      <c r="B121" s="39"/>
      <c r="C121" s="32" t="s">
        <v>24</v>
      </c>
      <c r="D121" s="38"/>
      <c r="E121" s="38"/>
      <c r="F121" s="27" t="str">
        <f>E19</f>
        <v>Fakultní nemocnice Olomouc</v>
      </c>
      <c r="G121" s="38"/>
      <c r="H121" s="38"/>
      <c r="I121" s="32" t="s">
        <v>30</v>
      </c>
      <c r="J121" s="36" t="str">
        <f>E25</f>
        <v>LTProjekt, EP Rožnov</v>
      </c>
      <c r="K121" s="38"/>
      <c r="L121" s="55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</row>
    <row r="122" s="2" customFormat="1" ht="15.15" customHeight="1">
      <c r="A122" s="38"/>
      <c r="B122" s="39"/>
      <c r="C122" s="32" t="s">
        <v>28</v>
      </c>
      <c r="D122" s="38"/>
      <c r="E122" s="38"/>
      <c r="F122" s="27" t="str">
        <f>IF(E22="","",E22)</f>
        <v>Vyplň údaj</v>
      </c>
      <c r="G122" s="38"/>
      <c r="H122" s="38"/>
      <c r="I122" s="32" t="s">
        <v>33</v>
      </c>
      <c r="J122" s="36" t="str">
        <f>E28</f>
        <v xml:space="preserve"> </v>
      </c>
      <c r="K122" s="38"/>
      <c r="L122" s="55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</row>
    <row r="123" s="2" customFormat="1" ht="10.32" customHeight="1">
      <c r="A123" s="38"/>
      <c r="B123" s="39"/>
      <c r="C123" s="38"/>
      <c r="D123" s="38"/>
      <c r="E123" s="38"/>
      <c r="F123" s="38"/>
      <c r="G123" s="38"/>
      <c r="H123" s="38"/>
      <c r="I123" s="38"/>
      <c r="J123" s="38"/>
      <c r="K123" s="38"/>
      <c r="L123" s="55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</row>
    <row r="124" s="11" customFormat="1" ht="29.28" customHeight="1">
      <c r="A124" s="158"/>
      <c r="B124" s="159"/>
      <c r="C124" s="160" t="s">
        <v>243</v>
      </c>
      <c r="D124" s="161" t="s">
        <v>60</v>
      </c>
      <c r="E124" s="161" t="s">
        <v>56</v>
      </c>
      <c r="F124" s="161" t="s">
        <v>57</v>
      </c>
      <c r="G124" s="161" t="s">
        <v>244</v>
      </c>
      <c r="H124" s="161" t="s">
        <v>245</v>
      </c>
      <c r="I124" s="161" t="s">
        <v>246</v>
      </c>
      <c r="J124" s="161" t="s">
        <v>208</v>
      </c>
      <c r="K124" s="162" t="s">
        <v>247</v>
      </c>
      <c r="L124" s="163"/>
      <c r="M124" s="86" t="s">
        <v>1</v>
      </c>
      <c r="N124" s="87" t="s">
        <v>39</v>
      </c>
      <c r="O124" s="87" t="s">
        <v>248</v>
      </c>
      <c r="P124" s="87" t="s">
        <v>249</v>
      </c>
      <c r="Q124" s="87" t="s">
        <v>250</v>
      </c>
      <c r="R124" s="87" t="s">
        <v>251</v>
      </c>
      <c r="S124" s="87" t="s">
        <v>252</v>
      </c>
      <c r="T124" s="88" t="s">
        <v>253</v>
      </c>
      <c r="U124" s="158"/>
      <c r="V124" s="158"/>
      <c r="W124" s="158"/>
      <c r="X124" s="158"/>
      <c r="Y124" s="158"/>
      <c r="Z124" s="158"/>
      <c r="AA124" s="158"/>
      <c r="AB124" s="158"/>
      <c r="AC124" s="158"/>
      <c r="AD124" s="158"/>
      <c r="AE124" s="158"/>
    </row>
    <row r="125" s="2" customFormat="1" ht="22.8" customHeight="1">
      <c r="A125" s="38"/>
      <c r="B125" s="39"/>
      <c r="C125" s="93" t="s">
        <v>254</v>
      </c>
      <c r="D125" s="38"/>
      <c r="E125" s="38"/>
      <c r="F125" s="38"/>
      <c r="G125" s="38"/>
      <c r="H125" s="38"/>
      <c r="I125" s="38"/>
      <c r="J125" s="164">
        <f>BK125</f>
        <v>0</v>
      </c>
      <c r="K125" s="38"/>
      <c r="L125" s="39"/>
      <c r="M125" s="89"/>
      <c r="N125" s="73"/>
      <c r="O125" s="90"/>
      <c r="P125" s="165">
        <f>P126</f>
        <v>0</v>
      </c>
      <c r="Q125" s="90"/>
      <c r="R125" s="165">
        <f>R126</f>
        <v>0</v>
      </c>
      <c r="S125" s="90"/>
      <c r="T125" s="166">
        <f>T126</f>
        <v>0</v>
      </c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  <c r="AT125" s="19" t="s">
        <v>74</v>
      </c>
      <c r="AU125" s="19" t="s">
        <v>210</v>
      </c>
      <c r="BK125" s="167">
        <f>BK126</f>
        <v>0</v>
      </c>
    </row>
    <row r="126" s="12" customFormat="1" ht="25.92" customHeight="1">
      <c r="A126" s="12"/>
      <c r="B126" s="168"/>
      <c r="C126" s="12"/>
      <c r="D126" s="169" t="s">
        <v>74</v>
      </c>
      <c r="E126" s="170" t="s">
        <v>3271</v>
      </c>
      <c r="F126" s="170" t="s">
        <v>129</v>
      </c>
      <c r="G126" s="12"/>
      <c r="H126" s="12"/>
      <c r="I126" s="171"/>
      <c r="J126" s="172">
        <f>BK126</f>
        <v>0</v>
      </c>
      <c r="K126" s="12"/>
      <c r="L126" s="168"/>
      <c r="M126" s="173"/>
      <c r="N126" s="174"/>
      <c r="O126" s="174"/>
      <c r="P126" s="175">
        <f>SUM(P127:P160)</f>
        <v>0</v>
      </c>
      <c r="Q126" s="174"/>
      <c r="R126" s="175">
        <f>SUM(R127:R160)</f>
        <v>0</v>
      </c>
      <c r="S126" s="174"/>
      <c r="T126" s="176">
        <f>SUM(T127:T160)</f>
        <v>0</v>
      </c>
      <c r="U126" s="12"/>
      <c r="V126" s="12"/>
      <c r="W126" s="12"/>
      <c r="X126" s="12"/>
      <c r="Y126" s="12"/>
      <c r="Z126" s="12"/>
      <c r="AA126" s="12"/>
      <c r="AB126" s="12"/>
      <c r="AC126" s="12"/>
      <c r="AD126" s="12"/>
      <c r="AE126" s="12"/>
      <c r="AR126" s="169" t="s">
        <v>82</v>
      </c>
      <c r="AT126" s="177" t="s">
        <v>74</v>
      </c>
      <c r="AU126" s="177" t="s">
        <v>75</v>
      </c>
      <c r="AY126" s="169" t="s">
        <v>257</v>
      </c>
      <c r="BK126" s="178">
        <f>SUM(BK127:BK160)</f>
        <v>0</v>
      </c>
    </row>
    <row r="127" s="2" customFormat="1" ht="16.5" customHeight="1">
      <c r="A127" s="38"/>
      <c r="B127" s="181"/>
      <c r="C127" s="182" t="s">
        <v>82</v>
      </c>
      <c r="D127" s="182" t="s">
        <v>259</v>
      </c>
      <c r="E127" s="183" t="s">
        <v>3272</v>
      </c>
      <c r="F127" s="184" t="s">
        <v>3273</v>
      </c>
      <c r="G127" s="185" t="s">
        <v>422</v>
      </c>
      <c r="H127" s="186">
        <v>49</v>
      </c>
      <c r="I127" s="187"/>
      <c r="J127" s="188">
        <f>ROUND(I127*H127,2)</f>
        <v>0</v>
      </c>
      <c r="K127" s="184" t="s">
        <v>2351</v>
      </c>
      <c r="L127" s="39"/>
      <c r="M127" s="189" t="s">
        <v>1</v>
      </c>
      <c r="N127" s="190" t="s">
        <v>40</v>
      </c>
      <c r="O127" s="77"/>
      <c r="P127" s="191">
        <f>O127*H127</f>
        <v>0</v>
      </c>
      <c r="Q127" s="191">
        <v>0</v>
      </c>
      <c r="R127" s="191">
        <f>Q127*H127</f>
        <v>0</v>
      </c>
      <c r="S127" s="191">
        <v>0</v>
      </c>
      <c r="T127" s="192">
        <f>S127*H127</f>
        <v>0</v>
      </c>
      <c r="U127" s="38"/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  <c r="AR127" s="193" t="s">
        <v>108</v>
      </c>
      <c r="AT127" s="193" t="s">
        <v>259</v>
      </c>
      <c r="AU127" s="193" t="s">
        <v>82</v>
      </c>
      <c r="AY127" s="19" t="s">
        <v>257</v>
      </c>
      <c r="BE127" s="194">
        <f>IF(N127="základní",J127,0)</f>
        <v>0</v>
      </c>
      <c r="BF127" s="194">
        <f>IF(N127="snížená",J127,0)</f>
        <v>0</v>
      </c>
      <c r="BG127" s="194">
        <f>IF(N127="zákl. přenesená",J127,0)</f>
        <v>0</v>
      </c>
      <c r="BH127" s="194">
        <f>IF(N127="sníž. přenesená",J127,0)</f>
        <v>0</v>
      </c>
      <c r="BI127" s="194">
        <f>IF(N127="nulová",J127,0)</f>
        <v>0</v>
      </c>
      <c r="BJ127" s="19" t="s">
        <v>82</v>
      </c>
      <c r="BK127" s="194">
        <f>ROUND(I127*H127,2)</f>
        <v>0</v>
      </c>
      <c r="BL127" s="19" t="s">
        <v>108</v>
      </c>
      <c r="BM127" s="193" t="s">
        <v>85</v>
      </c>
    </row>
    <row r="128" s="2" customFormat="1">
      <c r="A128" s="38"/>
      <c r="B128" s="39"/>
      <c r="C128" s="38"/>
      <c r="D128" s="196" t="s">
        <v>1062</v>
      </c>
      <c r="E128" s="38"/>
      <c r="F128" s="237" t="s">
        <v>3274</v>
      </c>
      <c r="G128" s="38"/>
      <c r="H128" s="38"/>
      <c r="I128" s="238"/>
      <c r="J128" s="38"/>
      <c r="K128" s="38"/>
      <c r="L128" s="39"/>
      <c r="M128" s="239"/>
      <c r="N128" s="240"/>
      <c r="O128" s="77"/>
      <c r="P128" s="77"/>
      <c r="Q128" s="77"/>
      <c r="R128" s="77"/>
      <c r="S128" s="77"/>
      <c r="T128" s="78"/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  <c r="AT128" s="19" t="s">
        <v>1062</v>
      </c>
      <c r="AU128" s="19" t="s">
        <v>82</v>
      </c>
    </row>
    <row r="129" s="2" customFormat="1" ht="16.5" customHeight="1">
      <c r="A129" s="38"/>
      <c r="B129" s="181"/>
      <c r="C129" s="182" t="s">
        <v>85</v>
      </c>
      <c r="D129" s="182" t="s">
        <v>259</v>
      </c>
      <c r="E129" s="183" t="s">
        <v>3275</v>
      </c>
      <c r="F129" s="184" t="s">
        <v>3276</v>
      </c>
      <c r="G129" s="185" t="s">
        <v>422</v>
      </c>
      <c r="H129" s="186">
        <v>52</v>
      </c>
      <c r="I129" s="187"/>
      <c r="J129" s="188">
        <f>ROUND(I129*H129,2)</f>
        <v>0</v>
      </c>
      <c r="K129" s="184" t="s">
        <v>2351</v>
      </c>
      <c r="L129" s="39"/>
      <c r="M129" s="189" t="s">
        <v>1</v>
      </c>
      <c r="N129" s="190" t="s">
        <v>40</v>
      </c>
      <c r="O129" s="77"/>
      <c r="P129" s="191">
        <f>O129*H129</f>
        <v>0</v>
      </c>
      <c r="Q129" s="191">
        <v>0</v>
      </c>
      <c r="R129" s="191">
        <f>Q129*H129</f>
        <v>0</v>
      </c>
      <c r="S129" s="191">
        <v>0</v>
      </c>
      <c r="T129" s="192">
        <f>S129*H129</f>
        <v>0</v>
      </c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  <c r="AR129" s="193" t="s">
        <v>108</v>
      </c>
      <c r="AT129" s="193" t="s">
        <v>259</v>
      </c>
      <c r="AU129" s="193" t="s">
        <v>82</v>
      </c>
      <c r="AY129" s="19" t="s">
        <v>257</v>
      </c>
      <c r="BE129" s="194">
        <f>IF(N129="základní",J129,0)</f>
        <v>0</v>
      </c>
      <c r="BF129" s="194">
        <f>IF(N129="snížená",J129,0)</f>
        <v>0</v>
      </c>
      <c r="BG129" s="194">
        <f>IF(N129="zákl. přenesená",J129,0)</f>
        <v>0</v>
      </c>
      <c r="BH129" s="194">
        <f>IF(N129="sníž. přenesená",J129,0)</f>
        <v>0</v>
      </c>
      <c r="BI129" s="194">
        <f>IF(N129="nulová",J129,0)</f>
        <v>0</v>
      </c>
      <c r="BJ129" s="19" t="s">
        <v>82</v>
      </c>
      <c r="BK129" s="194">
        <f>ROUND(I129*H129,2)</f>
        <v>0</v>
      </c>
      <c r="BL129" s="19" t="s">
        <v>108</v>
      </c>
      <c r="BM129" s="193" t="s">
        <v>108</v>
      </c>
    </row>
    <row r="130" s="2" customFormat="1">
      <c r="A130" s="38"/>
      <c r="B130" s="39"/>
      <c r="C130" s="38"/>
      <c r="D130" s="196" t="s">
        <v>1062</v>
      </c>
      <c r="E130" s="38"/>
      <c r="F130" s="237" t="s">
        <v>3274</v>
      </c>
      <c r="G130" s="38"/>
      <c r="H130" s="38"/>
      <c r="I130" s="238"/>
      <c r="J130" s="38"/>
      <c r="K130" s="38"/>
      <c r="L130" s="39"/>
      <c r="M130" s="239"/>
      <c r="N130" s="240"/>
      <c r="O130" s="77"/>
      <c r="P130" s="77"/>
      <c r="Q130" s="77"/>
      <c r="R130" s="77"/>
      <c r="S130" s="77"/>
      <c r="T130" s="78"/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  <c r="AT130" s="19" t="s">
        <v>1062</v>
      </c>
      <c r="AU130" s="19" t="s">
        <v>82</v>
      </c>
    </row>
    <row r="131" s="2" customFormat="1" ht="16.5" customHeight="1">
      <c r="A131" s="38"/>
      <c r="B131" s="181"/>
      <c r="C131" s="182" t="s">
        <v>92</v>
      </c>
      <c r="D131" s="182" t="s">
        <v>259</v>
      </c>
      <c r="E131" s="183" t="s">
        <v>3279</v>
      </c>
      <c r="F131" s="184" t="s">
        <v>3280</v>
      </c>
      <c r="G131" s="185" t="s">
        <v>2365</v>
      </c>
      <c r="H131" s="186">
        <v>25</v>
      </c>
      <c r="I131" s="187"/>
      <c r="J131" s="188">
        <f>ROUND(I131*H131,2)</f>
        <v>0</v>
      </c>
      <c r="K131" s="184" t="s">
        <v>2351</v>
      </c>
      <c r="L131" s="39"/>
      <c r="M131" s="189" t="s">
        <v>1</v>
      </c>
      <c r="N131" s="190" t="s">
        <v>40</v>
      </c>
      <c r="O131" s="77"/>
      <c r="P131" s="191">
        <f>O131*H131</f>
        <v>0</v>
      </c>
      <c r="Q131" s="191">
        <v>0</v>
      </c>
      <c r="R131" s="191">
        <f>Q131*H131</f>
        <v>0</v>
      </c>
      <c r="S131" s="191">
        <v>0</v>
      </c>
      <c r="T131" s="192">
        <f>S131*H131</f>
        <v>0</v>
      </c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R131" s="193" t="s">
        <v>108</v>
      </c>
      <c r="AT131" s="193" t="s">
        <v>259</v>
      </c>
      <c r="AU131" s="193" t="s">
        <v>82</v>
      </c>
      <c r="AY131" s="19" t="s">
        <v>257</v>
      </c>
      <c r="BE131" s="194">
        <f>IF(N131="základní",J131,0)</f>
        <v>0</v>
      </c>
      <c r="BF131" s="194">
        <f>IF(N131="snížená",J131,0)</f>
        <v>0</v>
      </c>
      <c r="BG131" s="194">
        <f>IF(N131="zákl. přenesená",J131,0)</f>
        <v>0</v>
      </c>
      <c r="BH131" s="194">
        <f>IF(N131="sníž. přenesená",J131,0)</f>
        <v>0</v>
      </c>
      <c r="BI131" s="194">
        <f>IF(N131="nulová",J131,0)</f>
        <v>0</v>
      </c>
      <c r="BJ131" s="19" t="s">
        <v>82</v>
      </c>
      <c r="BK131" s="194">
        <f>ROUND(I131*H131,2)</f>
        <v>0</v>
      </c>
      <c r="BL131" s="19" t="s">
        <v>108</v>
      </c>
      <c r="BM131" s="193" t="s">
        <v>290</v>
      </c>
    </row>
    <row r="132" s="2" customFormat="1">
      <c r="A132" s="38"/>
      <c r="B132" s="39"/>
      <c r="C132" s="38"/>
      <c r="D132" s="196" t="s">
        <v>1062</v>
      </c>
      <c r="E132" s="38"/>
      <c r="F132" s="237" t="s">
        <v>3274</v>
      </c>
      <c r="G132" s="38"/>
      <c r="H132" s="38"/>
      <c r="I132" s="238"/>
      <c r="J132" s="38"/>
      <c r="K132" s="38"/>
      <c r="L132" s="39"/>
      <c r="M132" s="239"/>
      <c r="N132" s="240"/>
      <c r="O132" s="77"/>
      <c r="P132" s="77"/>
      <c r="Q132" s="77"/>
      <c r="R132" s="77"/>
      <c r="S132" s="77"/>
      <c r="T132" s="78"/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  <c r="AT132" s="19" t="s">
        <v>1062</v>
      </c>
      <c r="AU132" s="19" t="s">
        <v>82</v>
      </c>
    </row>
    <row r="133" s="2" customFormat="1" ht="16.5" customHeight="1">
      <c r="A133" s="38"/>
      <c r="B133" s="181"/>
      <c r="C133" s="182" t="s">
        <v>108</v>
      </c>
      <c r="D133" s="182" t="s">
        <v>259</v>
      </c>
      <c r="E133" s="183" t="s">
        <v>3281</v>
      </c>
      <c r="F133" s="184" t="s">
        <v>3282</v>
      </c>
      <c r="G133" s="185" t="s">
        <v>2365</v>
      </c>
      <c r="H133" s="186">
        <v>26</v>
      </c>
      <c r="I133" s="187"/>
      <c r="J133" s="188">
        <f>ROUND(I133*H133,2)</f>
        <v>0</v>
      </c>
      <c r="K133" s="184" t="s">
        <v>2351</v>
      </c>
      <c r="L133" s="39"/>
      <c r="M133" s="189" t="s">
        <v>1</v>
      </c>
      <c r="N133" s="190" t="s">
        <v>40</v>
      </c>
      <c r="O133" s="77"/>
      <c r="P133" s="191">
        <f>O133*H133</f>
        <v>0</v>
      </c>
      <c r="Q133" s="191">
        <v>0</v>
      </c>
      <c r="R133" s="191">
        <f>Q133*H133</f>
        <v>0</v>
      </c>
      <c r="S133" s="191">
        <v>0</v>
      </c>
      <c r="T133" s="192">
        <f>S133*H133</f>
        <v>0</v>
      </c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  <c r="AR133" s="193" t="s">
        <v>108</v>
      </c>
      <c r="AT133" s="193" t="s">
        <v>259</v>
      </c>
      <c r="AU133" s="193" t="s">
        <v>82</v>
      </c>
      <c r="AY133" s="19" t="s">
        <v>257</v>
      </c>
      <c r="BE133" s="194">
        <f>IF(N133="základní",J133,0)</f>
        <v>0</v>
      </c>
      <c r="BF133" s="194">
        <f>IF(N133="snížená",J133,0)</f>
        <v>0</v>
      </c>
      <c r="BG133" s="194">
        <f>IF(N133="zákl. přenesená",J133,0)</f>
        <v>0</v>
      </c>
      <c r="BH133" s="194">
        <f>IF(N133="sníž. přenesená",J133,0)</f>
        <v>0</v>
      </c>
      <c r="BI133" s="194">
        <f>IF(N133="nulová",J133,0)</f>
        <v>0</v>
      </c>
      <c r="BJ133" s="19" t="s">
        <v>82</v>
      </c>
      <c r="BK133" s="194">
        <f>ROUND(I133*H133,2)</f>
        <v>0</v>
      </c>
      <c r="BL133" s="19" t="s">
        <v>108</v>
      </c>
      <c r="BM133" s="193" t="s">
        <v>307</v>
      </c>
    </row>
    <row r="134" s="2" customFormat="1">
      <c r="A134" s="38"/>
      <c r="B134" s="39"/>
      <c r="C134" s="38"/>
      <c r="D134" s="196" t="s">
        <v>1062</v>
      </c>
      <c r="E134" s="38"/>
      <c r="F134" s="237" t="s">
        <v>3274</v>
      </c>
      <c r="G134" s="38"/>
      <c r="H134" s="38"/>
      <c r="I134" s="238"/>
      <c r="J134" s="38"/>
      <c r="K134" s="38"/>
      <c r="L134" s="39"/>
      <c r="M134" s="239"/>
      <c r="N134" s="240"/>
      <c r="O134" s="77"/>
      <c r="P134" s="77"/>
      <c r="Q134" s="77"/>
      <c r="R134" s="77"/>
      <c r="S134" s="77"/>
      <c r="T134" s="78"/>
      <c r="U134" s="38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  <c r="AT134" s="19" t="s">
        <v>1062</v>
      </c>
      <c r="AU134" s="19" t="s">
        <v>82</v>
      </c>
    </row>
    <row r="135" s="2" customFormat="1" ht="16.5" customHeight="1">
      <c r="A135" s="38"/>
      <c r="B135" s="181"/>
      <c r="C135" s="182" t="s">
        <v>285</v>
      </c>
      <c r="D135" s="182" t="s">
        <v>259</v>
      </c>
      <c r="E135" s="183" t="s">
        <v>3285</v>
      </c>
      <c r="F135" s="184" t="s">
        <v>3286</v>
      </c>
      <c r="G135" s="185" t="s">
        <v>2365</v>
      </c>
      <c r="H135" s="186">
        <v>49</v>
      </c>
      <c r="I135" s="187"/>
      <c r="J135" s="188">
        <f>ROUND(I135*H135,2)</f>
        <v>0</v>
      </c>
      <c r="K135" s="184" t="s">
        <v>2351</v>
      </c>
      <c r="L135" s="39"/>
      <c r="M135" s="189" t="s">
        <v>1</v>
      </c>
      <c r="N135" s="190" t="s">
        <v>40</v>
      </c>
      <c r="O135" s="77"/>
      <c r="P135" s="191">
        <f>O135*H135</f>
        <v>0</v>
      </c>
      <c r="Q135" s="191">
        <v>0</v>
      </c>
      <c r="R135" s="191">
        <f>Q135*H135</f>
        <v>0</v>
      </c>
      <c r="S135" s="191">
        <v>0</v>
      </c>
      <c r="T135" s="192">
        <f>S135*H135</f>
        <v>0</v>
      </c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R135" s="193" t="s">
        <v>108</v>
      </c>
      <c r="AT135" s="193" t="s">
        <v>259</v>
      </c>
      <c r="AU135" s="193" t="s">
        <v>82</v>
      </c>
      <c r="AY135" s="19" t="s">
        <v>257</v>
      </c>
      <c r="BE135" s="194">
        <f>IF(N135="základní",J135,0)</f>
        <v>0</v>
      </c>
      <c r="BF135" s="194">
        <f>IF(N135="snížená",J135,0)</f>
        <v>0</v>
      </c>
      <c r="BG135" s="194">
        <f>IF(N135="zákl. přenesená",J135,0)</f>
        <v>0</v>
      </c>
      <c r="BH135" s="194">
        <f>IF(N135="sníž. přenesená",J135,0)</f>
        <v>0</v>
      </c>
      <c r="BI135" s="194">
        <f>IF(N135="nulová",J135,0)</f>
        <v>0</v>
      </c>
      <c r="BJ135" s="19" t="s">
        <v>82</v>
      </c>
      <c r="BK135" s="194">
        <f>ROUND(I135*H135,2)</f>
        <v>0</v>
      </c>
      <c r="BL135" s="19" t="s">
        <v>108</v>
      </c>
      <c r="BM135" s="193" t="s">
        <v>320</v>
      </c>
    </row>
    <row r="136" s="2" customFormat="1">
      <c r="A136" s="38"/>
      <c r="B136" s="39"/>
      <c r="C136" s="38"/>
      <c r="D136" s="196" t="s">
        <v>1062</v>
      </c>
      <c r="E136" s="38"/>
      <c r="F136" s="237" t="s">
        <v>3274</v>
      </c>
      <c r="G136" s="38"/>
      <c r="H136" s="38"/>
      <c r="I136" s="238"/>
      <c r="J136" s="38"/>
      <c r="K136" s="38"/>
      <c r="L136" s="39"/>
      <c r="M136" s="239"/>
      <c r="N136" s="240"/>
      <c r="O136" s="77"/>
      <c r="P136" s="77"/>
      <c r="Q136" s="77"/>
      <c r="R136" s="77"/>
      <c r="S136" s="77"/>
      <c r="T136" s="78"/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T136" s="19" t="s">
        <v>1062</v>
      </c>
      <c r="AU136" s="19" t="s">
        <v>82</v>
      </c>
    </row>
    <row r="137" s="2" customFormat="1" ht="16.5" customHeight="1">
      <c r="A137" s="38"/>
      <c r="B137" s="181"/>
      <c r="C137" s="182" t="s">
        <v>290</v>
      </c>
      <c r="D137" s="182" t="s">
        <v>259</v>
      </c>
      <c r="E137" s="183" t="s">
        <v>3289</v>
      </c>
      <c r="F137" s="184" t="s">
        <v>3290</v>
      </c>
      <c r="G137" s="185" t="s">
        <v>422</v>
      </c>
      <c r="H137" s="186">
        <v>101</v>
      </c>
      <c r="I137" s="187"/>
      <c r="J137" s="188">
        <f>ROUND(I137*H137,2)</f>
        <v>0</v>
      </c>
      <c r="K137" s="184" t="s">
        <v>2351</v>
      </c>
      <c r="L137" s="39"/>
      <c r="M137" s="189" t="s">
        <v>1</v>
      </c>
      <c r="N137" s="190" t="s">
        <v>40</v>
      </c>
      <c r="O137" s="77"/>
      <c r="P137" s="191">
        <f>O137*H137</f>
        <v>0</v>
      </c>
      <c r="Q137" s="191">
        <v>0</v>
      </c>
      <c r="R137" s="191">
        <f>Q137*H137</f>
        <v>0</v>
      </c>
      <c r="S137" s="191">
        <v>0</v>
      </c>
      <c r="T137" s="192">
        <f>S137*H137</f>
        <v>0</v>
      </c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R137" s="193" t="s">
        <v>108</v>
      </c>
      <c r="AT137" s="193" t="s">
        <v>259</v>
      </c>
      <c r="AU137" s="193" t="s">
        <v>82</v>
      </c>
      <c r="AY137" s="19" t="s">
        <v>257</v>
      </c>
      <c r="BE137" s="194">
        <f>IF(N137="základní",J137,0)</f>
        <v>0</v>
      </c>
      <c r="BF137" s="194">
        <f>IF(N137="snížená",J137,0)</f>
        <v>0</v>
      </c>
      <c r="BG137" s="194">
        <f>IF(N137="zákl. přenesená",J137,0)</f>
        <v>0</v>
      </c>
      <c r="BH137" s="194">
        <f>IF(N137="sníž. přenesená",J137,0)</f>
        <v>0</v>
      </c>
      <c r="BI137" s="194">
        <f>IF(N137="nulová",J137,0)</f>
        <v>0</v>
      </c>
      <c r="BJ137" s="19" t="s">
        <v>82</v>
      </c>
      <c r="BK137" s="194">
        <f>ROUND(I137*H137,2)</f>
        <v>0</v>
      </c>
      <c r="BL137" s="19" t="s">
        <v>108</v>
      </c>
      <c r="BM137" s="193" t="s">
        <v>334</v>
      </c>
    </row>
    <row r="138" s="2" customFormat="1">
      <c r="A138" s="38"/>
      <c r="B138" s="39"/>
      <c r="C138" s="38"/>
      <c r="D138" s="196" t="s">
        <v>1062</v>
      </c>
      <c r="E138" s="38"/>
      <c r="F138" s="237" t="s">
        <v>3274</v>
      </c>
      <c r="G138" s="38"/>
      <c r="H138" s="38"/>
      <c r="I138" s="238"/>
      <c r="J138" s="38"/>
      <c r="K138" s="38"/>
      <c r="L138" s="39"/>
      <c r="M138" s="239"/>
      <c r="N138" s="240"/>
      <c r="O138" s="77"/>
      <c r="P138" s="77"/>
      <c r="Q138" s="77"/>
      <c r="R138" s="77"/>
      <c r="S138" s="77"/>
      <c r="T138" s="78"/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T138" s="19" t="s">
        <v>1062</v>
      </c>
      <c r="AU138" s="19" t="s">
        <v>82</v>
      </c>
    </row>
    <row r="139" s="2" customFormat="1" ht="16.5" customHeight="1">
      <c r="A139" s="38"/>
      <c r="B139" s="181"/>
      <c r="C139" s="182" t="s">
        <v>301</v>
      </c>
      <c r="D139" s="182" t="s">
        <v>259</v>
      </c>
      <c r="E139" s="183" t="s">
        <v>3291</v>
      </c>
      <c r="F139" s="184" t="s">
        <v>3292</v>
      </c>
      <c r="G139" s="185" t="s">
        <v>422</v>
      </c>
      <c r="H139" s="186">
        <v>101</v>
      </c>
      <c r="I139" s="187"/>
      <c r="J139" s="188">
        <f>ROUND(I139*H139,2)</f>
        <v>0</v>
      </c>
      <c r="K139" s="184" t="s">
        <v>2351</v>
      </c>
      <c r="L139" s="39"/>
      <c r="M139" s="189" t="s">
        <v>1</v>
      </c>
      <c r="N139" s="190" t="s">
        <v>40</v>
      </c>
      <c r="O139" s="77"/>
      <c r="P139" s="191">
        <f>O139*H139</f>
        <v>0</v>
      </c>
      <c r="Q139" s="191">
        <v>0</v>
      </c>
      <c r="R139" s="191">
        <f>Q139*H139</f>
        <v>0</v>
      </c>
      <c r="S139" s="191">
        <v>0</v>
      </c>
      <c r="T139" s="192">
        <f>S139*H139</f>
        <v>0</v>
      </c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R139" s="193" t="s">
        <v>108</v>
      </c>
      <c r="AT139" s="193" t="s">
        <v>259</v>
      </c>
      <c r="AU139" s="193" t="s">
        <v>82</v>
      </c>
      <c r="AY139" s="19" t="s">
        <v>257</v>
      </c>
      <c r="BE139" s="194">
        <f>IF(N139="základní",J139,0)</f>
        <v>0</v>
      </c>
      <c r="BF139" s="194">
        <f>IF(N139="snížená",J139,0)</f>
        <v>0</v>
      </c>
      <c r="BG139" s="194">
        <f>IF(N139="zákl. přenesená",J139,0)</f>
        <v>0</v>
      </c>
      <c r="BH139" s="194">
        <f>IF(N139="sníž. přenesená",J139,0)</f>
        <v>0</v>
      </c>
      <c r="BI139" s="194">
        <f>IF(N139="nulová",J139,0)</f>
        <v>0</v>
      </c>
      <c r="BJ139" s="19" t="s">
        <v>82</v>
      </c>
      <c r="BK139" s="194">
        <f>ROUND(I139*H139,2)</f>
        <v>0</v>
      </c>
      <c r="BL139" s="19" t="s">
        <v>108</v>
      </c>
      <c r="BM139" s="193" t="s">
        <v>350</v>
      </c>
    </row>
    <row r="140" s="2" customFormat="1">
      <c r="A140" s="38"/>
      <c r="B140" s="39"/>
      <c r="C140" s="38"/>
      <c r="D140" s="196" t="s">
        <v>1062</v>
      </c>
      <c r="E140" s="38"/>
      <c r="F140" s="237" t="s">
        <v>3274</v>
      </c>
      <c r="G140" s="38"/>
      <c r="H140" s="38"/>
      <c r="I140" s="238"/>
      <c r="J140" s="38"/>
      <c r="K140" s="38"/>
      <c r="L140" s="39"/>
      <c r="M140" s="239"/>
      <c r="N140" s="240"/>
      <c r="O140" s="77"/>
      <c r="P140" s="77"/>
      <c r="Q140" s="77"/>
      <c r="R140" s="77"/>
      <c r="S140" s="77"/>
      <c r="T140" s="78"/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T140" s="19" t="s">
        <v>1062</v>
      </c>
      <c r="AU140" s="19" t="s">
        <v>82</v>
      </c>
    </row>
    <row r="141" s="2" customFormat="1" ht="16.5" customHeight="1">
      <c r="A141" s="38"/>
      <c r="B141" s="181"/>
      <c r="C141" s="182" t="s">
        <v>307</v>
      </c>
      <c r="D141" s="182" t="s">
        <v>259</v>
      </c>
      <c r="E141" s="183" t="s">
        <v>3293</v>
      </c>
      <c r="F141" s="184" t="s">
        <v>3294</v>
      </c>
      <c r="G141" s="185" t="s">
        <v>422</v>
      </c>
      <c r="H141" s="186">
        <v>101</v>
      </c>
      <c r="I141" s="187"/>
      <c r="J141" s="188">
        <f>ROUND(I141*H141,2)</f>
        <v>0</v>
      </c>
      <c r="K141" s="184" t="s">
        <v>2351</v>
      </c>
      <c r="L141" s="39"/>
      <c r="M141" s="189" t="s">
        <v>1</v>
      </c>
      <c r="N141" s="190" t="s">
        <v>40</v>
      </c>
      <c r="O141" s="77"/>
      <c r="P141" s="191">
        <f>O141*H141</f>
        <v>0</v>
      </c>
      <c r="Q141" s="191">
        <v>0</v>
      </c>
      <c r="R141" s="191">
        <f>Q141*H141</f>
        <v>0</v>
      </c>
      <c r="S141" s="191">
        <v>0</v>
      </c>
      <c r="T141" s="192">
        <f>S141*H141</f>
        <v>0</v>
      </c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R141" s="193" t="s">
        <v>108</v>
      </c>
      <c r="AT141" s="193" t="s">
        <v>259</v>
      </c>
      <c r="AU141" s="193" t="s">
        <v>82</v>
      </c>
      <c r="AY141" s="19" t="s">
        <v>257</v>
      </c>
      <c r="BE141" s="194">
        <f>IF(N141="základní",J141,0)</f>
        <v>0</v>
      </c>
      <c r="BF141" s="194">
        <f>IF(N141="snížená",J141,0)</f>
        <v>0</v>
      </c>
      <c r="BG141" s="194">
        <f>IF(N141="zákl. přenesená",J141,0)</f>
        <v>0</v>
      </c>
      <c r="BH141" s="194">
        <f>IF(N141="sníž. přenesená",J141,0)</f>
        <v>0</v>
      </c>
      <c r="BI141" s="194">
        <f>IF(N141="nulová",J141,0)</f>
        <v>0</v>
      </c>
      <c r="BJ141" s="19" t="s">
        <v>82</v>
      </c>
      <c r="BK141" s="194">
        <f>ROUND(I141*H141,2)</f>
        <v>0</v>
      </c>
      <c r="BL141" s="19" t="s">
        <v>108</v>
      </c>
      <c r="BM141" s="193" t="s">
        <v>364</v>
      </c>
    </row>
    <row r="142" s="2" customFormat="1">
      <c r="A142" s="38"/>
      <c r="B142" s="39"/>
      <c r="C142" s="38"/>
      <c r="D142" s="196" t="s">
        <v>1062</v>
      </c>
      <c r="E142" s="38"/>
      <c r="F142" s="237" t="s">
        <v>3274</v>
      </c>
      <c r="G142" s="38"/>
      <c r="H142" s="38"/>
      <c r="I142" s="238"/>
      <c r="J142" s="38"/>
      <c r="K142" s="38"/>
      <c r="L142" s="39"/>
      <c r="M142" s="239"/>
      <c r="N142" s="240"/>
      <c r="O142" s="77"/>
      <c r="P142" s="77"/>
      <c r="Q142" s="77"/>
      <c r="R142" s="77"/>
      <c r="S142" s="77"/>
      <c r="T142" s="78"/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T142" s="19" t="s">
        <v>1062</v>
      </c>
      <c r="AU142" s="19" t="s">
        <v>82</v>
      </c>
    </row>
    <row r="143" s="2" customFormat="1" ht="16.5" customHeight="1">
      <c r="A143" s="38"/>
      <c r="B143" s="181"/>
      <c r="C143" s="182" t="s">
        <v>314</v>
      </c>
      <c r="D143" s="182" t="s">
        <v>259</v>
      </c>
      <c r="E143" s="183" t="s">
        <v>3295</v>
      </c>
      <c r="F143" s="184" t="s">
        <v>3296</v>
      </c>
      <c r="G143" s="185" t="s">
        <v>1799</v>
      </c>
      <c r="H143" s="186">
        <v>0.59999999999999998</v>
      </c>
      <c r="I143" s="187"/>
      <c r="J143" s="188">
        <f>ROUND(I143*H143,2)</f>
        <v>0</v>
      </c>
      <c r="K143" s="184" t="s">
        <v>2351</v>
      </c>
      <c r="L143" s="39"/>
      <c r="M143" s="189" t="s">
        <v>1</v>
      </c>
      <c r="N143" s="190" t="s">
        <v>40</v>
      </c>
      <c r="O143" s="77"/>
      <c r="P143" s="191">
        <f>O143*H143</f>
        <v>0</v>
      </c>
      <c r="Q143" s="191">
        <v>0</v>
      </c>
      <c r="R143" s="191">
        <f>Q143*H143</f>
        <v>0</v>
      </c>
      <c r="S143" s="191">
        <v>0</v>
      </c>
      <c r="T143" s="192">
        <f>S143*H143</f>
        <v>0</v>
      </c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R143" s="193" t="s">
        <v>108</v>
      </c>
      <c r="AT143" s="193" t="s">
        <v>259</v>
      </c>
      <c r="AU143" s="193" t="s">
        <v>82</v>
      </c>
      <c r="AY143" s="19" t="s">
        <v>257</v>
      </c>
      <c r="BE143" s="194">
        <f>IF(N143="základní",J143,0)</f>
        <v>0</v>
      </c>
      <c r="BF143" s="194">
        <f>IF(N143="snížená",J143,0)</f>
        <v>0</v>
      </c>
      <c r="BG143" s="194">
        <f>IF(N143="zákl. přenesená",J143,0)</f>
        <v>0</v>
      </c>
      <c r="BH143" s="194">
        <f>IF(N143="sníž. přenesená",J143,0)</f>
        <v>0</v>
      </c>
      <c r="BI143" s="194">
        <f>IF(N143="nulová",J143,0)</f>
        <v>0</v>
      </c>
      <c r="BJ143" s="19" t="s">
        <v>82</v>
      </c>
      <c r="BK143" s="194">
        <f>ROUND(I143*H143,2)</f>
        <v>0</v>
      </c>
      <c r="BL143" s="19" t="s">
        <v>108</v>
      </c>
      <c r="BM143" s="193" t="s">
        <v>374</v>
      </c>
    </row>
    <row r="144" s="2" customFormat="1">
      <c r="A144" s="38"/>
      <c r="B144" s="39"/>
      <c r="C144" s="38"/>
      <c r="D144" s="196" t="s">
        <v>1062</v>
      </c>
      <c r="E144" s="38"/>
      <c r="F144" s="237" t="s">
        <v>3297</v>
      </c>
      <c r="G144" s="38"/>
      <c r="H144" s="38"/>
      <c r="I144" s="238"/>
      <c r="J144" s="38"/>
      <c r="K144" s="38"/>
      <c r="L144" s="39"/>
      <c r="M144" s="239"/>
      <c r="N144" s="240"/>
      <c r="O144" s="77"/>
      <c r="P144" s="77"/>
      <c r="Q144" s="77"/>
      <c r="R144" s="77"/>
      <c r="S144" s="77"/>
      <c r="T144" s="78"/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T144" s="19" t="s">
        <v>1062</v>
      </c>
      <c r="AU144" s="19" t="s">
        <v>82</v>
      </c>
    </row>
    <row r="145" s="2" customFormat="1" ht="21.75" customHeight="1">
      <c r="A145" s="38"/>
      <c r="B145" s="181"/>
      <c r="C145" s="182" t="s">
        <v>320</v>
      </c>
      <c r="D145" s="182" t="s">
        <v>259</v>
      </c>
      <c r="E145" s="183" t="s">
        <v>3298</v>
      </c>
      <c r="F145" s="184" t="s">
        <v>3299</v>
      </c>
      <c r="G145" s="185" t="s">
        <v>2365</v>
      </c>
      <c r="H145" s="186">
        <v>6</v>
      </c>
      <c r="I145" s="187"/>
      <c r="J145" s="188">
        <f>ROUND(I145*H145,2)</f>
        <v>0</v>
      </c>
      <c r="K145" s="184" t="s">
        <v>2351</v>
      </c>
      <c r="L145" s="39"/>
      <c r="M145" s="189" t="s">
        <v>1</v>
      </c>
      <c r="N145" s="190" t="s">
        <v>40</v>
      </c>
      <c r="O145" s="77"/>
      <c r="P145" s="191">
        <f>O145*H145</f>
        <v>0</v>
      </c>
      <c r="Q145" s="191">
        <v>0</v>
      </c>
      <c r="R145" s="191">
        <f>Q145*H145</f>
        <v>0</v>
      </c>
      <c r="S145" s="191">
        <v>0</v>
      </c>
      <c r="T145" s="192">
        <f>S145*H145</f>
        <v>0</v>
      </c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  <c r="AR145" s="193" t="s">
        <v>108</v>
      </c>
      <c r="AT145" s="193" t="s">
        <v>259</v>
      </c>
      <c r="AU145" s="193" t="s">
        <v>82</v>
      </c>
      <c r="AY145" s="19" t="s">
        <v>257</v>
      </c>
      <c r="BE145" s="194">
        <f>IF(N145="základní",J145,0)</f>
        <v>0</v>
      </c>
      <c r="BF145" s="194">
        <f>IF(N145="snížená",J145,0)</f>
        <v>0</v>
      </c>
      <c r="BG145" s="194">
        <f>IF(N145="zákl. přenesená",J145,0)</f>
        <v>0</v>
      </c>
      <c r="BH145" s="194">
        <f>IF(N145="sníž. přenesená",J145,0)</f>
        <v>0</v>
      </c>
      <c r="BI145" s="194">
        <f>IF(N145="nulová",J145,0)</f>
        <v>0</v>
      </c>
      <c r="BJ145" s="19" t="s">
        <v>82</v>
      </c>
      <c r="BK145" s="194">
        <f>ROUND(I145*H145,2)</f>
        <v>0</v>
      </c>
      <c r="BL145" s="19" t="s">
        <v>108</v>
      </c>
      <c r="BM145" s="193" t="s">
        <v>388</v>
      </c>
    </row>
    <row r="146" s="2" customFormat="1">
      <c r="A146" s="38"/>
      <c r="B146" s="39"/>
      <c r="C146" s="38"/>
      <c r="D146" s="196" t="s">
        <v>1062</v>
      </c>
      <c r="E146" s="38"/>
      <c r="F146" s="237" t="s">
        <v>3274</v>
      </c>
      <c r="G146" s="38"/>
      <c r="H146" s="38"/>
      <c r="I146" s="238"/>
      <c r="J146" s="38"/>
      <c r="K146" s="38"/>
      <c r="L146" s="39"/>
      <c r="M146" s="239"/>
      <c r="N146" s="240"/>
      <c r="O146" s="77"/>
      <c r="P146" s="77"/>
      <c r="Q146" s="77"/>
      <c r="R146" s="77"/>
      <c r="S146" s="77"/>
      <c r="T146" s="78"/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  <c r="AT146" s="19" t="s">
        <v>1062</v>
      </c>
      <c r="AU146" s="19" t="s">
        <v>82</v>
      </c>
    </row>
    <row r="147" s="2" customFormat="1" ht="16.5" customHeight="1">
      <c r="A147" s="38"/>
      <c r="B147" s="181"/>
      <c r="C147" s="182" t="s">
        <v>327</v>
      </c>
      <c r="D147" s="182" t="s">
        <v>259</v>
      </c>
      <c r="E147" s="183" t="s">
        <v>4562</v>
      </c>
      <c r="F147" s="184" t="s">
        <v>4563</v>
      </c>
      <c r="G147" s="185" t="s">
        <v>2365</v>
      </c>
      <c r="H147" s="186">
        <v>9</v>
      </c>
      <c r="I147" s="187"/>
      <c r="J147" s="188">
        <f>ROUND(I147*H147,2)</f>
        <v>0</v>
      </c>
      <c r="K147" s="184" t="s">
        <v>2351</v>
      </c>
      <c r="L147" s="39"/>
      <c r="M147" s="189" t="s">
        <v>1</v>
      </c>
      <c r="N147" s="190" t="s">
        <v>40</v>
      </c>
      <c r="O147" s="77"/>
      <c r="P147" s="191">
        <f>O147*H147</f>
        <v>0</v>
      </c>
      <c r="Q147" s="191">
        <v>0</v>
      </c>
      <c r="R147" s="191">
        <f>Q147*H147</f>
        <v>0</v>
      </c>
      <c r="S147" s="191">
        <v>0</v>
      </c>
      <c r="T147" s="192">
        <f>S147*H147</f>
        <v>0</v>
      </c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  <c r="AR147" s="193" t="s">
        <v>108</v>
      </c>
      <c r="AT147" s="193" t="s">
        <v>259</v>
      </c>
      <c r="AU147" s="193" t="s">
        <v>82</v>
      </c>
      <c r="AY147" s="19" t="s">
        <v>257</v>
      </c>
      <c r="BE147" s="194">
        <f>IF(N147="základní",J147,0)</f>
        <v>0</v>
      </c>
      <c r="BF147" s="194">
        <f>IF(N147="snížená",J147,0)</f>
        <v>0</v>
      </c>
      <c r="BG147" s="194">
        <f>IF(N147="zákl. přenesená",J147,0)</f>
        <v>0</v>
      </c>
      <c r="BH147" s="194">
        <f>IF(N147="sníž. přenesená",J147,0)</f>
        <v>0</v>
      </c>
      <c r="BI147" s="194">
        <f>IF(N147="nulová",J147,0)</f>
        <v>0</v>
      </c>
      <c r="BJ147" s="19" t="s">
        <v>82</v>
      </c>
      <c r="BK147" s="194">
        <f>ROUND(I147*H147,2)</f>
        <v>0</v>
      </c>
      <c r="BL147" s="19" t="s">
        <v>108</v>
      </c>
      <c r="BM147" s="193" t="s">
        <v>402</v>
      </c>
    </row>
    <row r="148" s="2" customFormat="1">
      <c r="A148" s="38"/>
      <c r="B148" s="39"/>
      <c r="C148" s="38"/>
      <c r="D148" s="196" t="s">
        <v>1062</v>
      </c>
      <c r="E148" s="38"/>
      <c r="F148" s="237" t="s">
        <v>3274</v>
      </c>
      <c r="G148" s="38"/>
      <c r="H148" s="38"/>
      <c r="I148" s="238"/>
      <c r="J148" s="38"/>
      <c r="K148" s="38"/>
      <c r="L148" s="39"/>
      <c r="M148" s="239"/>
      <c r="N148" s="240"/>
      <c r="O148" s="77"/>
      <c r="P148" s="77"/>
      <c r="Q148" s="77"/>
      <c r="R148" s="77"/>
      <c r="S148" s="77"/>
      <c r="T148" s="78"/>
      <c r="U148" s="38"/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  <c r="AT148" s="19" t="s">
        <v>1062</v>
      </c>
      <c r="AU148" s="19" t="s">
        <v>82</v>
      </c>
    </row>
    <row r="149" s="2" customFormat="1" ht="16.5" customHeight="1">
      <c r="A149" s="38"/>
      <c r="B149" s="181"/>
      <c r="C149" s="182" t="s">
        <v>334</v>
      </c>
      <c r="D149" s="182" t="s">
        <v>259</v>
      </c>
      <c r="E149" s="183" t="s">
        <v>3303</v>
      </c>
      <c r="F149" s="184" t="s">
        <v>3304</v>
      </c>
      <c r="G149" s="185" t="s">
        <v>416</v>
      </c>
      <c r="H149" s="186">
        <v>1</v>
      </c>
      <c r="I149" s="187"/>
      <c r="J149" s="188">
        <f>ROUND(I149*H149,2)</f>
        <v>0</v>
      </c>
      <c r="K149" s="184" t="s">
        <v>2351</v>
      </c>
      <c r="L149" s="39"/>
      <c r="M149" s="189" t="s">
        <v>1</v>
      </c>
      <c r="N149" s="190" t="s">
        <v>40</v>
      </c>
      <c r="O149" s="77"/>
      <c r="P149" s="191">
        <f>O149*H149</f>
        <v>0</v>
      </c>
      <c r="Q149" s="191">
        <v>0</v>
      </c>
      <c r="R149" s="191">
        <f>Q149*H149</f>
        <v>0</v>
      </c>
      <c r="S149" s="191">
        <v>0</v>
      </c>
      <c r="T149" s="192">
        <f>S149*H149</f>
        <v>0</v>
      </c>
      <c r="U149" s="38"/>
      <c r="V149" s="38"/>
      <c r="W149" s="38"/>
      <c r="X149" s="38"/>
      <c r="Y149" s="38"/>
      <c r="Z149" s="38"/>
      <c r="AA149" s="38"/>
      <c r="AB149" s="38"/>
      <c r="AC149" s="38"/>
      <c r="AD149" s="38"/>
      <c r="AE149" s="38"/>
      <c r="AR149" s="193" t="s">
        <v>108</v>
      </c>
      <c r="AT149" s="193" t="s">
        <v>259</v>
      </c>
      <c r="AU149" s="193" t="s">
        <v>82</v>
      </c>
      <c r="AY149" s="19" t="s">
        <v>257</v>
      </c>
      <c r="BE149" s="194">
        <f>IF(N149="základní",J149,0)</f>
        <v>0</v>
      </c>
      <c r="BF149" s="194">
        <f>IF(N149="snížená",J149,0)</f>
        <v>0</v>
      </c>
      <c r="BG149" s="194">
        <f>IF(N149="zákl. přenesená",J149,0)</f>
        <v>0</v>
      </c>
      <c r="BH149" s="194">
        <f>IF(N149="sníž. přenesená",J149,0)</f>
        <v>0</v>
      </c>
      <c r="BI149" s="194">
        <f>IF(N149="nulová",J149,0)</f>
        <v>0</v>
      </c>
      <c r="BJ149" s="19" t="s">
        <v>82</v>
      </c>
      <c r="BK149" s="194">
        <f>ROUND(I149*H149,2)</f>
        <v>0</v>
      </c>
      <c r="BL149" s="19" t="s">
        <v>108</v>
      </c>
      <c r="BM149" s="193" t="s">
        <v>413</v>
      </c>
    </row>
    <row r="150" s="2" customFormat="1">
      <c r="A150" s="38"/>
      <c r="B150" s="39"/>
      <c r="C150" s="38"/>
      <c r="D150" s="196" t="s">
        <v>1062</v>
      </c>
      <c r="E150" s="38"/>
      <c r="F150" s="237" t="s">
        <v>3274</v>
      </c>
      <c r="G150" s="38"/>
      <c r="H150" s="38"/>
      <c r="I150" s="238"/>
      <c r="J150" s="38"/>
      <c r="K150" s="38"/>
      <c r="L150" s="39"/>
      <c r="M150" s="239"/>
      <c r="N150" s="240"/>
      <c r="O150" s="77"/>
      <c r="P150" s="77"/>
      <c r="Q150" s="77"/>
      <c r="R150" s="77"/>
      <c r="S150" s="77"/>
      <c r="T150" s="78"/>
      <c r="U150" s="38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  <c r="AT150" s="19" t="s">
        <v>1062</v>
      </c>
      <c r="AU150" s="19" t="s">
        <v>82</v>
      </c>
    </row>
    <row r="151" s="2" customFormat="1" ht="16.5" customHeight="1">
      <c r="A151" s="38"/>
      <c r="B151" s="181"/>
      <c r="C151" s="182" t="s">
        <v>343</v>
      </c>
      <c r="D151" s="182" t="s">
        <v>259</v>
      </c>
      <c r="E151" s="183" t="s">
        <v>3305</v>
      </c>
      <c r="F151" s="184" t="s">
        <v>3306</v>
      </c>
      <c r="G151" s="185" t="s">
        <v>416</v>
      </c>
      <c r="H151" s="186">
        <v>1</v>
      </c>
      <c r="I151" s="187"/>
      <c r="J151" s="188">
        <f>ROUND(I151*H151,2)</f>
        <v>0</v>
      </c>
      <c r="K151" s="184" t="s">
        <v>2351</v>
      </c>
      <c r="L151" s="39"/>
      <c r="M151" s="189" t="s">
        <v>1</v>
      </c>
      <c r="N151" s="190" t="s">
        <v>40</v>
      </c>
      <c r="O151" s="77"/>
      <c r="P151" s="191">
        <f>O151*H151</f>
        <v>0</v>
      </c>
      <c r="Q151" s="191">
        <v>0</v>
      </c>
      <c r="R151" s="191">
        <f>Q151*H151</f>
        <v>0</v>
      </c>
      <c r="S151" s="191">
        <v>0</v>
      </c>
      <c r="T151" s="192">
        <f>S151*H151</f>
        <v>0</v>
      </c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  <c r="AR151" s="193" t="s">
        <v>108</v>
      </c>
      <c r="AT151" s="193" t="s">
        <v>259</v>
      </c>
      <c r="AU151" s="193" t="s">
        <v>82</v>
      </c>
      <c r="AY151" s="19" t="s">
        <v>257</v>
      </c>
      <c r="BE151" s="194">
        <f>IF(N151="základní",J151,0)</f>
        <v>0</v>
      </c>
      <c r="BF151" s="194">
        <f>IF(N151="snížená",J151,0)</f>
        <v>0</v>
      </c>
      <c r="BG151" s="194">
        <f>IF(N151="zákl. přenesená",J151,0)</f>
        <v>0</v>
      </c>
      <c r="BH151" s="194">
        <f>IF(N151="sníž. přenesená",J151,0)</f>
        <v>0</v>
      </c>
      <c r="BI151" s="194">
        <f>IF(N151="nulová",J151,0)</f>
        <v>0</v>
      </c>
      <c r="BJ151" s="19" t="s">
        <v>82</v>
      </c>
      <c r="BK151" s="194">
        <f>ROUND(I151*H151,2)</f>
        <v>0</v>
      </c>
      <c r="BL151" s="19" t="s">
        <v>108</v>
      </c>
      <c r="BM151" s="193" t="s">
        <v>427</v>
      </c>
    </row>
    <row r="152" s="2" customFormat="1">
      <c r="A152" s="38"/>
      <c r="B152" s="39"/>
      <c r="C152" s="38"/>
      <c r="D152" s="196" t="s">
        <v>1062</v>
      </c>
      <c r="E152" s="38"/>
      <c r="F152" s="237" t="s">
        <v>3274</v>
      </c>
      <c r="G152" s="38"/>
      <c r="H152" s="38"/>
      <c r="I152" s="238"/>
      <c r="J152" s="38"/>
      <c r="K152" s="38"/>
      <c r="L152" s="39"/>
      <c r="M152" s="239"/>
      <c r="N152" s="240"/>
      <c r="O152" s="77"/>
      <c r="P152" s="77"/>
      <c r="Q152" s="77"/>
      <c r="R152" s="77"/>
      <c r="S152" s="77"/>
      <c r="T152" s="78"/>
      <c r="U152" s="38"/>
      <c r="V152" s="38"/>
      <c r="W152" s="38"/>
      <c r="X152" s="38"/>
      <c r="Y152" s="38"/>
      <c r="Z152" s="38"/>
      <c r="AA152" s="38"/>
      <c r="AB152" s="38"/>
      <c r="AC152" s="38"/>
      <c r="AD152" s="38"/>
      <c r="AE152" s="38"/>
      <c r="AT152" s="19" t="s">
        <v>1062</v>
      </c>
      <c r="AU152" s="19" t="s">
        <v>82</v>
      </c>
    </row>
    <row r="153" s="2" customFormat="1" ht="16.5" customHeight="1">
      <c r="A153" s="38"/>
      <c r="B153" s="181"/>
      <c r="C153" s="182" t="s">
        <v>350</v>
      </c>
      <c r="D153" s="182" t="s">
        <v>259</v>
      </c>
      <c r="E153" s="183" t="s">
        <v>3307</v>
      </c>
      <c r="F153" s="184" t="s">
        <v>3308</v>
      </c>
      <c r="G153" s="185" t="s">
        <v>416</v>
      </c>
      <c r="H153" s="186">
        <v>1</v>
      </c>
      <c r="I153" s="187"/>
      <c r="J153" s="188">
        <f>ROUND(I153*H153,2)</f>
        <v>0</v>
      </c>
      <c r="K153" s="184" t="s">
        <v>2351</v>
      </c>
      <c r="L153" s="39"/>
      <c r="M153" s="189" t="s">
        <v>1</v>
      </c>
      <c r="N153" s="190" t="s">
        <v>40</v>
      </c>
      <c r="O153" s="77"/>
      <c r="P153" s="191">
        <f>O153*H153</f>
        <v>0</v>
      </c>
      <c r="Q153" s="191">
        <v>0</v>
      </c>
      <c r="R153" s="191">
        <f>Q153*H153</f>
        <v>0</v>
      </c>
      <c r="S153" s="191">
        <v>0</v>
      </c>
      <c r="T153" s="192">
        <f>S153*H153</f>
        <v>0</v>
      </c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  <c r="AR153" s="193" t="s">
        <v>108</v>
      </c>
      <c r="AT153" s="193" t="s">
        <v>259</v>
      </c>
      <c r="AU153" s="193" t="s">
        <v>82</v>
      </c>
      <c r="AY153" s="19" t="s">
        <v>257</v>
      </c>
      <c r="BE153" s="194">
        <f>IF(N153="základní",J153,0)</f>
        <v>0</v>
      </c>
      <c r="BF153" s="194">
        <f>IF(N153="snížená",J153,0)</f>
        <v>0</v>
      </c>
      <c r="BG153" s="194">
        <f>IF(N153="zákl. přenesená",J153,0)</f>
        <v>0</v>
      </c>
      <c r="BH153" s="194">
        <f>IF(N153="sníž. přenesená",J153,0)</f>
        <v>0</v>
      </c>
      <c r="BI153" s="194">
        <f>IF(N153="nulová",J153,0)</f>
        <v>0</v>
      </c>
      <c r="BJ153" s="19" t="s">
        <v>82</v>
      </c>
      <c r="BK153" s="194">
        <f>ROUND(I153*H153,2)</f>
        <v>0</v>
      </c>
      <c r="BL153" s="19" t="s">
        <v>108</v>
      </c>
      <c r="BM153" s="193" t="s">
        <v>439</v>
      </c>
    </row>
    <row r="154" s="2" customFormat="1">
      <c r="A154" s="38"/>
      <c r="B154" s="39"/>
      <c r="C154" s="38"/>
      <c r="D154" s="196" t="s">
        <v>1062</v>
      </c>
      <c r="E154" s="38"/>
      <c r="F154" s="237" t="s">
        <v>3274</v>
      </c>
      <c r="G154" s="38"/>
      <c r="H154" s="38"/>
      <c r="I154" s="238"/>
      <c r="J154" s="38"/>
      <c r="K154" s="38"/>
      <c r="L154" s="39"/>
      <c r="M154" s="239"/>
      <c r="N154" s="240"/>
      <c r="O154" s="77"/>
      <c r="P154" s="77"/>
      <c r="Q154" s="77"/>
      <c r="R154" s="77"/>
      <c r="S154" s="77"/>
      <c r="T154" s="78"/>
      <c r="U154" s="38"/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  <c r="AT154" s="19" t="s">
        <v>1062</v>
      </c>
      <c r="AU154" s="19" t="s">
        <v>82</v>
      </c>
    </row>
    <row r="155" s="2" customFormat="1" ht="16.5" customHeight="1">
      <c r="A155" s="38"/>
      <c r="B155" s="181"/>
      <c r="C155" s="182" t="s">
        <v>8</v>
      </c>
      <c r="D155" s="182" t="s">
        <v>259</v>
      </c>
      <c r="E155" s="183" t="s">
        <v>3309</v>
      </c>
      <c r="F155" s="184" t="s">
        <v>3310</v>
      </c>
      <c r="G155" s="185" t="s">
        <v>416</v>
      </c>
      <c r="H155" s="186">
        <v>1</v>
      </c>
      <c r="I155" s="187"/>
      <c r="J155" s="188">
        <f>ROUND(I155*H155,2)</f>
        <v>0</v>
      </c>
      <c r="K155" s="184" t="s">
        <v>2351</v>
      </c>
      <c r="L155" s="39"/>
      <c r="M155" s="189" t="s">
        <v>1</v>
      </c>
      <c r="N155" s="190" t="s">
        <v>40</v>
      </c>
      <c r="O155" s="77"/>
      <c r="P155" s="191">
        <f>O155*H155</f>
        <v>0</v>
      </c>
      <c r="Q155" s="191">
        <v>0</v>
      </c>
      <c r="R155" s="191">
        <f>Q155*H155</f>
        <v>0</v>
      </c>
      <c r="S155" s="191">
        <v>0</v>
      </c>
      <c r="T155" s="192">
        <f>S155*H155</f>
        <v>0</v>
      </c>
      <c r="U155" s="38"/>
      <c r="V155" s="38"/>
      <c r="W155" s="38"/>
      <c r="X155" s="38"/>
      <c r="Y155" s="38"/>
      <c r="Z155" s="38"/>
      <c r="AA155" s="38"/>
      <c r="AB155" s="38"/>
      <c r="AC155" s="38"/>
      <c r="AD155" s="38"/>
      <c r="AE155" s="38"/>
      <c r="AR155" s="193" t="s">
        <v>108</v>
      </c>
      <c r="AT155" s="193" t="s">
        <v>259</v>
      </c>
      <c r="AU155" s="193" t="s">
        <v>82</v>
      </c>
      <c r="AY155" s="19" t="s">
        <v>257</v>
      </c>
      <c r="BE155" s="194">
        <f>IF(N155="základní",J155,0)</f>
        <v>0</v>
      </c>
      <c r="BF155" s="194">
        <f>IF(N155="snížená",J155,0)</f>
        <v>0</v>
      </c>
      <c r="BG155" s="194">
        <f>IF(N155="zákl. přenesená",J155,0)</f>
        <v>0</v>
      </c>
      <c r="BH155" s="194">
        <f>IF(N155="sníž. přenesená",J155,0)</f>
        <v>0</v>
      </c>
      <c r="BI155" s="194">
        <f>IF(N155="nulová",J155,0)</f>
        <v>0</v>
      </c>
      <c r="BJ155" s="19" t="s">
        <v>82</v>
      </c>
      <c r="BK155" s="194">
        <f>ROUND(I155*H155,2)</f>
        <v>0</v>
      </c>
      <c r="BL155" s="19" t="s">
        <v>108</v>
      </c>
      <c r="BM155" s="193" t="s">
        <v>450</v>
      </c>
    </row>
    <row r="156" s="2" customFormat="1">
      <c r="A156" s="38"/>
      <c r="B156" s="39"/>
      <c r="C156" s="38"/>
      <c r="D156" s="196" t="s">
        <v>1062</v>
      </c>
      <c r="E156" s="38"/>
      <c r="F156" s="237" t="s">
        <v>3274</v>
      </c>
      <c r="G156" s="38"/>
      <c r="H156" s="38"/>
      <c r="I156" s="238"/>
      <c r="J156" s="38"/>
      <c r="K156" s="38"/>
      <c r="L156" s="39"/>
      <c r="M156" s="239"/>
      <c r="N156" s="240"/>
      <c r="O156" s="77"/>
      <c r="P156" s="77"/>
      <c r="Q156" s="77"/>
      <c r="R156" s="77"/>
      <c r="S156" s="77"/>
      <c r="T156" s="78"/>
      <c r="U156" s="38"/>
      <c r="V156" s="38"/>
      <c r="W156" s="38"/>
      <c r="X156" s="38"/>
      <c r="Y156" s="38"/>
      <c r="Z156" s="38"/>
      <c r="AA156" s="38"/>
      <c r="AB156" s="38"/>
      <c r="AC156" s="38"/>
      <c r="AD156" s="38"/>
      <c r="AE156" s="38"/>
      <c r="AT156" s="19" t="s">
        <v>1062</v>
      </c>
      <c r="AU156" s="19" t="s">
        <v>82</v>
      </c>
    </row>
    <row r="157" s="2" customFormat="1" ht="16.5" customHeight="1">
      <c r="A157" s="38"/>
      <c r="B157" s="181"/>
      <c r="C157" s="182" t="s">
        <v>364</v>
      </c>
      <c r="D157" s="182" t="s">
        <v>259</v>
      </c>
      <c r="E157" s="183" t="s">
        <v>3311</v>
      </c>
      <c r="F157" s="184" t="s">
        <v>3312</v>
      </c>
      <c r="G157" s="185" t="s">
        <v>416</v>
      </c>
      <c r="H157" s="186">
        <v>1</v>
      </c>
      <c r="I157" s="187"/>
      <c r="J157" s="188">
        <f>ROUND(I157*H157,2)</f>
        <v>0</v>
      </c>
      <c r="K157" s="184" t="s">
        <v>2351</v>
      </c>
      <c r="L157" s="39"/>
      <c r="M157" s="189" t="s">
        <v>1</v>
      </c>
      <c r="N157" s="190" t="s">
        <v>40</v>
      </c>
      <c r="O157" s="77"/>
      <c r="P157" s="191">
        <f>O157*H157</f>
        <v>0</v>
      </c>
      <c r="Q157" s="191">
        <v>0</v>
      </c>
      <c r="R157" s="191">
        <f>Q157*H157</f>
        <v>0</v>
      </c>
      <c r="S157" s="191">
        <v>0</v>
      </c>
      <c r="T157" s="192">
        <f>S157*H157</f>
        <v>0</v>
      </c>
      <c r="U157" s="38"/>
      <c r="V157" s="38"/>
      <c r="W157" s="38"/>
      <c r="X157" s="38"/>
      <c r="Y157" s="38"/>
      <c r="Z157" s="38"/>
      <c r="AA157" s="38"/>
      <c r="AB157" s="38"/>
      <c r="AC157" s="38"/>
      <c r="AD157" s="38"/>
      <c r="AE157" s="38"/>
      <c r="AR157" s="193" t="s">
        <v>108</v>
      </c>
      <c r="AT157" s="193" t="s">
        <v>259</v>
      </c>
      <c r="AU157" s="193" t="s">
        <v>82</v>
      </c>
      <c r="AY157" s="19" t="s">
        <v>257</v>
      </c>
      <c r="BE157" s="194">
        <f>IF(N157="základní",J157,0)</f>
        <v>0</v>
      </c>
      <c r="BF157" s="194">
        <f>IF(N157="snížená",J157,0)</f>
        <v>0</v>
      </c>
      <c r="BG157" s="194">
        <f>IF(N157="zákl. přenesená",J157,0)</f>
        <v>0</v>
      </c>
      <c r="BH157" s="194">
        <f>IF(N157="sníž. přenesená",J157,0)</f>
        <v>0</v>
      </c>
      <c r="BI157" s="194">
        <f>IF(N157="nulová",J157,0)</f>
        <v>0</v>
      </c>
      <c r="BJ157" s="19" t="s">
        <v>82</v>
      </c>
      <c r="BK157" s="194">
        <f>ROUND(I157*H157,2)</f>
        <v>0</v>
      </c>
      <c r="BL157" s="19" t="s">
        <v>108</v>
      </c>
      <c r="BM157" s="193" t="s">
        <v>462</v>
      </c>
    </row>
    <row r="158" s="2" customFormat="1">
      <c r="A158" s="38"/>
      <c r="B158" s="39"/>
      <c r="C158" s="38"/>
      <c r="D158" s="196" t="s">
        <v>1062</v>
      </c>
      <c r="E158" s="38"/>
      <c r="F158" s="237" t="s">
        <v>3274</v>
      </c>
      <c r="G158" s="38"/>
      <c r="H158" s="38"/>
      <c r="I158" s="238"/>
      <c r="J158" s="38"/>
      <c r="K158" s="38"/>
      <c r="L158" s="39"/>
      <c r="M158" s="239"/>
      <c r="N158" s="240"/>
      <c r="O158" s="77"/>
      <c r="P158" s="77"/>
      <c r="Q158" s="77"/>
      <c r="R158" s="77"/>
      <c r="S158" s="77"/>
      <c r="T158" s="78"/>
      <c r="U158" s="38"/>
      <c r="V158" s="38"/>
      <c r="W158" s="38"/>
      <c r="X158" s="38"/>
      <c r="Y158" s="38"/>
      <c r="Z158" s="38"/>
      <c r="AA158" s="38"/>
      <c r="AB158" s="38"/>
      <c r="AC158" s="38"/>
      <c r="AD158" s="38"/>
      <c r="AE158" s="38"/>
      <c r="AT158" s="19" t="s">
        <v>1062</v>
      </c>
      <c r="AU158" s="19" t="s">
        <v>82</v>
      </c>
    </row>
    <row r="159" s="2" customFormat="1" ht="16.5" customHeight="1">
      <c r="A159" s="38"/>
      <c r="B159" s="181"/>
      <c r="C159" s="182" t="s">
        <v>368</v>
      </c>
      <c r="D159" s="182" t="s">
        <v>259</v>
      </c>
      <c r="E159" s="183" t="s">
        <v>3313</v>
      </c>
      <c r="F159" s="184" t="s">
        <v>3314</v>
      </c>
      <c r="G159" s="185" t="s">
        <v>416</v>
      </c>
      <c r="H159" s="186">
        <v>1</v>
      </c>
      <c r="I159" s="187"/>
      <c r="J159" s="188">
        <f>ROUND(I159*H159,2)</f>
        <v>0</v>
      </c>
      <c r="K159" s="184" t="s">
        <v>2351</v>
      </c>
      <c r="L159" s="39"/>
      <c r="M159" s="189" t="s">
        <v>1</v>
      </c>
      <c r="N159" s="190" t="s">
        <v>40</v>
      </c>
      <c r="O159" s="77"/>
      <c r="P159" s="191">
        <f>O159*H159</f>
        <v>0</v>
      </c>
      <c r="Q159" s="191">
        <v>0</v>
      </c>
      <c r="R159" s="191">
        <f>Q159*H159</f>
        <v>0</v>
      </c>
      <c r="S159" s="191">
        <v>0</v>
      </c>
      <c r="T159" s="192">
        <f>S159*H159</f>
        <v>0</v>
      </c>
      <c r="U159" s="38"/>
      <c r="V159" s="38"/>
      <c r="W159" s="38"/>
      <c r="X159" s="38"/>
      <c r="Y159" s="38"/>
      <c r="Z159" s="38"/>
      <c r="AA159" s="38"/>
      <c r="AB159" s="38"/>
      <c r="AC159" s="38"/>
      <c r="AD159" s="38"/>
      <c r="AE159" s="38"/>
      <c r="AR159" s="193" t="s">
        <v>108</v>
      </c>
      <c r="AT159" s="193" t="s">
        <v>259</v>
      </c>
      <c r="AU159" s="193" t="s">
        <v>82</v>
      </c>
      <c r="AY159" s="19" t="s">
        <v>257</v>
      </c>
      <c r="BE159" s="194">
        <f>IF(N159="základní",J159,0)</f>
        <v>0</v>
      </c>
      <c r="BF159" s="194">
        <f>IF(N159="snížená",J159,0)</f>
        <v>0</v>
      </c>
      <c r="BG159" s="194">
        <f>IF(N159="zákl. přenesená",J159,0)</f>
        <v>0</v>
      </c>
      <c r="BH159" s="194">
        <f>IF(N159="sníž. přenesená",J159,0)</f>
        <v>0</v>
      </c>
      <c r="BI159" s="194">
        <f>IF(N159="nulová",J159,0)</f>
        <v>0</v>
      </c>
      <c r="BJ159" s="19" t="s">
        <v>82</v>
      </c>
      <c r="BK159" s="194">
        <f>ROUND(I159*H159,2)</f>
        <v>0</v>
      </c>
      <c r="BL159" s="19" t="s">
        <v>108</v>
      </c>
      <c r="BM159" s="193" t="s">
        <v>476</v>
      </c>
    </row>
    <row r="160" s="2" customFormat="1">
      <c r="A160" s="38"/>
      <c r="B160" s="39"/>
      <c r="C160" s="38"/>
      <c r="D160" s="196" t="s">
        <v>1062</v>
      </c>
      <c r="E160" s="38"/>
      <c r="F160" s="237" t="s">
        <v>3274</v>
      </c>
      <c r="G160" s="38"/>
      <c r="H160" s="38"/>
      <c r="I160" s="238"/>
      <c r="J160" s="38"/>
      <c r="K160" s="38"/>
      <c r="L160" s="39"/>
      <c r="M160" s="247"/>
      <c r="N160" s="248"/>
      <c r="O160" s="243"/>
      <c r="P160" s="243"/>
      <c r="Q160" s="243"/>
      <c r="R160" s="243"/>
      <c r="S160" s="243"/>
      <c r="T160" s="249"/>
      <c r="U160" s="38"/>
      <c r="V160" s="38"/>
      <c r="W160" s="38"/>
      <c r="X160" s="38"/>
      <c r="Y160" s="38"/>
      <c r="Z160" s="38"/>
      <c r="AA160" s="38"/>
      <c r="AB160" s="38"/>
      <c r="AC160" s="38"/>
      <c r="AD160" s="38"/>
      <c r="AE160" s="38"/>
      <c r="AT160" s="19" t="s">
        <v>1062</v>
      </c>
      <c r="AU160" s="19" t="s">
        <v>82</v>
      </c>
    </row>
    <row r="161" s="2" customFormat="1" ht="6.96" customHeight="1">
      <c r="A161" s="38"/>
      <c r="B161" s="60"/>
      <c r="C161" s="61"/>
      <c r="D161" s="61"/>
      <c r="E161" s="61"/>
      <c r="F161" s="61"/>
      <c r="G161" s="61"/>
      <c r="H161" s="61"/>
      <c r="I161" s="61"/>
      <c r="J161" s="61"/>
      <c r="K161" s="61"/>
      <c r="L161" s="39"/>
      <c r="M161" s="38"/>
      <c r="O161" s="38"/>
      <c r="P161" s="38"/>
      <c r="Q161" s="38"/>
      <c r="R161" s="38"/>
      <c r="S161" s="38"/>
      <c r="T161" s="38"/>
      <c r="U161" s="38"/>
      <c r="V161" s="38"/>
      <c r="W161" s="38"/>
      <c r="X161" s="38"/>
      <c r="Y161" s="38"/>
      <c r="Z161" s="38"/>
      <c r="AA161" s="38"/>
      <c r="AB161" s="38"/>
      <c r="AC161" s="38"/>
      <c r="AD161" s="38"/>
      <c r="AE161" s="38"/>
    </row>
  </sheetData>
  <autoFilter ref="C124:K160"/>
  <mergeCells count="15">
    <mergeCell ref="E7:H7"/>
    <mergeCell ref="E11:H11"/>
    <mergeCell ref="E9:H9"/>
    <mergeCell ref="E13:H13"/>
    <mergeCell ref="E22:H22"/>
    <mergeCell ref="E31:H31"/>
    <mergeCell ref="E85:H85"/>
    <mergeCell ref="E89:H89"/>
    <mergeCell ref="E87:H87"/>
    <mergeCell ref="E91:H91"/>
    <mergeCell ref="E111:H111"/>
    <mergeCell ref="E115:H115"/>
    <mergeCell ref="E113:H113"/>
    <mergeCell ref="E117:H117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28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8" t="s">
        <v>5</v>
      </c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173</v>
      </c>
    </row>
    <row r="3" s="1" customFormat="1" ht="6.96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2"/>
      <c r="AT3" s="19" t="s">
        <v>85</v>
      </c>
    </row>
    <row r="4" s="1" customFormat="1" ht="24.96" customHeight="1">
      <c r="B4" s="22"/>
      <c r="D4" s="23" t="s">
        <v>198</v>
      </c>
      <c r="L4" s="22"/>
      <c r="M4" s="130" t="s">
        <v>10</v>
      </c>
      <c r="AT4" s="19" t="s">
        <v>3</v>
      </c>
    </row>
    <row r="5" s="1" customFormat="1" ht="6.96" customHeight="1">
      <c r="B5" s="22"/>
      <c r="L5" s="22"/>
    </row>
    <row r="6" s="1" customFormat="1" ht="12" customHeight="1">
      <c r="B6" s="22"/>
      <c r="D6" s="32" t="s">
        <v>16</v>
      </c>
      <c r="L6" s="22"/>
    </row>
    <row r="7" s="1" customFormat="1" ht="16.5" customHeight="1">
      <c r="B7" s="22"/>
      <c r="E7" s="131" t="str">
        <f>'Rekapitulace stavby'!K6</f>
        <v>FNOL Novostavba Pavilonu B</v>
      </c>
      <c r="F7" s="32"/>
      <c r="G7" s="32"/>
      <c r="H7" s="32"/>
      <c r="L7" s="22"/>
    </row>
    <row r="8">
      <c r="B8" s="22"/>
      <c r="D8" s="32" t="s">
        <v>199</v>
      </c>
      <c r="L8" s="22"/>
    </row>
    <row r="9" s="1" customFormat="1" ht="16.5" customHeight="1">
      <c r="B9" s="22"/>
      <c r="E9" s="131" t="s">
        <v>200</v>
      </c>
      <c r="F9" s="1"/>
      <c r="G9" s="1"/>
      <c r="H9" s="1"/>
      <c r="L9" s="22"/>
    </row>
    <row r="10" s="1" customFormat="1" ht="12" customHeight="1">
      <c r="B10" s="22"/>
      <c r="D10" s="32" t="s">
        <v>201</v>
      </c>
      <c r="L10" s="22"/>
    </row>
    <row r="11" s="2" customFormat="1" ht="16.5" customHeight="1">
      <c r="A11" s="38"/>
      <c r="B11" s="39"/>
      <c r="C11" s="38"/>
      <c r="D11" s="38"/>
      <c r="E11" s="132" t="s">
        <v>3838</v>
      </c>
      <c r="F11" s="38"/>
      <c r="G11" s="38"/>
      <c r="H11" s="38"/>
      <c r="I11" s="38"/>
      <c r="J11" s="38"/>
      <c r="K11" s="38"/>
      <c r="L11" s="55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</row>
    <row r="12" s="2" customFormat="1" ht="12" customHeight="1">
      <c r="A12" s="38"/>
      <c r="B12" s="39"/>
      <c r="C12" s="38"/>
      <c r="D12" s="32" t="s">
        <v>203</v>
      </c>
      <c r="E12" s="38"/>
      <c r="F12" s="38"/>
      <c r="G12" s="38"/>
      <c r="H12" s="38"/>
      <c r="I12" s="38"/>
      <c r="J12" s="38"/>
      <c r="K12" s="38"/>
      <c r="L12" s="55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</row>
    <row r="13" s="2" customFormat="1" ht="16.5" customHeight="1">
      <c r="A13" s="38"/>
      <c r="B13" s="39"/>
      <c r="C13" s="38"/>
      <c r="D13" s="38"/>
      <c r="E13" s="67" t="s">
        <v>4564</v>
      </c>
      <c r="F13" s="38"/>
      <c r="G13" s="38"/>
      <c r="H13" s="38"/>
      <c r="I13" s="38"/>
      <c r="J13" s="38"/>
      <c r="K13" s="38"/>
      <c r="L13" s="55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="2" customFormat="1">
      <c r="A14" s="38"/>
      <c r="B14" s="39"/>
      <c r="C14" s="38"/>
      <c r="D14" s="38"/>
      <c r="E14" s="38"/>
      <c r="F14" s="38"/>
      <c r="G14" s="38"/>
      <c r="H14" s="38"/>
      <c r="I14" s="38"/>
      <c r="J14" s="38"/>
      <c r="K14" s="38"/>
      <c r="L14" s="55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="2" customFormat="1" ht="12" customHeight="1">
      <c r="A15" s="38"/>
      <c r="B15" s="39"/>
      <c r="C15" s="38"/>
      <c r="D15" s="32" t="s">
        <v>18</v>
      </c>
      <c r="E15" s="38"/>
      <c r="F15" s="27" t="s">
        <v>1</v>
      </c>
      <c r="G15" s="38"/>
      <c r="H15" s="38"/>
      <c r="I15" s="32" t="s">
        <v>19</v>
      </c>
      <c r="J15" s="27" t="s">
        <v>1</v>
      </c>
      <c r="K15" s="38"/>
      <c r="L15" s="55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6" s="2" customFormat="1" ht="12" customHeight="1">
      <c r="A16" s="38"/>
      <c r="B16" s="39"/>
      <c r="C16" s="38"/>
      <c r="D16" s="32" t="s">
        <v>20</v>
      </c>
      <c r="E16" s="38"/>
      <c r="F16" s="27" t="s">
        <v>21</v>
      </c>
      <c r="G16" s="38"/>
      <c r="H16" s="38"/>
      <c r="I16" s="32" t="s">
        <v>22</v>
      </c>
      <c r="J16" s="69" t="str">
        <f>'Rekapitulace stavby'!AN8</f>
        <v>8. 4. 2023</v>
      </c>
      <c r="K16" s="38"/>
      <c r="L16" s="55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</row>
    <row r="17" s="2" customFormat="1" ht="10.8" customHeight="1">
      <c r="A17" s="38"/>
      <c r="B17" s="39"/>
      <c r="C17" s="38"/>
      <c r="D17" s="38"/>
      <c r="E17" s="38"/>
      <c r="F17" s="38"/>
      <c r="G17" s="38"/>
      <c r="H17" s="38"/>
      <c r="I17" s="38"/>
      <c r="J17" s="38"/>
      <c r="K17" s="38"/>
      <c r="L17" s="55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</row>
    <row r="18" s="2" customFormat="1" ht="12" customHeight="1">
      <c r="A18" s="38"/>
      <c r="B18" s="39"/>
      <c r="C18" s="38"/>
      <c r="D18" s="32" t="s">
        <v>24</v>
      </c>
      <c r="E18" s="38"/>
      <c r="F18" s="38"/>
      <c r="G18" s="38"/>
      <c r="H18" s="38"/>
      <c r="I18" s="32" t="s">
        <v>25</v>
      </c>
      <c r="J18" s="27" t="s">
        <v>1</v>
      </c>
      <c r="K18" s="38"/>
      <c r="L18" s="55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</row>
    <row r="19" s="2" customFormat="1" ht="18" customHeight="1">
      <c r="A19" s="38"/>
      <c r="B19" s="39"/>
      <c r="C19" s="38"/>
      <c r="D19" s="38"/>
      <c r="E19" s="27" t="s">
        <v>26</v>
      </c>
      <c r="F19" s="38"/>
      <c r="G19" s="38"/>
      <c r="H19" s="38"/>
      <c r="I19" s="32" t="s">
        <v>27</v>
      </c>
      <c r="J19" s="27" t="s">
        <v>1</v>
      </c>
      <c r="K19" s="38"/>
      <c r="L19" s="55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</row>
    <row r="20" s="2" customFormat="1" ht="6.96" customHeight="1">
      <c r="A20" s="38"/>
      <c r="B20" s="39"/>
      <c r="C20" s="38"/>
      <c r="D20" s="38"/>
      <c r="E20" s="38"/>
      <c r="F20" s="38"/>
      <c r="G20" s="38"/>
      <c r="H20" s="38"/>
      <c r="I20" s="38"/>
      <c r="J20" s="38"/>
      <c r="K20" s="38"/>
      <c r="L20" s="55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</row>
    <row r="21" s="2" customFormat="1" ht="12" customHeight="1">
      <c r="A21" s="38"/>
      <c r="B21" s="39"/>
      <c r="C21" s="38"/>
      <c r="D21" s="32" t="s">
        <v>28</v>
      </c>
      <c r="E21" s="38"/>
      <c r="F21" s="38"/>
      <c r="G21" s="38"/>
      <c r="H21" s="38"/>
      <c r="I21" s="32" t="s">
        <v>25</v>
      </c>
      <c r="J21" s="33" t="str">
        <f>'Rekapitulace stavby'!AN13</f>
        <v>Vyplň údaj</v>
      </c>
      <c r="K21" s="38"/>
      <c r="L21" s="55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</row>
    <row r="22" s="2" customFormat="1" ht="18" customHeight="1">
      <c r="A22" s="38"/>
      <c r="B22" s="39"/>
      <c r="C22" s="38"/>
      <c r="D22" s="38"/>
      <c r="E22" s="33" t="str">
        <f>'Rekapitulace stavby'!E14</f>
        <v>Vyplň údaj</v>
      </c>
      <c r="F22" s="27"/>
      <c r="G22" s="27"/>
      <c r="H22" s="27"/>
      <c r="I22" s="32" t="s">
        <v>27</v>
      </c>
      <c r="J22" s="33" t="str">
        <f>'Rekapitulace stavby'!AN14</f>
        <v>Vyplň údaj</v>
      </c>
      <c r="K22" s="38"/>
      <c r="L22" s="55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</row>
    <row r="23" s="2" customFormat="1" ht="6.96" customHeight="1">
      <c r="A23" s="38"/>
      <c r="B23" s="39"/>
      <c r="C23" s="38"/>
      <c r="D23" s="38"/>
      <c r="E23" s="38"/>
      <c r="F23" s="38"/>
      <c r="G23" s="38"/>
      <c r="H23" s="38"/>
      <c r="I23" s="38"/>
      <c r="J23" s="38"/>
      <c r="K23" s="38"/>
      <c r="L23" s="55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</row>
    <row r="24" s="2" customFormat="1" ht="12" customHeight="1">
      <c r="A24" s="38"/>
      <c r="B24" s="39"/>
      <c r="C24" s="38"/>
      <c r="D24" s="32" t="s">
        <v>30</v>
      </c>
      <c r="E24" s="38"/>
      <c r="F24" s="38"/>
      <c r="G24" s="38"/>
      <c r="H24" s="38"/>
      <c r="I24" s="32" t="s">
        <v>25</v>
      </c>
      <c r="J24" s="27" t="s">
        <v>1</v>
      </c>
      <c r="K24" s="38"/>
      <c r="L24" s="55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</row>
    <row r="25" s="2" customFormat="1" ht="18" customHeight="1">
      <c r="A25" s="38"/>
      <c r="B25" s="39"/>
      <c r="C25" s="38"/>
      <c r="D25" s="38"/>
      <c r="E25" s="27" t="s">
        <v>31</v>
      </c>
      <c r="F25" s="38"/>
      <c r="G25" s="38"/>
      <c r="H25" s="38"/>
      <c r="I25" s="32" t="s">
        <v>27</v>
      </c>
      <c r="J25" s="27" t="s">
        <v>1</v>
      </c>
      <c r="K25" s="38"/>
      <c r="L25" s="55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</row>
    <row r="26" s="2" customFormat="1" ht="6.96" customHeight="1">
      <c r="A26" s="38"/>
      <c r="B26" s="39"/>
      <c r="C26" s="38"/>
      <c r="D26" s="38"/>
      <c r="E26" s="38"/>
      <c r="F26" s="38"/>
      <c r="G26" s="38"/>
      <c r="H26" s="38"/>
      <c r="I26" s="38"/>
      <c r="J26" s="38"/>
      <c r="K26" s="38"/>
      <c r="L26" s="55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="2" customFormat="1" ht="12" customHeight="1">
      <c r="A27" s="38"/>
      <c r="B27" s="39"/>
      <c r="C27" s="38"/>
      <c r="D27" s="32" t="s">
        <v>33</v>
      </c>
      <c r="E27" s="38"/>
      <c r="F27" s="38"/>
      <c r="G27" s="38"/>
      <c r="H27" s="38"/>
      <c r="I27" s="32" t="s">
        <v>25</v>
      </c>
      <c r="J27" s="27" t="str">
        <f>IF('Rekapitulace stavby'!AN19="","",'Rekapitulace stavby'!AN19)</f>
        <v/>
      </c>
      <c r="K27" s="38"/>
      <c r="L27" s="55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</row>
    <row r="28" s="2" customFormat="1" ht="18" customHeight="1">
      <c r="A28" s="38"/>
      <c r="B28" s="39"/>
      <c r="C28" s="38"/>
      <c r="D28" s="38"/>
      <c r="E28" s="27" t="str">
        <f>IF('Rekapitulace stavby'!E20="","",'Rekapitulace stavby'!E20)</f>
        <v xml:space="preserve"> </v>
      </c>
      <c r="F28" s="38"/>
      <c r="G28" s="38"/>
      <c r="H28" s="38"/>
      <c r="I28" s="32" t="s">
        <v>27</v>
      </c>
      <c r="J28" s="27" t="str">
        <f>IF('Rekapitulace stavby'!AN20="","",'Rekapitulace stavby'!AN20)</f>
        <v/>
      </c>
      <c r="K28" s="38"/>
      <c r="L28" s="55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="2" customFormat="1" ht="6.96" customHeight="1">
      <c r="A29" s="38"/>
      <c r="B29" s="39"/>
      <c r="C29" s="38"/>
      <c r="D29" s="38"/>
      <c r="E29" s="38"/>
      <c r="F29" s="38"/>
      <c r="G29" s="38"/>
      <c r="H29" s="38"/>
      <c r="I29" s="38"/>
      <c r="J29" s="38"/>
      <c r="K29" s="38"/>
      <c r="L29" s="55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</row>
    <row r="30" s="2" customFormat="1" ht="12" customHeight="1">
      <c r="A30" s="38"/>
      <c r="B30" s="39"/>
      <c r="C30" s="38"/>
      <c r="D30" s="32" t="s">
        <v>34</v>
      </c>
      <c r="E30" s="38"/>
      <c r="F30" s="38"/>
      <c r="G30" s="38"/>
      <c r="H30" s="38"/>
      <c r="I30" s="38"/>
      <c r="J30" s="38"/>
      <c r="K30" s="38"/>
      <c r="L30" s="55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="8" customFormat="1" ht="16.5" customHeight="1">
      <c r="A31" s="133"/>
      <c r="B31" s="134"/>
      <c r="C31" s="133"/>
      <c r="D31" s="133"/>
      <c r="E31" s="36" t="s">
        <v>1</v>
      </c>
      <c r="F31" s="36"/>
      <c r="G31" s="36"/>
      <c r="H31" s="36"/>
      <c r="I31" s="133"/>
      <c r="J31" s="133"/>
      <c r="K31" s="133"/>
      <c r="L31" s="135"/>
      <c r="S31" s="133"/>
      <c r="T31" s="133"/>
      <c r="U31" s="133"/>
      <c r="V31" s="133"/>
      <c r="W31" s="133"/>
      <c r="X31" s="133"/>
      <c r="Y31" s="133"/>
      <c r="Z31" s="133"/>
      <c r="AA31" s="133"/>
      <c r="AB31" s="133"/>
      <c r="AC31" s="133"/>
      <c r="AD31" s="133"/>
      <c r="AE31" s="133"/>
    </row>
    <row r="32" s="2" customFormat="1" ht="6.96" customHeight="1">
      <c r="A32" s="38"/>
      <c r="B32" s="39"/>
      <c r="C32" s="38"/>
      <c r="D32" s="38"/>
      <c r="E32" s="38"/>
      <c r="F32" s="38"/>
      <c r="G32" s="38"/>
      <c r="H32" s="38"/>
      <c r="I32" s="38"/>
      <c r="J32" s="38"/>
      <c r="K32" s="38"/>
      <c r="L32" s="55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="2" customFormat="1" ht="6.96" customHeight="1">
      <c r="A33" s="38"/>
      <c r="B33" s="39"/>
      <c r="C33" s="38"/>
      <c r="D33" s="90"/>
      <c r="E33" s="90"/>
      <c r="F33" s="90"/>
      <c r="G33" s="90"/>
      <c r="H33" s="90"/>
      <c r="I33" s="90"/>
      <c r="J33" s="90"/>
      <c r="K33" s="90"/>
      <c r="L33" s="55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="2" customFormat="1" ht="25.44" customHeight="1">
      <c r="A34" s="38"/>
      <c r="B34" s="39"/>
      <c r="C34" s="38"/>
      <c r="D34" s="136" t="s">
        <v>35</v>
      </c>
      <c r="E34" s="38"/>
      <c r="F34" s="38"/>
      <c r="G34" s="38"/>
      <c r="H34" s="38"/>
      <c r="I34" s="38"/>
      <c r="J34" s="96">
        <f>ROUND(J131, 2)</f>
        <v>0</v>
      </c>
      <c r="K34" s="38"/>
      <c r="L34" s="55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s="2" customFormat="1" ht="6.96" customHeight="1">
      <c r="A35" s="38"/>
      <c r="B35" s="39"/>
      <c r="C35" s="38"/>
      <c r="D35" s="90"/>
      <c r="E35" s="90"/>
      <c r="F35" s="90"/>
      <c r="G35" s="90"/>
      <c r="H35" s="90"/>
      <c r="I35" s="90"/>
      <c r="J35" s="90"/>
      <c r="K35" s="90"/>
      <c r="L35" s="55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s="2" customFormat="1" ht="14.4" customHeight="1">
      <c r="A36" s="38"/>
      <c r="B36" s="39"/>
      <c r="C36" s="38"/>
      <c r="D36" s="38"/>
      <c r="E36" s="38"/>
      <c r="F36" s="43" t="s">
        <v>37</v>
      </c>
      <c r="G36" s="38"/>
      <c r="H36" s="38"/>
      <c r="I36" s="43" t="s">
        <v>36</v>
      </c>
      <c r="J36" s="43" t="s">
        <v>38</v>
      </c>
      <c r="K36" s="38"/>
      <c r="L36" s="55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s="2" customFormat="1" ht="14.4" customHeight="1">
      <c r="A37" s="38"/>
      <c r="B37" s="39"/>
      <c r="C37" s="38"/>
      <c r="D37" s="132" t="s">
        <v>39</v>
      </c>
      <c r="E37" s="32" t="s">
        <v>40</v>
      </c>
      <c r="F37" s="137">
        <f>ROUND((SUM(BE131:BE178)),  2)</f>
        <v>0</v>
      </c>
      <c r="G37" s="38"/>
      <c r="H37" s="38"/>
      <c r="I37" s="138">
        <v>0.20999999999999999</v>
      </c>
      <c r="J37" s="137">
        <f>ROUND(((SUM(BE131:BE178))*I37),  2)</f>
        <v>0</v>
      </c>
      <c r="K37" s="38"/>
      <c r="L37" s="55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s="2" customFormat="1" ht="14.4" customHeight="1">
      <c r="A38" s="38"/>
      <c r="B38" s="39"/>
      <c r="C38" s="38"/>
      <c r="D38" s="38"/>
      <c r="E38" s="32" t="s">
        <v>41</v>
      </c>
      <c r="F38" s="137">
        <f>ROUND((SUM(BF131:BF178)),  2)</f>
        <v>0</v>
      </c>
      <c r="G38" s="38"/>
      <c r="H38" s="38"/>
      <c r="I38" s="138">
        <v>0.14999999999999999</v>
      </c>
      <c r="J38" s="137">
        <f>ROUND(((SUM(BF131:BF178))*I38),  2)</f>
        <v>0</v>
      </c>
      <c r="K38" s="38"/>
      <c r="L38" s="55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hidden="1" s="2" customFormat="1" ht="14.4" customHeight="1">
      <c r="A39" s="38"/>
      <c r="B39" s="39"/>
      <c r="C39" s="38"/>
      <c r="D39" s="38"/>
      <c r="E39" s="32" t="s">
        <v>42</v>
      </c>
      <c r="F39" s="137">
        <f>ROUND((SUM(BG131:BG178)),  2)</f>
        <v>0</v>
      </c>
      <c r="G39" s="38"/>
      <c r="H39" s="38"/>
      <c r="I39" s="138">
        <v>0.20999999999999999</v>
      </c>
      <c r="J39" s="137">
        <f>0</f>
        <v>0</v>
      </c>
      <c r="K39" s="38"/>
      <c r="L39" s="55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hidden="1" s="2" customFormat="1" ht="14.4" customHeight="1">
      <c r="A40" s="38"/>
      <c r="B40" s="39"/>
      <c r="C40" s="38"/>
      <c r="D40" s="38"/>
      <c r="E40" s="32" t="s">
        <v>43</v>
      </c>
      <c r="F40" s="137">
        <f>ROUND((SUM(BH131:BH178)),  2)</f>
        <v>0</v>
      </c>
      <c r="G40" s="38"/>
      <c r="H40" s="38"/>
      <c r="I40" s="138">
        <v>0.14999999999999999</v>
      </c>
      <c r="J40" s="137">
        <f>0</f>
        <v>0</v>
      </c>
      <c r="K40" s="38"/>
      <c r="L40" s="55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hidden="1" s="2" customFormat="1" ht="14.4" customHeight="1">
      <c r="A41" s="38"/>
      <c r="B41" s="39"/>
      <c r="C41" s="38"/>
      <c r="D41" s="38"/>
      <c r="E41" s="32" t="s">
        <v>44</v>
      </c>
      <c r="F41" s="137">
        <f>ROUND((SUM(BI131:BI178)),  2)</f>
        <v>0</v>
      </c>
      <c r="G41" s="38"/>
      <c r="H41" s="38"/>
      <c r="I41" s="138">
        <v>0</v>
      </c>
      <c r="J41" s="137">
        <f>0</f>
        <v>0</v>
      </c>
      <c r="K41" s="38"/>
      <c r="L41" s="55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</row>
    <row r="42" s="2" customFormat="1" ht="6.96" customHeight="1">
      <c r="A42" s="38"/>
      <c r="B42" s="39"/>
      <c r="C42" s="38"/>
      <c r="D42" s="38"/>
      <c r="E42" s="38"/>
      <c r="F42" s="38"/>
      <c r="G42" s="38"/>
      <c r="H42" s="38"/>
      <c r="I42" s="38"/>
      <c r="J42" s="38"/>
      <c r="K42" s="38"/>
      <c r="L42" s="55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</row>
    <row r="43" s="2" customFormat="1" ht="25.44" customHeight="1">
      <c r="A43" s="38"/>
      <c r="B43" s="39"/>
      <c r="C43" s="139"/>
      <c r="D43" s="140" t="s">
        <v>45</v>
      </c>
      <c r="E43" s="81"/>
      <c r="F43" s="81"/>
      <c r="G43" s="141" t="s">
        <v>46</v>
      </c>
      <c r="H43" s="142" t="s">
        <v>47</v>
      </c>
      <c r="I43" s="81"/>
      <c r="J43" s="143">
        <f>SUM(J34:J41)</f>
        <v>0</v>
      </c>
      <c r="K43" s="144"/>
      <c r="L43" s="55"/>
      <c r="S43" s="38"/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</row>
    <row r="44" s="2" customFormat="1" ht="14.4" customHeight="1">
      <c r="A44" s="38"/>
      <c r="B44" s="39"/>
      <c r="C44" s="38"/>
      <c r="D44" s="38"/>
      <c r="E44" s="38"/>
      <c r="F44" s="38"/>
      <c r="G44" s="38"/>
      <c r="H44" s="38"/>
      <c r="I44" s="38"/>
      <c r="J44" s="38"/>
      <c r="K44" s="38"/>
      <c r="L44" s="55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</row>
    <row r="45" s="1" customFormat="1" ht="14.4" customHeight="1">
      <c r="B45" s="22"/>
      <c r="L45" s="22"/>
    </row>
    <row r="46" s="1" customFormat="1" ht="14.4" customHeight="1">
      <c r="B46" s="22"/>
      <c r="L46" s="22"/>
    </row>
    <row r="47" s="1" customFormat="1" ht="14.4" customHeight="1">
      <c r="B47" s="22"/>
      <c r="L47" s="22"/>
    </row>
    <row r="48" s="1" customFormat="1" ht="14.4" customHeight="1">
      <c r="B48" s="22"/>
      <c r="L48" s="22"/>
    </row>
    <row r="49" s="1" customFormat="1" ht="14.4" customHeight="1">
      <c r="B49" s="22"/>
      <c r="L49" s="22"/>
    </row>
    <row r="50" s="2" customFormat="1" ht="14.4" customHeight="1">
      <c r="B50" s="55"/>
      <c r="D50" s="56" t="s">
        <v>48</v>
      </c>
      <c r="E50" s="57"/>
      <c r="F50" s="57"/>
      <c r="G50" s="56" t="s">
        <v>49</v>
      </c>
      <c r="H50" s="57"/>
      <c r="I50" s="57"/>
      <c r="J50" s="57"/>
      <c r="K50" s="57"/>
      <c r="L50" s="55"/>
    </row>
    <row r="51">
      <c r="B51" s="22"/>
      <c r="L51" s="22"/>
    </row>
    <row r="52">
      <c r="B52" s="22"/>
      <c r="L52" s="22"/>
    </row>
    <row r="53">
      <c r="B53" s="22"/>
      <c r="L53" s="22"/>
    </row>
    <row r="54">
      <c r="B54" s="22"/>
      <c r="L54" s="22"/>
    </row>
    <row r="55">
      <c r="B55" s="22"/>
      <c r="L55" s="22"/>
    </row>
    <row r="56">
      <c r="B56" s="22"/>
      <c r="L56" s="22"/>
    </row>
    <row r="57">
      <c r="B57" s="22"/>
      <c r="L57" s="22"/>
    </row>
    <row r="58">
      <c r="B58" s="22"/>
      <c r="L58" s="22"/>
    </row>
    <row r="59">
      <c r="B59" s="22"/>
      <c r="L59" s="22"/>
    </row>
    <row r="60">
      <c r="B60" s="22"/>
      <c r="L60" s="22"/>
    </row>
    <row r="61" s="2" customFormat="1">
      <c r="A61" s="38"/>
      <c r="B61" s="39"/>
      <c r="C61" s="38"/>
      <c r="D61" s="58" t="s">
        <v>50</v>
      </c>
      <c r="E61" s="41"/>
      <c r="F61" s="145" t="s">
        <v>51</v>
      </c>
      <c r="G61" s="58" t="s">
        <v>50</v>
      </c>
      <c r="H61" s="41"/>
      <c r="I61" s="41"/>
      <c r="J61" s="146" t="s">
        <v>51</v>
      </c>
      <c r="K61" s="41"/>
      <c r="L61" s="55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</row>
    <row r="62">
      <c r="B62" s="22"/>
      <c r="L62" s="22"/>
    </row>
    <row r="63">
      <c r="B63" s="22"/>
      <c r="L63" s="22"/>
    </row>
    <row r="64">
      <c r="B64" s="22"/>
      <c r="L64" s="22"/>
    </row>
    <row r="65" s="2" customFormat="1">
      <c r="A65" s="38"/>
      <c r="B65" s="39"/>
      <c r="C65" s="38"/>
      <c r="D65" s="56" t="s">
        <v>52</v>
      </c>
      <c r="E65" s="59"/>
      <c r="F65" s="59"/>
      <c r="G65" s="56" t="s">
        <v>53</v>
      </c>
      <c r="H65" s="59"/>
      <c r="I65" s="59"/>
      <c r="J65" s="59"/>
      <c r="K65" s="59"/>
      <c r="L65" s="55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</row>
    <row r="66">
      <c r="B66" s="22"/>
      <c r="L66" s="22"/>
    </row>
    <row r="67">
      <c r="B67" s="22"/>
      <c r="L67" s="22"/>
    </row>
    <row r="68">
      <c r="B68" s="22"/>
      <c r="L68" s="22"/>
    </row>
    <row r="69">
      <c r="B69" s="22"/>
      <c r="L69" s="22"/>
    </row>
    <row r="70">
      <c r="B70" s="22"/>
      <c r="L70" s="22"/>
    </row>
    <row r="71">
      <c r="B71" s="22"/>
      <c r="L71" s="22"/>
    </row>
    <row r="72">
      <c r="B72" s="22"/>
      <c r="L72" s="22"/>
    </row>
    <row r="73">
      <c r="B73" s="22"/>
      <c r="L73" s="22"/>
    </row>
    <row r="74">
      <c r="B74" s="22"/>
      <c r="L74" s="22"/>
    </row>
    <row r="75">
      <c r="B75" s="22"/>
      <c r="L75" s="22"/>
    </row>
    <row r="76" s="2" customFormat="1">
      <c r="A76" s="38"/>
      <c r="B76" s="39"/>
      <c r="C76" s="38"/>
      <c r="D76" s="58" t="s">
        <v>50</v>
      </c>
      <c r="E76" s="41"/>
      <c r="F76" s="145" t="s">
        <v>51</v>
      </c>
      <c r="G76" s="58" t="s">
        <v>50</v>
      </c>
      <c r="H76" s="41"/>
      <c r="I76" s="41"/>
      <c r="J76" s="146" t="s">
        <v>51</v>
      </c>
      <c r="K76" s="41"/>
      <c r="L76" s="55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</row>
    <row r="77" s="2" customFormat="1" ht="14.4" customHeight="1">
      <c r="A77" s="38"/>
      <c r="B77" s="60"/>
      <c r="C77" s="61"/>
      <c r="D77" s="61"/>
      <c r="E77" s="61"/>
      <c r="F77" s="61"/>
      <c r="G77" s="61"/>
      <c r="H77" s="61"/>
      <c r="I77" s="61"/>
      <c r="J77" s="61"/>
      <c r="K77" s="61"/>
      <c r="L77" s="55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</row>
    <row r="81" s="2" customFormat="1" ht="6.96" customHeight="1">
      <c r="A81" s="38"/>
      <c r="B81" s="62"/>
      <c r="C81" s="63"/>
      <c r="D81" s="63"/>
      <c r="E81" s="63"/>
      <c r="F81" s="63"/>
      <c r="G81" s="63"/>
      <c r="H81" s="63"/>
      <c r="I81" s="63"/>
      <c r="J81" s="63"/>
      <c r="K81" s="63"/>
      <c r="L81" s="55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</row>
    <row r="82" s="2" customFormat="1" ht="24.96" customHeight="1">
      <c r="A82" s="38"/>
      <c r="B82" s="39"/>
      <c r="C82" s="23" t="s">
        <v>206</v>
      </c>
      <c r="D82" s="38"/>
      <c r="E82" s="38"/>
      <c r="F82" s="38"/>
      <c r="G82" s="38"/>
      <c r="H82" s="38"/>
      <c r="I82" s="38"/>
      <c r="J82" s="38"/>
      <c r="K82" s="38"/>
      <c r="L82" s="55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</row>
    <row r="83" s="2" customFormat="1" ht="6.96" customHeight="1">
      <c r="A83" s="38"/>
      <c r="B83" s="39"/>
      <c r="C83" s="38"/>
      <c r="D83" s="38"/>
      <c r="E83" s="38"/>
      <c r="F83" s="38"/>
      <c r="G83" s="38"/>
      <c r="H83" s="38"/>
      <c r="I83" s="38"/>
      <c r="J83" s="38"/>
      <c r="K83" s="38"/>
      <c r="L83" s="55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</row>
    <row r="84" s="2" customFormat="1" ht="12" customHeight="1">
      <c r="A84" s="38"/>
      <c r="B84" s="39"/>
      <c r="C84" s="32" t="s">
        <v>16</v>
      </c>
      <c r="D84" s="38"/>
      <c r="E84" s="38"/>
      <c r="F84" s="38"/>
      <c r="G84" s="38"/>
      <c r="H84" s="38"/>
      <c r="I84" s="38"/>
      <c r="J84" s="38"/>
      <c r="K84" s="38"/>
      <c r="L84" s="55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</row>
    <row r="85" s="2" customFormat="1" ht="16.5" customHeight="1">
      <c r="A85" s="38"/>
      <c r="B85" s="39"/>
      <c r="C85" s="38"/>
      <c r="D85" s="38"/>
      <c r="E85" s="131" t="str">
        <f>E7</f>
        <v>FNOL Novostavba Pavilonu B</v>
      </c>
      <c r="F85" s="32"/>
      <c r="G85" s="32"/>
      <c r="H85" s="32"/>
      <c r="I85" s="38"/>
      <c r="J85" s="38"/>
      <c r="K85" s="38"/>
      <c r="L85" s="55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</row>
    <row r="86" s="1" customFormat="1" ht="12" customHeight="1">
      <c r="B86" s="22"/>
      <c r="C86" s="32" t="s">
        <v>199</v>
      </c>
      <c r="L86" s="22"/>
    </row>
    <row r="87" s="1" customFormat="1" ht="16.5" customHeight="1">
      <c r="B87" s="22"/>
      <c r="E87" s="131" t="s">
        <v>200</v>
      </c>
      <c r="F87" s="1"/>
      <c r="G87" s="1"/>
      <c r="H87" s="1"/>
      <c r="L87" s="22"/>
    </row>
    <row r="88" s="1" customFormat="1" ht="12" customHeight="1">
      <c r="B88" s="22"/>
      <c r="C88" s="32" t="s">
        <v>201</v>
      </c>
      <c r="L88" s="22"/>
    </row>
    <row r="89" s="2" customFormat="1" ht="16.5" customHeight="1">
      <c r="A89" s="38"/>
      <c r="B89" s="39"/>
      <c r="C89" s="38"/>
      <c r="D89" s="38"/>
      <c r="E89" s="132" t="s">
        <v>3838</v>
      </c>
      <c r="F89" s="38"/>
      <c r="G89" s="38"/>
      <c r="H89" s="38"/>
      <c r="I89" s="38"/>
      <c r="J89" s="38"/>
      <c r="K89" s="38"/>
      <c r="L89" s="55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</row>
    <row r="90" s="2" customFormat="1" ht="12" customHeight="1">
      <c r="A90" s="38"/>
      <c r="B90" s="39"/>
      <c r="C90" s="32" t="s">
        <v>203</v>
      </c>
      <c r="D90" s="38"/>
      <c r="E90" s="38"/>
      <c r="F90" s="38"/>
      <c r="G90" s="38"/>
      <c r="H90" s="38"/>
      <c r="I90" s="38"/>
      <c r="J90" s="38"/>
      <c r="K90" s="38"/>
      <c r="L90" s="55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</row>
    <row r="91" s="2" customFormat="1" ht="16.5" customHeight="1">
      <c r="A91" s="38"/>
      <c r="B91" s="39"/>
      <c r="C91" s="38"/>
      <c r="D91" s="38"/>
      <c r="E91" s="67" t="str">
        <f>E13</f>
        <v>D.1.4f - Vzduchotechnika</v>
      </c>
      <c r="F91" s="38"/>
      <c r="G91" s="38"/>
      <c r="H91" s="38"/>
      <c r="I91" s="38"/>
      <c r="J91" s="38"/>
      <c r="K91" s="38"/>
      <c r="L91" s="55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</row>
    <row r="92" s="2" customFormat="1" ht="6.96" customHeight="1">
      <c r="A92" s="38"/>
      <c r="B92" s="39"/>
      <c r="C92" s="38"/>
      <c r="D92" s="38"/>
      <c r="E92" s="38"/>
      <c r="F92" s="38"/>
      <c r="G92" s="38"/>
      <c r="H92" s="38"/>
      <c r="I92" s="38"/>
      <c r="J92" s="38"/>
      <c r="K92" s="38"/>
      <c r="L92" s="55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</row>
    <row r="93" s="2" customFormat="1" ht="12" customHeight="1">
      <c r="A93" s="38"/>
      <c r="B93" s="39"/>
      <c r="C93" s="32" t="s">
        <v>20</v>
      </c>
      <c r="D93" s="38"/>
      <c r="E93" s="38"/>
      <c r="F93" s="27" t="str">
        <f>F16</f>
        <v xml:space="preserve"> </v>
      </c>
      <c r="G93" s="38"/>
      <c r="H93" s="38"/>
      <c r="I93" s="32" t="s">
        <v>22</v>
      </c>
      <c r="J93" s="69" t="str">
        <f>IF(J16="","",J16)</f>
        <v>8. 4. 2023</v>
      </c>
      <c r="K93" s="38"/>
      <c r="L93" s="55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</row>
    <row r="94" s="2" customFormat="1" ht="6.96" customHeight="1">
      <c r="A94" s="38"/>
      <c r="B94" s="39"/>
      <c r="C94" s="38"/>
      <c r="D94" s="38"/>
      <c r="E94" s="38"/>
      <c r="F94" s="38"/>
      <c r="G94" s="38"/>
      <c r="H94" s="38"/>
      <c r="I94" s="38"/>
      <c r="J94" s="38"/>
      <c r="K94" s="38"/>
      <c r="L94" s="55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</row>
    <row r="95" s="2" customFormat="1" ht="15.15" customHeight="1">
      <c r="A95" s="38"/>
      <c r="B95" s="39"/>
      <c r="C95" s="32" t="s">
        <v>24</v>
      </c>
      <c r="D95" s="38"/>
      <c r="E95" s="38"/>
      <c r="F95" s="27" t="str">
        <f>E19</f>
        <v>Fakultní nemocnice Olomouc</v>
      </c>
      <c r="G95" s="38"/>
      <c r="H95" s="38"/>
      <c r="I95" s="32" t="s">
        <v>30</v>
      </c>
      <c r="J95" s="36" t="str">
        <f>E25</f>
        <v>LTProjekt, EP Rožnov</v>
      </c>
      <c r="K95" s="38"/>
      <c r="L95" s="55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</row>
    <row r="96" s="2" customFormat="1" ht="15.15" customHeight="1">
      <c r="A96" s="38"/>
      <c r="B96" s="39"/>
      <c r="C96" s="32" t="s">
        <v>28</v>
      </c>
      <c r="D96" s="38"/>
      <c r="E96" s="38"/>
      <c r="F96" s="27" t="str">
        <f>IF(E22="","",E22)</f>
        <v>Vyplň údaj</v>
      </c>
      <c r="G96" s="38"/>
      <c r="H96" s="38"/>
      <c r="I96" s="32" t="s">
        <v>33</v>
      </c>
      <c r="J96" s="36" t="str">
        <f>E28</f>
        <v xml:space="preserve"> </v>
      </c>
      <c r="K96" s="38"/>
      <c r="L96" s="55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</row>
    <row r="97" s="2" customFormat="1" ht="10.32" customHeight="1">
      <c r="A97" s="38"/>
      <c r="B97" s="39"/>
      <c r="C97" s="38"/>
      <c r="D97" s="38"/>
      <c r="E97" s="38"/>
      <c r="F97" s="38"/>
      <c r="G97" s="38"/>
      <c r="H97" s="38"/>
      <c r="I97" s="38"/>
      <c r="J97" s="38"/>
      <c r="K97" s="38"/>
      <c r="L97" s="55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</row>
    <row r="98" s="2" customFormat="1" ht="29.28" customHeight="1">
      <c r="A98" s="38"/>
      <c r="B98" s="39"/>
      <c r="C98" s="147" t="s">
        <v>207</v>
      </c>
      <c r="D98" s="139"/>
      <c r="E98" s="139"/>
      <c r="F98" s="139"/>
      <c r="G98" s="139"/>
      <c r="H98" s="139"/>
      <c r="I98" s="139"/>
      <c r="J98" s="148" t="s">
        <v>208</v>
      </c>
      <c r="K98" s="139"/>
      <c r="L98" s="55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</row>
    <row r="99" s="2" customFormat="1" ht="10.32" customHeight="1">
      <c r="A99" s="38"/>
      <c r="B99" s="39"/>
      <c r="C99" s="38"/>
      <c r="D99" s="38"/>
      <c r="E99" s="38"/>
      <c r="F99" s="38"/>
      <c r="G99" s="38"/>
      <c r="H99" s="38"/>
      <c r="I99" s="38"/>
      <c r="J99" s="38"/>
      <c r="K99" s="38"/>
      <c r="L99" s="55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</row>
    <row r="100" s="2" customFormat="1" ht="22.8" customHeight="1">
      <c r="A100" s="38"/>
      <c r="B100" s="39"/>
      <c r="C100" s="149" t="s">
        <v>209</v>
      </c>
      <c r="D100" s="38"/>
      <c r="E100" s="38"/>
      <c r="F100" s="38"/>
      <c r="G100" s="38"/>
      <c r="H100" s="38"/>
      <c r="I100" s="38"/>
      <c r="J100" s="96">
        <f>J131</f>
        <v>0</v>
      </c>
      <c r="K100" s="38"/>
      <c r="L100" s="55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  <c r="AU100" s="19" t="s">
        <v>210</v>
      </c>
    </row>
    <row r="101" s="9" customFormat="1" ht="24.96" customHeight="1">
      <c r="A101" s="9"/>
      <c r="B101" s="150"/>
      <c r="C101" s="9"/>
      <c r="D101" s="151" t="s">
        <v>4565</v>
      </c>
      <c r="E101" s="152"/>
      <c r="F101" s="152"/>
      <c r="G101" s="152"/>
      <c r="H101" s="152"/>
      <c r="I101" s="152"/>
      <c r="J101" s="153">
        <f>J132</f>
        <v>0</v>
      </c>
      <c r="K101" s="9"/>
      <c r="L101" s="150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</row>
    <row r="102" s="9" customFormat="1" ht="24.96" customHeight="1">
      <c r="A102" s="9"/>
      <c r="B102" s="150"/>
      <c r="C102" s="9"/>
      <c r="D102" s="151" t="s">
        <v>4566</v>
      </c>
      <c r="E102" s="152"/>
      <c r="F102" s="152"/>
      <c r="G102" s="152"/>
      <c r="H102" s="152"/>
      <c r="I102" s="152"/>
      <c r="J102" s="153">
        <f>J142</f>
        <v>0</v>
      </c>
      <c r="K102" s="9"/>
      <c r="L102" s="150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</row>
    <row r="103" s="9" customFormat="1" ht="24.96" customHeight="1">
      <c r="A103" s="9"/>
      <c r="B103" s="150"/>
      <c r="C103" s="9"/>
      <c r="D103" s="151" t="s">
        <v>4567</v>
      </c>
      <c r="E103" s="152"/>
      <c r="F103" s="152"/>
      <c r="G103" s="152"/>
      <c r="H103" s="152"/>
      <c r="I103" s="152"/>
      <c r="J103" s="153">
        <f>J153</f>
        <v>0</v>
      </c>
      <c r="K103" s="9"/>
      <c r="L103" s="150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</row>
    <row r="104" s="9" customFormat="1" ht="24.96" customHeight="1">
      <c r="A104" s="9"/>
      <c r="B104" s="150"/>
      <c r="C104" s="9"/>
      <c r="D104" s="151" t="s">
        <v>4568</v>
      </c>
      <c r="E104" s="152"/>
      <c r="F104" s="152"/>
      <c r="G104" s="152"/>
      <c r="H104" s="152"/>
      <c r="I104" s="152"/>
      <c r="J104" s="153">
        <f>J158</f>
        <v>0</v>
      </c>
      <c r="K104" s="9"/>
      <c r="L104" s="150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</row>
    <row r="105" s="9" customFormat="1" ht="24.96" customHeight="1">
      <c r="A105" s="9"/>
      <c r="B105" s="150"/>
      <c r="C105" s="9"/>
      <c r="D105" s="151" t="s">
        <v>4569</v>
      </c>
      <c r="E105" s="152"/>
      <c r="F105" s="152"/>
      <c r="G105" s="152"/>
      <c r="H105" s="152"/>
      <c r="I105" s="152"/>
      <c r="J105" s="153">
        <f>J160</f>
        <v>0</v>
      </c>
      <c r="K105" s="9"/>
      <c r="L105" s="150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</row>
    <row r="106" s="9" customFormat="1" ht="24.96" customHeight="1">
      <c r="A106" s="9"/>
      <c r="B106" s="150"/>
      <c r="C106" s="9"/>
      <c r="D106" s="151" t="s">
        <v>4570</v>
      </c>
      <c r="E106" s="152"/>
      <c r="F106" s="152"/>
      <c r="G106" s="152"/>
      <c r="H106" s="152"/>
      <c r="I106" s="152"/>
      <c r="J106" s="153">
        <f>J172</f>
        <v>0</v>
      </c>
      <c r="K106" s="9"/>
      <c r="L106" s="150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</row>
    <row r="107" s="9" customFormat="1" ht="24.96" customHeight="1">
      <c r="A107" s="9"/>
      <c r="B107" s="150"/>
      <c r="C107" s="9"/>
      <c r="D107" s="151" t="s">
        <v>4571</v>
      </c>
      <c r="E107" s="152"/>
      <c r="F107" s="152"/>
      <c r="G107" s="152"/>
      <c r="H107" s="152"/>
      <c r="I107" s="152"/>
      <c r="J107" s="153">
        <f>J175</f>
        <v>0</v>
      </c>
      <c r="K107" s="9"/>
      <c r="L107" s="150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  <c r="AD107" s="9"/>
      <c r="AE107" s="9"/>
    </row>
    <row r="108" s="2" customFormat="1" ht="21.84" customHeight="1">
      <c r="A108" s="38"/>
      <c r="B108" s="39"/>
      <c r="C108" s="38"/>
      <c r="D108" s="38"/>
      <c r="E108" s="38"/>
      <c r="F108" s="38"/>
      <c r="G108" s="38"/>
      <c r="H108" s="38"/>
      <c r="I108" s="38"/>
      <c r="J108" s="38"/>
      <c r="K108" s="38"/>
      <c r="L108" s="55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</row>
    <row r="109" s="2" customFormat="1" ht="6.96" customHeight="1">
      <c r="A109" s="38"/>
      <c r="B109" s="60"/>
      <c r="C109" s="61"/>
      <c r="D109" s="61"/>
      <c r="E109" s="61"/>
      <c r="F109" s="61"/>
      <c r="G109" s="61"/>
      <c r="H109" s="61"/>
      <c r="I109" s="61"/>
      <c r="J109" s="61"/>
      <c r="K109" s="61"/>
      <c r="L109" s="55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</row>
    <row r="113" s="2" customFormat="1" ht="6.96" customHeight="1">
      <c r="A113" s="38"/>
      <c r="B113" s="62"/>
      <c r="C113" s="63"/>
      <c r="D113" s="63"/>
      <c r="E113" s="63"/>
      <c r="F113" s="63"/>
      <c r="G113" s="63"/>
      <c r="H113" s="63"/>
      <c r="I113" s="63"/>
      <c r="J113" s="63"/>
      <c r="K113" s="63"/>
      <c r="L113" s="55"/>
      <c r="S113" s="38"/>
      <c r="T113" s="38"/>
      <c r="U113" s="38"/>
      <c r="V113" s="38"/>
      <c r="W113" s="38"/>
      <c r="X113" s="38"/>
      <c r="Y113" s="38"/>
      <c r="Z113" s="38"/>
      <c r="AA113" s="38"/>
      <c r="AB113" s="38"/>
      <c r="AC113" s="38"/>
      <c r="AD113" s="38"/>
      <c r="AE113" s="38"/>
    </row>
    <row r="114" s="2" customFormat="1" ht="24.96" customHeight="1">
      <c r="A114" s="38"/>
      <c r="B114" s="39"/>
      <c r="C114" s="23" t="s">
        <v>242</v>
      </c>
      <c r="D114" s="38"/>
      <c r="E114" s="38"/>
      <c r="F114" s="38"/>
      <c r="G114" s="38"/>
      <c r="H114" s="38"/>
      <c r="I114" s="38"/>
      <c r="J114" s="38"/>
      <c r="K114" s="38"/>
      <c r="L114" s="55"/>
      <c r="S114" s="38"/>
      <c r="T114" s="38"/>
      <c r="U114" s="38"/>
      <c r="V114" s="38"/>
      <c r="W114" s="38"/>
      <c r="X114" s="38"/>
      <c r="Y114" s="38"/>
      <c r="Z114" s="38"/>
      <c r="AA114" s="38"/>
      <c r="AB114" s="38"/>
      <c r="AC114" s="38"/>
      <c r="AD114" s="38"/>
      <c r="AE114" s="38"/>
    </row>
    <row r="115" s="2" customFormat="1" ht="6.96" customHeight="1">
      <c r="A115" s="38"/>
      <c r="B115" s="39"/>
      <c r="C115" s="38"/>
      <c r="D115" s="38"/>
      <c r="E115" s="38"/>
      <c r="F115" s="38"/>
      <c r="G115" s="38"/>
      <c r="H115" s="38"/>
      <c r="I115" s="38"/>
      <c r="J115" s="38"/>
      <c r="K115" s="38"/>
      <c r="L115" s="55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</row>
    <row r="116" s="2" customFormat="1" ht="12" customHeight="1">
      <c r="A116" s="38"/>
      <c r="B116" s="39"/>
      <c r="C116" s="32" t="s">
        <v>16</v>
      </c>
      <c r="D116" s="38"/>
      <c r="E116" s="38"/>
      <c r="F116" s="38"/>
      <c r="G116" s="38"/>
      <c r="H116" s="38"/>
      <c r="I116" s="38"/>
      <c r="J116" s="38"/>
      <c r="K116" s="38"/>
      <c r="L116" s="55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</row>
    <row r="117" s="2" customFormat="1" ht="16.5" customHeight="1">
      <c r="A117" s="38"/>
      <c r="B117" s="39"/>
      <c r="C117" s="38"/>
      <c r="D117" s="38"/>
      <c r="E117" s="131" t="str">
        <f>E7</f>
        <v>FNOL Novostavba Pavilonu B</v>
      </c>
      <c r="F117" s="32"/>
      <c r="G117" s="32"/>
      <c r="H117" s="32"/>
      <c r="I117" s="38"/>
      <c r="J117" s="38"/>
      <c r="K117" s="38"/>
      <c r="L117" s="55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</row>
    <row r="118" s="1" customFormat="1" ht="12" customHeight="1">
      <c r="B118" s="22"/>
      <c r="C118" s="32" t="s">
        <v>199</v>
      </c>
      <c r="L118" s="22"/>
    </row>
    <row r="119" s="1" customFormat="1" ht="16.5" customHeight="1">
      <c r="B119" s="22"/>
      <c r="E119" s="131" t="s">
        <v>200</v>
      </c>
      <c r="F119" s="1"/>
      <c r="G119" s="1"/>
      <c r="H119" s="1"/>
      <c r="L119" s="22"/>
    </row>
    <row r="120" s="1" customFormat="1" ht="12" customHeight="1">
      <c r="B120" s="22"/>
      <c r="C120" s="32" t="s">
        <v>201</v>
      </c>
      <c r="L120" s="22"/>
    </row>
    <row r="121" s="2" customFormat="1" ht="16.5" customHeight="1">
      <c r="A121" s="38"/>
      <c r="B121" s="39"/>
      <c r="C121" s="38"/>
      <c r="D121" s="38"/>
      <c r="E121" s="132" t="s">
        <v>3838</v>
      </c>
      <c r="F121" s="38"/>
      <c r="G121" s="38"/>
      <c r="H121" s="38"/>
      <c r="I121" s="38"/>
      <c r="J121" s="38"/>
      <c r="K121" s="38"/>
      <c r="L121" s="55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</row>
    <row r="122" s="2" customFormat="1" ht="12" customHeight="1">
      <c r="A122" s="38"/>
      <c r="B122" s="39"/>
      <c r="C122" s="32" t="s">
        <v>203</v>
      </c>
      <c r="D122" s="38"/>
      <c r="E122" s="38"/>
      <c r="F122" s="38"/>
      <c r="G122" s="38"/>
      <c r="H122" s="38"/>
      <c r="I122" s="38"/>
      <c r="J122" s="38"/>
      <c r="K122" s="38"/>
      <c r="L122" s="55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</row>
    <row r="123" s="2" customFormat="1" ht="16.5" customHeight="1">
      <c r="A123" s="38"/>
      <c r="B123" s="39"/>
      <c r="C123" s="38"/>
      <c r="D123" s="38"/>
      <c r="E123" s="67" t="str">
        <f>E13</f>
        <v>D.1.4f - Vzduchotechnika</v>
      </c>
      <c r="F123" s="38"/>
      <c r="G123" s="38"/>
      <c r="H123" s="38"/>
      <c r="I123" s="38"/>
      <c r="J123" s="38"/>
      <c r="K123" s="38"/>
      <c r="L123" s="55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</row>
    <row r="124" s="2" customFormat="1" ht="6.96" customHeight="1">
      <c r="A124" s="38"/>
      <c r="B124" s="39"/>
      <c r="C124" s="38"/>
      <c r="D124" s="38"/>
      <c r="E124" s="38"/>
      <c r="F124" s="38"/>
      <c r="G124" s="38"/>
      <c r="H124" s="38"/>
      <c r="I124" s="38"/>
      <c r="J124" s="38"/>
      <c r="K124" s="38"/>
      <c r="L124" s="55"/>
      <c r="S124" s="38"/>
      <c r="T124" s="38"/>
      <c r="U124" s="38"/>
      <c r="V124" s="38"/>
      <c r="W124" s="38"/>
      <c r="X124" s="38"/>
      <c r="Y124" s="38"/>
      <c r="Z124" s="38"/>
      <c r="AA124" s="38"/>
      <c r="AB124" s="38"/>
      <c r="AC124" s="38"/>
      <c r="AD124" s="38"/>
      <c r="AE124" s="38"/>
    </row>
    <row r="125" s="2" customFormat="1" ht="12" customHeight="1">
      <c r="A125" s="38"/>
      <c r="B125" s="39"/>
      <c r="C125" s="32" t="s">
        <v>20</v>
      </c>
      <c r="D125" s="38"/>
      <c r="E125" s="38"/>
      <c r="F125" s="27" t="str">
        <f>F16</f>
        <v xml:space="preserve"> </v>
      </c>
      <c r="G125" s="38"/>
      <c r="H125" s="38"/>
      <c r="I125" s="32" t="s">
        <v>22</v>
      </c>
      <c r="J125" s="69" t="str">
        <f>IF(J16="","",J16)</f>
        <v>8. 4. 2023</v>
      </c>
      <c r="K125" s="38"/>
      <c r="L125" s="55"/>
      <c r="S125" s="38"/>
      <c r="T125" s="38"/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</row>
    <row r="126" s="2" customFormat="1" ht="6.96" customHeight="1">
      <c r="A126" s="38"/>
      <c r="B126" s="39"/>
      <c r="C126" s="38"/>
      <c r="D126" s="38"/>
      <c r="E126" s="38"/>
      <c r="F126" s="38"/>
      <c r="G126" s="38"/>
      <c r="H126" s="38"/>
      <c r="I126" s="38"/>
      <c r="J126" s="38"/>
      <c r="K126" s="38"/>
      <c r="L126" s="55"/>
      <c r="S126" s="38"/>
      <c r="T126" s="38"/>
      <c r="U126" s="38"/>
      <c r="V126" s="38"/>
      <c r="W126" s="38"/>
      <c r="X126" s="38"/>
      <c r="Y126" s="38"/>
      <c r="Z126" s="38"/>
      <c r="AA126" s="38"/>
      <c r="AB126" s="38"/>
      <c r="AC126" s="38"/>
      <c r="AD126" s="38"/>
      <c r="AE126" s="38"/>
    </row>
    <row r="127" s="2" customFormat="1" ht="15.15" customHeight="1">
      <c r="A127" s="38"/>
      <c r="B127" s="39"/>
      <c r="C127" s="32" t="s">
        <v>24</v>
      </c>
      <c r="D127" s="38"/>
      <c r="E127" s="38"/>
      <c r="F127" s="27" t="str">
        <f>E19</f>
        <v>Fakultní nemocnice Olomouc</v>
      </c>
      <c r="G127" s="38"/>
      <c r="H127" s="38"/>
      <c r="I127" s="32" t="s">
        <v>30</v>
      </c>
      <c r="J127" s="36" t="str">
        <f>E25</f>
        <v>LTProjekt, EP Rožnov</v>
      </c>
      <c r="K127" s="38"/>
      <c r="L127" s="55"/>
      <c r="S127" s="38"/>
      <c r="T127" s="38"/>
      <c r="U127" s="38"/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</row>
    <row r="128" s="2" customFormat="1" ht="15.15" customHeight="1">
      <c r="A128" s="38"/>
      <c r="B128" s="39"/>
      <c r="C128" s="32" t="s">
        <v>28</v>
      </c>
      <c r="D128" s="38"/>
      <c r="E128" s="38"/>
      <c r="F128" s="27" t="str">
        <f>IF(E22="","",E22)</f>
        <v>Vyplň údaj</v>
      </c>
      <c r="G128" s="38"/>
      <c r="H128" s="38"/>
      <c r="I128" s="32" t="s">
        <v>33</v>
      </c>
      <c r="J128" s="36" t="str">
        <f>E28</f>
        <v xml:space="preserve"> </v>
      </c>
      <c r="K128" s="38"/>
      <c r="L128" s="55"/>
      <c r="S128" s="38"/>
      <c r="T128" s="38"/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</row>
    <row r="129" s="2" customFormat="1" ht="10.32" customHeight="1">
      <c r="A129" s="38"/>
      <c r="B129" s="39"/>
      <c r="C129" s="38"/>
      <c r="D129" s="38"/>
      <c r="E129" s="38"/>
      <c r="F129" s="38"/>
      <c r="G129" s="38"/>
      <c r="H129" s="38"/>
      <c r="I129" s="38"/>
      <c r="J129" s="38"/>
      <c r="K129" s="38"/>
      <c r="L129" s="55"/>
      <c r="S129" s="38"/>
      <c r="T129" s="38"/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</row>
    <row r="130" s="11" customFormat="1" ht="29.28" customHeight="1">
      <c r="A130" s="158"/>
      <c r="B130" s="159"/>
      <c r="C130" s="160" t="s">
        <v>243</v>
      </c>
      <c r="D130" s="161" t="s">
        <v>60</v>
      </c>
      <c r="E130" s="161" t="s">
        <v>56</v>
      </c>
      <c r="F130" s="161" t="s">
        <v>57</v>
      </c>
      <c r="G130" s="161" t="s">
        <v>244</v>
      </c>
      <c r="H130" s="161" t="s">
        <v>245</v>
      </c>
      <c r="I130" s="161" t="s">
        <v>246</v>
      </c>
      <c r="J130" s="161" t="s">
        <v>208</v>
      </c>
      <c r="K130" s="162" t="s">
        <v>247</v>
      </c>
      <c r="L130" s="163"/>
      <c r="M130" s="86" t="s">
        <v>1</v>
      </c>
      <c r="N130" s="87" t="s">
        <v>39</v>
      </c>
      <c r="O130" s="87" t="s">
        <v>248</v>
      </c>
      <c r="P130" s="87" t="s">
        <v>249</v>
      </c>
      <c r="Q130" s="87" t="s">
        <v>250</v>
      </c>
      <c r="R130" s="87" t="s">
        <v>251</v>
      </c>
      <c r="S130" s="87" t="s">
        <v>252</v>
      </c>
      <c r="T130" s="88" t="s">
        <v>253</v>
      </c>
      <c r="U130" s="158"/>
      <c r="V130" s="158"/>
      <c r="W130" s="158"/>
      <c r="X130" s="158"/>
      <c r="Y130" s="158"/>
      <c r="Z130" s="158"/>
      <c r="AA130" s="158"/>
      <c r="AB130" s="158"/>
      <c r="AC130" s="158"/>
      <c r="AD130" s="158"/>
      <c r="AE130" s="158"/>
    </row>
    <row r="131" s="2" customFormat="1" ht="22.8" customHeight="1">
      <c r="A131" s="38"/>
      <c r="B131" s="39"/>
      <c r="C131" s="93" t="s">
        <v>254</v>
      </c>
      <c r="D131" s="38"/>
      <c r="E131" s="38"/>
      <c r="F131" s="38"/>
      <c r="G131" s="38"/>
      <c r="H131" s="38"/>
      <c r="I131" s="38"/>
      <c r="J131" s="164">
        <f>BK131</f>
        <v>0</v>
      </c>
      <c r="K131" s="38"/>
      <c r="L131" s="39"/>
      <c r="M131" s="89"/>
      <c r="N131" s="73"/>
      <c r="O131" s="90"/>
      <c r="P131" s="165">
        <f>P132+P142+P153+P158+P160+P172+P175</f>
        <v>0</v>
      </c>
      <c r="Q131" s="90"/>
      <c r="R131" s="165">
        <f>R132+R142+R153+R158+R160+R172+R175</f>
        <v>0</v>
      </c>
      <c r="S131" s="90"/>
      <c r="T131" s="166">
        <f>T132+T142+T153+T158+T160+T172+T175</f>
        <v>0</v>
      </c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T131" s="19" t="s">
        <v>74</v>
      </c>
      <c r="AU131" s="19" t="s">
        <v>210</v>
      </c>
      <c r="BK131" s="167">
        <f>BK132+BK142+BK153+BK158+BK160+BK172+BK175</f>
        <v>0</v>
      </c>
    </row>
    <row r="132" s="12" customFormat="1" ht="25.92" customHeight="1">
      <c r="A132" s="12"/>
      <c r="B132" s="168"/>
      <c r="C132" s="12"/>
      <c r="D132" s="169" t="s">
        <v>74</v>
      </c>
      <c r="E132" s="170" t="s">
        <v>3325</v>
      </c>
      <c r="F132" s="170" t="s">
        <v>4572</v>
      </c>
      <c r="G132" s="12"/>
      <c r="H132" s="12"/>
      <c r="I132" s="171"/>
      <c r="J132" s="172">
        <f>BK132</f>
        <v>0</v>
      </c>
      <c r="K132" s="12"/>
      <c r="L132" s="168"/>
      <c r="M132" s="173"/>
      <c r="N132" s="174"/>
      <c r="O132" s="174"/>
      <c r="P132" s="175">
        <f>SUM(P133:P141)</f>
        <v>0</v>
      </c>
      <c r="Q132" s="174"/>
      <c r="R132" s="175">
        <f>SUM(R133:R141)</f>
        <v>0</v>
      </c>
      <c r="S132" s="174"/>
      <c r="T132" s="176">
        <f>SUM(T133:T141)</f>
        <v>0</v>
      </c>
      <c r="U132" s="12"/>
      <c r="V132" s="12"/>
      <c r="W132" s="12"/>
      <c r="X132" s="12"/>
      <c r="Y132" s="12"/>
      <c r="Z132" s="12"/>
      <c r="AA132" s="12"/>
      <c r="AB132" s="12"/>
      <c r="AC132" s="12"/>
      <c r="AD132" s="12"/>
      <c r="AE132" s="12"/>
      <c r="AR132" s="169" t="s">
        <v>82</v>
      </c>
      <c r="AT132" s="177" t="s">
        <v>74</v>
      </c>
      <c r="AU132" s="177" t="s">
        <v>75</v>
      </c>
      <c r="AY132" s="169" t="s">
        <v>257</v>
      </c>
      <c r="BK132" s="178">
        <f>SUM(BK133:BK141)</f>
        <v>0</v>
      </c>
    </row>
    <row r="133" s="2" customFormat="1" ht="62.7" customHeight="1">
      <c r="A133" s="38"/>
      <c r="B133" s="181"/>
      <c r="C133" s="182" t="s">
        <v>82</v>
      </c>
      <c r="D133" s="182" t="s">
        <v>259</v>
      </c>
      <c r="E133" s="183" t="s">
        <v>4573</v>
      </c>
      <c r="F133" s="184" t="s">
        <v>4574</v>
      </c>
      <c r="G133" s="185" t="s">
        <v>2365</v>
      </c>
      <c r="H133" s="186">
        <v>1</v>
      </c>
      <c r="I133" s="187"/>
      <c r="J133" s="188">
        <f>ROUND(I133*H133,2)</f>
        <v>0</v>
      </c>
      <c r="K133" s="184" t="s">
        <v>2351</v>
      </c>
      <c r="L133" s="39"/>
      <c r="M133" s="189" t="s">
        <v>1</v>
      </c>
      <c r="N133" s="190" t="s">
        <v>40</v>
      </c>
      <c r="O133" s="77"/>
      <c r="P133" s="191">
        <f>O133*H133</f>
        <v>0</v>
      </c>
      <c r="Q133" s="191">
        <v>0</v>
      </c>
      <c r="R133" s="191">
        <f>Q133*H133</f>
        <v>0</v>
      </c>
      <c r="S133" s="191">
        <v>0</v>
      </c>
      <c r="T133" s="192">
        <f>S133*H133</f>
        <v>0</v>
      </c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  <c r="AR133" s="193" t="s">
        <v>108</v>
      </c>
      <c r="AT133" s="193" t="s">
        <v>259</v>
      </c>
      <c r="AU133" s="193" t="s">
        <v>82</v>
      </c>
      <c r="AY133" s="19" t="s">
        <v>257</v>
      </c>
      <c r="BE133" s="194">
        <f>IF(N133="základní",J133,0)</f>
        <v>0</v>
      </c>
      <c r="BF133" s="194">
        <f>IF(N133="snížená",J133,0)</f>
        <v>0</v>
      </c>
      <c r="BG133" s="194">
        <f>IF(N133="zákl. přenesená",J133,0)</f>
        <v>0</v>
      </c>
      <c r="BH133" s="194">
        <f>IF(N133="sníž. přenesená",J133,0)</f>
        <v>0</v>
      </c>
      <c r="BI133" s="194">
        <f>IF(N133="nulová",J133,0)</f>
        <v>0</v>
      </c>
      <c r="BJ133" s="19" t="s">
        <v>82</v>
      </c>
      <c r="BK133" s="194">
        <f>ROUND(I133*H133,2)</f>
        <v>0</v>
      </c>
      <c r="BL133" s="19" t="s">
        <v>108</v>
      </c>
      <c r="BM133" s="193" t="s">
        <v>85</v>
      </c>
    </row>
    <row r="134" s="2" customFormat="1">
      <c r="A134" s="38"/>
      <c r="B134" s="39"/>
      <c r="C134" s="38"/>
      <c r="D134" s="196" t="s">
        <v>1062</v>
      </c>
      <c r="E134" s="38"/>
      <c r="F134" s="237" t="s">
        <v>4575</v>
      </c>
      <c r="G134" s="38"/>
      <c r="H134" s="38"/>
      <c r="I134" s="238"/>
      <c r="J134" s="38"/>
      <c r="K134" s="38"/>
      <c r="L134" s="39"/>
      <c r="M134" s="239"/>
      <c r="N134" s="240"/>
      <c r="O134" s="77"/>
      <c r="P134" s="77"/>
      <c r="Q134" s="77"/>
      <c r="R134" s="77"/>
      <c r="S134" s="77"/>
      <c r="T134" s="78"/>
      <c r="U134" s="38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  <c r="AT134" s="19" t="s">
        <v>1062</v>
      </c>
      <c r="AU134" s="19" t="s">
        <v>82</v>
      </c>
    </row>
    <row r="135" s="2" customFormat="1" ht="24.15" customHeight="1">
      <c r="A135" s="38"/>
      <c r="B135" s="181"/>
      <c r="C135" s="182" t="s">
        <v>85</v>
      </c>
      <c r="D135" s="182" t="s">
        <v>259</v>
      </c>
      <c r="E135" s="183" t="s">
        <v>4576</v>
      </c>
      <c r="F135" s="184" t="s">
        <v>3428</v>
      </c>
      <c r="G135" s="185" t="s">
        <v>2365</v>
      </c>
      <c r="H135" s="186">
        <v>1</v>
      </c>
      <c r="I135" s="187"/>
      <c r="J135" s="188">
        <f>ROUND(I135*H135,2)</f>
        <v>0</v>
      </c>
      <c r="K135" s="184" t="s">
        <v>2351</v>
      </c>
      <c r="L135" s="39"/>
      <c r="M135" s="189" t="s">
        <v>1</v>
      </c>
      <c r="N135" s="190" t="s">
        <v>40</v>
      </c>
      <c r="O135" s="77"/>
      <c r="P135" s="191">
        <f>O135*H135</f>
        <v>0</v>
      </c>
      <c r="Q135" s="191">
        <v>0</v>
      </c>
      <c r="R135" s="191">
        <f>Q135*H135</f>
        <v>0</v>
      </c>
      <c r="S135" s="191">
        <v>0</v>
      </c>
      <c r="T135" s="192">
        <f>S135*H135</f>
        <v>0</v>
      </c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R135" s="193" t="s">
        <v>108</v>
      </c>
      <c r="AT135" s="193" t="s">
        <v>259</v>
      </c>
      <c r="AU135" s="193" t="s">
        <v>82</v>
      </c>
      <c r="AY135" s="19" t="s">
        <v>257</v>
      </c>
      <c r="BE135" s="194">
        <f>IF(N135="základní",J135,0)</f>
        <v>0</v>
      </c>
      <c r="BF135" s="194">
        <f>IF(N135="snížená",J135,0)</f>
        <v>0</v>
      </c>
      <c r="BG135" s="194">
        <f>IF(N135="zákl. přenesená",J135,0)</f>
        <v>0</v>
      </c>
      <c r="BH135" s="194">
        <f>IF(N135="sníž. přenesená",J135,0)</f>
        <v>0</v>
      </c>
      <c r="BI135" s="194">
        <f>IF(N135="nulová",J135,0)</f>
        <v>0</v>
      </c>
      <c r="BJ135" s="19" t="s">
        <v>82</v>
      </c>
      <c r="BK135" s="194">
        <f>ROUND(I135*H135,2)</f>
        <v>0</v>
      </c>
      <c r="BL135" s="19" t="s">
        <v>108</v>
      </c>
      <c r="BM135" s="193" t="s">
        <v>108</v>
      </c>
    </row>
    <row r="136" s="2" customFormat="1">
      <c r="A136" s="38"/>
      <c r="B136" s="39"/>
      <c r="C136" s="38"/>
      <c r="D136" s="196" t="s">
        <v>1062</v>
      </c>
      <c r="E136" s="38"/>
      <c r="F136" s="237" t="s">
        <v>3332</v>
      </c>
      <c r="G136" s="38"/>
      <c r="H136" s="38"/>
      <c r="I136" s="238"/>
      <c r="J136" s="38"/>
      <c r="K136" s="38"/>
      <c r="L136" s="39"/>
      <c r="M136" s="239"/>
      <c r="N136" s="240"/>
      <c r="O136" s="77"/>
      <c r="P136" s="77"/>
      <c r="Q136" s="77"/>
      <c r="R136" s="77"/>
      <c r="S136" s="77"/>
      <c r="T136" s="78"/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T136" s="19" t="s">
        <v>1062</v>
      </c>
      <c r="AU136" s="19" t="s">
        <v>82</v>
      </c>
    </row>
    <row r="137" s="2" customFormat="1" ht="21.75" customHeight="1">
      <c r="A137" s="38"/>
      <c r="B137" s="181"/>
      <c r="C137" s="182" t="s">
        <v>92</v>
      </c>
      <c r="D137" s="182" t="s">
        <v>259</v>
      </c>
      <c r="E137" s="183" t="s">
        <v>4577</v>
      </c>
      <c r="F137" s="184" t="s">
        <v>3375</v>
      </c>
      <c r="G137" s="185" t="s">
        <v>3335</v>
      </c>
      <c r="H137" s="186">
        <v>3</v>
      </c>
      <c r="I137" s="187"/>
      <c r="J137" s="188">
        <f>ROUND(I137*H137,2)</f>
        <v>0</v>
      </c>
      <c r="K137" s="184" t="s">
        <v>2351</v>
      </c>
      <c r="L137" s="39"/>
      <c r="M137" s="189" t="s">
        <v>1</v>
      </c>
      <c r="N137" s="190" t="s">
        <v>40</v>
      </c>
      <c r="O137" s="77"/>
      <c r="P137" s="191">
        <f>O137*H137</f>
        <v>0</v>
      </c>
      <c r="Q137" s="191">
        <v>0</v>
      </c>
      <c r="R137" s="191">
        <f>Q137*H137</f>
        <v>0</v>
      </c>
      <c r="S137" s="191">
        <v>0</v>
      </c>
      <c r="T137" s="192">
        <f>S137*H137</f>
        <v>0</v>
      </c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R137" s="193" t="s">
        <v>108</v>
      </c>
      <c r="AT137" s="193" t="s">
        <v>259</v>
      </c>
      <c r="AU137" s="193" t="s">
        <v>82</v>
      </c>
      <c r="AY137" s="19" t="s">
        <v>257</v>
      </c>
      <c r="BE137" s="194">
        <f>IF(N137="základní",J137,0)</f>
        <v>0</v>
      </c>
      <c r="BF137" s="194">
        <f>IF(N137="snížená",J137,0)</f>
        <v>0</v>
      </c>
      <c r="BG137" s="194">
        <f>IF(N137="zákl. přenesená",J137,0)</f>
        <v>0</v>
      </c>
      <c r="BH137" s="194">
        <f>IF(N137="sníž. přenesená",J137,0)</f>
        <v>0</v>
      </c>
      <c r="BI137" s="194">
        <f>IF(N137="nulová",J137,0)</f>
        <v>0</v>
      </c>
      <c r="BJ137" s="19" t="s">
        <v>82</v>
      </c>
      <c r="BK137" s="194">
        <f>ROUND(I137*H137,2)</f>
        <v>0</v>
      </c>
      <c r="BL137" s="19" t="s">
        <v>108</v>
      </c>
      <c r="BM137" s="193" t="s">
        <v>290</v>
      </c>
    </row>
    <row r="138" s="2" customFormat="1">
      <c r="A138" s="38"/>
      <c r="B138" s="39"/>
      <c r="C138" s="38"/>
      <c r="D138" s="196" t="s">
        <v>1062</v>
      </c>
      <c r="E138" s="38"/>
      <c r="F138" s="237" t="s">
        <v>3332</v>
      </c>
      <c r="G138" s="38"/>
      <c r="H138" s="38"/>
      <c r="I138" s="238"/>
      <c r="J138" s="38"/>
      <c r="K138" s="38"/>
      <c r="L138" s="39"/>
      <c r="M138" s="239"/>
      <c r="N138" s="240"/>
      <c r="O138" s="77"/>
      <c r="P138" s="77"/>
      <c r="Q138" s="77"/>
      <c r="R138" s="77"/>
      <c r="S138" s="77"/>
      <c r="T138" s="78"/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T138" s="19" t="s">
        <v>1062</v>
      </c>
      <c r="AU138" s="19" t="s">
        <v>82</v>
      </c>
    </row>
    <row r="139" s="2" customFormat="1" ht="44.25" customHeight="1">
      <c r="A139" s="38"/>
      <c r="B139" s="181"/>
      <c r="C139" s="182" t="s">
        <v>108</v>
      </c>
      <c r="D139" s="182" t="s">
        <v>259</v>
      </c>
      <c r="E139" s="183" t="s">
        <v>4578</v>
      </c>
      <c r="F139" s="184" t="s">
        <v>3337</v>
      </c>
      <c r="G139" s="185" t="s">
        <v>323</v>
      </c>
      <c r="H139" s="186">
        <v>3</v>
      </c>
      <c r="I139" s="187"/>
      <c r="J139" s="188">
        <f>ROUND(I139*H139,2)</f>
        <v>0</v>
      </c>
      <c r="K139" s="184" t="s">
        <v>2351</v>
      </c>
      <c r="L139" s="39"/>
      <c r="M139" s="189" t="s">
        <v>1</v>
      </c>
      <c r="N139" s="190" t="s">
        <v>40</v>
      </c>
      <c r="O139" s="77"/>
      <c r="P139" s="191">
        <f>O139*H139</f>
        <v>0</v>
      </c>
      <c r="Q139" s="191">
        <v>0</v>
      </c>
      <c r="R139" s="191">
        <f>Q139*H139</f>
        <v>0</v>
      </c>
      <c r="S139" s="191">
        <v>0</v>
      </c>
      <c r="T139" s="192">
        <f>S139*H139</f>
        <v>0</v>
      </c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R139" s="193" t="s">
        <v>108</v>
      </c>
      <c r="AT139" s="193" t="s">
        <v>259</v>
      </c>
      <c r="AU139" s="193" t="s">
        <v>82</v>
      </c>
      <c r="AY139" s="19" t="s">
        <v>257</v>
      </c>
      <c r="BE139" s="194">
        <f>IF(N139="základní",J139,0)</f>
        <v>0</v>
      </c>
      <c r="BF139" s="194">
        <f>IF(N139="snížená",J139,0)</f>
        <v>0</v>
      </c>
      <c r="BG139" s="194">
        <f>IF(N139="zákl. přenesená",J139,0)</f>
        <v>0</v>
      </c>
      <c r="BH139" s="194">
        <f>IF(N139="sníž. přenesená",J139,0)</f>
        <v>0</v>
      </c>
      <c r="BI139" s="194">
        <f>IF(N139="nulová",J139,0)</f>
        <v>0</v>
      </c>
      <c r="BJ139" s="19" t="s">
        <v>82</v>
      </c>
      <c r="BK139" s="194">
        <f>ROUND(I139*H139,2)</f>
        <v>0</v>
      </c>
      <c r="BL139" s="19" t="s">
        <v>108</v>
      </c>
      <c r="BM139" s="193" t="s">
        <v>307</v>
      </c>
    </row>
    <row r="140" s="2" customFormat="1" ht="49.05" customHeight="1">
      <c r="A140" s="38"/>
      <c r="B140" s="181"/>
      <c r="C140" s="182" t="s">
        <v>285</v>
      </c>
      <c r="D140" s="182" t="s">
        <v>259</v>
      </c>
      <c r="E140" s="183" t="s">
        <v>4579</v>
      </c>
      <c r="F140" s="184" t="s">
        <v>3339</v>
      </c>
      <c r="G140" s="185" t="s">
        <v>323</v>
      </c>
      <c r="H140" s="186">
        <v>2</v>
      </c>
      <c r="I140" s="187"/>
      <c r="J140" s="188">
        <f>ROUND(I140*H140,2)</f>
        <v>0</v>
      </c>
      <c r="K140" s="184" t="s">
        <v>2351</v>
      </c>
      <c r="L140" s="39"/>
      <c r="M140" s="189" t="s">
        <v>1</v>
      </c>
      <c r="N140" s="190" t="s">
        <v>40</v>
      </c>
      <c r="O140" s="77"/>
      <c r="P140" s="191">
        <f>O140*H140</f>
        <v>0</v>
      </c>
      <c r="Q140" s="191">
        <v>0</v>
      </c>
      <c r="R140" s="191">
        <f>Q140*H140</f>
        <v>0</v>
      </c>
      <c r="S140" s="191">
        <v>0</v>
      </c>
      <c r="T140" s="192">
        <f>S140*H140</f>
        <v>0</v>
      </c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R140" s="193" t="s">
        <v>108</v>
      </c>
      <c r="AT140" s="193" t="s">
        <v>259</v>
      </c>
      <c r="AU140" s="193" t="s">
        <v>82</v>
      </c>
      <c r="AY140" s="19" t="s">
        <v>257</v>
      </c>
      <c r="BE140" s="194">
        <f>IF(N140="základní",J140,0)</f>
        <v>0</v>
      </c>
      <c r="BF140" s="194">
        <f>IF(N140="snížená",J140,0)</f>
        <v>0</v>
      </c>
      <c r="BG140" s="194">
        <f>IF(N140="zákl. přenesená",J140,0)</f>
        <v>0</v>
      </c>
      <c r="BH140" s="194">
        <f>IF(N140="sníž. přenesená",J140,0)</f>
        <v>0</v>
      </c>
      <c r="BI140" s="194">
        <f>IF(N140="nulová",J140,0)</f>
        <v>0</v>
      </c>
      <c r="BJ140" s="19" t="s">
        <v>82</v>
      </c>
      <c r="BK140" s="194">
        <f>ROUND(I140*H140,2)</f>
        <v>0</v>
      </c>
      <c r="BL140" s="19" t="s">
        <v>108</v>
      </c>
      <c r="BM140" s="193" t="s">
        <v>320</v>
      </c>
    </row>
    <row r="141" s="2" customFormat="1" ht="44.25" customHeight="1">
      <c r="A141" s="38"/>
      <c r="B141" s="181"/>
      <c r="C141" s="182" t="s">
        <v>290</v>
      </c>
      <c r="D141" s="182" t="s">
        <v>259</v>
      </c>
      <c r="E141" s="183" t="s">
        <v>4580</v>
      </c>
      <c r="F141" s="184" t="s">
        <v>3343</v>
      </c>
      <c r="G141" s="185" t="s">
        <v>323</v>
      </c>
      <c r="H141" s="186">
        <v>1</v>
      </c>
      <c r="I141" s="187"/>
      <c r="J141" s="188">
        <f>ROUND(I141*H141,2)</f>
        <v>0</v>
      </c>
      <c r="K141" s="184" t="s">
        <v>2351</v>
      </c>
      <c r="L141" s="39"/>
      <c r="M141" s="189" t="s">
        <v>1</v>
      </c>
      <c r="N141" s="190" t="s">
        <v>40</v>
      </c>
      <c r="O141" s="77"/>
      <c r="P141" s="191">
        <f>O141*H141</f>
        <v>0</v>
      </c>
      <c r="Q141" s="191">
        <v>0</v>
      </c>
      <c r="R141" s="191">
        <f>Q141*H141</f>
        <v>0</v>
      </c>
      <c r="S141" s="191">
        <v>0</v>
      </c>
      <c r="T141" s="192">
        <f>S141*H141</f>
        <v>0</v>
      </c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R141" s="193" t="s">
        <v>108</v>
      </c>
      <c r="AT141" s="193" t="s">
        <v>259</v>
      </c>
      <c r="AU141" s="193" t="s">
        <v>82</v>
      </c>
      <c r="AY141" s="19" t="s">
        <v>257</v>
      </c>
      <c r="BE141" s="194">
        <f>IF(N141="základní",J141,0)</f>
        <v>0</v>
      </c>
      <c r="BF141" s="194">
        <f>IF(N141="snížená",J141,0)</f>
        <v>0</v>
      </c>
      <c r="BG141" s="194">
        <f>IF(N141="zákl. přenesená",J141,0)</f>
        <v>0</v>
      </c>
      <c r="BH141" s="194">
        <f>IF(N141="sníž. přenesená",J141,0)</f>
        <v>0</v>
      </c>
      <c r="BI141" s="194">
        <f>IF(N141="nulová",J141,0)</f>
        <v>0</v>
      </c>
      <c r="BJ141" s="19" t="s">
        <v>82</v>
      </c>
      <c r="BK141" s="194">
        <f>ROUND(I141*H141,2)</f>
        <v>0</v>
      </c>
      <c r="BL141" s="19" t="s">
        <v>108</v>
      </c>
      <c r="BM141" s="193" t="s">
        <v>334</v>
      </c>
    </row>
    <row r="142" s="12" customFormat="1" ht="25.92" customHeight="1">
      <c r="A142" s="12"/>
      <c r="B142" s="168"/>
      <c r="C142" s="12"/>
      <c r="D142" s="169" t="s">
        <v>74</v>
      </c>
      <c r="E142" s="170" t="s">
        <v>3344</v>
      </c>
      <c r="F142" s="170" t="s">
        <v>4581</v>
      </c>
      <c r="G142" s="12"/>
      <c r="H142" s="12"/>
      <c r="I142" s="171"/>
      <c r="J142" s="172">
        <f>BK142</f>
        <v>0</v>
      </c>
      <c r="K142" s="12"/>
      <c r="L142" s="168"/>
      <c r="M142" s="173"/>
      <c r="N142" s="174"/>
      <c r="O142" s="174"/>
      <c r="P142" s="175">
        <f>SUM(P143:P152)</f>
        <v>0</v>
      </c>
      <c r="Q142" s="174"/>
      <c r="R142" s="175">
        <f>SUM(R143:R152)</f>
        <v>0</v>
      </c>
      <c r="S142" s="174"/>
      <c r="T142" s="176">
        <f>SUM(T143:T152)</f>
        <v>0</v>
      </c>
      <c r="U142" s="12"/>
      <c r="V142" s="12"/>
      <c r="W142" s="12"/>
      <c r="X142" s="12"/>
      <c r="Y142" s="12"/>
      <c r="Z142" s="12"/>
      <c r="AA142" s="12"/>
      <c r="AB142" s="12"/>
      <c r="AC142" s="12"/>
      <c r="AD142" s="12"/>
      <c r="AE142" s="12"/>
      <c r="AR142" s="169" t="s">
        <v>82</v>
      </c>
      <c r="AT142" s="177" t="s">
        <v>74</v>
      </c>
      <c r="AU142" s="177" t="s">
        <v>75</v>
      </c>
      <c r="AY142" s="169" t="s">
        <v>257</v>
      </c>
      <c r="BK142" s="178">
        <f>SUM(BK143:BK152)</f>
        <v>0</v>
      </c>
    </row>
    <row r="143" s="2" customFormat="1" ht="62.7" customHeight="1">
      <c r="A143" s="38"/>
      <c r="B143" s="181"/>
      <c r="C143" s="182" t="s">
        <v>301</v>
      </c>
      <c r="D143" s="182" t="s">
        <v>259</v>
      </c>
      <c r="E143" s="183" t="s">
        <v>4582</v>
      </c>
      <c r="F143" s="184" t="s">
        <v>4583</v>
      </c>
      <c r="G143" s="185" t="s">
        <v>2365</v>
      </c>
      <c r="H143" s="186">
        <v>4</v>
      </c>
      <c r="I143" s="187"/>
      <c r="J143" s="188">
        <f>ROUND(I143*H143,2)</f>
        <v>0</v>
      </c>
      <c r="K143" s="184" t="s">
        <v>2351</v>
      </c>
      <c r="L143" s="39"/>
      <c r="M143" s="189" t="s">
        <v>1</v>
      </c>
      <c r="N143" s="190" t="s">
        <v>40</v>
      </c>
      <c r="O143" s="77"/>
      <c r="P143" s="191">
        <f>O143*H143</f>
        <v>0</v>
      </c>
      <c r="Q143" s="191">
        <v>0</v>
      </c>
      <c r="R143" s="191">
        <f>Q143*H143</f>
        <v>0</v>
      </c>
      <c r="S143" s="191">
        <v>0</v>
      </c>
      <c r="T143" s="192">
        <f>S143*H143</f>
        <v>0</v>
      </c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R143" s="193" t="s">
        <v>108</v>
      </c>
      <c r="AT143" s="193" t="s">
        <v>259</v>
      </c>
      <c r="AU143" s="193" t="s">
        <v>82</v>
      </c>
      <c r="AY143" s="19" t="s">
        <v>257</v>
      </c>
      <c r="BE143" s="194">
        <f>IF(N143="základní",J143,0)</f>
        <v>0</v>
      </c>
      <c r="BF143" s="194">
        <f>IF(N143="snížená",J143,0)</f>
        <v>0</v>
      </c>
      <c r="BG143" s="194">
        <f>IF(N143="zákl. přenesená",J143,0)</f>
        <v>0</v>
      </c>
      <c r="BH143" s="194">
        <f>IF(N143="sníž. přenesená",J143,0)</f>
        <v>0</v>
      </c>
      <c r="BI143" s="194">
        <f>IF(N143="nulová",J143,0)</f>
        <v>0</v>
      </c>
      <c r="BJ143" s="19" t="s">
        <v>82</v>
      </c>
      <c r="BK143" s="194">
        <f>ROUND(I143*H143,2)</f>
        <v>0</v>
      </c>
      <c r="BL143" s="19" t="s">
        <v>108</v>
      </c>
      <c r="BM143" s="193" t="s">
        <v>350</v>
      </c>
    </row>
    <row r="144" s="2" customFormat="1">
      <c r="A144" s="38"/>
      <c r="B144" s="39"/>
      <c r="C144" s="38"/>
      <c r="D144" s="196" t="s">
        <v>1062</v>
      </c>
      <c r="E144" s="38"/>
      <c r="F144" s="237" t="s">
        <v>4584</v>
      </c>
      <c r="G144" s="38"/>
      <c r="H144" s="38"/>
      <c r="I144" s="238"/>
      <c r="J144" s="38"/>
      <c r="K144" s="38"/>
      <c r="L144" s="39"/>
      <c r="M144" s="239"/>
      <c r="N144" s="240"/>
      <c r="O144" s="77"/>
      <c r="P144" s="77"/>
      <c r="Q144" s="77"/>
      <c r="R144" s="77"/>
      <c r="S144" s="77"/>
      <c r="T144" s="78"/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T144" s="19" t="s">
        <v>1062</v>
      </c>
      <c r="AU144" s="19" t="s">
        <v>82</v>
      </c>
    </row>
    <row r="145" s="2" customFormat="1" ht="24.15" customHeight="1">
      <c r="A145" s="38"/>
      <c r="B145" s="181"/>
      <c r="C145" s="182" t="s">
        <v>307</v>
      </c>
      <c r="D145" s="182" t="s">
        <v>259</v>
      </c>
      <c r="E145" s="183" t="s">
        <v>4585</v>
      </c>
      <c r="F145" s="184" t="s">
        <v>3371</v>
      </c>
      <c r="G145" s="185" t="s">
        <v>2365</v>
      </c>
      <c r="H145" s="186">
        <v>4</v>
      </c>
      <c r="I145" s="187"/>
      <c r="J145" s="188">
        <f>ROUND(I145*H145,2)</f>
        <v>0</v>
      </c>
      <c r="K145" s="184" t="s">
        <v>2351</v>
      </c>
      <c r="L145" s="39"/>
      <c r="M145" s="189" t="s">
        <v>1</v>
      </c>
      <c r="N145" s="190" t="s">
        <v>40</v>
      </c>
      <c r="O145" s="77"/>
      <c r="P145" s="191">
        <f>O145*H145</f>
        <v>0</v>
      </c>
      <c r="Q145" s="191">
        <v>0</v>
      </c>
      <c r="R145" s="191">
        <f>Q145*H145</f>
        <v>0</v>
      </c>
      <c r="S145" s="191">
        <v>0</v>
      </c>
      <c r="T145" s="192">
        <f>S145*H145</f>
        <v>0</v>
      </c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  <c r="AR145" s="193" t="s">
        <v>108</v>
      </c>
      <c r="AT145" s="193" t="s">
        <v>259</v>
      </c>
      <c r="AU145" s="193" t="s">
        <v>82</v>
      </c>
      <c r="AY145" s="19" t="s">
        <v>257</v>
      </c>
      <c r="BE145" s="194">
        <f>IF(N145="základní",J145,0)</f>
        <v>0</v>
      </c>
      <c r="BF145" s="194">
        <f>IF(N145="snížená",J145,0)</f>
        <v>0</v>
      </c>
      <c r="BG145" s="194">
        <f>IF(N145="zákl. přenesená",J145,0)</f>
        <v>0</v>
      </c>
      <c r="BH145" s="194">
        <f>IF(N145="sníž. přenesená",J145,0)</f>
        <v>0</v>
      </c>
      <c r="BI145" s="194">
        <f>IF(N145="nulová",J145,0)</f>
        <v>0</v>
      </c>
      <c r="BJ145" s="19" t="s">
        <v>82</v>
      </c>
      <c r="BK145" s="194">
        <f>ROUND(I145*H145,2)</f>
        <v>0</v>
      </c>
      <c r="BL145" s="19" t="s">
        <v>108</v>
      </c>
      <c r="BM145" s="193" t="s">
        <v>364</v>
      </c>
    </row>
    <row r="146" s="2" customFormat="1">
      <c r="A146" s="38"/>
      <c r="B146" s="39"/>
      <c r="C146" s="38"/>
      <c r="D146" s="196" t="s">
        <v>1062</v>
      </c>
      <c r="E146" s="38"/>
      <c r="F146" s="237" t="s">
        <v>3421</v>
      </c>
      <c r="G146" s="38"/>
      <c r="H146" s="38"/>
      <c r="I146" s="238"/>
      <c r="J146" s="38"/>
      <c r="K146" s="38"/>
      <c r="L146" s="39"/>
      <c r="M146" s="239"/>
      <c r="N146" s="240"/>
      <c r="O146" s="77"/>
      <c r="P146" s="77"/>
      <c r="Q146" s="77"/>
      <c r="R146" s="77"/>
      <c r="S146" s="77"/>
      <c r="T146" s="78"/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  <c r="AT146" s="19" t="s">
        <v>1062</v>
      </c>
      <c r="AU146" s="19" t="s">
        <v>82</v>
      </c>
    </row>
    <row r="147" s="2" customFormat="1" ht="21.75" customHeight="1">
      <c r="A147" s="38"/>
      <c r="B147" s="181"/>
      <c r="C147" s="182" t="s">
        <v>314</v>
      </c>
      <c r="D147" s="182" t="s">
        <v>259</v>
      </c>
      <c r="E147" s="183" t="s">
        <v>4586</v>
      </c>
      <c r="F147" s="184" t="s">
        <v>3378</v>
      </c>
      <c r="G147" s="185" t="s">
        <v>3335</v>
      </c>
      <c r="H147" s="186">
        <v>12</v>
      </c>
      <c r="I147" s="187"/>
      <c r="J147" s="188">
        <f>ROUND(I147*H147,2)</f>
        <v>0</v>
      </c>
      <c r="K147" s="184" t="s">
        <v>2351</v>
      </c>
      <c r="L147" s="39"/>
      <c r="M147" s="189" t="s">
        <v>1</v>
      </c>
      <c r="N147" s="190" t="s">
        <v>40</v>
      </c>
      <c r="O147" s="77"/>
      <c r="P147" s="191">
        <f>O147*H147</f>
        <v>0</v>
      </c>
      <c r="Q147" s="191">
        <v>0</v>
      </c>
      <c r="R147" s="191">
        <f>Q147*H147</f>
        <v>0</v>
      </c>
      <c r="S147" s="191">
        <v>0</v>
      </c>
      <c r="T147" s="192">
        <f>S147*H147</f>
        <v>0</v>
      </c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  <c r="AR147" s="193" t="s">
        <v>108</v>
      </c>
      <c r="AT147" s="193" t="s">
        <v>259</v>
      </c>
      <c r="AU147" s="193" t="s">
        <v>82</v>
      </c>
      <c r="AY147" s="19" t="s">
        <v>257</v>
      </c>
      <c r="BE147" s="194">
        <f>IF(N147="základní",J147,0)</f>
        <v>0</v>
      </c>
      <c r="BF147" s="194">
        <f>IF(N147="snížená",J147,0)</f>
        <v>0</v>
      </c>
      <c r="BG147" s="194">
        <f>IF(N147="zákl. přenesená",J147,0)</f>
        <v>0</v>
      </c>
      <c r="BH147" s="194">
        <f>IF(N147="sníž. přenesená",J147,0)</f>
        <v>0</v>
      </c>
      <c r="BI147" s="194">
        <f>IF(N147="nulová",J147,0)</f>
        <v>0</v>
      </c>
      <c r="BJ147" s="19" t="s">
        <v>82</v>
      </c>
      <c r="BK147" s="194">
        <f>ROUND(I147*H147,2)</f>
        <v>0</v>
      </c>
      <c r="BL147" s="19" t="s">
        <v>108</v>
      </c>
      <c r="BM147" s="193" t="s">
        <v>374</v>
      </c>
    </row>
    <row r="148" s="2" customFormat="1">
      <c r="A148" s="38"/>
      <c r="B148" s="39"/>
      <c r="C148" s="38"/>
      <c r="D148" s="196" t="s">
        <v>1062</v>
      </c>
      <c r="E148" s="38"/>
      <c r="F148" s="237" t="s">
        <v>3421</v>
      </c>
      <c r="G148" s="38"/>
      <c r="H148" s="38"/>
      <c r="I148" s="238"/>
      <c r="J148" s="38"/>
      <c r="K148" s="38"/>
      <c r="L148" s="39"/>
      <c r="M148" s="239"/>
      <c r="N148" s="240"/>
      <c r="O148" s="77"/>
      <c r="P148" s="77"/>
      <c r="Q148" s="77"/>
      <c r="R148" s="77"/>
      <c r="S148" s="77"/>
      <c r="T148" s="78"/>
      <c r="U148" s="38"/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  <c r="AT148" s="19" t="s">
        <v>1062</v>
      </c>
      <c r="AU148" s="19" t="s">
        <v>82</v>
      </c>
    </row>
    <row r="149" s="2" customFormat="1" ht="44.25" customHeight="1">
      <c r="A149" s="38"/>
      <c r="B149" s="181"/>
      <c r="C149" s="182" t="s">
        <v>320</v>
      </c>
      <c r="D149" s="182" t="s">
        <v>259</v>
      </c>
      <c r="E149" s="183" t="s">
        <v>4587</v>
      </c>
      <c r="F149" s="184" t="s">
        <v>3380</v>
      </c>
      <c r="G149" s="185" t="s">
        <v>323</v>
      </c>
      <c r="H149" s="186">
        <v>12</v>
      </c>
      <c r="I149" s="187"/>
      <c r="J149" s="188">
        <f>ROUND(I149*H149,2)</f>
        <v>0</v>
      </c>
      <c r="K149" s="184" t="s">
        <v>2351</v>
      </c>
      <c r="L149" s="39"/>
      <c r="M149" s="189" t="s">
        <v>1</v>
      </c>
      <c r="N149" s="190" t="s">
        <v>40</v>
      </c>
      <c r="O149" s="77"/>
      <c r="P149" s="191">
        <f>O149*H149</f>
        <v>0</v>
      </c>
      <c r="Q149" s="191">
        <v>0</v>
      </c>
      <c r="R149" s="191">
        <f>Q149*H149</f>
        <v>0</v>
      </c>
      <c r="S149" s="191">
        <v>0</v>
      </c>
      <c r="T149" s="192">
        <f>S149*H149</f>
        <v>0</v>
      </c>
      <c r="U149" s="38"/>
      <c r="V149" s="38"/>
      <c r="W149" s="38"/>
      <c r="X149" s="38"/>
      <c r="Y149" s="38"/>
      <c r="Z149" s="38"/>
      <c r="AA149" s="38"/>
      <c r="AB149" s="38"/>
      <c r="AC149" s="38"/>
      <c r="AD149" s="38"/>
      <c r="AE149" s="38"/>
      <c r="AR149" s="193" t="s">
        <v>108</v>
      </c>
      <c r="AT149" s="193" t="s">
        <v>259</v>
      </c>
      <c r="AU149" s="193" t="s">
        <v>82</v>
      </c>
      <c r="AY149" s="19" t="s">
        <v>257</v>
      </c>
      <c r="BE149" s="194">
        <f>IF(N149="základní",J149,0)</f>
        <v>0</v>
      </c>
      <c r="BF149" s="194">
        <f>IF(N149="snížená",J149,0)</f>
        <v>0</v>
      </c>
      <c r="BG149" s="194">
        <f>IF(N149="zákl. přenesená",J149,0)</f>
        <v>0</v>
      </c>
      <c r="BH149" s="194">
        <f>IF(N149="sníž. přenesená",J149,0)</f>
        <v>0</v>
      </c>
      <c r="BI149" s="194">
        <f>IF(N149="nulová",J149,0)</f>
        <v>0</v>
      </c>
      <c r="BJ149" s="19" t="s">
        <v>82</v>
      </c>
      <c r="BK149" s="194">
        <f>ROUND(I149*H149,2)</f>
        <v>0</v>
      </c>
      <c r="BL149" s="19" t="s">
        <v>108</v>
      </c>
      <c r="BM149" s="193" t="s">
        <v>388</v>
      </c>
    </row>
    <row r="150" s="2" customFormat="1" ht="49.05" customHeight="1">
      <c r="A150" s="38"/>
      <c r="B150" s="181"/>
      <c r="C150" s="182" t="s">
        <v>327</v>
      </c>
      <c r="D150" s="182" t="s">
        <v>259</v>
      </c>
      <c r="E150" s="183" t="s">
        <v>4588</v>
      </c>
      <c r="F150" s="184" t="s">
        <v>3382</v>
      </c>
      <c r="G150" s="185" t="s">
        <v>323</v>
      </c>
      <c r="H150" s="186">
        <v>7</v>
      </c>
      <c r="I150" s="187"/>
      <c r="J150" s="188">
        <f>ROUND(I150*H150,2)</f>
        <v>0</v>
      </c>
      <c r="K150" s="184" t="s">
        <v>2351</v>
      </c>
      <c r="L150" s="39"/>
      <c r="M150" s="189" t="s">
        <v>1</v>
      </c>
      <c r="N150" s="190" t="s">
        <v>40</v>
      </c>
      <c r="O150" s="77"/>
      <c r="P150" s="191">
        <f>O150*H150</f>
        <v>0</v>
      </c>
      <c r="Q150" s="191">
        <v>0</v>
      </c>
      <c r="R150" s="191">
        <f>Q150*H150</f>
        <v>0</v>
      </c>
      <c r="S150" s="191">
        <v>0</v>
      </c>
      <c r="T150" s="192">
        <f>S150*H150</f>
        <v>0</v>
      </c>
      <c r="U150" s="38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  <c r="AR150" s="193" t="s">
        <v>108</v>
      </c>
      <c r="AT150" s="193" t="s">
        <v>259</v>
      </c>
      <c r="AU150" s="193" t="s">
        <v>82</v>
      </c>
      <c r="AY150" s="19" t="s">
        <v>257</v>
      </c>
      <c r="BE150" s="194">
        <f>IF(N150="základní",J150,0)</f>
        <v>0</v>
      </c>
      <c r="BF150" s="194">
        <f>IF(N150="snížená",J150,0)</f>
        <v>0</v>
      </c>
      <c r="BG150" s="194">
        <f>IF(N150="zákl. přenesená",J150,0)</f>
        <v>0</v>
      </c>
      <c r="BH150" s="194">
        <f>IF(N150="sníž. přenesená",J150,0)</f>
        <v>0</v>
      </c>
      <c r="BI150" s="194">
        <f>IF(N150="nulová",J150,0)</f>
        <v>0</v>
      </c>
      <c r="BJ150" s="19" t="s">
        <v>82</v>
      </c>
      <c r="BK150" s="194">
        <f>ROUND(I150*H150,2)</f>
        <v>0</v>
      </c>
      <c r="BL150" s="19" t="s">
        <v>108</v>
      </c>
      <c r="BM150" s="193" t="s">
        <v>402</v>
      </c>
    </row>
    <row r="151" s="2" customFormat="1" ht="44.25" customHeight="1">
      <c r="A151" s="38"/>
      <c r="B151" s="181"/>
      <c r="C151" s="182" t="s">
        <v>334</v>
      </c>
      <c r="D151" s="182" t="s">
        <v>259</v>
      </c>
      <c r="E151" s="183" t="s">
        <v>4589</v>
      </c>
      <c r="F151" s="184" t="s">
        <v>3384</v>
      </c>
      <c r="G151" s="185" t="s">
        <v>323</v>
      </c>
      <c r="H151" s="186">
        <v>2</v>
      </c>
      <c r="I151" s="187"/>
      <c r="J151" s="188">
        <f>ROUND(I151*H151,2)</f>
        <v>0</v>
      </c>
      <c r="K151" s="184" t="s">
        <v>2351</v>
      </c>
      <c r="L151" s="39"/>
      <c r="M151" s="189" t="s">
        <v>1</v>
      </c>
      <c r="N151" s="190" t="s">
        <v>40</v>
      </c>
      <c r="O151" s="77"/>
      <c r="P151" s="191">
        <f>O151*H151</f>
        <v>0</v>
      </c>
      <c r="Q151" s="191">
        <v>0</v>
      </c>
      <c r="R151" s="191">
        <f>Q151*H151</f>
        <v>0</v>
      </c>
      <c r="S151" s="191">
        <v>0</v>
      </c>
      <c r="T151" s="192">
        <f>S151*H151</f>
        <v>0</v>
      </c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  <c r="AR151" s="193" t="s">
        <v>108</v>
      </c>
      <c r="AT151" s="193" t="s">
        <v>259</v>
      </c>
      <c r="AU151" s="193" t="s">
        <v>82</v>
      </c>
      <c r="AY151" s="19" t="s">
        <v>257</v>
      </c>
      <c r="BE151" s="194">
        <f>IF(N151="základní",J151,0)</f>
        <v>0</v>
      </c>
      <c r="BF151" s="194">
        <f>IF(N151="snížená",J151,0)</f>
        <v>0</v>
      </c>
      <c r="BG151" s="194">
        <f>IF(N151="zákl. přenesená",J151,0)</f>
        <v>0</v>
      </c>
      <c r="BH151" s="194">
        <f>IF(N151="sníž. přenesená",J151,0)</f>
        <v>0</v>
      </c>
      <c r="BI151" s="194">
        <f>IF(N151="nulová",J151,0)</f>
        <v>0</v>
      </c>
      <c r="BJ151" s="19" t="s">
        <v>82</v>
      </c>
      <c r="BK151" s="194">
        <f>ROUND(I151*H151,2)</f>
        <v>0</v>
      </c>
      <c r="BL151" s="19" t="s">
        <v>108</v>
      </c>
      <c r="BM151" s="193" t="s">
        <v>413</v>
      </c>
    </row>
    <row r="152" s="2" customFormat="1" ht="44.25" customHeight="1">
      <c r="A152" s="38"/>
      <c r="B152" s="181"/>
      <c r="C152" s="182" t="s">
        <v>343</v>
      </c>
      <c r="D152" s="182" t="s">
        <v>259</v>
      </c>
      <c r="E152" s="183" t="s">
        <v>4590</v>
      </c>
      <c r="F152" s="184" t="s">
        <v>3386</v>
      </c>
      <c r="G152" s="185" t="s">
        <v>323</v>
      </c>
      <c r="H152" s="186">
        <v>1</v>
      </c>
      <c r="I152" s="187"/>
      <c r="J152" s="188">
        <f>ROUND(I152*H152,2)</f>
        <v>0</v>
      </c>
      <c r="K152" s="184" t="s">
        <v>2351</v>
      </c>
      <c r="L152" s="39"/>
      <c r="M152" s="189" t="s">
        <v>1</v>
      </c>
      <c r="N152" s="190" t="s">
        <v>40</v>
      </c>
      <c r="O152" s="77"/>
      <c r="P152" s="191">
        <f>O152*H152</f>
        <v>0</v>
      </c>
      <c r="Q152" s="191">
        <v>0</v>
      </c>
      <c r="R152" s="191">
        <f>Q152*H152</f>
        <v>0</v>
      </c>
      <c r="S152" s="191">
        <v>0</v>
      </c>
      <c r="T152" s="192">
        <f>S152*H152</f>
        <v>0</v>
      </c>
      <c r="U152" s="38"/>
      <c r="V152" s="38"/>
      <c r="W152" s="38"/>
      <c r="X152" s="38"/>
      <c r="Y152" s="38"/>
      <c r="Z152" s="38"/>
      <c r="AA152" s="38"/>
      <c r="AB152" s="38"/>
      <c r="AC152" s="38"/>
      <c r="AD152" s="38"/>
      <c r="AE152" s="38"/>
      <c r="AR152" s="193" t="s">
        <v>108</v>
      </c>
      <c r="AT152" s="193" t="s">
        <v>259</v>
      </c>
      <c r="AU152" s="193" t="s">
        <v>82</v>
      </c>
      <c r="AY152" s="19" t="s">
        <v>257</v>
      </c>
      <c r="BE152" s="194">
        <f>IF(N152="základní",J152,0)</f>
        <v>0</v>
      </c>
      <c r="BF152" s="194">
        <f>IF(N152="snížená",J152,0)</f>
        <v>0</v>
      </c>
      <c r="BG152" s="194">
        <f>IF(N152="zákl. přenesená",J152,0)</f>
        <v>0</v>
      </c>
      <c r="BH152" s="194">
        <f>IF(N152="sníž. přenesená",J152,0)</f>
        <v>0</v>
      </c>
      <c r="BI152" s="194">
        <f>IF(N152="nulová",J152,0)</f>
        <v>0</v>
      </c>
      <c r="BJ152" s="19" t="s">
        <v>82</v>
      </c>
      <c r="BK152" s="194">
        <f>ROUND(I152*H152,2)</f>
        <v>0</v>
      </c>
      <c r="BL152" s="19" t="s">
        <v>108</v>
      </c>
      <c r="BM152" s="193" t="s">
        <v>427</v>
      </c>
    </row>
    <row r="153" s="12" customFormat="1" ht="25.92" customHeight="1">
      <c r="A153" s="12"/>
      <c r="B153" s="168"/>
      <c r="C153" s="12"/>
      <c r="D153" s="169" t="s">
        <v>74</v>
      </c>
      <c r="E153" s="170" t="s">
        <v>3387</v>
      </c>
      <c r="F153" s="170" t="s">
        <v>3441</v>
      </c>
      <c r="G153" s="12"/>
      <c r="H153" s="12"/>
      <c r="I153" s="171"/>
      <c r="J153" s="172">
        <f>BK153</f>
        <v>0</v>
      </c>
      <c r="K153" s="12"/>
      <c r="L153" s="168"/>
      <c r="M153" s="173"/>
      <c r="N153" s="174"/>
      <c r="O153" s="174"/>
      <c r="P153" s="175">
        <f>SUM(P154:P157)</f>
        <v>0</v>
      </c>
      <c r="Q153" s="174"/>
      <c r="R153" s="175">
        <f>SUM(R154:R157)</f>
        <v>0</v>
      </c>
      <c r="S153" s="174"/>
      <c r="T153" s="176">
        <f>SUM(T154:T157)</f>
        <v>0</v>
      </c>
      <c r="U153" s="12"/>
      <c r="V153" s="12"/>
      <c r="W153" s="12"/>
      <c r="X153" s="12"/>
      <c r="Y153" s="12"/>
      <c r="Z153" s="12"/>
      <c r="AA153" s="12"/>
      <c r="AB153" s="12"/>
      <c r="AC153" s="12"/>
      <c r="AD153" s="12"/>
      <c r="AE153" s="12"/>
      <c r="AR153" s="169" t="s">
        <v>82</v>
      </c>
      <c r="AT153" s="177" t="s">
        <v>74</v>
      </c>
      <c r="AU153" s="177" t="s">
        <v>75</v>
      </c>
      <c r="AY153" s="169" t="s">
        <v>257</v>
      </c>
      <c r="BK153" s="178">
        <f>SUM(BK154:BK157)</f>
        <v>0</v>
      </c>
    </row>
    <row r="154" s="2" customFormat="1" ht="21.75" customHeight="1">
      <c r="A154" s="38"/>
      <c r="B154" s="181"/>
      <c r="C154" s="182" t="s">
        <v>350</v>
      </c>
      <c r="D154" s="182" t="s">
        <v>259</v>
      </c>
      <c r="E154" s="183" t="s">
        <v>3442</v>
      </c>
      <c r="F154" s="184" t="s">
        <v>3443</v>
      </c>
      <c r="G154" s="185" t="s">
        <v>323</v>
      </c>
      <c r="H154" s="186">
        <v>12</v>
      </c>
      <c r="I154" s="187"/>
      <c r="J154" s="188">
        <f>ROUND(I154*H154,2)</f>
        <v>0</v>
      </c>
      <c r="K154" s="184" t="s">
        <v>2351</v>
      </c>
      <c r="L154" s="39"/>
      <c r="M154" s="189" t="s">
        <v>1</v>
      </c>
      <c r="N154" s="190" t="s">
        <v>40</v>
      </c>
      <c r="O154" s="77"/>
      <c r="P154" s="191">
        <f>O154*H154</f>
        <v>0</v>
      </c>
      <c r="Q154" s="191">
        <v>0</v>
      </c>
      <c r="R154" s="191">
        <f>Q154*H154</f>
        <v>0</v>
      </c>
      <c r="S154" s="191">
        <v>0</v>
      </c>
      <c r="T154" s="192">
        <f>S154*H154</f>
        <v>0</v>
      </c>
      <c r="U154" s="38"/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  <c r="AR154" s="193" t="s">
        <v>108</v>
      </c>
      <c r="AT154" s="193" t="s">
        <v>259</v>
      </c>
      <c r="AU154" s="193" t="s">
        <v>82</v>
      </c>
      <c r="AY154" s="19" t="s">
        <v>257</v>
      </c>
      <c r="BE154" s="194">
        <f>IF(N154="základní",J154,0)</f>
        <v>0</v>
      </c>
      <c r="BF154" s="194">
        <f>IF(N154="snížená",J154,0)</f>
        <v>0</v>
      </c>
      <c r="BG154" s="194">
        <f>IF(N154="zákl. přenesená",J154,0)</f>
        <v>0</v>
      </c>
      <c r="BH154" s="194">
        <f>IF(N154="sníž. přenesená",J154,0)</f>
        <v>0</v>
      </c>
      <c r="BI154" s="194">
        <f>IF(N154="nulová",J154,0)</f>
        <v>0</v>
      </c>
      <c r="BJ154" s="19" t="s">
        <v>82</v>
      </c>
      <c r="BK154" s="194">
        <f>ROUND(I154*H154,2)</f>
        <v>0</v>
      </c>
      <c r="BL154" s="19" t="s">
        <v>108</v>
      </c>
      <c r="BM154" s="193" t="s">
        <v>439</v>
      </c>
    </row>
    <row r="155" s="2" customFormat="1">
      <c r="A155" s="38"/>
      <c r="B155" s="39"/>
      <c r="C155" s="38"/>
      <c r="D155" s="196" t="s">
        <v>1062</v>
      </c>
      <c r="E155" s="38"/>
      <c r="F155" s="237" t="s">
        <v>3444</v>
      </c>
      <c r="G155" s="38"/>
      <c r="H155" s="38"/>
      <c r="I155" s="238"/>
      <c r="J155" s="38"/>
      <c r="K155" s="38"/>
      <c r="L155" s="39"/>
      <c r="M155" s="239"/>
      <c r="N155" s="240"/>
      <c r="O155" s="77"/>
      <c r="P155" s="77"/>
      <c r="Q155" s="77"/>
      <c r="R155" s="77"/>
      <c r="S155" s="77"/>
      <c r="T155" s="78"/>
      <c r="U155" s="38"/>
      <c r="V155" s="38"/>
      <c r="W155" s="38"/>
      <c r="X155" s="38"/>
      <c r="Y155" s="38"/>
      <c r="Z155" s="38"/>
      <c r="AA155" s="38"/>
      <c r="AB155" s="38"/>
      <c r="AC155" s="38"/>
      <c r="AD155" s="38"/>
      <c r="AE155" s="38"/>
      <c r="AT155" s="19" t="s">
        <v>1062</v>
      </c>
      <c r="AU155" s="19" t="s">
        <v>82</v>
      </c>
    </row>
    <row r="156" s="2" customFormat="1" ht="55.5" customHeight="1">
      <c r="A156" s="38"/>
      <c r="B156" s="181"/>
      <c r="C156" s="182" t="s">
        <v>8</v>
      </c>
      <c r="D156" s="182" t="s">
        <v>259</v>
      </c>
      <c r="E156" s="183" t="s">
        <v>3445</v>
      </c>
      <c r="F156" s="184" t="s">
        <v>3446</v>
      </c>
      <c r="G156" s="185" t="s">
        <v>323</v>
      </c>
      <c r="H156" s="186">
        <v>5</v>
      </c>
      <c r="I156" s="187"/>
      <c r="J156" s="188">
        <f>ROUND(I156*H156,2)</f>
        <v>0</v>
      </c>
      <c r="K156" s="184" t="s">
        <v>2351</v>
      </c>
      <c r="L156" s="39"/>
      <c r="M156" s="189" t="s">
        <v>1</v>
      </c>
      <c r="N156" s="190" t="s">
        <v>40</v>
      </c>
      <c r="O156" s="77"/>
      <c r="P156" s="191">
        <f>O156*H156</f>
        <v>0</v>
      </c>
      <c r="Q156" s="191">
        <v>0</v>
      </c>
      <c r="R156" s="191">
        <f>Q156*H156</f>
        <v>0</v>
      </c>
      <c r="S156" s="191">
        <v>0</v>
      </c>
      <c r="T156" s="192">
        <f>S156*H156</f>
        <v>0</v>
      </c>
      <c r="U156" s="38"/>
      <c r="V156" s="38"/>
      <c r="W156" s="38"/>
      <c r="X156" s="38"/>
      <c r="Y156" s="38"/>
      <c r="Z156" s="38"/>
      <c r="AA156" s="38"/>
      <c r="AB156" s="38"/>
      <c r="AC156" s="38"/>
      <c r="AD156" s="38"/>
      <c r="AE156" s="38"/>
      <c r="AR156" s="193" t="s">
        <v>108</v>
      </c>
      <c r="AT156" s="193" t="s">
        <v>259</v>
      </c>
      <c r="AU156" s="193" t="s">
        <v>82</v>
      </c>
      <c r="AY156" s="19" t="s">
        <v>257</v>
      </c>
      <c r="BE156" s="194">
        <f>IF(N156="základní",J156,0)</f>
        <v>0</v>
      </c>
      <c r="BF156" s="194">
        <f>IF(N156="snížená",J156,0)</f>
        <v>0</v>
      </c>
      <c r="BG156" s="194">
        <f>IF(N156="zákl. přenesená",J156,0)</f>
        <v>0</v>
      </c>
      <c r="BH156" s="194">
        <f>IF(N156="sníž. přenesená",J156,0)</f>
        <v>0</v>
      </c>
      <c r="BI156" s="194">
        <f>IF(N156="nulová",J156,0)</f>
        <v>0</v>
      </c>
      <c r="BJ156" s="19" t="s">
        <v>82</v>
      </c>
      <c r="BK156" s="194">
        <f>ROUND(I156*H156,2)</f>
        <v>0</v>
      </c>
      <c r="BL156" s="19" t="s">
        <v>108</v>
      </c>
      <c r="BM156" s="193" t="s">
        <v>450</v>
      </c>
    </row>
    <row r="157" s="2" customFormat="1">
      <c r="A157" s="38"/>
      <c r="B157" s="39"/>
      <c r="C157" s="38"/>
      <c r="D157" s="196" t="s">
        <v>1062</v>
      </c>
      <c r="E157" s="38"/>
      <c r="F157" s="237" t="s">
        <v>3447</v>
      </c>
      <c r="G157" s="38"/>
      <c r="H157" s="38"/>
      <c r="I157" s="238"/>
      <c r="J157" s="38"/>
      <c r="K157" s="38"/>
      <c r="L157" s="39"/>
      <c r="M157" s="239"/>
      <c r="N157" s="240"/>
      <c r="O157" s="77"/>
      <c r="P157" s="77"/>
      <c r="Q157" s="77"/>
      <c r="R157" s="77"/>
      <c r="S157" s="77"/>
      <c r="T157" s="78"/>
      <c r="U157" s="38"/>
      <c r="V157" s="38"/>
      <c r="W157" s="38"/>
      <c r="X157" s="38"/>
      <c r="Y157" s="38"/>
      <c r="Z157" s="38"/>
      <c r="AA157" s="38"/>
      <c r="AB157" s="38"/>
      <c r="AC157" s="38"/>
      <c r="AD157" s="38"/>
      <c r="AE157" s="38"/>
      <c r="AT157" s="19" t="s">
        <v>1062</v>
      </c>
      <c r="AU157" s="19" t="s">
        <v>82</v>
      </c>
    </row>
    <row r="158" s="12" customFormat="1" ht="25.92" customHeight="1">
      <c r="A158" s="12"/>
      <c r="B158" s="168"/>
      <c r="C158" s="12"/>
      <c r="D158" s="169" t="s">
        <v>74</v>
      </c>
      <c r="E158" s="170" t="s">
        <v>4591</v>
      </c>
      <c r="F158" s="170" t="s">
        <v>3454</v>
      </c>
      <c r="G158" s="12"/>
      <c r="H158" s="12"/>
      <c r="I158" s="171"/>
      <c r="J158" s="172">
        <f>BK158</f>
        <v>0</v>
      </c>
      <c r="K158" s="12"/>
      <c r="L158" s="168"/>
      <c r="M158" s="173"/>
      <c r="N158" s="174"/>
      <c r="O158" s="174"/>
      <c r="P158" s="175">
        <f>P159</f>
        <v>0</v>
      </c>
      <c r="Q158" s="174"/>
      <c r="R158" s="175">
        <f>R159</f>
        <v>0</v>
      </c>
      <c r="S158" s="174"/>
      <c r="T158" s="176">
        <f>T159</f>
        <v>0</v>
      </c>
      <c r="U158" s="12"/>
      <c r="V158" s="12"/>
      <c r="W158" s="12"/>
      <c r="X158" s="12"/>
      <c r="Y158" s="12"/>
      <c r="Z158" s="12"/>
      <c r="AA158" s="12"/>
      <c r="AB158" s="12"/>
      <c r="AC158" s="12"/>
      <c r="AD158" s="12"/>
      <c r="AE158" s="12"/>
      <c r="AR158" s="169" t="s">
        <v>82</v>
      </c>
      <c r="AT158" s="177" t="s">
        <v>74</v>
      </c>
      <c r="AU158" s="177" t="s">
        <v>75</v>
      </c>
      <c r="AY158" s="169" t="s">
        <v>257</v>
      </c>
      <c r="BK158" s="178">
        <f>BK159</f>
        <v>0</v>
      </c>
    </row>
    <row r="159" s="2" customFormat="1" ht="16.5" customHeight="1">
      <c r="A159" s="38"/>
      <c r="B159" s="181"/>
      <c r="C159" s="182" t="s">
        <v>364</v>
      </c>
      <c r="D159" s="182" t="s">
        <v>259</v>
      </c>
      <c r="E159" s="183" t="s">
        <v>4592</v>
      </c>
      <c r="F159" s="184" t="s">
        <v>3456</v>
      </c>
      <c r="G159" s="185" t="s">
        <v>2365</v>
      </c>
      <c r="H159" s="186">
        <v>1</v>
      </c>
      <c r="I159" s="187"/>
      <c r="J159" s="188">
        <f>ROUND(I159*H159,2)</f>
        <v>0</v>
      </c>
      <c r="K159" s="184" t="s">
        <v>2351</v>
      </c>
      <c r="L159" s="39"/>
      <c r="M159" s="189" t="s">
        <v>1</v>
      </c>
      <c r="N159" s="190" t="s">
        <v>40</v>
      </c>
      <c r="O159" s="77"/>
      <c r="P159" s="191">
        <f>O159*H159</f>
        <v>0</v>
      </c>
      <c r="Q159" s="191">
        <v>0</v>
      </c>
      <c r="R159" s="191">
        <f>Q159*H159</f>
        <v>0</v>
      </c>
      <c r="S159" s="191">
        <v>0</v>
      </c>
      <c r="T159" s="192">
        <f>S159*H159</f>
        <v>0</v>
      </c>
      <c r="U159" s="38"/>
      <c r="V159" s="38"/>
      <c r="W159" s="38"/>
      <c r="X159" s="38"/>
      <c r="Y159" s="38"/>
      <c r="Z159" s="38"/>
      <c r="AA159" s="38"/>
      <c r="AB159" s="38"/>
      <c r="AC159" s="38"/>
      <c r="AD159" s="38"/>
      <c r="AE159" s="38"/>
      <c r="AR159" s="193" t="s">
        <v>108</v>
      </c>
      <c r="AT159" s="193" t="s">
        <v>259</v>
      </c>
      <c r="AU159" s="193" t="s">
        <v>82</v>
      </c>
      <c r="AY159" s="19" t="s">
        <v>257</v>
      </c>
      <c r="BE159" s="194">
        <f>IF(N159="základní",J159,0)</f>
        <v>0</v>
      </c>
      <c r="BF159" s="194">
        <f>IF(N159="snížená",J159,0)</f>
        <v>0</v>
      </c>
      <c r="BG159" s="194">
        <f>IF(N159="zákl. přenesená",J159,0)</f>
        <v>0</v>
      </c>
      <c r="BH159" s="194">
        <f>IF(N159="sníž. přenesená",J159,0)</f>
        <v>0</v>
      </c>
      <c r="BI159" s="194">
        <f>IF(N159="nulová",J159,0)</f>
        <v>0</v>
      </c>
      <c r="BJ159" s="19" t="s">
        <v>82</v>
      </c>
      <c r="BK159" s="194">
        <f>ROUND(I159*H159,2)</f>
        <v>0</v>
      </c>
      <c r="BL159" s="19" t="s">
        <v>108</v>
      </c>
      <c r="BM159" s="193" t="s">
        <v>462</v>
      </c>
    </row>
    <row r="160" s="12" customFormat="1" ht="25.92" customHeight="1">
      <c r="A160" s="12"/>
      <c r="B160" s="168"/>
      <c r="C160" s="12"/>
      <c r="D160" s="169" t="s">
        <v>74</v>
      </c>
      <c r="E160" s="170" t="s">
        <v>3448</v>
      </c>
      <c r="F160" s="170" t="s">
        <v>3458</v>
      </c>
      <c r="G160" s="12"/>
      <c r="H160" s="12"/>
      <c r="I160" s="171"/>
      <c r="J160" s="172">
        <f>BK160</f>
        <v>0</v>
      </c>
      <c r="K160" s="12"/>
      <c r="L160" s="168"/>
      <c r="M160" s="173"/>
      <c r="N160" s="174"/>
      <c r="O160" s="174"/>
      <c r="P160" s="175">
        <f>SUM(P161:P171)</f>
        <v>0</v>
      </c>
      <c r="Q160" s="174"/>
      <c r="R160" s="175">
        <f>SUM(R161:R171)</f>
        <v>0</v>
      </c>
      <c r="S160" s="174"/>
      <c r="T160" s="176">
        <f>SUM(T161:T171)</f>
        <v>0</v>
      </c>
      <c r="U160" s="12"/>
      <c r="V160" s="12"/>
      <c r="W160" s="12"/>
      <c r="X160" s="12"/>
      <c r="Y160" s="12"/>
      <c r="Z160" s="12"/>
      <c r="AA160" s="12"/>
      <c r="AB160" s="12"/>
      <c r="AC160" s="12"/>
      <c r="AD160" s="12"/>
      <c r="AE160" s="12"/>
      <c r="AR160" s="169" t="s">
        <v>82</v>
      </c>
      <c r="AT160" s="177" t="s">
        <v>74</v>
      </c>
      <c r="AU160" s="177" t="s">
        <v>75</v>
      </c>
      <c r="AY160" s="169" t="s">
        <v>257</v>
      </c>
      <c r="BK160" s="178">
        <f>SUM(BK161:BK171)</f>
        <v>0</v>
      </c>
    </row>
    <row r="161" s="2" customFormat="1" ht="24.15" customHeight="1">
      <c r="A161" s="38"/>
      <c r="B161" s="181"/>
      <c r="C161" s="182" t="s">
        <v>368</v>
      </c>
      <c r="D161" s="182" t="s">
        <v>259</v>
      </c>
      <c r="E161" s="183" t="s">
        <v>4593</v>
      </c>
      <c r="F161" s="184" t="s">
        <v>3460</v>
      </c>
      <c r="G161" s="185" t="s">
        <v>2505</v>
      </c>
      <c r="H161" s="186">
        <v>5</v>
      </c>
      <c r="I161" s="187"/>
      <c r="J161" s="188">
        <f>ROUND(I161*H161,2)</f>
        <v>0</v>
      </c>
      <c r="K161" s="184" t="s">
        <v>2351</v>
      </c>
      <c r="L161" s="39"/>
      <c r="M161" s="189" t="s">
        <v>1</v>
      </c>
      <c r="N161" s="190" t="s">
        <v>40</v>
      </c>
      <c r="O161" s="77"/>
      <c r="P161" s="191">
        <f>O161*H161</f>
        <v>0</v>
      </c>
      <c r="Q161" s="191">
        <v>0</v>
      </c>
      <c r="R161" s="191">
        <f>Q161*H161</f>
        <v>0</v>
      </c>
      <c r="S161" s="191">
        <v>0</v>
      </c>
      <c r="T161" s="192">
        <f>S161*H161</f>
        <v>0</v>
      </c>
      <c r="U161" s="38"/>
      <c r="V161" s="38"/>
      <c r="W161" s="38"/>
      <c r="X161" s="38"/>
      <c r="Y161" s="38"/>
      <c r="Z161" s="38"/>
      <c r="AA161" s="38"/>
      <c r="AB161" s="38"/>
      <c r="AC161" s="38"/>
      <c r="AD161" s="38"/>
      <c r="AE161" s="38"/>
      <c r="AR161" s="193" t="s">
        <v>108</v>
      </c>
      <c r="AT161" s="193" t="s">
        <v>259</v>
      </c>
      <c r="AU161" s="193" t="s">
        <v>82</v>
      </c>
      <c r="AY161" s="19" t="s">
        <v>257</v>
      </c>
      <c r="BE161" s="194">
        <f>IF(N161="základní",J161,0)</f>
        <v>0</v>
      </c>
      <c r="BF161" s="194">
        <f>IF(N161="snížená",J161,0)</f>
        <v>0</v>
      </c>
      <c r="BG161" s="194">
        <f>IF(N161="zákl. přenesená",J161,0)</f>
        <v>0</v>
      </c>
      <c r="BH161" s="194">
        <f>IF(N161="sníž. přenesená",J161,0)</f>
        <v>0</v>
      </c>
      <c r="BI161" s="194">
        <f>IF(N161="nulová",J161,0)</f>
        <v>0</v>
      </c>
      <c r="BJ161" s="19" t="s">
        <v>82</v>
      </c>
      <c r="BK161" s="194">
        <f>ROUND(I161*H161,2)</f>
        <v>0</v>
      </c>
      <c r="BL161" s="19" t="s">
        <v>108</v>
      </c>
      <c r="BM161" s="193" t="s">
        <v>476</v>
      </c>
    </row>
    <row r="162" s="2" customFormat="1" ht="16.5" customHeight="1">
      <c r="A162" s="38"/>
      <c r="B162" s="181"/>
      <c r="C162" s="182" t="s">
        <v>374</v>
      </c>
      <c r="D162" s="182" t="s">
        <v>259</v>
      </c>
      <c r="E162" s="183" t="s">
        <v>4594</v>
      </c>
      <c r="F162" s="184" t="s">
        <v>3462</v>
      </c>
      <c r="G162" s="185" t="s">
        <v>2505</v>
      </c>
      <c r="H162" s="186">
        <v>3</v>
      </c>
      <c r="I162" s="187"/>
      <c r="J162" s="188">
        <f>ROUND(I162*H162,2)</f>
        <v>0</v>
      </c>
      <c r="K162" s="184" t="s">
        <v>2351</v>
      </c>
      <c r="L162" s="39"/>
      <c r="M162" s="189" t="s">
        <v>1</v>
      </c>
      <c r="N162" s="190" t="s">
        <v>40</v>
      </c>
      <c r="O162" s="77"/>
      <c r="P162" s="191">
        <f>O162*H162</f>
        <v>0</v>
      </c>
      <c r="Q162" s="191">
        <v>0</v>
      </c>
      <c r="R162" s="191">
        <f>Q162*H162</f>
        <v>0</v>
      </c>
      <c r="S162" s="191">
        <v>0</v>
      </c>
      <c r="T162" s="192">
        <f>S162*H162</f>
        <v>0</v>
      </c>
      <c r="U162" s="38"/>
      <c r="V162" s="38"/>
      <c r="W162" s="38"/>
      <c r="X162" s="38"/>
      <c r="Y162" s="38"/>
      <c r="Z162" s="38"/>
      <c r="AA162" s="38"/>
      <c r="AB162" s="38"/>
      <c r="AC162" s="38"/>
      <c r="AD162" s="38"/>
      <c r="AE162" s="38"/>
      <c r="AR162" s="193" t="s">
        <v>108</v>
      </c>
      <c r="AT162" s="193" t="s">
        <v>259</v>
      </c>
      <c r="AU162" s="193" t="s">
        <v>82</v>
      </c>
      <c r="AY162" s="19" t="s">
        <v>257</v>
      </c>
      <c r="BE162" s="194">
        <f>IF(N162="základní",J162,0)</f>
        <v>0</v>
      </c>
      <c r="BF162" s="194">
        <f>IF(N162="snížená",J162,0)</f>
        <v>0</v>
      </c>
      <c r="BG162" s="194">
        <f>IF(N162="zákl. přenesená",J162,0)</f>
        <v>0</v>
      </c>
      <c r="BH162" s="194">
        <f>IF(N162="sníž. přenesená",J162,0)</f>
        <v>0</v>
      </c>
      <c r="BI162" s="194">
        <f>IF(N162="nulová",J162,0)</f>
        <v>0</v>
      </c>
      <c r="BJ162" s="19" t="s">
        <v>82</v>
      </c>
      <c r="BK162" s="194">
        <f>ROUND(I162*H162,2)</f>
        <v>0</v>
      </c>
      <c r="BL162" s="19" t="s">
        <v>108</v>
      </c>
      <c r="BM162" s="193" t="s">
        <v>490</v>
      </c>
    </row>
    <row r="163" s="2" customFormat="1" ht="16.5" customHeight="1">
      <c r="A163" s="38"/>
      <c r="B163" s="181"/>
      <c r="C163" s="182" t="s">
        <v>379</v>
      </c>
      <c r="D163" s="182" t="s">
        <v>259</v>
      </c>
      <c r="E163" s="183" t="s">
        <v>4595</v>
      </c>
      <c r="F163" s="184" t="s">
        <v>3464</v>
      </c>
      <c r="G163" s="185" t="s">
        <v>2505</v>
      </c>
      <c r="H163" s="186">
        <v>5</v>
      </c>
      <c r="I163" s="187"/>
      <c r="J163" s="188">
        <f>ROUND(I163*H163,2)</f>
        <v>0</v>
      </c>
      <c r="K163" s="184" t="s">
        <v>2351</v>
      </c>
      <c r="L163" s="39"/>
      <c r="M163" s="189" t="s">
        <v>1</v>
      </c>
      <c r="N163" s="190" t="s">
        <v>40</v>
      </c>
      <c r="O163" s="77"/>
      <c r="P163" s="191">
        <f>O163*H163</f>
        <v>0</v>
      </c>
      <c r="Q163" s="191">
        <v>0</v>
      </c>
      <c r="R163" s="191">
        <f>Q163*H163</f>
        <v>0</v>
      </c>
      <c r="S163" s="191">
        <v>0</v>
      </c>
      <c r="T163" s="192">
        <f>S163*H163</f>
        <v>0</v>
      </c>
      <c r="U163" s="38"/>
      <c r="V163" s="38"/>
      <c r="W163" s="38"/>
      <c r="X163" s="38"/>
      <c r="Y163" s="38"/>
      <c r="Z163" s="38"/>
      <c r="AA163" s="38"/>
      <c r="AB163" s="38"/>
      <c r="AC163" s="38"/>
      <c r="AD163" s="38"/>
      <c r="AE163" s="38"/>
      <c r="AR163" s="193" t="s">
        <v>108</v>
      </c>
      <c r="AT163" s="193" t="s">
        <v>259</v>
      </c>
      <c r="AU163" s="193" t="s">
        <v>82</v>
      </c>
      <c r="AY163" s="19" t="s">
        <v>257</v>
      </c>
      <c r="BE163" s="194">
        <f>IF(N163="základní",J163,0)</f>
        <v>0</v>
      </c>
      <c r="BF163" s="194">
        <f>IF(N163="snížená",J163,0)</f>
        <v>0</v>
      </c>
      <c r="BG163" s="194">
        <f>IF(N163="zákl. přenesená",J163,0)</f>
        <v>0</v>
      </c>
      <c r="BH163" s="194">
        <f>IF(N163="sníž. přenesená",J163,0)</f>
        <v>0</v>
      </c>
      <c r="BI163" s="194">
        <f>IF(N163="nulová",J163,0)</f>
        <v>0</v>
      </c>
      <c r="BJ163" s="19" t="s">
        <v>82</v>
      </c>
      <c r="BK163" s="194">
        <f>ROUND(I163*H163,2)</f>
        <v>0</v>
      </c>
      <c r="BL163" s="19" t="s">
        <v>108</v>
      </c>
      <c r="BM163" s="193" t="s">
        <v>530</v>
      </c>
    </row>
    <row r="164" s="2" customFormat="1" ht="16.5" customHeight="1">
      <c r="A164" s="38"/>
      <c r="B164" s="181"/>
      <c r="C164" s="182" t="s">
        <v>388</v>
      </c>
      <c r="D164" s="182" t="s">
        <v>259</v>
      </c>
      <c r="E164" s="183" t="s">
        <v>4596</v>
      </c>
      <c r="F164" s="184" t="s">
        <v>3466</v>
      </c>
      <c r="G164" s="185" t="s">
        <v>2505</v>
      </c>
      <c r="H164" s="186">
        <v>2</v>
      </c>
      <c r="I164" s="187"/>
      <c r="J164" s="188">
        <f>ROUND(I164*H164,2)</f>
        <v>0</v>
      </c>
      <c r="K164" s="184" t="s">
        <v>2351</v>
      </c>
      <c r="L164" s="39"/>
      <c r="M164" s="189" t="s">
        <v>1</v>
      </c>
      <c r="N164" s="190" t="s">
        <v>40</v>
      </c>
      <c r="O164" s="77"/>
      <c r="P164" s="191">
        <f>O164*H164</f>
        <v>0</v>
      </c>
      <c r="Q164" s="191">
        <v>0</v>
      </c>
      <c r="R164" s="191">
        <f>Q164*H164</f>
        <v>0</v>
      </c>
      <c r="S164" s="191">
        <v>0</v>
      </c>
      <c r="T164" s="192">
        <f>S164*H164</f>
        <v>0</v>
      </c>
      <c r="U164" s="38"/>
      <c r="V164" s="38"/>
      <c r="W164" s="38"/>
      <c r="X164" s="38"/>
      <c r="Y164" s="38"/>
      <c r="Z164" s="38"/>
      <c r="AA164" s="38"/>
      <c r="AB164" s="38"/>
      <c r="AC164" s="38"/>
      <c r="AD164" s="38"/>
      <c r="AE164" s="38"/>
      <c r="AR164" s="193" t="s">
        <v>108</v>
      </c>
      <c r="AT164" s="193" t="s">
        <v>259</v>
      </c>
      <c r="AU164" s="193" t="s">
        <v>82</v>
      </c>
      <c r="AY164" s="19" t="s">
        <v>257</v>
      </c>
      <c r="BE164" s="194">
        <f>IF(N164="základní",J164,0)</f>
        <v>0</v>
      </c>
      <c r="BF164" s="194">
        <f>IF(N164="snížená",J164,0)</f>
        <v>0</v>
      </c>
      <c r="BG164" s="194">
        <f>IF(N164="zákl. přenesená",J164,0)</f>
        <v>0</v>
      </c>
      <c r="BH164" s="194">
        <f>IF(N164="sníž. přenesená",J164,0)</f>
        <v>0</v>
      </c>
      <c r="BI164" s="194">
        <f>IF(N164="nulová",J164,0)</f>
        <v>0</v>
      </c>
      <c r="BJ164" s="19" t="s">
        <v>82</v>
      </c>
      <c r="BK164" s="194">
        <f>ROUND(I164*H164,2)</f>
        <v>0</v>
      </c>
      <c r="BL164" s="19" t="s">
        <v>108</v>
      </c>
      <c r="BM164" s="193" t="s">
        <v>589</v>
      </c>
    </row>
    <row r="165" s="2" customFormat="1" ht="37.8" customHeight="1">
      <c r="A165" s="38"/>
      <c r="B165" s="181"/>
      <c r="C165" s="182" t="s">
        <v>7</v>
      </c>
      <c r="D165" s="182" t="s">
        <v>259</v>
      </c>
      <c r="E165" s="183" t="s">
        <v>4597</v>
      </c>
      <c r="F165" s="184" t="s">
        <v>3471</v>
      </c>
      <c r="G165" s="185" t="s">
        <v>2505</v>
      </c>
      <c r="H165" s="186">
        <v>2</v>
      </c>
      <c r="I165" s="187"/>
      <c r="J165" s="188">
        <f>ROUND(I165*H165,2)</f>
        <v>0</v>
      </c>
      <c r="K165" s="184" t="s">
        <v>2351</v>
      </c>
      <c r="L165" s="39"/>
      <c r="M165" s="189" t="s">
        <v>1</v>
      </c>
      <c r="N165" s="190" t="s">
        <v>40</v>
      </c>
      <c r="O165" s="77"/>
      <c r="P165" s="191">
        <f>O165*H165</f>
        <v>0</v>
      </c>
      <c r="Q165" s="191">
        <v>0</v>
      </c>
      <c r="R165" s="191">
        <f>Q165*H165</f>
        <v>0</v>
      </c>
      <c r="S165" s="191">
        <v>0</v>
      </c>
      <c r="T165" s="192">
        <f>S165*H165</f>
        <v>0</v>
      </c>
      <c r="U165" s="38"/>
      <c r="V165" s="38"/>
      <c r="W165" s="38"/>
      <c r="X165" s="38"/>
      <c r="Y165" s="38"/>
      <c r="Z165" s="38"/>
      <c r="AA165" s="38"/>
      <c r="AB165" s="38"/>
      <c r="AC165" s="38"/>
      <c r="AD165" s="38"/>
      <c r="AE165" s="38"/>
      <c r="AR165" s="193" t="s">
        <v>108</v>
      </c>
      <c r="AT165" s="193" t="s">
        <v>259</v>
      </c>
      <c r="AU165" s="193" t="s">
        <v>82</v>
      </c>
      <c r="AY165" s="19" t="s">
        <v>257</v>
      </c>
      <c r="BE165" s="194">
        <f>IF(N165="základní",J165,0)</f>
        <v>0</v>
      </c>
      <c r="BF165" s="194">
        <f>IF(N165="snížená",J165,0)</f>
        <v>0</v>
      </c>
      <c r="BG165" s="194">
        <f>IF(N165="zákl. přenesená",J165,0)</f>
        <v>0</v>
      </c>
      <c r="BH165" s="194">
        <f>IF(N165="sníž. přenesená",J165,0)</f>
        <v>0</v>
      </c>
      <c r="BI165" s="194">
        <f>IF(N165="nulová",J165,0)</f>
        <v>0</v>
      </c>
      <c r="BJ165" s="19" t="s">
        <v>82</v>
      </c>
      <c r="BK165" s="194">
        <f>ROUND(I165*H165,2)</f>
        <v>0</v>
      </c>
      <c r="BL165" s="19" t="s">
        <v>108</v>
      </c>
      <c r="BM165" s="193" t="s">
        <v>599</v>
      </c>
    </row>
    <row r="166" s="2" customFormat="1" ht="37.8" customHeight="1">
      <c r="A166" s="38"/>
      <c r="B166" s="181"/>
      <c r="C166" s="182" t="s">
        <v>402</v>
      </c>
      <c r="D166" s="182" t="s">
        <v>259</v>
      </c>
      <c r="E166" s="183" t="s">
        <v>4598</v>
      </c>
      <c r="F166" s="184" t="s">
        <v>3473</v>
      </c>
      <c r="G166" s="185" t="s">
        <v>2365</v>
      </c>
      <c r="H166" s="186">
        <v>1</v>
      </c>
      <c r="I166" s="187"/>
      <c r="J166" s="188">
        <f>ROUND(I166*H166,2)</f>
        <v>0</v>
      </c>
      <c r="K166" s="184" t="s">
        <v>2351</v>
      </c>
      <c r="L166" s="39"/>
      <c r="M166" s="189" t="s">
        <v>1</v>
      </c>
      <c r="N166" s="190" t="s">
        <v>40</v>
      </c>
      <c r="O166" s="77"/>
      <c r="P166" s="191">
        <f>O166*H166</f>
        <v>0</v>
      </c>
      <c r="Q166" s="191">
        <v>0</v>
      </c>
      <c r="R166" s="191">
        <f>Q166*H166</f>
        <v>0</v>
      </c>
      <c r="S166" s="191">
        <v>0</v>
      </c>
      <c r="T166" s="192">
        <f>S166*H166</f>
        <v>0</v>
      </c>
      <c r="U166" s="38"/>
      <c r="V166" s="38"/>
      <c r="W166" s="38"/>
      <c r="X166" s="38"/>
      <c r="Y166" s="38"/>
      <c r="Z166" s="38"/>
      <c r="AA166" s="38"/>
      <c r="AB166" s="38"/>
      <c r="AC166" s="38"/>
      <c r="AD166" s="38"/>
      <c r="AE166" s="38"/>
      <c r="AR166" s="193" t="s">
        <v>108</v>
      </c>
      <c r="AT166" s="193" t="s">
        <v>259</v>
      </c>
      <c r="AU166" s="193" t="s">
        <v>82</v>
      </c>
      <c r="AY166" s="19" t="s">
        <v>257</v>
      </c>
      <c r="BE166" s="194">
        <f>IF(N166="základní",J166,0)</f>
        <v>0</v>
      </c>
      <c r="BF166" s="194">
        <f>IF(N166="snížená",J166,0)</f>
        <v>0</v>
      </c>
      <c r="BG166" s="194">
        <f>IF(N166="zákl. přenesená",J166,0)</f>
        <v>0</v>
      </c>
      <c r="BH166" s="194">
        <f>IF(N166="sníž. přenesená",J166,0)</f>
        <v>0</v>
      </c>
      <c r="BI166" s="194">
        <f>IF(N166="nulová",J166,0)</f>
        <v>0</v>
      </c>
      <c r="BJ166" s="19" t="s">
        <v>82</v>
      </c>
      <c r="BK166" s="194">
        <f>ROUND(I166*H166,2)</f>
        <v>0</v>
      </c>
      <c r="BL166" s="19" t="s">
        <v>108</v>
      </c>
      <c r="BM166" s="193" t="s">
        <v>609</v>
      </c>
    </row>
    <row r="167" s="2" customFormat="1" ht="33" customHeight="1">
      <c r="A167" s="38"/>
      <c r="B167" s="181"/>
      <c r="C167" s="182" t="s">
        <v>406</v>
      </c>
      <c r="D167" s="182" t="s">
        <v>259</v>
      </c>
      <c r="E167" s="183" t="s">
        <v>4599</v>
      </c>
      <c r="F167" s="184" t="s">
        <v>3475</v>
      </c>
      <c r="G167" s="185" t="s">
        <v>2365</v>
      </c>
      <c r="H167" s="186">
        <v>1</v>
      </c>
      <c r="I167" s="187"/>
      <c r="J167" s="188">
        <f>ROUND(I167*H167,2)</f>
        <v>0</v>
      </c>
      <c r="K167" s="184" t="s">
        <v>2351</v>
      </c>
      <c r="L167" s="39"/>
      <c r="M167" s="189" t="s">
        <v>1</v>
      </c>
      <c r="N167" s="190" t="s">
        <v>40</v>
      </c>
      <c r="O167" s="77"/>
      <c r="P167" s="191">
        <f>O167*H167</f>
        <v>0</v>
      </c>
      <c r="Q167" s="191">
        <v>0</v>
      </c>
      <c r="R167" s="191">
        <f>Q167*H167</f>
        <v>0</v>
      </c>
      <c r="S167" s="191">
        <v>0</v>
      </c>
      <c r="T167" s="192">
        <f>S167*H167</f>
        <v>0</v>
      </c>
      <c r="U167" s="38"/>
      <c r="V167" s="38"/>
      <c r="W167" s="38"/>
      <c r="X167" s="38"/>
      <c r="Y167" s="38"/>
      <c r="Z167" s="38"/>
      <c r="AA167" s="38"/>
      <c r="AB167" s="38"/>
      <c r="AC167" s="38"/>
      <c r="AD167" s="38"/>
      <c r="AE167" s="38"/>
      <c r="AR167" s="193" t="s">
        <v>108</v>
      </c>
      <c r="AT167" s="193" t="s">
        <v>259</v>
      </c>
      <c r="AU167" s="193" t="s">
        <v>82</v>
      </c>
      <c r="AY167" s="19" t="s">
        <v>257</v>
      </c>
      <c r="BE167" s="194">
        <f>IF(N167="základní",J167,0)</f>
        <v>0</v>
      </c>
      <c r="BF167" s="194">
        <f>IF(N167="snížená",J167,0)</f>
        <v>0</v>
      </c>
      <c r="BG167" s="194">
        <f>IF(N167="zákl. přenesená",J167,0)</f>
        <v>0</v>
      </c>
      <c r="BH167" s="194">
        <f>IF(N167="sníž. přenesená",J167,0)</f>
        <v>0</v>
      </c>
      <c r="BI167" s="194">
        <f>IF(N167="nulová",J167,0)</f>
        <v>0</v>
      </c>
      <c r="BJ167" s="19" t="s">
        <v>82</v>
      </c>
      <c r="BK167" s="194">
        <f>ROUND(I167*H167,2)</f>
        <v>0</v>
      </c>
      <c r="BL167" s="19" t="s">
        <v>108</v>
      </c>
      <c r="BM167" s="193" t="s">
        <v>622</v>
      </c>
    </row>
    <row r="168" s="2" customFormat="1" ht="37.8" customHeight="1">
      <c r="A168" s="38"/>
      <c r="B168" s="181"/>
      <c r="C168" s="182" t="s">
        <v>413</v>
      </c>
      <c r="D168" s="182" t="s">
        <v>259</v>
      </c>
      <c r="E168" s="183" t="s">
        <v>4600</v>
      </c>
      <c r="F168" s="184" t="s">
        <v>3477</v>
      </c>
      <c r="G168" s="185" t="s">
        <v>2365</v>
      </c>
      <c r="H168" s="186">
        <v>1</v>
      </c>
      <c r="I168" s="187"/>
      <c r="J168" s="188">
        <f>ROUND(I168*H168,2)</f>
        <v>0</v>
      </c>
      <c r="K168" s="184" t="s">
        <v>2351</v>
      </c>
      <c r="L168" s="39"/>
      <c r="M168" s="189" t="s">
        <v>1</v>
      </c>
      <c r="N168" s="190" t="s">
        <v>40</v>
      </c>
      <c r="O168" s="77"/>
      <c r="P168" s="191">
        <f>O168*H168</f>
        <v>0</v>
      </c>
      <c r="Q168" s="191">
        <v>0</v>
      </c>
      <c r="R168" s="191">
        <f>Q168*H168</f>
        <v>0</v>
      </c>
      <c r="S168" s="191">
        <v>0</v>
      </c>
      <c r="T168" s="192">
        <f>S168*H168</f>
        <v>0</v>
      </c>
      <c r="U168" s="38"/>
      <c r="V168" s="38"/>
      <c r="W168" s="38"/>
      <c r="X168" s="38"/>
      <c r="Y168" s="38"/>
      <c r="Z168" s="38"/>
      <c r="AA168" s="38"/>
      <c r="AB168" s="38"/>
      <c r="AC168" s="38"/>
      <c r="AD168" s="38"/>
      <c r="AE168" s="38"/>
      <c r="AR168" s="193" t="s">
        <v>108</v>
      </c>
      <c r="AT168" s="193" t="s">
        <v>259</v>
      </c>
      <c r="AU168" s="193" t="s">
        <v>82</v>
      </c>
      <c r="AY168" s="19" t="s">
        <v>257</v>
      </c>
      <c r="BE168" s="194">
        <f>IF(N168="základní",J168,0)</f>
        <v>0</v>
      </c>
      <c r="BF168" s="194">
        <f>IF(N168="snížená",J168,0)</f>
        <v>0</v>
      </c>
      <c r="BG168" s="194">
        <f>IF(N168="zákl. přenesená",J168,0)</f>
        <v>0</v>
      </c>
      <c r="BH168" s="194">
        <f>IF(N168="sníž. přenesená",J168,0)</f>
        <v>0</v>
      </c>
      <c r="BI168" s="194">
        <f>IF(N168="nulová",J168,0)</f>
        <v>0</v>
      </c>
      <c r="BJ168" s="19" t="s">
        <v>82</v>
      </c>
      <c r="BK168" s="194">
        <f>ROUND(I168*H168,2)</f>
        <v>0</v>
      </c>
      <c r="BL168" s="19" t="s">
        <v>108</v>
      </c>
      <c r="BM168" s="193" t="s">
        <v>647</v>
      </c>
    </row>
    <row r="169" s="2" customFormat="1">
      <c r="A169" s="38"/>
      <c r="B169" s="39"/>
      <c r="C169" s="38"/>
      <c r="D169" s="196" t="s">
        <v>1062</v>
      </c>
      <c r="E169" s="38"/>
      <c r="F169" s="237" t="s">
        <v>3478</v>
      </c>
      <c r="G169" s="38"/>
      <c r="H169" s="38"/>
      <c r="I169" s="238"/>
      <c r="J169" s="38"/>
      <c r="K169" s="38"/>
      <c r="L169" s="39"/>
      <c r="M169" s="239"/>
      <c r="N169" s="240"/>
      <c r="O169" s="77"/>
      <c r="P169" s="77"/>
      <c r="Q169" s="77"/>
      <c r="R169" s="77"/>
      <c r="S169" s="77"/>
      <c r="T169" s="78"/>
      <c r="U169" s="38"/>
      <c r="V169" s="38"/>
      <c r="W169" s="38"/>
      <c r="X169" s="38"/>
      <c r="Y169" s="38"/>
      <c r="Z169" s="38"/>
      <c r="AA169" s="38"/>
      <c r="AB169" s="38"/>
      <c r="AC169" s="38"/>
      <c r="AD169" s="38"/>
      <c r="AE169" s="38"/>
      <c r="AT169" s="19" t="s">
        <v>1062</v>
      </c>
      <c r="AU169" s="19" t="s">
        <v>82</v>
      </c>
    </row>
    <row r="170" s="2" customFormat="1" ht="16.5" customHeight="1">
      <c r="A170" s="38"/>
      <c r="B170" s="181"/>
      <c r="C170" s="182" t="s">
        <v>419</v>
      </c>
      <c r="D170" s="182" t="s">
        <v>259</v>
      </c>
      <c r="E170" s="183" t="s">
        <v>4601</v>
      </c>
      <c r="F170" s="184" t="s">
        <v>3480</v>
      </c>
      <c r="G170" s="185" t="s">
        <v>2505</v>
      </c>
      <c r="H170" s="186">
        <v>22.5</v>
      </c>
      <c r="I170" s="187"/>
      <c r="J170" s="188">
        <f>ROUND(I170*H170,2)</f>
        <v>0</v>
      </c>
      <c r="K170" s="184" t="s">
        <v>2351</v>
      </c>
      <c r="L170" s="39"/>
      <c r="M170" s="189" t="s">
        <v>1</v>
      </c>
      <c r="N170" s="190" t="s">
        <v>40</v>
      </c>
      <c r="O170" s="77"/>
      <c r="P170" s="191">
        <f>O170*H170</f>
        <v>0</v>
      </c>
      <c r="Q170" s="191">
        <v>0</v>
      </c>
      <c r="R170" s="191">
        <f>Q170*H170</f>
        <v>0</v>
      </c>
      <c r="S170" s="191">
        <v>0</v>
      </c>
      <c r="T170" s="192">
        <f>S170*H170</f>
        <v>0</v>
      </c>
      <c r="U170" s="38"/>
      <c r="V170" s="38"/>
      <c r="W170" s="38"/>
      <c r="X170" s="38"/>
      <c r="Y170" s="38"/>
      <c r="Z170" s="38"/>
      <c r="AA170" s="38"/>
      <c r="AB170" s="38"/>
      <c r="AC170" s="38"/>
      <c r="AD170" s="38"/>
      <c r="AE170" s="38"/>
      <c r="AR170" s="193" t="s">
        <v>108</v>
      </c>
      <c r="AT170" s="193" t="s">
        <v>259</v>
      </c>
      <c r="AU170" s="193" t="s">
        <v>82</v>
      </c>
      <c r="AY170" s="19" t="s">
        <v>257</v>
      </c>
      <c r="BE170" s="194">
        <f>IF(N170="základní",J170,0)</f>
        <v>0</v>
      </c>
      <c r="BF170" s="194">
        <f>IF(N170="snížená",J170,0)</f>
        <v>0</v>
      </c>
      <c r="BG170" s="194">
        <f>IF(N170="zákl. přenesená",J170,0)</f>
        <v>0</v>
      </c>
      <c r="BH170" s="194">
        <f>IF(N170="sníž. přenesená",J170,0)</f>
        <v>0</v>
      </c>
      <c r="BI170" s="194">
        <f>IF(N170="nulová",J170,0)</f>
        <v>0</v>
      </c>
      <c r="BJ170" s="19" t="s">
        <v>82</v>
      </c>
      <c r="BK170" s="194">
        <f>ROUND(I170*H170,2)</f>
        <v>0</v>
      </c>
      <c r="BL170" s="19" t="s">
        <v>108</v>
      </c>
      <c r="BM170" s="193" t="s">
        <v>659</v>
      </c>
    </row>
    <row r="171" s="2" customFormat="1" ht="44.25" customHeight="1">
      <c r="A171" s="38"/>
      <c r="B171" s="181"/>
      <c r="C171" s="182" t="s">
        <v>427</v>
      </c>
      <c r="D171" s="182" t="s">
        <v>259</v>
      </c>
      <c r="E171" s="183" t="s">
        <v>4602</v>
      </c>
      <c r="F171" s="184" t="s">
        <v>3482</v>
      </c>
      <c r="G171" s="185" t="s">
        <v>2505</v>
      </c>
      <c r="H171" s="186">
        <v>7.5</v>
      </c>
      <c r="I171" s="187"/>
      <c r="J171" s="188">
        <f>ROUND(I171*H171,2)</f>
        <v>0</v>
      </c>
      <c r="K171" s="184" t="s">
        <v>2351</v>
      </c>
      <c r="L171" s="39"/>
      <c r="M171" s="189" t="s">
        <v>1</v>
      </c>
      <c r="N171" s="190" t="s">
        <v>40</v>
      </c>
      <c r="O171" s="77"/>
      <c r="P171" s="191">
        <f>O171*H171</f>
        <v>0</v>
      </c>
      <c r="Q171" s="191">
        <v>0</v>
      </c>
      <c r="R171" s="191">
        <f>Q171*H171</f>
        <v>0</v>
      </c>
      <c r="S171" s="191">
        <v>0</v>
      </c>
      <c r="T171" s="192">
        <f>S171*H171</f>
        <v>0</v>
      </c>
      <c r="U171" s="38"/>
      <c r="V171" s="38"/>
      <c r="W171" s="38"/>
      <c r="X171" s="38"/>
      <c r="Y171" s="38"/>
      <c r="Z171" s="38"/>
      <c r="AA171" s="38"/>
      <c r="AB171" s="38"/>
      <c r="AC171" s="38"/>
      <c r="AD171" s="38"/>
      <c r="AE171" s="38"/>
      <c r="AR171" s="193" t="s">
        <v>108</v>
      </c>
      <c r="AT171" s="193" t="s">
        <v>259</v>
      </c>
      <c r="AU171" s="193" t="s">
        <v>82</v>
      </c>
      <c r="AY171" s="19" t="s">
        <v>257</v>
      </c>
      <c r="BE171" s="194">
        <f>IF(N171="základní",J171,0)</f>
        <v>0</v>
      </c>
      <c r="BF171" s="194">
        <f>IF(N171="snížená",J171,0)</f>
        <v>0</v>
      </c>
      <c r="BG171" s="194">
        <f>IF(N171="zákl. přenesená",J171,0)</f>
        <v>0</v>
      </c>
      <c r="BH171" s="194">
        <f>IF(N171="sníž. přenesená",J171,0)</f>
        <v>0</v>
      </c>
      <c r="BI171" s="194">
        <f>IF(N171="nulová",J171,0)</f>
        <v>0</v>
      </c>
      <c r="BJ171" s="19" t="s">
        <v>82</v>
      </c>
      <c r="BK171" s="194">
        <f>ROUND(I171*H171,2)</f>
        <v>0</v>
      </c>
      <c r="BL171" s="19" t="s">
        <v>108</v>
      </c>
      <c r="BM171" s="193" t="s">
        <v>671</v>
      </c>
    </row>
    <row r="172" s="12" customFormat="1" ht="25.92" customHeight="1">
      <c r="A172" s="12"/>
      <c r="B172" s="168"/>
      <c r="C172" s="12"/>
      <c r="D172" s="169" t="s">
        <v>74</v>
      </c>
      <c r="E172" s="170" t="s">
        <v>3453</v>
      </c>
      <c r="F172" s="170" t="s">
        <v>3484</v>
      </c>
      <c r="G172" s="12"/>
      <c r="H172" s="12"/>
      <c r="I172" s="171"/>
      <c r="J172" s="172">
        <f>BK172</f>
        <v>0</v>
      </c>
      <c r="K172" s="12"/>
      <c r="L172" s="168"/>
      <c r="M172" s="173"/>
      <c r="N172" s="174"/>
      <c r="O172" s="174"/>
      <c r="P172" s="175">
        <f>SUM(P173:P174)</f>
        <v>0</v>
      </c>
      <c r="Q172" s="174"/>
      <c r="R172" s="175">
        <f>SUM(R173:R174)</f>
        <v>0</v>
      </c>
      <c r="S172" s="174"/>
      <c r="T172" s="176">
        <f>SUM(T173:T174)</f>
        <v>0</v>
      </c>
      <c r="U172" s="12"/>
      <c r="V172" s="12"/>
      <c r="W172" s="12"/>
      <c r="X172" s="12"/>
      <c r="Y172" s="12"/>
      <c r="Z172" s="12"/>
      <c r="AA172" s="12"/>
      <c r="AB172" s="12"/>
      <c r="AC172" s="12"/>
      <c r="AD172" s="12"/>
      <c r="AE172" s="12"/>
      <c r="AR172" s="169" t="s">
        <v>82</v>
      </c>
      <c r="AT172" s="177" t="s">
        <v>74</v>
      </c>
      <c r="AU172" s="177" t="s">
        <v>75</v>
      </c>
      <c r="AY172" s="169" t="s">
        <v>257</v>
      </c>
      <c r="BK172" s="178">
        <f>SUM(BK173:BK174)</f>
        <v>0</v>
      </c>
    </row>
    <row r="173" s="2" customFormat="1" ht="21.75" customHeight="1">
      <c r="A173" s="38"/>
      <c r="B173" s="181"/>
      <c r="C173" s="182" t="s">
        <v>433</v>
      </c>
      <c r="D173" s="182" t="s">
        <v>259</v>
      </c>
      <c r="E173" s="183" t="s">
        <v>4603</v>
      </c>
      <c r="F173" s="184" t="s">
        <v>3486</v>
      </c>
      <c r="G173" s="185" t="s">
        <v>323</v>
      </c>
      <c r="H173" s="186">
        <v>73</v>
      </c>
      <c r="I173" s="187"/>
      <c r="J173" s="188">
        <f>ROUND(I173*H173,2)</f>
        <v>0</v>
      </c>
      <c r="K173" s="184" t="s">
        <v>2351</v>
      </c>
      <c r="L173" s="39"/>
      <c r="M173" s="189" t="s">
        <v>1</v>
      </c>
      <c r="N173" s="190" t="s">
        <v>40</v>
      </c>
      <c r="O173" s="77"/>
      <c r="P173" s="191">
        <f>O173*H173</f>
        <v>0</v>
      </c>
      <c r="Q173" s="191">
        <v>0</v>
      </c>
      <c r="R173" s="191">
        <f>Q173*H173</f>
        <v>0</v>
      </c>
      <c r="S173" s="191">
        <v>0</v>
      </c>
      <c r="T173" s="192">
        <f>S173*H173</f>
        <v>0</v>
      </c>
      <c r="U173" s="38"/>
      <c r="V173" s="38"/>
      <c r="W173" s="38"/>
      <c r="X173" s="38"/>
      <c r="Y173" s="38"/>
      <c r="Z173" s="38"/>
      <c r="AA173" s="38"/>
      <c r="AB173" s="38"/>
      <c r="AC173" s="38"/>
      <c r="AD173" s="38"/>
      <c r="AE173" s="38"/>
      <c r="AR173" s="193" t="s">
        <v>108</v>
      </c>
      <c r="AT173" s="193" t="s">
        <v>259</v>
      </c>
      <c r="AU173" s="193" t="s">
        <v>82</v>
      </c>
      <c r="AY173" s="19" t="s">
        <v>257</v>
      </c>
      <c r="BE173" s="194">
        <f>IF(N173="základní",J173,0)</f>
        <v>0</v>
      </c>
      <c r="BF173" s="194">
        <f>IF(N173="snížená",J173,0)</f>
        <v>0</v>
      </c>
      <c r="BG173" s="194">
        <f>IF(N173="zákl. přenesená",J173,0)</f>
        <v>0</v>
      </c>
      <c r="BH173" s="194">
        <f>IF(N173="sníž. přenesená",J173,0)</f>
        <v>0</v>
      </c>
      <c r="BI173" s="194">
        <f>IF(N173="nulová",J173,0)</f>
        <v>0</v>
      </c>
      <c r="BJ173" s="19" t="s">
        <v>82</v>
      </c>
      <c r="BK173" s="194">
        <f>ROUND(I173*H173,2)</f>
        <v>0</v>
      </c>
      <c r="BL173" s="19" t="s">
        <v>108</v>
      </c>
      <c r="BM173" s="193" t="s">
        <v>682</v>
      </c>
    </row>
    <row r="174" s="2" customFormat="1" ht="21.75" customHeight="1">
      <c r="A174" s="38"/>
      <c r="B174" s="181"/>
      <c r="C174" s="182" t="s">
        <v>439</v>
      </c>
      <c r="D174" s="182" t="s">
        <v>259</v>
      </c>
      <c r="E174" s="183" t="s">
        <v>4604</v>
      </c>
      <c r="F174" s="184" t="s">
        <v>3488</v>
      </c>
      <c r="G174" s="185" t="s">
        <v>323</v>
      </c>
      <c r="H174" s="186">
        <v>71</v>
      </c>
      <c r="I174" s="187"/>
      <c r="J174" s="188">
        <f>ROUND(I174*H174,2)</f>
        <v>0</v>
      </c>
      <c r="K174" s="184" t="s">
        <v>2351</v>
      </c>
      <c r="L174" s="39"/>
      <c r="M174" s="189" t="s">
        <v>1</v>
      </c>
      <c r="N174" s="190" t="s">
        <v>40</v>
      </c>
      <c r="O174" s="77"/>
      <c r="P174" s="191">
        <f>O174*H174</f>
        <v>0</v>
      </c>
      <c r="Q174" s="191">
        <v>0</v>
      </c>
      <c r="R174" s="191">
        <f>Q174*H174</f>
        <v>0</v>
      </c>
      <c r="S174" s="191">
        <v>0</v>
      </c>
      <c r="T174" s="192">
        <f>S174*H174</f>
        <v>0</v>
      </c>
      <c r="U174" s="38"/>
      <c r="V174" s="38"/>
      <c r="W174" s="38"/>
      <c r="X174" s="38"/>
      <c r="Y174" s="38"/>
      <c r="Z174" s="38"/>
      <c r="AA174" s="38"/>
      <c r="AB174" s="38"/>
      <c r="AC174" s="38"/>
      <c r="AD174" s="38"/>
      <c r="AE174" s="38"/>
      <c r="AR174" s="193" t="s">
        <v>108</v>
      </c>
      <c r="AT174" s="193" t="s">
        <v>259</v>
      </c>
      <c r="AU174" s="193" t="s">
        <v>82</v>
      </c>
      <c r="AY174" s="19" t="s">
        <v>257</v>
      </c>
      <c r="BE174" s="194">
        <f>IF(N174="základní",J174,0)</f>
        <v>0</v>
      </c>
      <c r="BF174" s="194">
        <f>IF(N174="snížená",J174,0)</f>
        <v>0</v>
      </c>
      <c r="BG174" s="194">
        <f>IF(N174="zákl. přenesená",J174,0)</f>
        <v>0</v>
      </c>
      <c r="BH174" s="194">
        <f>IF(N174="sníž. přenesená",J174,0)</f>
        <v>0</v>
      </c>
      <c r="BI174" s="194">
        <f>IF(N174="nulová",J174,0)</f>
        <v>0</v>
      </c>
      <c r="BJ174" s="19" t="s">
        <v>82</v>
      </c>
      <c r="BK174" s="194">
        <f>ROUND(I174*H174,2)</f>
        <v>0</v>
      </c>
      <c r="BL174" s="19" t="s">
        <v>108</v>
      </c>
      <c r="BM174" s="193" t="s">
        <v>692</v>
      </c>
    </row>
    <row r="175" s="12" customFormat="1" ht="25.92" customHeight="1">
      <c r="A175" s="12"/>
      <c r="B175" s="168"/>
      <c r="C175" s="12"/>
      <c r="D175" s="169" t="s">
        <v>74</v>
      </c>
      <c r="E175" s="170" t="s">
        <v>3457</v>
      </c>
      <c r="F175" s="170" t="s">
        <v>3489</v>
      </c>
      <c r="G175" s="12"/>
      <c r="H175" s="12"/>
      <c r="I175" s="171"/>
      <c r="J175" s="172">
        <f>BK175</f>
        <v>0</v>
      </c>
      <c r="K175" s="12"/>
      <c r="L175" s="168"/>
      <c r="M175" s="173"/>
      <c r="N175" s="174"/>
      <c r="O175" s="174"/>
      <c r="P175" s="175">
        <f>SUM(P176:P178)</f>
        <v>0</v>
      </c>
      <c r="Q175" s="174"/>
      <c r="R175" s="175">
        <f>SUM(R176:R178)</f>
        <v>0</v>
      </c>
      <c r="S175" s="174"/>
      <c r="T175" s="176">
        <f>SUM(T176:T178)</f>
        <v>0</v>
      </c>
      <c r="U175" s="12"/>
      <c r="V175" s="12"/>
      <c r="W175" s="12"/>
      <c r="X175" s="12"/>
      <c r="Y175" s="12"/>
      <c r="Z175" s="12"/>
      <c r="AA175" s="12"/>
      <c r="AB175" s="12"/>
      <c r="AC175" s="12"/>
      <c r="AD175" s="12"/>
      <c r="AE175" s="12"/>
      <c r="AR175" s="169" t="s">
        <v>82</v>
      </c>
      <c r="AT175" s="177" t="s">
        <v>74</v>
      </c>
      <c r="AU175" s="177" t="s">
        <v>75</v>
      </c>
      <c r="AY175" s="169" t="s">
        <v>257</v>
      </c>
      <c r="BK175" s="178">
        <f>SUM(BK176:BK178)</f>
        <v>0</v>
      </c>
    </row>
    <row r="176" s="2" customFormat="1" ht="16.5" customHeight="1">
      <c r="A176" s="38"/>
      <c r="B176" s="181"/>
      <c r="C176" s="182" t="s">
        <v>443</v>
      </c>
      <c r="D176" s="182" t="s">
        <v>259</v>
      </c>
      <c r="E176" s="183" t="s">
        <v>4605</v>
      </c>
      <c r="F176" s="184" t="s">
        <v>3170</v>
      </c>
      <c r="G176" s="185" t="s">
        <v>2365</v>
      </c>
      <c r="H176" s="186">
        <v>1</v>
      </c>
      <c r="I176" s="187"/>
      <c r="J176" s="188">
        <f>ROUND(I176*H176,2)</f>
        <v>0</v>
      </c>
      <c r="K176" s="184" t="s">
        <v>2351</v>
      </c>
      <c r="L176" s="39"/>
      <c r="M176" s="189" t="s">
        <v>1</v>
      </c>
      <c r="N176" s="190" t="s">
        <v>40</v>
      </c>
      <c r="O176" s="77"/>
      <c r="P176" s="191">
        <f>O176*H176</f>
        <v>0</v>
      </c>
      <c r="Q176" s="191">
        <v>0</v>
      </c>
      <c r="R176" s="191">
        <f>Q176*H176</f>
        <v>0</v>
      </c>
      <c r="S176" s="191">
        <v>0</v>
      </c>
      <c r="T176" s="192">
        <f>S176*H176</f>
        <v>0</v>
      </c>
      <c r="U176" s="38"/>
      <c r="V176" s="38"/>
      <c r="W176" s="38"/>
      <c r="X176" s="38"/>
      <c r="Y176" s="38"/>
      <c r="Z176" s="38"/>
      <c r="AA176" s="38"/>
      <c r="AB176" s="38"/>
      <c r="AC176" s="38"/>
      <c r="AD176" s="38"/>
      <c r="AE176" s="38"/>
      <c r="AR176" s="193" t="s">
        <v>108</v>
      </c>
      <c r="AT176" s="193" t="s">
        <v>259</v>
      </c>
      <c r="AU176" s="193" t="s">
        <v>82</v>
      </c>
      <c r="AY176" s="19" t="s">
        <v>257</v>
      </c>
      <c r="BE176" s="194">
        <f>IF(N176="základní",J176,0)</f>
        <v>0</v>
      </c>
      <c r="BF176" s="194">
        <f>IF(N176="snížená",J176,0)</f>
        <v>0</v>
      </c>
      <c r="BG176" s="194">
        <f>IF(N176="zákl. přenesená",J176,0)</f>
        <v>0</v>
      </c>
      <c r="BH176" s="194">
        <f>IF(N176="sníž. přenesená",J176,0)</f>
        <v>0</v>
      </c>
      <c r="BI176" s="194">
        <f>IF(N176="nulová",J176,0)</f>
        <v>0</v>
      </c>
      <c r="BJ176" s="19" t="s">
        <v>82</v>
      </c>
      <c r="BK176" s="194">
        <f>ROUND(I176*H176,2)</f>
        <v>0</v>
      </c>
      <c r="BL176" s="19" t="s">
        <v>108</v>
      </c>
      <c r="BM176" s="193" t="s">
        <v>711</v>
      </c>
    </row>
    <row r="177" s="2" customFormat="1" ht="16.5" customHeight="1">
      <c r="A177" s="38"/>
      <c r="B177" s="181"/>
      <c r="C177" s="182" t="s">
        <v>450</v>
      </c>
      <c r="D177" s="182" t="s">
        <v>259</v>
      </c>
      <c r="E177" s="183" t="s">
        <v>4606</v>
      </c>
      <c r="F177" s="184" t="s">
        <v>2502</v>
      </c>
      <c r="G177" s="185" t="s">
        <v>2365</v>
      </c>
      <c r="H177" s="186">
        <v>1</v>
      </c>
      <c r="I177" s="187"/>
      <c r="J177" s="188">
        <f>ROUND(I177*H177,2)</f>
        <v>0</v>
      </c>
      <c r="K177" s="184" t="s">
        <v>2351</v>
      </c>
      <c r="L177" s="39"/>
      <c r="M177" s="189" t="s">
        <v>1</v>
      </c>
      <c r="N177" s="190" t="s">
        <v>40</v>
      </c>
      <c r="O177" s="77"/>
      <c r="P177" s="191">
        <f>O177*H177</f>
        <v>0</v>
      </c>
      <c r="Q177" s="191">
        <v>0</v>
      </c>
      <c r="R177" s="191">
        <f>Q177*H177</f>
        <v>0</v>
      </c>
      <c r="S177" s="191">
        <v>0</v>
      </c>
      <c r="T177" s="192">
        <f>S177*H177</f>
        <v>0</v>
      </c>
      <c r="U177" s="38"/>
      <c r="V177" s="38"/>
      <c r="W177" s="38"/>
      <c r="X177" s="38"/>
      <c r="Y177" s="38"/>
      <c r="Z177" s="38"/>
      <c r="AA177" s="38"/>
      <c r="AB177" s="38"/>
      <c r="AC177" s="38"/>
      <c r="AD177" s="38"/>
      <c r="AE177" s="38"/>
      <c r="AR177" s="193" t="s">
        <v>108</v>
      </c>
      <c r="AT177" s="193" t="s">
        <v>259</v>
      </c>
      <c r="AU177" s="193" t="s">
        <v>82</v>
      </c>
      <c r="AY177" s="19" t="s">
        <v>257</v>
      </c>
      <c r="BE177" s="194">
        <f>IF(N177="základní",J177,0)</f>
        <v>0</v>
      </c>
      <c r="BF177" s="194">
        <f>IF(N177="snížená",J177,0)</f>
        <v>0</v>
      </c>
      <c r="BG177" s="194">
        <f>IF(N177="zákl. přenesená",J177,0)</f>
        <v>0</v>
      </c>
      <c r="BH177" s="194">
        <f>IF(N177="sníž. přenesená",J177,0)</f>
        <v>0</v>
      </c>
      <c r="BI177" s="194">
        <f>IF(N177="nulová",J177,0)</f>
        <v>0</v>
      </c>
      <c r="BJ177" s="19" t="s">
        <v>82</v>
      </c>
      <c r="BK177" s="194">
        <f>ROUND(I177*H177,2)</f>
        <v>0</v>
      </c>
      <c r="BL177" s="19" t="s">
        <v>108</v>
      </c>
      <c r="BM177" s="193" t="s">
        <v>727</v>
      </c>
    </row>
    <row r="178" s="2" customFormat="1" ht="16.5" customHeight="1">
      <c r="A178" s="38"/>
      <c r="B178" s="181"/>
      <c r="C178" s="182" t="s">
        <v>455</v>
      </c>
      <c r="D178" s="182" t="s">
        <v>259</v>
      </c>
      <c r="E178" s="183" t="s">
        <v>4607</v>
      </c>
      <c r="F178" s="184" t="s">
        <v>3493</v>
      </c>
      <c r="G178" s="185" t="s">
        <v>2365</v>
      </c>
      <c r="H178" s="186">
        <v>1</v>
      </c>
      <c r="I178" s="187"/>
      <c r="J178" s="188">
        <f>ROUND(I178*H178,2)</f>
        <v>0</v>
      </c>
      <c r="K178" s="184" t="s">
        <v>2351</v>
      </c>
      <c r="L178" s="39"/>
      <c r="M178" s="241" t="s">
        <v>1</v>
      </c>
      <c r="N178" s="242" t="s">
        <v>40</v>
      </c>
      <c r="O178" s="243"/>
      <c r="P178" s="244">
        <f>O178*H178</f>
        <v>0</v>
      </c>
      <c r="Q178" s="244">
        <v>0</v>
      </c>
      <c r="R178" s="244">
        <f>Q178*H178</f>
        <v>0</v>
      </c>
      <c r="S178" s="244">
        <v>0</v>
      </c>
      <c r="T178" s="245">
        <f>S178*H178</f>
        <v>0</v>
      </c>
      <c r="U178" s="38"/>
      <c r="V178" s="38"/>
      <c r="W178" s="38"/>
      <c r="X178" s="38"/>
      <c r="Y178" s="38"/>
      <c r="Z178" s="38"/>
      <c r="AA178" s="38"/>
      <c r="AB178" s="38"/>
      <c r="AC178" s="38"/>
      <c r="AD178" s="38"/>
      <c r="AE178" s="38"/>
      <c r="AR178" s="193" t="s">
        <v>108</v>
      </c>
      <c r="AT178" s="193" t="s">
        <v>259</v>
      </c>
      <c r="AU178" s="193" t="s">
        <v>82</v>
      </c>
      <c r="AY178" s="19" t="s">
        <v>257</v>
      </c>
      <c r="BE178" s="194">
        <f>IF(N178="základní",J178,0)</f>
        <v>0</v>
      </c>
      <c r="BF178" s="194">
        <f>IF(N178="snížená",J178,0)</f>
        <v>0</v>
      </c>
      <c r="BG178" s="194">
        <f>IF(N178="zákl. přenesená",J178,0)</f>
        <v>0</v>
      </c>
      <c r="BH178" s="194">
        <f>IF(N178="sníž. přenesená",J178,0)</f>
        <v>0</v>
      </c>
      <c r="BI178" s="194">
        <f>IF(N178="nulová",J178,0)</f>
        <v>0</v>
      </c>
      <c r="BJ178" s="19" t="s">
        <v>82</v>
      </c>
      <c r="BK178" s="194">
        <f>ROUND(I178*H178,2)</f>
        <v>0</v>
      </c>
      <c r="BL178" s="19" t="s">
        <v>108</v>
      </c>
      <c r="BM178" s="193" t="s">
        <v>740</v>
      </c>
    </row>
    <row r="179" s="2" customFormat="1" ht="6.96" customHeight="1">
      <c r="A179" s="38"/>
      <c r="B179" s="60"/>
      <c r="C179" s="61"/>
      <c r="D179" s="61"/>
      <c r="E179" s="61"/>
      <c r="F179" s="61"/>
      <c r="G179" s="61"/>
      <c r="H179" s="61"/>
      <c r="I179" s="61"/>
      <c r="J179" s="61"/>
      <c r="K179" s="61"/>
      <c r="L179" s="39"/>
      <c r="M179" s="38"/>
      <c r="O179" s="38"/>
      <c r="P179" s="38"/>
      <c r="Q179" s="38"/>
      <c r="R179" s="38"/>
      <c r="S179" s="38"/>
      <c r="T179" s="38"/>
      <c r="U179" s="38"/>
      <c r="V179" s="38"/>
      <c r="W179" s="38"/>
      <c r="X179" s="38"/>
      <c r="Y179" s="38"/>
      <c r="Z179" s="38"/>
      <c r="AA179" s="38"/>
      <c r="AB179" s="38"/>
      <c r="AC179" s="38"/>
      <c r="AD179" s="38"/>
      <c r="AE179" s="38"/>
    </row>
  </sheetData>
  <autoFilter ref="C130:K178"/>
  <mergeCells count="15">
    <mergeCell ref="E7:H7"/>
    <mergeCell ref="E11:H11"/>
    <mergeCell ref="E9:H9"/>
    <mergeCell ref="E13:H13"/>
    <mergeCell ref="E22:H22"/>
    <mergeCell ref="E31:H31"/>
    <mergeCell ref="E85:H85"/>
    <mergeCell ref="E89:H89"/>
    <mergeCell ref="E87:H87"/>
    <mergeCell ref="E91:H91"/>
    <mergeCell ref="E117:H117"/>
    <mergeCell ref="E121:H121"/>
    <mergeCell ref="E119:H119"/>
    <mergeCell ref="E123:H123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29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8" t="s">
        <v>5</v>
      </c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176</v>
      </c>
    </row>
    <row r="3" s="1" customFormat="1" ht="6.96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2"/>
      <c r="AT3" s="19" t="s">
        <v>85</v>
      </c>
    </row>
    <row r="4" s="1" customFormat="1" ht="24.96" customHeight="1">
      <c r="B4" s="22"/>
      <c r="D4" s="23" t="s">
        <v>198</v>
      </c>
      <c r="L4" s="22"/>
      <c r="M4" s="130" t="s">
        <v>10</v>
      </c>
      <c r="AT4" s="19" t="s">
        <v>3</v>
      </c>
    </row>
    <row r="5" s="1" customFormat="1" ht="6.96" customHeight="1">
      <c r="B5" s="22"/>
      <c r="L5" s="22"/>
    </row>
    <row r="6" s="1" customFormat="1" ht="12" customHeight="1">
      <c r="B6" s="22"/>
      <c r="D6" s="32" t="s">
        <v>16</v>
      </c>
      <c r="L6" s="22"/>
    </row>
    <row r="7" s="1" customFormat="1" ht="16.5" customHeight="1">
      <c r="B7" s="22"/>
      <c r="E7" s="131" t="str">
        <f>'Rekapitulace stavby'!K6</f>
        <v>FNOL Novostavba Pavilonu B</v>
      </c>
      <c r="F7" s="32"/>
      <c r="G7" s="32"/>
      <c r="H7" s="32"/>
      <c r="L7" s="22"/>
    </row>
    <row r="8">
      <c r="B8" s="22"/>
      <c r="D8" s="32" t="s">
        <v>199</v>
      </c>
      <c r="L8" s="22"/>
    </row>
    <row r="9" s="1" customFormat="1" ht="16.5" customHeight="1">
      <c r="B9" s="22"/>
      <c r="E9" s="131" t="s">
        <v>200</v>
      </c>
      <c r="F9" s="1"/>
      <c r="G9" s="1"/>
      <c r="H9" s="1"/>
      <c r="L9" s="22"/>
    </row>
    <row r="10" s="1" customFormat="1" ht="12" customHeight="1">
      <c r="B10" s="22"/>
      <c r="D10" s="32" t="s">
        <v>201</v>
      </c>
      <c r="L10" s="22"/>
    </row>
    <row r="11" s="2" customFormat="1" ht="16.5" customHeight="1">
      <c r="A11" s="38"/>
      <c r="B11" s="39"/>
      <c r="C11" s="38"/>
      <c r="D11" s="38"/>
      <c r="E11" s="132" t="s">
        <v>3838</v>
      </c>
      <c r="F11" s="38"/>
      <c r="G11" s="38"/>
      <c r="H11" s="38"/>
      <c r="I11" s="38"/>
      <c r="J11" s="38"/>
      <c r="K11" s="38"/>
      <c r="L11" s="55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</row>
    <row r="12" s="2" customFormat="1" ht="12" customHeight="1">
      <c r="A12" s="38"/>
      <c r="B12" s="39"/>
      <c r="C12" s="38"/>
      <c r="D12" s="32" t="s">
        <v>2982</v>
      </c>
      <c r="E12" s="38"/>
      <c r="F12" s="38"/>
      <c r="G12" s="38"/>
      <c r="H12" s="38"/>
      <c r="I12" s="38"/>
      <c r="J12" s="38"/>
      <c r="K12" s="38"/>
      <c r="L12" s="55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</row>
    <row r="13" s="2" customFormat="1" ht="16.5" customHeight="1">
      <c r="A13" s="38"/>
      <c r="B13" s="39"/>
      <c r="C13" s="38"/>
      <c r="D13" s="38"/>
      <c r="E13" s="67" t="s">
        <v>4608</v>
      </c>
      <c r="F13" s="38"/>
      <c r="G13" s="38"/>
      <c r="H13" s="38"/>
      <c r="I13" s="38"/>
      <c r="J13" s="38"/>
      <c r="K13" s="38"/>
      <c r="L13" s="55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="2" customFormat="1">
      <c r="A14" s="38"/>
      <c r="B14" s="39"/>
      <c r="C14" s="38"/>
      <c r="D14" s="38"/>
      <c r="E14" s="38"/>
      <c r="F14" s="38"/>
      <c r="G14" s="38"/>
      <c r="H14" s="38"/>
      <c r="I14" s="38"/>
      <c r="J14" s="38"/>
      <c r="K14" s="38"/>
      <c r="L14" s="55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="2" customFormat="1" ht="12" customHeight="1">
      <c r="A15" s="38"/>
      <c r="B15" s="39"/>
      <c r="C15" s="38"/>
      <c r="D15" s="32" t="s">
        <v>18</v>
      </c>
      <c r="E15" s="38"/>
      <c r="F15" s="27" t="s">
        <v>1</v>
      </c>
      <c r="G15" s="38"/>
      <c r="H15" s="38"/>
      <c r="I15" s="32" t="s">
        <v>19</v>
      </c>
      <c r="J15" s="27" t="s">
        <v>1</v>
      </c>
      <c r="K15" s="38"/>
      <c r="L15" s="55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6" s="2" customFormat="1" ht="12" customHeight="1">
      <c r="A16" s="38"/>
      <c r="B16" s="39"/>
      <c r="C16" s="38"/>
      <c r="D16" s="32" t="s">
        <v>20</v>
      </c>
      <c r="E16" s="38"/>
      <c r="F16" s="27" t="s">
        <v>21</v>
      </c>
      <c r="G16" s="38"/>
      <c r="H16" s="38"/>
      <c r="I16" s="32" t="s">
        <v>22</v>
      </c>
      <c r="J16" s="69" t="str">
        <f>'Rekapitulace stavby'!AN8</f>
        <v>8. 4. 2023</v>
      </c>
      <c r="K16" s="38"/>
      <c r="L16" s="55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</row>
    <row r="17" s="2" customFormat="1" ht="10.8" customHeight="1">
      <c r="A17" s="38"/>
      <c r="B17" s="39"/>
      <c r="C17" s="38"/>
      <c r="D17" s="38"/>
      <c r="E17" s="38"/>
      <c r="F17" s="38"/>
      <c r="G17" s="38"/>
      <c r="H17" s="38"/>
      <c r="I17" s="38"/>
      <c r="J17" s="38"/>
      <c r="K17" s="38"/>
      <c r="L17" s="55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</row>
    <row r="18" s="2" customFormat="1" ht="12" customHeight="1">
      <c r="A18" s="38"/>
      <c r="B18" s="39"/>
      <c r="C18" s="38"/>
      <c r="D18" s="32" t="s">
        <v>24</v>
      </c>
      <c r="E18" s="38"/>
      <c r="F18" s="38"/>
      <c r="G18" s="38"/>
      <c r="H18" s="38"/>
      <c r="I18" s="32" t="s">
        <v>25</v>
      </c>
      <c r="J18" s="27" t="s">
        <v>1</v>
      </c>
      <c r="K18" s="38"/>
      <c r="L18" s="55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</row>
    <row r="19" s="2" customFormat="1" ht="18" customHeight="1">
      <c r="A19" s="38"/>
      <c r="B19" s="39"/>
      <c r="C19" s="38"/>
      <c r="D19" s="38"/>
      <c r="E19" s="27" t="s">
        <v>26</v>
      </c>
      <c r="F19" s="38"/>
      <c r="G19" s="38"/>
      <c r="H19" s="38"/>
      <c r="I19" s="32" t="s">
        <v>27</v>
      </c>
      <c r="J19" s="27" t="s">
        <v>1</v>
      </c>
      <c r="K19" s="38"/>
      <c r="L19" s="55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</row>
    <row r="20" s="2" customFormat="1" ht="6.96" customHeight="1">
      <c r="A20" s="38"/>
      <c r="B20" s="39"/>
      <c r="C20" s="38"/>
      <c r="D20" s="38"/>
      <c r="E20" s="38"/>
      <c r="F20" s="38"/>
      <c r="G20" s="38"/>
      <c r="H20" s="38"/>
      <c r="I20" s="38"/>
      <c r="J20" s="38"/>
      <c r="K20" s="38"/>
      <c r="L20" s="55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</row>
    <row r="21" s="2" customFormat="1" ht="12" customHeight="1">
      <c r="A21" s="38"/>
      <c r="B21" s="39"/>
      <c r="C21" s="38"/>
      <c r="D21" s="32" t="s">
        <v>28</v>
      </c>
      <c r="E21" s="38"/>
      <c r="F21" s="38"/>
      <c r="G21" s="38"/>
      <c r="H21" s="38"/>
      <c r="I21" s="32" t="s">
        <v>25</v>
      </c>
      <c r="J21" s="33" t="str">
        <f>'Rekapitulace stavby'!AN13</f>
        <v>Vyplň údaj</v>
      </c>
      <c r="K21" s="38"/>
      <c r="L21" s="55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</row>
    <row r="22" s="2" customFormat="1" ht="18" customHeight="1">
      <c r="A22" s="38"/>
      <c r="B22" s="39"/>
      <c r="C22" s="38"/>
      <c r="D22" s="38"/>
      <c r="E22" s="33" t="str">
        <f>'Rekapitulace stavby'!E14</f>
        <v>Vyplň údaj</v>
      </c>
      <c r="F22" s="27"/>
      <c r="G22" s="27"/>
      <c r="H22" s="27"/>
      <c r="I22" s="32" t="s">
        <v>27</v>
      </c>
      <c r="J22" s="33" t="str">
        <f>'Rekapitulace stavby'!AN14</f>
        <v>Vyplň údaj</v>
      </c>
      <c r="K22" s="38"/>
      <c r="L22" s="55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</row>
    <row r="23" s="2" customFormat="1" ht="6.96" customHeight="1">
      <c r="A23" s="38"/>
      <c r="B23" s="39"/>
      <c r="C23" s="38"/>
      <c r="D23" s="38"/>
      <c r="E23" s="38"/>
      <c r="F23" s="38"/>
      <c r="G23" s="38"/>
      <c r="H23" s="38"/>
      <c r="I23" s="38"/>
      <c r="J23" s="38"/>
      <c r="K23" s="38"/>
      <c r="L23" s="55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</row>
    <row r="24" s="2" customFormat="1" ht="12" customHeight="1">
      <c r="A24" s="38"/>
      <c r="B24" s="39"/>
      <c r="C24" s="38"/>
      <c r="D24" s="32" t="s">
        <v>30</v>
      </c>
      <c r="E24" s="38"/>
      <c r="F24" s="38"/>
      <c r="G24" s="38"/>
      <c r="H24" s="38"/>
      <c r="I24" s="32" t="s">
        <v>25</v>
      </c>
      <c r="J24" s="27" t="s">
        <v>1</v>
      </c>
      <c r="K24" s="38"/>
      <c r="L24" s="55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</row>
    <row r="25" s="2" customFormat="1" ht="18" customHeight="1">
      <c r="A25" s="38"/>
      <c r="B25" s="39"/>
      <c r="C25" s="38"/>
      <c r="D25" s="38"/>
      <c r="E25" s="27" t="s">
        <v>31</v>
      </c>
      <c r="F25" s="38"/>
      <c r="G25" s="38"/>
      <c r="H25" s="38"/>
      <c r="I25" s="32" t="s">
        <v>27</v>
      </c>
      <c r="J25" s="27" t="s">
        <v>1</v>
      </c>
      <c r="K25" s="38"/>
      <c r="L25" s="55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</row>
    <row r="26" s="2" customFormat="1" ht="6.96" customHeight="1">
      <c r="A26" s="38"/>
      <c r="B26" s="39"/>
      <c r="C26" s="38"/>
      <c r="D26" s="38"/>
      <c r="E26" s="38"/>
      <c r="F26" s="38"/>
      <c r="G26" s="38"/>
      <c r="H26" s="38"/>
      <c r="I26" s="38"/>
      <c r="J26" s="38"/>
      <c r="K26" s="38"/>
      <c r="L26" s="55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="2" customFormat="1" ht="12" customHeight="1">
      <c r="A27" s="38"/>
      <c r="B27" s="39"/>
      <c r="C27" s="38"/>
      <c r="D27" s="32" t="s">
        <v>33</v>
      </c>
      <c r="E27" s="38"/>
      <c r="F27" s="38"/>
      <c r="G27" s="38"/>
      <c r="H27" s="38"/>
      <c r="I27" s="32" t="s">
        <v>25</v>
      </c>
      <c r="J27" s="27" t="str">
        <f>IF('Rekapitulace stavby'!AN19="","",'Rekapitulace stavby'!AN19)</f>
        <v/>
      </c>
      <c r="K27" s="38"/>
      <c r="L27" s="55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</row>
    <row r="28" s="2" customFormat="1" ht="18" customHeight="1">
      <c r="A28" s="38"/>
      <c r="B28" s="39"/>
      <c r="C28" s="38"/>
      <c r="D28" s="38"/>
      <c r="E28" s="27" t="str">
        <f>IF('Rekapitulace stavby'!E20="","",'Rekapitulace stavby'!E20)</f>
        <v xml:space="preserve"> </v>
      </c>
      <c r="F28" s="38"/>
      <c r="G28" s="38"/>
      <c r="H28" s="38"/>
      <c r="I28" s="32" t="s">
        <v>27</v>
      </c>
      <c r="J28" s="27" t="str">
        <f>IF('Rekapitulace stavby'!AN20="","",'Rekapitulace stavby'!AN20)</f>
        <v/>
      </c>
      <c r="K28" s="38"/>
      <c r="L28" s="55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="2" customFormat="1" ht="6.96" customHeight="1">
      <c r="A29" s="38"/>
      <c r="B29" s="39"/>
      <c r="C29" s="38"/>
      <c r="D29" s="38"/>
      <c r="E29" s="38"/>
      <c r="F29" s="38"/>
      <c r="G29" s="38"/>
      <c r="H29" s="38"/>
      <c r="I29" s="38"/>
      <c r="J29" s="38"/>
      <c r="K29" s="38"/>
      <c r="L29" s="55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</row>
    <row r="30" s="2" customFormat="1" ht="12" customHeight="1">
      <c r="A30" s="38"/>
      <c r="B30" s="39"/>
      <c r="C30" s="38"/>
      <c r="D30" s="32" t="s">
        <v>34</v>
      </c>
      <c r="E30" s="38"/>
      <c r="F30" s="38"/>
      <c r="G30" s="38"/>
      <c r="H30" s="38"/>
      <c r="I30" s="38"/>
      <c r="J30" s="38"/>
      <c r="K30" s="38"/>
      <c r="L30" s="55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="8" customFormat="1" ht="16.5" customHeight="1">
      <c r="A31" s="133"/>
      <c r="B31" s="134"/>
      <c r="C31" s="133"/>
      <c r="D31" s="133"/>
      <c r="E31" s="36" t="s">
        <v>1</v>
      </c>
      <c r="F31" s="36"/>
      <c r="G31" s="36"/>
      <c r="H31" s="36"/>
      <c r="I31" s="133"/>
      <c r="J31" s="133"/>
      <c r="K31" s="133"/>
      <c r="L31" s="135"/>
      <c r="S31" s="133"/>
      <c r="T31" s="133"/>
      <c r="U31" s="133"/>
      <c r="V31" s="133"/>
      <c r="W31" s="133"/>
      <c r="X31" s="133"/>
      <c r="Y31" s="133"/>
      <c r="Z31" s="133"/>
      <c r="AA31" s="133"/>
      <c r="AB31" s="133"/>
      <c r="AC31" s="133"/>
      <c r="AD31" s="133"/>
      <c r="AE31" s="133"/>
    </row>
    <row r="32" s="2" customFormat="1" ht="6.96" customHeight="1">
      <c r="A32" s="38"/>
      <c r="B32" s="39"/>
      <c r="C32" s="38"/>
      <c r="D32" s="38"/>
      <c r="E32" s="38"/>
      <c r="F32" s="38"/>
      <c r="G32" s="38"/>
      <c r="H32" s="38"/>
      <c r="I32" s="38"/>
      <c r="J32" s="38"/>
      <c r="K32" s="38"/>
      <c r="L32" s="55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="2" customFormat="1" ht="6.96" customHeight="1">
      <c r="A33" s="38"/>
      <c r="B33" s="39"/>
      <c r="C33" s="38"/>
      <c r="D33" s="90"/>
      <c r="E33" s="90"/>
      <c r="F33" s="90"/>
      <c r="G33" s="90"/>
      <c r="H33" s="90"/>
      <c r="I33" s="90"/>
      <c r="J33" s="90"/>
      <c r="K33" s="90"/>
      <c r="L33" s="55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="2" customFormat="1" ht="25.44" customHeight="1">
      <c r="A34" s="38"/>
      <c r="B34" s="39"/>
      <c r="C34" s="38"/>
      <c r="D34" s="136" t="s">
        <v>35</v>
      </c>
      <c r="E34" s="38"/>
      <c r="F34" s="38"/>
      <c r="G34" s="38"/>
      <c r="H34" s="38"/>
      <c r="I34" s="38"/>
      <c r="J34" s="96">
        <f>ROUND(J125, 2)</f>
        <v>0</v>
      </c>
      <c r="K34" s="38"/>
      <c r="L34" s="55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s="2" customFormat="1" ht="6.96" customHeight="1">
      <c r="A35" s="38"/>
      <c r="B35" s="39"/>
      <c r="C35" s="38"/>
      <c r="D35" s="90"/>
      <c r="E35" s="90"/>
      <c r="F35" s="90"/>
      <c r="G35" s="90"/>
      <c r="H35" s="90"/>
      <c r="I35" s="90"/>
      <c r="J35" s="90"/>
      <c r="K35" s="90"/>
      <c r="L35" s="55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s="2" customFormat="1" ht="14.4" customHeight="1">
      <c r="A36" s="38"/>
      <c r="B36" s="39"/>
      <c r="C36" s="38"/>
      <c r="D36" s="38"/>
      <c r="E36" s="38"/>
      <c r="F36" s="43" t="s">
        <v>37</v>
      </c>
      <c r="G36" s="38"/>
      <c r="H36" s="38"/>
      <c r="I36" s="43" t="s">
        <v>36</v>
      </c>
      <c r="J36" s="43" t="s">
        <v>38</v>
      </c>
      <c r="K36" s="38"/>
      <c r="L36" s="55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s="2" customFormat="1" ht="14.4" customHeight="1">
      <c r="A37" s="38"/>
      <c r="B37" s="39"/>
      <c r="C37" s="38"/>
      <c r="D37" s="132" t="s">
        <v>39</v>
      </c>
      <c r="E37" s="32" t="s">
        <v>40</v>
      </c>
      <c r="F37" s="137">
        <f>ROUND((SUM(BE125:BE190)),  2)</f>
        <v>0</v>
      </c>
      <c r="G37" s="38"/>
      <c r="H37" s="38"/>
      <c r="I37" s="138">
        <v>0.20999999999999999</v>
      </c>
      <c r="J37" s="137">
        <f>ROUND(((SUM(BE125:BE190))*I37),  2)</f>
        <v>0</v>
      </c>
      <c r="K37" s="38"/>
      <c r="L37" s="55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s="2" customFormat="1" ht="14.4" customHeight="1">
      <c r="A38" s="38"/>
      <c r="B38" s="39"/>
      <c r="C38" s="38"/>
      <c r="D38" s="38"/>
      <c r="E38" s="32" t="s">
        <v>41</v>
      </c>
      <c r="F38" s="137">
        <f>ROUND((SUM(BF125:BF190)),  2)</f>
        <v>0</v>
      </c>
      <c r="G38" s="38"/>
      <c r="H38" s="38"/>
      <c r="I38" s="138">
        <v>0.14999999999999999</v>
      </c>
      <c r="J38" s="137">
        <f>ROUND(((SUM(BF125:BF190))*I38),  2)</f>
        <v>0</v>
      </c>
      <c r="K38" s="38"/>
      <c r="L38" s="55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hidden="1" s="2" customFormat="1" ht="14.4" customHeight="1">
      <c r="A39" s="38"/>
      <c r="B39" s="39"/>
      <c r="C39" s="38"/>
      <c r="D39" s="38"/>
      <c r="E39" s="32" t="s">
        <v>42</v>
      </c>
      <c r="F39" s="137">
        <f>ROUND((SUM(BG125:BG190)),  2)</f>
        <v>0</v>
      </c>
      <c r="G39" s="38"/>
      <c r="H39" s="38"/>
      <c r="I39" s="138">
        <v>0.20999999999999999</v>
      </c>
      <c r="J39" s="137">
        <f>0</f>
        <v>0</v>
      </c>
      <c r="K39" s="38"/>
      <c r="L39" s="55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hidden="1" s="2" customFormat="1" ht="14.4" customHeight="1">
      <c r="A40" s="38"/>
      <c r="B40" s="39"/>
      <c r="C40" s="38"/>
      <c r="D40" s="38"/>
      <c r="E40" s="32" t="s">
        <v>43</v>
      </c>
      <c r="F40" s="137">
        <f>ROUND((SUM(BH125:BH190)),  2)</f>
        <v>0</v>
      </c>
      <c r="G40" s="38"/>
      <c r="H40" s="38"/>
      <c r="I40" s="138">
        <v>0.14999999999999999</v>
      </c>
      <c r="J40" s="137">
        <f>0</f>
        <v>0</v>
      </c>
      <c r="K40" s="38"/>
      <c r="L40" s="55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hidden="1" s="2" customFormat="1" ht="14.4" customHeight="1">
      <c r="A41" s="38"/>
      <c r="B41" s="39"/>
      <c r="C41" s="38"/>
      <c r="D41" s="38"/>
      <c r="E41" s="32" t="s">
        <v>44</v>
      </c>
      <c r="F41" s="137">
        <f>ROUND((SUM(BI125:BI190)),  2)</f>
        <v>0</v>
      </c>
      <c r="G41" s="38"/>
      <c r="H41" s="38"/>
      <c r="I41" s="138">
        <v>0</v>
      </c>
      <c r="J41" s="137">
        <f>0</f>
        <v>0</v>
      </c>
      <c r="K41" s="38"/>
      <c r="L41" s="55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</row>
    <row r="42" s="2" customFormat="1" ht="6.96" customHeight="1">
      <c r="A42" s="38"/>
      <c r="B42" s="39"/>
      <c r="C42" s="38"/>
      <c r="D42" s="38"/>
      <c r="E42" s="38"/>
      <c r="F42" s="38"/>
      <c r="G42" s="38"/>
      <c r="H42" s="38"/>
      <c r="I42" s="38"/>
      <c r="J42" s="38"/>
      <c r="K42" s="38"/>
      <c r="L42" s="55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</row>
    <row r="43" s="2" customFormat="1" ht="25.44" customHeight="1">
      <c r="A43" s="38"/>
      <c r="B43" s="39"/>
      <c r="C43" s="139"/>
      <c r="D43" s="140" t="s">
        <v>45</v>
      </c>
      <c r="E43" s="81"/>
      <c r="F43" s="81"/>
      <c r="G43" s="141" t="s">
        <v>46</v>
      </c>
      <c r="H43" s="142" t="s">
        <v>47</v>
      </c>
      <c r="I43" s="81"/>
      <c r="J43" s="143">
        <f>SUM(J34:J41)</f>
        <v>0</v>
      </c>
      <c r="K43" s="144"/>
      <c r="L43" s="55"/>
      <c r="S43" s="38"/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</row>
    <row r="44" s="2" customFormat="1" ht="14.4" customHeight="1">
      <c r="A44" s="38"/>
      <c r="B44" s="39"/>
      <c r="C44" s="38"/>
      <c r="D44" s="38"/>
      <c r="E44" s="38"/>
      <c r="F44" s="38"/>
      <c r="G44" s="38"/>
      <c r="H44" s="38"/>
      <c r="I44" s="38"/>
      <c r="J44" s="38"/>
      <c r="K44" s="38"/>
      <c r="L44" s="55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</row>
    <row r="45" s="1" customFormat="1" ht="14.4" customHeight="1">
      <c r="B45" s="22"/>
      <c r="L45" s="22"/>
    </row>
    <row r="46" s="1" customFormat="1" ht="14.4" customHeight="1">
      <c r="B46" s="22"/>
      <c r="L46" s="22"/>
    </row>
    <row r="47" s="1" customFormat="1" ht="14.4" customHeight="1">
      <c r="B47" s="22"/>
      <c r="L47" s="22"/>
    </row>
    <row r="48" s="1" customFormat="1" ht="14.4" customHeight="1">
      <c r="B48" s="22"/>
      <c r="L48" s="22"/>
    </row>
    <row r="49" s="1" customFormat="1" ht="14.4" customHeight="1">
      <c r="B49" s="22"/>
      <c r="L49" s="22"/>
    </row>
    <row r="50" s="2" customFormat="1" ht="14.4" customHeight="1">
      <c r="B50" s="55"/>
      <c r="D50" s="56" t="s">
        <v>48</v>
      </c>
      <c r="E50" s="57"/>
      <c r="F50" s="57"/>
      <c r="G50" s="56" t="s">
        <v>49</v>
      </c>
      <c r="H50" s="57"/>
      <c r="I50" s="57"/>
      <c r="J50" s="57"/>
      <c r="K50" s="57"/>
      <c r="L50" s="55"/>
    </row>
    <row r="51">
      <c r="B51" s="22"/>
      <c r="L51" s="22"/>
    </row>
    <row r="52">
      <c r="B52" s="22"/>
      <c r="L52" s="22"/>
    </row>
    <row r="53">
      <c r="B53" s="22"/>
      <c r="L53" s="22"/>
    </row>
    <row r="54">
      <c r="B54" s="22"/>
      <c r="L54" s="22"/>
    </row>
    <row r="55">
      <c r="B55" s="22"/>
      <c r="L55" s="22"/>
    </row>
    <row r="56">
      <c r="B56" s="22"/>
      <c r="L56" s="22"/>
    </row>
    <row r="57">
      <c r="B57" s="22"/>
      <c r="L57" s="22"/>
    </row>
    <row r="58">
      <c r="B58" s="22"/>
      <c r="L58" s="22"/>
    </row>
    <row r="59">
      <c r="B59" s="22"/>
      <c r="L59" s="22"/>
    </row>
    <row r="60">
      <c r="B60" s="22"/>
      <c r="L60" s="22"/>
    </row>
    <row r="61" s="2" customFormat="1">
      <c r="A61" s="38"/>
      <c r="B61" s="39"/>
      <c r="C61" s="38"/>
      <c r="D61" s="58" t="s">
        <v>50</v>
      </c>
      <c r="E61" s="41"/>
      <c r="F61" s="145" t="s">
        <v>51</v>
      </c>
      <c r="G61" s="58" t="s">
        <v>50</v>
      </c>
      <c r="H61" s="41"/>
      <c r="I61" s="41"/>
      <c r="J61" s="146" t="s">
        <v>51</v>
      </c>
      <c r="K61" s="41"/>
      <c r="L61" s="55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</row>
    <row r="62">
      <c r="B62" s="22"/>
      <c r="L62" s="22"/>
    </row>
    <row r="63">
      <c r="B63" s="22"/>
      <c r="L63" s="22"/>
    </row>
    <row r="64">
      <c r="B64" s="22"/>
      <c r="L64" s="22"/>
    </row>
    <row r="65" s="2" customFormat="1">
      <c r="A65" s="38"/>
      <c r="B65" s="39"/>
      <c r="C65" s="38"/>
      <c r="D65" s="56" t="s">
        <v>52</v>
      </c>
      <c r="E65" s="59"/>
      <c r="F65" s="59"/>
      <c r="G65" s="56" t="s">
        <v>53</v>
      </c>
      <c r="H65" s="59"/>
      <c r="I65" s="59"/>
      <c r="J65" s="59"/>
      <c r="K65" s="59"/>
      <c r="L65" s="55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</row>
    <row r="66">
      <c r="B66" s="22"/>
      <c r="L66" s="22"/>
    </row>
    <row r="67">
      <c r="B67" s="22"/>
      <c r="L67" s="22"/>
    </row>
    <row r="68">
      <c r="B68" s="22"/>
      <c r="L68" s="22"/>
    </row>
    <row r="69">
      <c r="B69" s="22"/>
      <c r="L69" s="22"/>
    </row>
    <row r="70">
      <c r="B70" s="22"/>
      <c r="L70" s="22"/>
    </row>
    <row r="71">
      <c r="B71" s="22"/>
      <c r="L71" s="22"/>
    </row>
    <row r="72">
      <c r="B72" s="22"/>
      <c r="L72" s="22"/>
    </row>
    <row r="73">
      <c r="B73" s="22"/>
      <c r="L73" s="22"/>
    </row>
    <row r="74">
      <c r="B74" s="22"/>
      <c r="L74" s="22"/>
    </row>
    <row r="75">
      <c r="B75" s="22"/>
      <c r="L75" s="22"/>
    </row>
    <row r="76" s="2" customFormat="1">
      <c r="A76" s="38"/>
      <c r="B76" s="39"/>
      <c r="C76" s="38"/>
      <c r="D76" s="58" t="s">
        <v>50</v>
      </c>
      <c r="E76" s="41"/>
      <c r="F76" s="145" t="s">
        <v>51</v>
      </c>
      <c r="G76" s="58" t="s">
        <v>50</v>
      </c>
      <c r="H76" s="41"/>
      <c r="I76" s="41"/>
      <c r="J76" s="146" t="s">
        <v>51</v>
      </c>
      <c r="K76" s="41"/>
      <c r="L76" s="55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</row>
    <row r="77" s="2" customFormat="1" ht="14.4" customHeight="1">
      <c r="A77" s="38"/>
      <c r="B77" s="60"/>
      <c r="C77" s="61"/>
      <c r="D77" s="61"/>
      <c r="E77" s="61"/>
      <c r="F77" s="61"/>
      <c r="G77" s="61"/>
      <c r="H77" s="61"/>
      <c r="I77" s="61"/>
      <c r="J77" s="61"/>
      <c r="K77" s="61"/>
      <c r="L77" s="55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</row>
    <row r="81" s="2" customFormat="1" ht="6.96" customHeight="1">
      <c r="A81" s="38"/>
      <c r="B81" s="62"/>
      <c r="C81" s="63"/>
      <c r="D81" s="63"/>
      <c r="E81" s="63"/>
      <c r="F81" s="63"/>
      <c r="G81" s="63"/>
      <c r="H81" s="63"/>
      <c r="I81" s="63"/>
      <c r="J81" s="63"/>
      <c r="K81" s="63"/>
      <c r="L81" s="55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</row>
    <row r="82" s="2" customFormat="1" ht="24.96" customHeight="1">
      <c r="A82" s="38"/>
      <c r="B82" s="39"/>
      <c r="C82" s="23" t="s">
        <v>206</v>
      </c>
      <c r="D82" s="38"/>
      <c r="E82" s="38"/>
      <c r="F82" s="38"/>
      <c r="G82" s="38"/>
      <c r="H82" s="38"/>
      <c r="I82" s="38"/>
      <c r="J82" s="38"/>
      <c r="K82" s="38"/>
      <c r="L82" s="55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</row>
    <row r="83" s="2" customFormat="1" ht="6.96" customHeight="1">
      <c r="A83" s="38"/>
      <c r="B83" s="39"/>
      <c r="C83" s="38"/>
      <c r="D83" s="38"/>
      <c r="E83" s="38"/>
      <c r="F83" s="38"/>
      <c r="G83" s="38"/>
      <c r="H83" s="38"/>
      <c r="I83" s="38"/>
      <c r="J83" s="38"/>
      <c r="K83" s="38"/>
      <c r="L83" s="55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</row>
    <row r="84" s="2" customFormat="1" ht="12" customHeight="1">
      <c r="A84" s="38"/>
      <c r="B84" s="39"/>
      <c r="C84" s="32" t="s">
        <v>16</v>
      </c>
      <c r="D84" s="38"/>
      <c r="E84" s="38"/>
      <c r="F84" s="38"/>
      <c r="G84" s="38"/>
      <c r="H84" s="38"/>
      <c r="I84" s="38"/>
      <c r="J84" s="38"/>
      <c r="K84" s="38"/>
      <c r="L84" s="55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</row>
    <row r="85" s="2" customFormat="1" ht="16.5" customHeight="1">
      <c r="A85" s="38"/>
      <c r="B85" s="39"/>
      <c r="C85" s="38"/>
      <c r="D85" s="38"/>
      <c r="E85" s="131" t="str">
        <f>E7</f>
        <v>FNOL Novostavba Pavilonu B</v>
      </c>
      <c r="F85" s="32"/>
      <c r="G85" s="32"/>
      <c r="H85" s="32"/>
      <c r="I85" s="38"/>
      <c r="J85" s="38"/>
      <c r="K85" s="38"/>
      <c r="L85" s="55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</row>
    <row r="86" s="1" customFormat="1" ht="12" customHeight="1">
      <c r="B86" s="22"/>
      <c r="C86" s="32" t="s">
        <v>199</v>
      </c>
      <c r="L86" s="22"/>
    </row>
    <row r="87" s="1" customFormat="1" ht="16.5" customHeight="1">
      <c r="B87" s="22"/>
      <c r="E87" s="131" t="s">
        <v>200</v>
      </c>
      <c r="F87" s="1"/>
      <c r="G87" s="1"/>
      <c r="H87" s="1"/>
      <c r="L87" s="22"/>
    </row>
    <row r="88" s="1" customFormat="1" ht="12" customHeight="1">
      <c r="B88" s="22"/>
      <c r="C88" s="32" t="s">
        <v>201</v>
      </c>
      <c r="L88" s="22"/>
    </row>
    <row r="89" s="2" customFormat="1" ht="16.5" customHeight="1">
      <c r="A89" s="38"/>
      <c r="B89" s="39"/>
      <c r="C89" s="38"/>
      <c r="D89" s="38"/>
      <c r="E89" s="132" t="s">
        <v>3838</v>
      </c>
      <c r="F89" s="38"/>
      <c r="G89" s="38"/>
      <c r="H89" s="38"/>
      <c r="I89" s="38"/>
      <c r="J89" s="38"/>
      <c r="K89" s="38"/>
      <c r="L89" s="55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</row>
    <row r="90" s="2" customFormat="1" ht="12" customHeight="1">
      <c r="A90" s="38"/>
      <c r="B90" s="39"/>
      <c r="C90" s="32" t="s">
        <v>2982</v>
      </c>
      <c r="D90" s="38"/>
      <c r="E90" s="38"/>
      <c r="F90" s="38"/>
      <c r="G90" s="38"/>
      <c r="H90" s="38"/>
      <c r="I90" s="38"/>
      <c r="J90" s="38"/>
      <c r="K90" s="38"/>
      <c r="L90" s="55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</row>
    <row r="91" s="2" customFormat="1" ht="16.5" customHeight="1">
      <c r="A91" s="38"/>
      <c r="B91" s="39"/>
      <c r="C91" s="38"/>
      <c r="D91" s="38"/>
      <c r="E91" s="67" t="str">
        <f>E13</f>
        <v>D.1.4h (6) - EPS</v>
      </c>
      <c r="F91" s="38"/>
      <c r="G91" s="38"/>
      <c r="H91" s="38"/>
      <c r="I91" s="38"/>
      <c r="J91" s="38"/>
      <c r="K91" s="38"/>
      <c r="L91" s="55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</row>
    <row r="92" s="2" customFormat="1" ht="6.96" customHeight="1">
      <c r="A92" s="38"/>
      <c r="B92" s="39"/>
      <c r="C92" s="38"/>
      <c r="D92" s="38"/>
      <c r="E92" s="38"/>
      <c r="F92" s="38"/>
      <c r="G92" s="38"/>
      <c r="H92" s="38"/>
      <c r="I92" s="38"/>
      <c r="J92" s="38"/>
      <c r="K92" s="38"/>
      <c r="L92" s="55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</row>
    <row r="93" s="2" customFormat="1" ht="12" customHeight="1">
      <c r="A93" s="38"/>
      <c r="B93" s="39"/>
      <c r="C93" s="32" t="s">
        <v>20</v>
      </c>
      <c r="D93" s="38"/>
      <c r="E93" s="38"/>
      <c r="F93" s="27" t="str">
        <f>F16</f>
        <v xml:space="preserve"> </v>
      </c>
      <c r="G93" s="38"/>
      <c r="H93" s="38"/>
      <c r="I93" s="32" t="s">
        <v>22</v>
      </c>
      <c r="J93" s="69" t="str">
        <f>IF(J16="","",J16)</f>
        <v>8. 4. 2023</v>
      </c>
      <c r="K93" s="38"/>
      <c r="L93" s="55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</row>
    <row r="94" s="2" customFormat="1" ht="6.96" customHeight="1">
      <c r="A94" s="38"/>
      <c r="B94" s="39"/>
      <c r="C94" s="38"/>
      <c r="D94" s="38"/>
      <c r="E94" s="38"/>
      <c r="F94" s="38"/>
      <c r="G94" s="38"/>
      <c r="H94" s="38"/>
      <c r="I94" s="38"/>
      <c r="J94" s="38"/>
      <c r="K94" s="38"/>
      <c r="L94" s="55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</row>
    <row r="95" s="2" customFormat="1" ht="15.15" customHeight="1">
      <c r="A95" s="38"/>
      <c r="B95" s="39"/>
      <c r="C95" s="32" t="s">
        <v>24</v>
      </c>
      <c r="D95" s="38"/>
      <c r="E95" s="38"/>
      <c r="F95" s="27" t="str">
        <f>E19</f>
        <v>Fakultní nemocnice Olomouc</v>
      </c>
      <c r="G95" s="38"/>
      <c r="H95" s="38"/>
      <c r="I95" s="32" t="s">
        <v>30</v>
      </c>
      <c r="J95" s="36" t="str">
        <f>E25</f>
        <v>LTProjekt, EP Rožnov</v>
      </c>
      <c r="K95" s="38"/>
      <c r="L95" s="55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</row>
    <row r="96" s="2" customFormat="1" ht="15.15" customHeight="1">
      <c r="A96" s="38"/>
      <c r="B96" s="39"/>
      <c r="C96" s="32" t="s">
        <v>28</v>
      </c>
      <c r="D96" s="38"/>
      <c r="E96" s="38"/>
      <c r="F96" s="27" t="str">
        <f>IF(E22="","",E22)</f>
        <v>Vyplň údaj</v>
      </c>
      <c r="G96" s="38"/>
      <c r="H96" s="38"/>
      <c r="I96" s="32" t="s">
        <v>33</v>
      </c>
      <c r="J96" s="36" t="str">
        <f>E28</f>
        <v xml:space="preserve"> </v>
      </c>
      <c r="K96" s="38"/>
      <c r="L96" s="55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</row>
    <row r="97" s="2" customFormat="1" ht="10.32" customHeight="1">
      <c r="A97" s="38"/>
      <c r="B97" s="39"/>
      <c r="C97" s="38"/>
      <c r="D97" s="38"/>
      <c r="E97" s="38"/>
      <c r="F97" s="38"/>
      <c r="G97" s="38"/>
      <c r="H97" s="38"/>
      <c r="I97" s="38"/>
      <c r="J97" s="38"/>
      <c r="K97" s="38"/>
      <c r="L97" s="55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</row>
    <row r="98" s="2" customFormat="1" ht="29.28" customHeight="1">
      <c r="A98" s="38"/>
      <c r="B98" s="39"/>
      <c r="C98" s="147" t="s">
        <v>207</v>
      </c>
      <c r="D98" s="139"/>
      <c r="E98" s="139"/>
      <c r="F98" s="139"/>
      <c r="G98" s="139"/>
      <c r="H98" s="139"/>
      <c r="I98" s="139"/>
      <c r="J98" s="148" t="s">
        <v>208</v>
      </c>
      <c r="K98" s="139"/>
      <c r="L98" s="55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</row>
    <row r="99" s="2" customFormat="1" ht="10.32" customHeight="1">
      <c r="A99" s="38"/>
      <c r="B99" s="39"/>
      <c r="C99" s="38"/>
      <c r="D99" s="38"/>
      <c r="E99" s="38"/>
      <c r="F99" s="38"/>
      <c r="G99" s="38"/>
      <c r="H99" s="38"/>
      <c r="I99" s="38"/>
      <c r="J99" s="38"/>
      <c r="K99" s="38"/>
      <c r="L99" s="55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</row>
    <row r="100" s="2" customFormat="1" ht="22.8" customHeight="1">
      <c r="A100" s="38"/>
      <c r="B100" s="39"/>
      <c r="C100" s="149" t="s">
        <v>209</v>
      </c>
      <c r="D100" s="38"/>
      <c r="E100" s="38"/>
      <c r="F100" s="38"/>
      <c r="G100" s="38"/>
      <c r="H100" s="38"/>
      <c r="I100" s="38"/>
      <c r="J100" s="96">
        <f>J125</f>
        <v>0</v>
      </c>
      <c r="K100" s="38"/>
      <c r="L100" s="55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  <c r="AU100" s="19" t="s">
        <v>210</v>
      </c>
    </row>
    <row r="101" s="9" customFormat="1" ht="24.96" customHeight="1">
      <c r="A101" s="9"/>
      <c r="B101" s="150"/>
      <c r="C101" s="9"/>
      <c r="D101" s="151" t="s">
        <v>3614</v>
      </c>
      <c r="E101" s="152"/>
      <c r="F101" s="152"/>
      <c r="G101" s="152"/>
      <c r="H101" s="152"/>
      <c r="I101" s="152"/>
      <c r="J101" s="153">
        <f>J126</f>
        <v>0</v>
      </c>
      <c r="K101" s="9"/>
      <c r="L101" s="150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</row>
    <row r="102" s="2" customFormat="1" ht="21.84" customHeight="1">
      <c r="A102" s="38"/>
      <c r="B102" s="39"/>
      <c r="C102" s="38"/>
      <c r="D102" s="38"/>
      <c r="E102" s="38"/>
      <c r="F102" s="38"/>
      <c r="G102" s="38"/>
      <c r="H102" s="38"/>
      <c r="I102" s="38"/>
      <c r="J102" s="38"/>
      <c r="K102" s="38"/>
      <c r="L102" s="55"/>
      <c r="S102" s="38"/>
      <c r="T102" s="38"/>
      <c r="U102" s="38"/>
      <c r="V102" s="38"/>
      <c r="W102" s="38"/>
      <c r="X102" s="38"/>
      <c r="Y102" s="38"/>
      <c r="Z102" s="38"/>
      <c r="AA102" s="38"/>
      <c r="AB102" s="38"/>
      <c r="AC102" s="38"/>
      <c r="AD102" s="38"/>
      <c r="AE102" s="38"/>
    </row>
    <row r="103" s="2" customFormat="1" ht="6.96" customHeight="1">
      <c r="A103" s="38"/>
      <c r="B103" s="60"/>
      <c r="C103" s="61"/>
      <c r="D103" s="61"/>
      <c r="E103" s="61"/>
      <c r="F103" s="61"/>
      <c r="G103" s="61"/>
      <c r="H103" s="61"/>
      <c r="I103" s="61"/>
      <c r="J103" s="61"/>
      <c r="K103" s="61"/>
      <c r="L103" s="55"/>
      <c r="S103" s="38"/>
      <c r="T103" s="38"/>
      <c r="U103" s="38"/>
      <c r="V103" s="38"/>
      <c r="W103" s="38"/>
      <c r="X103" s="38"/>
      <c r="Y103" s="38"/>
      <c r="Z103" s="38"/>
      <c r="AA103" s="38"/>
      <c r="AB103" s="38"/>
      <c r="AC103" s="38"/>
      <c r="AD103" s="38"/>
      <c r="AE103" s="38"/>
    </row>
    <row r="107" s="2" customFormat="1" ht="6.96" customHeight="1">
      <c r="A107" s="38"/>
      <c r="B107" s="62"/>
      <c r="C107" s="63"/>
      <c r="D107" s="63"/>
      <c r="E107" s="63"/>
      <c r="F107" s="63"/>
      <c r="G107" s="63"/>
      <c r="H107" s="63"/>
      <c r="I107" s="63"/>
      <c r="J107" s="63"/>
      <c r="K107" s="63"/>
      <c r="L107" s="55"/>
      <c r="S107" s="38"/>
      <c r="T107" s="38"/>
      <c r="U107" s="38"/>
      <c r="V107" s="38"/>
      <c r="W107" s="38"/>
      <c r="X107" s="38"/>
      <c r="Y107" s="38"/>
      <c r="Z107" s="38"/>
      <c r="AA107" s="38"/>
      <c r="AB107" s="38"/>
      <c r="AC107" s="38"/>
      <c r="AD107" s="38"/>
      <c r="AE107" s="38"/>
    </row>
    <row r="108" s="2" customFormat="1" ht="24.96" customHeight="1">
      <c r="A108" s="38"/>
      <c r="B108" s="39"/>
      <c r="C108" s="23" t="s">
        <v>242</v>
      </c>
      <c r="D108" s="38"/>
      <c r="E108" s="38"/>
      <c r="F108" s="38"/>
      <c r="G108" s="38"/>
      <c r="H108" s="38"/>
      <c r="I108" s="38"/>
      <c r="J108" s="38"/>
      <c r="K108" s="38"/>
      <c r="L108" s="55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</row>
    <row r="109" s="2" customFormat="1" ht="6.96" customHeight="1">
      <c r="A109" s="38"/>
      <c r="B109" s="39"/>
      <c r="C109" s="38"/>
      <c r="D109" s="38"/>
      <c r="E109" s="38"/>
      <c r="F109" s="38"/>
      <c r="G109" s="38"/>
      <c r="H109" s="38"/>
      <c r="I109" s="38"/>
      <c r="J109" s="38"/>
      <c r="K109" s="38"/>
      <c r="L109" s="55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</row>
    <row r="110" s="2" customFormat="1" ht="12" customHeight="1">
      <c r="A110" s="38"/>
      <c r="B110" s="39"/>
      <c r="C110" s="32" t="s">
        <v>16</v>
      </c>
      <c r="D110" s="38"/>
      <c r="E110" s="38"/>
      <c r="F110" s="38"/>
      <c r="G110" s="38"/>
      <c r="H110" s="38"/>
      <c r="I110" s="38"/>
      <c r="J110" s="38"/>
      <c r="K110" s="38"/>
      <c r="L110" s="55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</row>
    <row r="111" s="2" customFormat="1" ht="16.5" customHeight="1">
      <c r="A111" s="38"/>
      <c r="B111" s="39"/>
      <c r="C111" s="38"/>
      <c r="D111" s="38"/>
      <c r="E111" s="131" t="str">
        <f>E7</f>
        <v>FNOL Novostavba Pavilonu B</v>
      </c>
      <c r="F111" s="32"/>
      <c r="G111" s="32"/>
      <c r="H111" s="32"/>
      <c r="I111" s="38"/>
      <c r="J111" s="38"/>
      <c r="K111" s="38"/>
      <c r="L111" s="55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</row>
    <row r="112" s="1" customFormat="1" ht="12" customHeight="1">
      <c r="B112" s="22"/>
      <c r="C112" s="32" t="s">
        <v>199</v>
      </c>
      <c r="L112" s="22"/>
    </row>
    <row r="113" s="1" customFormat="1" ht="16.5" customHeight="1">
      <c r="B113" s="22"/>
      <c r="E113" s="131" t="s">
        <v>200</v>
      </c>
      <c r="F113" s="1"/>
      <c r="G113" s="1"/>
      <c r="H113" s="1"/>
      <c r="L113" s="22"/>
    </row>
    <row r="114" s="1" customFormat="1" ht="12" customHeight="1">
      <c r="B114" s="22"/>
      <c r="C114" s="32" t="s">
        <v>201</v>
      </c>
      <c r="L114" s="22"/>
    </row>
    <row r="115" s="2" customFormat="1" ht="16.5" customHeight="1">
      <c r="A115" s="38"/>
      <c r="B115" s="39"/>
      <c r="C115" s="38"/>
      <c r="D115" s="38"/>
      <c r="E115" s="132" t="s">
        <v>3838</v>
      </c>
      <c r="F115" s="38"/>
      <c r="G115" s="38"/>
      <c r="H115" s="38"/>
      <c r="I115" s="38"/>
      <c r="J115" s="38"/>
      <c r="K115" s="38"/>
      <c r="L115" s="55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</row>
    <row r="116" s="2" customFormat="1" ht="12" customHeight="1">
      <c r="A116" s="38"/>
      <c r="B116" s="39"/>
      <c r="C116" s="32" t="s">
        <v>2982</v>
      </c>
      <c r="D116" s="38"/>
      <c r="E116" s="38"/>
      <c r="F116" s="38"/>
      <c r="G116" s="38"/>
      <c r="H116" s="38"/>
      <c r="I116" s="38"/>
      <c r="J116" s="38"/>
      <c r="K116" s="38"/>
      <c r="L116" s="55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</row>
    <row r="117" s="2" customFormat="1" ht="16.5" customHeight="1">
      <c r="A117" s="38"/>
      <c r="B117" s="39"/>
      <c r="C117" s="38"/>
      <c r="D117" s="38"/>
      <c r="E117" s="67" t="str">
        <f>E13</f>
        <v>D.1.4h (6) - EPS</v>
      </c>
      <c r="F117" s="38"/>
      <c r="G117" s="38"/>
      <c r="H117" s="38"/>
      <c r="I117" s="38"/>
      <c r="J117" s="38"/>
      <c r="K117" s="38"/>
      <c r="L117" s="55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</row>
    <row r="118" s="2" customFormat="1" ht="6.96" customHeight="1">
      <c r="A118" s="38"/>
      <c r="B118" s="39"/>
      <c r="C118" s="38"/>
      <c r="D118" s="38"/>
      <c r="E118" s="38"/>
      <c r="F118" s="38"/>
      <c r="G118" s="38"/>
      <c r="H118" s="38"/>
      <c r="I118" s="38"/>
      <c r="J118" s="38"/>
      <c r="K118" s="38"/>
      <c r="L118" s="55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</row>
    <row r="119" s="2" customFormat="1" ht="12" customHeight="1">
      <c r="A119" s="38"/>
      <c r="B119" s="39"/>
      <c r="C119" s="32" t="s">
        <v>20</v>
      </c>
      <c r="D119" s="38"/>
      <c r="E119" s="38"/>
      <c r="F119" s="27" t="str">
        <f>F16</f>
        <v xml:space="preserve"> </v>
      </c>
      <c r="G119" s="38"/>
      <c r="H119" s="38"/>
      <c r="I119" s="32" t="s">
        <v>22</v>
      </c>
      <c r="J119" s="69" t="str">
        <f>IF(J16="","",J16)</f>
        <v>8. 4. 2023</v>
      </c>
      <c r="K119" s="38"/>
      <c r="L119" s="55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</row>
    <row r="120" s="2" customFormat="1" ht="6.96" customHeight="1">
      <c r="A120" s="38"/>
      <c r="B120" s="39"/>
      <c r="C120" s="38"/>
      <c r="D120" s="38"/>
      <c r="E120" s="38"/>
      <c r="F120" s="38"/>
      <c r="G120" s="38"/>
      <c r="H120" s="38"/>
      <c r="I120" s="38"/>
      <c r="J120" s="38"/>
      <c r="K120" s="38"/>
      <c r="L120" s="55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</row>
    <row r="121" s="2" customFormat="1" ht="15.15" customHeight="1">
      <c r="A121" s="38"/>
      <c r="B121" s="39"/>
      <c r="C121" s="32" t="s">
        <v>24</v>
      </c>
      <c r="D121" s="38"/>
      <c r="E121" s="38"/>
      <c r="F121" s="27" t="str">
        <f>E19</f>
        <v>Fakultní nemocnice Olomouc</v>
      </c>
      <c r="G121" s="38"/>
      <c r="H121" s="38"/>
      <c r="I121" s="32" t="s">
        <v>30</v>
      </c>
      <c r="J121" s="36" t="str">
        <f>E25</f>
        <v>LTProjekt, EP Rožnov</v>
      </c>
      <c r="K121" s="38"/>
      <c r="L121" s="55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</row>
    <row r="122" s="2" customFormat="1" ht="15.15" customHeight="1">
      <c r="A122" s="38"/>
      <c r="B122" s="39"/>
      <c r="C122" s="32" t="s">
        <v>28</v>
      </c>
      <c r="D122" s="38"/>
      <c r="E122" s="38"/>
      <c r="F122" s="27" t="str">
        <f>IF(E22="","",E22)</f>
        <v>Vyplň údaj</v>
      </c>
      <c r="G122" s="38"/>
      <c r="H122" s="38"/>
      <c r="I122" s="32" t="s">
        <v>33</v>
      </c>
      <c r="J122" s="36" t="str">
        <f>E28</f>
        <v xml:space="preserve"> </v>
      </c>
      <c r="K122" s="38"/>
      <c r="L122" s="55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</row>
    <row r="123" s="2" customFormat="1" ht="10.32" customHeight="1">
      <c r="A123" s="38"/>
      <c r="B123" s="39"/>
      <c r="C123" s="38"/>
      <c r="D123" s="38"/>
      <c r="E123" s="38"/>
      <c r="F123" s="38"/>
      <c r="G123" s="38"/>
      <c r="H123" s="38"/>
      <c r="I123" s="38"/>
      <c r="J123" s="38"/>
      <c r="K123" s="38"/>
      <c r="L123" s="55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</row>
    <row r="124" s="11" customFormat="1" ht="29.28" customHeight="1">
      <c r="A124" s="158"/>
      <c r="B124" s="159"/>
      <c r="C124" s="160" t="s">
        <v>243</v>
      </c>
      <c r="D124" s="161" t="s">
        <v>60</v>
      </c>
      <c r="E124" s="161" t="s">
        <v>56</v>
      </c>
      <c r="F124" s="161" t="s">
        <v>57</v>
      </c>
      <c r="G124" s="161" t="s">
        <v>244</v>
      </c>
      <c r="H124" s="161" t="s">
        <v>245</v>
      </c>
      <c r="I124" s="161" t="s">
        <v>246</v>
      </c>
      <c r="J124" s="161" t="s">
        <v>208</v>
      </c>
      <c r="K124" s="162" t="s">
        <v>247</v>
      </c>
      <c r="L124" s="163"/>
      <c r="M124" s="86" t="s">
        <v>1</v>
      </c>
      <c r="N124" s="87" t="s">
        <v>39</v>
      </c>
      <c r="O124" s="87" t="s">
        <v>248</v>
      </c>
      <c r="P124" s="87" t="s">
        <v>249</v>
      </c>
      <c r="Q124" s="87" t="s">
        <v>250</v>
      </c>
      <c r="R124" s="87" t="s">
        <v>251</v>
      </c>
      <c r="S124" s="87" t="s">
        <v>252</v>
      </c>
      <c r="T124" s="88" t="s">
        <v>253</v>
      </c>
      <c r="U124" s="158"/>
      <c r="V124" s="158"/>
      <c r="W124" s="158"/>
      <c r="X124" s="158"/>
      <c r="Y124" s="158"/>
      <c r="Z124" s="158"/>
      <c r="AA124" s="158"/>
      <c r="AB124" s="158"/>
      <c r="AC124" s="158"/>
      <c r="AD124" s="158"/>
      <c r="AE124" s="158"/>
    </row>
    <row r="125" s="2" customFormat="1" ht="22.8" customHeight="1">
      <c r="A125" s="38"/>
      <c r="B125" s="39"/>
      <c r="C125" s="93" t="s">
        <v>254</v>
      </c>
      <c r="D125" s="38"/>
      <c r="E125" s="38"/>
      <c r="F125" s="38"/>
      <c r="G125" s="38"/>
      <c r="H125" s="38"/>
      <c r="I125" s="38"/>
      <c r="J125" s="164">
        <f>BK125</f>
        <v>0</v>
      </c>
      <c r="K125" s="38"/>
      <c r="L125" s="39"/>
      <c r="M125" s="89"/>
      <c r="N125" s="73"/>
      <c r="O125" s="90"/>
      <c r="P125" s="165">
        <f>P126</f>
        <v>0</v>
      </c>
      <c r="Q125" s="90"/>
      <c r="R125" s="165">
        <f>R126</f>
        <v>0</v>
      </c>
      <c r="S125" s="90"/>
      <c r="T125" s="166">
        <f>T126</f>
        <v>0</v>
      </c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  <c r="AT125" s="19" t="s">
        <v>74</v>
      </c>
      <c r="AU125" s="19" t="s">
        <v>210</v>
      </c>
      <c r="BK125" s="167">
        <f>BK126</f>
        <v>0</v>
      </c>
    </row>
    <row r="126" s="12" customFormat="1" ht="25.92" customHeight="1">
      <c r="A126" s="12"/>
      <c r="B126" s="168"/>
      <c r="C126" s="12"/>
      <c r="D126" s="169" t="s">
        <v>74</v>
      </c>
      <c r="E126" s="170" t="s">
        <v>3203</v>
      </c>
      <c r="F126" s="170" t="s">
        <v>3615</v>
      </c>
      <c r="G126" s="12"/>
      <c r="H126" s="12"/>
      <c r="I126" s="171"/>
      <c r="J126" s="172">
        <f>BK126</f>
        <v>0</v>
      </c>
      <c r="K126" s="12"/>
      <c r="L126" s="168"/>
      <c r="M126" s="173"/>
      <c r="N126" s="174"/>
      <c r="O126" s="174"/>
      <c r="P126" s="175">
        <f>SUM(P127:P190)</f>
        <v>0</v>
      </c>
      <c r="Q126" s="174"/>
      <c r="R126" s="175">
        <f>SUM(R127:R190)</f>
        <v>0</v>
      </c>
      <c r="S126" s="174"/>
      <c r="T126" s="176">
        <f>SUM(T127:T190)</f>
        <v>0</v>
      </c>
      <c r="U126" s="12"/>
      <c r="V126" s="12"/>
      <c r="W126" s="12"/>
      <c r="X126" s="12"/>
      <c r="Y126" s="12"/>
      <c r="Z126" s="12"/>
      <c r="AA126" s="12"/>
      <c r="AB126" s="12"/>
      <c r="AC126" s="12"/>
      <c r="AD126" s="12"/>
      <c r="AE126" s="12"/>
      <c r="AR126" s="169" t="s">
        <v>82</v>
      </c>
      <c r="AT126" s="177" t="s">
        <v>74</v>
      </c>
      <c r="AU126" s="177" t="s">
        <v>75</v>
      </c>
      <c r="AY126" s="169" t="s">
        <v>257</v>
      </c>
      <c r="BK126" s="178">
        <f>SUM(BK127:BK190)</f>
        <v>0</v>
      </c>
    </row>
    <row r="127" s="2" customFormat="1" ht="24.15" customHeight="1">
      <c r="A127" s="38"/>
      <c r="B127" s="181"/>
      <c r="C127" s="182" t="s">
        <v>82</v>
      </c>
      <c r="D127" s="182" t="s">
        <v>259</v>
      </c>
      <c r="E127" s="183" t="s">
        <v>2987</v>
      </c>
      <c r="F127" s="184" t="s">
        <v>3616</v>
      </c>
      <c r="G127" s="185" t="s">
        <v>2365</v>
      </c>
      <c r="H127" s="186">
        <v>16</v>
      </c>
      <c r="I127" s="187"/>
      <c r="J127" s="188">
        <f>ROUND(I127*H127,2)</f>
        <v>0</v>
      </c>
      <c r="K127" s="184" t="s">
        <v>2351</v>
      </c>
      <c r="L127" s="39"/>
      <c r="M127" s="189" t="s">
        <v>1</v>
      </c>
      <c r="N127" s="190" t="s">
        <v>40</v>
      </c>
      <c r="O127" s="77"/>
      <c r="P127" s="191">
        <f>O127*H127</f>
        <v>0</v>
      </c>
      <c r="Q127" s="191">
        <v>0</v>
      </c>
      <c r="R127" s="191">
        <f>Q127*H127</f>
        <v>0</v>
      </c>
      <c r="S127" s="191">
        <v>0</v>
      </c>
      <c r="T127" s="192">
        <f>S127*H127</f>
        <v>0</v>
      </c>
      <c r="U127" s="38"/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  <c r="AR127" s="193" t="s">
        <v>108</v>
      </c>
      <c r="AT127" s="193" t="s">
        <v>259</v>
      </c>
      <c r="AU127" s="193" t="s">
        <v>82</v>
      </c>
      <c r="AY127" s="19" t="s">
        <v>257</v>
      </c>
      <c r="BE127" s="194">
        <f>IF(N127="základní",J127,0)</f>
        <v>0</v>
      </c>
      <c r="BF127" s="194">
        <f>IF(N127="snížená",J127,0)</f>
        <v>0</v>
      </c>
      <c r="BG127" s="194">
        <f>IF(N127="zákl. přenesená",J127,0)</f>
        <v>0</v>
      </c>
      <c r="BH127" s="194">
        <f>IF(N127="sníž. přenesená",J127,0)</f>
        <v>0</v>
      </c>
      <c r="BI127" s="194">
        <f>IF(N127="nulová",J127,0)</f>
        <v>0</v>
      </c>
      <c r="BJ127" s="19" t="s">
        <v>82</v>
      </c>
      <c r="BK127" s="194">
        <f>ROUND(I127*H127,2)</f>
        <v>0</v>
      </c>
      <c r="BL127" s="19" t="s">
        <v>108</v>
      </c>
      <c r="BM127" s="193" t="s">
        <v>85</v>
      </c>
    </row>
    <row r="128" s="2" customFormat="1" ht="24.15" customHeight="1">
      <c r="A128" s="38"/>
      <c r="B128" s="181"/>
      <c r="C128" s="182" t="s">
        <v>85</v>
      </c>
      <c r="D128" s="182" t="s">
        <v>259</v>
      </c>
      <c r="E128" s="183" t="s">
        <v>2989</v>
      </c>
      <c r="F128" s="184" t="s">
        <v>3617</v>
      </c>
      <c r="G128" s="185" t="s">
        <v>2365</v>
      </c>
      <c r="H128" s="186">
        <v>16</v>
      </c>
      <c r="I128" s="187"/>
      <c r="J128" s="188">
        <f>ROUND(I128*H128,2)</f>
        <v>0</v>
      </c>
      <c r="K128" s="184" t="s">
        <v>2351</v>
      </c>
      <c r="L128" s="39"/>
      <c r="M128" s="189" t="s">
        <v>1</v>
      </c>
      <c r="N128" s="190" t="s">
        <v>40</v>
      </c>
      <c r="O128" s="77"/>
      <c r="P128" s="191">
        <f>O128*H128</f>
        <v>0</v>
      </c>
      <c r="Q128" s="191">
        <v>0</v>
      </c>
      <c r="R128" s="191">
        <f>Q128*H128</f>
        <v>0</v>
      </c>
      <c r="S128" s="191">
        <v>0</v>
      </c>
      <c r="T128" s="192">
        <f>S128*H128</f>
        <v>0</v>
      </c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  <c r="AR128" s="193" t="s">
        <v>108</v>
      </c>
      <c r="AT128" s="193" t="s">
        <v>259</v>
      </c>
      <c r="AU128" s="193" t="s">
        <v>82</v>
      </c>
      <c r="AY128" s="19" t="s">
        <v>257</v>
      </c>
      <c r="BE128" s="194">
        <f>IF(N128="základní",J128,0)</f>
        <v>0</v>
      </c>
      <c r="BF128" s="194">
        <f>IF(N128="snížená",J128,0)</f>
        <v>0</v>
      </c>
      <c r="BG128" s="194">
        <f>IF(N128="zákl. přenesená",J128,0)</f>
        <v>0</v>
      </c>
      <c r="BH128" s="194">
        <f>IF(N128="sníž. přenesená",J128,0)</f>
        <v>0</v>
      </c>
      <c r="BI128" s="194">
        <f>IF(N128="nulová",J128,0)</f>
        <v>0</v>
      </c>
      <c r="BJ128" s="19" t="s">
        <v>82</v>
      </c>
      <c r="BK128" s="194">
        <f>ROUND(I128*H128,2)</f>
        <v>0</v>
      </c>
      <c r="BL128" s="19" t="s">
        <v>108</v>
      </c>
      <c r="BM128" s="193" t="s">
        <v>108</v>
      </c>
    </row>
    <row r="129" s="2" customFormat="1">
      <c r="A129" s="38"/>
      <c r="B129" s="39"/>
      <c r="C129" s="38"/>
      <c r="D129" s="196" t="s">
        <v>1062</v>
      </c>
      <c r="E129" s="38"/>
      <c r="F129" s="237" t="s">
        <v>4609</v>
      </c>
      <c r="G129" s="38"/>
      <c r="H129" s="38"/>
      <c r="I129" s="238"/>
      <c r="J129" s="38"/>
      <c r="K129" s="38"/>
      <c r="L129" s="39"/>
      <c r="M129" s="239"/>
      <c r="N129" s="240"/>
      <c r="O129" s="77"/>
      <c r="P129" s="77"/>
      <c r="Q129" s="77"/>
      <c r="R129" s="77"/>
      <c r="S129" s="77"/>
      <c r="T129" s="78"/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  <c r="AT129" s="19" t="s">
        <v>1062</v>
      </c>
      <c r="AU129" s="19" t="s">
        <v>82</v>
      </c>
    </row>
    <row r="130" s="2" customFormat="1" ht="16.5" customHeight="1">
      <c r="A130" s="38"/>
      <c r="B130" s="181"/>
      <c r="C130" s="182" t="s">
        <v>92</v>
      </c>
      <c r="D130" s="182" t="s">
        <v>259</v>
      </c>
      <c r="E130" s="183" t="s">
        <v>2992</v>
      </c>
      <c r="F130" s="184" t="s">
        <v>3619</v>
      </c>
      <c r="G130" s="185" t="s">
        <v>2365</v>
      </c>
      <c r="H130" s="186">
        <v>16</v>
      </c>
      <c r="I130" s="187"/>
      <c r="J130" s="188">
        <f>ROUND(I130*H130,2)</f>
        <v>0</v>
      </c>
      <c r="K130" s="184" t="s">
        <v>2351</v>
      </c>
      <c r="L130" s="39"/>
      <c r="M130" s="189" t="s">
        <v>1</v>
      </c>
      <c r="N130" s="190" t="s">
        <v>40</v>
      </c>
      <c r="O130" s="77"/>
      <c r="P130" s="191">
        <f>O130*H130</f>
        <v>0</v>
      </c>
      <c r="Q130" s="191">
        <v>0</v>
      </c>
      <c r="R130" s="191">
        <f>Q130*H130</f>
        <v>0</v>
      </c>
      <c r="S130" s="191">
        <v>0</v>
      </c>
      <c r="T130" s="192">
        <f>S130*H130</f>
        <v>0</v>
      </c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  <c r="AR130" s="193" t="s">
        <v>108</v>
      </c>
      <c r="AT130" s="193" t="s">
        <v>259</v>
      </c>
      <c r="AU130" s="193" t="s">
        <v>82</v>
      </c>
      <c r="AY130" s="19" t="s">
        <v>257</v>
      </c>
      <c r="BE130" s="194">
        <f>IF(N130="základní",J130,0)</f>
        <v>0</v>
      </c>
      <c r="BF130" s="194">
        <f>IF(N130="snížená",J130,0)</f>
        <v>0</v>
      </c>
      <c r="BG130" s="194">
        <f>IF(N130="zákl. přenesená",J130,0)</f>
        <v>0</v>
      </c>
      <c r="BH130" s="194">
        <f>IF(N130="sníž. přenesená",J130,0)</f>
        <v>0</v>
      </c>
      <c r="BI130" s="194">
        <f>IF(N130="nulová",J130,0)</f>
        <v>0</v>
      </c>
      <c r="BJ130" s="19" t="s">
        <v>82</v>
      </c>
      <c r="BK130" s="194">
        <f>ROUND(I130*H130,2)</f>
        <v>0</v>
      </c>
      <c r="BL130" s="19" t="s">
        <v>108</v>
      </c>
      <c r="BM130" s="193" t="s">
        <v>290</v>
      </c>
    </row>
    <row r="131" s="2" customFormat="1" ht="16.5" customHeight="1">
      <c r="A131" s="38"/>
      <c r="B131" s="181"/>
      <c r="C131" s="182" t="s">
        <v>108</v>
      </c>
      <c r="D131" s="182" t="s">
        <v>259</v>
      </c>
      <c r="E131" s="183" t="s">
        <v>2994</v>
      </c>
      <c r="F131" s="184" t="s">
        <v>3620</v>
      </c>
      <c r="G131" s="185" t="s">
        <v>2365</v>
      </c>
      <c r="H131" s="186">
        <v>16</v>
      </c>
      <c r="I131" s="187"/>
      <c r="J131" s="188">
        <f>ROUND(I131*H131,2)</f>
        <v>0</v>
      </c>
      <c r="K131" s="184" t="s">
        <v>2351</v>
      </c>
      <c r="L131" s="39"/>
      <c r="M131" s="189" t="s">
        <v>1</v>
      </c>
      <c r="N131" s="190" t="s">
        <v>40</v>
      </c>
      <c r="O131" s="77"/>
      <c r="P131" s="191">
        <f>O131*H131</f>
        <v>0</v>
      </c>
      <c r="Q131" s="191">
        <v>0</v>
      </c>
      <c r="R131" s="191">
        <f>Q131*H131</f>
        <v>0</v>
      </c>
      <c r="S131" s="191">
        <v>0</v>
      </c>
      <c r="T131" s="192">
        <f>S131*H131</f>
        <v>0</v>
      </c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R131" s="193" t="s">
        <v>108</v>
      </c>
      <c r="AT131" s="193" t="s">
        <v>259</v>
      </c>
      <c r="AU131" s="193" t="s">
        <v>82</v>
      </c>
      <c r="AY131" s="19" t="s">
        <v>257</v>
      </c>
      <c r="BE131" s="194">
        <f>IF(N131="základní",J131,0)</f>
        <v>0</v>
      </c>
      <c r="BF131" s="194">
        <f>IF(N131="snížená",J131,0)</f>
        <v>0</v>
      </c>
      <c r="BG131" s="194">
        <f>IF(N131="zákl. přenesená",J131,0)</f>
        <v>0</v>
      </c>
      <c r="BH131" s="194">
        <f>IF(N131="sníž. přenesená",J131,0)</f>
        <v>0</v>
      </c>
      <c r="BI131" s="194">
        <f>IF(N131="nulová",J131,0)</f>
        <v>0</v>
      </c>
      <c r="BJ131" s="19" t="s">
        <v>82</v>
      </c>
      <c r="BK131" s="194">
        <f>ROUND(I131*H131,2)</f>
        <v>0</v>
      </c>
      <c r="BL131" s="19" t="s">
        <v>108</v>
      </c>
      <c r="BM131" s="193" t="s">
        <v>307</v>
      </c>
    </row>
    <row r="132" s="2" customFormat="1">
      <c r="A132" s="38"/>
      <c r="B132" s="39"/>
      <c r="C132" s="38"/>
      <c r="D132" s="196" t="s">
        <v>1062</v>
      </c>
      <c r="E132" s="38"/>
      <c r="F132" s="237" t="s">
        <v>4609</v>
      </c>
      <c r="G132" s="38"/>
      <c r="H132" s="38"/>
      <c r="I132" s="238"/>
      <c r="J132" s="38"/>
      <c r="K132" s="38"/>
      <c r="L132" s="39"/>
      <c r="M132" s="239"/>
      <c r="N132" s="240"/>
      <c r="O132" s="77"/>
      <c r="P132" s="77"/>
      <c r="Q132" s="77"/>
      <c r="R132" s="77"/>
      <c r="S132" s="77"/>
      <c r="T132" s="78"/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  <c r="AT132" s="19" t="s">
        <v>1062</v>
      </c>
      <c r="AU132" s="19" t="s">
        <v>82</v>
      </c>
    </row>
    <row r="133" s="2" customFormat="1" ht="16.5" customHeight="1">
      <c r="A133" s="38"/>
      <c r="B133" s="181"/>
      <c r="C133" s="182" t="s">
        <v>285</v>
      </c>
      <c r="D133" s="182" t="s">
        <v>259</v>
      </c>
      <c r="E133" s="183" t="s">
        <v>2997</v>
      </c>
      <c r="F133" s="184" t="s">
        <v>3621</v>
      </c>
      <c r="G133" s="185" t="s">
        <v>2365</v>
      </c>
      <c r="H133" s="186">
        <v>3</v>
      </c>
      <c r="I133" s="187"/>
      <c r="J133" s="188">
        <f>ROUND(I133*H133,2)</f>
        <v>0</v>
      </c>
      <c r="K133" s="184" t="s">
        <v>2351</v>
      </c>
      <c r="L133" s="39"/>
      <c r="M133" s="189" t="s">
        <v>1</v>
      </c>
      <c r="N133" s="190" t="s">
        <v>40</v>
      </c>
      <c r="O133" s="77"/>
      <c r="P133" s="191">
        <f>O133*H133</f>
        <v>0</v>
      </c>
      <c r="Q133" s="191">
        <v>0</v>
      </c>
      <c r="R133" s="191">
        <f>Q133*H133</f>
        <v>0</v>
      </c>
      <c r="S133" s="191">
        <v>0</v>
      </c>
      <c r="T133" s="192">
        <f>S133*H133</f>
        <v>0</v>
      </c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  <c r="AR133" s="193" t="s">
        <v>108</v>
      </c>
      <c r="AT133" s="193" t="s">
        <v>259</v>
      </c>
      <c r="AU133" s="193" t="s">
        <v>82</v>
      </c>
      <c r="AY133" s="19" t="s">
        <v>257</v>
      </c>
      <c r="BE133" s="194">
        <f>IF(N133="základní",J133,0)</f>
        <v>0</v>
      </c>
      <c r="BF133" s="194">
        <f>IF(N133="snížená",J133,0)</f>
        <v>0</v>
      </c>
      <c r="BG133" s="194">
        <f>IF(N133="zákl. přenesená",J133,0)</f>
        <v>0</v>
      </c>
      <c r="BH133" s="194">
        <f>IF(N133="sníž. přenesená",J133,0)</f>
        <v>0</v>
      </c>
      <c r="BI133" s="194">
        <f>IF(N133="nulová",J133,0)</f>
        <v>0</v>
      </c>
      <c r="BJ133" s="19" t="s">
        <v>82</v>
      </c>
      <c r="BK133" s="194">
        <f>ROUND(I133*H133,2)</f>
        <v>0</v>
      </c>
      <c r="BL133" s="19" t="s">
        <v>108</v>
      </c>
      <c r="BM133" s="193" t="s">
        <v>320</v>
      </c>
    </row>
    <row r="134" s="2" customFormat="1" ht="16.5" customHeight="1">
      <c r="A134" s="38"/>
      <c r="B134" s="181"/>
      <c r="C134" s="182" t="s">
        <v>290</v>
      </c>
      <c r="D134" s="182" t="s">
        <v>259</v>
      </c>
      <c r="E134" s="183" t="s">
        <v>2999</v>
      </c>
      <c r="F134" s="184" t="s">
        <v>3622</v>
      </c>
      <c r="G134" s="185" t="s">
        <v>2365</v>
      </c>
      <c r="H134" s="186">
        <v>3</v>
      </c>
      <c r="I134" s="187"/>
      <c r="J134" s="188">
        <f>ROUND(I134*H134,2)</f>
        <v>0</v>
      </c>
      <c r="K134" s="184" t="s">
        <v>2351</v>
      </c>
      <c r="L134" s="39"/>
      <c r="M134" s="189" t="s">
        <v>1</v>
      </c>
      <c r="N134" s="190" t="s">
        <v>40</v>
      </c>
      <c r="O134" s="77"/>
      <c r="P134" s="191">
        <f>O134*H134</f>
        <v>0</v>
      </c>
      <c r="Q134" s="191">
        <v>0</v>
      </c>
      <c r="R134" s="191">
        <f>Q134*H134</f>
        <v>0</v>
      </c>
      <c r="S134" s="191">
        <v>0</v>
      </c>
      <c r="T134" s="192">
        <f>S134*H134</f>
        <v>0</v>
      </c>
      <c r="U134" s="38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  <c r="AR134" s="193" t="s">
        <v>108</v>
      </c>
      <c r="AT134" s="193" t="s">
        <v>259</v>
      </c>
      <c r="AU134" s="193" t="s">
        <v>82</v>
      </c>
      <c r="AY134" s="19" t="s">
        <v>257</v>
      </c>
      <c r="BE134" s="194">
        <f>IF(N134="základní",J134,0)</f>
        <v>0</v>
      </c>
      <c r="BF134" s="194">
        <f>IF(N134="snížená",J134,0)</f>
        <v>0</v>
      </c>
      <c r="BG134" s="194">
        <f>IF(N134="zákl. přenesená",J134,0)</f>
        <v>0</v>
      </c>
      <c r="BH134" s="194">
        <f>IF(N134="sníž. přenesená",J134,0)</f>
        <v>0</v>
      </c>
      <c r="BI134" s="194">
        <f>IF(N134="nulová",J134,0)</f>
        <v>0</v>
      </c>
      <c r="BJ134" s="19" t="s">
        <v>82</v>
      </c>
      <c r="BK134" s="194">
        <f>ROUND(I134*H134,2)</f>
        <v>0</v>
      </c>
      <c r="BL134" s="19" t="s">
        <v>108</v>
      </c>
      <c r="BM134" s="193" t="s">
        <v>334</v>
      </c>
    </row>
    <row r="135" s="2" customFormat="1">
      <c r="A135" s="38"/>
      <c r="B135" s="39"/>
      <c r="C135" s="38"/>
      <c r="D135" s="196" t="s">
        <v>1062</v>
      </c>
      <c r="E135" s="38"/>
      <c r="F135" s="237" t="s">
        <v>4610</v>
      </c>
      <c r="G135" s="38"/>
      <c r="H135" s="38"/>
      <c r="I135" s="238"/>
      <c r="J135" s="38"/>
      <c r="K135" s="38"/>
      <c r="L135" s="39"/>
      <c r="M135" s="239"/>
      <c r="N135" s="240"/>
      <c r="O135" s="77"/>
      <c r="P135" s="77"/>
      <c r="Q135" s="77"/>
      <c r="R135" s="77"/>
      <c r="S135" s="77"/>
      <c r="T135" s="78"/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T135" s="19" t="s">
        <v>1062</v>
      </c>
      <c r="AU135" s="19" t="s">
        <v>82</v>
      </c>
    </row>
    <row r="136" s="2" customFormat="1" ht="21.75" customHeight="1">
      <c r="A136" s="38"/>
      <c r="B136" s="181"/>
      <c r="C136" s="182" t="s">
        <v>301</v>
      </c>
      <c r="D136" s="182" t="s">
        <v>259</v>
      </c>
      <c r="E136" s="183" t="s">
        <v>3002</v>
      </c>
      <c r="F136" s="184" t="s">
        <v>3624</v>
      </c>
      <c r="G136" s="185" t="s">
        <v>2365</v>
      </c>
      <c r="H136" s="186">
        <v>8</v>
      </c>
      <c r="I136" s="187"/>
      <c r="J136" s="188">
        <f>ROUND(I136*H136,2)</f>
        <v>0</v>
      </c>
      <c r="K136" s="184" t="s">
        <v>2351</v>
      </c>
      <c r="L136" s="39"/>
      <c r="M136" s="189" t="s">
        <v>1</v>
      </c>
      <c r="N136" s="190" t="s">
        <v>40</v>
      </c>
      <c r="O136" s="77"/>
      <c r="P136" s="191">
        <f>O136*H136</f>
        <v>0</v>
      </c>
      <c r="Q136" s="191">
        <v>0</v>
      </c>
      <c r="R136" s="191">
        <f>Q136*H136</f>
        <v>0</v>
      </c>
      <c r="S136" s="191">
        <v>0</v>
      </c>
      <c r="T136" s="192">
        <f>S136*H136</f>
        <v>0</v>
      </c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R136" s="193" t="s">
        <v>108</v>
      </c>
      <c r="AT136" s="193" t="s">
        <v>259</v>
      </c>
      <c r="AU136" s="193" t="s">
        <v>82</v>
      </c>
      <c r="AY136" s="19" t="s">
        <v>257</v>
      </c>
      <c r="BE136" s="194">
        <f>IF(N136="základní",J136,0)</f>
        <v>0</v>
      </c>
      <c r="BF136" s="194">
        <f>IF(N136="snížená",J136,0)</f>
        <v>0</v>
      </c>
      <c r="BG136" s="194">
        <f>IF(N136="zákl. přenesená",J136,0)</f>
        <v>0</v>
      </c>
      <c r="BH136" s="194">
        <f>IF(N136="sníž. přenesená",J136,0)</f>
        <v>0</v>
      </c>
      <c r="BI136" s="194">
        <f>IF(N136="nulová",J136,0)</f>
        <v>0</v>
      </c>
      <c r="BJ136" s="19" t="s">
        <v>82</v>
      </c>
      <c r="BK136" s="194">
        <f>ROUND(I136*H136,2)</f>
        <v>0</v>
      </c>
      <c r="BL136" s="19" t="s">
        <v>108</v>
      </c>
      <c r="BM136" s="193" t="s">
        <v>350</v>
      </c>
    </row>
    <row r="137" s="2" customFormat="1" ht="21.75" customHeight="1">
      <c r="A137" s="38"/>
      <c r="B137" s="181"/>
      <c r="C137" s="182" t="s">
        <v>307</v>
      </c>
      <c r="D137" s="182" t="s">
        <v>259</v>
      </c>
      <c r="E137" s="183" t="s">
        <v>3004</v>
      </c>
      <c r="F137" s="184" t="s">
        <v>3625</v>
      </c>
      <c r="G137" s="185" t="s">
        <v>2365</v>
      </c>
      <c r="H137" s="186">
        <v>8</v>
      </c>
      <c r="I137" s="187"/>
      <c r="J137" s="188">
        <f>ROUND(I137*H137,2)</f>
        <v>0</v>
      </c>
      <c r="K137" s="184" t="s">
        <v>2351</v>
      </c>
      <c r="L137" s="39"/>
      <c r="M137" s="189" t="s">
        <v>1</v>
      </c>
      <c r="N137" s="190" t="s">
        <v>40</v>
      </c>
      <c r="O137" s="77"/>
      <c r="P137" s="191">
        <f>O137*H137</f>
        <v>0</v>
      </c>
      <c r="Q137" s="191">
        <v>0</v>
      </c>
      <c r="R137" s="191">
        <f>Q137*H137</f>
        <v>0</v>
      </c>
      <c r="S137" s="191">
        <v>0</v>
      </c>
      <c r="T137" s="192">
        <f>S137*H137</f>
        <v>0</v>
      </c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R137" s="193" t="s">
        <v>108</v>
      </c>
      <c r="AT137" s="193" t="s">
        <v>259</v>
      </c>
      <c r="AU137" s="193" t="s">
        <v>82</v>
      </c>
      <c r="AY137" s="19" t="s">
        <v>257</v>
      </c>
      <c r="BE137" s="194">
        <f>IF(N137="základní",J137,0)</f>
        <v>0</v>
      </c>
      <c r="BF137" s="194">
        <f>IF(N137="snížená",J137,0)</f>
        <v>0</v>
      </c>
      <c r="BG137" s="194">
        <f>IF(N137="zákl. přenesená",J137,0)</f>
        <v>0</v>
      </c>
      <c r="BH137" s="194">
        <f>IF(N137="sníž. přenesená",J137,0)</f>
        <v>0</v>
      </c>
      <c r="BI137" s="194">
        <f>IF(N137="nulová",J137,0)</f>
        <v>0</v>
      </c>
      <c r="BJ137" s="19" t="s">
        <v>82</v>
      </c>
      <c r="BK137" s="194">
        <f>ROUND(I137*H137,2)</f>
        <v>0</v>
      </c>
      <c r="BL137" s="19" t="s">
        <v>108</v>
      </c>
      <c r="BM137" s="193" t="s">
        <v>364</v>
      </c>
    </row>
    <row r="138" s="2" customFormat="1">
      <c r="A138" s="38"/>
      <c r="B138" s="39"/>
      <c r="C138" s="38"/>
      <c r="D138" s="196" t="s">
        <v>1062</v>
      </c>
      <c r="E138" s="38"/>
      <c r="F138" s="237" t="s">
        <v>4611</v>
      </c>
      <c r="G138" s="38"/>
      <c r="H138" s="38"/>
      <c r="I138" s="238"/>
      <c r="J138" s="38"/>
      <c r="K138" s="38"/>
      <c r="L138" s="39"/>
      <c r="M138" s="239"/>
      <c r="N138" s="240"/>
      <c r="O138" s="77"/>
      <c r="P138" s="77"/>
      <c r="Q138" s="77"/>
      <c r="R138" s="77"/>
      <c r="S138" s="77"/>
      <c r="T138" s="78"/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T138" s="19" t="s">
        <v>1062</v>
      </c>
      <c r="AU138" s="19" t="s">
        <v>82</v>
      </c>
    </row>
    <row r="139" s="2" customFormat="1" ht="24.15" customHeight="1">
      <c r="A139" s="38"/>
      <c r="B139" s="181"/>
      <c r="C139" s="182" t="s">
        <v>314</v>
      </c>
      <c r="D139" s="182" t="s">
        <v>259</v>
      </c>
      <c r="E139" s="183" t="s">
        <v>3006</v>
      </c>
      <c r="F139" s="184" t="s">
        <v>3627</v>
      </c>
      <c r="G139" s="185" t="s">
        <v>2365</v>
      </c>
      <c r="H139" s="186">
        <v>5</v>
      </c>
      <c r="I139" s="187"/>
      <c r="J139" s="188">
        <f>ROUND(I139*H139,2)</f>
        <v>0</v>
      </c>
      <c r="K139" s="184" t="s">
        <v>2351</v>
      </c>
      <c r="L139" s="39"/>
      <c r="M139" s="189" t="s">
        <v>1</v>
      </c>
      <c r="N139" s="190" t="s">
        <v>40</v>
      </c>
      <c r="O139" s="77"/>
      <c r="P139" s="191">
        <f>O139*H139</f>
        <v>0</v>
      </c>
      <c r="Q139" s="191">
        <v>0</v>
      </c>
      <c r="R139" s="191">
        <f>Q139*H139</f>
        <v>0</v>
      </c>
      <c r="S139" s="191">
        <v>0</v>
      </c>
      <c r="T139" s="192">
        <f>S139*H139</f>
        <v>0</v>
      </c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R139" s="193" t="s">
        <v>108</v>
      </c>
      <c r="AT139" s="193" t="s">
        <v>259</v>
      </c>
      <c r="AU139" s="193" t="s">
        <v>82</v>
      </c>
      <c r="AY139" s="19" t="s">
        <v>257</v>
      </c>
      <c r="BE139" s="194">
        <f>IF(N139="základní",J139,0)</f>
        <v>0</v>
      </c>
      <c r="BF139" s="194">
        <f>IF(N139="snížená",J139,0)</f>
        <v>0</v>
      </c>
      <c r="BG139" s="194">
        <f>IF(N139="zákl. přenesená",J139,0)</f>
        <v>0</v>
      </c>
      <c r="BH139" s="194">
        <f>IF(N139="sníž. přenesená",J139,0)</f>
        <v>0</v>
      </c>
      <c r="BI139" s="194">
        <f>IF(N139="nulová",J139,0)</f>
        <v>0</v>
      </c>
      <c r="BJ139" s="19" t="s">
        <v>82</v>
      </c>
      <c r="BK139" s="194">
        <f>ROUND(I139*H139,2)</f>
        <v>0</v>
      </c>
      <c r="BL139" s="19" t="s">
        <v>108</v>
      </c>
      <c r="BM139" s="193" t="s">
        <v>374</v>
      </c>
    </row>
    <row r="140" s="2" customFormat="1" ht="24.15" customHeight="1">
      <c r="A140" s="38"/>
      <c r="B140" s="181"/>
      <c r="C140" s="182" t="s">
        <v>320</v>
      </c>
      <c r="D140" s="182" t="s">
        <v>259</v>
      </c>
      <c r="E140" s="183" t="s">
        <v>3008</v>
      </c>
      <c r="F140" s="184" t="s">
        <v>3628</v>
      </c>
      <c r="G140" s="185" t="s">
        <v>2365</v>
      </c>
      <c r="H140" s="186">
        <v>5</v>
      </c>
      <c r="I140" s="187"/>
      <c r="J140" s="188">
        <f>ROUND(I140*H140,2)</f>
        <v>0</v>
      </c>
      <c r="K140" s="184" t="s">
        <v>2351</v>
      </c>
      <c r="L140" s="39"/>
      <c r="M140" s="189" t="s">
        <v>1</v>
      </c>
      <c r="N140" s="190" t="s">
        <v>40</v>
      </c>
      <c r="O140" s="77"/>
      <c r="P140" s="191">
        <f>O140*H140</f>
        <v>0</v>
      </c>
      <c r="Q140" s="191">
        <v>0</v>
      </c>
      <c r="R140" s="191">
        <f>Q140*H140</f>
        <v>0</v>
      </c>
      <c r="S140" s="191">
        <v>0</v>
      </c>
      <c r="T140" s="192">
        <f>S140*H140</f>
        <v>0</v>
      </c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R140" s="193" t="s">
        <v>108</v>
      </c>
      <c r="AT140" s="193" t="s">
        <v>259</v>
      </c>
      <c r="AU140" s="193" t="s">
        <v>82</v>
      </c>
      <c r="AY140" s="19" t="s">
        <v>257</v>
      </c>
      <c r="BE140" s="194">
        <f>IF(N140="základní",J140,0)</f>
        <v>0</v>
      </c>
      <c r="BF140" s="194">
        <f>IF(N140="snížená",J140,0)</f>
        <v>0</v>
      </c>
      <c r="BG140" s="194">
        <f>IF(N140="zákl. přenesená",J140,0)</f>
        <v>0</v>
      </c>
      <c r="BH140" s="194">
        <f>IF(N140="sníž. přenesená",J140,0)</f>
        <v>0</v>
      </c>
      <c r="BI140" s="194">
        <f>IF(N140="nulová",J140,0)</f>
        <v>0</v>
      </c>
      <c r="BJ140" s="19" t="s">
        <v>82</v>
      </c>
      <c r="BK140" s="194">
        <f>ROUND(I140*H140,2)</f>
        <v>0</v>
      </c>
      <c r="BL140" s="19" t="s">
        <v>108</v>
      </c>
      <c r="BM140" s="193" t="s">
        <v>388</v>
      </c>
    </row>
    <row r="141" s="2" customFormat="1">
      <c r="A141" s="38"/>
      <c r="B141" s="39"/>
      <c r="C141" s="38"/>
      <c r="D141" s="196" t="s">
        <v>1062</v>
      </c>
      <c r="E141" s="38"/>
      <c r="F141" s="237" t="s">
        <v>4612</v>
      </c>
      <c r="G141" s="38"/>
      <c r="H141" s="38"/>
      <c r="I141" s="238"/>
      <c r="J141" s="38"/>
      <c r="K141" s="38"/>
      <c r="L141" s="39"/>
      <c r="M141" s="239"/>
      <c r="N141" s="240"/>
      <c r="O141" s="77"/>
      <c r="P141" s="77"/>
      <c r="Q141" s="77"/>
      <c r="R141" s="77"/>
      <c r="S141" s="77"/>
      <c r="T141" s="78"/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T141" s="19" t="s">
        <v>1062</v>
      </c>
      <c r="AU141" s="19" t="s">
        <v>82</v>
      </c>
    </row>
    <row r="142" s="2" customFormat="1" ht="16.5" customHeight="1">
      <c r="A142" s="38"/>
      <c r="B142" s="181"/>
      <c r="C142" s="182" t="s">
        <v>327</v>
      </c>
      <c r="D142" s="182" t="s">
        <v>259</v>
      </c>
      <c r="E142" s="183" t="s">
        <v>3011</v>
      </c>
      <c r="F142" s="184" t="s">
        <v>3630</v>
      </c>
      <c r="G142" s="185" t="s">
        <v>2365</v>
      </c>
      <c r="H142" s="186">
        <v>5</v>
      </c>
      <c r="I142" s="187"/>
      <c r="J142" s="188">
        <f>ROUND(I142*H142,2)</f>
        <v>0</v>
      </c>
      <c r="K142" s="184" t="s">
        <v>2351</v>
      </c>
      <c r="L142" s="39"/>
      <c r="M142" s="189" t="s">
        <v>1</v>
      </c>
      <c r="N142" s="190" t="s">
        <v>40</v>
      </c>
      <c r="O142" s="77"/>
      <c r="P142" s="191">
        <f>O142*H142</f>
        <v>0</v>
      </c>
      <c r="Q142" s="191">
        <v>0</v>
      </c>
      <c r="R142" s="191">
        <f>Q142*H142</f>
        <v>0</v>
      </c>
      <c r="S142" s="191">
        <v>0</v>
      </c>
      <c r="T142" s="192">
        <f>S142*H142</f>
        <v>0</v>
      </c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R142" s="193" t="s">
        <v>108</v>
      </c>
      <c r="AT142" s="193" t="s">
        <v>259</v>
      </c>
      <c r="AU142" s="193" t="s">
        <v>82</v>
      </c>
      <c r="AY142" s="19" t="s">
        <v>257</v>
      </c>
      <c r="BE142" s="194">
        <f>IF(N142="základní",J142,0)</f>
        <v>0</v>
      </c>
      <c r="BF142" s="194">
        <f>IF(N142="snížená",J142,0)</f>
        <v>0</v>
      </c>
      <c r="BG142" s="194">
        <f>IF(N142="zákl. přenesená",J142,0)</f>
        <v>0</v>
      </c>
      <c r="BH142" s="194">
        <f>IF(N142="sníž. přenesená",J142,0)</f>
        <v>0</v>
      </c>
      <c r="BI142" s="194">
        <f>IF(N142="nulová",J142,0)</f>
        <v>0</v>
      </c>
      <c r="BJ142" s="19" t="s">
        <v>82</v>
      </c>
      <c r="BK142" s="194">
        <f>ROUND(I142*H142,2)</f>
        <v>0</v>
      </c>
      <c r="BL142" s="19" t="s">
        <v>108</v>
      </c>
      <c r="BM142" s="193" t="s">
        <v>402</v>
      </c>
    </row>
    <row r="143" s="2" customFormat="1" ht="16.5" customHeight="1">
      <c r="A143" s="38"/>
      <c r="B143" s="181"/>
      <c r="C143" s="182" t="s">
        <v>334</v>
      </c>
      <c r="D143" s="182" t="s">
        <v>259</v>
      </c>
      <c r="E143" s="183" t="s">
        <v>3014</v>
      </c>
      <c r="F143" s="184" t="s">
        <v>3631</v>
      </c>
      <c r="G143" s="185" t="s">
        <v>2365</v>
      </c>
      <c r="H143" s="186">
        <v>5</v>
      </c>
      <c r="I143" s="187"/>
      <c r="J143" s="188">
        <f>ROUND(I143*H143,2)</f>
        <v>0</v>
      </c>
      <c r="K143" s="184" t="s">
        <v>2351</v>
      </c>
      <c r="L143" s="39"/>
      <c r="M143" s="189" t="s">
        <v>1</v>
      </c>
      <c r="N143" s="190" t="s">
        <v>40</v>
      </c>
      <c r="O143" s="77"/>
      <c r="P143" s="191">
        <f>O143*H143</f>
        <v>0</v>
      </c>
      <c r="Q143" s="191">
        <v>0</v>
      </c>
      <c r="R143" s="191">
        <f>Q143*H143</f>
        <v>0</v>
      </c>
      <c r="S143" s="191">
        <v>0</v>
      </c>
      <c r="T143" s="192">
        <f>S143*H143</f>
        <v>0</v>
      </c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R143" s="193" t="s">
        <v>108</v>
      </c>
      <c r="AT143" s="193" t="s">
        <v>259</v>
      </c>
      <c r="AU143" s="193" t="s">
        <v>82</v>
      </c>
      <c r="AY143" s="19" t="s">
        <v>257</v>
      </c>
      <c r="BE143" s="194">
        <f>IF(N143="základní",J143,0)</f>
        <v>0</v>
      </c>
      <c r="BF143" s="194">
        <f>IF(N143="snížená",J143,0)</f>
        <v>0</v>
      </c>
      <c r="BG143" s="194">
        <f>IF(N143="zákl. přenesená",J143,0)</f>
        <v>0</v>
      </c>
      <c r="BH143" s="194">
        <f>IF(N143="sníž. přenesená",J143,0)</f>
        <v>0</v>
      </c>
      <c r="BI143" s="194">
        <f>IF(N143="nulová",J143,0)</f>
        <v>0</v>
      </c>
      <c r="BJ143" s="19" t="s">
        <v>82</v>
      </c>
      <c r="BK143" s="194">
        <f>ROUND(I143*H143,2)</f>
        <v>0</v>
      </c>
      <c r="BL143" s="19" t="s">
        <v>108</v>
      </c>
      <c r="BM143" s="193" t="s">
        <v>413</v>
      </c>
    </row>
    <row r="144" s="2" customFormat="1">
      <c r="A144" s="38"/>
      <c r="B144" s="39"/>
      <c r="C144" s="38"/>
      <c r="D144" s="196" t="s">
        <v>1062</v>
      </c>
      <c r="E144" s="38"/>
      <c r="F144" s="237" t="s">
        <v>4612</v>
      </c>
      <c r="G144" s="38"/>
      <c r="H144" s="38"/>
      <c r="I144" s="238"/>
      <c r="J144" s="38"/>
      <c r="K144" s="38"/>
      <c r="L144" s="39"/>
      <c r="M144" s="239"/>
      <c r="N144" s="240"/>
      <c r="O144" s="77"/>
      <c r="P144" s="77"/>
      <c r="Q144" s="77"/>
      <c r="R144" s="77"/>
      <c r="S144" s="77"/>
      <c r="T144" s="78"/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T144" s="19" t="s">
        <v>1062</v>
      </c>
      <c r="AU144" s="19" t="s">
        <v>82</v>
      </c>
    </row>
    <row r="145" s="2" customFormat="1" ht="16.5" customHeight="1">
      <c r="A145" s="38"/>
      <c r="B145" s="181"/>
      <c r="C145" s="182" t="s">
        <v>343</v>
      </c>
      <c r="D145" s="182" t="s">
        <v>259</v>
      </c>
      <c r="E145" s="183" t="s">
        <v>3017</v>
      </c>
      <c r="F145" s="184" t="s">
        <v>3632</v>
      </c>
      <c r="G145" s="185" t="s">
        <v>2365</v>
      </c>
      <c r="H145" s="186">
        <v>2</v>
      </c>
      <c r="I145" s="187"/>
      <c r="J145" s="188">
        <f>ROUND(I145*H145,2)</f>
        <v>0</v>
      </c>
      <c r="K145" s="184" t="s">
        <v>2351</v>
      </c>
      <c r="L145" s="39"/>
      <c r="M145" s="189" t="s">
        <v>1</v>
      </c>
      <c r="N145" s="190" t="s">
        <v>40</v>
      </c>
      <c r="O145" s="77"/>
      <c r="P145" s="191">
        <f>O145*H145</f>
        <v>0</v>
      </c>
      <c r="Q145" s="191">
        <v>0</v>
      </c>
      <c r="R145" s="191">
        <f>Q145*H145</f>
        <v>0</v>
      </c>
      <c r="S145" s="191">
        <v>0</v>
      </c>
      <c r="T145" s="192">
        <f>S145*H145</f>
        <v>0</v>
      </c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  <c r="AR145" s="193" t="s">
        <v>108</v>
      </c>
      <c r="AT145" s="193" t="s">
        <v>259</v>
      </c>
      <c r="AU145" s="193" t="s">
        <v>82</v>
      </c>
      <c r="AY145" s="19" t="s">
        <v>257</v>
      </c>
      <c r="BE145" s="194">
        <f>IF(N145="základní",J145,0)</f>
        <v>0</v>
      </c>
      <c r="BF145" s="194">
        <f>IF(N145="snížená",J145,0)</f>
        <v>0</v>
      </c>
      <c r="BG145" s="194">
        <f>IF(N145="zákl. přenesená",J145,0)</f>
        <v>0</v>
      </c>
      <c r="BH145" s="194">
        <f>IF(N145="sníž. přenesená",J145,0)</f>
        <v>0</v>
      </c>
      <c r="BI145" s="194">
        <f>IF(N145="nulová",J145,0)</f>
        <v>0</v>
      </c>
      <c r="BJ145" s="19" t="s">
        <v>82</v>
      </c>
      <c r="BK145" s="194">
        <f>ROUND(I145*H145,2)</f>
        <v>0</v>
      </c>
      <c r="BL145" s="19" t="s">
        <v>108</v>
      </c>
      <c r="BM145" s="193" t="s">
        <v>427</v>
      </c>
    </row>
    <row r="146" s="2" customFormat="1" ht="16.5" customHeight="1">
      <c r="A146" s="38"/>
      <c r="B146" s="181"/>
      <c r="C146" s="182" t="s">
        <v>350</v>
      </c>
      <c r="D146" s="182" t="s">
        <v>259</v>
      </c>
      <c r="E146" s="183" t="s">
        <v>3019</v>
      </c>
      <c r="F146" s="184" t="s">
        <v>3633</v>
      </c>
      <c r="G146" s="185" t="s">
        <v>2365</v>
      </c>
      <c r="H146" s="186">
        <v>2</v>
      </c>
      <c r="I146" s="187"/>
      <c r="J146" s="188">
        <f>ROUND(I146*H146,2)</f>
        <v>0</v>
      </c>
      <c r="K146" s="184" t="s">
        <v>2351</v>
      </c>
      <c r="L146" s="39"/>
      <c r="M146" s="189" t="s">
        <v>1</v>
      </c>
      <c r="N146" s="190" t="s">
        <v>40</v>
      </c>
      <c r="O146" s="77"/>
      <c r="P146" s="191">
        <f>O146*H146</f>
        <v>0</v>
      </c>
      <c r="Q146" s="191">
        <v>0</v>
      </c>
      <c r="R146" s="191">
        <f>Q146*H146</f>
        <v>0</v>
      </c>
      <c r="S146" s="191">
        <v>0</v>
      </c>
      <c r="T146" s="192">
        <f>S146*H146</f>
        <v>0</v>
      </c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  <c r="AR146" s="193" t="s">
        <v>108</v>
      </c>
      <c r="AT146" s="193" t="s">
        <v>259</v>
      </c>
      <c r="AU146" s="193" t="s">
        <v>82</v>
      </c>
      <c r="AY146" s="19" t="s">
        <v>257</v>
      </c>
      <c r="BE146" s="194">
        <f>IF(N146="základní",J146,0)</f>
        <v>0</v>
      </c>
      <c r="BF146" s="194">
        <f>IF(N146="snížená",J146,0)</f>
        <v>0</v>
      </c>
      <c r="BG146" s="194">
        <f>IF(N146="zákl. přenesená",J146,0)</f>
        <v>0</v>
      </c>
      <c r="BH146" s="194">
        <f>IF(N146="sníž. přenesená",J146,0)</f>
        <v>0</v>
      </c>
      <c r="BI146" s="194">
        <f>IF(N146="nulová",J146,0)</f>
        <v>0</v>
      </c>
      <c r="BJ146" s="19" t="s">
        <v>82</v>
      </c>
      <c r="BK146" s="194">
        <f>ROUND(I146*H146,2)</f>
        <v>0</v>
      </c>
      <c r="BL146" s="19" t="s">
        <v>108</v>
      </c>
      <c r="BM146" s="193" t="s">
        <v>439</v>
      </c>
    </row>
    <row r="147" s="2" customFormat="1">
      <c r="A147" s="38"/>
      <c r="B147" s="39"/>
      <c r="C147" s="38"/>
      <c r="D147" s="196" t="s">
        <v>1062</v>
      </c>
      <c r="E147" s="38"/>
      <c r="F147" s="237" t="s">
        <v>4613</v>
      </c>
      <c r="G147" s="38"/>
      <c r="H147" s="38"/>
      <c r="I147" s="238"/>
      <c r="J147" s="38"/>
      <c r="K147" s="38"/>
      <c r="L147" s="39"/>
      <c r="M147" s="239"/>
      <c r="N147" s="240"/>
      <c r="O147" s="77"/>
      <c r="P147" s="77"/>
      <c r="Q147" s="77"/>
      <c r="R147" s="77"/>
      <c r="S147" s="77"/>
      <c r="T147" s="78"/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  <c r="AT147" s="19" t="s">
        <v>1062</v>
      </c>
      <c r="AU147" s="19" t="s">
        <v>82</v>
      </c>
    </row>
    <row r="148" s="2" customFormat="1" ht="21.75" customHeight="1">
      <c r="A148" s="38"/>
      <c r="B148" s="181"/>
      <c r="C148" s="182" t="s">
        <v>8</v>
      </c>
      <c r="D148" s="182" t="s">
        <v>259</v>
      </c>
      <c r="E148" s="183" t="s">
        <v>3021</v>
      </c>
      <c r="F148" s="184" t="s">
        <v>3635</v>
      </c>
      <c r="G148" s="185" t="s">
        <v>422</v>
      </c>
      <c r="H148" s="186">
        <v>354</v>
      </c>
      <c r="I148" s="187"/>
      <c r="J148" s="188">
        <f>ROUND(I148*H148,2)</f>
        <v>0</v>
      </c>
      <c r="K148" s="184" t="s">
        <v>2351</v>
      </c>
      <c r="L148" s="39"/>
      <c r="M148" s="189" t="s">
        <v>1</v>
      </c>
      <c r="N148" s="190" t="s">
        <v>40</v>
      </c>
      <c r="O148" s="77"/>
      <c r="P148" s="191">
        <f>O148*H148</f>
        <v>0</v>
      </c>
      <c r="Q148" s="191">
        <v>0</v>
      </c>
      <c r="R148" s="191">
        <f>Q148*H148</f>
        <v>0</v>
      </c>
      <c r="S148" s="191">
        <v>0</v>
      </c>
      <c r="T148" s="192">
        <f>S148*H148</f>
        <v>0</v>
      </c>
      <c r="U148" s="38"/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  <c r="AR148" s="193" t="s">
        <v>108</v>
      </c>
      <c r="AT148" s="193" t="s">
        <v>259</v>
      </c>
      <c r="AU148" s="193" t="s">
        <v>82</v>
      </c>
      <c r="AY148" s="19" t="s">
        <v>257</v>
      </c>
      <c r="BE148" s="194">
        <f>IF(N148="základní",J148,0)</f>
        <v>0</v>
      </c>
      <c r="BF148" s="194">
        <f>IF(N148="snížená",J148,0)</f>
        <v>0</v>
      </c>
      <c r="BG148" s="194">
        <f>IF(N148="zákl. přenesená",J148,0)</f>
        <v>0</v>
      </c>
      <c r="BH148" s="194">
        <f>IF(N148="sníž. přenesená",J148,0)</f>
        <v>0</v>
      </c>
      <c r="BI148" s="194">
        <f>IF(N148="nulová",J148,0)</f>
        <v>0</v>
      </c>
      <c r="BJ148" s="19" t="s">
        <v>82</v>
      </c>
      <c r="BK148" s="194">
        <f>ROUND(I148*H148,2)</f>
        <v>0</v>
      </c>
      <c r="BL148" s="19" t="s">
        <v>108</v>
      </c>
      <c r="BM148" s="193" t="s">
        <v>450</v>
      </c>
    </row>
    <row r="149" s="2" customFormat="1" ht="21.75" customHeight="1">
      <c r="A149" s="38"/>
      <c r="B149" s="181"/>
      <c r="C149" s="182" t="s">
        <v>364</v>
      </c>
      <c r="D149" s="182" t="s">
        <v>259</v>
      </c>
      <c r="E149" s="183" t="s">
        <v>3023</v>
      </c>
      <c r="F149" s="184" t="s">
        <v>3636</v>
      </c>
      <c r="G149" s="185" t="s">
        <v>422</v>
      </c>
      <c r="H149" s="186">
        <v>354</v>
      </c>
      <c r="I149" s="187"/>
      <c r="J149" s="188">
        <f>ROUND(I149*H149,2)</f>
        <v>0</v>
      </c>
      <c r="K149" s="184" t="s">
        <v>2351</v>
      </c>
      <c r="L149" s="39"/>
      <c r="M149" s="189" t="s">
        <v>1</v>
      </c>
      <c r="N149" s="190" t="s">
        <v>40</v>
      </c>
      <c r="O149" s="77"/>
      <c r="P149" s="191">
        <f>O149*H149</f>
        <v>0</v>
      </c>
      <c r="Q149" s="191">
        <v>0</v>
      </c>
      <c r="R149" s="191">
        <f>Q149*H149</f>
        <v>0</v>
      </c>
      <c r="S149" s="191">
        <v>0</v>
      </c>
      <c r="T149" s="192">
        <f>S149*H149</f>
        <v>0</v>
      </c>
      <c r="U149" s="38"/>
      <c r="V149" s="38"/>
      <c r="W149" s="38"/>
      <c r="X149" s="38"/>
      <c r="Y149" s="38"/>
      <c r="Z149" s="38"/>
      <c r="AA149" s="38"/>
      <c r="AB149" s="38"/>
      <c r="AC149" s="38"/>
      <c r="AD149" s="38"/>
      <c r="AE149" s="38"/>
      <c r="AR149" s="193" t="s">
        <v>108</v>
      </c>
      <c r="AT149" s="193" t="s">
        <v>259</v>
      </c>
      <c r="AU149" s="193" t="s">
        <v>82</v>
      </c>
      <c r="AY149" s="19" t="s">
        <v>257</v>
      </c>
      <c r="BE149" s="194">
        <f>IF(N149="základní",J149,0)</f>
        <v>0</v>
      </c>
      <c r="BF149" s="194">
        <f>IF(N149="snížená",J149,0)</f>
        <v>0</v>
      </c>
      <c r="BG149" s="194">
        <f>IF(N149="zákl. přenesená",J149,0)</f>
        <v>0</v>
      </c>
      <c r="BH149" s="194">
        <f>IF(N149="sníž. přenesená",J149,0)</f>
        <v>0</v>
      </c>
      <c r="BI149" s="194">
        <f>IF(N149="nulová",J149,0)</f>
        <v>0</v>
      </c>
      <c r="BJ149" s="19" t="s">
        <v>82</v>
      </c>
      <c r="BK149" s="194">
        <f>ROUND(I149*H149,2)</f>
        <v>0</v>
      </c>
      <c r="BL149" s="19" t="s">
        <v>108</v>
      </c>
      <c r="BM149" s="193" t="s">
        <v>462</v>
      </c>
    </row>
    <row r="150" s="2" customFormat="1">
      <c r="A150" s="38"/>
      <c r="B150" s="39"/>
      <c r="C150" s="38"/>
      <c r="D150" s="196" t="s">
        <v>1062</v>
      </c>
      <c r="E150" s="38"/>
      <c r="F150" s="237" t="s">
        <v>4614</v>
      </c>
      <c r="G150" s="38"/>
      <c r="H150" s="38"/>
      <c r="I150" s="238"/>
      <c r="J150" s="38"/>
      <c r="K150" s="38"/>
      <c r="L150" s="39"/>
      <c r="M150" s="239"/>
      <c r="N150" s="240"/>
      <c r="O150" s="77"/>
      <c r="P150" s="77"/>
      <c r="Q150" s="77"/>
      <c r="R150" s="77"/>
      <c r="S150" s="77"/>
      <c r="T150" s="78"/>
      <c r="U150" s="38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  <c r="AT150" s="19" t="s">
        <v>1062</v>
      </c>
      <c r="AU150" s="19" t="s">
        <v>82</v>
      </c>
    </row>
    <row r="151" s="2" customFormat="1" ht="24.15" customHeight="1">
      <c r="A151" s="38"/>
      <c r="B151" s="181"/>
      <c r="C151" s="182" t="s">
        <v>368</v>
      </c>
      <c r="D151" s="182" t="s">
        <v>259</v>
      </c>
      <c r="E151" s="183" t="s">
        <v>3025</v>
      </c>
      <c r="F151" s="184" t="s">
        <v>3638</v>
      </c>
      <c r="G151" s="185" t="s">
        <v>422</v>
      </c>
      <c r="H151" s="186">
        <v>245</v>
      </c>
      <c r="I151" s="187"/>
      <c r="J151" s="188">
        <f>ROUND(I151*H151,2)</f>
        <v>0</v>
      </c>
      <c r="K151" s="184" t="s">
        <v>2351</v>
      </c>
      <c r="L151" s="39"/>
      <c r="M151" s="189" t="s">
        <v>1</v>
      </c>
      <c r="N151" s="190" t="s">
        <v>40</v>
      </c>
      <c r="O151" s="77"/>
      <c r="P151" s="191">
        <f>O151*H151</f>
        <v>0</v>
      </c>
      <c r="Q151" s="191">
        <v>0</v>
      </c>
      <c r="R151" s="191">
        <f>Q151*H151</f>
        <v>0</v>
      </c>
      <c r="S151" s="191">
        <v>0</v>
      </c>
      <c r="T151" s="192">
        <f>S151*H151</f>
        <v>0</v>
      </c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  <c r="AR151" s="193" t="s">
        <v>108</v>
      </c>
      <c r="AT151" s="193" t="s">
        <v>259</v>
      </c>
      <c r="AU151" s="193" t="s">
        <v>82</v>
      </c>
      <c r="AY151" s="19" t="s">
        <v>257</v>
      </c>
      <c r="BE151" s="194">
        <f>IF(N151="základní",J151,0)</f>
        <v>0</v>
      </c>
      <c r="BF151" s="194">
        <f>IF(N151="snížená",J151,0)</f>
        <v>0</v>
      </c>
      <c r="BG151" s="194">
        <f>IF(N151="zákl. přenesená",J151,0)</f>
        <v>0</v>
      </c>
      <c r="BH151" s="194">
        <f>IF(N151="sníž. přenesená",J151,0)</f>
        <v>0</v>
      </c>
      <c r="BI151" s="194">
        <f>IF(N151="nulová",J151,0)</f>
        <v>0</v>
      </c>
      <c r="BJ151" s="19" t="s">
        <v>82</v>
      </c>
      <c r="BK151" s="194">
        <f>ROUND(I151*H151,2)</f>
        <v>0</v>
      </c>
      <c r="BL151" s="19" t="s">
        <v>108</v>
      </c>
      <c r="BM151" s="193" t="s">
        <v>476</v>
      </c>
    </row>
    <row r="152" s="2" customFormat="1" ht="24.15" customHeight="1">
      <c r="A152" s="38"/>
      <c r="B152" s="181"/>
      <c r="C152" s="182" t="s">
        <v>374</v>
      </c>
      <c r="D152" s="182" t="s">
        <v>259</v>
      </c>
      <c r="E152" s="183" t="s">
        <v>3027</v>
      </c>
      <c r="F152" s="184" t="s">
        <v>3639</v>
      </c>
      <c r="G152" s="185" t="s">
        <v>422</v>
      </c>
      <c r="H152" s="186">
        <v>245</v>
      </c>
      <c r="I152" s="187"/>
      <c r="J152" s="188">
        <f>ROUND(I152*H152,2)</f>
        <v>0</v>
      </c>
      <c r="K152" s="184" t="s">
        <v>2351</v>
      </c>
      <c r="L152" s="39"/>
      <c r="M152" s="189" t="s">
        <v>1</v>
      </c>
      <c r="N152" s="190" t="s">
        <v>40</v>
      </c>
      <c r="O152" s="77"/>
      <c r="P152" s="191">
        <f>O152*H152</f>
        <v>0</v>
      </c>
      <c r="Q152" s="191">
        <v>0</v>
      </c>
      <c r="R152" s="191">
        <f>Q152*H152</f>
        <v>0</v>
      </c>
      <c r="S152" s="191">
        <v>0</v>
      </c>
      <c r="T152" s="192">
        <f>S152*H152</f>
        <v>0</v>
      </c>
      <c r="U152" s="38"/>
      <c r="V152" s="38"/>
      <c r="W152" s="38"/>
      <c r="X152" s="38"/>
      <c r="Y152" s="38"/>
      <c r="Z152" s="38"/>
      <c r="AA152" s="38"/>
      <c r="AB152" s="38"/>
      <c r="AC152" s="38"/>
      <c r="AD152" s="38"/>
      <c r="AE152" s="38"/>
      <c r="AR152" s="193" t="s">
        <v>108</v>
      </c>
      <c r="AT152" s="193" t="s">
        <v>259</v>
      </c>
      <c r="AU152" s="193" t="s">
        <v>82</v>
      </c>
      <c r="AY152" s="19" t="s">
        <v>257</v>
      </c>
      <c r="BE152" s="194">
        <f>IF(N152="základní",J152,0)</f>
        <v>0</v>
      </c>
      <c r="BF152" s="194">
        <f>IF(N152="snížená",J152,0)</f>
        <v>0</v>
      </c>
      <c r="BG152" s="194">
        <f>IF(N152="zákl. přenesená",J152,0)</f>
        <v>0</v>
      </c>
      <c r="BH152" s="194">
        <f>IF(N152="sníž. přenesená",J152,0)</f>
        <v>0</v>
      </c>
      <c r="BI152" s="194">
        <f>IF(N152="nulová",J152,0)</f>
        <v>0</v>
      </c>
      <c r="BJ152" s="19" t="s">
        <v>82</v>
      </c>
      <c r="BK152" s="194">
        <f>ROUND(I152*H152,2)</f>
        <v>0</v>
      </c>
      <c r="BL152" s="19" t="s">
        <v>108</v>
      </c>
      <c r="BM152" s="193" t="s">
        <v>490</v>
      </c>
    </row>
    <row r="153" s="2" customFormat="1">
      <c r="A153" s="38"/>
      <c r="B153" s="39"/>
      <c r="C153" s="38"/>
      <c r="D153" s="196" t="s">
        <v>1062</v>
      </c>
      <c r="E153" s="38"/>
      <c r="F153" s="237" t="s">
        <v>4615</v>
      </c>
      <c r="G153" s="38"/>
      <c r="H153" s="38"/>
      <c r="I153" s="238"/>
      <c r="J153" s="38"/>
      <c r="K153" s="38"/>
      <c r="L153" s="39"/>
      <c r="M153" s="239"/>
      <c r="N153" s="240"/>
      <c r="O153" s="77"/>
      <c r="P153" s="77"/>
      <c r="Q153" s="77"/>
      <c r="R153" s="77"/>
      <c r="S153" s="77"/>
      <c r="T153" s="78"/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  <c r="AT153" s="19" t="s">
        <v>1062</v>
      </c>
      <c r="AU153" s="19" t="s">
        <v>82</v>
      </c>
    </row>
    <row r="154" s="2" customFormat="1" ht="24.15" customHeight="1">
      <c r="A154" s="38"/>
      <c r="B154" s="181"/>
      <c r="C154" s="182" t="s">
        <v>379</v>
      </c>
      <c r="D154" s="182" t="s">
        <v>259</v>
      </c>
      <c r="E154" s="183" t="s">
        <v>3054</v>
      </c>
      <c r="F154" s="184" t="s">
        <v>3058</v>
      </c>
      <c r="G154" s="185" t="s">
        <v>2365</v>
      </c>
      <c r="H154" s="186">
        <v>920</v>
      </c>
      <c r="I154" s="187"/>
      <c r="J154" s="188">
        <f>ROUND(I154*H154,2)</f>
        <v>0</v>
      </c>
      <c r="K154" s="184" t="s">
        <v>2351</v>
      </c>
      <c r="L154" s="39"/>
      <c r="M154" s="189" t="s">
        <v>1</v>
      </c>
      <c r="N154" s="190" t="s">
        <v>40</v>
      </c>
      <c r="O154" s="77"/>
      <c r="P154" s="191">
        <f>O154*H154</f>
        <v>0</v>
      </c>
      <c r="Q154" s="191">
        <v>0</v>
      </c>
      <c r="R154" s="191">
        <f>Q154*H154</f>
        <v>0</v>
      </c>
      <c r="S154" s="191">
        <v>0</v>
      </c>
      <c r="T154" s="192">
        <f>S154*H154</f>
        <v>0</v>
      </c>
      <c r="U154" s="38"/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  <c r="AR154" s="193" t="s">
        <v>108</v>
      </c>
      <c r="AT154" s="193" t="s">
        <v>259</v>
      </c>
      <c r="AU154" s="193" t="s">
        <v>82</v>
      </c>
      <c r="AY154" s="19" t="s">
        <v>257</v>
      </c>
      <c r="BE154" s="194">
        <f>IF(N154="základní",J154,0)</f>
        <v>0</v>
      </c>
      <c r="BF154" s="194">
        <f>IF(N154="snížená",J154,0)</f>
        <v>0</v>
      </c>
      <c r="BG154" s="194">
        <f>IF(N154="zákl. přenesená",J154,0)</f>
        <v>0</v>
      </c>
      <c r="BH154" s="194">
        <f>IF(N154="sníž. přenesená",J154,0)</f>
        <v>0</v>
      </c>
      <c r="BI154" s="194">
        <f>IF(N154="nulová",J154,0)</f>
        <v>0</v>
      </c>
      <c r="BJ154" s="19" t="s">
        <v>82</v>
      </c>
      <c r="BK154" s="194">
        <f>ROUND(I154*H154,2)</f>
        <v>0</v>
      </c>
      <c r="BL154" s="19" t="s">
        <v>108</v>
      </c>
      <c r="BM154" s="193" t="s">
        <v>530</v>
      </c>
    </row>
    <row r="155" s="2" customFormat="1" ht="24.15" customHeight="1">
      <c r="A155" s="38"/>
      <c r="B155" s="181"/>
      <c r="C155" s="182" t="s">
        <v>388</v>
      </c>
      <c r="D155" s="182" t="s">
        <v>259</v>
      </c>
      <c r="E155" s="183" t="s">
        <v>3057</v>
      </c>
      <c r="F155" s="184" t="s">
        <v>3060</v>
      </c>
      <c r="G155" s="185" t="s">
        <v>2365</v>
      </c>
      <c r="H155" s="186">
        <v>920</v>
      </c>
      <c r="I155" s="187"/>
      <c r="J155" s="188">
        <f>ROUND(I155*H155,2)</f>
        <v>0</v>
      </c>
      <c r="K155" s="184" t="s">
        <v>2351</v>
      </c>
      <c r="L155" s="39"/>
      <c r="M155" s="189" t="s">
        <v>1</v>
      </c>
      <c r="N155" s="190" t="s">
        <v>40</v>
      </c>
      <c r="O155" s="77"/>
      <c r="P155" s="191">
        <f>O155*H155</f>
        <v>0</v>
      </c>
      <c r="Q155" s="191">
        <v>0</v>
      </c>
      <c r="R155" s="191">
        <f>Q155*H155</f>
        <v>0</v>
      </c>
      <c r="S155" s="191">
        <v>0</v>
      </c>
      <c r="T155" s="192">
        <f>S155*H155</f>
        <v>0</v>
      </c>
      <c r="U155" s="38"/>
      <c r="V155" s="38"/>
      <c r="W155" s="38"/>
      <c r="X155" s="38"/>
      <c r="Y155" s="38"/>
      <c r="Z155" s="38"/>
      <c r="AA155" s="38"/>
      <c r="AB155" s="38"/>
      <c r="AC155" s="38"/>
      <c r="AD155" s="38"/>
      <c r="AE155" s="38"/>
      <c r="AR155" s="193" t="s">
        <v>108</v>
      </c>
      <c r="AT155" s="193" t="s">
        <v>259</v>
      </c>
      <c r="AU155" s="193" t="s">
        <v>82</v>
      </c>
      <c r="AY155" s="19" t="s">
        <v>257</v>
      </c>
      <c r="BE155" s="194">
        <f>IF(N155="základní",J155,0)</f>
        <v>0</v>
      </c>
      <c r="BF155" s="194">
        <f>IF(N155="snížená",J155,0)</f>
        <v>0</v>
      </c>
      <c r="BG155" s="194">
        <f>IF(N155="zákl. přenesená",J155,0)</f>
        <v>0</v>
      </c>
      <c r="BH155" s="194">
        <f>IF(N155="sníž. přenesená",J155,0)</f>
        <v>0</v>
      </c>
      <c r="BI155" s="194">
        <f>IF(N155="nulová",J155,0)</f>
        <v>0</v>
      </c>
      <c r="BJ155" s="19" t="s">
        <v>82</v>
      </c>
      <c r="BK155" s="194">
        <f>ROUND(I155*H155,2)</f>
        <v>0</v>
      </c>
      <c r="BL155" s="19" t="s">
        <v>108</v>
      </c>
      <c r="BM155" s="193" t="s">
        <v>589</v>
      </c>
    </row>
    <row r="156" s="2" customFormat="1">
      <c r="A156" s="38"/>
      <c r="B156" s="39"/>
      <c r="C156" s="38"/>
      <c r="D156" s="196" t="s">
        <v>1062</v>
      </c>
      <c r="E156" s="38"/>
      <c r="F156" s="237" t="s">
        <v>4616</v>
      </c>
      <c r="G156" s="38"/>
      <c r="H156" s="38"/>
      <c r="I156" s="238"/>
      <c r="J156" s="38"/>
      <c r="K156" s="38"/>
      <c r="L156" s="39"/>
      <c r="M156" s="239"/>
      <c r="N156" s="240"/>
      <c r="O156" s="77"/>
      <c r="P156" s="77"/>
      <c r="Q156" s="77"/>
      <c r="R156" s="77"/>
      <c r="S156" s="77"/>
      <c r="T156" s="78"/>
      <c r="U156" s="38"/>
      <c r="V156" s="38"/>
      <c r="W156" s="38"/>
      <c r="X156" s="38"/>
      <c r="Y156" s="38"/>
      <c r="Z156" s="38"/>
      <c r="AA156" s="38"/>
      <c r="AB156" s="38"/>
      <c r="AC156" s="38"/>
      <c r="AD156" s="38"/>
      <c r="AE156" s="38"/>
      <c r="AT156" s="19" t="s">
        <v>1062</v>
      </c>
      <c r="AU156" s="19" t="s">
        <v>82</v>
      </c>
    </row>
    <row r="157" s="2" customFormat="1" ht="24.15" customHeight="1">
      <c r="A157" s="38"/>
      <c r="B157" s="181"/>
      <c r="C157" s="182" t="s">
        <v>7</v>
      </c>
      <c r="D157" s="182" t="s">
        <v>259</v>
      </c>
      <c r="E157" s="183" t="s">
        <v>3059</v>
      </c>
      <c r="F157" s="184" t="s">
        <v>3642</v>
      </c>
      <c r="G157" s="185" t="s">
        <v>2365</v>
      </c>
      <c r="H157" s="186">
        <v>410</v>
      </c>
      <c r="I157" s="187"/>
      <c r="J157" s="188">
        <f>ROUND(I157*H157,2)</f>
        <v>0</v>
      </c>
      <c r="K157" s="184" t="s">
        <v>2351</v>
      </c>
      <c r="L157" s="39"/>
      <c r="M157" s="189" t="s">
        <v>1</v>
      </c>
      <c r="N157" s="190" t="s">
        <v>40</v>
      </c>
      <c r="O157" s="77"/>
      <c r="P157" s="191">
        <f>O157*H157</f>
        <v>0</v>
      </c>
      <c r="Q157" s="191">
        <v>0</v>
      </c>
      <c r="R157" s="191">
        <f>Q157*H157</f>
        <v>0</v>
      </c>
      <c r="S157" s="191">
        <v>0</v>
      </c>
      <c r="T157" s="192">
        <f>S157*H157</f>
        <v>0</v>
      </c>
      <c r="U157" s="38"/>
      <c r="V157" s="38"/>
      <c r="W157" s="38"/>
      <c r="X157" s="38"/>
      <c r="Y157" s="38"/>
      <c r="Z157" s="38"/>
      <c r="AA157" s="38"/>
      <c r="AB157" s="38"/>
      <c r="AC157" s="38"/>
      <c r="AD157" s="38"/>
      <c r="AE157" s="38"/>
      <c r="AR157" s="193" t="s">
        <v>108</v>
      </c>
      <c r="AT157" s="193" t="s">
        <v>259</v>
      </c>
      <c r="AU157" s="193" t="s">
        <v>82</v>
      </c>
      <c r="AY157" s="19" t="s">
        <v>257</v>
      </c>
      <c r="BE157" s="194">
        <f>IF(N157="základní",J157,0)</f>
        <v>0</v>
      </c>
      <c r="BF157" s="194">
        <f>IF(N157="snížená",J157,0)</f>
        <v>0</v>
      </c>
      <c r="BG157" s="194">
        <f>IF(N157="zákl. přenesená",J157,0)</f>
        <v>0</v>
      </c>
      <c r="BH157" s="194">
        <f>IF(N157="sníž. přenesená",J157,0)</f>
        <v>0</v>
      </c>
      <c r="BI157" s="194">
        <f>IF(N157="nulová",J157,0)</f>
        <v>0</v>
      </c>
      <c r="BJ157" s="19" t="s">
        <v>82</v>
      </c>
      <c r="BK157" s="194">
        <f>ROUND(I157*H157,2)</f>
        <v>0</v>
      </c>
      <c r="BL157" s="19" t="s">
        <v>108</v>
      </c>
      <c r="BM157" s="193" t="s">
        <v>599</v>
      </c>
    </row>
    <row r="158" s="2" customFormat="1" ht="24.15" customHeight="1">
      <c r="A158" s="38"/>
      <c r="B158" s="181"/>
      <c r="C158" s="182" t="s">
        <v>402</v>
      </c>
      <c r="D158" s="182" t="s">
        <v>259</v>
      </c>
      <c r="E158" s="183" t="s">
        <v>3062</v>
      </c>
      <c r="F158" s="184" t="s">
        <v>3643</v>
      </c>
      <c r="G158" s="185" t="s">
        <v>2365</v>
      </c>
      <c r="H158" s="186">
        <v>410</v>
      </c>
      <c r="I158" s="187"/>
      <c r="J158" s="188">
        <f>ROUND(I158*H158,2)</f>
        <v>0</v>
      </c>
      <c r="K158" s="184" t="s">
        <v>2351</v>
      </c>
      <c r="L158" s="39"/>
      <c r="M158" s="189" t="s">
        <v>1</v>
      </c>
      <c r="N158" s="190" t="s">
        <v>40</v>
      </c>
      <c r="O158" s="77"/>
      <c r="P158" s="191">
        <f>O158*H158</f>
        <v>0</v>
      </c>
      <c r="Q158" s="191">
        <v>0</v>
      </c>
      <c r="R158" s="191">
        <f>Q158*H158</f>
        <v>0</v>
      </c>
      <c r="S158" s="191">
        <v>0</v>
      </c>
      <c r="T158" s="192">
        <f>S158*H158</f>
        <v>0</v>
      </c>
      <c r="U158" s="38"/>
      <c r="V158" s="38"/>
      <c r="W158" s="38"/>
      <c r="X158" s="38"/>
      <c r="Y158" s="38"/>
      <c r="Z158" s="38"/>
      <c r="AA158" s="38"/>
      <c r="AB158" s="38"/>
      <c r="AC158" s="38"/>
      <c r="AD158" s="38"/>
      <c r="AE158" s="38"/>
      <c r="AR158" s="193" t="s">
        <v>108</v>
      </c>
      <c r="AT158" s="193" t="s">
        <v>259</v>
      </c>
      <c r="AU158" s="193" t="s">
        <v>82</v>
      </c>
      <c r="AY158" s="19" t="s">
        <v>257</v>
      </c>
      <c r="BE158" s="194">
        <f>IF(N158="základní",J158,0)</f>
        <v>0</v>
      </c>
      <c r="BF158" s="194">
        <f>IF(N158="snížená",J158,0)</f>
        <v>0</v>
      </c>
      <c r="BG158" s="194">
        <f>IF(N158="zákl. přenesená",J158,0)</f>
        <v>0</v>
      </c>
      <c r="BH158" s="194">
        <f>IF(N158="sníž. přenesená",J158,0)</f>
        <v>0</v>
      </c>
      <c r="BI158" s="194">
        <f>IF(N158="nulová",J158,0)</f>
        <v>0</v>
      </c>
      <c r="BJ158" s="19" t="s">
        <v>82</v>
      </c>
      <c r="BK158" s="194">
        <f>ROUND(I158*H158,2)</f>
        <v>0</v>
      </c>
      <c r="BL158" s="19" t="s">
        <v>108</v>
      </c>
      <c r="BM158" s="193" t="s">
        <v>609</v>
      </c>
    </row>
    <row r="159" s="2" customFormat="1">
      <c r="A159" s="38"/>
      <c r="B159" s="39"/>
      <c r="C159" s="38"/>
      <c r="D159" s="196" t="s">
        <v>1062</v>
      </c>
      <c r="E159" s="38"/>
      <c r="F159" s="237" t="s">
        <v>4617</v>
      </c>
      <c r="G159" s="38"/>
      <c r="H159" s="38"/>
      <c r="I159" s="238"/>
      <c r="J159" s="38"/>
      <c r="K159" s="38"/>
      <c r="L159" s="39"/>
      <c r="M159" s="239"/>
      <c r="N159" s="240"/>
      <c r="O159" s="77"/>
      <c r="P159" s="77"/>
      <c r="Q159" s="77"/>
      <c r="R159" s="77"/>
      <c r="S159" s="77"/>
      <c r="T159" s="78"/>
      <c r="U159" s="38"/>
      <c r="V159" s="38"/>
      <c r="W159" s="38"/>
      <c r="X159" s="38"/>
      <c r="Y159" s="38"/>
      <c r="Z159" s="38"/>
      <c r="AA159" s="38"/>
      <c r="AB159" s="38"/>
      <c r="AC159" s="38"/>
      <c r="AD159" s="38"/>
      <c r="AE159" s="38"/>
      <c r="AT159" s="19" t="s">
        <v>1062</v>
      </c>
      <c r="AU159" s="19" t="s">
        <v>82</v>
      </c>
    </row>
    <row r="160" s="2" customFormat="1" ht="24.15" customHeight="1">
      <c r="A160" s="38"/>
      <c r="B160" s="181"/>
      <c r="C160" s="182" t="s">
        <v>406</v>
      </c>
      <c r="D160" s="182" t="s">
        <v>259</v>
      </c>
      <c r="E160" s="183" t="s">
        <v>3064</v>
      </c>
      <c r="F160" s="184" t="s">
        <v>3645</v>
      </c>
      <c r="G160" s="185" t="s">
        <v>2365</v>
      </c>
      <c r="H160" s="186">
        <v>80</v>
      </c>
      <c r="I160" s="187"/>
      <c r="J160" s="188">
        <f>ROUND(I160*H160,2)</f>
        <v>0</v>
      </c>
      <c r="K160" s="184" t="s">
        <v>2351</v>
      </c>
      <c r="L160" s="39"/>
      <c r="M160" s="189" t="s">
        <v>1</v>
      </c>
      <c r="N160" s="190" t="s">
        <v>40</v>
      </c>
      <c r="O160" s="77"/>
      <c r="P160" s="191">
        <f>O160*H160</f>
        <v>0</v>
      </c>
      <c r="Q160" s="191">
        <v>0</v>
      </c>
      <c r="R160" s="191">
        <f>Q160*H160</f>
        <v>0</v>
      </c>
      <c r="S160" s="191">
        <v>0</v>
      </c>
      <c r="T160" s="192">
        <f>S160*H160</f>
        <v>0</v>
      </c>
      <c r="U160" s="38"/>
      <c r="V160" s="38"/>
      <c r="W160" s="38"/>
      <c r="X160" s="38"/>
      <c r="Y160" s="38"/>
      <c r="Z160" s="38"/>
      <c r="AA160" s="38"/>
      <c r="AB160" s="38"/>
      <c r="AC160" s="38"/>
      <c r="AD160" s="38"/>
      <c r="AE160" s="38"/>
      <c r="AR160" s="193" t="s">
        <v>108</v>
      </c>
      <c r="AT160" s="193" t="s">
        <v>259</v>
      </c>
      <c r="AU160" s="193" t="s">
        <v>82</v>
      </c>
      <c r="AY160" s="19" t="s">
        <v>257</v>
      </c>
      <c r="BE160" s="194">
        <f>IF(N160="základní",J160,0)</f>
        <v>0</v>
      </c>
      <c r="BF160" s="194">
        <f>IF(N160="snížená",J160,0)</f>
        <v>0</v>
      </c>
      <c r="BG160" s="194">
        <f>IF(N160="zákl. přenesená",J160,0)</f>
        <v>0</v>
      </c>
      <c r="BH160" s="194">
        <f>IF(N160="sníž. přenesená",J160,0)</f>
        <v>0</v>
      </c>
      <c r="BI160" s="194">
        <f>IF(N160="nulová",J160,0)</f>
        <v>0</v>
      </c>
      <c r="BJ160" s="19" t="s">
        <v>82</v>
      </c>
      <c r="BK160" s="194">
        <f>ROUND(I160*H160,2)</f>
        <v>0</v>
      </c>
      <c r="BL160" s="19" t="s">
        <v>108</v>
      </c>
      <c r="BM160" s="193" t="s">
        <v>622</v>
      </c>
    </row>
    <row r="161" s="2" customFormat="1" ht="24.15" customHeight="1">
      <c r="A161" s="38"/>
      <c r="B161" s="181"/>
      <c r="C161" s="182" t="s">
        <v>413</v>
      </c>
      <c r="D161" s="182" t="s">
        <v>259</v>
      </c>
      <c r="E161" s="183" t="s">
        <v>3067</v>
      </c>
      <c r="F161" s="184" t="s">
        <v>3646</v>
      </c>
      <c r="G161" s="185" t="s">
        <v>2365</v>
      </c>
      <c r="H161" s="186">
        <v>80</v>
      </c>
      <c r="I161" s="187"/>
      <c r="J161" s="188">
        <f>ROUND(I161*H161,2)</f>
        <v>0</v>
      </c>
      <c r="K161" s="184" t="s">
        <v>2351</v>
      </c>
      <c r="L161" s="39"/>
      <c r="M161" s="189" t="s">
        <v>1</v>
      </c>
      <c r="N161" s="190" t="s">
        <v>40</v>
      </c>
      <c r="O161" s="77"/>
      <c r="P161" s="191">
        <f>O161*H161</f>
        <v>0</v>
      </c>
      <c r="Q161" s="191">
        <v>0</v>
      </c>
      <c r="R161" s="191">
        <f>Q161*H161</f>
        <v>0</v>
      </c>
      <c r="S161" s="191">
        <v>0</v>
      </c>
      <c r="T161" s="192">
        <f>S161*H161</f>
        <v>0</v>
      </c>
      <c r="U161" s="38"/>
      <c r="V161" s="38"/>
      <c r="W161" s="38"/>
      <c r="X161" s="38"/>
      <c r="Y161" s="38"/>
      <c r="Z161" s="38"/>
      <c r="AA161" s="38"/>
      <c r="AB161" s="38"/>
      <c r="AC161" s="38"/>
      <c r="AD161" s="38"/>
      <c r="AE161" s="38"/>
      <c r="AR161" s="193" t="s">
        <v>108</v>
      </c>
      <c r="AT161" s="193" t="s">
        <v>259</v>
      </c>
      <c r="AU161" s="193" t="s">
        <v>82</v>
      </c>
      <c r="AY161" s="19" t="s">
        <v>257</v>
      </c>
      <c r="BE161" s="194">
        <f>IF(N161="základní",J161,0)</f>
        <v>0</v>
      </c>
      <c r="BF161" s="194">
        <f>IF(N161="snížená",J161,0)</f>
        <v>0</v>
      </c>
      <c r="BG161" s="194">
        <f>IF(N161="zákl. přenesená",J161,0)</f>
        <v>0</v>
      </c>
      <c r="BH161" s="194">
        <f>IF(N161="sníž. přenesená",J161,0)</f>
        <v>0</v>
      </c>
      <c r="BI161" s="194">
        <f>IF(N161="nulová",J161,0)</f>
        <v>0</v>
      </c>
      <c r="BJ161" s="19" t="s">
        <v>82</v>
      </c>
      <c r="BK161" s="194">
        <f>ROUND(I161*H161,2)</f>
        <v>0</v>
      </c>
      <c r="BL161" s="19" t="s">
        <v>108</v>
      </c>
      <c r="BM161" s="193" t="s">
        <v>647</v>
      </c>
    </row>
    <row r="162" s="2" customFormat="1">
      <c r="A162" s="38"/>
      <c r="B162" s="39"/>
      <c r="C162" s="38"/>
      <c r="D162" s="196" t="s">
        <v>1062</v>
      </c>
      <c r="E162" s="38"/>
      <c r="F162" s="237" t="s">
        <v>4618</v>
      </c>
      <c r="G162" s="38"/>
      <c r="H162" s="38"/>
      <c r="I162" s="238"/>
      <c r="J162" s="38"/>
      <c r="K162" s="38"/>
      <c r="L162" s="39"/>
      <c r="M162" s="239"/>
      <c r="N162" s="240"/>
      <c r="O162" s="77"/>
      <c r="P162" s="77"/>
      <c r="Q162" s="77"/>
      <c r="R162" s="77"/>
      <c r="S162" s="77"/>
      <c r="T162" s="78"/>
      <c r="U162" s="38"/>
      <c r="V162" s="38"/>
      <c r="W162" s="38"/>
      <c r="X162" s="38"/>
      <c r="Y162" s="38"/>
      <c r="Z162" s="38"/>
      <c r="AA162" s="38"/>
      <c r="AB162" s="38"/>
      <c r="AC162" s="38"/>
      <c r="AD162" s="38"/>
      <c r="AE162" s="38"/>
      <c r="AT162" s="19" t="s">
        <v>1062</v>
      </c>
      <c r="AU162" s="19" t="s">
        <v>82</v>
      </c>
    </row>
    <row r="163" s="2" customFormat="1" ht="24.15" customHeight="1">
      <c r="A163" s="38"/>
      <c r="B163" s="181"/>
      <c r="C163" s="182" t="s">
        <v>419</v>
      </c>
      <c r="D163" s="182" t="s">
        <v>259</v>
      </c>
      <c r="E163" s="183" t="s">
        <v>3070</v>
      </c>
      <c r="F163" s="184" t="s">
        <v>3063</v>
      </c>
      <c r="G163" s="185" t="s">
        <v>422</v>
      </c>
      <c r="H163" s="186">
        <v>30</v>
      </c>
      <c r="I163" s="187"/>
      <c r="J163" s="188">
        <f>ROUND(I163*H163,2)</f>
        <v>0</v>
      </c>
      <c r="K163" s="184" t="s">
        <v>2351</v>
      </c>
      <c r="L163" s="39"/>
      <c r="M163" s="189" t="s">
        <v>1</v>
      </c>
      <c r="N163" s="190" t="s">
        <v>40</v>
      </c>
      <c r="O163" s="77"/>
      <c r="P163" s="191">
        <f>O163*H163</f>
        <v>0</v>
      </c>
      <c r="Q163" s="191">
        <v>0</v>
      </c>
      <c r="R163" s="191">
        <f>Q163*H163</f>
        <v>0</v>
      </c>
      <c r="S163" s="191">
        <v>0</v>
      </c>
      <c r="T163" s="192">
        <f>S163*H163</f>
        <v>0</v>
      </c>
      <c r="U163" s="38"/>
      <c r="V163" s="38"/>
      <c r="W163" s="38"/>
      <c r="X163" s="38"/>
      <c r="Y163" s="38"/>
      <c r="Z163" s="38"/>
      <c r="AA163" s="38"/>
      <c r="AB163" s="38"/>
      <c r="AC163" s="38"/>
      <c r="AD163" s="38"/>
      <c r="AE163" s="38"/>
      <c r="AR163" s="193" t="s">
        <v>108</v>
      </c>
      <c r="AT163" s="193" t="s">
        <v>259</v>
      </c>
      <c r="AU163" s="193" t="s">
        <v>82</v>
      </c>
      <c r="AY163" s="19" t="s">
        <v>257</v>
      </c>
      <c r="BE163" s="194">
        <f>IF(N163="základní",J163,0)</f>
        <v>0</v>
      </c>
      <c r="BF163" s="194">
        <f>IF(N163="snížená",J163,0)</f>
        <v>0</v>
      </c>
      <c r="BG163" s="194">
        <f>IF(N163="zákl. přenesená",J163,0)</f>
        <v>0</v>
      </c>
      <c r="BH163" s="194">
        <f>IF(N163="sníž. přenesená",J163,0)</f>
        <v>0</v>
      </c>
      <c r="BI163" s="194">
        <f>IF(N163="nulová",J163,0)</f>
        <v>0</v>
      </c>
      <c r="BJ163" s="19" t="s">
        <v>82</v>
      </c>
      <c r="BK163" s="194">
        <f>ROUND(I163*H163,2)</f>
        <v>0</v>
      </c>
      <c r="BL163" s="19" t="s">
        <v>108</v>
      </c>
      <c r="BM163" s="193" t="s">
        <v>659</v>
      </c>
    </row>
    <row r="164" s="2" customFormat="1" ht="24.15" customHeight="1">
      <c r="A164" s="38"/>
      <c r="B164" s="181"/>
      <c r="C164" s="182" t="s">
        <v>427</v>
      </c>
      <c r="D164" s="182" t="s">
        <v>259</v>
      </c>
      <c r="E164" s="183" t="s">
        <v>3073</v>
      </c>
      <c r="F164" s="184" t="s">
        <v>3065</v>
      </c>
      <c r="G164" s="185" t="s">
        <v>422</v>
      </c>
      <c r="H164" s="186">
        <v>30</v>
      </c>
      <c r="I164" s="187"/>
      <c r="J164" s="188">
        <f>ROUND(I164*H164,2)</f>
        <v>0</v>
      </c>
      <c r="K164" s="184" t="s">
        <v>2351</v>
      </c>
      <c r="L164" s="39"/>
      <c r="M164" s="189" t="s">
        <v>1</v>
      </c>
      <c r="N164" s="190" t="s">
        <v>40</v>
      </c>
      <c r="O164" s="77"/>
      <c r="P164" s="191">
        <f>O164*H164</f>
        <v>0</v>
      </c>
      <c r="Q164" s="191">
        <v>0</v>
      </c>
      <c r="R164" s="191">
        <f>Q164*H164</f>
        <v>0</v>
      </c>
      <c r="S164" s="191">
        <v>0</v>
      </c>
      <c r="T164" s="192">
        <f>S164*H164</f>
        <v>0</v>
      </c>
      <c r="U164" s="38"/>
      <c r="V164" s="38"/>
      <c r="W164" s="38"/>
      <c r="X164" s="38"/>
      <c r="Y164" s="38"/>
      <c r="Z164" s="38"/>
      <c r="AA164" s="38"/>
      <c r="AB164" s="38"/>
      <c r="AC164" s="38"/>
      <c r="AD164" s="38"/>
      <c r="AE164" s="38"/>
      <c r="AR164" s="193" t="s">
        <v>108</v>
      </c>
      <c r="AT164" s="193" t="s">
        <v>259</v>
      </c>
      <c r="AU164" s="193" t="s">
        <v>82</v>
      </c>
      <c r="AY164" s="19" t="s">
        <v>257</v>
      </c>
      <c r="BE164" s="194">
        <f>IF(N164="základní",J164,0)</f>
        <v>0</v>
      </c>
      <c r="BF164" s="194">
        <f>IF(N164="snížená",J164,0)</f>
        <v>0</v>
      </c>
      <c r="BG164" s="194">
        <f>IF(N164="zákl. přenesená",J164,0)</f>
        <v>0</v>
      </c>
      <c r="BH164" s="194">
        <f>IF(N164="sníž. přenesená",J164,0)</f>
        <v>0</v>
      </c>
      <c r="BI164" s="194">
        <f>IF(N164="nulová",J164,0)</f>
        <v>0</v>
      </c>
      <c r="BJ164" s="19" t="s">
        <v>82</v>
      </c>
      <c r="BK164" s="194">
        <f>ROUND(I164*H164,2)</f>
        <v>0</v>
      </c>
      <c r="BL164" s="19" t="s">
        <v>108</v>
      </c>
      <c r="BM164" s="193" t="s">
        <v>671</v>
      </c>
    </row>
    <row r="165" s="2" customFormat="1">
      <c r="A165" s="38"/>
      <c r="B165" s="39"/>
      <c r="C165" s="38"/>
      <c r="D165" s="196" t="s">
        <v>1062</v>
      </c>
      <c r="E165" s="38"/>
      <c r="F165" s="237" t="s">
        <v>4619</v>
      </c>
      <c r="G165" s="38"/>
      <c r="H165" s="38"/>
      <c r="I165" s="238"/>
      <c r="J165" s="38"/>
      <c r="K165" s="38"/>
      <c r="L165" s="39"/>
      <c r="M165" s="239"/>
      <c r="N165" s="240"/>
      <c r="O165" s="77"/>
      <c r="P165" s="77"/>
      <c r="Q165" s="77"/>
      <c r="R165" s="77"/>
      <c r="S165" s="77"/>
      <c r="T165" s="78"/>
      <c r="U165" s="38"/>
      <c r="V165" s="38"/>
      <c r="W165" s="38"/>
      <c r="X165" s="38"/>
      <c r="Y165" s="38"/>
      <c r="Z165" s="38"/>
      <c r="AA165" s="38"/>
      <c r="AB165" s="38"/>
      <c r="AC165" s="38"/>
      <c r="AD165" s="38"/>
      <c r="AE165" s="38"/>
      <c r="AT165" s="19" t="s">
        <v>1062</v>
      </c>
      <c r="AU165" s="19" t="s">
        <v>82</v>
      </c>
    </row>
    <row r="166" s="2" customFormat="1" ht="16.5" customHeight="1">
      <c r="A166" s="38"/>
      <c r="B166" s="181"/>
      <c r="C166" s="182" t="s">
        <v>433</v>
      </c>
      <c r="D166" s="182" t="s">
        <v>259</v>
      </c>
      <c r="E166" s="183" t="s">
        <v>3075</v>
      </c>
      <c r="F166" s="184" t="s">
        <v>3071</v>
      </c>
      <c r="G166" s="185" t="s">
        <v>2365</v>
      </c>
      <c r="H166" s="186">
        <v>2</v>
      </c>
      <c r="I166" s="187"/>
      <c r="J166" s="188">
        <f>ROUND(I166*H166,2)</f>
        <v>0</v>
      </c>
      <c r="K166" s="184" t="s">
        <v>2351</v>
      </c>
      <c r="L166" s="39"/>
      <c r="M166" s="189" t="s">
        <v>1</v>
      </c>
      <c r="N166" s="190" t="s">
        <v>40</v>
      </c>
      <c r="O166" s="77"/>
      <c r="P166" s="191">
        <f>O166*H166</f>
        <v>0</v>
      </c>
      <c r="Q166" s="191">
        <v>0</v>
      </c>
      <c r="R166" s="191">
        <f>Q166*H166</f>
        <v>0</v>
      </c>
      <c r="S166" s="191">
        <v>0</v>
      </c>
      <c r="T166" s="192">
        <f>S166*H166</f>
        <v>0</v>
      </c>
      <c r="U166" s="38"/>
      <c r="V166" s="38"/>
      <c r="W166" s="38"/>
      <c r="X166" s="38"/>
      <c r="Y166" s="38"/>
      <c r="Z166" s="38"/>
      <c r="AA166" s="38"/>
      <c r="AB166" s="38"/>
      <c r="AC166" s="38"/>
      <c r="AD166" s="38"/>
      <c r="AE166" s="38"/>
      <c r="AR166" s="193" t="s">
        <v>108</v>
      </c>
      <c r="AT166" s="193" t="s">
        <v>259</v>
      </c>
      <c r="AU166" s="193" t="s">
        <v>82</v>
      </c>
      <c r="AY166" s="19" t="s">
        <v>257</v>
      </c>
      <c r="BE166" s="194">
        <f>IF(N166="základní",J166,0)</f>
        <v>0</v>
      </c>
      <c r="BF166" s="194">
        <f>IF(N166="snížená",J166,0)</f>
        <v>0</v>
      </c>
      <c r="BG166" s="194">
        <f>IF(N166="zákl. přenesená",J166,0)</f>
        <v>0</v>
      </c>
      <c r="BH166" s="194">
        <f>IF(N166="sníž. přenesená",J166,0)</f>
        <v>0</v>
      </c>
      <c r="BI166" s="194">
        <f>IF(N166="nulová",J166,0)</f>
        <v>0</v>
      </c>
      <c r="BJ166" s="19" t="s">
        <v>82</v>
      </c>
      <c r="BK166" s="194">
        <f>ROUND(I166*H166,2)</f>
        <v>0</v>
      </c>
      <c r="BL166" s="19" t="s">
        <v>108</v>
      </c>
      <c r="BM166" s="193" t="s">
        <v>682</v>
      </c>
    </row>
    <row r="167" s="2" customFormat="1">
      <c r="A167" s="38"/>
      <c r="B167" s="39"/>
      <c r="C167" s="38"/>
      <c r="D167" s="196" t="s">
        <v>1062</v>
      </c>
      <c r="E167" s="38"/>
      <c r="F167" s="237" t="s">
        <v>4620</v>
      </c>
      <c r="G167" s="38"/>
      <c r="H167" s="38"/>
      <c r="I167" s="238"/>
      <c r="J167" s="38"/>
      <c r="K167" s="38"/>
      <c r="L167" s="39"/>
      <c r="M167" s="239"/>
      <c r="N167" s="240"/>
      <c r="O167" s="77"/>
      <c r="P167" s="77"/>
      <c r="Q167" s="77"/>
      <c r="R167" s="77"/>
      <c r="S167" s="77"/>
      <c r="T167" s="78"/>
      <c r="U167" s="38"/>
      <c r="V167" s="38"/>
      <c r="W167" s="38"/>
      <c r="X167" s="38"/>
      <c r="Y167" s="38"/>
      <c r="Z167" s="38"/>
      <c r="AA167" s="38"/>
      <c r="AB167" s="38"/>
      <c r="AC167" s="38"/>
      <c r="AD167" s="38"/>
      <c r="AE167" s="38"/>
      <c r="AT167" s="19" t="s">
        <v>1062</v>
      </c>
      <c r="AU167" s="19" t="s">
        <v>82</v>
      </c>
    </row>
    <row r="168" s="2" customFormat="1" ht="24.15" customHeight="1">
      <c r="A168" s="38"/>
      <c r="B168" s="181"/>
      <c r="C168" s="182" t="s">
        <v>439</v>
      </c>
      <c r="D168" s="182" t="s">
        <v>259</v>
      </c>
      <c r="E168" s="183" t="s">
        <v>3077</v>
      </c>
      <c r="F168" s="184" t="s">
        <v>3078</v>
      </c>
      <c r="G168" s="185" t="s">
        <v>416</v>
      </c>
      <c r="H168" s="186">
        <v>1</v>
      </c>
      <c r="I168" s="187"/>
      <c r="J168" s="188">
        <f>ROUND(I168*H168,2)</f>
        <v>0</v>
      </c>
      <c r="K168" s="184" t="s">
        <v>2351</v>
      </c>
      <c r="L168" s="39"/>
      <c r="M168" s="189" t="s">
        <v>1</v>
      </c>
      <c r="N168" s="190" t="s">
        <v>40</v>
      </c>
      <c r="O168" s="77"/>
      <c r="P168" s="191">
        <f>O168*H168</f>
        <v>0</v>
      </c>
      <c r="Q168" s="191">
        <v>0</v>
      </c>
      <c r="R168" s="191">
        <f>Q168*H168</f>
        <v>0</v>
      </c>
      <c r="S168" s="191">
        <v>0</v>
      </c>
      <c r="T168" s="192">
        <f>S168*H168</f>
        <v>0</v>
      </c>
      <c r="U168" s="38"/>
      <c r="V168" s="38"/>
      <c r="W168" s="38"/>
      <c r="X168" s="38"/>
      <c r="Y168" s="38"/>
      <c r="Z168" s="38"/>
      <c r="AA168" s="38"/>
      <c r="AB168" s="38"/>
      <c r="AC168" s="38"/>
      <c r="AD168" s="38"/>
      <c r="AE168" s="38"/>
      <c r="AR168" s="193" t="s">
        <v>108</v>
      </c>
      <c r="AT168" s="193" t="s">
        <v>259</v>
      </c>
      <c r="AU168" s="193" t="s">
        <v>82</v>
      </c>
      <c r="AY168" s="19" t="s">
        <v>257</v>
      </c>
      <c r="BE168" s="194">
        <f>IF(N168="základní",J168,0)</f>
        <v>0</v>
      </c>
      <c r="BF168" s="194">
        <f>IF(N168="snížená",J168,0)</f>
        <v>0</v>
      </c>
      <c r="BG168" s="194">
        <f>IF(N168="zákl. přenesená",J168,0)</f>
        <v>0</v>
      </c>
      <c r="BH168" s="194">
        <f>IF(N168="sníž. přenesená",J168,0)</f>
        <v>0</v>
      </c>
      <c r="BI168" s="194">
        <f>IF(N168="nulová",J168,0)</f>
        <v>0</v>
      </c>
      <c r="BJ168" s="19" t="s">
        <v>82</v>
      </c>
      <c r="BK168" s="194">
        <f>ROUND(I168*H168,2)</f>
        <v>0</v>
      </c>
      <c r="BL168" s="19" t="s">
        <v>108</v>
      </c>
      <c r="BM168" s="193" t="s">
        <v>692</v>
      </c>
    </row>
    <row r="169" s="2" customFormat="1" ht="24.15" customHeight="1">
      <c r="A169" s="38"/>
      <c r="B169" s="181"/>
      <c r="C169" s="182" t="s">
        <v>443</v>
      </c>
      <c r="D169" s="182" t="s">
        <v>259</v>
      </c>
      <c r="E169" s="183" t="s">
        <v>3079</v>
      </c>
      <c r="F169" s="184" t="s">
        <v>3080</v>
      </c>
      <c r="G169" s="185" t="s">
        <v>416</v>
      </c>
      <c r="H169" s="186">
        <v>1</v>
      </c>
      <c r="I169" s="187"/>
      <c r="J169" s="188">
        <f>ROUND(I169*H169,2)</f>
        <v>0</v>
      </c>
      <c r="K169" s="184" t="s">
        <v>2351</v>
      </c>
      <c r="L169" s="39"/>
      <c r="M169" s="189" t="s">
        <v>1</v>
      </c>
      <c r="N169" s="190" t="s">
        <v>40</v>
      </c>
      <c r="O169" s="77"/>
      <c r="P169" s="191">
        <f>O169*H169</f>
        <v>0</v>
      </c>
      <c r="Q169" s="191">
        <v>0</v>
      </c>
      <c r="R169" s="191">
        <f>Q169*H169</f>
        <v>0</v>
      </c>
      <c r="S169" s="191">
        <v>0</v>
      </c>
      <c r="T169" s="192">
        <f>S169*H169</f>
        <v>0</v>
      </c>
      <c r="U169" s="38"/>
      <c r="V169" s="38"/>
      <c r="W169" s="38"/>
      <c r="X169" s="38"/>
      <c r="Y169" s="38"/>
      <c r="Z169" s="38"/>
      <c r="AA169" s="38"/>
      <c r="AB169" s="38"/>
      <c r="AC169" s="38"/>
      <c r="AD169" s="38"/>
      <c r="AE169" s="38"/>
      <c r="AR169" s="193" t="s">
        <v>108</v>
      </c>
      <c r="AT169" s="193" t="s">
        <v>259</v>
      </c>
      <c r="AU169" s="193" t="s">
        <v>82</v>
      </c>
      <c r="AY169" s="19" t="s">
        <v>257</v>
      </c>
      <c r="BE169" s="194">
        <f>IF(N169="základní",J169,0)</f>
        <v>0</v>
      </c>
      <c r="BF169" s="194">
        <f>IF(N169="snížená",J169,0)</f>
        <v>0</v>
      </c>
      <c r="BG169" s="194">
        <f>IF(N169="zákl. přenesená",J169,0)</f>
        <v>0</v>
      </c>
      <c r="BH169" s="194">
        <f>IF(N169="sníž. přenesená",J169,0)</f>
        <v>0</v>
      </c>
      <c r="BI169" s="194">
        <f>IF(N169="nulová",J169,0)</f>
        <v>0</v>
      </c>
      <c r="BJ169" s="19" t="s">
        <v>82</v>
      </c>
      <c r="BK169" s="194">
        <f>ROUND(I169*H169,2)</f>
        <v>0</v>
      </c>
      <c r="BL169" s="19" t="s">
        <v>108</v>
      </c>
      <c r="BM169" s="193" t="s">
        <v>711</v>
      </c>
    </row>
    <row r="170" s="2" customFormat="1">
      <c r="A170" s="38"/>
      <c r="B170" s="39"/>
      <c r="C170" s="38"/>
      <c r="D170" s="196" t="s">
        <v>1062</v>
      </c>
      <c r="E170" s="38"/>
      <c r="F170" s="237" t="s">
        <v>3651</v>
      </c>
      <c r="G170" s="38"/>
      <c r="H170" s="38"/>
      <c r="I170" s="238"/>
      <c r="J170" s="38"/>
      <c r="K170" s="38"/>
      <c r="L170" s="39"/>
      <c r="M170" s="239"/>
      <c r="N170" s="240"/>
      <c r="O170" s="77"/>
      <c r="P170" s="77"/>
      <c r="Q170" s="77"/>
      <c r="R170" s="77"/>
      <c r="S170" s="77"/>
      <c r="T170" s="78"/>
      <c r="U170" s="38"/>
      <c r="V170" s="38"/>
      <c r="W170" s="38"/>
      <c r="X170" s="38"/>
      <c r="Y170" s="38"/>
      <c r="Z170" s="38"/>
      <c r="AA170" s="38"/>
      <c r="AB170" s="38"/>
      <c r="AC170" s="38"/>
      <c r="AD170" s="38"/>
      <c r="AE170" s="38"/>
      <c r="AT170" s="19" t="s">
        <v>1062</v>
      </c>
      <c r="AU170" s="19" t="s">
        <v>82</v>
      </c>
    </row>
    <row r="171" s="2" customFormat="1" ht="33" customHeight="1">
      <c r="A171" s="38"/>
      <c r="B171" s="181"/>
      <c r="C171" s="182" t="s">
        <v>450</v>
      </c>
      <c r="D171" s="182" t="s">
        <v>259</v>
      </c>
      <c r="E171" s="183" t="s">
        <v>3082</v>
      </c>
      <c r="F171" s="184" t="s">
        <v>3012</v>
      </c>
      <c r="G171" s="185" t="s">
        <v>416</v>
      </c>
      <c r="H171" s="186">
        <v>1</v>
      </c>
      <c r="I171" s="187"/>
      <c r="J171" s="188">
        <f>ROUND(I171*H171,2)</f>
        <v>0</v>
      </c>
      <c r="K171" s="184" t="s">
        <v>2351</v>
      </c>
      <c r="L171" s="39"/>
      <c r="M171" s="189" t="s">
        <v>1</v>
      </c>
      <c r="N171" s="190" t="s">
        <v>40</v>
      </c>
      <c r="O171" s="77"/>
      <c r="P171" s="191">
        <f>O171*H171</f>
        <v>0</v>
      </c>
      <c r="Q171" s="191">
        <v>0</v>
      </c>
      <c r="R171" s="191">
        <f>Q171*H171</f>
        <v>0</v>
      </c>
      <c r="S171" s="191">
        <v>0</v>
      </c>
      <c r="T171" s="192">
        <f>S171*H171</f>
        <v>0</v>
      </c>
      <c r="U171" s="38"/>
      <c r="V171" s="38"/>
      <c r="W171" s="38"/>
      <c r="X171" s="38"/>
      <c r="Y171" s="38"/>
      <c r="Z171" s="38"/>
      <c r="AA171" s="38"/>
      <c r="AB171" s="38"/>
      <c r="AC171" s="38"/>
      <c r="AD171" s="38"/>
      <c r="AE171" s="38"/>
      <c r="AR171" s="193" t="s">
        <v>108</v>
      </c>
      <c r="AT171" s="193" t="s">
        <v>259</v>
      </c>
      <c r="AU171" s="193" t="s">
        <v>82</v>
      </c>
      <c r="AY171" s="19" t="s">
        <v>257</v>
      </c>
      <c r="BE171" s="194">
        <f>IF(N171="základní",J171,0)</f>
        <v>0</v>
      </c>
      <c r="BF171" s="194">
        <f>IF(N171="snížená",J171,0)</f>
        <v>0</v>
      </c>
      <c r="BG171" s="194">
        <f>IF(N171="zákl. přenesená",J171,0)</f>
        <v>0</v>
      </c>
      <c r="BH171" s="194">
        <f>IF(N171="sníž. přenesená",J171,0)</f>
        <v>0</v>
      </c>
      <c r="BI171" s="194">
        <f>IF(N171="nulová",J171,0)</f>
        <v>0</v>
      </c>
      <c r="BJ171" s="19" t="s">
        <v>82</v>
      </c>
      <c r="BK171" s="194">
        <f>ROUND(I171*H171,2)</f>
        <v>0</v>
      </c>
      <c r="BL171" s="19" t="s">
        <v>108</v>
      </c>
      <c r="BM171" s="193" t="s">
        <v>727</v>
      </c>
    </row>
    <row r="172" s="2" customFormat="1">
      <c r="A172" s="38"/>
      <c r="B172" s="39"/>
      <c r="C172" s="38"/>
      <c r="D172" s="196" t="s">
        <v>1062</v>
      </c>
      <c r="E172" s="38"/>
      <c r="F172" s="237" t="s">
        <v>3651</v>
      </c>
      <c r="G172" s="38"/>
      <c r="H172" s="38"/>
      <c r="I172" s="238"/>
      <c r="J172" s="38"/>
      <c r="K172" s="38"/>
      <c r="L172" s="39"/>
      <c r="M172" s="239"/>
      <c r="N172" s="240"/>
      <c r="O172" s="77"/>
      <c r="P172" s="77"/>
      <c r="Q172" s="77"/>
      <c r="R172" s="77"/>
      <c r="S172" s="77"/>
      <c r="T172" s="78"/>
      <c r="U172" s="38"/>
      <c r="V172" s="38"/>
      <c r="W172" s="38"/>
      <c r="X172" s="38"/>
      <c r="Y172" s="38"/>
      <c r="Z172" s="38"/>
      <c r="AA172" s="38"/>
      <c r="AB172" s="38"/>
      <c r="AC172" s="38"/>
      <c r="AD172" s="38"/>
      <c r="AE172" s="38"/>
      <c r="AT172" s="19" t="s">
        <v>1062</v>
      </c>
      <c r="AU172" s="19" t="s">
        <v>82</v>
      </c>
    </row>
    <row r="173" s="2" customFormat="1" ht="16.5" customHeight="1">
      <c r="A173" s="38"/>
      <c r="B173" s="181"/>
      <c r="C173" s="182" t="s">
        <v>455</v>
      </c>
      <c r="D173" s="182" t="s">
        <v>259</v>
      </c>
      <c r="E173" s="183" t="s">
        <v>3083</v>
      </c>
      <c r="F173" s="184" t="s">
        <v>3652</v>
      </c>
      <c r="G173" s="185" t="s">
        <v>2505</v>
      </c>
      <c r="H173" s="186">
        <v>12</v>
      </c>
      <c r="I173" s="187"/>
      <c r="J173" s="188">
        <f>ROUND(I173*H173,2)</f>
        <v>0</v>
      </c>
      <c r="K173" s="184" t="s">
        <v>2351</v>
      </c>
      <c r="L173" s="39"/>
      <c r="M173" s="189" t="s">
        <v>1</v>
      </c>
      <c r="N173" s="190" t="s">
        <v>40</v>
      </c>
      <c r="O173" s="77"/>
      <c r="P173" s="191">
        <f>O173*H173</f>
        <v>0</v>
      </c>
      <c r="Q173" s="191">
        <v>0</v>
      </c>
      <c r="R173" s="191">
        <f>Q173*H173</f>
        <v>0</v>
      </c>
      <c r="S173" s="191">
        <v>0</v>
      </c>
      <c r="T173" s="192">
        <f>S173*H173</f>
        <v>0</v>
      </c>
      <c r="U173" s="38"/>
      <c r="V173" s="38"/>
      <c r="W173" s="38"/>
      <c r="X173" s="38"/>
      <c r="Y173" s="38"/>
      <c r="Z173" s="38"/>
      <c r="AA173" s="38"/>
      <c r="AB173" s="38"/>
      <c r="AC173" s="38"/>
      <c r="AD173" s="38"/>
      <c r="AE173" s="38"/>
      <c r="AR173" s="193" t="s">
        <v>108</v>
      </c>
      <c r="AT173" s="193" t="s">
        <v>259</v>
      </c>
      <c r="AU173" s="193" t="s">
        <v>82</v>
      </c>
      <c r="AY173" s="19" t="s">
        <v>257</v>
      </c>
      <c r="BE173" s="194">
        <f>IF(N173="základní",J173,0)</f>
        <v>0</v>
      </c>
      <c r="BF173" s="194">
        <f>IF(N173="snížená",J173,0)</f>
        <v>0</v>
      </c>
      <c r="BG173" s="194">
        <f>IF(N173="zákl. přenesená",J173,0)</f>
        <v>0</v>
      </c>
      <c r="BH173" s="194">
        <f>IF(N173="sníž. přenesená",J173,0)</f>
        <v>0</v>
      </c>
      <c r="BI173" s="194">
        <f>IF(N173="nulová",J173,0)</f>
        <v>0</v>
      </c>
      <c r="BJ173" s="19" t="s">
        <v>82</v>
      </c>
      <c r="BK173" s="194">
        <f>ROUND(I173*H173,2)</f>
        <v>0</v>
      </c>
      <c r="BL173" s="19" t="s">
        <v>108</v>
      </c>
      <c r="BM173" s="193" t="s">
        <v>740</v>
      </c>
    </row>
    <row r="174" s="2" customFormat="1">
      <c r="A174" s="38"/>
      <c r="B174" s="39"/>
      <c r="C174" s="38"/>
      <c r="D174" s="196" t="s">
        <v>1062</v>
      </c>
      <c r="E174" s="38"/>
      <c r="F174" s="237" t="s">
        <v>4621</v>
      </c>
      <c r="G174" s="38"/>
      <c r="H174" s="38"/>
      <c r="I174" s="238"/>
      <c r="J174" s="38"/>
      <c r="K174" s="38"/>
      <c r="L174" s="39"/>
      <c r="M174" s="239"/>
      <c r="N174" s="240"/>
      <c r="O174" s="77"/>
      <c r="P174" s="77"/>
      <c r="Q174" s="77"/>
      <c r="R174" s="77"/>
      <c r="S174" s="77"/>
      <c r="T174" s="78"/>
      <c r="U174" s="38"/>
      <c r="V174" s="38"/>
      <c r="W174" s="38"/>
      <c r="X174" s="38"/>
      <c r="Y174" s="38"/>
      <c r="Z174" s="38"/>
      <c r="AA174" s="38"/>
      <c r="AB174" s="38"/>
      <c r="AC174" s="38"/>
      <c r="AD174" s="38"/>
      <c r="AE174" s="38"/>
      <c r="AT174" s="19" t="s">
        <v>1062</v>
      </c>
      <c r="AU174" s="19" t="s">
        <v>82</v>
      </c>
    </row>
    <row r="175" s="2" customFormat="1" ht="16.5" customHeight="1">
      <c r="A175" s="38"/>
      <c r="B175" s="181"/>
      <c r="C175" s="182" t="s">
        <v>462</v>
      </c>
      <c r="D175" s="182" t="s">
        <v>259</v>
      </c>
      <c r="E175" s="183" t="s">
        <v>3086</v>
      </c>
      <c r="F175" s="184" t="s">
        <v>3654</v>
      </c>
      <c r="G175" s="185" t="s">
        <v>2505</v>
      </c>
      <c r="H175" s="186">
        <v>16</v>
      </c>
      <c r="I175" s="187"/>
      <c r="J175" s="188">
        <f>ROUND(I175*H175,2)</f>
        <v>0</v>
      </c>
      <c r="K175" s="184" t="s">
        <v>2351</v>
      </c>
      <c r="L175" s="39"/>
      <c r="M175" s="189" t="s">
        <v>1</v>
      </c>
      <c r="N175" s="190" t="s">
        <v>40</v>
      </c>
      <c r="O175" s="77"/>
      <c r="P175" s="191">
        <f>O175*H175</f>
        <v>0</v>
      </c>
      <c r="Q175" s="191">
        <v>0</v>
      </c>
      <c r="R175" s="191">
        <f>Q175*H175</f>
        <v>0</v>
      </c>
      <c r="S175" s="191">
        <v>0</v>
      </c>
      <c r="T175" s="192">
        <f>S175*H175</f>
        <v>0</v>
      </c>
      <c r="U175" s="38"/>
      <c r="V175" s="38"/>
      <c r="W175" s="38"/>
      <c r="X175" s="38"/>
      <c r="Y175" s="38"/>
      <c r="Z175" s="38"/>
      <c r="AA175" s="38"/>
      <c r="AB175" s="38"/>
      <c r="AC175" s="38"/>
      <c r="AD175" s="38"/>
      <c r="AE175" s="38"/>
      <c r="AR175" s="193" t="s">
        <v>108</v>
      </c>
      <c r="AT175" s="193" t="s">
        <v>259</v>
      </c>
      <c r="AU175" s="193" t="s">
        <v>82</v>
      </c>
      <c r="AY175" s="19" t="s">
        <v>257</v>
      </c>
      <c r="BE175" s="194">
        <f>IF(N175="základní",J175,0)</f>
        <v>0</v>
      </c>
      <c r="BF175" s="194">
        <f>IF(N175="snížená",J175,0)</f>
        <v>0</v>
      </c>
      <c r="BG175" s="194">
        <f>IF(N175="zákl. přenesená",J175,0)</f>
        <v>0</v>
      </c>
      <c r="BH175" s="194">
        <f>IF(N175="sníž. přenesená",J175,0)</f>
        <v>0</v>
      </c>
      <c r="BI175" s="194">
        <f>IF(N175="nulová",J175,0)</f>
        <v>0</v>
      </c>
      <c r="BJ175" s="19" t="s">
        <v>82</v>
      </c>
      <c r="BK175" s="194">
        <f>ROUND(I175*H175,2)</f>
        <v>0</v>
      </c>
      <c r="BL175" s="19" t="s">
        <v>108</v>
      </c>
      <c r="BM175" s="193" t="s">
        <v>751</v>
      </c>
    </row>
    <row r="176" s="2" customFormat="1">
      <c r="A176" s="38"/>
      <c r="B176" s="39"/>
      <c r="C176" s="38"/>
      <c r="D176" s="196" t="s">
        <v>1062</v>
      </c>
      <c r="E176" s="38"/>
      <c r="F176" s="237" t="s">
        <v>3655</v>
      </c>
      <c r="G176" s="38"/>
      <c r="H176" s="38"/>
      <c r="I176" s="238"/>
      <c r="J176" s="38"/>
      <c r="K176" s="38"/>
      <c r="L176" s="39"/>
      <c r="M176" s="239"/>
      <c r="N176" s="240"/>
      <c r="O176" s="77"/>
      <c r="P176" s="77"/>
      <c r="Q176" s="77"/>
      <c r="R176" s="77"/>
      <c r="S176" s="77"/>
      <c r="T176" s="78"/>
      <c r="U176" s="38"/>
      <c r="V176" s="38"/>
      <c r="W176" s="38"/>
      <c r="X176" s="38"/>
      <c r="Y176" s="38"/>
      <c r="Z176" s="38"/>
      <c r="AA176" s="38"/>
      <c r="AB176" s="38"/>
      <c r="AC176" s="38"/>
      <c r="AD176" s="38"/>
      <c r="AE176" s="38"/>
      <c r="AT176" s="19" t="s">
        <v>1062</v>
      </c>
      <c r="AU176" s="19" t="s">
        <v>82</v>
      </c>
    </row>
    <row r="177" s="2" customFormat="1" ht="21.75" customHeight="1">
      <c r="A177" s="38"/>
      <c r="B177" s="181"/>
      <c r="C177" s="182" t="s">
        <v>468</v>
      </c>
      <c r="D177" s="182" t="s">
        <v>259</v>
      </c>
      <c r="E177" s="183" t="s">
        <v>3089</v>
      </c>
      <c r="F177" s="184" t="s">
        <v>3022</v>
      </c>
      <c r="G177" s="185" t="s">
        <v>416</v>
      </c>
      <c r="H177" s="186">
        <v>1</v>
      </c>
      <c r="I177" s="187"/>
      <c r="J177" s="188">
        <f>ROUND(I177*H177,2)</f>
        <v>0</v>
      </c>
      <c r="K177" s="184" t="s">
        <v>2351</v>
      </c>
      <c r="L177" s="39"/>
      <c r="M177" s="189" t="s">
        <v>1</v>
      </c>
      <c r="N177" s="190" t="s">
        <v>40</v>
      </c>
      <c r="O177" s="77"/>
      <c r="P177" s="191">
        <f>O177*H177</f>
        <v>0</v>
      </c>
      <c r="Q177" s="191">
        <v>0</v>
      </c>
      <c r="R177" s="191">
        <f>Q177*H177</f>
        <v>0</v>
      </c>
      <c r="S177" s="191">
        <v>0</v>
      </c>
      <c r="T177" s="192">
        <f>S177*H177</f>
        <v>0</v>
      </c>
      <c r="U177" s="38"/>
      <c r="V177" s="38"/>
      <c r="W177" s="38"/>
      <c r="X177" s="38"/>
      <c r="Y177" s="38"/>
      <c r="Z177" s="38"/>
      <c r="AA177" s="38"/>
      <c r="AB177" s="38"/>
      <c r="AC177" s="38"/>
      <c r="AD177" s="38"/>
      <c r="AE177" s="38"/>
      <c r="AR177" s="193" t="s">
        <v>108</v>
      </c>
      <c r="AT177" s="193" t="s">
        <v>259</v>
      </c>
      <c r="AU177" s="193" t="s">
        <v>82</v>
      </c>
      <c r="AY177" s="19" t="s">
        <v>257</v>
      </c>
      <c r="BE177" s="194">
        <f>IF(N177="základní",J177,0)</f>
        <v>0</v>
      </c>
      <c r="BF177" s="194">
        <f>IF(N177="snížená",J177,0)</f>
        <v>0</v>
      </c>
      <c r="BG177" s="194">
        <f>IF(N177="zákl. přenesená",J177,0)</f>
        <v>0</v>
      </c>
      <c r="BH177" s="194">
        <f>IF(N177="sníž. přenesená",J177,0)</f>
        <v>0</v>
      </c>
      <c r="BI177" s="194">
        <f>IF(N177="nulová",J177,0)</f>
        <v>0</v>
      </c>
      <c r="BJ177" s="19" t="s">
        <v>82</v>
      </c>
      <c r="BK177" s="194">
        <f>ROUND(I177*H177,2)</f>
        <v>0</v>
      </c>
      <c r="BL177" s="19" t="s">
        <v>108</v>
      </c>
      <c r="BM177" s="193" t="s">
        <v>763</v>
      </c>
    </row>
    <row r="178" s="2" customFormat="1">
      <c r="A178" s="38"/>
      <c r="B178" s="39"/>
      <c r="C178" s="38"/>
      <c r="D178" s="196" t="s">
        <v>1062</v>
      </c>
      <c r="E178" s="38"/>
      <c r="F178" s="237" t="s">
        <v>3651</v>
      </c>
      <c r="G178" s="38"/>
      <c r="H178" s="38"/>
      <c r="I178" s="238"/>
      <c r="J178" s="38"/>
      <c r="K178" s="38"/>
      <c r="L178" s="39"/>
      <c r="M178" s="239"/>
      <c r="N178" s="240"/>
      <c r="O178" s="77"/>
      <c r="P178" s="77"/>
      <c r="Q178" s="77"/>
      <c r="R178" s="77"/>
      <c r="S178" s="77"/>
      <c r="T178" s="78"/>
      <c r="U178" s="38"/>
      <c r="V178" s="38"/>
      <c r="W178" s="38"/>
      <c r="X178" s="38"/>
      <c r="Y178" s="38"/>
      <c r="Z178" s="38"/>
      <c r="AA178" s="38"/>
      <c r="AB178" s="38"/>
      <c r="AC178" s="38"/>
      <c r="AD178" s="38"/>
      <c r="AE178" s="38"/>
      <c r="AT178" s="19" t="s">
        <v>1062</v>
      </c>
      <c r="AU178" s="19" t="s">
        <v>82</v>
      </c>
    </row>
    <row r="179" s="2" customFormat="1" ht="16.5" customHeight="1">
      <c r="A179" s="38"/>
      <c r="B179" s="181"/>
      <c r="C179" s="182" t="s">
        <v>476</v>
      </c>
      <c r="D179" s="182" t="s">
        <v>259</v>
      </c>
      <c r="E179" s="183" t="s">
        <v>3090</v>
      </c>
      <c r="F179" s="184" t="s">
        <v>3656</v>
      </c>
      <c r="G179" s="185" t="s">
        <v>416</v>
      </c>
      <c r="H179" s="186">
        <v>4</v>
      </c>
      <c r="I179" s="187"/>
      <c r="J179" s="188">
        <f>ROUND(I179*H179,2)</f>
        <v>0</v>
      </c>
      <c r="K179" s="184" t="s">
        <v>2351</v>
      </c>
      <c r="L179" s="39"/>
      <c r="M179" s="189" t="s">
        <v>1</v>
      </c>
      <c r="N179" s="190" t="s">
        <v>40</v>
      </c>
      <c r="O179" s="77"/>
      <c r="P179" s="191">
        <f>O179*H179</f>
        <v>0</v>
      </c>
      <c r="Q179" s="191">
        <v>0</v>
      </c>
      <c r="R179" s="191">
        <f>Q179*H179</f>
        <v>0</v>
      </c>
      <c r="S179" s="191">
        <v>0</v>
      </c>
      <c r="T179" s="192">
        <f>S179*H179</f>
        <v>0</v>
      </c>
      <c r="U179" s="38"/>
      <c r="V179" s="38"/>
      <c r="W179" s="38"/>
      <c r="X179" s="38"/>
      <c r="Y179" s="38"/>
      <c r="Z179" s="38"/>
      <c r="AA179" s="38"/>
      <c r="AB179" s="38"/>
      <c r="AC179" s="38"/>
      <c r="AD179" s="38"/>
      <c r="AE179" s="38"/>
      <c r="AR179" s="193" t="s">
        <v>108</v>
      </c>
      <c r="AT179" s="193" t="s">
        <v>259</v>
      </c>
      <c r="AU179" s="193" t="s">
        <v>82</v>
      </c>
      <c r="AY179" s="19" t="s">
        <v>257</v>
      </c>
      <c r="BE179" s="194">
        <f>IF(N179="základní",J179,0)</f>
        <v>0</v>
      </c>
      <c r="BF179" s="194">
        <f>IF(N179="snížená",J179,0)</f>
        <v>0</v>
      </c>
      <c r="BG179" s="194">
        <f>IF(N179="zákl. přenesená",J179,0)</f>
        <v>0</v>
      </c>
      <c r="BH179" s="194">
        <f>IF(N179="sníž. přenesená",J179,0)</f>
        <v>0</v>
      </c>
      <c r="BI179" s="194">
        <f>IF(N179="nulová",J179,0)</f>
        <v>0</v>
      </c>
      <c r="BJ179" s="19" t="s">
        <v>82</v>
      </c>
      <c r="BK179" s="194">
        <f>ROUND(I179*H179,2)</f>
        <v>0</v>
      </c>
      <c r="BL179" s="19" t="s">
        <v>108</v>
      </c>
      <c r="BM179" s="193" t="s">
        <v>771</v>
      </c>
    </row>
    <row r="180" s="2" customFormat="1">
      <c r="A180" s="38"/>
      <c r="B180" s="39"/>
      <c r="C180" s="38"/>
      <c r="D180" s="196" t="s">
        <v>1062</v>
      </c>
      <c r="E180" s="38"/>
      <c r="F180" s="237" t="s">
        <v>3657</v>
      </c>
      <c r="G180" s="38"/>
      <c r="H180" s="38"/>
      <c r="I180" s="238"/>
      <c r="J180" s="38"/>
      <c r="K180" s="38"/>
      <c r="L180" s="39"/>
      <c r="M180" s="239"/>
      <c r="N180" s="240"/>
      <c r="O180" s="77"/>
      <c r="P180" s="77"/>
      <c r="Q180" s="77"/>
      <c r="R180" s="77"/>
      <c r="S180" s="77"/>
      <c r="T180" s="78"/>
      <c r="U180" s="38"/>
      <c r="V180" s="38"/>
      <c r="W180" s="38"/>
      <c r="X180" s="38"/>
      <c r="Y180" s="38"/>
      <c r="Z180" s="38"/>
      <c r="AA180" s="38"/>
      <c r="AB180" s="38"/>
      <c r="AC180" s="38"/>
      <c r="AD180" s="38"/>
      <c r="AE180" s="38"/>
      <c r="AT180" s="19" t="s">
        <v>1062</v>
      </c>
      <c r="AU180" s="19" t="s">
        <v>82</v>
      </c>
    </row>
    <row r="181" s="2" customFormat="1" ht="16.5" customHeight="1">
      <c r="A181" s="38"/>
      <c r="B181" s="181"/>
      <c r="C181" s="182" t="s">
        <v>484</v>
      </c>
      <c r="D181" s="182" t="s">
        <v>259</v>
      </c>
      <c r="E181" s="183" t="s">
        <v>3092</v>
      </c>
      <c r="F181" s="184" t="s">
        <v>3658</v>
      </c>
      <c r="G181" s="185" t="s">
        <v>2365</v>
      </c>
      <c r="H181" s="186">
        <v>21</v>
      </c>
      <c r="I181" s="187"/>
      <c r="J181" s="188">
        <f>ROUND(I181*H181,2)</f>
        <v>0</v>
      </c>
      <c r="K181" s="184" t="s">
        <v>2351</v>
      </c>
      <c r="L181" s="39"/>
      <c r="M181" s="189" t="s">
        <v>1</v>
      </c>
      <c r="N181" s="190" t="s">
        <v>40</v>
      </c>
      <c r="O181" s="77"/>
      <c r="P181" s="191">
        <f>O181*H181</f>
        <v>0</v>
      </c>
      <c r="Q181" s="191">
        <v>0</v>
      </c>
      <c r="R181" s="191">
        <f>Q181*H181</f>
        <v>0</v>
      </c>
      <c r="S181" s="191">
        <v>0</v>
      </c>
      <c r="T181" s="192">
        <f>S181*H181</f>
        <v>0</v>
      </c>
      <c r="U181" s="38"/>
      <c r="V181" s="38"/>
      <c r="W181" s="38"/>
      <c r="X181" s="38"/>
      <c r="Y181" s="38"/>
      <c r="Z181" s="38"/>
      <c r="AA181" s="38"/>
      <c r="AB181" s="38"/>
      <c r="AC181" s="38"/>
      <c r="AD181" s="38"/>
      <c r="AE181" s="38"/>
      <c r="AR181" s="193" t="s">
        <v>108</v>
      </c>
      <c r="AT181" s="193" t="s">
        <v>259</v>
      </c>
      <c r="AU181" s="193" t="s">
        <v>82</v>
      </c>
      <c r="AY181" s="19" t="s">
        <v>257</v>
      </c>
      <c r="BE181" s="194">
        <f>IF(N181="základní",J181,0)</f>
        <v>0</v>
      </c>
      <c r="BF181" s="194">
        <f>IF(N181="snížená",J181,0)</f>
        <v>0</v>
      </c>
      <c r="BG181" s="194">
        <f>IF(N181="zákl. přenesená",J181,0)</f>
        <v>0</v>
      </c>
      <c r="BH181" s="194">
        <f>IF(N181="sníž. přenesená",J181,0)</f>
        <v>0</v>
      </c>
      <c r="BI181" s="194">
        <f>IF(N181="nulová",J181,0)</f>
        <v>0</v>
      </c>
      <c r="BJ181" s="19" t="s">
        <v>82</v>
      </c>
      <c r="BK181" s="194">
        <f>ROUND(I181*H181,2)</f>
        <v>0</v>
      </c>
      <c r="BL181" s="19" t="s">
        <v>108</v>
      </c>
      <c r="BM181" s="193" t="s">
        <v>783</v>
      </c>
    </row>
    <row r="182" s="2" customFormat="1">
      <c r="A182" s="38"/>
      <c r="B182" s="39"/>
      <c r="C182" s="38"/>
      <c r="D182" s="196" t="s">
        <v>1062</v>
      </c>
      <c r="E182" s="38"/>
      <c r="F182" s="237" t="s">
        <v>4622</v>
      </c>
      <c r="G182" s="38"/>
      <c r="H182" s="38"/>
      <c r="I182" s="238"/>
      <c r="J182" s="38"/>
      <c r="K182" s="38"/>
      <c r="L182" s="39"/>
      <c r="M182" s="239"/>
      <c r="N182" s="240"/>
      <c r="O182" s="77"/>
      <c r="P182" s="77"/>
      <c r="Q182" s="77"/>
      <c r="R182" s="77"/>
      <c r="S182" s="77"/>
      <c r="T182" s="78"/>
      <c r="U182" s="38"/>
      <c r="V182" s="38"/>
      <c r="W182" s="38"/>
      <c r="X182" s="38"/>
      <c r="Y182" s="38"/>
      <c r="Z182" s="38"/>
      <c r="AA182" s="38"/>
      <c r="AB182" s="38"/>
      <c r="AC182" s="38"/>
      <c r="AD182" s="38"/>
      <c r="AE182" s="38"/>
      <c r="AT182" s="19" t="s">
        <v>1062</v>
      </c>
      <c r="AU182" s="19" t="s">
        <v>82</v>
      </c>
    </row>
    <row r="183" s="2" customFormat="1" ht="16.5" customHeight="1">
      <c r="A183" s="38"/>
      <c r="B183" s="181"/>
      <c r="C183" s="182" t="s">
        <v>490</v>
      </c>
      <c r="D183" s="182" t="s">
        <v>259</v>
      </c>
      <c r="E183" s="183" t="s">
        <v>3093</v>
      </c>
      <c r="F183" s="184" t="s">
        <v>3660</v>
      </c>
      <c r="G183" s="185" t="s">
        <v>2505</v>
      </c>
      <c r="H183" s="186">
        <v>4</v>
      </c>
      <c r="I183" s="187"/>
      <c r="J183" s="188">
        <f>ROUND(I183*H183,2)</f>
        <v>0</v>
      </c>
      <c r="K183" s="184" t="s">
        <v>2351</v>
      </c>
      <c r="L183" s="39"/>
      <c r="M183" s="189" t="s">
        <v>1</v>
      </c>
      <c r="N183" s="190" t="s">
        <v>40</v>
      </c>
      <c r="O183" s="77"/>
      <c r="P183" s="191">
        <f>O183*H183</f>
        <v>0</v>
      </c>
      <c r="Q183" s="191">
        <v>0</v>
      </c>
      <c r="R183" s="191">
        <f>Q183*H183</f>
        <v>0</v>
      </c>
      <c r="S183" s="191">
        <v>0</v>
      </c>
      <c r="T183" s="192">
        <f>S183*H183</f>
        <v>0</v>
      </c>
      <c r="U183" s="38"/>
      <c r="V183" s="38"/>
      <c r="W183" s="38"/>
      <c r="X183" s="38"/>
      <c r="Y183" s="38"/>
      <c r="Z183" s="38"/>
      <c r="AA183" s="38"/>
      <c r="AB183" s="38"/>
      <c r="AC183" s="38"/>
      <c r="AD183" s="38"/>
      <c r="AE183" s="38"/>
      <c r="AR183" s="193" t="s">
        <v>108</v>
      </c>
      <c r="AT183" s="193" t="s">
        <v>259</v>
      </c>
      <c r="AU183" s="193" t="s">
        <v>82</v>
      </c>
      <c r="AY183" s="19" t="s">
        <v>257</v>
      </c>
      <c r="BE183" s="194">
        <f>IF(N183="základní",J183,0)</f>
        <v>0</v>
      </c>
      <c r="BF183" s="194">
        <f>IF(N183="snížená",J183,0)</f>
        <v>0</v>
      </c>
      <c r="BG183" s="194">
        <f>IF(N183="zákl. přenesená",J183,0)</f>
        <v>0</v>
      </c>
      <c r="BH183" s="194">
        <f>IF(N183="sníž. přenesená",J183,0)</f>
        <v>0</v>
      </c>
      <c r="BI183" s="194">
        <f>IF(N183="nulová",J183,0)</f>
        <v>0</v>
      </c>
      <c r="BJ183" s="19" t="s">
        <v>82</v>
      </c>
      <c r="BK183" s="194">
        <f>ROUND(I183*H183,2)</f>
        <v>0</v>
      </c>
      <c r="BL183" s="19" t="s">
        <v>108</v>
      </c>
      <c r="BM183" s="193" t="s">
        <v>796</v>
      </c>
    </row>
    <row r="184" s="2" customFormat="1">
      <c r="A184" s="38"/>
      <c r="B184" s="39"/>
      <c r="C184" s="38"/>
      <c r="D184" s="196" t="s">
        <v>1062</v>
      </c>
      <c r="E184" s="38"/>
      <c r="F184" s="237" t="s">
        <v>3657</v>
      </c>
      <c r="G184" s="38"/>
      <c r="H184" s="38"/>
      <c r="I184" s="238"/>
      <c r="J184" s="38"/>
      <c r="K184" s="38"/>
      <c r="L184" s="39"/>
      <c r="M184" s="239"/>
      <c r="N184" s="240"/>
      <c r="O184" s="77"/>
      <c r="P184" s="77"/>
      <c r="Q184" s="77"/>
      <c r="R184" s="77"/>
      <c r="S184" s="77"/>
      <c r="T184" s="78"/>
      <c r="U184" s="38"/>
      <c r="V184" s="38"/>
      <c r="W184" s="38"/>
      <c r="X184" s="38"/>
      <c r="Y184" s="38"/>
      <c r="Z184" s="38"/>
      <c r="AA184" s="38"/>
      <c r="AB184" s="38"/>
      <c r="AC184" s="38"/>
      <c r="AD184" s="38"/>
      <c r="AE184" s="38"/>
      <c r="AT184" s="19" t="s">
        <v>1062</v>
      </c>
      <c r="AU184" s="19" t="s">
        <v>82</v>
      </c>
    </row>
    <row r="185" s="2" customFormat="1" ht="16.5" customHeight="1">
      <c r="A185" s="38"/>
      <c r="B185" s="181"/>
      <c r="C185" s="182" t="s">
        <v>496</v>
      </c>
      <c r="D185" s="182" t="s">
        <v>259</v>
      </c>
      <c r="E185" s="183" t="s">
        <v>3159</v>
      </c>
      <c r="F185" s="184" t="s">
        <v>3024</v>
      </c>
      <c r="G185" s="185" t="s">
        <v>2505</v>
      </c>
      <c r="H185" s="186">
        <v>10</v>
      </c>
      <c r="I185" s="187"/>
      <c r="J185" s="188">
        <f>ROUND(I185*H185,2)</f>
        <v>0</v>
      </c>
      <c r="K185" s="184" t="s">
        <v>2351</v>
      </c>
      <c r="L185" s="39"/>
      <c r="M185" s="189" t="s">
        <v>1</v>
      </c>
      <c r="N185" s="190" t="s">
        <v>40</v>
      </c>
      <c r="O185" s="77"/>
      <c r="P185" s="191">
        <f>O185*H185</f>
        <v>0</v>
      </c>
      <c r="Q185" s="191">
        <v>0</v>
      </c>
      <c r="R185" s="191">
        <f>Q185*H185</f>
        <v>0</v>
      </c>
      <c r="S185" s="191">
        <v>0</v>
      </c>
      <c r="T185" s="192">
        <f>S185*H185</f>
        <v>0</v>
      </c>
      <c r="U185" s="38"/>
      <c r="V185" s="38"/>
      <c r="W185" s="38"/>
      <c r="X185" s="38"/>
      <c r="Y185" s="38"/>
      <c r="Z185" s="38"/>
      <c r="AA185" s="38"/>
      <c r="AB185" s="38"/>
      <c r="AC185" s="38"/>
      <c r="AD185" s="38"/>
      <c r="AE185" s="38"/>
      <c r="AR185" s="193" t="s">
        <v>108</v>
      </c>
      <c r="AT185" s="193" t="s">
        <v>259</v>
      </c>
      <c r="AU185" s="193" t="s">
        <v>82</v>
      </c>
      <c r="AY185" s="19" t="s">
        <v>257</v>
      </c>
      <c r="BE185" s="194">
        <f>IF(N185="základní",J185,0)</f>
        <v>0</v>
      </c>
      <c r="BF185" s="194">
        <f>IF(N185="snížená",J185,0)</f>
        <v>0</v>
      </c>
      <c r="BG185" s="194">
        <f>IF(N185="zákl. přenesená",J185,0)</f>
        <v>0</v>
      </c>
      <c r="BH185" s="194">
        <f>IF(N185="sníž. přenesená",J185,0)</f>
        <v>0</v>
      </c>
      <c r="BI185" s="194">
        <f>IF(N185="nulová",J185,0)</f>
        <v>0</v>
      </c>
      <c r="BJ185" s="19" t="s">
        <v>82</v>
      </c>
      <c r="BK185" s="194">
        <f>ROUND(I185*H185,2)</f>
        <v>0</v>
      </c>
      <c r="BL185" s="19" t="s">
        <v>108</v>
      </c>
      <c r="BM185" s="193" t="s">
        <v>804</v>
      </c>
    </row>
    <row r="186" s="2" customFormat="1">
      <c r="A186" s="38"/>
      <c r="B186" s="39"/>
      <c r="C186" s="38"/>
      <c r="D186" s="196" t="s">
        <v>1062</v>
      </c>
      <c r="E186" s="38"/>
      <c r="F186" s="237" t="s">
        <v>4623</v>
      </c>
      <c r="G186" s="38"/>
      <c r="H186" s="38"/>
      <c r="I186" s="238"/>
      <c r="J186" s="38"/>
      <c r="K186" s="38"/>
      <c r="L186" s="39"/>
      <c r="M186" s="239"/>
      <c r="N186" s="240"/>
      <c r="O186" s="77"/>
      <c r="P186" s="77"/>
      <c r="Q186" s="77"/>
      <c r="R186" s="77"/>
      <c r="S186" s="77"/>
      <c r="T186" s="78"/>
      <c r="U186" s="38"/>
      <c r="V186" s="38"/>
      <c r="W186" s="38"/>
      <c r="X186" s="38"/>
      <c r="Y186" s="38"/>
      <c r="Z186" s="38"/>
      <c r="AA186" s="38"/>
      <c r="AB186" s="38"/>
      <c r="AC186" s="38"/>
      <c r="AD186" s="38"/>
      <c r="AE186" s="38"/>
      <c r="AT186" s="19" t="s">
        <v>1062</v>
      </c>
      <c r="AU186" s="19" t="s">
        <v>82</v>
      </c>
    </row>
    <row r="187" s="2" customFormat="1" ht="16.5" customHeight="1">
      <c r="A187" s="38"/>
      <c r="B187" s="181"/>
      <c r="C187" s="182" t="s">
        <v>530</v>
      </c>
      <c r="D187" s="182" t="s">
        <v>259</v>
      </c>
      <c r="E187" s="183" t="s">
        <v>3162</v>
      </c>
      <c r="F187" s="184" t="s">
        <v>3026</v>
      </c>
      <c r="G187" s="185" t="s">
        <v>416</v>
      </c>
      <c r="H187" s="186">
        <v>1</v>
      </c>
      <c r="I187" s="187"/>
      <c r="J187" s="188">
        <f>ROUND(I187*H187,2)</f>
        <v>0</v>
      </c>
      <c r="K187" s="184" t="s">
        <v>2351</v>
      </c>
      <c r="L187" s="39"/>
      <c r="M187" s="189" t="s">
        <v>1</v>
      </c>
      <c r="N187" s="190" t="s">
        <v>40</v>
      </c>
      <c r="O187" s="77"/>
      <c r="P187" s="191">
        <f>O187*H187</f>
        <v>0</v>
      </c>
      <c r="Q187" s="191">
        <v>0</v>
      </c>
      <c r="R187" s="191">
        <f>Q187*H187</f>
        <v>0</v>
      </c>
      <c r="S187" s="191">
        <v>0</v>
      </c>
      <c r="T187" s="192">
        <f>S187*H187</f>
        <v>0</v>
      </c>
      <c r="U187" s="38"/>
      <c r="V187" s="38"/>
      <c r="W187" s="38"/>
      <c r="X187" s="38"/>
      <c r="Y187" s="38"/>
      <c r="Z187" s="38"/>
      <c r="AA187" s="38"/>
      <c r="AB187" s="38"/>
      <c r="AC187" s="38"/>
      <c r="AD187" s="38"/>
      <c r="AE187" s="38"/>
      <c r="AR187" s="193" t="s">
        <v>108</v>
      </c>
      <c r="AT187" s="193" t="s">
        <v>259</v>
      </c>
      <c r="AU187" s="193" t="s">
        <v>82</v>
      </c>
      <c r="AY187" s="19" t="s">
        <v>257</v>
      </c>
      <c r="BE187" s="194">
        <f>IF(N187="základní",J187,0)</f>
        <v>0</v>
      </c>
      <c r="BF187" s="194">
        <f>IF(N187="snížená",J187,0)</f>
        <v>0</v>
      </c>
      <c r="BG187" s="194">
        <f>IF(N187="zákl. přenesená",J187,0)</f>
        <v>0</v>
      </c>
      <c r="BH187" s="194">
        <f>IF(N187="sníž. přenesená",J187,0)</f>
        <v>0</v>
      </c>
      <c r="BI187" s="194">
        <f>IF(N187="nulová",J187,0)</f>
        <v>0</v>
      </c>
      <c r="BJ187" s="19" t="s">
        <v>82</v>
      </c>
      <c r="BK187" s="194">
        <f>ROUND(I187*H187,2)</f>
        <v>0</v>
      </c>
      <c r="BL187" s="19" t="s">
        <v>108</v>
      </c>
      <c r="BM187" s="193" t="s">
        <v>813</v>
      </c>
    </row>
    <row r="188" s="2" customFormat="1">
      <c r="A188" s="38"/>
      <c r="B188" s="39"/>
      <c r="C188" s="38"/>
      <c r="D188" s="196" t="s">
        <v>1062</v>
      </c>
      <c r="E188" s="38"/>
      <c r="F188" s="237" t="s">
        <v>3651</v>
      </c>
      <c r="G188" s="38"/>
      <c r="H188" s="38"/>
      <c r="I188" s="238"/>
      <c r="J188" s="38"/>
      <c r="K188" s="38"/>
      <c r="L188" s="39"/>
      <c r="M188" s="239"/>
      <c r="N188" s="240"/>
      <c r="O188" s="77"/>
      <c r="P188" s="77"/>
      <c r="Q188" s="77"/>
      <c r="R188" s="77"/>
      <c r="S188" s="77"/>
      <c r="T188" s="78"/>
      <c r="U188" s="38"/>
      <c r="V188" s="38"/>
      <c r="W188" s="38"/>
      <c r="X188" s="38"/>
      <c r="Y188" s="38"/>
      <c r="Z188" s="38"/>
      <c r="AA188" s="38"/>
      <c r="AB188" s="38"/>
      <c r="AC188" s="38"/>
      <c r="AD188" s="38"/>
      <c r="AE188" s="38"/>
      <c r="AT188" s="19" t="s">
        <v>1062</v>
      </c>
      <c r="AU188" s="19" t="s">
        <v>82</v>
      </c>
    </row>
    <row r="189" s="2" customFormat="1" ht="16.5" customHeight="1">
      <c r="A189" s="38"/>
      <c r="B189" s="181"/>
      <c r="C189" s="182" t="s">
        <v>545</v>
      </c>
      <c r="D189" s="182" t="s">
        <v>259</v>
      </c>
      <c r="E189" s="183" t="s">
        <v>3163</v>
      </c>
      <c r="F189" s="184" t="s">
        <v>3028</v>
      </c>
      <c r="G189" s="185" t="s">
        <v>416</v>
      </c>
      <c r="H189" s="186">
        <v>1</v>
      </c>
      <c r="I189" s="187"/>
      <c r="J189" s="188">
        <f>ROUND(I189*H189,2)</f>
        <v>0</v>
      </c>
      <c r="K189" s="184" t="s">
        <v>2351</v>
      </c>
      <c r="L189" s="39"/>
      <c r="M189" s="189" t="s">
        <v>1</v>
      </c>
      <c r="N189" s="190" t="s">
        <v>40</v>
      </c>
      <c r="O189" s="77"/>
      <c r="P189" s="191">
        <f>O189*H189</f>
        <v>0</v>
      </c>
      <c r="Q189" s="191">
        <v>0</v>
      </c>
      <c r="R189" s="191">
        <f>Q189*H189</f>
        <v>0</v>
      </c>
      <c r="S189" s="191">
        <v>0</v>
      </c>
      <c r="T189" s="192">
        <f>S189*H189</f>
        <v>0</v>
      </c>
      <c r="U189" s="38"/>
      <c r="V189" s="38"/>
      <c r="W189" s="38"/>
      <c r="X189" s="38"/>
      <c r="Y189" s="38"/>
      <c r="Z189" s="38"/>
      <c r="AA189" s="38"/>
      <c r="AB189" s="38"/>
      <c r="AC189" s="38"/>
      <c r="AD189" s="38"/>
      <c r="AE189" s="38"/>
      <c r="AR189" s="193" t="s">
        <v>108</v>
      </c>
      <c r="AT189" s="193" t="s">
        <v>259</v>
      </c>
      <c r="AU189" s="193" t="s">
        <v>82</v>
      </c>
      <c r="AY189" s="19" t="s">
        <v>257</v>
      </c>
      <c r="BE189" s="194">
        <f>IF(N189="základní",J189,0)</f>
        <v>0</v>
      </c>
      <c r="BF189" s="194">
        <f>IF(N189="snížená",J189,0)</f>
        <v>0</v>
      </c>
      <c r="BG189" s="194">
        <f>IF(N189="zákl. přenesená",J189,0)</f>
        <v>0</v>
      </c>
      <c r="BH189" s="194">
        <f>IF(N189="sníž. přenesená",J189,0)</f>
        <v>0</v>
      </c>
      <c r="BI189" s="194">
        <f>IF(N189="nulová",J189,0)</f>
        <v>0</v>
      </c>
      <c r="BJ189" s="19" t="s">
        <v>82</v>
      </c>
      <c r="BK189" s="194">
        <f>ROUND(I189*H189,2)</f>
        <v>0</v>
      </c>
      <c r="BL189" s="19" t="s">
        <v>108</v>
      </c>
      <c r="BM189" s="193" t="s">
        <v>822</v>
      </c>
    </row>
    <row r="190" s="2" customFormat="1">
      <c r="A190" s="38"/>
      <c r="B190" s="39"/>
      <c r="C190" s="38"/>
      <c r="D190" s="196" t="s">
        <v>1062</v>
      </c>
      <c r="E190" s="38"/>
      <c r="F190" s="237" t="s">
        <v>3651</v>
      </c>
      <c r="G190" s="38"/>
      <c r="H190" s="38"/>
      <c r="I190" s="238"/>
      <c r="J190" s="38"/>
      <c r="K190" s="38"/>
      <c r="L190" s="39"/>
      <c r="M190" s="247"/>
      <c r="N190" s="248"/>
      <c r="O190" s="243"/>
      <c r="P190" s="243"/>
      <c r="Q190" s="243"/>
      <c r="R190" s="243"/>
      <c r="S190" s="243"/>
      <c r="T190" s="249"/>
      <c r="U190" s="38"/>
      <c r="V190" s="38"/>
      <c r="W190" s="38"/>
      <c r="X190" s="38"/>
      <c r="Y190" s="38"/>
      <c r="Z190" s="38"/>
      <c r="AA190" s="38"/>
      <c r="AB190" s="38"/>
      <c r="AC190" s="38"/>
      <c r="AD190" s="38"/>
      <c r="AE190" s="38"/>
      <c r="AT190" s="19" t="s">
        <v>1062</v>
      </c>
      <c r="AU190" s="19" t="s">
        <v>82</v>
      </c>
    </row>
    <row r="191" s="2" customFormat="1" ht="6.96" customHeight="1">
      <c r="A191" s="38"/>
      <c r="B191" s="60"/>
      <c r="C191" s="61"/>
      <c r="D191" s="61"/>
      <c r="E191" s="61"/>
      <c r="F191" s="61"/>
      <c r="G191" s="61"/>
      <c r="H191" s="61"/>
      <c r="I191" s="61"/>
      <c r="J191" s="61"/>
      <c r="K191" s="61"/>
      <c r="L191" s="39"/>
      <c r="M191" s="38"/>
      <c r="O191" s="38"/>
      <c r="P191" s="38"/>
      <c r="Q191" s="38"/>
      <c r="R191" s="38"/>
      <c r="S191" s="38"/>
      <c r="T191" s="38"/>
      <c r="U191" s="38"/>
      <c r="V191" s="38"/>
      <c r="W191" s="38"/>
      <c r="X191" s="38"/>
      <c r="Y191" s="38"/>
      <c r="Z191" s="38"/>
      <c r="AA191" s="38"/>
      <c r="AB191" s="38"/>
      <c r="AC191" s="38"/>
      <c r="AD191" s="38"/>
      <c r="AE191" s="38"/>
    </row>
  </sheetData>
  <autoFilter ref="C124:K190"/>
  <mergeCells count="15">
    <mergeCell ref="E7:H7"/>
    <mergeCell ref="E11:H11"/>
    <mergeCell ref="E9:H9"/>
    <mergeCell ref="E13:H13"/>
    <mergeCell ref="E22:H22"/>
    <mergeCell ref="E31:H31"/>
    <mergeCell ref="E85:H85"/>
    <mergeCell ref="E89:H89"/>
    <mergeCell ref="E87:H87"/>
    <mergeCell ref="E91:H91"/>
    <mergeCell ref="E111:H111"/>
    <mergeCell ref="E115:H115"/>
    <mergeCell ref="E113:H113"/>
    <mergeCell ref="E117:H117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3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8" t="s">
        <v>5</v>
      </c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96</v>
      </c>
    </row>
    <row r="3" s="1" customFormat="1" ht="6.96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2"/>
      <c r="AT3" s="19" t="s">
        <v>85</v>
      </c>
    </row>
    <row r="4" s="1" customFormat="1" ht="24.96" customHeight="1">
      <c r="B4" s="22"/>
      <c r="D4" s="23" t="s">
        <v>198</v>
      </c>
      <c r="L4" s="22"/>
      <c r="M4" s="130" t="s">
        <v>10</v>
      </c>
      <c r="AT4" s="19" t="s">
        <v>3</v>
      </c>
    </row>
    <row r="5" s="1" customFormat="1" ht="6.96" customHeight="1">
      <c r="B5" s="22"/>
      <c r="L5" s="22"/>
    </row>
    <row r="6" s="1" customFormat="1" ht="12" customHeight="1">
      <c r="B6" s="22"/>
      <c r="D6" s="32" t="s">
        <v>16</v>
      </c>
      <c r="L6" s="22"/>
    </row>
    <row r="7" s="1" customFormat="1" ht="16.5" customHeight="1">
      <c r="B7" s="22"/>
      <c r="E7" s="131" t="str">
        <f>'Rekapitulace stavby'!K6</f>
        <v>FNOL Novostavba Pavilonu B</v>
      </c>
      <c r="F7" s="32"/>
      <c r="G7" s="32"/>
      <c r="H7" s="32"/>
      <c r="L7" s="22"/>
    </row>
    <row r="8">
      <c r="B8" s="22"/>
      <c r="D8" s="32" t="s">
        <v>199</v>
      </c>
      <c r="L8" s="22"/>
    </row>
    <row r="9" s="1" customFormat="1" ht="16.5" customHeight="1">
      <c r="B9" s="22"/>
      <c r="E9" s="131" t="s">
        <v>200</v>
      </c>
      <c r="F9" s="1"/>
      <c r="G9" s="1"/>
      <c r="H9" s="1"/>
      <c r="L9" s="22"/>
    </row>
    <row r="10" s="1" customFormat="1" ht="12" customHeight="1">
      <c r="B10" s="22"/>
      <c r="D10" s="32" t="s">
        <v>201</v>
      </c>
      <c r="L10" s="22"/>
    </row>
    <row r="11" s="2" customFormat="1" ht="16.5" customHeight="1">
      <c r="A11" s="38"/>
      <c r="B11" s="39"/>
      <c r="C11" s="38"/>
      <c r="D11" s="38"/>
      <c r="E11" s="132" t="s">
        <v>202</v>
      </c>
      <c r="F11" s="38"/>
      <c r="G11" s="38"/>
      <c r="H11" s="38"/>
      <c r="I11" s="38"/>
      <c r="J11" s="38"/>
      <c r="K11" s="38"/>
      <c r="L11" s="55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</row>
    <row r="12" s="2" customFormat="1" ht="12" customHeight="1">
      <c r="A12" s="38"/>
      <c r="B12" s="39"/>
      <c r="C12" s="38"/>
      <c r="D12" s="32" t="s">
        <v>203</v>
      </c>
      <c r="E12" s="38"/>
      <c r="F12" s="38"/>
      <c r="G12" s="38"/>
      <c r="H12" s="38"/>
      <c r="I12" s="38"/>
      <c r="J12" s="38"/>
      <c r="K12" s="38"/>
      <c r="L12" s="55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</row>
    <row r="13" s="2" customFormat="1" ht="16.5" customHeight="1">
      <c r="A13" s="38"/>
      <c r="B13" s="39"/>
      <c r="C13" s="38"/>
      <c r="D13" s="38"/>
      <c r="E13" s="67" t="s">
        <v>2342</v>
      </c>
      <c r="F13" s="38"/>
      <c r="G13" s="38"/>
      <c r="H13" s="38"/>
      <c r="I13" s="38"/>
      <c r="J13" s="38"/>
      <c r="K13" s="38"/>
      <c r="L13" s="55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="2" customFormat="1">
      <c r="A14" s="38"/>
      <c r="B14" s="39"/>
      <c r="C14" s="38"/>
      <c r="D14" s="38"/>
      <c r="E14" s="38"/>
      <c r="F14" s="38"/>
      <c r="G14" s="38"/>
      <c r="H14" s="38"/>
      <c r="I14" s="38"/>
      <c r="J14" s="38"/>
      <c r="K14" s="38"/>
      <c r="L14" s="55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="2" customFormat="1" ht="12" customHeight="1">
      <c r="A15" s="38"/>
      <c r="B15" s="39"/>
      <c r="C15" s="38"/>
      <c r="D15" s="32" t="s">
        <v>18</v>
      </c>
      <c r="E15" s="38"/>
      <c r="F15" s="27" t="s">
        <v>1</v>
      </c>
      <c r="G15" s="38"/>
      <c r="H15" s="38"/>
      <c r="I15" s="32" t="s">
        <v>19</v>
      </c>
      <c r="J15" s="27" t="s">
        <v>1</v>
      </c>
      <c r="K15" s="38"/>
      <c r="L15" s="55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6" s="2" customFormat="1" ht="12" customHeight="1">
      <c r="A16" s="38"/>
      <c r="B16" s="39"/>
      <c r="C16" s="38"/>
      <c r="D16" s="32" t="s">
        <v>20</v>
      </c>
      <c r="E16" s="38"/>
      <c r="F16" s="27" t="s">
        <v>21</v>
      </c>
      <c r="G16" s="38"/>
      <c r="H16" s="38"/>
      <c r="I16" s="32" t="s">
        <v>22</v>
      </c>
      <c r="J16" s="69" t="str">
        <f>'Rekapitulace stavby'!AN8</f>
        <v>8. 4. 2023</v>
      </c>
      <c r="K16" s="38"/>
      <c r="L16" s="55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</row>
    <row r="17" s="2" customFormat="1" ht="10.8" customHeight="1">
      <c r="A17" s="38"/>
      <c r="B17" s="39"/>
      <c r="C17" s="38"/>
      <c r="D17" s="38"/>
      <c r="E17" s="38"/>
      <c r="F17" s="38"/>
      <c r="G17" s="38"/>
      <c r="H17" s="38"/>
      <c r="I17" s="38"/>
      <c r="J17" s="38"/>
      <c r="K17" s="38"/>
      <c r="L17" s="55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</row>
    <row r="18" s="2" customFormat="1" ht="12" customHeight="1">
      <c r="A18" s="38"/>
      <c r="B18" s="39"/>
      <c r="C18" s="38"/>
      <c r="D18" s="32" t="s">
        <v>24</v>
      </c>
      <c r="E18" s="38"/>
      <c r="F18" s="38"/>
      <c r="G18" s="38"/>
      <c r="H18" s="38"/>
      <c r="I18" s="32" t="s">
        <v>25</v>
      </c>
      <c r="J18" s="27" t="s">
        <v>1</v>
      </c>
      <c r="K18" s="38"/>
      <c r="L18" s="55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</row>
    <row r="19" s="2" customFormat="1" ht="18" customHeight="1">
      <c r="A19" s="38"/>
      <c r="B19" s="39"/>
      <c r="C19" s="38"/>
      <c r="D19" s="38"/>
      <c r="E19" s="27" t="s">
        <v>26</v>
      </c>
      <c r="F19" s="38"/>
      <c r="G19" s="38"/>
      <c r="H19" s="38"/>
      <c r="I19" s="32" t="s">
        <v>27</v>
      </c>
      <c r="J19" s="27" t="s">
        <v>1</v>
      </c>
      <c r="K19" s="38"/>
      <c r="L19" s="55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</row>
    <row r="20" s="2" customFormat="1" ht="6.96" customHeight="1">
      <c r="A20" s="38"/>
      <c r="B20" s="39"/>
      <c r="C20" s="38"/>
      <c r="D20" s="38"/>
      <c r="E20" s="38"/>
      <c r="F20" s="38"/>
      <c r="G20" s="38"/>
      <c r="H20" s="38"/>
      <c r="I20" s="38"/>
      <c r="J20" s="38"/>
      <c r="K20" s="38"/>
      <c r="L20" s="55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</row>
    <row r="21" s="2" customFormat="1" ht="12" customHeight="1">
      <c r="A21" s="38"/>
      <c r="B21" s="39"/>
      <c r="C21" s="38"/>
      <c r="D21" s="32" t="s">
        <v>28</v>
      </c>
      <c r="E21" s="38"/>
      <c r="F21" s="38"/>
      <c r="G21" s="38"/>
      <c r="H21" s="38"/>
      <c r="I21" s="32" t="s">
        <v>25</v>
      </c>
      <c r="J21" s="33" t="str">
        <f>'Rekapitulace stavby'!AN13</f>
        <v>Vyplň údaj</v>
      </c>
      <c r="K21" s="38"/>
      <c r="L21" s="55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</row>
    <row r="22" s="2" customFormat="1" ht="18" customHeight="1">
      <c r="A22" s="38"/>
      <c r="B22" s="39"/>
      <c r="C22" s="38"/>
      <c r="D22" s="38"/>
      <c r="E22" s="33" t="str">
        <f>'Rekapitulace stavby'!E14</f>
        <v>Vyplň údaj</v>
      </c>
      <c r="F22" s="27"/>
      <c r="G22" s="27"/>
      <c r="H22" s="27"/>
      <c r="I22" s="32" t="s">
        <v>27</v>
      </c>
      <c r="J22" s="33" t="str">
        <f>'Rekapitulace stavby'!AN14</f>
        <v>Vyplň údaj</v>
      </c>
      <c r="K22" s="38"/>
      <c r="L22" s="55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</row>
    <row r="23" s="2" customFormat="1" ht="6.96" customHeight="1">
      <c r="A23" s="38"/>
      <c r="B23" s="39"/>
      <c r="C23" s="38"/>
      <c r="D23" s="38"/>
      <c r="E23" s="38"/>
      <c r="F23" s="38"/>
      <c r="G23" s="38"/>
      <c r="H23" s="38"/>
      <c r="I23" s="38"/>
      <c r="J23" s="38"/>
      <c r="K23" s="38"/>
      <c r="L23" s="55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</row>
    <row r="24" s="2" customFormat="1" ht="12" customHeight="1">
      <c r="A24" s="38"/>
      <c r="B24" s="39"/>
      <c r="C24" s="38"/>
      <c r="D24" s="32" t="s">
        <v>30</v>
      </c>
      <c r="E24" s="38"/>
      <c r="F24" s="38"/>
      <c r="G24" s="38"/>
      <c r="H24" s="38"/>
      <c r="I24" s="32" t="s">
        <v>25</v>
      </c>
      <c r="J24" s="27" t="s">
        <v>1</v>
      </c>
      <c r="K24" s="38"/>
      <c r="L24" s="55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</row>
    <row r="25" s="2" customFormat="1" ht="18" customHeight="1">
      <c r="A25" s="38"/>
      <c r="B25" s="39"/>
      <c r="C25" s="38"/>
      <c r="D25" s="38"/>
      <c r="E25" s="27" t="s">
        <v>31</v>
      </c>
      <c r="F25" s="38"/>
      <c r="G25" s="38"/>
      <c r="H25" s="38"/>
      <c r="I25" s="32" t="s">
        <v>27</v>
      </c>
      <c r="J25" s="27" t="s">
        <v>1</v>
      </c>
      <c r="K25" s="38"/>
      <c r="L25" s="55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</row>
    <row r="26" s="2" customFormat="1" ht="6.96" customHeight="1">
      <c r="A26" s="38"/>
      <c r="B26" s="39"/>
      <c r="C26" s="38"/>
      <c r="D26" s="38"/>
      <c r="E26" s="38"/>
      <c r="F26" s="38"/>
      <c r="G26" s="38"/>
      <c r="H26" s="38"/>
      <c r="I26" s="38"/>
      <c r="J26" s="38"/>
      <c r="K26" s="38"/>
      <c r="L26" s="55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="2" customFormat="1" ht="12" customHeight="1">
      <c r="A27" s="38"/>
      <c r="B27" s="39"/>
      <c r="C27" s="38"/>
      <c r="D27" s="32" t="s">
        <v>33</v>
      </c>
      <c r="E27" s="38"/>
      <c r="F27" s="38"/>
      <c r="G27" s="38"/>
      <c r="H27" s="38"/>
      <c r="I27" s="32" t="s">
        <v>25</v>
      </c>
      <c r="J27" s="27" t="str">
        <f>IF('Rekapitulace stavby'!AN19="","",'Rekapitulace stavby'!AN19)</f>
        <v/>
      </c>
      <c r="K27" s="38"/>
      <c r="L27" s="55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</row>
    <row r="28" s="2" customFormat="1" ht="18" customHeight="1">
      <c r="A28" s="38"/>
      <c r="B28" s="39"/>
      <c r="C28" s="38"/>
      <c r="D28" s="38"/>
      <c r="E28" s="27" t="str">
        <f>IF('Rekapitulace stavby'!E20="","",'Rekapitulace stavby'!E20)</f>
        <v xml:space="preserve"> </v>
      </c>
      <c r="F28" s="38"/>
      <c r="G28" s="38"/>
      <c r="H28" s="38"/>
      <c r="I28" s="32" t="s">
        <v>27</v>
      </c>
      <c r="J28" s="27" t="str">
        <f>IF('Rekapitulace stavby'!AN20="","",'Rekapitulace stavby'!AN20)</f>
        <v/>
      </c>
      <c r="K28" s="38"/>
      <c r="L28" s="55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="2" customFormat="1" ht="6.96" customHeight="1">
      <c r="A29" s="38"/>
      <c r="B29" s="39"/>
      <c r="C29" s="38"/>
      <c r="D29" s="38"/>
      <c r="E29" s="38"/>
      <c r="F29" s="38"/>
      <c r="G29" s="38"/>
      <c r="H29" s="38"/>
      <c r="I29" s="38"/>
      <c r="J29" s="38"/>
      <c r="K29" s="38"/>
      <c r="L29" s="55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</row>
    <row r="30" s="2" customFormat="1" ht="12" customHeight="1">
      <c r="A30" s="38"/>
      <c r="B30" s="39"/>
      <c r="C30" s="38"/>
      <c r="D30" s="32" t="s">
        <v>34</v>
      </c>
      <c r="E30" s="38"/>
      <c r="F30" s="38"/>
      <c r="G30" s="38"/>
      <c r="H30" s="38"/>
      <c r="I30" s="38"/>
      <c r="J30" s="38"/>
      <c r="K30" s="38"/>
      <c r="L30" s="55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="8" customFormat="1" ht="16.5" customHeight="1">
      <c r="A31" s="133"/>
      <c r="B31" s="134"/>
      <c r="C31" s="133"/>
      <c r="D31" s="133"/>
      <c r="E31" s="36" t="s">
        <v>1</v>
      </c>
      <c r="F31" s="36"/>
      <c r="G31" s="36"/>
      <c r="H31" s="36"/>
      <c r="I31" s="133"/>
      <c r="J31" s="133"/>
      <c r="K31" s="133"/>
      <c r="L31" s="135"/>
      <c r="S31" s="133"/>
      <c r="T31" s="133"/>
      <c r="U31" s="133"/>
      <c r="V31" s="133"/>
      <c r="W31" s="133"/>
      <c r="X31" s="133"/>
      <c r="Y31" s="133"/>
      <c r="Z31" s="133"/>
      <c r="AA31" s="133"/>
      <c r="AB31" s="133"/>
      <c r="AC31" s="133"/>
      <c r="AD31" s="133"/>
      <c r="AE31" s="133"/>
    </row>
    <row r="32" s="2" customFormat="1" ht="6.96" customHeight="1">
      <c r="A32" s="38"/>
      <c r="B32" s="39"/>
      <c r="C32" s="38"/>
      <c r="D32" s="38"/>
      <c r="E32" s="38"/>
      <c r="F32" s="38"/>
      <c r="G32" s="38"/>
      <c r="H32" s="38"/>
      <c r="I32" s="38"/>
      <c r="J32" s="38"/>
      <c r="K32" s="38"/>
      <c r="L32" s="55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="2" customFormat="1" ht="6.96" customHeight="1">
      <c r="A33" s="38"/>
      <c r="B33" s="39"/>
      <c r="C33" s="38"/>
      <c r="D33" s="90"/>
      <c r="E33" s="90"/>
      <c r="F33" s="90"/>
      <c r="G33" s="90"/>
      <c r="H33" s="90"/>
      <c r="I33" s="90"/>
      <c r="J33" s="90"/>
      <c r="K33" s="90"/>
      <c r="L33" s="55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="2" customFormat="1" ht="25.44" customHeight="1">
      <c r="A34" s="38"/>
      <c r="B34" s="39"/>
      <c r="C34" s="38"/>
      <c r="D34" s="136" t="s">
        <v>35</v>
      </c>
      <c r="E34" s="38"/>
      <c r="F34" s="38"/>
      <c r="G34" s="38"/>
      <c r="H34" s="38"/>
      <c r="I34" s="38"/>
      <c r="J34" s="96">
        <f>ROUND(J128, 2)</f>
        <v>0</v>
      </c>
      <c r="K34" s="38"/>
      <c r="L34" s="55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s="2" customFormat="1" ht="6.96" customHeight="1">
      <c r="A35" s="38"/>
      <c r="B35" s="39"/>
      <c r="C35" s="38"/>
      <c r="D35" s="90"/>
      <c r="E35" s="90"/>
      <c r="F35" s="90"/>
      <c r="G35" s="90"/>
      <c r="H35" s="90"/>
      <c r="I35" s="90"/>
      <c r="J35" s="90"/>
      <c r="K35" s="90"/>
      <c r="L35" s="55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s="2" customFormat="1" ht="14.4" customHeight="1">
      <c r="A36" s="38"/>
      <c r="B36" s="39"/>
      <c r="C36" s="38"/>
      <c r="D36" s="38"/>
      <c r="E36" s="38"/>
      <c r="F36" s="43" t="s">
        <v>37</v>
      </c>
      <c r="G36" s="38"/>
      <c r="H36" s="38"/>
      <c r="I36" s="43" t="s">
        <v>36</v>
      </c>
      <c r="J36" s="43" t="s">
        <v>38</v>
      </c>
      <c r="K36" s="38"/>
      <c r="L36" s="55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s="2" customFormat="1" ht="14.4" customHeight="1">
      <c r="A37" s="38"/>
      <c r="B37" s="39"/>
      <c r="C37" s="38"/>
      <c r="D37" s="132" t="s">
        <v>39</v>
      </c>
      <c r="E37" s="32" t="s">
        <v>40</v>
      </c>
      <c r="F37" s="137">
        <f>ROUND((SUM(BE128:BE269)),  2)</f>
        <v>0</v>
      </c>
      <c r="G37" s="38"/>
      <c r="H37" s="38"/>
      <c r="I37" s="138">
        <v>0.20999999999999999</v>
      </c>
      <c r="J37" s="137">
        <f>ROUND(((SUM(BE128:BE269))*I37),  2)</f>
        <v>0</v>
      </c>
      <c r="K37" s="38"/>
      <c r="L37" s="55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s="2" customFormat="1" ht="14.4" customHeight="1">
      <c r="A38" s="38"/>
      <c r="B38" s="39"/>
      <c r="C38" s="38"/>
      <c r="D38" s="38"/>
      <c r="E38" s="32" t="s">
        <v>41</v>
      </c>
      <c r="F38" s="137">
        <f>ROUND((SUM(BF128:BF269)),  2)</f>
        <v>0</v>
      </c>
      <c r="G38" s="38"/>
      <c r="H38" s="38"/>
      <c r="I38" s="138">
        <v>0.14999999999999999</v>
      </c>
      <c r="J38" s="137">
        <f>ROUND(((SUM(BF128:BF269))*I38),  2)</f>
        <v>0</v>
      </c>
      <c r="K38" s="38"/>
      <c r="L38" s="55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hidden="1" s="2" customFormat="1" ht="14.4" customHeight="1">
      <c r="A39" s="38"/>
      <c r="B39" s="39"/>
      <c r="C39" s="38"/>
      <c r="D39" s="38"/>
      <c r="E39" s="32" t="s">
        <v>42</v>
      </c>
      <c r="F39" s="137">
        <f>ROUND((SUM(BG128:BG269)),  2)</f>
        <v>0</v>
      </c>
      <c r="G39" s="38"/>
      <c r="H39" s="38"/>
      <c r="I39" s="138">
        <v>0.20999999999999999</v>
      </c>
      <c r="J39" s="137">
        <f>0</f>
        <v>0</v>
      </c>
      <c r="K39" s="38"/>
      <c r="L39" s="55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hidden="1" s="2" customFormat="1" ht="14.4" customHeight="1">
      <c r="A40" s="38"/>
      <c r="B40" s="39"/>
      <c r="C40" s="38"/>
      <c r="D40" s="38"/>
      <c r="E40" s="32" t="s">
        <v>43</v>
      </c>
      <c r="F40" s="137">
        <f>ROUND((SUM(BH128:BH269)),  2)</f>
        <v>0</v>
      </c>
      <c r="G40" s="38"/>
      <c r="H40" s="38"/>
      <c r="I40" s="138">
        <v>0.14999999999999999</v>
      </c>
      <c r="J40" s="137">
        <f>0</f>
        <v>0</v>
      </c>
      <c r="K40" s="38"/>
      <c r="L40" s="55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hidden="1" s="2" customFormat="1" ht="14.4" customHeight="1">
      <c r="A41" s="38"/>
      <c r="B41" s="39"/>
      <c r="C41" s="38"/>
      <c r="D41" s="38"/>
      <c r="E41" s="32" t="s">
        <v>44</v>
      </c>
      <c r="F41" s="137">
        <f>ROUND((SUM(BI128:BI269)),  2)</f>
        <v>0</v>
      </c>
      <c r="G41" s="38"/>
      <c r="H41" s="38"/>
      <c r="I41" s="138">
        <v>0</v>
      </c>
      <c r="J41" s="137">
        <f>0</f>
        <v>0</v>
      </c>
      <c r="K41" s="38"/>
      <c r="L41" s="55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</row>
    <row r="42" s="2" customFormat="1" ht="6.96" customHeight="1">
      <c r="A42" s="38"/>
      <c r="B42" s="39"/>
      <c r="C42" s="38"/>
      <c r="D42" s="38"/>
      <c r="E42" s="38"/>
      <c r="F42" s="38"/>
      <c r="G42" s="38"/>
      <c r="H42" s="38"/>
      <c r="I42" s="38"/>
      <c r="J42" s="38"/>
      <c r="K42" s="38"/>
      <c r="L42" s="55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</row>
    <row r="43" s="2" customFormat="1" ht="25.44" customHeight="1">
      <c r="A43" s="38"/>
      <c r="B43" s="39"/>
      <c r="C43" s="139"/>
      <c r="D43" s="140" t="s">
        <v>45</v>
      </c>
      <c r="E43" s="81"/>
      <c r="F43" s="81"/>
      <c r="G43" s="141" t="s">
        <v>46</v>
      </c>
      <c r="H43" s="142" t="s">
        <v>47</v>
      </c>
      <c r="I43" s="81"/>
      <c r="J43" s="143">
        <f>SUM(J34:J41)</f>
        <v>0</v>
      </c>
      <c r="K43" s="144"/>
      <c r="L43" s="55"/>
      <c r="S43" s="38"/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</row>
    <row r="44" s="2" customFormat="1" ht="14.4" customHeight="1">
      <c r="A44" s="38"/>
      <c r="B44" s="39"/>
      <c r="C44" s="38"/>
      <c r="D44" s="38"/>
      <c r="E44" s="38"/>
      <c r="F44" s="38"/>
      <c r="G44" s="38"/>
      <c r="H44" s="38"/>
      <c r="I44" s="38"/>
      <c r="J44" s="38"/>
      <c r="K44" s="38"/>
      <c r="L44" s="55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</row>
    <row r="45" s="1" customFormat="1" ht="14.4" customHeight="1">
      <c r="B45" s="22"/>
      <c r="L45" s="22"/>
    </row>
    <row r="46" s="1" customFormat="1" ht="14.4" customHeight="1">
      <c r="B46" s="22"/>
      <c r="L46" s="22"/>
    </row>
    <row r="47" s="1" customFormat="1" ht="14.4" customHeight="1">
      <c r="B47" s="22"/>
      <c r="L47" s="22"/>
    </row>
    <row r="48" s="1" customFormat="1" ht="14.4" customHeight="1">
      <c r="B48" s="22"/>
      <c r="L48" s="22"/>
    </row>
    <row r="49" s="1" customFormat="1" ht="14.4" customHeight="1">
      <c r="B49" s="22"/>
      <c r="L49" s="22"/>
    </row>
    <row r="50" s="2" customFormat="1" ht="14.4" customHeight="1">
      <c r="B50" s="55"/>
      <c r="D50" s="56" t="s">
        <v>48</v>
      </c>
      <c r="E50" s="57"/>
      <c r="F50" s="57"/>
      <c r="G50" s="56" t="s">
        <v>49</v>
      </c>
      <c r="H50" s="57"/>
      <c r="I50" s="57"/>
      <c r="J50" s="57"/>
      <c r="K50" s="57"/>
      <c r="L50" s="55"/>
    </row>
    <row r="51">
      <c r="B51" s="22"/>
      <c r="L51" s="22"/>
    </row>
    <row r="52">
      <c r="B52" s="22"/>
      <c r="L52" s="22"/>
    </row>
    <row r="53">
      <c r="B53" s="22"/>
      <c r="L53" s="22"/>
    </row>
    <row r="54">
      <c r="B54" s="22"/>
      <c r="L54" s="22"/>
    </row>
    <row r="55">
      <c r="B55" s="22"/>
      <c r="L55" s="22"/>
    </row>
    <row r="56">
      <c r="B56" s="22"/>
      <c r="L56" s="22"/>
    </row>
    <row r="57">
      <c r="B57" s="22"/>
      <c r="L57" s="22"/>
    </row>
    <row r="58">
      <c r="B58" s="22"/>
      <c r="L58" s="22"/>
    </row>
    <row r="59">
      <c r="B59" s="22"/>
      <c r="L59" s="22"/>
    </row>
    <row r="60">
      <c r="B60" s="22"/>
      <c r="L60" s="22"/>
    </row>
    <row r="61" s="2" customFormat="1">
      <c r="A61" s="38"/>
      <c r="B61" s="39"/>
      <c r="C61" s="38"/>
      <c r="D61" s="58" t="s">
        <v>50</v>
      </c>
      <c r="E61" s="41"/>
      <c r="F61" s="145" t="s">
        <v>51</v>
      </c>
      <c r="G61" s="58" t="s">
        <v>50</v>
      </c>
      <c r="H61" s="41"/>
      <c r="I61" s="41"/>
      <c r="J61" s="146" t="s">
        <v>51</v>
      </c>
      <c r="K61" s="41"/>
      <c r="L61" s="55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</row>
    <row r="62">
      <c r="B62" s="22"/>
      <c r="L62" s="22"/>
    </row>
    <row r="63">
      <c r="B63" s="22"/>
      <c r="L63" s="22"/>
    </row>
    <row r="64">
      <c r="B64" s="22"/>
      <c r="L64" s="22"/>
    </row>
    <row r="65" s="2" customFormat="1">
      <c r="A65" s="38"/>
      <c r="B65" s="39"/>
      <c r="C65" s="38"/>
      <c r="D65" s="56" t="s">
        <v>52</v>
      </c>
      <c r="E65" s="59"/>
      <c r="F65" s="59"/>
      <c r="G65" s="56" t="s">
        <v>53</v>
      </c>
      <c r="H65" s="59"/>
      <c r="I65" s="59"/>
      <c r="J65" s="59"/>
      <c r="K65" s="59"/>
      <c r="L65" s="55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</row>
    <row r="66">
      <c r="B66" s="22"/>
      <c r="L66" s="22"/>
    </row>
    <row r="67">
      <c r="B67" s="22"/>
      <c r="L67" s="22"/>
    </row>
    <row r="68">
      <c r="B68" s="22"/>
      <c r="L68" s="22"/>
    </row>
    <row r="69">
      <c r="B69" s="22"/>
      <c r="L69" s="22"/>
    </row>
    <row r="70">
      <c r="B70" s="22"/>
      <c r="L70" s="22"/>
    </row>
    <row r="71">
      <c r="B71" s="22"/>
      <c r="L71" s="22"/>
    </row>
    <row r="72">
      <c r="B72" s="22"/>
      <c r="L72" s="22"/>
    </row>
    <row r="73">
      <c r="B73" s="22"/>
      <c r="L73" s="22"/>
    </row>
    <row r="74">
      <c r="B74" s="22"/>
      <c r="L74" s="22"/>
    </row>
    <row r="75">
      <c r="B75" s="22"/>
      <c r="L75" s="22"/>
    </row>
    <row r="76" s="2" customFormat="1">
      <c r="A76" s="38"/>
      <c r="B76" s="39"/>
      <c r="C76" s="38"/>
      <c r="D76" s="58" t="s">
        <v>50</v>
      </c>
      <c r="E76" s="41"/>
      <c r="F76" s="145" t="s">
        <v>51</v>
      </c>
      <c r="G76" s="58" t="s">
        <v>50</v>
      </c>
      <c r="H76" s="41"/>
      <c r="I76" s="41"/>
      <c r="J76" s="146" t="s">
        <v>51</v>
      </c>
      <c r="K76" s="41"/>
      <c r="L76" s="55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</row>
    <row r="77" s="2" customFormat="1" ht="14.4" customHeight="1">
      <c r="A77" s="38"/>
      <c r="B77" s="60"/>
      <c r="C77" s="61"/>
      <c r="D77" s="61"/>
      <c r="E77" s="61"/>
      <c r="F77" s="61"/>
      <c r="G77" s="61"/>
      <c r="H77" s="61"/>
      <c r="I77" s="61"/>
      <c r="J77" s="61"/>
      <c r="K77" s="61"/>
      <c r="L77" s="55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</row>
    <row r="81" s="2" customFormat="1" ht="6.96" customHeight="1">
      <c r="A81" s="38"/>
      <c r="B81" s="62"/>
      <c r="C81" s="63"/>
      <c r="D81" s="63"/>
      <c r="E81" s="63"/>
      <c r="F81" s="63"/>
      <c r="G81" s="63"/>
      <c r="H81" s="63"/>
      <c r="I81" s="63"/>
      <c r="J81" s="63"/>
      <c r="K81" s="63"/>
      <c r="L81" s="55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</row>
    <row r="82" s="2" customFormat="1" ht="24.96" customHeight="1">
      <c r="A82" s="38"/>
      <c r="B82" s="39"/>
      <c r="C82" s="23" t="s">
        <v>206</v>
      </c>
      <c r="D82" s="38"/>
      <c r="E82" s="38"/>
      <c r="F82" s="38"/>
      <c r="G82" s="38"/>
      <c r="H82" s="38"/>
      <c r="I82" s="38"/>
      <c r="J82" s="38"/>
      <c r="K82" s="38"/>
      <c r="L82" s="55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</row>
    <row r="83" s="2" customFormat="1" ht="6.96" customHeight="1">
      <c r="A83" s="38"/>
      <c r="B83" s="39"/>
      <c r="C83" s="38"/>
      <c r="D83" s="38"/>
      <c r="E83" s="38"/>
      <c r="F83" s="38"/>
      <c r="G83" s="38"/>
      <c r="H83" s="38"/>
      <c r="I83" s="38"/>
      <c r="J83" s="38"/>
      <c r="K83" s="38"/>
      <c r="L83" s="55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</row>
    <row r="84" s="2" customFormat="1" ht="12" customHeight="1">
      <c r="A84" s="38"/>
      <c r="B84" s="39"/>
      <c r="C84" s="32" t="s">
        <v>16</v>
      </c>
      <c r="D84" s="38"/>
      <c r="E84" s="38"/>
      <c r="F84" s="38"/>
      <c r="G84" s="38"/>
      <c r="H84" s="38"/>
      <c r="I84" s="38"/>
      <c r="J84" s="38"/>
      <c r="K84" s="38"/>
      <c r="L84" s="55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</row>
    <row r="85" s="2" customFormat="1" ht="16.5" customHeight="1">
      <c r="A85" s="38"/>
      <c r="B85" s="39"/>
      <c r="C85" s="38"/>
      <c r="D85" s="38"/>
      <c r="E85" s="131" t="str">
        <f>E7</f>
        <v>FNOL Novostavba Pavilonu B</v>
      </c>
      <c r="F85" s="32"/>
      <c r="G85" s="32"/>
      <c r="H85" s="32"/>
      <c r="I85" s="38"/>
      <c r="J85" s="38"/>
      <c r="K85" s="38"/>
      <c r="L85" s="55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</row>
    <row r="86" s="1" customFormat="1" ht="12" customHeight="1">
      <c r="B86" s="22"/>
      <c r="C86" s="32" t="s">
        <v>199</v>
      </c>
      <c r="L86" s="22"/>
    </row>
    <row r="87" s="1" customFormat="1" ht="16.5" customHeight="1">
      <c r="B87" s="22"/>
      <c r="E87" s="131" t="s">
        <v>200</v>
      </c>
      <c r="F87" s="1"/>
      <c r="G87" s="1"/>
      <c r="H87" s="1"/>
      <c r="L87" s="22"/>
    </row>
    <row r="88" s="1" customFormat="1" ht="12" customHeight="1">
      <c r="B88" s="22"/>
      <c r="C88" s="32" t="s">
        <v>201</v>
      </c>
      <c r="L88" s="22"/>
    </row>
    <row r="89" s="2" customFormat="1" ht="16.5" customHeight="1">
      <c r="A89" s="38"/>
      <c r="B89" s="39"/>
      <c r="C89" s="38"/>
      <c r="D89" s="38"/>
      <c r="E89" s="132" t="s">
        <v>202</v>
      </c>
      <c r="F89" s="38"/>
      <c r="G89" s="38"/>
      <c r="H89" s="38"/>
      <c r="I89" s="38"/>
      <c r="J89" s="38"/>
      <c r="K89" s="38"/>
      <c r="L89" s="55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</row>
    <row r="90" s="2" customFormat="1" ht="12" customHeight="1">
      <c r="A90" s="38"/>
      <c r="B90" s="39"/>
      <c r="C90" s="32" t="s">
        <v>203</v>
      </c>
      <c r="D90" s="38"/>
      <c r="E90" s="38"/>
      <c r="F90" s="38"/>
      <c r="G90" s="38"/>
      <c r="H90" s="38"/>
      <c r="I90" s="38"/>
      <c r="J90" s="38"/>
      <c r="K90" s="38"/>
      <c r="L90" s="55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</row>
    <row r="91" s="2" customFormat="1" ht="16.5" customHeight="1">
      <c r="A91" s="38"/>
      <c r="B91" s="39"/>
      <c r="C91" s="38"/>
      <c r="D91" s="38"/>
      <c r="E91" s="67" t="str">
        <f>E13</f>
        <v>D.1.4a - Zdravotně technická instalace</v>
      </c>
      <c r="F91" s="38"/>
      <c r="G91" s="38"/>
      <c r="H91" s="38"/>
      <c r="I91" s="38"/>
      <c r="J91" s="38"/>
      <c r="K91" s="38"/>
      <c r="L91" s="55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</row>
    <row r="92" s="2" customFormat="1" ht="6.96" customHeight="1">
      <c r="A92" s="38"/>
      <c r="B92" s="39"/>
      <c r="C92" s="38"/>
      <c r="D92" s="38"/>
      <c r="E92" s="38"/>
      <c r="F92" s="38"/>
      <c r="G92" s="38"/>
      <c r="H92" s="38"/>
      <c r="I92" s="38"/>
      <c r="J92" s="38"/>
      <c r="K92" s="38"/>
      <c r="L92" s="55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</row>
    <row r="93" s="2" customFormat="1" ht="12" customHeight="1">
      <c r="A93" s="38"/>
      <c r="B93" s="39"/>
      <c r="C93" s="32" t="s">
        <v>20</v>
      </c>
      <c r="D93" s="38"/>
      <c r="E93" s="38"/>
      <c r="F93" s="27" t="str">
        <f>F16</f>
        <v xml:space="preserve"> </v>
      </c>
      <c r="G93" s="38"/>
      <c r="H93" s="38"/>
      <c r="I93" s="32" t="s">
        <v>22</v>
      </c>
      <c r="J93" s="69" t="str">
        <f>IF(J16="","",J16)</f>
        <v>8. 4. 2023</v>
      </c>
      <c r="K93" s="38"/>
      <c r="L93" s="55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</row>
    <row r="94" s="2" customFormat="1" ht="6.96" customHeight="1">
      <c r="A94" s="38"/>
      <c r="B94" s="39"/>
      <c r="C94" s="38"/>
      <c r="D94" s="38"/>
      <c r="E94" s="38"/>
      <c r="F94" s="38"/>
      <c r="G94" s="38"/>
      <c r="H94" s="38"/>
      <c r="I94" s="38"/>
      <c r="J94" s="38"/>
      <c r="K94" s="38"/>
      <c r="L94" s="55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</row>
    <row r="95" s="2" customFormat="1" ht="15.15" customHeight="1">
      <c r="A95" s="38"/>
      <c r="B95" s="39"/>
      <c r="C95" s="32" t="s">
        <v>24</v>
      </c>
      <c r="D95" s="38"/>
      <c r="E95" s="38"/>
      <c r="F95" s="27" t="str">
        <f>E19</f>
        <v>Fakultní nemocnice Olomouc</v>
      </c>
      <c r="G95" s="38"/>
      <c r="H95" s="38"/>
      <c r="I95" s="32" t="s">
        <v>30</v>
      </c>
      <c r="J95" s="36" t="str">
        <f>E25</f>
        <v>LTProjekt, EP Rožnov</v>
      </c>
      <c r="K95" s="38"/>
      <c r="L95" s="55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</row>
    <row r="96" s="2" customFormat="1" ht="15.15" customHeight="1">
      <c r="A96" s="38"/>
      <c r="B96" s="39"/>
      <c r="C96" s="32" t="s">
        <v>28</v>
      </c>
      <c r="D96" s="38"/>
      <c r="E96" s="38"/>
      <c r="F96" s="27" t="str">
        <f>IF(E22="","",E22)</f>
        <v>Vyplň údaj</v>
      </c>
      <c r="G96" s="38"/>
      <c r="H96" s="38"/>
      <c r="I96" s="32" t="s">
        <v>33</v>
      </c>
      <c r="J96" s="36" t="str">
        <f>E28</f>
        <v xml:space="preserve"> </v>
      </c>
      <c r="K96" s="38"/>
      <c r="L96" s="55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</row>
    <row r="97" s="2" customFormat="1" ht="10.32" customHeight="1">
      <c r="A97" s="38"/>
      <c r="B97" s="39"/>
      <c r="C97" s="38"/>
      <c r="D97" s="38"/>
      <c r="E97" s="38"/>
      <c r="F97" s="38"/>
      <c r="G97" s="38"/>
      <c r="H97" s="38"/>
      <c r="I97" s="38"/>
      <c r="J97" s="38"/>
      <c r="K97" s="38"/>
      <c r="L97" s="55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</row>
    <row r="98" s="2" customFormat="1" ht="29.28" customHeight="1">
      <c r="A98" s="38"/>
      <c r="B98" s="39"/>
      <c r="C98" s="147" t="s">
        <v>207</v>
      </c>
      <c r="D98" s="139"/>
      <c r="E98" s="139"/>
      <c r="F98" s="139"/>
      <c r="G98" s="139"/>
      <c r="H98" s="139"/>
      <c r="I98" s="139"/>
      <c r="J98" s="148" t="s">
        <v>208</v>
      </c>
      <c r="K98" s="139"/>
      <c r="L98" s="55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</row>
    <row r="99" s="2" customFormat="1" ht="10.32" customHeight="1">
      <c r="A99" s="38"/>
      <c r="B99" s="39"/>
      <c r="C99" s="38"/>
      <c r="D99" s="38"/>
      <c r="E99" s="38"/>
      <c r="F99" s="38"/>
      <c r="G99" s="38"/>
      <c r="H99" s="38"/>
      <c r="I99" s="38"/>
      <c r="J99" s="38"/>
      <c r="K99" s="38"/>
      <c r="L99" s="55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</row>
    <row r="100" s="2" customFormat="1" ht="22.8" customHeight="1">
      <c r="A100" s="38"/>
      <c r="B100" s="39"/>
      <c r="C100" s="149" t="s">
        <v>209</v>
      </c>
      <c r="D100" s="38"/>
      <c r="E100" s="38"/>
      <c r="F100" s="38"/>
      <c r="G100" s="38"/>
      <c r="H100" s="38"/>
      <c r="I100" s="38"/>
      <c r="J100" s="96">
        <f>J128</f>
        <v>0</v>
      </c>
      <c r="K100" s="38"/>
      <c r="L100" s="55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  <c r="AU100" s="19" t="s">
        <v>210</v>
      </c>
    </row>
    <row r="101" s="9" customFormat="1" ht="24.96" customHeight="1">
      <c r="A101" s="9"/>
      <c r="B101" s="150"/>
      <c r="C101" s="9"/>
      <c r="D101" s="151" t="s">
        <v>2343</v>
      </c>
      <c r="E101" s="152"/>
      <c r="F101" s="152"/>
      <c r="G101" s="152"/>
      <c r="H101" s="152"/>
      <c r="I101" s="152"/>
      <c r="J101" s="153">
        <f>J129</f>
        <v>0</v>
      </c>
      <c r="K101" s="9"/>
      <c r="L101" s="150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</row>
    <row r="102" s="9" customFormat="1" ht="24.96" customHeight="1">
      <c r="A102" s="9"/>
      <c r="B102" s="150"/>
      <c r="C102" s="9"/>
      <c r="D102" s="151" t="s">
        <v>2344</v>
      </c>
      <c r="E102" s="152"/>
      <c r="F102" s="152"/>
      <c r="G102" s="152"/>
      <c r="H102" s="152"/>
      <c r="I102" s="152"/>
      <c r="J102" s="153">
        <f>J190</f>
        <v>0</v>
      </c>
      <c r="K102" s="9"/>
      <c r="L102" s="150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</row>
    <row r="103" s="9" customFormat="1" ht="24.96" customHeight="1">
      <c r="A103" s="9"/>
      <c r="B103" s="150"/>
      <c r="C103" s="9"/>
      <c r="D103" s="151" t="s">
        <v>2345</v>
      </c>
      <c r="E103" s="152"/>
      <c r="F103" s="152"/>
      <c r="G103" s="152"/>
      <c r="H103" s="152"/>
      <c r="I103" s="152"/>
      <c r="J103" s="153">
        <f>J207</f>
        <v>0</v>
      </c>
      <c r="K103" s="9"/>
      <c r="L103" s="150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</row>
    <row r="104" s="9" customFormat="1" ht="24.96" customHeight="1">
      <c r="A104" s="9"/>
      <c r="B104" s="150"/>
      <c r="C104" s="9"/>
      <c r="D104" s="151" t="s">
        <v>2346</v>
      </c>
      <c r="E104" s="152"/>
      <c r="F104" s="152"/>
      <c r="G104" s="152"/>
      <c r="H104" s="152"/>
      <c r="I104" s="152"/>
      <c r="J104" s="153">
        <f>J268</f>
        <v>0</v>
      </c>
      <c r="K104" s="9"/>
      <c r="L104" s="150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</row>
    <row r="105" s="2" customFormat="1" ht="21.84" customHeight="1">
      <c r="A105" s="38"/>
      <c r="B105" s="39"/>
      <c r="C105" s="38"/>
      <c r="D105" s="38"/>
      <c r="E105" s="38"/>
      <c r="F105" s="38"/>
      <c r="G105" s="38"/>
      <c r="H105" s="38"/>
      <c r="I105" s="38"/>
      <c r="J105" s="38"/>
      <c r="K105" s="38"/>
      <c r="L105" s="55"/>
      <c r="S105" s="38"/>
      <c r="T105" s="38"/>
      <c r="U105" s="38"/>
      <c r="V105" s="38"/>
      <c r="W105" s="38"/>
      <c r="X105" s="38"/>
      <c r="Y105" s="38"/>
      <c r="Z105" s="38"/>
      <c r="AA105" s="38"/>
      <c r="AB105" s="38"/>
      <c r="AC105" s="38"/>
      <c r="AD105" s="38"/>
      <c r="AE105" s="38"/>
    </row>
    <row r="106" s="2" customFormat="1" ht="6.96" customHeight="1">
      <c r="A106" s="38"/>
      <c r="B106" s="60"/>
      <c r="C106" s="61"/>
      <c r="D106" s="61"/>
      <c r="E106" s="61"/>
      <c r="F106" s="61"/>
      <c r="G106" s="61"/>
      <c r="H106" s="61"/>
      <c r="I106" s="61"/>
      <c r="J106" s="61"/>
      <c r="K106" s="61"/>
      <c r="L106" s="55"/>
      <c r="S106" s="38"/>
      <c r="T106" s="38"/>
      <c r="U106" s="38"/>
      <c r="V106" s="38"/>
      <c r="W106" s="38"/>
      <c r="X106" s="38"/>
      <c r="Y106" s="38"/>
      <c r="Z106" s="38"/>
      <c r="AA106" s="38"/>
      <c r="AB106" s="38"/>
      <c r="AC106" s="38"/>
      <c r="AD106" s="38"/>
      <c r="AE106" s="38"/>
    </row>
    <row r="110" s="2" customFormat="1" ht="6.96" customHeight="1">
      <c r="A110" s="38"/>
      <c r="B110" s="62"/>
      <c r="C110" s="63"/>
      <c r="D110" s="63"/>
      <c r="E110" s="63"/>
      <c r="F110" s="63"/>
      <c r="G110" s="63"/>
      <c r="H110" s="63"/>
      <c r="I110" s="63"/>
      <c r="J110" s="63"/>
      <c r="K110" s="63"/>
      <c r="L110" s="55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</row>
    <row r="111" s="2" customFormat="1" ht="24.96" customHeight="1">
      <c r="A111" s="38"/>
      <c r="B111" s="39"/>
      <c r="C111" s="23" t="s">
        <v>242</v>
      </c>
      <c r="D111" s="38"/>
      <c r="E111" s="38"/>
      <c r="F111" s="38"/>
      <c r="G111" s="38"/>
      <c r="H111" s="38"/>
      <c r="I111" s="38"/>
      <c r="J111" s="38"/>
      <c r="K111" s="38"/>
      <c r="L111" s="55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</row>
    <row r="112" s="2" customFormat="1" ht="6.96" customHeight="1">
      <c r="A112" s="38"/>
      <c r="B112" s="39"/>
      <c r="C112" s="38"/>
      <c r="D112" s="38"/>
      <c r="E112" s="38"/>
      <c r="F112" s="38"/>
      <c r="G112" s="38"/>
      <c r="H112" s="38"/>
      <c r="I112" s="38"/>
      <c r="J112" s="38"/>
      <c r="K112" s="38"/>
      <c r="L112" s="55"/>
      <c r="S112" s="38"/>
      <c r="T112" s="38"/>
      <c r="U112" s="38"/>
      <c r="V112" s="38"/>
      <c r="W112" s="38"/>
      <c r="X112" s="38"/>
      <c r="Y112" s="38"/>
      <c r="Z112" s="38"/>
      <c r="AA112" s="38"/>
      <c r="AB112" s="38"/>
      <c r="AC112" s="38"/>
      <c r="AD112" s="38"/>
      <c r="AE112" s="38"/>
    </row>
    <row r="113" s="2" customFormat="1" ht="12" customHeight="1">
      <c r="A113" s="38"/>
      <c r="B113" s="39"/>
      <c r="C113" s="32" t="s">
        <v>16</v>
      </c>
      <c r="D113" s="38"/>
      <c r="E113" s="38"/>
      <c r="F113" s="38"/>
      <c r="G113" s="38"/>
      <c r="H113" s="38"/>
      <c r="I113" s="38"/>
      <c r="J113" s="38"/>
      <c r="K113" s="38"/>
      <c r="L113" s="55"/>
      <c r="S113" s="38"/>
      <c r="T113" s="38"/>
      <c r="U113" s="38"/>
      <c r="V113" s="38"/>
      <c r="W113" s="38"/>
      <c r="X113" s="38"/>
      <c r="Y113" s="38"/>
      <c r="Z113" s="38"/>
      <c r="AA113" s="38"/>
      <c r="AB113" s="38"/>
      <c r="AC113" s="38"/>
      <c r="AD113" s="38"/>
      <c r="AE113" s="38"/>
    </row>
    <row r="114" s="2" customFormat="1" ht="16.5" customHeight="1">
      <c r="A114" s="38"/>
      <c r="B114" s="39"/>
      <c r="C114" s="38"/>
      <c r="D114" s="38"/>
      <c r="E114" s="131" t="str">
        <f>E7</f>
        <v>FNOL Novostavba Pavilonu B</v>
      </c>
      <c r="F114" s="32"/>
      <c r="G114" s="32"/>
      <c r="H114" s="32"/>
      <c r="I114" s="38"/>
      <c r="J114" s="38"/>
      <c r="K114" s="38"/>
      <c r="L114" s="55"/>
      <c r="S114" s="38"/>
      <c r="T114" s="38"/>
      <c r="U114" s="38"/>
      <c r="V114" s="38"/>
      <c r="W114" s="38"/>
      <c r="X114" s="38"/>
      <c r="Y114" s="38"/>
      <c r="Z114" s="38"/>
      <c r="AA114" s="38"/>
      <c r="AB114" s="38"/>
      <c r="AC114" s="38"/>
      <c r="AD114" s="38"/>
      <c r="AE114" s="38"/>
    </row>
    <row r="115" s="1" customFormat="1" ht="12" customHeight="1">
      <c r="B115" s="22"/>
      <c r="C115" s="32" t="s">
        <v>199</v>
      </c>
      <c r="L115" s="22"/>
    </row>
    <row r="116" s="1" customFormat="1" ht="16.5" customHeight="1">
      <c r="B116" s="22"/>
      <c r="E116" s="131" t="s">
        <v>200</v>
      </c>
      <c r="F116" s="1"/>
      <c r="G116" s="1"/>
      <c r="H116" s="1"/>
      <c r="L116" s="22"/>
    </row>
    <row r="117" s="1" customFormat="1" ht="12" customHeight="1">
      <c r="B117" s="22"/>
      <c r="C117" s="32" t="s">
        <v>201</v>
      </c>
      <c r="L117" s="22"/>
    </row>
    <row r="118" s="2" customFormat="1" ht="16.5" customHeight="1">
      <c r="A118" s="38"/>
      <c r="B118" s="39"/>
      <c r="C118" s="38"/>
      <c r="D118" s="38"/>
      <c r="E118" s="132" t="s">
        <v>202</v>
      </c>
      <c r="F118" s="38"/>
      <c r="G118" s="38"/>
      <c r="H118" s="38"/>
      <c r="I118" s="38"/>
      <c r="J118" s="38"/>
      <c r="K118" s="38"/>
      <c r="L118" s="55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</row>
    <row r="119" s="2" customFormat="1" ht="12" customHeight="1">
      <c r="A119" s="38"/>
      <c r="B119" s="39"/>
      <c r="C119" s="32" t="s">
        <v>203</v>
      </c>
      <c r="D119" s="38"/>
      <c r="E119" s="38"/>
      <c r="F119" s="38"/>
      <c r="G119" s="38"/>
      <c r="H119" s="38"/>
      <c r="I119" s="38"/>
      <c r="J119" s="38"/>
      <c r="K119" s="38"/>
      <c r="L119" s="55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</row>
    <row r="120" s="2" customFormat="1" ht="16.5" customHeight="1">
      <c r="A120" s="38"/>
      <c r="B120" s="39"/>
      <c r="C120" s="38"/>
      <c r="D120" s="38"/>
      <c r="E120" s="67" t="str">
        <f>E13</f>
        <v>D.1.4a - Zdravotně technická instalace</v>
      </c>
      <c r="F120" s="38"/>
      <c r="G120" s="38"/>
      <c r="H120" s="38"/>
      <c r="I120" s="38"/>
      <c r="J120" s="38"/>
      <c r="K120" s="38"/>
      <c r="L120" s="55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</row>
    <row r="121" s="2" customFormat="1" ht="6.96" customHeight="1">
      <c r="A121" s="38"/>
      <c r="B121" s="39"/>
      <c r="C121" s="38"/>
      <c r="D121" s="38"/>
      <c r="E121" s="38"/>
      <c r="F121" s="38"/>
      <c r="G121" s="38"/>
      <c r="H121" s="38"/>
      <c r="I121" s="38"/>
      <c r="J121" s="38"/>
      <c r="K121" s="38"/>
      <c r="L121" s="55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</row>
    <row r="122" s="2" customFormat="1" ht="12" customHeight="1">
      <c r="A122" s="38"/>
      <c r="B122" s="39"/>
      <c r="C122" s="32" t="s">
        <v>20</v>
      </c>
      <c r="D122" s="38"/>
      <c r="E122" s="38"/>
      <c r="F122" s="27" t="str">
        <f>F16</f>
        <v xml:space="preserve"> </v>
      </c>
      <c r="G122" s="38"/>
      <c r="H122" s="38"/>
      <c r="I122" s="32" t="s">
        <v>22</v>
      </c>
      <c r="J122" s="69" t="str">
        <f>IF(J16="","",J16)</f>
        <v>8. 4. 2023</v>
      </c>
      <c r="K122" s="38"/>
      <c r="L122" s="55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</row>
    <row r="123" s="2" customFormat="1" ht="6.96" customHeight="1">
      <c r="A123" s="38"/>
      <c r="B123" s="39"/>
      <c r="C123" s="38"/>
      <c r="D123" s="38"/>
      <c r="E123" s="38"/>
      <c r="F123" s="38"/>
      <c r="G123" s="38"/>
      <c r="H123" s="38"/>
      <c r="I123" s="38"/>
      <c r="J123" s="38"/>
      <c r="K123" s="38"/>
      <c r="L123" s="55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</row>
    <row r="124" s="2" customFormat="1" ht="15.15" customHeight="1">
      <c r="A124" s="38"/>
      <c r="B124" s="39"/>
      <c r="C124" s="32" t="s">
        <v>24</v>
      </c>
      <c r="D124" s="38"/>
      <c r="E124" s="38"/>
      <c r="F124" s="27" t="str">
        <f>E19</f>
        <v>Fakultní nemocnice Olomouc</v>
      </c>
      <c r="G124" s="38"/>
      <c r="H124" s="38"/>
      <c r="I124" s="32" t="s">
        <v>30</v>
      </c>
      <c r="J124" s="36" t="str">
        <f>E25</f>
        <v>LTProjekt, EP Rožnov</v>
      </c>
      <c r="K124" s="38"/>
      <c r="L124" s="55"/>
      <c r="S124" s="38"/>
      <c r="T124" s="38"/>
      <c r="U124" s="38"/>
      <c r="V124" s="38"/>
      <c r="W124" s="38"/>
      <c r="X124" s="38"/>
      <c r="Y124" s="38"/>
      <c r="Z124" s="38"/>
      <c r="AA124" s="38"/>
      <c r="AB124" s="38"/>
      <c r="AC124" s="38"/>
      <c r="AD124" s="38"/>
      <c r="AE124" s="38"/>
    </row>
    <row r="125" s="2" customFormat="1" ht="15.15" customHeight="1">
      <c r="A125" s="38"/>
      <c r="B125" s="39"/>
      <c r="C125" s="32" t="s">
        <v>28</v>
      </c>
      <c r="D125" s="38"/>
      <c r="E125" s="38"/>
      <c r="F125" s="27" t="str">
        <f>IF(E22="","",E22)</f>
        <v>Vyplň údaj</v>
      </c>
      <c r="G125" s="38"/>
      <c r="H125" s="38"/>
      <c r="I125" s="32" t="s">
        <v>33</v>
      </c>
      <c r="J125" s="36" t="str">
        <f>E28</f>
        <v xml:space="preserve"> </v>
      </c>
      <c r="K125" s="38"/>
      <c r="L125" s="55"/>
      <c r="S125" s="38"/>
      <c r="T125" s="38"/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</row>
    <row r="126" s="2" customFormat="1" ht="10.32" customHeight="1">
      <c r="A126" s="38"/>
      <c r="B126" s="39"/>
      <c r="C126" s="38"/>
      <c r="D126" s="38"/>
      <c r="E126" s="38"/>
      <c r="F126" s="38"/>
      <c r="G126" s="38"/>
      <c r="H126" s="38"/>
      <c r="I126" s="38"/>
      <c r="J126" s="38"/>
      <c r="K126" s="38"/>
      <c r="L126" s="55"/>
      <c r="S126" s="38"/>
      <c r="T126" s="38"/>
      <c r="U126" s="38"/>
      <c r="V126" s="38"/>
      <c r="W126" s="38"/>
      <c r="X126" s="38"/>
      <c r="Y126" s="38"/>
      <c r="Z126" s="38"/>
      <c r="AA126" s="38"/>
      <c r="AB126" s="38"/>
      <c r="AC126" s="38"/>
      <c r="AD126" s="38"/>
      <c r="AE126" s="38"/>
    </row>
    <row r="127" s="11" customFormat="1" ht="29.28" customHeight="1">
      <c r="A127" s="158"/>
      <c r="B127" s="159"/>
      <c r="C127" s="160" t="s">
        <v>243</v>
      </c>
      <c r="D127" s="161" t="s">
        <v>60</v>
      </c>
      <c r="E127" s="161" t="s">
        <v>56</v>
      </c>
      <c r="F127" s="161" t="s">
        <v>57</v>
      </c>
      <c r="G127" s="161" t="s">
        <v>244</v>
      </c>
      <c r="H127" s="161" t="s">
        <v>245</v>
      </c>
      <c r="I127" s="161" t="s">
        <v>246</v>
      </c>
      <c r="J127" s="161" t="s">
        <v>208</v>
      </c>
      <c r="K127" s="162" t="s">
        <v>247</v>
      </c>
      <c r="L127" s="163"/>
      <c r="M127" s="86" t="s">
        <v>1</v>
      </c>
      <c r="N127" s="87" t="s">
        <v>39</v>
      </c>
      <c r="O127" s="87" t="s">
        <v>248</v>
      </c>
      <c r="P127" s="87" t="s">
        <v>249</v>
      </c>
      <c r="Q127" s="87" t="s">
        <v>250</v>
      </c>
      <c r="R127" s="87" t="s">
        <v>251</v>
      </c>
      <c r="S127" s="87" t="s">
        <v>252</v>
      </c>
      <c r="T127" s="88" t="s">
        <v>253</v>
      </c>
      <c r="U127" s="158"/>
      <c r="V127" s="158"/>
      <c r="W127" s="158"/>
      <c r="X127" s="158"/>
      <c r="Y127" s="158"/>
      <c r="Z127" s="158"/>
      <c r="AA127" s="158"/>
      <c r="AB127" s="158"/>
      <c r="AC127" s="158"/>
      <c r="AD127" s="158"/>
      <c r="AE127" s="158"/>
    </row>
    <row r="128" s="2" customFormat="1" ht="22.8" customHeight="1">
      <c r="A128" s="38"/>
      <c r="B128" s="39"/>
      <c r="C128" s="93" t="s">
        <v>254</v>
      </c>
      <c r="D128" s="38"/>
      <c r="E128" s="38"/>
      <c r="F128" s="38"/>
      <c r="G128" s="38"/>
      <c r="H128" s="38"/>
      <c r="I128" s="38"/>
      <c r="J128" s="164">
        <f>BK128</f>
        <v>0</v>
      </c>
      <c r="K128" s="38"/>
      <c r="L128" s="39"/>
      <c r="M128" s="89"/>
      <c r="N128" s="73"/>
      <c r="O128" s="90"/>
      <c r="P128" s="165">
        <f>P129+P190+P207+P268</f>
        <v>0</v>
      </c>
      <c r="Q128" s="90"/>
      <c r="R128" s="165">
        <f>R129+R190+R207+R268</f>
        <v>0</v>
      </c>
      <c r="S128" s="90"/>
      <c r="T128" s="166">
        <f>T129+T190+T207+T268</f>
        <v>0</v>
      </c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  <c r="AT128" s="19" t="s">
        <v>74</v>
      </c>
      <c r="AU128" s="19" t="s">
        <v>210</v>
      </c>
      <c r="BK128" s="167">
        <f>BK129+BK190+BK207+BK268</f>
        <v>0</v>
      </c>
    </row>
    <row r="129" s="12" customFormat="1" ht="25.92" customHeight="1">
      <c r="A129" s="12"/>
      <c r="B129" s="168"/>
      <c r="C129" s="12"/>
      <c r="D129" s="169" t="s">
        <v>74</v>
      </c>
      <c r="E129" s="170" t="s">
        <v>2347</v>
      </c>
      <c r="F129" s="170" t="s">
        <v>2348</v>
      </c>
      <c r="G129" s="12"/>
      <c r="H129" s="12"/>
      <c r="I129" s="171"/>
      <c r="J129" s="172">
        <f>BK129</f>
        <v>0</v>
      </c>
      <c r="K129" s="12"/>
      <c r="L129" s="168"/>
      <c r="M129" s="173"/>
      <c r="N129" s="174"/>
      <c r="O129" s="174"/>
      <c r="P129" s="175">
        <f>SUM(P130:P189)</f>
        <v>0</v>
      </c>
      <c r="Q129" s="174"/>
      <c r="R129" s="175">
        <f>SUM(R130:R189)</f>
        <v>0</v>
      </c>
      <c r="S129" s="174"/>
      <c r="T129" s="176">
        <f>SUM(T130:T189)</f>
        <v>0</v>
      </c>
      <c r="U129" s="12"/>
      <c r="V129" s="12"/>
      <c r="W129" s="12"/>
      <c r="X129" s="12"/>
      <c r="Y129" s="12"/>
      <c r="Z129" s="12"/>
      <c r="AA129" s="12"/>
      <c r="AB129" s="12"/>
      <c r="AC129" s="12"/>
      <c r="AD129" s="12"/>
      <c r="AE129" s="12"/>
      <c r="AR129" s="169" t="s">
        <v>85</v>
      </c>
      <c r="AT129" s="177" t="s">
        <v>74</v>
      </c>
      <c r="AU129" s="177" t="s">
        <v>75</v>
      </c>
      <c r="AY129" s="169" t="s">
        <v>257</v>
      </c>
      <c r="BK129" s="178">
        <f>SUM(BK130:BK189)</f>
        <v>0</v>
      </c>
    </row>
    <row r="130" s="2" customFormat="1" ht="16.5" customHeight="1">
      <c r="A130" s="38"/>
      <c r="B130" s="181"/>
      <c r="C130" s="182" t="s">
        <v>82</v>
      </c>
      <c r="D130" s="182" t="s">
        <v>259</v>
      </c>
      <c r="E130" s="183" t="s">
        <v>2349</v>
      </c>
      <c r="F130" s="184" t="s">
        <v>2350</v>
      </c>
      <c r="G130" s="185" t="s">
        <v>422</v>
      </c>
      <c r="H130" s="186">
        <v>25</v>
      </c>
      <c r="I130" s="187"/>
      <c r="J130" s="188">
        <f>ROUND(I130*H130,2)</f>
        <v>0</v>
      </c>
      <c r="K130" s="184" t="s">
        <v>2351</v>
      </c>
      <c r="L130" s="39"/>
      <c r="M130" s="189" t="s">
        <v>1</v>
      </c>
      <c r="N130" s="190" t="s">
        <v>40</v>
      </c>
      <c r="O130" s="77"/>
      <c r="P130" s="191">
        <f>O130*H130</f>
        <v>0</v>
      </c>
      <c r="Q130" s="191">
        <v>0</v>
      </c>
      <c r="R130" s="191">
        <f>Q130*H130</f>
        <v>0</v>
      </c>
      <c r="S130" s="191">
        <v>0</v>
      </c>
      <c r="T130" s="192">
        <f>S130*H130</f>
        <v>0</v>
      </c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  <c r="AR130" s="193" t="s">
        <v>364</v>
      </c>
      <c r="AT130" s="193" t="s">
        <v>259</v>
      </c>
      <c r="AU130" s="193" t="s">
        <v>82</v>
      </c>
      <c r="AY130" s="19" t="s">
        <v>257</v>
      </c>
      <c r="BE130" s="194">
        <f>IF(N130="základní",J130,0)</f>
        <v>0</v>
      </c>
      <c r="BF130" s="194">
        <f>IF(N130="snížená",J130,0)</f>
        <v>0</v>
      </c>
      <c r="BG130" s="194">
        <f>IF(N130="zákl. přenesená",J130,0)</f>
        <v>0</v>
      </c>
      <c r="BH130" s="194">
        <f>IF(N130="sníž. přenesená",J130,0)</f>
        <v>0</v>
      </c>
      <c r="BI130" s="194">
        <f>IF(N130="nulová",J130,0)</f>
        <v>0</v>
      </c>
      <c r="BJ130" s="19" t="s">
        <v>82</v>
      </c>
      <c r="BK130" s="194">
        <f>ROUND(I130*H130,2)</f>
        <v>0</v>
      </c>
      <c r="BL130" s="19" t="s">
        <v>364</v>
      </c>
      <c r="BM130" s="193" t="s">
        <v>85</v>
      </c>
    </row>
    <row r="131" s="2" customFormat="1">
      <c r="A131" s="38"/>
      <c r="B131" s="39"/>
      <c r="C131" s="38"/>
      <c r="D131" s="196" t="s">
        <v>1062</v>
      </c>
      <c r="E131" s="38"/>
      <c r="F131" s="237" t="s">
        <v>2352</v>
      </c>
      <c r="G131" s="38"/>
      <c r="H131" s="38"/>
      <c r="I131" s="238"/>
      <c r="J131" s="38"/>
      <c r="K131" s="38"/>
      <c r="L131" s="39"/>
      <c r="M131" s="239"/>
      <c r="N131" s="240"/>
      <c r="O131" s="77"/>
      <c r="P131" s="77"/>
      <c r="Q131" s="77"/>
      <c r="R131" s="77"/>
      <c r="S131" s="77"/>
      <c r="T131" s="78"/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T131" s="19" t="s">
        <v>1062</v>
      </c>
      <c r="AU131" s="19" t="s">
        <v>82</v>
      </c>
    </row>
    <row r="132" s="2" customFormat="1" ht="24.15" customHeight="1">
      <c r="A132" s="38"/>
      <c r="B132" s="181"/>
      <c r="C132" s="182" t="s">
        <v>85</v>
      </c>
      <c r="D132" s="182" t="s">
        <v>259</v>
      </c>
      <c r="E132" s="183" t="s">
        <v>2353</v>
      </c>
      <c r="F132" s="184" t="s">
        <v>2354</v>
      </c>
      <c r="G132" s="185" t="s">
        <v>422</v>
      </c>
      <c r="H132" s="186">
        <v>32</v>
      </c>
      <c r="I132" s="187"/>
      <c r="J132" s="188">
        <f>ROUND(I132*H132,2)</f>
        <v>0</v>
      </c>
      <c r="K132" s="184" t="s">
        <v>2355</v>
      </c>
      <c r="L132" s="39"/>
      <c r="M132" s="189" t="s">
        <v>1</v>
      </c>
      <c r="N132" s="190" t="s">
        <v>40</v>
      </c>
      <c r="O132" s="77"/>
      <c r="P132" s="191">
        <f>O132*H132</f>
        <v>0</v>
      </c>
      <c r="Q132" s="191">
        <v>0</v>
      </c>
      <c r="R132" s="191">
        <f>Q132*H132</f>
        <v>0</v>
      </c>
      <c r="S132" s="191">
        <v>0</v>
      </c>
      <c r="T132" s="192">
        <f>S132*H132</f>
        <v>0</v>
      </c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  <c r="AR132" s="193" t="s">
        <v>364</v>
      </c>
      <c r="AT132" s="193" t="s">
        <v>259</v>
      </c>
      <c r="AU132" s="193" t="s">
        <v>82</v>
      </c>
      <c r="AY132" s="19" t="s">
        <v>257</v>
      </c>
      <c r="BE132" s="194">
        <f>IF(N132="základní",J132,0)</f>
        <v>0</v>
      </c>
      <c r="BF132" s="194">
        <f>IF(N132="snížená",J132,0)</f>
        <v>0</v>
      </c>
      <c r="BG132" s="194">
        <f>IF(N132="zákl. přenesená",J132,0)</f>
        <v>0</v>
      </c>
      <c r="BH132" s="194">
        <f>IF(N132="sníž. přenesená",J132,0)</f>
        <v>0</v>
      </c>
      <c r="BI132" s="194">
        <f>IF(N132="nulová",J132,0)</f>
        <v>0</v>
      </c>
      <c r="BJ132" s="19" t="s">
        <v>82</v>
      </c>
      <c r="BK132" s="194">
        <f>ROUND(I132*H132,2)</f>
        <v>0</v>
      </c>
      <c r="BL132" s="19" t="s">
        <v>364</v>
      </c>
      <c r="BM132" s="193" t="s">
        <v>108</v>
      </c>
    </row>
    <row r="133" s="2" customFormat="1">
      <c r="A133" s="38"/>
      <c r="B133" s="39"/>
      <c r="C133" s="38"/>
      <c r="D133" s="196" t="s">
        <v>1062</v>
      </c>
      <c r="E133" s="38"/>
      <c r="F133" s="237" t="s">
        <v>2356</v>
      </c>
      <c r="G133" s="38"/>
      <c r="H133" s="38"/>
      <c r="I133" s="238"/>
      <c r="J133" s="38"/>
      <c r="K133" s="38"/>
      <c r="L133" s="39"/>
      <c r="M133" s="239"/>
      <c r="N133" s="240"/>
      <c r="O133" s="77"/>
      <c r="P133" s="77"/>
      <c r="Q133" s="77"/>
      <c r="R133" s="77"/>
      <c r="S133" s="77"/>
      <c r="T133" s="78"/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  <c r="AT133" s="19" t="s">
        <v>1062</v>
      </c>
      <c r="AU133" s="19" t="s">
        <v>82</v>
      </c>
    </row>
    <row r="134" s="2" customFormat="1" ht="24.15" customHeight="1">
      <c r="A134" s="38"/>
      <c r="B134" s="181"/>
      <c r="C134" s="182" t="s">
        <v>92</v>
      </c>
      <c r="D134" s="182" t="s">
        <v>259</v>
      </c>
      <c r="E134" s="183" t="s">
        <v>2357</v>
      </c>
      <c r="F134" s="184" t="s">
        <v>2358</v>
      </c>
      <c r="G134" s="185" t="s">
        <v>422</v>
      </c>
      <c r="H134" s="186">
        <v>5</v>
      </c>
      <c r="I134" s="187"/>
      <c r="J134" s="188">
        <f>ROUND(I134*H134,2)</f>
        <v>0</v>
      </c>
      <c r="K134" s="184" t="s">
        <v>2355</v>
      </c>
      <c r="L134" s="39"/>
      <c r="M134" s="189" t="s">
        <v>1</v>
      </c>
      <c r="N134" s="190" t="s">
        <v>40</v>
      </c>
      <c r="O134" s="77"/>
      <c r="P134" s="191">
        <f>O134*H134</f>
        <v>0</v>
      </c>
      <c r="Q134" s="191">
        <v>0</v>
      </c>
      <c r="R134" s="191">
        <f>Q134*H134</f>
        <v>0</v>
      </c>
      <c r="S134" s="191">
        <v>0</v>
      </c>
      <c r="T134" s="192">
        <f>S134*H134</f>
        <v>0</v>
      </c>
      <c r="U134" s="38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  <c r="AR134" s="193" t="s">
        <v>364</v>
      </c>
      <c r="AT134" s="193" t="s">
        <v>259</v>
      </c>
      <c r="AU134" s="193" t="s">
        <v>82</v>
      </c>
      <c r="AY134" s="19" t="s">
        <v>257</v>
      </c>
      <c r="BE134" s="194">
        <f>IF(N134="základní",J134,0)</f>
        <v>0</v>
      </c>
      <c r="BF134" s="194">
        <f>IF(N134="snížená",J134,0)</f>
        <v>0</v>
      </c>
      <c r="BG134" s="194">
        <f>IF(N134="zákl. přenesená",J134,0)</f>
        <v>0</v>
      </c>
      <c r="BH134" s="194">
        <f>IF(N134="sníž. přenesená",J134,0)</f>
        <v>0</v>
      </c>
      <c r="BI134" s="194">
        <f>IF(N134="nulová",J134,0)</f>
        <v>0</v>
      </c>
      <c r="BJ134" s="19" t="s">
        <v>82</v>
      </c>
      <c r="BK134" s="194">
        <f>ROUND(I134*H134,2)</f>
        <v>0</v>
      </c>
      <c r="BL134" s="19" t="s">
        <v>364</v>
      </c>
      <c r="BM134" s="193" t="s">
        <v>290</v>
      </c>
    </row>
    <row r="135" s="2" customFormat="1">
      <c r="A135" s="38"/>
      <c r="B135" s="39"/>
      <c r="C135" s="38"/>
      <c r="D135" s="196" t="s">
        <v>1062</v>
      </c>
      <c r="E135" s="38"/>
      <c r="F135" s="237" t="s">
        <v>2356</v>
      </c>
      <c r="G135" s="38"/>
      <c r="H135" s="38"/>
      <c r="I135" s="238"/>
      <c r="J135" s="38"/>
      <c r="K135" s="38"/>
      <c r="L135" s="39"/>
      <c r="M135" s="239"/>
      <c r="N135" s="240"/>
      <c r="O135" s="77"/>
      <c r="P135" s="77"/>
      <c r="Q135" s="77"/>
      <c r="R135" s="77"/>
      <c r="S135" s="77"/>
      <c r="T135" s="78"/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T135" s="19" t="s">
        <v>1062</v>
      </c>
      <c r="AU135" s="19" t="s">
        <v>82</v>
      </c>
    </row>
    <row r="136" s="2" customFormat="1" ht="33" customHeight="1">
      <c r="A136" s="38"/>
      <c r="B136" s="181"/>
      <c r="C136" s="182" t="s">
        <v>108</v>
      </c>
      <c r="D136" s="182" t="s">
        <v>259</v>
      </c>
      <c r="E136" s="183" t="s">
        <v>2359</v>
      </c>
      <c r="F136" s="184" t="s">
        <v>2360</v>
      </c>
      <c r="G136" s="185" t="s">
        <v>422</v>
      </c>
      <c r="H136" s="186">
        <v>10</v>
      </c>
      <c r="I136" s="187"/>
      <c r="J136" s="188">
        <f>ROUND(I136*H136,2)</f>
        <v>0</v>
      </c>
      <c r="K136" s="184" t="s">
        <v>2351</v>
      </c>
      <c r="L136" s="39"/>
      <c r="M136" s="189" t="s">
        <v>1</v>
      </c>
      <c r="N136" s="190" t="s">
        <v>40</v>
      </c>
      <c r="O136" s="77"/>
      <c r="P136" s="191">
        <f>O136*H136</f>
        <v>0</v>
      </c>
      <c r="Q136" s="191">
        <v>0</v>
      </c>
      <c r="R136" s="191">
        <f>Q136*H136</f>
        <v>0</v>
      </c>
      <c r="S136" s="191">
        <v>0</v>
      </c>
      <c r="T136" s="192">
        <f>S136*H136</f>
        <v>0</v>
      </c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R136" s="193" t="s">
        <v>364</v>
      </c>
      <c r="AT136" s="193" t="s">
        <v>259</v>
      </c>
      <c r="AU136" s="193" t="s">
        <v>82</v>
      </c>
      <c r="AY136" s="19" t="s">
        <v>257</v>
      </c>
      <c r="BE136" s="194">
        <f>IF(N136="základní",J136,0)</f>
        <v>0</v>
      </c>
      <c r="BF136" s="194">
        <f>IF(N136="snížená",J136,0)</f>
        <v>0</v>
      </c>
      <c r="BG136" s="194">
        <f>IF(N136="zákl. přenesená",J136,0)</f>
        <v>0</v>
      </c>
      <c r="BH136" s="194">
        <f>IF(N136="sníž. přenesená",J136,0)</f>
        <v>0</v>
      </c>
      <c r="BI136" s="194">
        <f>IF(N136="nulová",J136,0)</f>
        <v>0</v>
      </c>
      <c r="BJ136" s="19" t="s">
        <v>82</v>
      </c>
      <c r="BK136" s="194">
        <f>ROUND(I136*H136,2)</f>
        <v>0</v>
      </c>
      <c r="BL136" s="19" t="s">
        <v>364</v>
      </c>
      <c r="BM136" s="193" t="s">
        <v>307</v>
      </c>
    </row>
    <row r="137" s="2" customFormat="1">
      <c r="A137" s="38"/>
      <c r="B137" s="39"/>
      <c r="C137" s="38"/>
      <c r="D137" s="196" t="s">
        <v>1062</v>
      </c>
      <c r="E137" s="38"/>
      <c r="F137" s="237" t="s">
        <v>2352</v>
      </c>
      <c r="G137" s="38"/>
      <c r="H137" s="38"/>
      <c r="I137" s="238"/>
      <c r="J137" s="38"/>
      <c r="K137" s="38"/>
      <c r="L137" s="39"/>
      <c r="M137" s="239"/>
      <c r="N137" s="240"/>
      <c r="O137" s="77"/>
      <c r="P137" s="77"/>
      <c r="Q137" s="77"/>
      <c r="R137" s="77"/>
      <c r="S137" s="77"/>
      <c r="T137" s="78"/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T137" s="19" t="s">
        <v>1062</v>
      </c>
      <c r="AU137" s="19" t="s">
        <v>82</v>
      </c>
    </row>
    <row r="138" s="2" customFormat="1" ht="33" customHeight="1">
      <c r="A138" s="38"/>
      <c r="B138" s="181"/>
      <c r="C138" s="182" t="s">
        <v>285</v>
      </c>
      <c r="D138" s="182" t="s">
        <v>259</v>
      </c>
      <c r="E138" s="183" t="s">
        <v>2361</v>
      </c>
      <c r="F138" s="184" t="s">
        <v>2362</v>
      </c>
      <c r="G138" s="185" t="s">
        <v>422</v>
      </c>
      <c r="H138" s="186">
        <v>45</v>
      </c>
      <c r="I138" s="187"/>
      <c r="J138" s="188">
        <f>ROUND(I138*H138,2)</f>
        <v>0</v>
      </c>
      <c r="K138" s="184" t="s">
        <v>2351</v>
      </c>
      <c r="L138" s="39"/>
      <c r="M138" s="189" t="s">
        <v>1</v>
      </c>
      <c r="N138" s="190" t="s">
        <v>40</v>
      </c>
      <c r="O138" s="77"/>
      <c r="P138" s="191">
        <f>O138*H138</f>
        <v>0</v>
      </c>
      <c r="Q138" s="191">
        <v>0</v>
      </c>
      <c r="R138" s="191">
        <f>Q138*H138</f>
        <v>0</v>
      </c>
      <c r="S138" s="191">
        <v>0</v>
      </c>
      <c r="T138" s="192">
        <f>S138*H138</f>
        <v>0</v>
      </c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R138" s="193" t="s">
        <v>364</v>
      </c>
      <c r="AT138" s="193" t="s">
        <v>259</v>
      </c>
      <c r="AU138" s="193" t="s">
        <v>82</v>
      </c>
      <c r="AY138" s="19" t="s">
        <v>257</v>
      </c>
      <c r="BE138" s="194">
        <f>IF(N138="základní",J138,0)</f>
        <v>0</v>
      </c>
      <c r="BF138" s="194">
        <f>IF(N138="snížená",J138,0)</f>
        <v>0</v>
      </c>
      <c r="BG138" s="194">
        <f>IF(N138="zákl. přenesená",J138,0)</f>
        <v>0</v>
      </c>
      <c r="BH138" s="194">
        <f>IF(N138="sníž. přenesená",J138,0)</f>
        <v>0</v>
      </c>
      <c r="BI138" s="194">
        <f>IF(N138="nulová",J138,0)</f>
        <v>0</v>
      </c>
      <c r="BJ138" s="19" t="s">
        <v>82</v>
      </c>
      <c r="BK138" s="194">
        <f>ROUND(I138*H138,2)</f>
        <v>0</v>
      </c>
      <c r="BL138" s="19" t="s">
        <v>364</v>
      </c>
      <c r="BM138" s="193" t="s">
        <v>320</v>
      </c>
    </row>
    <row r="139" s="2" customFormat="1">
      <c r="A139" s="38"/>
      <c r="B139" s="39"/>
      <c r="C139" s="38"/>
      <c r="D139" s="196" t="s">
        <v>1062</v>
      </c>
      <c r="E139" s="38"/>
      <c r="F139" s="237" t="s">
        <v>2352</v>
      </c>
      <c r="G139" s="38"/>
      <c r="H139" s="38"/>
      <c r="I139" s="238"/>
      <c r="J139" s="38"/>
      <c r="K139" s="38"/>
      <c r="L139" s="39"/>
      <c r="M139" s="239"/>
      <c r="N139" s="240"/>
      <c r="O139" s="77"/>
      <c r="P139" s="77"/>
      <c r="Q139" s="77"/>
      <c r="R139" s="77"/>
      <c r="S139" s="77"/>
      <c r="T139" s="78"/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T139" s="19" t="s">
        <v>1062</v>
      </c>
      <c r="AU139" s="19" t="s">
        <v>82</v>
      </c>
    </row>
    <row r="140" s="2" customFormat="1" ht="16.5" customHeight="1">
      <c r="A140" s="38"/>
      <c r="B140" s="181"/>
      <c r="C140" s="182" t="s">
        <v>290</v>
      </c>
      <c r="D140" s="182" t="s">
        <v>259</v>
      </c>
      <c r="E140" s="183" t="s">
        <v>2363</v>
      </c>
      <c r="F140" s="184" t="s">
        <v>2364</v>
      </c>
      <c r="G140" s="185" t="s">
        <v>2365</v>
      </c>
      <c r="H140" s="186">
        <v>1</v>
      </c>
      <c r="I140" s="187"/>
      <c r="J140" s="188">
        <f>ROUND(I140*H140,2)</f>
        <v>0</v>
      </c>
      <c r="K140" s="184" t="s">
        <v>2351</v>
      </c>
      <c r="L140" s="39"/>
      <c r="M140" s="189" t="s">
        <v>1</v>
      </c>
      <c r="N140" s="190" t="s">
        <v>40</v>
      </c>
      <c r="O140" s="77"/>
      <c r="P140" s="191">
        <f>O140*H140</f>
        <v>0</v>
      </c>
      <c r="Q140" s="191">
        <v>0</v>
      </c>
      <c r="R140" s="191">
        <f>Q140*H140</f>
        <v>0</v>
      </c>
      <c r="S140" s="191">
        <v>0</v>
      </c>
      <c r="T140" s="192">
        <f>S140*H140</f>
        <v>0</v>
      </c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R140" s="193" t="s">
        <v>364</v>
      </c>
      <c r="AT140" s="193" t="s">
        <v>259</v>
      </c>
      <c r="AU140" s="193" t="s">
        <v>82</v>
      </c>
      <c r="AY140" s="19" t="s">
        <v>257</v>
      </c>
      <c r="BE140" s="194">
        <f>IF(N140="základní",J140,0)</f>
        <v>0</v>
      </c>
      <c r="BF140" s="194">
        <f>IF(N140="snížená",J140,0)</f>
        <v>0</v>
      </c>
      <c r="BG140" s="194">
        <f>IF(N140="zákl. přenesená",J140,0)</f>
        <v>0</v>
      </c>
      <c r="BH140" s="194">
        <f>IF(N140="sníž. přenesená",J140,0)</f>
        <v>0</v>
      </c>
      <c r="BI140" s="194">
        <f>IF(N140="nulová",J140,0)</f>
        <v>0</v>
      </c>
      <c r="BJ140" s="19" t="s">
        <v>82</v>
      </c>
      <c r="BK140" s="194">
        <f>ROUND(I140*H140,2)</f>
        <v>0</v>
      </c>
      <c r="BL140" s="19" t="s">
        <v>364</v>
      </c>
      <c r="BM140" s="193" t="s">
        <v>334</v>
      </c>
    </row>
    <row r="141" s="2" customFormat="1">
      <c r="A141" s="38"/>
      <c r="B141" s="39"/>
      <c r="C141" s="38"/>
      <c r="D141" s="196" t="s">
        <v>1062</v>
      </c>
      <c r="E141" s="38"/>
      <c r="F141" s="237" t="s">
        <v>2352</v>
      </c>
      <c r="G141" s="38"/>
      <c r="H141" s="38"/>
      <c r="I141" s="238"/>
      <c r="J141" s="38"/>
      <c r="K141" s="38"/>
      <c r="L141" s="39"/>
      <c r="M141" s="239"/>
      <c r="N141" s="240"/>
      <c r="O141" s="77"/>
      <c r="P141" s="77"/>
      <c r="Q141" s="77"/>
      <c r="R141" s="77"/>
      <c r="S141" s="77"/>
      <c r="T141" s="78"/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T141" s="19" t="s">
        <v>1062</v>
      </c>
      <c r="AU141" s="19" t="s">
        <v>82</v>
      </c>
    </row>
    <row r="142" s="2" customFormat="1" ht="24.15" customHeight="1">
      <c r="A142" s="38"/>
      <c r="B142" s="181"/>
      <c r="C142" s="182" t="s">
        <v>301</v>
      </c>
      <c r="D142" s="182" t="s">
        <v>259</v>
      </c>
      <c r="E142" s="183" t="s">
        <v>2366</v>
      </c>
      <c r="F142" s="184" t="s">
        <v>2367</v>
      </c>
      <c r="G142" s="185" t="s">
        <v>2365</v>
      </c>
      <c r="H142" s="186">
        <v>7</v>
      </c>
      <c r="I142" s="187"/>
      <c r="J142" s="188">
        <f>ROUND(I142*H142,2)</f>
        <v>0</v>
      </c>
      <c r="K142" s="184" t="s">
        <v>2351</v>
      </c>
      <c r="L142" s="39"/>
      <c r="M142" s="189" t="s">
        <v>1</v>
      </c>
      <c r="N142" s="190" t="s">
        <v>40</v>
      </c>
      <c r="O142" s="77"/>
      <c r="P142" s="191">
        <f>O142*H142</f>
        <v>0</v>
      </c>
      <c r="Q142" s="191">
        <v>0</v>
      </c>
      <c r="R142" s="191">
        <f>Q142*H142</f>
        <v>0</v>
      </c>
      <c r="S142" s="191">
        <v>0</v>
      </c>
      <c r="T142" s="192">
        <f>S142*H142</f>
        <v>0</v>
      </c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R142" s="193" t="s">
        <v>364</v>
      </c>
      <c r="AT142" s="193" t="s">
        <v>259</v>
      </c>
      <c r="AU142" s="193" t="s">
        <v>82</v>
      </c>
      <c r="AY142" s="19" t="s">
        <v>257</v>
      </c>
      <c r="BE142" s="194">
        <f>IF(N142="základní",J142,0)</f>
        <v>0</v>
      </c>
      <c r="BF142" s="194">
        <f>IF(N142="snížená",J142,0)</f>
        <v>0</v>
      </c>
      <c r="BG142" s="194">
        <f>IF(N142="zákl. přenesená",J142,0)</f>
        <v>0</v>
      </c>
      <c r="BH142" s="194">
        <f>IF(N142="sníž. přenesená",J142,0)</f>
        <v>0</v>
      </c>
      <c r="BI142" s="194">
        <f>IF(N142="nulová",J142,0)</f>
        <v>0</v>
      </c>
      <c r="BJ142" s="19" t="s">
        <v>82</v>
      </c>
      <c r="BK142" s="194">
        <f>ROUND(I142*H142,2)</f>
        <v>0</v>
      </c>
      <c r="BL142" s="19" t="s">
        <v>364</v>
      </c>
      <c r="BM142" s="193" t="s">
        <v>350</v>
      </c>
    </row>
    <row r="143" s="2" customFormat="1">
      <c r="A143" s="38"/>
      <c r="B143" s="39"/>
      <c r="C143" s="38"/>
      <c r="D143" s="196" t="s">
        <v>1062</v>
      </c>
      <c r="E143" s="38"/>
      <c r="F143" s="237" t="s">
        <v>2352</v>
      </c>
      <c r="G143" s="38"/>
      <c r="H143" s="38"/>
      <c r="I143" s="238"/>
      <c r="J143" s="38"/>
      <c r="K143" s="38"/>
      <c r="L143" s="39"/>
      <c r="M143" s="239"/>
      <c r="N143" s="240"/>
      <c r="O143" s="77"/>
      <c r="P143" s="77"/>
      <c r="Q143" s="77"/>
      <c r="R143" s="77"/>
      <c r="S143" s="77"/>
      <c r="T143" s="78"/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T143" s="19" t="s">
        <v>1062</v>
      </c>
      <c r="AU143" s="19" t="s">
        <v>82</v>
      </c>
    </row>
    <row r="144" s="2" customFormat="1" ht="16.5" customHeight="1">
      <c r="A144" s="38"/>
      <c r="B144" s="181"/>
      <c r="C144" s="182" t="s">
        <v>307</v>
      </c>
      <c r="D144" s="182" t="s">
        <v>259</v>
      </c>
      <c r="E144" s="183" t="s">
        <v>2368</v>
      </c>
      <c r="F144" s="184" t="s">
        <v>2369</v>
      </c>
      <c r="G144" s="185" t="s">
        <v>2365</v>
      </c>
      <c r="H144" s="186">
        <v>5</v>
      </c>
      <c r="I144" s="187"/>
      <c r="J144" s="188">
        <f>ROUND(I144*H144,2)</f>
        <v>0</v>
      </c>
      <c r="K144" s="184" t="s">
        <v>2351</v>
      </c>
      <c r="L144" s="39"/>
      <c r="M144" s="189" t="s">
        <v>1</v>
      </c>
      <c r="N144" s="190" t="s">
        <v>40</v>
      </c>
      <c r="O144" s="77"/>
      <c r="P144" s="191">
        <f>O144*H144</f>
        <v>0</v>
      </c>
      <c r="Q144" s="191">
        <v>0</v>
      </c>
      <c r="R144" s="191">
        <f>Q144*H144</f>
        <v>0</v>
      </c>
      <c r="S144" s="191">
        <v>0</v>
      </c>
      <c r="T144" s="192">
        <f>S144*H144</f>
        <v>0</v>
      </c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R144" s="193" t="s">
        <v>364</v>
      </c>
      <c r="AT144" s="193" t="s">
        <v>259</v>
      </c>
      <c r="AU144" s="193" t="s">
        <v>82</v>
      </c>
      <c r="AY144" s="19" t="s">
        <v>257</v>
      </c>
      <c r="BE144" s="194">
        <f>IF(N144="základní",J144,0)</f>
        <v>0</v>
      </c>
      <c r="BF144" s="194">
        <f>IF(N144="snížená",J144,0)</f>
        <v>0</v>
      </c>
      <c r="BG144" s="194">
        <f>IF(N144="zákl. přenesená",J144,0)</f>
        <v>0</v>
      </c>
      <c r="BH144" s="194">
        <f>IF(N144="sníž. přenesená",J144,0)</f>
        <v>0</v>
      </c>
      <c r="BI144" s="194">
        <f>IF(N144="nulová",J144,0)</f>
        <v>0</v>
      </c>
      <c r="BJ144" s="19" t="s">
        <v>82</v>
      </c>
      <c r="BK144" s="194">
        <f>ROUND(I144*H144,2)</f>
        <v>0</v>
      </c>
      <c r="BL144" s="19" t="s">
        <v>364</v>
      </c>
      <c r="BM144" s="193" t="s">
        <v>364</v>
      </c>
    </row>
    <row r="145" s="2" customFormat="1">
      <c r="A145" s="38"/>
      <c r="B145" s="39"/>
      <c r="C145" s="38"/>
      <c r="D145" s="196" t="s">
        <v>1062</v>
      </c>
      <c r="E145" s="38"/>
      <c r="F145" s="237" t="s">
        <v>2352</v>
      </c>
      <c r="G145" s="38"/>
      <c r="H145" s="38"/>
      <c r="I145" s="238"/>
      <c r="J145" s="38"/>
      <c r="K145" s="38"/>
      <c r="L145" s="39"/>
      <c r="M145" s="239"/>
      <c r="N145" s="240"/>
      <c r="O145" s="77"/>
      <c r="P145" s="77"/>
      <c r="Q145" s="77"/>
      <c r="R145" s="77"/>
      <c r="S145" s="77"/>
      <c r="T145" s="78"/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  <c r="AT145" s="19" t="s">
        <v>1062</v>
      </c>
      <c r="AU145" s="19" t="s">
        <v>82</v>
      </c>
    </row>
    <row r="146" s="2" customFormat="1" ht="24.15" customHeight="1">
      <c r="A146" s="38"/>
      <c r="B146" s="181"/>
      <c r="C146" s="182" t="s">
        <v>314</v>
      </c>
      <c r="D146" s="182" t="s">
        <v>259</v>
      </c>
      <c r="E146" s="183" t="s">
        <v>2370</v>
      </c>
      <c r="F146" s="184" t="s">
        <v>2371</v>
      </c>
      <c r="G146" s="185" t="s">
        <v>2365</v>
      </c>
      <c r="H146" s="186">
        <v>1</v>
      </c>
      <c r="I146" s="187"/>
      <c r="J146" s="188">
        <f>ROUND(I146*H146,2)</f>
        <v>0</v>
      </c>
      <c r="K146" s="184" t="s">
        <v>2351</v>
      </c>
      <c r="L146" s="39"/>
      <c r="M146" s="189" t="s">
        <v>1</v>
      </c>
      <c r="N146" s="190" t="s">
        <v>40</v>
      </c>
      <c r="O146" s="77"/>
      <c r="P146" s="191">
        <f>O146*H146</f>
        <v>0</v>
      </c>
      <c r="Q146" s="191">
        <v>0</v>
      </c>
      <c r="R146" s="191">
        <f>Q146*H146</f>
        <v>0</v>
      </c>
      <c r="S146" s="191">
        <v>0</v>
      </c>
      <c r="T146" s="192">
        <f>S146*H146</f>
        <v>0</v>
      </c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  <c r="AR146" s="193" t="s">
        <v>364</v>
      </c>
      <c r="AT146" s="193" t="s">
        <v>259</v>
      </c>
      <c r="AU146" s="193" t="s">
        <v>82</v>
      </c>
      <c r="AY146" s="19" t="s">
        <v>257</v>
      </c>
      <c r="BE146" s="194">
        <f>IF(N146="základní",J146,0)</f>
        <v>0</v>
      </c>
      <c r="BF146" s="194">
        <f>IF(N146="snížená",J146,0)</f>
        <v>0</v>
      </c>
      <c r="BG146" s="194">
        <f>IF(N146="zákl. přenesená",J146,0)</f>
        <v>0</v>
      </c>
      <c r="BH146" s="194">
        <f>IF(N146="sníž. přenesená",J146,0)</f>
        <v>0</v>
      </c>
      <c r="BI146" s="194">
        <f>IF(N146="nulová",J146,0)</f>
        <v>0</v>
      </c>
      <c r="BJ146" s="19" t="s">
        <v>82</v>
      </c>
      <c r="BK146" s="194">
        <f>ROUND(I146*H146,2)</f>
        <v>0</v>
      </c>
      <c r="BL146" s="19" t="s">
        <v>364</v>
      </c>
      <c r="BM146" s="193" t="s">
        <v>374</v>
      </c>
    </row>
    <row r="147" s="2" customFormat="1">
      <c r="A147" s="38"/>
      <c r="B147" s="39"/>
      <c r="C147" s="38"/>
      <c r="D147" s="196" t="s">
        <v>1062</v>
      </c>
      <c r="E147" s="38"/>
      <c r="F147" s="237" t="s">
        <v>2352</v>
      </c>
      <c r="G147" s="38"/>
      <c r="H147" s="38"/>
      <c r="I147" s="238"/>
      <c r="J147" s="38"/>
      <c r="K147" s="38"/>
      <c r="L147" s="39"/>
      <c r="M147" s="239"/>
      <c r="N147" s="240"/>
      <c r="O147" s="77"/>
      <c r="P147" s="77"/>
      <c r="Q147" s="77"/>
      <c r="R147" s="77"/>
      <c r="S147" s="77"/>
      <c r="T147" s="78"/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  <c r="AT147" s="19" t="s">
        <v>1062</v>
      </c>
      <c r="AU147" s="19" t="s">
        <v>82</v>
      </c>
    </row>
    <row r="148" s="2" customFormat="1" ht="37.8" customHeight="1">
      <c r="A148" s="38"/>
      <c r="B148" s="181"/>
      <c r="C148" s="182" t="s">
        <v>320</v>
      </c>
      <c r="D148" s="182" t="s">
        <v>259</v>
      </c>
      <c r="E148" s="183" t="s">
        <v>2372</v>
      </c>
      <c r="F148" s="184" t="s">
        <v>2373</v>
      </c>
      <c r="G148" s="185" t="s">
        <v>2365</v>
      </c>
      <c r="H148" s="186">
        <v>4</v>
      </c>
      <c r="I148" s="187"/>
      <c r="J148" s="188">
        <f>ROUND(I148*H148,2)</f>
        <v>0</v>
      </c>
      <c r="K148" s="184" t="s">
        <v>2351</v>
      </c>
      <c r="L148" s="39"/>
      <c r="M148" s="189" t="s">
        <v>1</v>
      </c>
      <c r="N148" s="190" t="s">
        <v>40</v>
      </c>
      <c r="O148" s="77"/>
      <c r="P148" s="191">
        <f>O148*H148</f>
        <v>0</v>
      </c>
      <c r="Q148" s="191">
        <v>0</v>
      </c>
      <c r="R148" s="191">
        <f>Q148*H148</f>
        <v>0</v>
      </c>
      <c r="S148" s="191">
        <v>0</v>
      </c>
      <c r="T148" s="192">
        <f>S148*H148</f>
        <v>0</v>
      </c>
      <c r="U148" s="38"/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  <c r="AR148" s="193" t="s">
        <v>364</v>
      </c>
      <c r="AT148" s="193" t="s">
        <v>259</v>
      </c>
      <c r="AU148" s="193" t="s">
        <v>82</v>
      </c>
      <c r="AY148" s="19" t="s">
        <v>257</v>
      </c>
      <c r="BE148" s="194">
        <f>IF(N148="základní",J148,0)</f>
        <v>0</v>
      </c>
      <c r="BF148" s="194">
        <f>IF(N148="snížená",J148,0)</f>
        <v>0</v>
      </c>
      <c r="BG148" s="194">
        <f>IF(N148="zákl. přenesená",J148,0)</f>
        <v>0</v>
      </c>
      <c r="BH148" s="194">
        <f>IF(N148="sníž. přenesená",J148,0)</f>
        <v>0</v>
      </c>
      <c r="BI148" s="194">
        <f>IF(N148="nulová",J148,0)</f>
        <v>0</v>
      </c>
      <c r="BJ148" s="19" t="s">
        <v>82</v>
      </c>
      <c r="BK148" s="194">
        <f>ROUND(I148*H148,2)</f>
        <v>0</v>
      </c>
      <c r="BL148" s="19" t="s">
        <v>364</v>
      </c>
      <c r="BM148" s="193" t="s">
        <v>388</v>
      </c>
    </row>
    <row r="149" s="2" customFormat="1">
      <c r="A149" s="38"/>
      <c r="B149" s="39"/>
      <c r="C149" s="38"/>
      <c r="D149" s="196" t="s">
        <v>1062</v>
      </c>
      <c r="E149" s="38"/>
      <c r="F149" s="237" t="s">
        <v>2374</v>
      </c>
      <c r="G149" s="38"/>
      <c r="H149" s="38"/>
      <c r="I149" s="238"/>
      <c r="J149" s="38"/>
      <c r="K149" s="38"/>
      <c r="L149" s="39"/>
      <c r="M149" s="239"/>
      <c r="N149" s="240"/>
      <c r="O149" s="77"/>
      <c r="P149" s="77"/>
      <c r="Q149" s="77"/>
      <c r="R149" s="77"/>
      <c r="S149" s="77"/>
      <c r="T149" s="78"/>
      <c r="U149" s="38"/>
      <c r="V149" s="38"/>
      <c r="W149" s="38"/>
      <c r="X149" s="38"/>
      <c r="Y149" s="38"/>
      <c r="Z149" s="38"/>
      <c r="AA149" s="38"/>
      <c r="AB149" s="38"/>
      <c r="AC149" s="38"/>
      <c r="AD149" s="38"/>
      <c r="AE149" s="38"/>
      <c r="AT149" s="19" t="s">
        <v>1062</v>
      </c>
      <c r="AU149" s="19" t="s">
        <v>82</v>
      </c>
    </row>
    <row r="150" s="2" customFormat="1" ht="24.15" customHeight="1">
      <c r="A150" s="38"/>
      <c r="B150" s="181"/>
      <c r="C150" s="182" t="s">
        <v>327</v>
      </c>
      <c r="D150" s="182" t="s">
        <v>259</v>
      </c>
      <c r="E150" s="183" t="s">
        <v>2375</v>
      </c>
      <c r="F150" s="184" t="s">
        <v>2376</v>
      </c>
      <c r="G150" s="185" t="s">
        <v>493</v>
      </c>
      <c r="H150" s="186">
        <v>7</v>
      </c>
      <c r="I150" s="187"/>
      <c r="J150" s="188">
        <f>ROUND(I150*H150,2)</f>
        <v>0</v>
      </c>
      <c r="K150" s="184" t="s">
        <v>2355</v>
      </c>
      <c r="L150" s="39"/>
      <c r="M150" s="189" t="s">
        <v>1</v>
      </c>
      <c r="N150" s="190" t="s">
        <v>40</v>
      </c>
      <c r="O150" s="77"/>
      <c r="P150" s="191">
        <f>O150*H150</f>
        <v>0</v>
      </c>
      <c r="Q150" s="191">
        <v>0</v>
      </c>
      <c r="R150" s="191">
        <f>Q150*H150</f>
        <v>0</v>
      </c>
      <c r="S150" s="191">
        <v>0</v>
      </c>
      <c r="T150" s="192">
        <f>S150*H150</f>
        <v>0</v>
      </c>
      <c r="U150" s="38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  <c r="AR150" s="193" t="s">
        <v>364</v>
      </c>
      <c r="AT150" s="193" t="s">
        <v>259</v>
      </c>
      <c r="AU150" s="193" t="s">
        <v>82</v>
      </c>
      <c r="AY150" s="19" t="s">
        <v>257</v>
      </c>
      <c r="BE150" s="194">
        <f>IF(N150="základní",J150,0)</f>
        <v>0</v>
      </c>
      <c r="BF150" s="194">
        <f>IF(N150="snížená",J150,0)</f>
        <v>0</v>
      </c>
      <c r="BG150" s="194">
        <f>IF(N150="zákl. přenesená",J150,0)</f>
        <v>0</v>
      </c>
      <c r="BH150" s="194">
        <f>IF(N150="sníž. přenesená",J150,0)</f>
        <v>0</v>
      </c>
      <c r="BI150" s="194">
        <f>IF(N150="nulová",J150,0)</f>
        <v>0</v>
      </c>
      <c r="BJ150" s="19" t="s">
        <v>82</v>
      </c>
      <c r="BK150" s="194">
        <f>ROUND(I150*H150,2)</f>
        <v>0</v>
      </c>
      <c r="BL150" s="19" t="s">
        <v>364</v>
      </c>
      <c r="BM150" s="193" t="s">
        <v>402</v>
      </c>
    </row>
    <row r="151" s="2" customFormat="1">
      <c r="A151" s="38"/>
      <c r="B151" s="39"/>
      <c r="C151" s="38"/>
      <c r="D151" s="196" t="s">
        <v>1062</v>
      </c>
      <c r="E151" s="38"/>
      <c r="F151" s="237" t="s">
        <v>2377</v>
      </c>
      <c r="G151" s="38"/>
      <c r="H151" s="38"/>
      <c r="I151" s="238"/>
      <c r="J151" s="38"/>
      <c r="K151" s="38"/>
      <c r="L151" s="39"/>
      <c r="M151" s="239"/>
      <c r="N151" s="240"/>
      <c r="O151" s="77"/>
      <c r="P151" s="77"/>
      <c r="Q151" s="77"/>
      <c r="R151" s="77"/>
      <c r="S151" s="77"/>
      <c r="T151" s="78"/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  <c r="AT151" s="19" t="s">
        <v>1062</v>
      </c>
      <c r="AU151" s="19" t="s">
        <v>82</v>
      </c>
    </row>
    <row r="152" s="2" customFormat="1" ht="24.15" customHeight="1">
      <c r="A152" s="38"/>
      <c r="B152" s="181"/>
      <c r="C152" s="182" t="s">
        <v>334</v>
      </c>
      <c r="D152" s="182" t="s">
        <v>259</v>
      </c>
      <c r="E152" s="183" t="s">
        <v>2378</v>
      </c>
      <c r="F152" s="184" t="s">
        <v>2379</v>
      </c>
      <c r="G152" s="185" t="s">
        <v>493</v>
      </c>
      <c r="H152" s="186">
        <v>18</v>
      </c>
      <c r="I152" s="187"/>
      <c r="J152" s="188">
        <f>ROUND(I152*H152,2)</f>
        <v>0</v>
      </c>
      <c r="K152" s="184" t="s">
        <v>2355</v>
      </c>
      <c r="L152" s="39"/>
      <c r="M152" s="189" t="s">
        <v>1</v>
      </c>
      <c r="N152" s="190" t="s">
        <v>40</v>
      </c>
      <c r="O152" s="77"/>
      <c r="P152" s="191">
        <f>O152*H152</f>
        <v>0</v>
      </c>
      <c r="Q152" s="191">
        <v>0</v>
      </c>
      <c r="R152" s="191">
        <f>Q152*H152</f>
        <v>0</v>
      </c>
      <c r="S152" s="191">
        <v>0</v>
      </c>
      <c r="T152" s="192">
        <f>S152*H152</f>
        <v>0</v>
      </c>
      <c r="U152" s="38"/>
      <c r="V152" s="38"/>
      <c r="W152" s="38"/>
      <c r="X152" s="38"/>
      <c r="Y152" s="38"/>
      <c r="Z152" s="38"/>
      <c r="AA152" s="38"/>
      <c r="AB152" s="38"/>
      <c r="AC152" s="38"/>
      <c r="AD152" s="38"/>
      <c r="AE152" s="38"/>
      <c r="AR152" s="193" t="s">
        <v>364</v>
      </c>
      <c r="AT152" s="193" t="s">
        <v>259</v>
      </c>
      <c r="AU152" s="193" t="s">
        <v>82</v>
      </c>
      <c r="AY152" s="19" t="s">
        <v>257</v>
      </c>
      <c r="BE152" s="194">
        <f>IF(N152="základní",J152,0)</f>
        <v>0</v>
      </c>
      <c r="BF152" s="194">
        <f>IF(N152="snížená",J152,0)</f>
        <v>0</v>
      </c>
      <c r="BG152" s="194">
        <f>IF(N152="zákl. přenesená",J152,0)</f>
        <v>0</v>
      </c>
      <c r="BH152" s="194">
        <f>IF(N152="sníž. přenesená",J152,0)</f>
        <v>0</v>
      </c>
      <c r="BI152" s="194">
        <f>IF(N152="nulová",J152,0)</f>
        <v>0</v>
      </c>
      <c r="BJ152" s="19" t="s">
        <v>82</v>
      </c>
      <c r="BK152" s="194">
        <f>ROUND(I152*H152,2)</f>
        <v>0</v>
      </c>
      <c r="BL152" s="19" t="s">
        <v>364</v>
      </c>
      <c r="BM152" s="193" t="s">
        <v>413</v>
      </c>
    </row>
    <row r="153" s="2" customFormat="1">
      <c r="A153" s="38"/>
      <c r="B153" s="39"/>
      <c r="C153" s="38"/>
      <c r="D153" s="196" t="s">
        <v>1062</v>
      </c>
      <c r="E153" s="38"/>
      <c r="F153" s="237" t="s">
        <v>2377</v>
      </c>
      <c r="G153" s="38"/>
      <c r="H153" s="38"/>
      <c r="I153" s="238"/>
      <c r="J153" s="38"/>
      <c r="K153" s="38"/>
      <c r="L153" s="39"/>
      <c r="M153" s="239"/>
      <c r="N153" s="240"/>
      <c r="O153" s="77"/>
      <c r="P153" s="77"/>
      <c r="Q153" s="77"/>
      <c r="R153" s="77"/>
      <c r="S153" s="77"/>
      <c r="T153" s="78"/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  <c r="AT153" s="19" t="s">
        <v>1062</v>
      </c>
      <c r="AU153" s="19" t="s">
        <v>82</v>
      </c>
    </row>
    <row r="154" s="2" customFormat="1" ht="24.15" customHeight="1">
      <c r="A154" s="38"/>
      <c r="B154" s="181"/>
      <c r="C154" s="182" t="s">
        <v>343</v>
      </c>
      <c r="D154" s="182" t="s">
        <v>259</v>
      </c>
      <c r="E154" s="183" t="s">
        <v>2380</v>
      </c>
      <c r="F154" s="184" t="s">
        <v>2381</v>
      </c>
      <c r="G154" s="185" t="s">
        <v>493</v>
      </c>
      <c r="H154" s="186">
        <v>1</v>
      </c>
      <c r="I154" s="187"/>
      <c r="J154" s="188">
        <f>ROUND(I154*H154,2)</f>
        <v>0</v>
      </c>
      <c r="K154" s="184" t="s">
        <v>2355</v>
      </c>
      <c r="L154" s="39"/>
      <c r="M154" s="189" t="s">
        <v>1</v>
      </c>
      <c r="N154" s="190" t="s">
        <v>40</v>
      </c>
      <c r="O154" s="77"/>
      <c r="P154" s="191">
        <f>O154*H154</f>
        <v>0</v>
      </c>
      <c r="Q154" s="191">
        <v>0</v>
      </c>
      <c r="R154" s="191">
        <f>Q154*H154</f>
        <v>0</v>
      </c>
      <c r="S154" s="191">
        <v>0</v>
      </c>
      <c r="T154" s="192">
        <f>S154*H154</f>
        <v>0</v>
      </c>
      <c r="U154" s="38"/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  <c r="AR154" s="193" t="s">
        <v>364</v>
      </c>
      <c r="AT154" s="193" t="s">
        <v>259</v>
      </c>
      <c r="AU154" s="193" t="s">
        <v>82</v>
      </c>
      <c r="AY154" s="19" t="s">
        <v>257</v>
      </c>
      <c r="BE154" s="194">
        <f>IF(N154="základní",J154,0)</f>
        <v>0</v>
      </c>
      <c r="BF154" s="194">
        <f>IF(N154="snížená",J154,0)</f>
        <v>0</v>
      </c>
      <c r="BG154" s="194">
        <f>IF(N154="zákl. přenesená",J154,0)</f>
        <v>0</v>
      </c>
      <c r="BH154" s="194">
        <f>IF(N154="sníž. přenesená",J154,0)</f>
        <v>0</v>
      </c>
      <c r="BI154" s="194">
        <f>IF(N154="nulová",J154,0)</f>
        <v>0</v>
      </c>
      <c r="BJ154" s="19" t="s">
        <v>82</v>
      </c>
      <c r="BK154" s="194">
        <f>ROUND(I154*H154,2)</f>
        <v>0</v>
      </c>
      <c r="BL154" s="19" t="s">
        <v>364</v>
      </c>
      <c r="BM154" s="193" t="s">
        <v>427</v>
      </c>
    </row>
    <row r="155" s="2" customFormat="1">
      <c r="A155" s="38"/>
      <c r="B155" s="39"/>
      <c r="C155" s="38"/>
      <c r="D155" s="196" t="s">
        <v>1062</v>
      </c>
      <c r="E155" s="38"/>
      <c r="F155" s="237" t="s">
        <v>2377</v>
      </c>
      <c r="G155" s="38"/>
      <c r="H155" s="38"/>
      <c r="I155" s="238"/>
      <c r="J155" s="38"/>
      <c r="K155" s="38"/>
      <c r="L155" s="39"/>
      <c r="M155" s="239"/>
      <c r="N155" s="240"/>
      <c r="O155" s="77"/>
      <c r="P155" s="77"/>
      <c r="Q155" s="77"/>
      <c r="R155" s="77"/>
      <c r="S155" s="77"/>
      <c r="T155" s="78"/>
      <c r="U155" s="38"/>
      <c r="V155" s="38"/>
      <c r="W155" s="38"/>
      <c r="X155" s="38"/>
      <c r="Y155" s="38"/>
      <c r="Z155" s="38"/>
      <c r="AA155" s="38"/>
      <c r="AB155" s="38"/>
      <c r="AC155" s="38"/>
      <c r="AD155" s="38"/>
      <c r="AE155" s="38"/>
      <c r="AT155" s="19" t="s">
        <v>1062</v>
      </c>
      <c r="AU155" s="19" t="s">
        <v>82</v>
      </c>
    </row>
    <row r="156" s="2" customFormat="1" ht="24.15" customHeight="1">
      <c r="A156" s="38"/>
      <c r="B156" s="181"/>
      <c r="C156" s="182" t="s">
        <v>350</v>
      </c>
      <c r="D156" s="182" t="s">
        <v>259</v>
      </c>
      <c r="E156" s="183" t="s">
        <v>2382</v>
      </c>
      <c r="F156" s="184" t="s">
        <v>2383</v>
      </c>
      <c r="G156" s="185" t="s">
        <v>493</v>
      </c>
      <c r="H156" s="186">
        <v>5</v>
      </c>
      <c r="I156" s="187"/>
      <c r="J156" s="188">
        <f>ROUND(I156*H156,2)</f>
        <v>0</v>
      </c>
      <c r="K156" s="184" t="s">
        <v>2355</v>
      </c>
      <c r="L156" s="39"/>
      <c r="M156" s="189" t="s">
        <v>1</v>
      </c>
      <c r="N156" s="190" t="s">
        <v>40</v>
      </c>
      <c r="O156" s="77"/>
      <c r="P156" s="191">
        <f>O156*H156</f>
        <v>0</v>
      </c>
      <c r="Q156" s="191">
        <v>0</v>
      </c>
      <c r="R156" s="191">
        <f>Q156*H156</f>
        <v>0</v>
      </c>
      <c r="S156" s="191">
        <v>0</v>
      </c>
      <c r="T156" s="192">
        <f>S156*H156</f>
        <v>0</v>
      </c>
      <c r="U156" s="38"/>
      <c r="V156" s="38"/>
      <c r="W156" s="38"/>
      <c r="X156" s="38"/>
      <c r="Y156" s="38"/>
      <c r="Z156" s="38"/>
      <c r="AA156" s="38"/>
      <c r="AB156" s="38"/>
      <c r="AC156" s="38"/>
      <c r="AD156" s="38"/>
      <c r="AE156" s="38"/>
      <c r="AR156" s="193" t="s">
        <v>364</v>
      </c>
      <c r="AT156" s="193" t="s">
        <v>259</v>
      </c>
      <c r="AU156" s="193" t="s">
        <v>82</v>
      </c>
      <c r="AY156" s="19" t="s">
        <v>257</v>
      </c>
      <c r="BE156" s="194">
        <f>IF(N156="základní",J156,0)</f>
        <v>0</v>
      </c>
      <c r="BF156" s="194">
        <f>IF(N156="snížená",J156,0)</f>
        <v>0</v>
      </c>
      <c r="BG156" s="194">
        <f>IF(N156="zákl. přenesená",J156,0)</f>
        <v>0</v>
      </c>
      <c r="BH156" s="194">
        <f>IF(N156="sníž. přenesená",J156,0)</f>
        <v>0</v>
      </c>
      <c r="BI156" s="194">
        <f>IF(N156="nulová",J156,0)</f>
        <v>0</v>
      </c>
      <c r="BJ156" s="19" t="s">
        <v>82</v>
      </c>
      <c r="BK156" s="194">
        <f>ROUND(I156*H156,2)</f>
        <v>0</v>
      </c>
      <c r="BL156" s="19" t="s">
        <v>364</v>
      </c>
      <c r="BM156" s="193" t="s">
        <v>439</v>
      </c>
    </row>
    <row r="157" s="2" customFormat="1">
      <c r="A157" s="38"/>
      <c r="B157" s="39"/>
      <c r="C157" s="38"/>
      <c r="D157" s="196" t="s">
        <v>1062</v>
      </c>
      <c r="E157" s="38"/>
      <c r="F157" s="237" t="s">
        <v>2377</v>
      </c>
      <c r="G157" s="38"/>
      <c r="H157" s="38"/>
      <c r="I157" s="238"/>
      <c r="J157" s="38"/>
      <c r="K157" s="38"/>
      <c r="L157" s="39"/>
      <c r="M157" s="239"/>
      <c r="N157" s="240"/>
      <c r="O157" s="77"/>
      <c r="P157" s="77"/>
      <c r="Q157" s="77"/>
      <c r="R157" s="77"/>
      <c r="S157" s="77"/>
      <c r="T157" s="78"/>
      <c r="U157" s="38"/>
      <c r="V157" s="38"/>
      <c r="W157" s="38"/>
      <c r="X157" s="38"/>
      <c r="Y157" s="38"/>
      <c r="Z157" s="38"/>
      <c r="AA157" s="38"/>
      <c r="AB157" s="38"/>
      <c r="AC157" s="38"/>
      <c r="AD157" s="38"/>
      <c r="AE157" s="38"/>
      <c r="AT157" s="19" t="s">
        <v>1062</v>
      </c>
      <c r="AU157" s="19" t="s">
        <v>82</v>
      </c>
    </row>
    <row r="158" s="2" customFormat="1" ht="16.5" customHeight="1">
      <c r="A158" s="38"/>
      <c r="B158" s="181"/>
      <c r="C158" s="182" t="s">
        <v>8</v>
      </c>
      <c r="D158" s="182" t="s">
        <v>259</v>
      </c>
      <c r="E158" s="183" t="s">
        <v>2384</v>
      </c>
      <c r="F158" s="184" t="s">
        <v>2385</v>
      </c>
      <c r="G158" s="185" t="s">
        <v>493</v>
      </c>
      <c r="H158" s="186">
        <v>2</v>
      </c>
      <c r="I158" s="187"/>
      <c r="J158" s="188">
        <f>ROUND(I158*H158,2)</f>
        <v>0</v>
      </c>
      <c r="K158" s="184" t="s">
        <v>2355</v>
      </c>
      <c r="L158" s="39"/>
      <c r="M158" s="189" t="s">
        <v>1</v>
      </c>
      <c r="N158" s="190" t="s">
        <v>40</v>
      </c>
      <c r="O158" s="77"/>
      <c r="P158" s="191">
        <f>O158*H158</f>
        <v>0</v>
      </c>
      <c r="Q158" s="191">
        <v>0</v>
      </c>
      <c r="R158" s="191">
        <f>Q158*H158</f>
        <v>0</v>
      </c>
      <c r="S158" s="191">
        <v>0</v>
      </c>
      <c r="T158" s="192">
        <f>S158*H158</f>
        <v>0</v>
      </c>
      <c r="U158" s="38"/>
      <c r="V158" s="38"/>
      <c r="W158" s="38"/>
      <c r="X158" s="38"/>
      <c r="Y158" s="38"/>
      <c r="Z158" s="38"/>
      <c r="AA158" s="38"/>
      <c r="AB158" s="38"/>
      <c r="AC158" s="38"/>
      <c r="AD158" s="38"/>
      <c r="AE158" s="38"/>
      <c r="AR158" s="193" t="s">
        <v>364</v>
      </c>
      <c r="AT158" s="193" t="s">
        <v>259</v>
      </c>
      <c r="AU158" s="193" t="s">
        <v>82</v>
      </c>
      <c r="AY158" s="19" t="s">
        <v>257</v>
      </c>
      <c r="BE158" s="194">
        <f>IF(N158="základní",J158,0)</f>
        <v>0</v>
      </c>
      <c r="BF158" s="194">
        <f>IF(N158="snížená",J158,0)</f>
        <v>0</v>
      </c>
      <c r="BG158" s="194">
        <f>IF(N158="zákl. přenesená",J158,0)</f>
        <v>0</v>
      </c>
      <c r="BH158" s="194">
        <f>IF(N158="sníž. přenesená",J158,0)</f>
        <v>0</v>
      </c>
      <c r="BI158" s="194">
        <f>IF(N158="nulová",J158,0)</f>
        <v>0</v>
      </c>
      <c r="BJ158" s="19" t="s">
        <v>82</v>
      </c>
      <c r="BK158" s="194">
        <f>ROUND(I158*H158,2)</f>
        <v>0</v>
      </c>
      <c r="BL158" s="19" t="s">
        <v>364</v>
      </c>
      <c r="BM158" s="193" t="s">
        <v>450</v>
      </c>
    </row>
    <row r="159" s="2" customFormat="1">
      <c r="A159" s="38"/>
      <c r="B159" s="39"/>
      <c r="C159" s="38"/>
      <c r="D159" s="196" t="s">
        <v>1062</v>
      </c>
      <c r="E159" s="38"/>
      <c r="F159" s="237" t="s">
        <v>2386</v>
      </c>
      <c r="G159" s="38"/>
      <c r="H159" s="38"/>
      <c r="I159" s="238"/>
      <c r="J159" s="38"/>
      <c r="K159" s="38"/>
      <c r="L159" s="39"/>
      <c r="M159" s="239"/>
      <c r="N159" s="240"/>
      <c r="O159" s="77"/>
      <c r="P159" s="77"/>
      <c r="Q159" s="77"/>
      <c r="R159" s="77"/>
      <c r="S159" s="77"/>
      <c r="T159" s="78"/>
      <c r="U159" s="38"/>
      <c r="V159" s="38"/>
      <c r="W159" s="38"/>
      <c r="X159" s="38"/>
      <c r="Y159" s="38"/>
      <c r="Z159" s="38"/>
      <c r="AA159" s="38"/>
      <c r="AB159" s="38"/>
      <c r="AC159" s="38"/>
      <c r="AD159" s="38"/>
      <c r="AE159" s="38"/>
      <c r="AT159" s="19" t="s">
        <v>1062</v>
      </c>
      <c r="AU159" s="19" t="s">
        <v>82</v>
      </c>
    </row>
    <row r="160" s="2" customFormat="1" ht="16.5" customHeight="1">
      <c r="A160" s="38"/>
      <c r="B160" s="181"/>
      <c r="C160" s="182" t="s">
        <v>364</v>
      </c>
      <c r="D160" s="182" t="s">
        <v>259</v>
      </c>
      <c r="E160" s="183" t="s">
        <v>2387</v>
      </c>
      <c r="F160" s="184" t="s">
        <v>2388</v>
      </c>
      <c r="G160" s="185" t="s">
        <v>493</v>
      </c>
      <c r="H160" s="186">
        <v>6</v>
      </c>
      <c r="I160" s="187"/>
      <c r="J160" s="188">
        <f>ROUND(I160*H160,2)</f>
        <v>0</v>
      </c>
      <c r="K160" s="184" t="s">
        <v>2355</v>
      </c>
      <c r="L160" s="39"/>
      <c r="M160" s="189" t="s">
        <v>1</v>
      </c>
      <c r="N160" s="190" t="s">
        <v>40</v>
      </c>
      <c r="O160" s="77"/>
      <c r="P160" s="191">
        <f>O160*H160</f>
        <v>0</v>
      </c>
      <c r="Q160" s="191">
        <v>0</v>
      </c>
      <c r="R160" s="191">
        <f>Q160*H160</f>
        <v>0</v>
      </c>
      <c r="S160" s="191">
        <v>0</v>
      </c>
      <c r="T160" s="192">
        <f>S160*H160</f>
        <v>0</v>
      </c>
      <c r="U160" s="38"/>
      <c r="V160" s="38"/>
      <c r="W160" s="38"/>
      <c r="X160" s="38"/>
      <c r="Y160" s="38"/>
      <c r="Z160" s="38"/>
      <c r="AA160" s="38"/>
      <c r="AB160" s="38"/>
      <c r="AC160" s="38"/>
      <c r="AD160" s="38"/>
      <c r="AE160" s="38"/>
      <c r="AR160" s="193" t="s">
        <v>364</v>
      </c>
      <c r="AT160" s="193" t="s">
        <v>259</v>
      </c>
      <c r="AU160" s="193" t="s">
        <v>82</v>
      </c>
      <c r="AY160" s="19" t="s">
        <v>257</v>
      </c>
      <c r="BE160" s="194">
        <f>IF(N160="základní",J160,0)</f>
        <v>0</v>
      </c>
      <c r="BF160" s="194">
        <f>IF(N160="snížená",J160,0)</f>
        <v>0</v>
      </c>
      <c r="BG160" s="194">
        <f>IF(N160="zákl. přenesená",J160,0)</f>
        <v>0</v>
      </c>
      <c r="BH160" s="194">
        <f>IF(N160="sníž. přenesená",J160,0)</f>
        <v>0</v>
      </c>
      <c r="BI160" s="194">
        <f>IF(N160="nulová",J160,0)</f>
        <v>0</v>
      </c>
      <c r="BJ160" s="19" t="s">
        <v>82</v>
      </c>
      <c r="BK160" s="194">
        <f>ROUND(I160*H160,2)</f>
        <v>0</v>
      </c>
      <c r="BL160" s="19" t="s">
        <v>364</v>
      </c>
      <c r="BM160" s="193" t="s">
        <v>462</v>
      </c>
    </row>
    <row r="161" s="2" customFormat="1">
      <c r="A161" s="38"/>
      <c r="B161" s="39"/>
      <c r="C161" s="38"/>
      <c r="D161" s="196" t="s">
        <v>1062</v>
      </c>
      <c r="E161" s="38"/>
      <c r="F161" s="237" t="s">
        <v>2386</v>
      </c>
      <c r="G161" s="38"/>
      <c r="H161" s="38"/>
      <c r="I161" s="238"/>
      <c r="J161" s="38"/>
      <c r="K161" s="38"/>
      <c r="L161" s="39"/>
      <c r="M161" s="239"/>
      <c r="N161" s="240"/>
      <c r="O161" s="77"/>
      <c r="P161" s="77"/>
      <c r="Q161" s="77"/>
      <c r="R161" s="77"/>
      <c r="S161" s="77"/>
      <c r="T161" s="78"/>
      <c r="U161" s="38"/>
      <c r="V161" s="38"/>
      <c r="W161" s="38"/>
      <c r="X161" s="38"/>
      <c r="Y161" s="38"/>
      <c r="Z161" s="38"/>
      <c r="AA161" s="38"/>
      <c r="AB161" s="38"/>
      <c r="AC161" s="38"/>
      <c r="AD161" s="38"/>
      <c r="AE161" s="38"/>
      <c r="AT161" s="19" t="s">
        <v>1062</v>
      </c>
      <c r="AU161" s="19" t="s">
        <v>82</v>
      </c>
    </row>
    <row r="162" s="2" customFormat="1" ht="21.75" customHeight="1">
      <c r="A162" s="38"/>
      <c r="B162" s="181"/>
      <c r="C162" s="182" t="s">
        <v>368</v>
      </c>
      <c r="D162" s="182" t="s">
        <v>259</v>
      </c>
      <c r="E162" s="183" t="s">
        <v>2389</v>
      </c>
      <c r="F162" s="184" t="s">
        <v>2390</v>
      </c>
      <c r="G162" s="185" t="s">
        <v>2365</v>
      </c>
      <c r="H162" s="186">
        <v>3</v>
      </c>
      <c r="I162" s="187"/>
      <c r="J162" s="188">
        <f>ROUND(I162*H162,2)</f>
        <v>0</v>
      </c>
      <c r="K162" s="184" t="s">
        <v>2351</v>
      </c>
      <c r="L162" s="39"/>
      <c r="M162" s="189" t="s">
        <v>1</v>
      </c>
      <c r="N162" s="190" t="s">
        <v>40</v>
      </c>
      <c r="O162" s="77"/>
      <c r="P162" s="191">
        <f>O162*H162</f>
        <v>0</v>
      </c>
      <c r="Q162" s="191">
        <v>0</v>
      </c>
      <c r="R162" s="191">
        <f>Q162*H162</f>
        <v>0</v>
      </c>
      <c r="S162" s="191">
        <v>0</v>
      </c>
      <c r="T162" s="192">
        <f>S162*H162</f>
        <v>0</v>
      </c>
      <c r="U162" s="38"/>
      <c r="V162" s="38"/>
      <c r="W162" s="38"/>
      <c r="X162" s="38"/>
      <c r="Y162" s="38"/>
      <c r="Z162" s="38"/>
      <c r="AA162" s="38"/>
      <c r="AB162" s="38"/>
      <c r="AC162" s="38"/>
      <c r="AD162" s="38"/>
      <c r="AE162" s="38"/>
      <c r="AR162" s="193" t="s">
        <v>364</v>
      </c>
      <c r="AT162" s="193" t="s">
        <v>259</v>
      </c>
      <c r="AU162" s="193" t="s">
        <v>82</v>
      </c>
      <c r="AY162" s="19" t="s">
        <v>257</v>
      </c>
      <c r="BE162" s="194">
        <f>IF(N162="základní",J162,0)</f>
        <v>0</v>
      </c>
      <c r="BF162" s="194">
        <f>IF(N162="snížená",J162,0)</f>
        <v>0</v>
      </c>
      <c r="BG162" s="194">
        <f>IF(N162="zákl. přenesená",J162,0)</f>
        <v>0</v>
      </c>
      <c r="BH162" s="194">
        <f>IF(N162="sníž. přenesená",J162,0)</f>
        <v>0</v>
      </c>
      <c r="BI162" s="194">
        <f>IF(N162="nulová",J162,0)</f>
        <v>0</v>
      </c>
      <c r="BJ162" s="19" t="s">
        <v>82</v>
      </c>
      <c r="BK162" s="194">
        <f>ROUND(I162*H162,2)</f>
        <v>0</v>
      </c>
      <c r="BL162" s="19" t="s">
        <v>364</v>
      </c>
      <c r="BM162" s="193" t="s">
        <v>476</v>
      </c>
    </row>
    <row r="163" s="2" customFormat="1">
      <c r="A163" s="38"/>
      <c r="B163" s="39"/>
      <c r="C163" s="38"/>
      <c r="D163" s="196" t="s">
        <v>1062</v>
      </c>
      <c r="E163" s="38"/>
      <c r="F163" s="237" t="s">
        <v>2352</v>
      </c>
      <c r="G163" s="38"/>
      <c r="H163" s="38"/>
      <c r="I163" s="238"/>
      <c r="J163" s="38"/>
      <c r="K163" s="38"/>
      <c r="L163" s="39"/>
      <c r="M163" s="239"/>
      <c r="N163" s="240"/>
      <c r="O163" s="77"/>
      <c r="P163" s="77"/>
      <c r="Q163" s="77"/>
      <c r="R163" s="77"/>
      <c r="S163" s="77"/>
      <c r="T163" s="78"/>
      <c r="U163" s="38"/>
      <c r="V163" s="38"/>
      <c r="W163" s="38"/>
      <c r="X163" s="38"/>
      <c r="Y163" s="38"/>
      <c r="Z163" s="38"/>
      <c r="AA163" s="38"/>
      <c r="AB163" s="38"/>
      <c r="AC163" s="38"/>
      <c r="AD163" s="38"/>
      <c r="AE163" s="38"/>
      <c r="AT163" s="19" t="s">
        <v>1062</v>
      </c>
      <c r="AU163" s="19" t="s">
        <v>82</v>
      </c>
    </row>
    <row r="164" s="2" customFormat="1" ht="16.5" customHeight="1">
      <c r="A164" s="38"/>
      <c r="B164" s="181"/>
      <c r="C164" s="182" t="s">
        <v>374</v>
      </c>
      <c r="D164" s="182" t="s">
        <v>259</v>
      </c>
      <c r="E164" s="183" t="s">
        <v>2391</v>
      </c>
      <c r="F164" s="184" t="s">
        <v>2392</v>
      </c>
      <c r="G164" s="185" t="s">
        <v>1799</v>
      </c>
      <c r="H164" s="186">
        <v>95</v>
      </c>
      <c r="I164" s="187"/>
      <c r="J164" s="188">
        <f>ROUND(I164*H164,2)</f>
        <v>0</v>
      </c>
      <c r="K164" s="184" t="s">
        <v>2355</v>
      </c>
      <c r="L164" s="39"/>
      <c r="M164" s="189" t="s">
        <v>1</v>
      </c>
      <c r="N164" s="190" t="s">
        <v>40</v>
      </c>
      <c r="O164" s="77"/>
      <c r="P164" s="191">
        <f>O164*H164</f>
        <v>0</v>
      </c>
      <c r="Q164" s="191">
        <v>0</v>
      </c>
      <c r="R164" s="191">
        <f>Q164*H164</f>
        <v>0</v>
      </c>
      <c r="S164" s="191">
        <v>0</v>
      </c>
      <c r="T164" s="192">
        <f>S164*H164</f>
        <v>0</v>
      </c>
      <c r="U164" s="38"/>
      <c r="V164" s="38"/>
      <c r="W164" s="38"/>
      <c r="X164" s="38"/>
      <c r="Y164" s="38"/>
      <c r="Z164" s="38"/>
      <c r="AA164" s="38"/>
      <c r="AB164" s="38"/>
      <c r="AC164" s="38"/>
      <c r="AD164" s="38"/>
      <c r="AE164" s="38"/>
      <c r="AR164" s="193" t="s">
        <v>364</v>
      </c>
      <c r="AT164" s="193" t="s">
        <v>259</v>
      </c>
      <c r="AU164" s="193" t="s">
        <v>82</v>
      </c>
      <c r="AY164" s="19" t="s">
        <v>257</v>
      </c>
      <c r="BE164" s="194">
        <f>IF(N164="základní",J164,0)</f>
        <v>0</v>
      </c>
      <c r="BF164" s="194">
        <f>IF(N164="snížená",J164,0)</f>
        <v>0</v>
      </c>
      <c r="BG164" s="194">
        <f>IF(N164="zákl. přenesená",J164,0)</f>
        <v>0</v>
      </c>
      <c r="BH164" s="194">
        <f>IF(N164="sníž. přenesená",J164,0)</f>
        <v>0</v>
      </c>
      <c r="BI164" s="194">
        <f>IF(N164="nulová",J164,0)</f>
        <v>0</v>
      </c>
      <c r="BJ164" s="19" t="s">
        <v>82</v>
      </c>
      <c r="BK164" s="194">
        <f>ROUND(I164*H164,2)</f>
        <v>0</v>
      </c>
      <c r="BL164" s="19" t="s">
        <v>364</v>
      </c>
      <c r="BM164" s="193" t="s">
        <v>490</v>
      </c>
    </row>
    <row r="165" s="2" customFormat="1">
      <c r="A165" s="38"/>
      <c r="B165" s="39"/>
      <c r="C165" s="38"/>
      <c r="D165" s="196" t="s">
        <v>1062</v>
      </c>
      <c r="E165" s="38"/>
      <c r="F165" s="237" t="s">
        <v>2352</v>
      </c>
      <c r="G165" s="38"/>
      <c r="H165" s="38"/>
      <c r="I165" s="238"/>
      <c r="J165" s="38"/>
      <c r="K165" s="38"/>
      <c r="L165" s="39"/>
      <c r="M165" s="239"/>
      <c r="N165" s="240"/>
      <c r="O165" s="77"/>
      <c r="P165" s="77"/>
      <c r="Q165" s="77"/>
      <c r="R165" s="77"/>
      <c r="S165" s="77"/>
      <c r="T165" s="78"/>
      <c r="U165" s="38"/>
      <c r="V165" s="38"/>
      <c r="W165" s="38"/>
      <c r="X165" s="38"/>
      <c r="Y165" s="38"/>
      <c r="Z165" s="38"/>
      <c r="AA165" s="38"/>
      <c r="AB165" s="38"/>
      <c r="AC165" s="38"/>
      <c r="AD165" s="38"/>
      <c r="AE165" s="38"/>
      <c r="AT165" s="19" t="s">
        <v>1062</v>
      </c>
      <c r="AU165" s="19" t="s">
        <v>82</v>
      </c>
    </row>
    <row r="166" s="2" customFormat="1" ht="24.15" customHeight="1">
      <c r="A166" s="38"/>
      <c r="B166" s="181"/>
      <c r="C166" s="182" t="s">
        <v>379</v>
      </c>
      <c r="D166" s="182" t="s">
        <v>259</v>
      </c>
      <c r="E166" s="183" t="s">
        <v>2393</v>
      </c>
      <c r="F166" s="184" t="s">
        <v>2394</v>
      </c>
      <c r="G166" s="185" t="s">
        <v>422</v>
      </c>
      <c r="H166" s="186">
        <v>1.2</v>
      </c>
      <c r="I166" s="187"/>
      <c r="J166" s="188">
        <f>ROUND(I166*H166,2)</f>
        <v>0</v>
      </c>
      <c r="K166" s="184" t="s">
        <v>2355</v>
      </c>
      <c r="L166" s="39"/>
      <c r="M166" s="189" t="s">
        <v>1</v>
      </c>
      <c r="N166" s="190" t="s">
        <v>40</v>
      </c>
      <c r="O166" s="77"/>
      <c r="P166" s="191">
        <f>O166*H166</f>
        <v>0</v>
      </c>
      <c r="Q166" s="191">
        <v>0</v>
      </c>
      <c r="R166" s="191">
        <f>Q166*H166</f>
        <v>0</v>
      </c>
      <c r="S166" s="191">
        <v>0</v>
      </c>
      <c r="T166" s="192">
        <f>S166*H166</f>
        <v>0</v>
      </c>
      <c r="U166" s="38"/>
      <c r="V166" s="38"/>
      <c r="W166" s="38"/>
      <c r="X166" s="38"/>
      <c r="Y166" s="38"/>
      <c r="Z166" s="38"/>
      <c r="AA166" s="38"/>
      <c r="AB166" s="38"/>
      <c r="AC166" s="38"/>
      <c r="AD166" s="38"/>
      <c r="AE166" s="38"/>
      <c r="AR166" s="193" t="s">
        <v>364</v>
      </c>
      <c r="AT166" s="193" t="s">
        <v>259</v>
      </c>
      <c r="AU166" s="193" t="s">
        <v>82</v>
      </c>
      <c r="AY166" s="19" t="s">
        <v>257</v>
      </c>
      <c r="BE166" s="194">
        <f>IF(N166="základní",J166,0)</f>
        <v>0</v>
      </c>
      <c r="BF166" s="194">
        <f>IF(N166="snížená",J166,0)</f>
        <v>0</v>
      </c>
      <c r="BG166" s="194">
        <f>IF(N166="zákl. přenesená",J166,0)</f>
        <v>0</v>
      </c>
      <c r="BH166" s="194">
        <f>IF(N166="sníž. přenesená",J166,0)</f>
        <v>0</v>
      </c>
      <c r="BI166" s="194">
        <f>IF(N166="nulová",J166,0)</f>
        <v>0</v>
      </c>
      <c r="BJ166" s="19" t="s">
        <v>82</v>
      </c>
      <c r="BK166" s="194">
        <f>ROUND(I166*H166,2)</f>
        <v>0</v>
      </c>
      <c r="BL166" s="19" t="s">
        <v>364</v>
      </c>
      <c r="BM166" s="193" t="s">
        <v>530</v>
      </c>
    </row>
    <row r="167" s="2" customFormat="1">
      <c r="A167" s="38"/>
      <c r="B167" s="39"/>
      <c r="C167" s="38"/>
      <c r="D167" s="196" t="s">
        <v>1062</v>
      </c>
      <c r="E167" s="38"/>
      <c r="F167" s="237" t="s">
        <v>2352</v>
      </c>
      <c r="G167" s="38"/>
      <c r="H167" s="38"/>
      <c r="I167" s="238"/>
      <c r="J167" s="38"/>
      <c r="K167" s="38"/>
      <c r="L167" s="39"/>
      <c r="M167" s="239"/>
      <c r="N167" s="240"/>
      <c r="O167" s="77"/>
      <c r="P167" s="77"/>
      <c r="Q167" s="77"/>
      <c r="R167" s="77"/>
      <c r="S167" s="77"/>
      <c r="T167" s="78"/>
      <c r="U167" s="38"/>
      <c r="V167" s="38"/>
      <c r="W167" s="38"/>
      <c r="X167" s="38"/>
      <c r="Y167" s="38"/>
      <c r="Z167" s="38"/>
      <c r="AA167" s="38"/>
      <c r="AB167" s="38"/>
      <c r="AC167" s="38"/>
      <c r="AD167" s="38"/>
      <c r="AE167" s="38"/>
      <c r="AT167" s="19" t="s">
        <v>1062</v>
      </c>
      <c r="AU167" s="19" t="s">
        <v>82</v>
      </c>
    </row>
    <row r="168" s="2" customFormat="1" ht="24.15" customHeight="1">
      <c r="A168" s="38"/>
      <c r="B168" s="181"/>
      <c r="C168" s="182" t="s">
        <v>388</v>
      </c>
      <c r="D168" s="182" t="s">
        <v>259</v>
      </c>
      <c r="E168" s="183" t="s">
        <v>2395</v>
      </c>
      <c r="F168" s="184" t="s">
        <v>2396</v>
      </c>
      <c r="G168" s="185" t="s">
        <v>422</v>
      </c>
      <c r="H168" s="186">
        <v>0.59999999999999998</v>
      </c>
      <c r="I168" s="187"/>
      <c r="J168" s="188">
        <f>ROUND(I168*H168,2)</f>
        <v>0</v>
      </c>
      <c r="K168" s="184" t="s">
        <v>2355</v>
      </c>
      <c r="L168" s="39"/>
      <c r="M168" s="189" t="s">
        <v>1</v>
      </c>
      <c r="N168" s="190" t="s">
        <v>40</v>
      </c>
      <c r="O168" s="77"/>
      <c r="P168" s="191">
        <f>O168*H168</f>
        <v>0</v>
      </c>
      <c r="Q168" s="191">
        <v>0</v>
      </c>
      <c r="R168" s="191">
        <f>Q168*H168</f>
        <v>0</v>
      </c>
      <c r="S168" s="191">
        <v>0</v>
      </c>
      <c r="T168" s="192">
        <f>S168*H168</f>
        <v>0</v>
      </c>
      <c r="U168" s="38"/>
      <c r="V168" s="38"/>
      <c r="W168" s="38"/>
      <c r="X168" s="38"/>
      <c r="Y168" s="38"/>
      <c r="Z168" s="38"/>
      <c r="AA168" s="38"/>
      <c r="AB168" s="38"/>
      <c r="AC168" s="38"/>
      <c r="AD168" s="38"/>
      <c r="AE168" s="38"/>
      <c r="AR168" s="193" t="s">
        <v>364</v>
      </c>
      <c r="AT168" s="193" t="s">
        <v>259</v>
      </c>
      <c r="AU168" s="193" t="s">
        <v>82</v>
      </c>
      <c r="AY168" s="19" t="s">
        <v>257</v>
      </c>
      <c r="BE168" s="194">
        <f>IF(N168="základní",J168,0)</f>
        <v>0</v>
      </c>
      <c r="BF168" s="194">
        <f>IF(N168="snížená",J168,0)</f>
        <v>0</v>
      </c>
      <c r="BG168" s="194">
        <f>IF(N168="zákl. přenesená",J168,0)</f>
        <v>0</v>
      </c>
      <c r="BH168" s="194">
        <f>IF(N168="sníž. přenesená",J168,0)</f>
        <v>0</v>
      </c>
      <c r="BI168" s="194">
        <f>IF(N168="nulová",J168,0)</f>
        <v>0</v>
      </c>
      <c r="BJ168" s="19" t="s">
        <v>82</v>
      </c>
      <c r="BK168" s="194">
        <f>ROUND(I168*H168,2)</f>
        <v>0</v>
      </c>
      <c r="BL168" s="19" t="s">
        <v>364</v>
      </c>
      <c r="BM168" s="193" t="s">
        <v>589</v>
      </c>
    </row>
    <row r="169" s="2" customFormat="1">
      <c r="A169" s="38"/>
      <c r="B169" s="39"/>
      <c r="C169" s="38"/>
      <c r="D169" s="196" t="s">
        <v>1062</v>
      </c>
      <c r="E169" s="38"/>
      <c r="F169" s="237" t="s">
        <v>2352</v>
      </c>
      <c r="G169" s="38"/>
      <c r="H169" s="38"/>
      <c r="I169" s="238"/>
      <c r="J169" s="38"/>
      <c r="K169" s="38"/>
      <c r="L169" s="39"/>
      <c r="M169" s="239"/>
      <c r="N169" s="240"/>
      <c r="O169" s="77"/>
      <c r="P169" s="77"/>
      <c r="Q169" s="77"/>
      <c r="R169" s="77"/>
      <c r="S169" s="77"/>
      <c r="T169" s="78"/>
      <c r="U169" s="38"/>
      <c r="V169" s="38"/>
      <c r="W169" s="38"/>
      <c r="X169" s="38"/>
      <c r="Y169" s="38"/>
      <c r="Z169" s="38"/>
      <c r="AA169" s="38"/>
      <c r="AB169" s="38"/>
      <c r="AC169" s="38"/>
      <c r="AD169" s="38"/>
      <c r="AE169" s="38"/>
      <c r="AT169" s="19" t="s">
        <v>1062</v>
      </c>
      <c r="AU169" s="19" t="s">
        <v>82</v>
      </c>
    </row>
    <row r="170" s="2" customFormat="1" ht="37.8" customHeight="1">
      <c r="A170" s="38"/>
      <c r="B170" s="181"/>
      <c r="C170" s="182" t="s">
        <v>7</v>
      </c>
      <c r="D170" s="182" t="s">
        <v>259</v>
      </c>
      <c r="E170" s="183" t="s">
        <v>2397</v>
      </c>
      <c r="F170" s="184" t="s">
        <v>2398</v>
      </c>
      <c r="G170" s="185" t="s">
        <v>422</v>
      </c>
      <c r="H170" s="186">
        <v>1.2</v>
      </c>
      <c r="I170" s="187"/>
      <c r="J170" s="188">
        <f>ROUND(I170*H170,2)</f>
        <v>0</v>
      </c>
      <c r="K170" s="184" t="s">
        <v>2355</v>
      </c>
      <c r="L170" s="39"/>
      <c r="M170" s="189" t="s">
        <v>1</v>
      </c>
      <c r="N170" s="190" t="s">
        <v>40</v>
      </c>
      <c r="O170" s="77"/>
      <c r="P170" s="191">
        <f>O170*H170</f>
        <v>0</v>
      </c>
      <c r="Q170" s="191">
        <v>0</v>
      </c>
      <c r="R170" s="191">
        <f>Q170*H170</f>
        <v>0</v>
      </c>
      <c r="S170" s="191">
        <v>0</v>
      </c>
      <c r="T170" s="192">
        <f>S170*H170</f>
        <v>0</v>
      </c>
      <c r="U170" s="38"/>
      <c r="V170" s="38"/>
      <c r="W170" s="38"/>
      <c r="X170" s="38"/>
      <c r="Y170" s="38"/>
      <c r="Z170" s="38"/>
      <c r="AA170" s="38"/>
      <c r="AB170" s="38"/>
      <c r="AC170" s="38"/>
      <c r="AD170" s="38"/>
      <c r="AE170" s="38"/>
      <c r="AR170" s="193" t="s">
        <v>364</v>
      </c>
      <c r="AT170" s="193" t="s">
        <v>259</v>
      </c>
      <c r="AU170" s="193" t="s">
        <v>82</v>
      </c>
      <c r="AY170" s="19" t="s">
        <v>257</v>
      </c>
      <c r="BE170" s="194">
        <f>IF(N170="základní",J170,0)</f>
        <v>0</v>
      </c>
      <c r="BF170" s="194">
        <f>IF(N170="snížená",J170,0)</f>
        <v>0</v>
      </c>
      <c r="BG170" s="194">
        <f>IF(N170="zákl. přenesená",J170,0)</f>
        <v>0</v>
      </c>
      <c r="BH170" s="194">
        <f>IF(N170="sníž. přenesená",J170,0)</f>
        <v>0</v>
      </c>
      <c r="BI170" s="194">
        <f>IF(N170="nulová",J170,0)</f>
        <v>0</v>
      </c>
      <c r="BJ170" s="19" t="s">
        <v>82</v>
      </c>
      <c r="BK170" s="194">
        <f>ROUND(I170*H170,2)</f>
        <v>0</v>
      </c>
      <c r="BL170" s="19" t="s">
        <v>364</v>
      </c>
      <c r="BM170" s="193" t="s">
        <v>599</v>
      </c>
    </row>
    <row r="171" s="2" customFormat="1" ht="37.8" customHeight="1">
      <c r="A171" s="38"/>
      <c r="B171" s="181"/>
      <c r="C171" s="182" t="s">
        <v>402</v>
      </c>
      <c r="D171" s="182" t="s">
        <v>259</v>
      </c>
      <c r="E171" s="183" t="s">
        <v>2399</v>
      </c>
      <c r="F171" s="184" t="s">
        <v>2400</v>
      </c>
      <c r="G171" s="185" t="s">
        <v>422</v>
      </c>
      <c r="H171" s="186">
        <v>0.59999999999999998</v>
      </c>
      <c r="I171" s="187"/>
      <c r="J171" s="188">
        <f>ROUND(I171*H171,2)</f>
        <v>0</v>
      </c>
      <c r="K171" s="184" t="s">
        <v>2355</v>
      </c>
      <c r="L171" s="39"/>
      <c r="M171" s="189" t="s">
        <v>1</v>
      </c>
      <c r="N171" s="190" t="s">
        <v>40</v>
      </c>
      <c r="O171" s="77"/>
      <c r="P171" s="191">
        <f>O171*H171</f>
        <v>0</v>
      </c>
      <c r="Q171" s="191">
        <v>0</v>
      </c>
      <c r="R171" s="191">
        <f>Q171*H171</f>
        <v>0</v>
      </c>
      <c r="S171" s="191">
        <v>0</v>
      </c>
      <c r="T171" s="192">
        <f>S171*H171</f>
        <v>0</v>
      </c>
      <c r="U171" s="38"/>
      <c r="V171" s="38"/>
      <c r="W171" s="38"/>
      <c r="X171" s="38"/>
      <c r="Y171" s="38"/>
      <c r="Z171" s="38"/>
      <c r="AA171" s="38"/>
      <c r="AB171" s="38"/>
      <c r="AC171" s="38"/>
      <c r="AD171" s="38"/>
      <c r="AE171" s="38"/>
      <c r="AR171" s="193" t="s">
        <v>364</v>
      </c>
      <c r="AT171" s="193" t="s">
        <v>259</v>
      </c>
      <c r="AU171" s="193" t="s">
        <v>82</v>
      </c>
      <c r="AY171" s="19" t="s">
        <v>257</v>
      </c>
      <c r="BE171" s="194">
        <f>IF(N171="základní",J171,0)</f>
        <v>0</v>
      </c>
      <c r="BF171" s="194">
        <f>IF(N171="snížená",J171,0)</f>
        <v>0</v>
      </c>
      <c r="BG171" s="194">
        <f>IF(N171="zákl. přenesená",J171,0)</f>
        <v>0</v>
      </c>
      <c r="BH171" s="194">
        <f>IF(N171="sníž. přenesená",J171,0)</f>
        <v>0</v>
      </c>
      <c r="BI171" s="194">
        <f>IF(N171="nulová",J171,0)</f>
        <v>0</v>
      </c>
      <c r="BJ171" s="19" t="s">
        <v>82</v>
      </c>
      <c r="BK171" s="194">
        <f>ROUND(I171*H171,2)</f>
        <v>0</v>
      </c>
      <c r="BL171" s="19" t="s">
        <v>364</v>
      </c>
      <c r="BM171" s="193" t="s">
        <v>609</v>
      </c>
    </row>
    <row r="172" s="2" customFormat="1" ht="24.15" customHeight="1">
      <c r="A172" s="38"/>
      <c r="B172" s="181"/>
      <c r="C172" s="182" t="s">
        <v>406</v>
      </c>
      <c r="D172" s="182" t="s">
        <v>259</v>
      </c>
      <c r="E172" s="183" t="s">
        <v>2401</v>
      </c>
      <c r="F172" s="184" t="s">
        <v>2402</v>
      </c>
      <c r="G172" s="185" t="s">
        <v>422</v>
      </c>
      <c r="H172" s="186">
        <v>1</v>
      </c>
      <c r="I172" s="187"/>
      <c r="J172" s="188">
        <f>ROUND(I172*H172,2)</f>
        <v>0</v>
      </c>
      <c r="K172" s="184" t="s">
        <v>2355</v>
      </c>
      <c r="L172" s="39"/>
      <c r="M172" s="189" t="s">
        <v>1</v>
      </c>
      <c r="N172" s="190" t="s">
        <v>40</v>
      </c>
      <c r="O172" s="77"/>
      <c r="P172" s="191">
        <f>O172*H172</f>
        <v>0</v>
      </c>
      <c r="Q172" s="191">
        <v>0</v>
      </c>
      <c r="R172" s="191">
        <f>Q172*H172</f>
        <v>0</v>
      </c>
      <c r="S172" s="191">
        <v>0</v>
      </c>
      <c r="T172" s="192">
        <f>S172*H172</f>
        <v>0</v>
      </c>
      <c r="U172" s="38"/>
      <c r="V172" s="38"/>
      <c r="W172" s="38"/>
      <c r="X172" s="38"/>
      <c r="Y172" s="38"/>
      <c r="Z172" s="38"/>
      <c r="AA172" s="38"/>
      <c r="AB172" s="38"/>
      <c r="AC172" s="38"/>
      <c r="AD172" s="38"/>
      <c r="AE172" s="38"/>
      <c r="AR172" s="193" t="s">
        <v>364</v>
      </c>
      <c r="AT172" s="193" t="s">
        <v>259</v>
      </c>
      <c r="AU172" s="193" t="s">
        <v>82</v>
      </c>
      <c r="AY172" s="19" t="s">
        <v>257</v>
      </c>
      <c r="BE172" s="194">
        <f>IF(N172="základní",J172,0)</f>
        <v>0</v>
      </c>
      <c r="BF172" s="194">
        <f>IF(N172="snížená",J172,0)</f>
        <v>0</v>
      </c>
      <c r="BG172" s="194">
        <f>IF(N172="zákl. přenesená",J172,0)</f>
        <v>0</v>
      </c>
      <c r="BH172" s="194">
        <f>IF(N172="sníž. přenesená",J172,0)</f>
        <v>0</v>
      </c>
      <c r="BI172" s="194">
        <f>IF(N172="nulová",J172,0)</f>
        <v>0</v>
      </c>
      <c r="BJ172" s="19" t="s">
        <v>82</v>
      </c>
      <c r="BK172" s="194">
        <f>ROUND(I172*H172,2)</f>
        <v>0</v>
      </c>
      <c r="BL172" s="19" t="s">
        <v>364</v>
      </c>
      <c r="BM172" s="193" t="s">
        <v>622</v>
      </c>
    </row>
    <row r="173" s="2" customFormat="1">
      <c r="A173" s="38"/>
      <c r="B173" s="39"/>
      <c r="C173" s="38"/>
      <c r="D173" s="196" t="s">
        <v>1062</v>
      </c>
      <c r="E173" s="38"/>
      <c r="F173" s="237" t="s">
        <v>2352</v>
      </c>
      <c r="G173" s="38"/>
      <c r="H173" s="38"/>
      <c r="I173" s="238"/>
      <c r="J173" s="38"/>
      <c r="K173" s="38"/>
      <c r="L173" s="39"/>
      <c r="M173" s="239"/>
      <c r="N173" s="240"/>
      <c r="O173" s="77"/>
      <c r="P173" s="77"/>
      <c r="Q173" s="77"/>
      <c r="R173" s="77"/>
      <c r="S173" s="77"/>
      <c r="T173" s="78"/>
      <c r="U173" s="38"/>
      <c r="V173" s="38"/>
      <c r="W173" s="38"/>
      <c r="X173" s="38"/>
      <c r="Y173" s="38"/>
      <c r="Z173" s="38"/>
      <c r="AA173" s="38"/>
      <c r="AB173" s="38"/>
      <c r="AC173" s="38"/>
      <c r="AD173" s="38"/>
      <c r="AE173" s="38"/>
      <c r="AT173" s="19" t="s">
        <v>1062</v>
      </c>
      <c r="AU173" s="19" t="s">
        <v>82</v>
      </c>
    </row>
    <row r="174" s="2" customFormat="1" ht="24.15" customHeight="1">
      <c r="A174" s="38"/>
      <c r="B174" s="181"/>
      <c r="C174" s="182" t="s">
        <v>413</v>
      </c>
      <c r="D174" s="182" t="s">
        <v>259</v>
      </c>
      <c r="E174" s="183" t="s">
        <v>2403</v>
      </c>
      <c r="F174" s="184" t="s">
        <v>2404</v>
      </c>
      <c r="G174" s="185" t="s">
        <v>422</v>
      </c>
      <c r="H174" s="186">
        <v>3</v>
      </c>
      <c r="I174" s="187"/>
      <c r="J174" s="188">
        <f>ROUND(I174*H174,2)</f>
        <v>0</v>
      </c>
      <c r="K174" s="184" t="s">
        <v>2355</v>
      </c>
      <c r="L174" s="39"/>
      <c r="M174" s="189" t="s">
        <v>1</v>
      </c>
      <c r="N174" s="190" t="s">
        <v>40</v>
      </c>
      <c r="O174" s="77"/>
      <c r="P174" s="191">
        <f>O174*H174</f>
        <v>0</v>
      </c>
      <c r="Q174" s="191">
        <v>0</v>
      </c>
      <c r="R174" s="191">
        <f>Q174*H174</f>
        <v>0</v>
      </c>
      <c r="S174" s="191">
        <v>0</v>
      </c>
      <c r="T174" s="192">
        <f>S174*H174</f>
        <v>0</v>
      </c>
      <c r="U174" s="38"/>
      <c r="V174" s="38"/>
      <c r="W174" s="38"/>
      <c r="X174" s="38"/>
      <c r="Y174" s="38"/>
      <c r="Z174" s="38"/>
      <c r="AA174" s="38"/>
      <c r="AB174" s="38"/>
      <c r="AC174" s="38"/>
      <c r="AD174" s="38"/>
      <c r="AE174" s="38"/>
      <c r="AR174" s="193" t="s">
        <v>364</v>
      </c>
      <c r="AT174" s="193" t="s">
        <v>259</v>
      </c>
      <c r="AU174" s="193" t="s">
        <v>82</v>
      </c>
      <c r="AY174" s="19" t="s">
        <v>257</v>
      </c>
      <c r="BE174" s="194">
        <f>IF(N174="základní",J174,0)</f>
        <v>0</v>
      </c>
      <c r="BF174" s="194">
        <f>IF(N174="snížená",J174,0)</f>
        <v>0</v>
      </c>
      <c r="BG174" s="194">
        <f>IF(N174="zákl. přenesená",J174,0)</f>
        <v>0</v>
      </c>
      <c r="BH174" s="194">
        <f>IF(N174="sníž. přenesená",J174,0)</f>
        <v>0</v>
      </c>
      <c r="BI174" s="194">
        <f>IF(N174="nulová",J174,0)</f>
        <v>0</v>
      </c>
      <c r="BJ174" s="19" t="s">
        <v>82</v>
      </c>
      <c r="BK174" s="194">
        <f>ROUND(I174*H174,2)</f>
        <v>0</v>
      </c>
      <c r="BL174" s="19" t="s">
        <v>364</v>
      </c>
      <c r="BM174" s="193" t="s">
        <v>647</v>
      </c>
    </row>
    <row r="175" s="2" customFormat="1">
      <c r="A175" s="38"/>
      <c r="B175" s="39"/>
      <c r="C175" s="38"/>
      <c r="D175" s="196" t="s">
        <v>1062</v>
      </c>
      <c r="E175" s="38"/>
      <c r="F175" s="237" t="s">
        <v>2352</v>
      </c>
      <c r="G175" s="38"/>
      <c r="H175" s="38"/>
      <c r="I175" s="238"/>
      <c r="J175" s="38"/>
      <c r="K175" s="38"/>
      <c r="L175" s="39"/>
      <c r="M175" s="239"/>
      <c r="N175" s="240"/>
      <c r="O175" s="77"/>
      <c r="P175" s="77"/>
      <c r="Q175" s="77"/>
      <c r="R175" s="77"/>
      <c r="S175" s="77"/>
      <c r="T175" s="78"/>
      <c r="U175" s="38"/>
      <c r="V175" s="38"/>
      <c r="W175" s="38"/>
      <c r="X175" s="38"/>
      <c r="Y175" s="38"/>
      <c r="Z175" s="38"/>
      <c r="AA175" s="38"/>
      <c r="AB175" s="38"/>
      <c r="AC175" s="38"/>
      <c r="AD175" s="38"/>
      <c r="AE175" s="38"/>
      <c r="AT175" s="19" t="s">
        <v>1062</v>
      </c>
      <c r="AU175" s="19" t="s">
        <v>82</v>
      </c>
    </row>
    <row r="176" s="2" customFormat="1" ht="33" customHeight="1">
      <c r="A176" s="38"/>
      <c r="B176" s="181"/>
      <c r="C176" s="182" t="s">
        <v>419</v>
      </c>
      <c r="D176" s="182" t="s">
        <v>259</v>
      </c>
      <c r="E176" s="183" t="s">
        <v>2405</v>
      </c>
      <c r="F176" s="184" t="s">
        <v>2406</v>
      </c>
      <c r="G176" s="185" t="s">
        <v>422</v>
      </c>
      <c r="H176" s="186">
        <v>1</v>
      </c>
      <c r="I176" s="187"/>
      <c r="J176" s="188">
        <f>ROUND(I176*H176,2)</f>
        <v>0</v>
      </c>
      <c r="K176" s="184" t="s">
        <v>2355</v>
      </c>
      <c r="L176" s="39"/>
      <c r="M176" s="189" t="s">
        <v>1</v>
      </c>
      <c r="N176" s="190" t="s">
        <v>40</v>
      </c>
      <c r="O176" s="77"/>
      <c r="P176" s="191">
        <f>O176*H176</f>
        <v>0</v>
      </c>
      <c r="Q176" s="191">
        <v>0</v>
      </c>
      <c r="R176" s="191">
        <f>Q176*H176</f>
        <v>0</v>
      </c>
      <c r="S176" s="191">
        <v>0</v>
      </c>
      <c r="T176" s="192">
        <f>S176*H176</f>
        <v>0</v>
      </c>
      <c r="U176" s="38"/>
      <c r="V176" s="38"/>
      <c r="W176" s="38"/>
      <c r="X176" s="38"/>
      <c r="Y176" s="38"/>
      <c r="Z176" s="38"/>
      <c r="AA176" s="38"/>
      <c r="AB176" s="38"/>
      <c r="AC176" s="38"/>
      <c r="AD176" s="38"/>
      <c r="AE176" s="38"/>
      <c r="AR176" s="193" t="s">
        <v>364</v>
      </c>
      <c r="AT176" s="193" t="s">
        <v>259</v>
      </c>
      <c r="AU176" s="193" t="s">
        <v>82</v>
      </c>
      <c r="AY176" s="19" t="s">
        <v>257</v>
      </c>
      <c r="BE176" s="194">
        <f>IF(N176="základní",J176,0)</f>
        <v>0</v>
      </c>
      <c r="BF176" s="194">
        <f>IF(N176="snížená",J176,0)</f>
        <v>0</v>
      </c>
      <c r="BG176" s="194">
        <f>IF(N176="zákl. přenesená",J176,0)</f>
        <v>0</v>
      </c>
      <c r="BH176" s="194">
        <f>IF(N176="sníž. přenesená",J176,0)</f>
        <v>0</v>
      </c>
      <c r="BI176" s="194">
        <f>IF(N176="nulová",J176,0)</f>
        <v>0</v>
      </c>
      <c r="BJ176" s="19" t="s">
        <v>82</v>
      </c>
      <c r="BK176" s="194">
        <f>ROUND(I176*H176,2)</f>
        <v>0</v>
      </c>
      <c r="BL176" s="19" t="s">
        <v>364</v>
      </c>
      <c r="BM176" s="193" t="s">
        <v>659</v>
      </c>
    </row>
    <row r="177" s="2" customFormat="1" ht="33" customHeight="1">
      <c r="A177" s="38"/>
      <c r="B177" s="181"/>
      <c r="C177" s="182" t="s">
        <v>427</v>
      </c>
      <c r="D177" s="182" t="s">
        <v>259</v>
      </c>
      <c r="E177" s="183" t="s">
        <v>2407</v>
      </c>
      <c r="F177" s="184" t="s">
        <v>2408</v>
      </c>
      <c r="G177" s="185" t="s">
        <v>422</v>
      </c>
      <c r="H177" s="186">
        <v>3</v>
      </c>
      <c r="I177" s="187"/>
      <c r="J177" s="188">
        <f>ROUND(I177*H177,2)</f>
        <v>0</v>
      </c>
      <c r="K177" s="184" t="s">
        <v>2355</v>
      </c>
      <c r="L177" s="39"/>
      <c r="M177" s="189" t="s">
        <v>1</v>
      </c>
      <c r="N177" s="190" t="s">
        <v>40</v>
      </c>
      <c r="O177" s="77"/>
      <c r="P177" s="191">
        <f>O177*H177</f>
        <v>0</v>
      </c>
      <c r="Q177" s="191">
        <v>0</v>
      </c>
      <c r="R177" s="191">
        <f>Q177*H177</f>
        <v>0</v>
      </c>
      <c r="S177" s="191">
        <v>0</v>
      </c>
      <c r="T177" s="192">
        <f>S177*H177</f>
        <v>0</v>
      </c>
      <c r="U177" s="38"/>
      <c r="V177" s="38"/>
      <c r="W177" s="38"/>
      <c r="X177" s="38"/>
      <c r="Y177" s="38"/>
      <c r="Z177" s="38"/>
      <c r="AA177" s="38"/>
      <c r="AB177" s="38"/>
      <c r="AC177" s="38"/>
      <c r="AD177" s="38"/>
      <c r="AE177" s="38"/>
      <c r="AR177" s="193" t="s">
        <v>364</v>
      </c>
      <c r="AT177" s="193" t="s">
        <v>259</v>
      </c>
      <c r="AU177" s="193" t="s">
        <v>82</v>
      </c>
      <c r="AY177" s="19" t="s">
        <v>257</v>
      </c>
      <c r="BE177" s="194">
        <f>IF(N177="základní",J177,0)</f>
        <v>0</v>
      </c>
      <c r="BF177" s="194">
        <f>IF(N177="snížená",J177,0)</f>
        <v>0</v>
      </c>
      <c r="BG177" s="194">
        <f>IF(N177="zákl. přenesená",J177,0)</f>
        <v>0</v>
      </c>
      <c r="BH177" s="194">
        <f>IF(N177="sníž. přenesená",J177,0)</f>
        <v>0</v>
      </c>
      <c r="BI177" s="194">
        <f>IF(N177="nulová",J177,0)</f>
        <v>0</v>
      </c>
      <c r="BJ177" s="19" t="s">
        <v>82</v>
      </c>
      <c r="BK177" s="194">
        <f>ROUND(I177*H177,2)</f>
        <v>0</v>
      </c>
      <c r="BL177" s="19" t="s">
        <v>364</v>
      </c>
      <c r="BM177" s="193" t="s">
        <v>671</v>
      </c>
    </row>
    <row r="178" s="2" customFormat="1" ht="16.5" customHeight="1">
      <c r="A178" s="38"/>
      <c r="B178" s="181"/>
      <c r="C178" s="182" t="s">
        <v>433</v>
      </c>
      <c r="D178" s="182" t="s">
        <v>259</v>
      </c>
      <c r="E178" s="183" t="s">
        <v>2409</v>
      </c>
      <c r="F178" s="184" t="s">
        <v>2410</v>
      </c>
      <c r="G178" s="185" t="s">
        <v>2365</v>
      </c>
      <c r="H178" s="186">
        <v>8</v>
      </c>
      <c r="I178" s="187"/>
      <c r="J178" s="188">
        <f>ROUND(I178*H178,2)</f>
        <v>0</v>
      </c>
      <c r="K178" s="184" t="s">
        <v>2351</v>
      </c>
      <c r="L178" s="39"/>
      <c r="M178" s="189" t="s">
        <v>1</v>
      </c>
      <c r="N178" s="190" t="s">
        <v>40</v>
      </c>
      <c r="O178" s="77"/>
      <c r="P178" s="191">
        <f>O178*H178</f>
        <v>0</v>
      </c>
      <c r="Q178" s="191">
        <v>0</v>
      </c>
      <c r="R178" s="191">
        <f>Q178*H178</f>
        <v>0</v>
      </c>
      <c r="S178" s="191">
        <v>0</v>
      </c>
      <c r="T178" s="192">
        <f>S178*H178</f>
        <v>0</v>
      </c>
      <c r="U178" s="38"/>
      <c r="V178" s="38"/>
      <c r="W178" s="38"/>
      <c r="X178" s="38"/>
      <c r="Y178" s="38"/>
      <c r="Z178" s="38"/>
      <c r="AA178" s="38"/>
      <c r="AB178" s="38"/>
      <c r="AC178" s="38"/>
      <c r="AD178" s="38"/>
      <c r="AE178" s="38"/>
      <c r="AR178" s="193" t="s">
        <v>364</v>
      </c>
      <c r="AT178" s="193" t="s">
        <v>259</v>
      </c>
      <c r="AU178" s="193" t="s">
        <v>82</v>
      </c>
      <c r="AY178" s="19" t="s">
        <v>257</v>
      </c>
      <c r="BE178" s="194">
        <f>IF(N178="základní",J178,0)</f>
        <v>0</v>
      </c>
      <c r="BF178" s="194">
        <f>IF(N178="snížená",J178,0)</f>
        <v>0</v>
      </c>
      <c r="BG178" s="194">
        <f>IF(N178="zákl. přenesená",J178,0)</f>
        <v>0</v>
      </c>
      <c r="BH178" s="194">
        <f>IF(N178="sníž. přenesená",J178,0)</f>
        <v>0</v>
      </c>
      <c r="BI178" s="194">
        <f>IF(N178="nulová",J178,0)</f>
        <v>0</v>
      </c>
      <c r="BJ178" s="19" t="s">
        <v>82</v>
      </c>
      <c r="BK178" s="194">
        <f>ROUND(I178*H178,2)</f>
        <v>0</v>
      </c>
      <c r="BL178" s="19" t="s">
        <v>364</v>
      </c>
      <c r="BM178" s="193" t="s">
        <v>682</v>
      </c>
    </row>
    <row r="179" s="2" customFormat="1">
      <c r="A179" s="38"/>
      <c r="B179" s="39"/>
      <c r="C179" s="38"/>
      <c r="D179" s="196" t="s">
        <v>1062</v>
      </c>
      <c r="E179" s="38"/>
      <c r="F179" s="237" t="s">
        <v>2352</v>
      </c>
      <c r="G179" s="38"/>
      <c r="H179" s="38"/>
      <c r="I179" s="238"/>
      <c r="J179" s="38"/>
      <c r="K179" s="38"/>
      <c r="L179" s="39"/>
      <c r="M179" s="239"/>
      <c r="N179" s="240"/>
      <c r="O179" s="77"/>
      <c r="P179" s="77"/>
      <c r="Q179" s="77"/>
      <c r="R179" s="77"/>
      <c r="S179" s="77"/>
      <c r="T179" s="78"/>
      <c r="U179" s="38"/>
      <c r="V179" s="38"/>
      <c r="W179" s="38"/>
      <c r="X179" s="38"/>
      <c r="Y179" s="38"/>
      <c r="Z179" s="38"/>
      <c r="AA179" s="38"/>
      <c r="AB179" s="38"/>
      <c r="AC179" s="38"/>
      <c r="AD179" s="38"/>
      <c r="AE179" s="38"/>
      <c r="AT179" s="19" t="s">
        <v>1062</v>
      </c>
      <c r="AU179" s="19" t="s">
        <v>82</v>
      </c>
    </row>
    <row r="180" s="2" customFormat="1" ht="16.5" customHeight="1">
      <c r="A180" s="38"/>
      <c r="B180" s="181"/>
      <c r="C180" s="182" t="s">
        <v>439</v>
      </c>
      <c r="D180" s="182" t="s">
        <v>259</v>
      </c>
      <c r="E180" s="183" t="s">
        <v>2411</v>
      </c>
      <c r="F180" s="184" t="s">
        <v>2412</v>
      </c>
      <c r="G180" s="185" t="s">
        <v>422</v>
      </c>
      <c r="H180" s="186">
        <v>117</v>
      </c>
      <c r="I180" s="187"/>
      <c r="J180" s="188">
        <f>ROUND(I180*H180,2)</f>
        <v>0</v>
      </c>
      <c r="K180" s="184" t="s">
        <v>2355</v>
      </c>
      <c r="L180" s="39"/>
      <c r="M180" s="189" t="s">
        <v>1</v>
      </c>
      <c r="N180" s="190" t="s">
        <v>40</v>
      </c>
      <c r="O180" s="77"/>
      <c r="P180" s="191">
        <f>O180*H180</f>
        <v>0</v>
      </c>
      <c r="Q180" s="191">
        <v>0</v>
      </c>
      <c r="R180" s="191">
        <f>Q180*H180</f>
        <v>0</v>
      </c>
      <c r="S180" s="191">
        <v>0</v>
      </c>
      <c r="T180" s="192">
        <f>S180*H180</f>
        <v>0</v>
      </c>
      <c r="U180" s="38"/>
      <c r="V180" s="38"/>
      <c r="W180" s="38"/>
      <c r="X180" s="38"/>
      <c r="Y180" s="38"/>
      <c r="Z180" s="38"/>
      <c r="AA180" s="38"/>
      <c r="AB180" s="38"/>
      <c r="AC180" s="38"/>
      <c r="AD180" s="38"/>
      <c r="AE180" s="38"/>
      <c r="AR180" s="193" t="s">
        <v>364</v>
      </c>
      <c r="AT180" s="193" t="s">
        <v>259</v>
      </c>
      <c r="AU180" s="193" t="s">
        <v>82</v>
      </c>
      <c r="AY180" s="19" t="s">
        <v>257</v>
      </c>
      <c r="BE180" s="194">
        <f>IF(N180="základní",J180,0)</f>
        <v>0</v>
      </c>
      <c r="BF180" s="194">
        <f>IF(N180="snížená",J180,0)</f>
        <v>0</v>
      </c>
      <c r="BG180" s="194">
        <f>IF(N180="zákl. přenesená",J180,0)</f>
        <v>0</v>
      </c>
      <c r="BH180" s="194">
        <f>IF(N180="sníž. přenesená",J180,0)</f>
        <v>0</v>
      </c>
      <c r="BI180" s="194">
        <f>IF(N180="nulová",J180,0)</f>
        <v>0</v>
      </c>
      <c r="BJ180" s="19" t="s">
        <v>82</v>
      </c>
      <c r="BK180" s="194">
        <f>ROUND(I180*H180,2)</f>
        <v>0</v>
      </c>
      <c r="BL180" s="19" t="s">
        <v>364</v>
      </c>
      <c r="BM180" s="193" t="s">
        <v>692</v>
      </c>
    </row>
    <row r="181" s="2" customFormat="1">
      <c r="A181" s="38"/>
      <c r="B181" s="39"/>
      <c r="C181" s="38"/>
      <c r="D181" s="196" t="s">
        <v>1062</v>
      </c>
      <c r="E181" s="38"/>
      <c r="F181" s="237" t="s">
        <v>2352</v>
      </c>
      <c r="G181" s="38"/>
      <c r="H181" s="38"/>
      <c r="I181" s="238"/>
      <c r="J181" s="38"/>
      <c r="K181" s="38"/>
      <c r="L181" s="39"/>
      <c r="M181" s="239"/>
      <c r="N181" s="240"/>
      <c r="O181" s="77"/>
      <c r="P181" s="77"/>
      <c r="Q181" s="77"/>
      <c r="R181" s="77"/>
      <c r="S181" s="77"/>
      <c r="T181" s="78"/>
      <c r="U181" s="38"/>
      <c r="V181" s="38"/>
      <c r="W181" s="38"/>
      <c r="X181" s="38"/>
      <c r="Y181" s="38"/>
      <c r="Z181" s="38"/>
      <c r="AA181" s="38"/>
      <c r="AB181" s="38"/>
      <c r="AC181" s="38"/>
      <c r="AD181" s="38"/>
      <c r="AE181" s="38"/>
      <c r="AT181" s="19" t="s">
        <v>1062</v>
      </c>
      <c r="AU181" s="19" t="s">
        <v>82</v>
      </c>
    </row>
    <row r="182" s="2" customFormat="1" ht="24.15" customHeight="1">
      <c r="A182" s="38"/>
      <c r="B182" s="181"/>
      <c r="C182" s="182" t="s">
        <v>443</v>
      </c>
      <c r="D182" s="182" t="s">
        <v>259</v>
      </c>
      <c r="E182" s="183" t="s">
        <v>2413</v>
      </c>
      <c r="F182" s="184" t="s">
        <v>2414</v>
      </c>
      <c r="G182" s="185" t="s">
        <v>422</v>
      </c>
      <c r="H182" s="186">
        <v>117</v>
      </c>
      <c r="I182" s="187"/>
      <c r="J182" s="188">
        <f>ROUND(I182*H182,2)</f>
        <v>0</v>
      </c>
      <c r="K182" s="184" t="s">
        <v>2355</v>
      </c>
      <c r="L182" s="39"/>
      <c r="M182" s="189" t="s">
        <v>1</v>
      </c>
      <c r="N182" s="190" t="s">
        <v>40</v>
      </c>
      <c r="O182" s="77"/>
      <c r="P182" s="191">
        <f>O182*H182</f>
        <v>0</v>
      </c>
      <c r="Q182" s="191">
        <v>0</v>
      </c>
      <c r="R182" s="191">
        <f>Q182*H182</f>
        <v>0</v>
      </c>
      <c r="S182" s="191">
        <v>0</v>
      </c>
      <c r="T182" s="192">
        <f>S182*H182</f>
        <v>0</v>
      </c>
      <c r="U182" s="38"/>
      <c r="V182" s="38"/>
      <c r="W182" s="38"/>
      <c r="X182" s="38"/>
      <c r="Y182" s="38"/>
      <c r="Z182" s="38"/>
      <c r="AA182" s="38"/>
      <c r="AB182" s="38"/>
      <c r="AC182" s="38"/>
      <c r="AD182" s="38"/>
      <c r="AE182" s="38"/>
      <c r="AR182" s="193" t="s">
        <v>364</v>
      </c>
      <c r="AT182" s="193" t="s">
        <v>259</v>
      </c>
      <c r="AU182" s="193" t="s">
        <v>82</v>
      </c>
      <c r="AY182" s="19" t="s">
        <v>257</v>
      </c>
      <c r="BE182" s="194">
        <f>IF(N182="základní",J182,0)</f>
        <v>0</v>
      </c>
      <c r="BF182" s="194">
        <f>IF(N182="snížená",J182,0)</f>
        <v>0</v>
      </c>
      <c r="BG182" s="194">
        <f>IF(N182="zákl. přenesená",J182,0)</f>
        <v>0</v>
      </c>
      <c r="BH182" s="194">
        <f>IF(N182="sníž. přenesená",J182,0)</f>
        <v>0</v>
      </c>
      <c r="BI182" s="194">
        <f>IF(N182="nulová",J182,0)</f>
        <v>0</v>
      </c>
      <c r="BJ182" s="19" t="s">
        <v>82</v>
      </c>
      <c r="BK182" s="194">
        <f>ROUND(I182*H182,2)</f>
        <v>0</v>
      </c>
      <c r="BL182" s="19" t="s">
        <v>364</v>
      </c>
      <c r="BM182" s="193" t="s">
        <v>711</v>
      </c>
    </row>
    <row r="183" s="2" customFormat="1">
      <c r="A183" s="38"/>
      <c r="B183" s="39"/>
      <c r="C183" s="38"/>
      <c r="D183" s="196" t="s">
        <v>1062</v>
      </c>
      <c r="E183" s="38"/>
      <c r="F183" s="237" t="s">
        <v>2352</v>
      </c>
      <c r="G183" s="38"/>
      <c r="H183" s="38"/>
      <c r="I183" s="238"/>
      <c r="J183" s="38"/>
      <c r="K183" s="38"/>
      <c r="L183" s="39"/>
      <c r="M183" s="239"/>
      <c r="N183" s="240"/>
      <c r="O183" s="77"/>
      <c r="P183" s="77"/>
      <c r="Q183" s="77"/>
      <c r="R183" s="77"/>
      <c r="S183" s="77"/>
      <c r="T183" s="78"/>
      <c r="U183" s="38"/>
      <c r="V183" s="38"/>
      <c r="W183" s="38"/>
      <c r="X183" s="38"/>
      <c r="Y183" s="38"/>
      <c r="Z183" s="38"/>
      <c r="AA183" s="38"/>
      <c r="AB183" s="38"/>
      <c r="AC183" s="38"/>
      <c r="AD183" s="38"/>
      <c r="AE183" s="38"/>
      <c r="AT183" s="19" t="s">
        <v>1062</v>
      </c>
      <c r="AU183" s="19" t="s">
        <v>82</v>
      </c>
    </row>
    <row r="184" s="2" customFormat="1" ht="16.5" customHeight="1">
      <c r="A184" s="38"/>
      <c r="B184" s="181"/>
      <c r="C184" s="182" t="s">
        <v>450</v>
      </c>
      <c r="D184" s="182" t="s">
        <v>259</v>
      </c>
      <c r="E184" s="183" t="s">
        <v>2415</v>
      </c>
      <c r="F184" s="184" t="s">
        <v>2416</v>
      </c>
      <c r="G184" s="185" t="s">
        <v>2417</v>
      </c>
      <c r="H184" s="186">
        <v>18</v>
      </c>
      <c r="I184" s="187"/>
      <c r="J184" s="188">
        <f>ROUND(I184*H184,2)</f>
        <v>0</v>
      </c>
      <c r="K184" s="184" t="s">
        <v>2355</v>
      </c>
      <c r="L184" s="39"/>
      <c r="M184" s="189" t="s">
        <v>1</v>
      </c>
      <c r="N184" s="190" t="s">
        <v>40</v>
      </c>
      <c r="O184" s="77"/>
      <c r="P184" s="191">
        <f>O184*H184</f>
        <v>0</v>
      </c>
      <c r="Q184" s="191">
        <v>0</v>
      </c>
      <c r="R184" s="191">
        <f>Q184*H184</f>
        <v>0</v>
      </c>
      <c r="S184" s="191">
        <v>0</v>
      </c>
      <c r="T184" s="192">
        <f>S184*H184</f>
        <v>0</v>
      </c>
      <c r="U184" s="38"/>
      <c r="V184" s="38"/>
      <c r="W184" s="38"/>
      <c r="X184" s="38"/>
      <c r="Y184" s="38"/>
      <c r="Z184" s="38"/>
      <c r="AA184" s="38"/>
      <c r="AB184" s="38"/>
      <c r="AC184" s="38"/>
      <c r="AD184" s="38"/>
      <c r="AE184" s="38"/>
      <c r="AR184" s="193" t="s">
        <v>364</v>
      </c>
      <c r="AT184" s="193" t="s">
        <v>259</v>
      </c>
      <c r="AU184" s="193" t="s">
        <v>82</v>
      </c>
      <c r="AY184" s="19" t="s">
        <v>257</v>
      </c>
      <c r="BE184" s="194">
        <f>IF(N184="základní",J184,0)</f>
        <v>0</v>
      </c>
      <c r="BF184" s="194">
        <f>IF(N184="snížená",J184,0)</f>
        <v>0</v>
      </c>
      <c r="BG184" s="194">
        <f>IF(N184="zákl. přenesená",J184,0)</f>
        <v>0</v>
      </c>
      <c r="BH184" s="194">
        <f>IF(N184="sníž. přenesená",J184,0)</f>
        <v>0</v>
      </c>
      <c r="BI184" s="194">
        <f>IF(N184="nulová",J184,0)</f>
        <v>0</v>
      </c>
      <c r="BJ184" s="19" t="s">
        <v>82</v>
      </c>
      <c r="BK184" s="194">
        <f>ROUND(I184*H184,2)</f>
        <v>0</v>
      </c>
      <c r="BL184" s="19" t="s">
        <v>364</v>
      </c>
      <c r="BM184" s="193" t="s">
        <v>727</v>
      </c>
    </row>
    <row r="185" s="2" customFormat="1">
      <c r="A185" s="38"/>
      <c r="B185" s="39"/>
      <c r="C185" s="38"/>
      <c r="D185" s="196" t="s">
        <v>1062</v>
      </c>
      <c r="E185" s="38"/>
      <c r="F185" s="237" t="s">
        <v>2352</v>
      </c>
      <c r="G185" s="38"/>
      <c r="H185" s="38"/>
      <c r="I185" s="238"/>
      <c r="J185" s="38"/>
      <c r="K185" s="38"/>
      <c r="L185" s="39"/>
      <c r="M185" s="239"/>
      <c r="N185" s="240"/>
      <c r="O185" s="77"/>
      <c r="P185" s="77"/>
      <c r="Q185" s="77"/>
      <c r="R185" s="77"/>
      <c r="S185" s="77"/>
      <c r="T185" s="78"/>
      <c r="U185" s="38"/>
      <c r="V185" s="38"/>
      <c r="W185" s="38"/>
      <c r="X185" s="38"/>
      <c r="Y185" s="38"/>
      <c r="Z185" s="38"/>
      <c r="AA185" s="38"/>
      <c r="AB185" s="38"/>
      <c r="AC185" s="38"/>
      <c r="AD185" s="38"/>
      <c r="AE185" s="38"/>
      <c r="AT185" s="19" t="s">
        <v>1062</v>
      </c>
      <c r="AU185" s="19" t="s">
        <v>82</v>
      </c>
    </row>
    <row r="186" s="2" customFormat="1" ht="16.5" customHeight="1">
      <c r="A186" s="38"/>
      <c r="B186" s="181"/>
      <c r="C186" s="182" t="s">
        <v>455</v>
      </c>
      <c r="D186" s="182" t="s">
        <v>259</v>
      </c>
      <c r="E186" s="183" t="s">
        <v>2418</v>
      </c>
      <c r="F186" s="184" t="s">
        <v>2419</v>
      </c>
      <c r="G186" s="185" t="s">
        <v>422</v>
      </c>
      <c r="H186" s="186">
        <v>19</v>
      </c>
      <c r="I186" s="187"/>
      <c r="J186" s="188">
        <f>ROUND(I186*H186,2)</f>
        <v>0</v>
      </c>
      <c r="K186" s="184" t="s">
        <v>2351</v>
      </c>
      <c r="L186" s="39"/>
      <c r="M186" s="189" t="s">
        <v>1</v>
      </c>
      <c r="N186" s="190" t="s">
        <v>40</v>
      </c>
      <c r="O186" s="77"/>
      <c r="P186" s="191">
        <f>O186*H186</f>
        <v>0</v>
      </c>
      <c r="Q186" s="191">
        <v>0</v>
      </c>
      <c r="R186" s="191">
        <f>Q186*H186</f>
        <v>0</v>
      </c>
      <c r="S186" s="191">
        <v>0</v>
      </c>
      <c r="T186" s="192">
        <f>S186*H186</f>
        <v>0</v>
      </c>
      <c r="U186" s="38"/>
      <c r="V186" s="38"/>
      <c r="W186" s="38"/>
      <c r="X186" s="38"/>
      <c r="Y186" s="38"/>
      <c r="Z186" s="38"/>
      <c r="AA186" s="38"/>
      <c r="AB186" s="38"/>
      <c r="AC186" s="38"/>
      <c r="AD186" s="38"/>
      <c r="AE186" s="38"/>
      <c r="AR186" s="193" t="s">
        <v>364</v>
      </c>
      <c r="AT186" s="193" t="s">
        <v>259</v>
      </c>
      <c r="AU186" s="193" t="s">
        <v>82</v>
      </c>
      <c r="AY186" s="19" t="s">
        <v>257</v>
      </c>
      <c r="BE186" s="194">
        <f>IF(N186="základní",J186,0)</f>
        <v>0</v>
      </c>
      <c r="BF186" s="194">
        <f>IF(N186="snížená",J186,0)</f>
        <v>0</v>
      </c>
      <c r="BG186" s="194">
        <f>IF(N186="zákl. přenesená",J186,0)</f>
        <v>0</v>
      </c>
      <c r="BH186" s="194">
        <f>IF(N186="sníž. přenesená",J186,0)</f>
        <v>0</v>
      </c>
      <c r="BI186" s="194">
        <f>IF(N186="nulová",J186,0)</f>
        <v>0</v>
      </c>
      <c r="BJ186" s="19" t="s">
        <v>82</v>
      </c>
      <c r="BK186" s="194">
        <f>ROUND(I186*H186,2)</f>
        <v>0</v>
      </c>
      <c r="BL186" s="19" t="s">
        <v>364</v>
      </c>
      <c r="BM186" s="193" t="s">
        <v>740</v>
      </c>
    </row>
    <row r="187" s="2" customFormat="1">
      <c r="A187" s="38"/>
      <c r="B187" s="39"/>
      <c r="C187" s="38"/>
      <c r="D187" s="196" t="s">
        <v>1062</v>
      </c>
      <c r="E187" s="38"/>
      <c r="F187" s="237" t="s">
        <v>2352</v>
      </c>
      <c r="G187" s="38"/>
      <c r="H187" s="38"/>
      <c r="I187" s="238"/>
      <c r="J187" s="38"/>
      <c r="K187" s="38"/>
      <c r="L187" s="39"/>
      <c r="M187" s="239"/>
      <c r="N187" s="240"/>
      <c r="O187" s="77"/>
      <c r="P187" s="77"/>
      <c r="Q187" s="77"/>
      <c r="R187" s="77"/>
      <c r="S187" s="77"/>
      <c r="T187" s="78"/>
      <c r="U187" s="38"/>
      <c r="V187" s="38"/>
      <c r="W187" s="38"/>
      <c r="X187" s="38"/>
      <c r="Y187" s="38"/>
      <c r="Z187" s="38"/>
      <c r="AA187" s="38"/>
      <c r="AB187" s="38"/>
      <c r="AC187" s="38"/>
      <c r="AD187" s="38"/>
      <c r="AE187" s="38"/>
      <c r="AT187" s="19" t="s">
        <v>1062</v>
      </c>
      <c r="AU187" s="19" t="s">
        <v>82</v>
      </c>
    </row>
    <row r="188" s="2" customFormat="1" ht="24.15" customHeight="1">
      <c r="A188" s="38"/>
      <c r="B188" s="181"/>
      <c r="C188" s="182" t="s">
        <v>462</v>
      </c>
      <c r="D188" s="182" t="s">
        <v>259</v>
      </c>
      <c r="E188" s="183" t="s">
        <v>2420</v>
      </c>
      <c r="F188" s="184" t="s">
        <v>2421</v>
      </c>
      <c r="G188" s="185" t="s">
        <v>2422</v>
      </c>
      <c r="H188" s="246"/>
      <c r="I188" s="187"/>
      <c r="J188" s="188">
        <f>ROUND(I188*H188,2)</f>
        <v>0</v>
      </c>
      <c r="K188" s="184" t="s">
        <v>2355</v>
      </c>
      <c r="L188" s="39"/>
      <c r="M188" s="189" t="s">
        <v>1</v>
      </c>
      <c r="N188" s="190" t="s">
        <v>40</v>
      </c>
      <c r="O188" s="77"/>
      <c r="P188" s="191">
        <f>O188*H188</f>
        <v>0</v>
      </c>
      <c r="Q188" s="191">
        <v>0</v>
      </c>
      <c r="R188" s="191">
        <f>Q188*H188</f>
        <v>0</v>
      </c>
      <c r="S188" s="191">
        <v>0</v>
      </c>
      <c r="T188" s="192">
        <f>S188*H188</f>
        <v>0</v>
      </c>
      <c r="U188" s="38"/>
      <c r="V188" s="38"/>
      <c r="W188" s="38"/>
      <c r="X188" s="38"/>
      <c r="Y188" s="38"/>
      <c r="Z188" s="38"/>
      <c r="AA188" s="38"/>
      <c r="AB188" s="38"/>
      <c r="AC188" s="38"/>
      <c r="AD188" s="38"/>
      <c r="AE188" s="38"/>
      <c r="AR188" s="193" t="s">
        <v>364</v>
      </c>
      <c r="AT188" s="193" t="s">
        <v>259</v>
      </c>
      <c r="AU188" s="193" t="s">
        <v>82</v>
      </c>
      <c r="AY188" s="19" t="s">
        <v>257</v>
      </c>
      <c r="BE188" s="194">
        <f>IF(N188="základní",J188,0)</f>
        <v>0</v>
      </c>
      <c r="BF188" s="194">
        <f>IF(N188="snížená",J188,0)</f>
        <v>0</v>
      </c>
      <c r="BG188" s="194">
        <f>IF(N188="zákl. přenesená",J188,0)</f>
        <v>0</v>
      </c>
      <c r="BH188" s="194">
        <f>IF(N188="sníž. přenesená",J188,0)</f>
        <v>0</v>
      </c>
      <c r="BI188" s="194">
        <f>IF(N188="nulová",J188,0)</f>
        <v>0</v>
      </c>
      <c r="BJ188" s="19" t="s">
        <v>82</v>
      </c>
      <c r="BK188" s="194">
        <f>ROUND(I188*H188,2)</f>
        <v>0</v>
      </c>
      <c r="BL188" s="19" t="s">
        <v>364</v>
      </c>
      <c r="BM188" s="193" t="s">
        <v>751</v>
      </c>
    </row>
    <row r="189" s="2" customFormat="1">
      <c r="A189" s="38"/>
      <c r="B189" s="39"/>
      <c r="C189" s="38"/>
      <c r="D189" s="196" t="s">
        <v>1062</v>
      </c>
      <c r="E189" s="38"/>
      <c r="F189" s="237" t="s">
        <v>2423</v>
      </c>
      <c r="G189" s="38"/>
      <c r="H189" s="38"/>
      <c r="I189" s="238"/>
      <c r="J189" s="38"/>
      <c r="K189" s="38"/>
      <c r="L189" s="39"/>
      <c r="M189" s="239"/>
      <c r="N189" s="240"/>
      <c r="O189" s="77"/>
      <c r="P189" s="77"/>
      <c r="Q189" s="77"/>
      <c r="R189" s="77"/>
      <c r="S189" s="77"/>
      <c r="T189" s="78"/>
      <c r="U189" s="38"/>
      <c r="V189" s="38"/>
      <c r="W189" s="38"/>
      <c r="X189" s="38"/>
      <c r="Y189" s="38"/>
      <c r="Z189" s="38"/>
      <c r="AA189" s="38"/>
      <c r="AB189" s="38"/>
      <c r="AC189" s="38"/>
      <c r="AD189" s="38"/>
      <c r="AE189" s="38"/>
      <c r="AT189" s="19" t="s">
        <v>1062</v>
      </c>
      <c r="AU189" s="19" t="s">
        <v>82</v>
      </c>
    </row>
    <row r="190" s="12" customFormat="1" ht="25.92" customHeight="1">
      <c r="A190" s="12"/>
      <c r="B190" s="168"/>
      <c r="C190" s="12"/>
      <c r="D190" s="169" t="s">
        <v>74</v>
      </c>
      <c r="E190" s="170" t="s">
        <v>2359</v>
      </c>
      <c r="F190" s="170" t="s">
        <v>2424</v>
      </c>
      <c r="G190" s="12"/>
      <c r="H190" s="12"/>
      <c r="I190" s="171"/>
      <c r="J190" s="172">
        <f>BK190</f>
        <v>0</v>
      </c>
      <c r="K190" s="12"/>
      <c r="L190" s="168"/>
      <c r="M190" s="173"/>
      <c r="N190" s="174"/>
      <c r="O190" s="174"/>
      <c r="P190" s="175">
        <f>SUM(P191:P206)</f>
        <v>0</v>
      </c>
      <c r="Q190" s="174"/>
      <c r="R190" s="175">
        <f>SUM(R191:R206)</f>
        <v>0</v>
      </c>
      <c r="S190" s="174"/>
      <c r="T190" s="176">
        <f>SUM(T191:T206)</f>
        <v>0</v>
      </c>
      <c r="U190" s="12"/>
      <c r="V190" s="12"/>
      <c r="W190" s="12"/>
      <c r="X190" s="12"/>
      <c r="Y190" s="12"/>
      <c r="Z190" s="12"/>
      <c r="AA190" s="12"/>
      <c r="AB190" s="12"/>
      <c r="AC190" s="12"/>
      <c r="AD190" s="12"/>
      <c r="AE190" s="12"/>
      <c r="AR190" s="169" t="s">
        <v>82</v>
      </c>
      <c r="AT190" s="177" t="s">
        <v>74</v>
      </c>
      <c r="AU190" s="177" t="s">
        <v>75</v>
      </c>
      <c r="AY190" s="169" t="s">
        <v>257</v>
      </c>
      <c r="BK190" s="178">
        <f>SUM(BK191:BK206)</f>
        <v>0</v>
      </c>
    </row>
    <row r="191" s="2" customFormat="1" ht="24.15" customHeight="1">
      <c r="A191" s="38"/>
      <c r="B191" s="181"/>
      <c r="C191" s="182" t="s">
        <v>468</v>
      </c>
      <c r="D191" s="182" t="s">
        <v>259</v>
      </c>
      <c r="E191" s="183" t="s">
        <v>2425</v>
      </c>
      <c r="F191" s="184" t="s">
        <v>2426</v>
      </c>
      <c r="G191" s="185" t="s">
        <v>2365</v>
      </c>
      <c r="H191" s="186">
        <v>6</v>
      </c>
      <c r="I191" s="187"/>
      <c r="J191" s="188">
        <f>ROUND(I191*H191,2)</f>
        <v>0</v>
      </c>
      <c r="K191" s="184" t="s">
        <v>2351</v>
      </c>
      <c r="L191" s="39"/>
      <c r="M191" s="189" t="s">
        <v>1</v>
      </c>
      <c r="N191" s="190" t="s">
        <v>40</v>
      </c>
      <c r="O191" s="77"/>
      <c r="P191" s="191">
        <f>O191*H191</f>
        <v>0</v>
      </c>
      <c r="Q191" s="191">
        <v>0</v>
      </c>
      <c r="R191" s="191">
        <f>Q191*H191</f>
        <v>0</v>
      </c>
      <c r="S191" s="191">
        <v>0</v>
      </c>
      <c r="T191" s="192">
        <f>S191*H191</f>
        <v>0</v>
      </c>
      <c r="U191" s="38"/>
      <c r="V191" s="38"/>
      <c r="W191" s="38"/>
      <c r="X191" s="38"/>
      <c r="Y191" s="38"/>
      <c r="Z191" s="38"/>
      <c r="AA191" s="38"/>
      <c r="AB191" s="38"/>
      <c r="AC191" s="38"/>
      <c r="AD191" s="38"/>
      <c r="AE191" s="38"/>
      <c r="AR191" s="193" t="s">
        <v>108</v>
      </c>
      <c r="AT191" s="193" t="s">
        <v>259</v>
      </c>
      <c r="AU191" s="193" t="s">
        <v>82</v>
      </c>
      <c r="AY191" s="19" t="s">
        <v>257</v>
      </c>
      <c r="BE191" s="194">
        <f>IF(N191="základní",J191,0)</f>
        <v>0</v>
      </c>
      <c r="BF191" s="194">
        <f>IF(N191="snížená",J191,0)</f>
        <v>0</v>
      </c>
      <c r="BG191" s="194">
        <f>IF(N191="zákl. přenesená",J191,0)</f>
        <v>0</v>
      </c>
      <c r="BH191" s="194">
        <f>IF(N191="sníž. přenesená",J191,0)</f>
        <v>0</v>
      </c>
      <c r="BI191" s="194">
        <f>IF(N191="nulová",J191,0)</f>
        <v>0</v>
      </c>
      <c r="BJ191" s="19" t="s">
        <v>82</v>
      </c>
      <c r="BK191" s="194">
        <f>ROUND(I191*H191,2)</f>
        <v>0</v>
      </c>
      <c r="BL191" s="19" t="s">
        <v>108</v>
      </c>
      <c r="BM191" s="193" t="s">
        <v>763</v>
      </c>
    </row>
    <row r="192" s="2" customFormat="1">
      <c r="A192" s="38"/>
      <c r="B192" s="39"/>
      <c r="C192" s="38"/>
      <c r="D192" s="196" t="s">
        <v>1062</v>
      </c>
      <c r="E192" s="38"/>
      <c r="F192" s="237" t="s">
        <v>2352</v>
      </c>
      <c r="G192" s="38"/>
      <c r="H192" s="38"/>
      <c r="I192" s="238"/>
      <c r="J192" s="38"/>
      <c r="K192" s="38"/>
      <c r="L192" s="39"/>
      <c r="M192" s="239"/>
      <c r="N192" s="240"/>
      <c r="O192" s="77"/>
      <c r="P192" s="77"/>
      <c r="Q192" s="77"/>
      <c r="R192" s="77"/>
      <c r="S192" s="77"/>
      <c r="T192" s="78"/>
      <c r="U192" s="38"/>
      <c r="V192" s="38"/>
      <c r="W192" s="38"/>
      <c r="X192" s="38"/>
      <c r="Y192" s="38"/>
      <c r="Z192" s="38"/>
      <c r="AA192" s="38"/>
      <c r="AB192" s="38"/>
      <c r="AC192" s="38"/>
      <c r="AD192" s="38"/>
      <c r="AE192" s="38"/>
      <c r="AT192" s="19" t="s">
        <v>1062</v>
      </c>
      <c r="AU192" s="19" t="s">
        <v>82</v>
      </c>
    </row>
    <row r="193" s="2" customFormat="1" ht="24.15" customHeight="1">
      <c r="A193" s="38"/>
      <c r="B193" s="181"/>
      <c r="C193" s="182" t="s">
        <v>476</v>
      </c>
      <c r="D193" s="182" t="s">
        <v>259</v>
      </c>
      <c r="E193" s="183" t="s">
        <v>2427</v>
      </c>
      <c r="F193" s="184" t="s">
        <v>2428</v>
      </c>
      <c r="G193" s="185" t="s">
        <v>2365</v>
      </c>
      <c r="H193" s="186">
        <v>2</v>
      </c>
      <c r="I193" s="187"/>
      <c r="J193" s="188">
        <f>ROUND(I193*H193,2)</f>
        <v>0</v>
      </c>
      <c r="K193" s="184" t="s">
        <v>2351</v>
      </c>
      <c r="L193" s="39"/>
      <c r="M193" s="189" t="s">
        <v>1</v>
      </c>
      <c r="N193" s="190" t="s">
        <v>40</v>
      </c>
      <c r="O193" s="77"/>
      <c r="P193" s="191">
        <f>O193*H193</f>
        <v>0</v>
      </c>
      <c r="Q193" s="191">
        <v>0</v>
      </c>
      <c r="R193" s="191">
        <f>Q193*H193</f>
        <v>0</v>
      </c>
      <c r="S193" s="191">
        <v>0</v>
      </c>
      <c r="T193" s="192">
        <f>S193*H193</f>
        <v>0</v>
      </c>
      <c r="U193" s="38"/>
      <c r="V193" s="38"/>
      <c r="W193" s="38"/>
      <c r="X193" s="38"/>
      <c r="Y193" s="38"/>
      <c r="Z193" s="38"/>
      <c r="AA193" s="38"/>
      <c r="AB193" s="38"/>
      <c r="AC193" s="38"/>
      <c r="AD193" s="38"/>
      <c r="AE193" s="38"/>
      <c r="AR193" s="193" t="s">
        <v>108</v>
      </c>
      <c r="AT193" s="193" t="s">
        <v>259</v>
      </c>
      <c r="AU193" s="193" t="s">
        <v>82</v>
      </c>
      <c r="AY193" s="19" t="s">
        <v>257</v>
      </c>
      <c r="BE193" s="194">
        <f>IF(N193="základní",J193,0)</f>
        <v>0</v>
      </c>
      <c r="BF193" s="194">
        <f>IF(N193="snížená",J193,0)</f>
        <v>0</v>
      </c>
      <c r="BG193" s="194">
        <f>IF(N193="zákl. přenesená",J193,0)</f>
        <v>0</v>
      </c>
      <c r="BH193" s="194">
        <f>IF(N193="sníž. přenesená",J193,0)</f>
        <v>0</v>
      </c>
      <c r="BI193" s="194">
        <f>IF(N193="nulová",J193,0)</f>
        <v>0</v>
      </c>
      <c r="BJ193" s="19" t="s">
        <v>82</v>
      </c>
      <c r="BK193" s="194">
        <f>ROUND(I193*H193,2)</f>
        <v>0</v>
      </c>
      <c r="BL193" s="19" t="s">
        <v>108</v>
      </c>
      <c r="BM193" s="193" t="s">
        <v>771</v>
      </c>
    </row>
    <row r="194" s="2" customFormat="1">
      <c r="A194" s="38"/>
      <c r="B194" s="39"/>
      <c r="C194" s="38"/>
      <c r="D194" s="196" t="s">
        <v>1062</v>
      </c>
      <c r="E194" s="38"/>
      <c r="F194" s="237" t="s">
        <v>2352</v>
      </c>
      <c r="G194" s="38"/>
      <c r="H194" s="38"/>
      <c r="I194" s="238"/>
      <c r="J194" s="38"/>
      <c r="K194" s="38"/>
      <c r="L194" s="39"/>
      <c r="M194" s="239"/>
      <c r="N194" s="240"/>
      <c r="O194" s="77"/>
      <c r="P194" s="77"/>
      <c r="Q194" s="77"/>
      <c r="R194" s="77"/>
      <c r="S194" s="77"/>
      <c r="T194" s="78"/>
      <c r="U194" s="38"/>
      <c r="V194" s="38"/>
      <c r="W194" s="38"/>
      <c r="X194" s="38"/>
      <c r="Y194" s="38"/>
      <c r="Z194" s="38"/>
      <c r="AA194" s="38"/>
      <c r="AB194" s="38"/>
      <c r="AC194" s="38"/>
      <c r="AD194" s="38"/>
      <c r="AE194" s="38"/>
      <c r="AT194" s="19" t="s">
        <v>1062</v>
      </c>
      <c r="AU194" s="19" t="s">
        <v>82</v>
      </c>
    </row>
    <row r="195" s="2" customFormat="1" ht="33" customHeight="1">
      <c r="A195" s="38"/>
      <c r="B195" s="181"/>
      <c r="C195" s="182" t="s">
        <v>484</v>
      </c>
      <c r="D195" s="182" t="s">
        <v>259</v>
      </c>
      <c r="E195" s="183" t="s">
        <v>2429</v>
      </c>
      <c r="F195" s="184" t="s">
        <v>2430</v>
      </c>
      <c r="G195" s="185" t="s">
        <v>2365</v>
      </c>
      <c r="H195" s="186">
        <v>1</v>
      </c>
      <c r="I195" s="187"/>
      <c r="J195" s="188">
        <f>ROUND(I195*H195,2)</f>
        <v>0</v>
      </c>
      <c r="K195" s="184" t="s">
        <v>2351</v>
      </c>
      <c r="L195" s="39"/>
      <c r="M195" s="189" t="s">
        <v>1</v>
      </c>
      <c r="N195" s="190" t="s">
        <v>40</v>
      </c>
      <c r="O195" s="77"/>
      <c r="P195" s="191">
        <f>O195*H195</f>
        <v>0</v>
      </c>
      <c r="Q195" s="191">
        <v>0</v>
      </c>
      <c r="R195" s="191">
        <f>Q195*H195</f>
        <v>0</v>
      </c>
      <c r="S195" s="191">
        <v>0</v>
      </c>
      <c r="T195" s="192">
        <f>S195*H195</f>
        <v>0</v>
      </c>
      <c r="U195" s="38"/>
      <c r="V195" s="38"/>
      <c r="W195" s="38"/>
      <c r="X195" s="38"/>
      <c r="Y195" s="38"/>
      <c r="Z195" s="38"/>
      <c r="AA195" s="38"/>
      <c r="AB195" s="38"/>
      <c r="AC195" s="38"/>
      <c r="AD195" s="38"/>
      <c r="AE195" s="38"/>
      <c r="AR195" s="193" t="s">
        <v>108</v>
      </c>
      <c r="AT195" s="193" t="s">
        <v>259</v>
      </c>
      <c r="AU195" s="193" t="s">
        <v>82</v>
      </c>
      <c r="AY195" s="19" t="s">
        <v>257</v>
      </c>
      <c r="BE195" s="194">
        <f>IF(N195="základní",J195,0)</f>
        <v>0</v>
      </c>
      <c r="BF195" s="194">
        <f>IF(N195="snížená",J195,0)</f>
        <v>0</v>
      </c>
      <c r="BG195" s="194">
        <f>IF(N195="zákl. přenesená",J195,0)</f>
        <v>0</v>
      </c>
      <c r="BH195" s="194">
        <f>IF(N195="sníž. přenesená",J195,0)</f>
        <v>0</v>
      </c>
      <c r="BI195" s="194">
        <f>IF(N195="nulová",J195,0)</f>
        <v>0</v>
      </c>
      <c r="BJ195" s="19" t="s">
        <v>82</v>
      </c>
      <c r="BK195" s="194">
        <f>ROUND(I195*H195,2)</f>
        <v>0</v>
      </c>
      <c r="BL195" s="19" t="s">
        <v>108</v>
      </c>
      <c r="BM195" s="193" t="s">
        <v>783</v>
      </c>
    </row>
    <row r="196" s="2" customFormat="1">
      <c r="A196" s="38"/>
      <c r="B196" s="39"/>
      <c r="C196" s="38"/>
      <c r="D196" s="196" t="s">
        <v>1062</v>
      </c>
      <c r="E196" s="38"/>
      <c r="F196" s="237" t="s">
        <v>2352</v>
      </c>
      <c r="G196" s="38"/>
      <c r="H196" s="38"/>
      <c r="I196" s="238"/>
      <c r="J196" s="38"/>
      <c r="K196" s="38"/>
      <c r="L196" s="39"/>
      <c r="M196" s="239"/>
      <c r="N196" s="240"/>
      <c r="O196" s="77"/>
      <c r="P196" s="77"/>
      <c r="Q196" s="77"/>
      <c r="R196" s="77"/>
      <c r="S196" s="77"/>
      <c r="T196" s="78"/>
      <c r="U196" s="38"/>
      <c r="V196" s="38"/>
      <c r="W196" s="38"/>
      <c r="X196" s="38"/>
      <c r="Y196" s="38"/>
      <c r="Z196" s="38"/>
      <c r="AA196" s="38"/>
      <c r="AB196" s="38"/>
      <c r="AC196" s="38"/>
      <c r="AD196" s="38"/>
      <c r="AE196" s="38"/>
      <c r="AT196" s="19" t="s">
        <v>1062</v>
      </c>
      <c r="AU196" s="19" t="s">
        <v>82</v>
      </c>
    </row>
    <row r="197" s="2" customFormat="1" ht="44.25" customHeight="1">
      <c r="A197" s="38"/>
      <c r="B197" s="181"/>
      <c r="C197" s="182" t="s">
        <v>490</v>
      </c>
      <c r="D197" s="182" t="s">
        <v>259</v>
      </c>
      <c r="E197" s="183" t="s">
        <v>2431</v>
      </c>
      <c r="F197" s="184" t="s">
        <v>2432</v>
      </c>
      <c r="G197" s="185" t="s">
        <v>774</v>
      </c>
      <c r="H197" s="186">
        <v>4</v>
      </c>
      <c r="I197" s="187"/>
      <c r="J197" s="188">
        <f>ROUND(I197*H197,2)</f>
        <v>0</v>
      </c>
      <c r="K197" s="184" t="s">
        <v>2355</v>
      </c>
      <c r="L197" s="39"/>
      <c r="M197" s="189" t="s">
        <v>1</v>
      </c>
      <c r="N197" s="190" t="s">
        <v>40</v>
      </c>
      <c r="O197" s="77"/>
      <c r="P197" s="191">
        <f>O197*H197</f>
        <v>0</v>
      </c>
      <c r="Q197" s="191">
        <v>0</v>
      </c>
      <c r="R197" s="191">
        <f>Q197*H197</f>
        <v>0</v>
      </c>
      <c r="S197" s="191">
        <v>0</v>
      </c>
      <c r="T197" s="192">
        <f>S197*H197</f>
        <v>0</v>
      </c>
      <c r="U197" s="38"/>
      <c r="V197" s="38"/>
      <c r="W197" s="38"/>
      <c r="X197" s="38"/>
      <c r="Y197" s="38"/>
      <c r="Z197" s="38"/>
      <c r="AA197" s="38"/>
      <c r="AB197" s="38"/>
      <c r="AC197" s="38"/>
      <c r="AD197" s="38"/>
      <c r="AE197" s="38"/>
      <c r="AR197" s="193" t="s">
        <v>108</v>
      </c>
      <c r="AT197" s="193" t="s">
        <v>259</v>
      </c>
      <c r="AU197" s="193" t="s">
        <v>82</v>
      </c>
      <c r="AY197" s="19" t="s">
        <v>257</v>
      </c>
      <c r="BE197" s="194">
        <f>IF(N197="základní",J197,0)</f>
        <v>0</v>
      </c>
      <c r="BF197" s="194">
        <f>IF(N197="snížená",J197,0)</f>
        <v>0</v>
      </c>
      <c r="BG197" s="194">
        <f>IF(N197="zákl. přenesená",J197,0)</f>
        <v>0</v>
      </c>
      <c r="BH197" s="194">
        <f>IF(N197="sníž. přenesená",J197,0)</f>
        <v>0</v>
      </c>
      <c r="BI197" s="194">
        <f>IF(N197="nulová",J197,0)</f>
        <v>0</v>
      </c>
      <c r="BJ197" s="19" t="s">
        <v>82</v>
      </c>
      <c r="BK197" s="194">
        <f>ROUND(I197*H197,2)</f>
        <v>0</v>
      </c>
      <c r="BL197" s="19" t="s">
        <v>108</v>
      </c>
      <c r="BM197" s="193" t="s">
        <v>796</v>
      </c>
    </row>
    <row r="198" s="2" customFormat="1">
      <c r="A198" s="38"/>
      <c r="B198" s="39"/>
      <c r="C198" s="38"/>
      <c r="D198" s="196" t="s">
        <v>1062</v>
      </c>
      <c r="E198" s="38"/>
      <c r="F198" s="237" t="s">
        <v>2352</v>
      </c>
      <c r="G198" s="38"/>
      <c r="H198" s="38"/>
      <c r="I198" s="238"/>
      <c r="J198" s="38"/>
      <c r="K198" s="38"/>
      <c r="L198" s="39"/>
      <c r="M198" s="239"/>
      <c r="N198" s="240"/>
      <c r="O198" s="77"/>
      <c r="P198" s="77"/>
      <c r="Q198" s="77"/>
      <c r="R198" s="77"/>
      <c r="S198" s="77"/>
      <c r="T198" s="78"/>
      <c r="U198" s="38"/>
      <c r="V198" s="38"/>
      <c r="W198" s="38"/>
      <c r="X198" s="38"/>
      <c r="Y198" s="38"/>
      <c r="Z198" s="38"/>
      <c r="AA198" s="38"/>
      <c r="AB198" s="38"/>
      <c r="AC198" s="38"/>
      <c r="AD198" s="38"/>
      <c r="AE198" s="38"/>
      <c r="AT198" s="19" t="s">
        <v>1062</v>
      </c>
      <c r="AU198" s="19" t="s">
        <v>82</v>
      </c>
    </row>
    <row r="199" s="2" customFormat="1" ht="16.5" customHeight="1">
      <c r="A199" s="38"/>
      <c r="B199" s="181"/>
      <c r="C199" s="182" t="s">
        <v>496</v>
      </c>
      <c r="D199" s="182" t="s">
        <v>259</v>
      </c>
      <c r="E199" s="183" t="s">
        <v>2433</v>
      </c>
      <c r="F199" s="184" t="s">
        <v>2434</v>
      </c>
      <c r="G199" s="185" t="s">
        <v>774</v>
      </c>
      <c r="H199" s="186">
        <v>1</v>
      </c>
      <c r="I199" s="187"/>
      <c r="J199" s="188">
        <f>ROUND(I199*H199,2)</f>
        <v>0</v>
      </c>
      <c r="K199" s="184" t="s">
        <v>2355</v>
      </c>
      <c r="L199" s="39"/>
      <c r="M199" s="189" t="s">
        <v>1</v>
      </c>
      <c r="N199" s="190" t="s">
        <v>40</v>
      </c>
      <c r="O199" s="77"/>
      <c r="P199" s="191">
        <f>O199*H199</f>
        <v>0</v>
      </c>
      <c r="Q199" s="191">
        <v>0</v>
      </c>
      <c r="R199" s="191">
        <f>Q199*H199</f>
        <v>0</v>
      </c>
      <c r="S199" s="191">
        <v>0</v>
      </c>
      <c r="T199" s="192">
        <f>S199*H199</f>
        <v>0</v>
      </c>
      <c r="U199" s="38"/>
      <c r="V199" s="38"/>
      <c r="W199" s="38"/>
      <c r="X199" s="38"/>
      <c r="Y199" s="38"/>
      <c r="Z199" s="38"/>
      <c r="AA199" s="38"/>
      <c r="AB199" s="38"/>
      <c r="AC199" s="38"/>
      <c r="AD199" s="38"/>
      <c r="AE199" s="38"/>
      <c r="AR199" s="193" t="s">
        <v>108</v>
      </c>
      <c r="AT199" s="193" t="s">
        <v>259</v>
      </c>
      <c r="AU199" s="193" t="s">
        <v>82</v>
      </c>
      <c r="AY199" s="19" t="s">
        <v>257</v>
      </c>
      <c r="BE199" s="194">
        <f>IF(N199="základní",J199,0)</f>
        <v>0</v>
      </c>
      <c r="BF199" s="194">
        <f>IF(N199="snížená",J199,0)</f>
        <v>0</v>
      </c>
      <c r="BG199" s="194">
        <f>IF(N199="zákl. přenesená",J199,0)</f>
        <v>0</v>
      </c>
      <c r="BH199" s="194">
        <f>IF(N199="sníž. přenesená",J199,0)</f>
        <v>0</v>
      </c>
      <c r="BI199" s="194">
        <f>IF(N199="nulová",J199,0)</f>
        <v>0</v>
      </c>
      <c r="BJ199" s="19" t="s">
        <v>82</v>
      </c>
      <c r="BK199" s="194">
        <f>ROUND(I199*H199,2)</f>
        <v>0</v>
      </c>
      <c r="BL199" s="19" t="s">
        <v>108</v>
      </c>
      <c r="BM199" s="193" t="s">
        <v>804</v>
      </c>
    </row>
    <row r="200" s="2" customFormat="1">
      <c r="A200" s="38"/>
      <c r="B200" s="39"/>
      <c r="C200" s="38"/>
      <c r="D200" s="196" t="s">
        <v>1062</v>
      </c>
      <c r="E200" s="38"/>
      <c r="F200" s="237" t="s">
        <v>2352</v>
      </c>
      <c r="G200" s="38"/>
      <c r="H200" s="38"/>
      <c r="I200" s="238"/>
      <c r="J200" s="38"/>
      <c r="K200" s="38"/>
      <c r="L200" s="39"/>
      <c r="M200" s="239"/>
      <c r="N200" s="240"/>
      <c r="O200" s="77"/>
      <c r="P200" s="77"/>
      <c r="Q200" s="77"/>
      <c r="R200" s="77"/>
      <c r="S200" s="77"/>
      <c r="T200" s="78"/>
      <c r="U200" s="38"/>
      <c r="V200" s="38"/>
      <c r="W200" s="38"/>
      <c r="X200" s="38"/>
      <c r="Y200" s="38"/>
      <c r="Z200" s="38"/>
      <c r="AA200" s="38"/>
      <c r="AB200" s="38"/>
      <c r="AC200" s="38"/>
      <c r="AD200" s="38"/>
      <c r="AE200" s="38"/>
      <c r="AT200" s="19" t="s">
        <v>1062</v>
      </c>
      <c r="AU200" s="19" t="s">
        <v>82</v>
      </c>
    </row>
    <row r="201" s="2" customFormat="1" ht="24.15" customHeight="1">
      <c r="A201" s="38"/>
      <c r="B201" s="181"/>
      <c r="C201" s="182" t="s">
        <v>530</v>
      </c>
      <c r="D201" s="182" t="s">
        <v>259</v>
      </c>
      <c r="E201" s="183" t="s">
        <v>2435</v>
      </c>
      <c r="F201" s="184" t="s">
        <v>2436</v>
      </c>
      <c r="G201" s="185" t="s">
        <v>2365</v>
      </c>
      <c r="H201" s="186">
        <v>3</v>
      </c>
      <c r="I201" s="187"/>
      <c r="J201" s="188">
        <f>ROUND(I201*H201,2)</f>
        <v>0</v>
      </c>
      <c r="K201" s="184" t="s">
        <v>2351</v>
      </c>
      <c r="L201" s="39"/>
      <c r="M201" s="189" t="s">
        <v>1</v>
      </c>
      <c r="N201" s="190" t="s">
        <v>40</v>
      </c>
      <c r="O201" s="77"/>
      <c r="P201" s="191">
        <f>O201*H201</f>
        <v>0</v>
      </c>
      <c r="Q201" s="191">
        <v>0</v>
      </c>
      <c r="R201" s="191">
        <f>Q201*H201</f>
        <v>0</v>
      </c>
      <c r="S201" s="191">
        <v>0</v>
      </c>
      <c r="T201" s="192">
        <f>S201*H201</f>
        <v>0</v>
      </c>
      <c r="U201" s="38"/>
      <c r="V201" s="38"/>
      <c r="W201" s="38"/>
      <c r="X201" s="38"/>
      <c r="Y201" s="38"/>
      <c r="Z201" s="38"/>
      <c r="AA201" s="38"/>
      <c r="AB201" s="38"/>
      <c r="AC201" s="38"/>
      <c r="AD201" s="38"/>
      <c r="AE201" s="38"/>
      <c r="AR201" s="193" t="s">
        <v>108</v>
      </c>
      <c r="AT201" s="193" t="s">
        <v>259</v>
      </c>
      <c r="AU201" s="193" t="s">
        <v>82</v>
      </c>
      <c r="AY201" s="19" t="s">
        <v>257</v>
      </c>
      <c r="BE201" s="194">
        <f>IF(N201="základní",J201,0)</f>
        <v>0</v>
      </c>
      <c r="BF201" s="194">
        <f>IF(N201="snížená",J201,0)</f>
        <v>0</v>
      </c>
      <c r="BG201" s="194">
        <f>IF(N201="zákl. přenesená",J201,0)</f>
        <v>0</v>
      </c>
      <c r="BH201" s="194">
        <f>IF(N201="sníž. přenesená",J201,0)</f>
        <v>0</v>
      </c>
      <c r="BI201" s="194">
        <f>IF(N201="nulová",J201,0)</f>
        <v>0</v>
      </c>
      <c r="BJ201" s="19" t="s">
        <v>82</v>
      </c>
      <c r="BK201" s="194">
        <f>ROUND(I201*H201,2)</f>
        <v>0</v>
      </c>
      <c r="BL201" s="19" t="s">
        <v>108</v>
      </c>
      <c r="BM201" s="193" t="s">
        <v>813</v>
      </c>
    </row>
    <row r="202" s="2" customFormat="1">
      <c r="A202" s="38"/>
      <c r="B202" s="39"/>
      <c r="C202" s="38"/>
      <c r="D202" s="196" t="s">
        <v>1062</v>
      </c>
      <c r="E202" s="38"/>
      <c r="F202" s="237" t="s">
        <v>2352</v>
      </c>
      <c r="G202" s="38"/>
      <c r="H202" s="38"/>
      <c r="I202" s="238"/>
      <c r="J202" s="38"/>
      <c r="K202" s="38"/>
      <c r="L202" s="39"/>
      <c r="M202" s="239"/>
      <c r="N202" s="240"/>
      <c r="O202" s="77"/>
      <c r="P202" s="77"/>
      <c r="Q202" s="77"/>
      <c r="R202" s="77"/>
      <c r="S202" s="77"/>
      <c r="T202" s="78"/>
      <c r="U202" s="38"/>
      <c r="V202" s="38"/>
      <c r="W202" s="38"/>
      <c r="X202" s="38"/>
      <c r="Y202" s="38"/>
      <c r="Z202" s="38"/>
      <c r="AA202" s="38"/>
      <c r="AB202" s="38"/>
      <c r="AC202" s="38"/>
      <c r="AD202" s="38"/>
      <c r="AE202" s="38"/>
      <c r="AT202" s="19" t="s">
        <v>1062</v>
      </c>
      <c r="AU202" s="19" t="s">
        <v>82</v>
      </c>
    </row>
    <row r="203" s="2" customFormat="1" ht="37.8" customHeight="1">
      <c r="A203" s="38"/>
      <c r="B203" s="181"/>
      <c r="C203" s="182" t="s">
        <v>545</v>
      </c>
      <c r="D203" s="182" t="s">
        <v>259</v>
      </c>
      <c r="E203" s="183" t="s">
        <v>2437</v>
      </c>
      <c r="F203" s="184" t="s">
        <v>2438</v>
      </c>
      <c r="G203" s="185" t="s">
        <v>2365</v>
      </c>
      <c r="H203" s="186">
        <v>3</v>
      </c>
      <c r="I203" s="187"/>
      <c r="J203" s="188">
        <f>ROUND(I203*H203,2)</f>
        <v>0</v>
      </c>
      <c r="K203" s="184" t="s">
        <v>2351</v>
      </c>
      <c r="L203" s="39"/>
      <c r="M203" s="189" t="s">
        <v>1</v>
      </c>
      <c r="N203" s="190" t="s">
        <v>40</v>
      </c>
      <c r="O203" s="77"/>
      <c r="P203" s="191">
        <f>O203*H203</f>
        <v>0</v>
      </c>
      <c r="Q203" s="191">
        <v>0</v>
      </c>
      <c r="R203" s="191">
        <f>Q203*H203</f>
        <v>0</v>
      </c>
      <c r="S203" s="191">
        <v>0</v>
      </c>
      <c r="T203" s="192">
        <f>S203*H203</f>
        <v>0</v>
      </c>
      <c r="U203" s="38"/>
      <c r="V203" s="38"/>
      <c r="W203" s="38"/>
      <c r="X203" s="38"/>
      <c r="Y203" s="38"/>
      <c r="Z203" s="38"/>
      <c r="AA203" s="38"/>
      <c r="AB203" s="38"/>
      <c r="AC203" s="38"/>
      <c r="AD203" s="38"/>
      <c r="AE203" s="38"/>
      <c r="AR203" s="193" t="s">
        <v>108</v>
      </c>
      <c r="AT203" s="193" t="s">
        <v>259</v>
      </c>
      <c r="AU203" s="193" t="s">
        <v>82</v>
      </c>
      <c r="AY203" s="19" t="s">
        <v>257</v>
      </c>
      <c r="BE203" s="194">
        <f>IF(N203="základní",J203,0)</f>
        <v>0</v>
      </c>
      <c r="BF203" s="194">
        <f>IF(N203="snížená",J203,0)</f>
        <v>0</v>
      </c>
      <c r="BG203" s="194">
        <f>IF(N203="zákl. přenesená",J203,0)</f>
        <v>0</v>
      </c>
      <c r="BH203" s="194">
        <f>IF(N203="sníž. přenesená",J203,0)</f>
        <v>0</v>
      </c>
      <c r="BI203" s="194">
        <f>IF(N203="nulová",J203,0)</f>
        <v>0</v>
      </c>
      <c r="BJ203" s="19" t="s">
        <v>82</v>
      </c>
      <c r="BK203" s="194">
        <f>ROUND(I203*H203,2)</f>
        <v>0</v>
      </c>
      <c r="BL203" s="19" t="s">
        <v>108</v>
      </c>
      <c r="BM203" s="193" t="s">
        <v>822</v>
      </c>
    </row>
    <row r="204" s="2" customFormat="1">
      <c r="A204" s="38"/>
      <c r="B204" s="39"/>
      <c r="C204" s="38"/>
      <c r="D204" s="196" t="s">
        <v>1062</v>
      </c>
      <c r="E204" s="38"/>
      <c r="F204" s="237" t="s">
        <v>2352</v>
      </c>
      <c r="G204" s="38"/>
      <c r="H204" s="38"/>
      <c r="I204" s="238"/>
      <c r="J204" s="38"/>
      <c r="K204" s="38"/>
      <c r="L204" s="39"/>
      <c r="M204" s="239"/>
      <c r="N204" s="240"/>
      <c r="O204" s="77"/>
      <c r="P204" s="77"/>
      <c r="Q204" s="77"/>
      <c r="R204" s="77"/>
      <c r="S204" s="77"/>
      <c r="T204" s="78"/>
      <c r="U204" s="38"/>
      <c r="V204" s="38"/>
      <c r="W204" s="38"/>
      <c r="X204" s="38"/>
      <c r="Y204" s="38"/>
      <c r="Z204" s="38"/>
      <c r="AA204" s="38"/>
      <c r="AB204" s="38"/>
      <c r="AC204" s="38"/>
      <c r="AD204" s="38"/>
      <c r="AE204" s="38"/>
      <c r="AT204" s="19" t="s">
        <v>1062</v>
      </c>
      <c r="AU204" s="19" t="s">
        <v>82</v>
      </c>
    </row>
    <row r="205" s="2" customFormat="1" ht="24.15" customHeight="1">
      <c r="A205" s="38"/>
      <c r="B205" s="181"/>
      <c r="C205" s="182" t="s">
        <v>589</v>
      </c>
      <c r="D205" s="182" t="s">
        <v>259</v>
      </c>
      <c r="E205" s="183" t="s">
        <v>2439</v>
      </c>
      <c r="F205" s="184" t="s">
        <v>2440</v>
      </c>
      <c r="G205" s="185" t="s">
        <v>2422</v>
      </c>
      <c r="H205" s="246"/>
      <c r="I205" s="187"/>
      <c r="J205" s="188">
        <f>ROUND(I205*H205,2)</f>
        <v>0</v>
      </c>
      <c r="K205" s="184" t="s">
        <v>2355</v>
      </c>
      <c r="L205" s="39"/>
      <c r="M205" s="189" t="s">
        <v>1</v>
      </c>
      <c r="N205" s="190" t="s">
        <v>40</v>
      </c>
      <c r="O205" s="77"/>
      <c r="P205" s="191">
        <f>O205*H205</f>
        <v>0</v>
      </c>
      <c r="Q205" s="191">
        <v>0</v>
      </c>
      <c r="R205" s="191">
        <f>Q205*H205</f>
        <v>0</v>
      </c>
      <c r="S205" s="191">
        <v>0</v>
      </c>
      <c r="T205" s="192">
        <f>S205*H205</f>
        <v>0</v>
      </c>
      <c r="U205" s="38"/>
      <c r="V205" s="38"/>
      <c r="W205" s="38"/>
      <c r="X205" s="38"/>
      <c r="Y205" s="38"/>
      <c r="Z205" s="38"/>
      <c r="AA205" s="38"/>
      <c r="AB205" s="38"/>
      <c r="AC205" s="38"/>
      <c r="AD205" s="38"/>
      <c r="AE205" s="38"/>
      <c r="AR205" s="193" t="s">
        <v>108</v>
      </c>
      <c r="AT205" s="193" t="s">
        <v>259</v>
      </c>
      <c r="AU205" s="193" t="s">
        <v>82</v>
      </c>
      <c r="AY205" s="19" t="s">
        <v>257</v>
      </c>
      <c r="BE205" s="194">
        <f>IF(N205="základní",J205,0)</f>
        <v>0</v>
      </c>
      <c r="BF205" s="194">
        <f>IF(N205="snížená",J205,0)</f>
        <v>0</v>
      </c>
      <c r="BG205" s="194">
        <f>IF(N205="zákl. přenesená",J205,0)</f>
        <v>0</v>
      </c>
      <c r="BH205" s="194">
        <f>IF(N205="sníž. přenesená",J205,0)</f>
        <v>0</v>
      </c>
      <c r="BI205" s="194">
        <f>IF(N205="nulová",J205,0)</f>
        <v>0</v>
      </c>
      <c r="BJ205" s="19" t="s">
        <v>82</v>
      </c>
      <c r="BK205" s="194">
        <f>ROUND(I205*H205,2)</f>
        <v>0</v>
      </c>
      <c r="BL205" s="19" t="s">
        <v>108</v>
      </c>
      <c r="BM205" s="193" t="s">
        <v>831</v>
      </c>
    </row>
    <row r="206" s="2" customFormat="1">
      <c r="A206" s="38"/>
      <c r="B206" s="39"/>
      <c r="C206" s="38"/>
      <c r="D206" s="196" t="s">
        <v>1062</v>
      </c>
      <c r="E206" s="38"/>
      <c r="F206" s="237" t="s">
        <v>2441</v>
      </c>
      <c r="G206" s="38"/>
      <c r="H206" s="38"/>
      <c r="I206" s="238"/>
      <c r="J206" s="38"/>
      <c r="K206" s="38"/>
      <c r="L206" s="39"/>
      <c r="M206" s="239"/>
      <c r="N206" s="240"/>
      <c r="O206" s="77"/>
      <c r="P206" s="77"/>
      <c r="Q206" s="77"/>
      <c r="R206" s="77"/>
      <c r="S206" s="77"/>
      <c r="T206" s="78"/>
      <c r="U206" s="38"/>
      <c r="V206" s="38"/>
      <c r="W206" s="38"/>
      <c r="X206" s="38"/>
      <c r="Y206" s="38"/>
      <c r="Z206" s="38"/>
      <c r="AA206" s="38"/>
      <c r="AB206" s="38"/>
      <c r="AC206" s="38"/>
      <c r="AD206" s="38"/>
      <c r="AE206" s="38"/>
      <c r="AT206" s="19" t="s">
        <v>1062</v>
      </c>
      <c r="AU206" s="19" t="s">
        <v>82</v>
      </c>
    </row>
    <row r="207" s="12" customFormat="1" ht="25.92" customHeight="1">
      <c r="A207" s="12"/>
      <c r="B207" s="168"/>
      <c r="C207" s="12"/>
      <c r="D207" s="169" t="s">
        <v>74</v>
      </c>
      <c r="E207" s="170" t="s">
        <v>2442</v>
      </c>
      <c r="F207" s="170" t="s">
        <v>2443</v>
      </c>
      <c r="G207" s="12"/>
      <c r="H207" s="12"/>
      <c r="I207" s="171"/>
      <c r="J207" s="172">
        <f>BK207</f>
        <v>0</v>
      </c>
      <c r="K207" s="12"/>
      <c r="L207" s="168"/>
      <c r="M207" s="173"/>
      <c r="N207" s="174"/>
      <c r="O207" s="174"/>
      <c r="P207" s="175">
        <f>SUM(P208:P267)</f>
        <v>0</v>
      </c>
      <c r="Q207" s="174"/>
      <c r="R207" s="175">
        <f>SUM(R208:R267)</f>
        <v>0</v>
      </c>
      <c r="S207" s="174"/>
      <c r="T207" s="176">
        <f>SUM(T208:T267)</f>
        <v>0</v>
      </c>
      <c r="U207" s="12"/>
      <c r="V207" s="12"/>
      <c r="W207" s="12"/>
      <c r="X207" s="12"/>
      <c r="Y207" s="12"/>
      <c r="Z207" s="12"/>
      <c r="AA207" s="12"/>
      <c r="AB207" s="12"/>
      <c r="AC207" s="12"/>
      <c r="AD207" s="12"/>
      <c r="AE207" s="12"/>
      <c r="AR207" s="169" t="s">
        <v>85</v>
      </c>
      <c r="AT207" s="177" t="s">
        <v>74</v>
      </c>
      <c r="AU207" s="177" t="s">
        <v>75</v>
      </c>
      <c r="AY207" s="169" t="s">
        <v>257</v>
      </c>
      <c r="BK207" s="178">
        <f>SUM(BK208:BK267)</f>
        <v>0</v>
      </c>
    </row>
    <row r="208" s="2" customFormat="1" ht="37.8" customHeight="1">
      <c r="A208" s="38"/>
      <c r="B208" s="181"/>
      <c r="C208" s="182" t="s">
        <v>593</v>
      </c>
      <c r="D208" s="182" t="s">
        <v>259</v>
      </c>
      <c r="E208" s="183" t="s">
        <v>2444</v>
      </c>
      <c r="F208" s="184" t="s">
        <v>2445</v>
      </c>
      <c r="G208" s="185" t="s">
        <v>422</v>
      </c>
      <c r="H208" s="186">
        <v>55</v>
      </c>
      <c r="I208" s="187"/>
      <c r="J208" s="188">
        <f>ROUND(I208*H208,2)</f>
        <v>0</v>
      </c>
      <c r="K208" s="184" t="s">
        <v>2351</v>
      </c>
      <c r="L208" s="39"/>
      <c r="M208" s="189" t="s">
        <v>1</v>
      </c>
      <c r="N208" s="190" t="s">
        <v>40</v>
      </c>
      <c r="O208" s="77"/>
      <c r="P208" s="191">
        <f>O208*H208</f>
        <v>0</v>
      </c>
      <c r="Q208" s="191">
        <v>0</v>
      </c>
      <c r="R208" s="191">
        <f>Q208*H208</f>
        <v>0</v>
      </c>
      <c r="S208" s="191">
        <v>0</v>
      </c>
      <c r="T208" s="192">
        <f>S208*H208</f>
        <v>0</v>
      </c>
      <c r="U208" s="38"/>
      <c r="V208" s="38"/>
      <c r="W208" s="38"/>
      <c r="X208" s="38"/>
      <c r="Y208" s="38"/>
      <c r="Z208" s="38"/>
      <c r="AA208" s="38"/>
      <c r="AB208" s="38"/>
      <c r="AC208" s="38"/>
      <c r="AD208" s="38"/>
      <c r="AE208" s="38"/>
      <c r="AR208" s="193" t="s">
        <v>364</v>
      </c>
      <c r="AT208" s="193" t="s">
        <v>259</v>
      </c>
      <c r="AU208" s="193" t="s">
        <v>82</v>
      </c>
      <c r="AY208" s="19" t="s">
        <v>257</v>
      </c>
      <c r="BE208" s="194">
        <f>IF(N208="základní",J208,0)</f>
        <v>0</v>
      </c>
      <c r="BF208" s="194">
        <f>IF(N208="snížená",J208,0)</f>
        <v>0</v>
      </c>
      <c r="BG208" s="194">
        <f>IF(N208="zákl. přenesená",J208,0)</f>
        <v>0</v>
      </c>
      <c r="BH208" s="194">
        <f>IF(N208="sníž. přenesená",J208,0)</f>
        <v>0</v>
      </c>
      <c r="BI208" s="194">
        <f>IF(N208="nulová",J208,0)</f>
        <v>0</v>
      </c>
      <c r="BJ208" s="19" t="s">
        <v>82</v>
      </c>
      <c r="BK208" s="194">
        <f>ROUND(I208*H208,2)</f>
        <v>0</v>
      </c>
      <c r="BL208" s="19" t="s">
        <v>364</v>
      </c>
      <c r="BM208" s="193" t="s">
        <v>854</v>
      </c>
    </row>
    <row r="209" s="2" customFormat="1">
      <c r="A209" s="38"/>
      <c r="B209" s="39"/>
      <c r="C209" s="38"/>
      <c r="D209" s="196" t="s">
        <v>1062</v>
      </c>
      <c r="E209" s="38"/>
      <c r="F209" s="237" t="s">
        <v>2446</v>
      </c>
      <c r="G209" s="38"/>
      <c r="H209" s="38"/>
      <c r="I209" s="238"/>
      <c r="J209" s="38"/>
      <c r="K209" s="38"/>
      <c r="L209" s="39"/>
      <c r="M209" s="239"/>
      <c r="N209" s="240"/>
      <c r="O209" s="77"/>
      <c r="P209" s="77"/>
      <c r="Q209" s="77"/>
      <c r="R209" s="77"/>
      <c r="S209" s="77"/>
      <c r="T209" s="78"/>
      <c r="U209" s="38"/>
      <c r="V209" s="38"/>
      <c r="W209" s="38"/>
      <c r="X209" s="38"/>
      <c r="Y209" s="38"/>
      <c r="Z209" s="38"/>
      <c r="AA209" s="38"/>
      <c r="AB209" s="38"/>
      <c r="AC209" s="38"/>
      <c r="AD209" s="38"/>
      <c r="AE209" s="38"/>
      <c r="AT209" s="19" t="s">
        <v>1062</v>
      </c>
      <c r="AU209" s="19" t="s">
        <v>82</v>
      </c>
    </row>
    <row r="210" s="2" customFormat="1" ht="37.8" customHeight="1">
      <c r="A210" s="38"/>
      <c r="B210" s="181"/>
      <c r="C210" s="182" t="s">
        <v>599</v>
      </c>
      <c r="D210" s="182" t="s">
        <v>259</v>
      </c>
      <c r="E210" s="183" t="s">
        <v>2447</v>
      </c>
      <c r="F210" s="184" t="s">
        <v>2448</v>
      </c>
      <c r="G210" s="185" t="s">
        <v>422</v>
      </c>
      <c r="H210" s="186">
        <v>112</v>
      </c>
      <c r="I210" s="187"/>
      <c r="J210" s="188">
        <f>ROUND(I210*H210,2)</f>
        <v>0</v>
      </c>
      <c r="K210" s="184" t="s">
        <v>2351</v>
      </c>
      <c r="L210" s="39"/>
      <c r="M210" s="189" t="s">
        <v>1</v>
      </c>
      <c r="N210" s="190" t="s">
        <v>40</v>
      </c>
      <c r="O210" s="77"/>
      <c r="P210" s="191">
        <f>O210*H210</f>
        <v>0</v>
      </c>
      <c r="Q210" s="191">
        <v>0</v>
      </c>
      <c r="R210" s="191">
        <f>Q210*H210</f>
        <v>0</v>
      </c>
      <c r="S210" s="191">
        <v>0</v>
      </c>
      <c r="T210" s="192">
        <f>S210*H210</f>
        <v>0</v>
      </c>
      <c r="U210" s="38"/>
      <c r="V210" s="38"/>
      <c r="W210" s="38"/>
      <c r="X210" s="38"/>
      <c r="Y210" s="38"/>
      <c r="Z210" s="38"/>
      <c r="AA210" s="38"/>
      <c r="AB210" s="38"/>
      <c r="AC210" s="38"/>
      <c r="AD210" s="38"/>
      <c r="AE210" s="38"/>
      <c r="AR210" s="193" t="s">
        <v>364</v>
      </c>
      <c r="AT210" s="193" t="s">
        <v>259</v>
      </c>
      <c r="AU210" s="193" t="s">
        <v>82</v>
      </c>
      <c r="AY210" s="19" t="s">
        <v>257</v>
      </c>
      <c r="BE210" s="194">
        <f>IF(N210="základní",J210,0)</f>
        <v>0</v>
      </c>
      <c r="BF210" s="194">
        <f>IF(N210="snížená",J210,0)</f>
        <v>0</v>
      </c>
      <c r="BG210" s="194">
        <f>IF(N210="zákl. přenesená",J210,0)</f>
        <v>0</v>
      </c>
      <c r="BH210" s="194">
        <f>IF(N210="sníž. přenesená",J210,0)</f>
        <v>0</v>
      </c>
      <c r="BI210" s="194">
        <f>IF(N210="nulová",J210,0)</f>
        <v>0</v>
      </c>
      <c r="BJ210" s="19" t="s">
        <v>82</v>
      </c>
      <c r="BK210" s="194">
        <f>ROUND(I210*H210,2)</f>
        <v>0</v>
      </c>
      <c r="BL210" s="19" t="s">
        <v>364</v>
      </c>
      <c r="BM210" s="193" t="s">
        <v>877</v>
      </c>
    </row>
    <row r="211" s="2" customFormat="1">
      <c r="A211" s="38"/>
      <c r="B211" s="39"/>
      <c r="C211" s="38"/>
      <c r="D211" s="196" t="s">
        <v>1062</v>
      </c>
      <c r="E211" s="38"/>
      <c r="F211" s="237" t="s">
        <v>2446</v>
      </c>
      <c r="G211" s="38"/>
      <c r="H211" s="38"/>
      <c r="I211" s="238"/>
      <c r="J211" s="38"/>
      <c r="K211" s="38"/>
      <c r="L211" s="39"/>
      <c r="M211" s="239"/>
      <c r="N211" s="240"/>
      <c r="O211" s="77"/>
      <c r="P211" s="77"/>
      <c r="Q211" s="77"/>
      <c r="R211" s="77"/>
      <c r="S211" s="77"/>
      <c r="T211" s="78"/>
      <c r="U211" s="38"/>
      <c r="V211" s="38"/>
      <c r="W211" s="38"/>
      <c r="X211" s="38"/>
      <c r="Y211" s="38"/>
      <c r="Z211" s="38"/>
      <c r="AA211" s="38"/>
      <c r="AB211" s="38"/>
      <c r="AC211" s="38"/>
      <c r="AD211" s="38"/>
      <c r="AE211" s="38"/>
      <c r="AT211" s="19" t="s">
        <v>1062</v>
      </c>
      <c r="AU211" s="19" t="s">
        <v>82</v>
      </c>
    </row>
    <row r="212" s="2" customFormat="1" ht="24.15" customHeight="1">
      <c r="A212" s="38"/>
      <c r="B212" s="181"/>
      <c r="C212" s="182" t="s">
        <v>603</v>
      </c>
      <c r="D212" s="182" t="s">
        <v>259</v>
      </c>
      <c r="E212" s="183" t="s">
        <v>2449</v>
      </c>
      <c r="F212" s="184" t="s">
        <v>2450</v>
      </c>
      <c r="G212" s="185" t="s">
        <v>422</v>
      </c>
      <c r="H212" s="186">
        <v>167</v>
      </c>
      <c r="I212" s="187"/>
      <c r="J212" s="188">
        <f>ROUND(I212*H212,2)</f>
        <v>0</v>
      </c>
      <c r="K212" s="184" t="s">
        <v>2355</v>
      </c>
      <c r="L212" s="39"/>
      <c r="M212" s="189" t="s">
        <v>1</v>
      </c>
      <c r="N212" s="190" t="s">
        <v>40</v>
      </c>
      <c r="O212" s="77"/>
      <c r="P212" s="191">
        <f>O212*H212</f>
        <v>0</v>
      </c>
      <c r="Q212" s="191">
        <v>0</v>
      </c>
      <c r="R212" s="191">
        <f>Q212*H212</f>
        <v>0</v>
      </c>
      <c r="S212" s="191">
        <v>0</v>
      </c>
      <c r="T212" s="192">
        <f>S212*H212</f>
        <v>0</v>
      </c>
      <c r="U212" s="38"/>
      <c r="V212" s="38"/>
      <c r="W212" s="38"/>
      <c r="X212" s="38"/>
      <c r="Y212" s="38"/>
      <c r="Z212" s="38"/>
      <c r="AA212" s="38"/>
      <c r="AB212" s="38"/>
      <c r="AC212" s="38"/>
      <c r="AD212" s="38"/>
      <c r="AE212" s="38"/>
      <c r="AR212" s="193" t="s">
        <v>364</v>
      </c>
      <c r="AT212" s="193" t="s">
        <v>259</v>
      </c>
      <c r="AU212" s="193" t="s">
        <v>82</v>
      </c>
      <c r="AY212" s="19" t="s">
        <v>257</v>
      </c>
      <c r="BE212" s="194">
        <f>IF(N212="základní",J212,0)</f>
        <v>0</v>
      </c>
      <c r="BF212" s="194">
        <f>IF(N212="snížená",J212,0)</f>
        <v>0</v>
      </c>
      <c r="BG212" s="194">
        <f>IF(N212="zákl. přenesená",J212,0)</f>
        <v>0</v>
      </c>
      <c r="BH212" s="194">
        <f>IF(N212="sníž. přenesená",J212,0)</f>
        <v>0</v>
      </c>
      <c r="BI212" s="194">
        <f>IF(N212="nulová",J212,0)</f>
        <v>0</v>
      </c>
      <c r="BJ212" s="19" t="s">
        <v>82</v>
      </c>
      <c r="BK212" s="194">
        <f>ROUND(I212*H212,2)</f>
        <v>0</v>
      </c>
      <c r="BL212" s="19" t="s">
        <v>364</v>
      </c>
      <c r="BM212" s="193" t="s">
        <v>898</v>
      </c>
    </row>
    <row r="213" s="2" customFormat="1">
      <c r="A213" s="38"/>
      <c r="B213" s="39"/>
      <c r="C213" s="38"/>
      <c r="D213" s="196" t="s">
        <v>1062</v>
      </c>
      <c r="E213" s="38"/>
      <c r="F213" s="237" t="s">
        <v>2446</v>
      </c>
      <c r="G213" s="38"/>
      <c r="H213" s="38"/>
      <c r="I213" s="238"/>
      <c r="J213" s="38"/>
      <c r="K213" s="38"/>
      <c r="L213" s="39"/>
      <c r="M213" s="239"/>
      <c r="N213" s="240"/>
      <c r="O213" s="77"/>
      <c r="P213" s="77"/>
      <c r="Q213" s="77"/>
      <c r="R213" s="77"/>
      <c r="S213" s="77"/>
      <c r="T213" s="78"/>
      <c r="U213" s="38"/>
      <c r="V213" s="38"/>
      <c r="W213" s="38"/>
      <c r="X213" s="38"/>
      <c r="Y213" s="38"/>
      <c r="Z213" s="38"/>
      <c r="AA213" s="38"/>
      <c r="AB213" s="38"/>
      <c r="AC213" s="38"/>
      <c r="AD213" s="38"/>
      <c r="AE213" s="38"/>
      <c r="AT213" s="19" t="s">
        <v>1062</v>
      </c>
      <c r="AU213" s="19" t="s">
        <v>82</v>
      </c>
    </row>
    <row r="214" s="2" customFormat="1" ht="66.75" customHeight="1">
      <c r="A214" s="38"/>
      <c r="B214" s="181"/>
      <c r="C214" s="227" t="s">
        <v>609</v>
      </c>
      <c r="D214" s="227" t="s">
        <v>315</v>
      </c>
      <c r="E214" s="228" t="s">
        <v>2451</v>
      </c>
      <c r="F214" s="229" t="s">
        <v>2452</v>
      </c>
      <c r="G214" s="230" t="s">
        <v>422</v>
      </c>
      <c r="H214" s="231">
        <v>55</v>
      </c>
      <c r="I214" s="232"/>
      <c r="J214" s="233">
        <f>ROUND(I214*H214,2)</f>
        <v>0</v>
      </c>
      <c r="K214" s="229" t="s">
        <v>2355</v>
      </c>
      <c r="L214" s="234"/>
      <c r="M214" s="235" t="s">
        <v>1</v>
      </c>
      <c r="N214" s="236" t="s">
        <v>40</v>
      </c>
      <c r="O214" s="77"/>
      <c r="P214" s="191">
        <f>O214*H214</f>
        <v>0</v>
      </c>
      <c r="Q214" s="191">
        <v>0</v>
      </c>
      <c r="R214" s="191">
        <f>Q214*H214</f>
        <v>0</v>
      </c>
      <c r="S214" s="191">
        <v>0</v>
      </c>
      <c r="T214" s="192">
        <f>S214*H214</f>
        <v>0</v>
      </c>
      <c r="U214" s="38"/>
      <c r="V214" s="38"/>
      <c r="W214" s="38"/>
      <c r="X214" s="38"/>
      <c r="Y214" s="38"/>
      <c r="Z214" s="38"/>
      <c r="AA214" s="38"/>
      <c r="AB214" s="38"/>
      <c r="AC214" s="38"/>
      <c r="AD214" s="38"/>
      <c r="AE214" s="38"/>
      <c r="AR214" s="193" t="s">
        <v>462</v>
      </c>
      <c r="AT214" s="193" t="s">
        <v>315</v>
      </c>
      <c r="AU214" s="193" t="s">
        <v>82</v>
      </c>
      <c r="AY214" s="19" t="s">
        <v>257</v>
      </c>
      <c r="BE214" s="194">
        <f>IF(N214="základní",J214,0)</f>
        <v>0</v>
      </c>
      <c r="BF214" s="194">
        <f>IF(N214="snížená",J214,0)</f>
        <v>0</v>
      </c>
      <c r="BG214" s="194">
        <f>IF(N214="zákl. přenesená",J214,0)</f>
        <v>0</v>
      </c>
      <c r="BH214" s="194">
        <f>IF(N214="sníž. přenesená",J214,0)</f>
        <v>0</v>
      </c>
      <c r="BI214" s="194">
        <f>IF(N214="nulová",J214,0)</f>
        <v>0</v>
      </c>
      <c r="BJ214" s="19" t="s">
        <v>82</v>
      </c>
      <c r="BK214" s="194">
        <f>ROUND(I214*H214,2)</f>
        <v>0</v>
      </c>
      <c r="BL214" s="19" t="s">
        <v>364</v>
      </c>
      <c r="BM214" s="193" t="s">
        <v>915</v>
      </c>
    </row>
    <row r="215" s="2" customFormat="1">
      <c r="A215" s="38"/>
      <c r="B215" s="39"/>
      <c r="C215" s="38"/>
      <c r="D215" s="196" t="s">
        <v>1062</v>
      </c>
      <c r="E215" s="38"/>
      <c r="F215" s="237" t="s">
        <v>2446</v>
      </c>
      <c r="G215" s="38"/>
      <c r="H215" s="38"/>
      <c r="I215" s="238"/>
      <c r="J215" s="38"/>
      <c r="K215" s="38"/>
      <c r="L215" s="39"/>
      <c r="M215" s="239"/>
      <c r="N215" s="240"/>
      <c r="O215" s="77"/>
      <c r="P215" s="77"/>
      <c r="Q215" s="77"/>
      <c r="R215" s="77"/>
      <c r="S215" s="77"/>
      <c r="T215" s="78"/>
      <c r="U215" s="38"/>
      <c r="V215" s="38"/>
      <c r="W215" s="38"/>
      <c r="X215" s="38"/>
      <c r="Y215" s="38"/>
      <c r="Z215" s="38"/>
      <c r="AA215" s="38"/>
      <c r="AB215" s="38"/>
      <c r="AC215" s="38"/>
      <c r="AD215" s="38"/>
      <c r="AE215" s="38"/>
      <c r="AT215" s="19" t="s">
        <v>1062</v>
      </c>
      <c r="AU215" s="19" t="s">
        <v>82</v>
      </c>
    </row>
    <row r="216" s="2" customFormat="1" ht="66.75" customHeight="1">
      <c r="A216" s="38"/>
      <c r="B216" s="181"/>
      <c r="C216" s="227" t="s">
        <v>613</v>
      </c>
      <c r="D216" s="227" t="s">
        <v>315</v>
      </c>
      <c r="E216" s="228" t="s">
        <v>2453</v>
      </c>
      <c r="F216" s="229" t="s">
        <v>2454</v>
      </c>
      <c r="G216" s="230" t="s">
        <v>422</v>
      </c>
      <c r="H216" s="231">
        <v>112</v>
      </c>
      <c r="I216" s="232"/>
      <c r="J216" s="233">
        <f>ROUND(I216*H216,2)</f>
        <v>0</v>
      </c>
      <c r="K216" s="229" t="s">
        <v>2355</v>
      </c>
      <c r="L216" s="234"/>
      <c r="M216" s="235" t="s">
        <v>1</v>
      </c>
      <c r="N216" s="236" t="s">
        <v>40</v>
      </c>
      <c r="O216" s="77"/>
      <c r="P216" s="191">
        <f>O216*H216</f>
        <v>0</v>
      </c>
      <c r="Q216" s="191">
        <v>0</v>
      </c>
      <c r="R216" s="191">
        <f>Q216*H216</f>
        <v>0</v>
      </c>
      <c r="S216" s="191">
        <v>0</v>
      </c>
      <c r="T216" s="192">
        <f>S216*H216</f>
        <v>0</v>
      </c>
      <c r="U216" s="38"/>
      <c r="V216" s="38"/>
      <c r="W216" s="38"/>
      <c r="X216" s="38"/>
      <c r="Y216" s="38"/>
      <c r="Z216" s="38"/>
      <c r="AA216" s="38"/>
      <c r="AB216" s="38"/>
      <c r="AC216" s="38"/>
      <c r="AD216" s="38"/>
      <c r="AE216" s="38"/>
      <c r="AR216" s="193" t="s">
        <v>462</v>
      </c>
      <c r="AT216" s="193" t="s">
        <v>315</v>
      </c>
      <c r="AU216" s="193" t="s">
        <v>82</v>
      </c>
      <c r="AY216" s="19" t="s">
        <v>257</v>
      </c>
      <c r="BE216" s="194">
        <f>IF(N216="základní",J216,0)</f>
        <v>0</v>
      </c>
      <c r="BF216" s="194">
        <f>IF(N216="snížená",J216,0)</f>
        <v>0</v>
      </c>
      <c r="BG216" s="194">
        <f>IF(N216="zákl. přenesená",J216,0)</f>
        <v>0</v>
      </c>
      <c r="BH216" s="194">
        <f>IF(N216="sníž. přenesená",J216,0)</f>
        <v>0</v>
      </c>
      <c r="BI216" s="194">
        <f>IF(N216="nulová",J216,0)</f>
        <v>0</v>
      </c>
      <c r="BJ216" s="19" t="s">
        <v>82</v>
      </c>
      <c r="BK216" s="194">
        <f>ROUND(I216*H216,2)</f>
        <v>0</v>
      </c>
      <c r="BL216" s="19" t="s">
        <v>364</v>
      </c>
      <c r="BM216" s="193" t="s">
        <v>930</v>
      </c>
    </row>
    <row r="217" s="2" customFormat="1">
      <c r="A217" s="38"/>
      <c r="B217" s="39"/>
      <c r="C217" s="38"/>
      <c r="D217" s="196" t="s">
        <v>1062</v>
      </c>
      <c r="E217" s="38"/>
      <c r="F217" s="237" t="s">
        <v>2446</v>
      </c>
      <c r="G217" s="38"/>
      <c r="H217" s="38"/>
      <c r="I217" s="238"/>
      <c r="J217" s="38"/>
      <c r="K217" s="38"/>
      <c r="L217" s="39"/>
      <c r="M217" s="239"/>
      <c r="N217" s="240"/>
      <c r="O217" s="77"/>
      <c r="P217" s="77"/>
      <c r="Q217" s="77"/>
      <c r="R217" s="77"/>
      <c r="S217" s="77"/>
      <c r="T217" s="78"/>
      <c r="U217" s="38"/>
      <c r="V217" s="38"/>
      <c r="W217" s="38"/>
      <c r="X217" s="38"/>
      <c r="Y217" s="38"/>
      <c r="Z217" s="38"/>
      <c r="AA217" s="38"/>
      <c r="AB217" s="38"/>
      <c r="AC217" s="38"/>
      <c r="AD217" s="38"/>
      <c r="AE217" s="38"/>
      <c r="AT217" s="19" t="s">
        <v>1062</v>
      </c>
      <c r="AU217" s="19" t="s">
        <v>82</v>
      </c>
    </row>
    <row r="218" s="2" customFormat="1" ht="37.8" customHeight="1">
      <c r="A218" s="38"/>
      <c r="B218" s="181"/>
      <c r="C218" s="182" t="s">
        <v>622</v>
      </c>
      <c r="D218" s="182" t="s">
        <v>259</v>
      </c>
      <c r="E218" s="183" t="s">
        <v>2455</v>
      </c>
      <c r="F218" s="184" t="s">
        <v>2456</v>
      </c>
      <c r="G218" s="185" t="s">
        <v>422</v>
      </c>
      <c r="H218" s="186">
        <v>95</v>
      </c>
      <c r="I218" s="187"/>
      <c r="J218" s="188">
        <f>ROUND(I218*H218,2)</f>
        <v>0</v>
      </c>
      <c r="K218" s="184" t="s">
        <v>2351</v>
      </c>
      <c r="L218" s="39"/>
      <c r="M218" s="189" t="s">
        <v>1</v>
      </c>
      <c r="N218" s="190" t="s">
        <v>40</v>
      </c>
      <c r="O218" s="77"/>
      <c r="P218" s="191">
        <f>O218*H218</f>
        <v>0</v>
      </c>
      <c r="Q218" s="191">
        <v>0</v>
      </c>
      <c r="R218" s="191">
        <f>Q218*H218</f>
        <v>0</v>
      </c>
      <c r="S218" s="191">
        <v>0</v>
      </c>
      <c r="T218" s="192">
        <f>S218*H218</f>
        <v>0</v>
      </c>
      <c r="U218" s="38"/>
      <c r="V218" s="38"/>
      <c r="W218" s="38"/>
      <c r="X218" s="38"/>
      <c r="Y218" s="38"/>
      <c r="Z218" s="38"/>
      <c r="AA218" s="38"/>
      <c r="AB218" s="38"/>
      <c r="AC218" s="38"/>
      <c r="AD218" s="38"/>
      <c r="AE218" s="38"/>
      <c r="AR218" s="193" t="s">
        <v>364</v>
      </c>
      <c r="AT218" s="193" t="s">
        <v>259</v>
      </c>
      <c r="AU218" s="193" t="s">
        <v>82</v>
      </c>
      <c r="AY218" s="19" t="s">
        <v>257</v>
      </c>
      <c r="BE218" s="194">
        <f>IF(N218="základní",J218,0)</f>
        <v>0</v>
      </c>
      <c r="BF218" s="194">
        <f>IF(N218="snížená",J218,0)</f>
        <v>0</v>
      </c>
      <c r="BG218" s="194">
        <f>IF(N218="zákl. přenesená",J218,0)</f>
        <v>0</v>
      </c>
      <c r="BH218" s="194">
        <f>IF(N218="sníž. přenesená",J218,0)</f>
        <v>0</v>
      </c>
      <c r="BI218" s="194">
        <f>IF(N218="nulová",J218,0)</f>
        <v>0</v>
      </c>
      <c r="BJ218" s="19" t="s">
        <v>82</v>
      </c>
      <c r="BK218" s="194">
        <f>ROUND(I218*H218,2)</f>
        <v>0</v>
      </c>
      <c r="BL218" s="19" t="s">
        <v>364</v>
      </c>
      <c r="BM218" s="193" t="s">
        <v>940</v>
      </c>
    </row>
    <row r="219" s="2" customFormat="1">
      <c r="A219" s="38"/>
      <c r="B219" s="39"/>
      <c r="C219" s="38"/>
      <c r="D219" s="196" t="s">
        <v>1062</v>
      </c>
      <c r="E219" s="38"/>
      <c r="F219" s="237" t="s">
        <v>2446</v>
      </c>
      <c r="G219" s="38"/>
      <c r="H219" s="38"/>
      <c r="I219" s="238"/>
      <c r="J219" s="38"/>
      <c r="K219" s="38"/>
      <c r="L219" s="39"/>
      <c r="M219" s="239"/>
      <c r="N219" s="240"/>
      <c r="O219" s="77"/>
      <c r="P219" s="77"/>
      <c r="Q219" s="77"/>
      <c r="R219" s="77"/>
      <c r="S219" s="77"/>
      <c r="T219" s="78"/>
      <c r="U219" s="38"/>
      <c r="V219" s="38"/>
      <c r="W219" s="38"/>
      <c r="X219" s="38"/>
      <c r="Y219" s="38"/>
      <c r="Z219" s="38"/>
      <c r="AA219" s="38"/>
      <c r="AB219" s="38"/>
      <c r="AC219" s="38"/>
      <c r="AD219" s="38"/>
      <c r="AE219" s="38"/>
      <c r="AT219" s="19" t="s">
        <v>1062</v>
      </c>
      <c r="AU219" s="19" t="s">
        <v>82</v>
      </c>
    </row>
    <row r="220" s="2" customFormat="1" ht="37.8" customHeight="1">
      <c r="A220" s="38"/>
      <c r="B220" s="181"/>
      <c r="C220" s="182" t="s">
        <v>627</v>
      </c>
      <c r="D220" s="182" t="s">
        <v>259</v>
      </c>
      <c r="E220" s="183" t="s">
        <v>2457</v>
      </c>
      <c r="F220" s="184" t="s">
        <v>2458</v>
      </c>
      <c r="G220" s="185" t="s">
        <v>422</v>
      </c>
      <c r="H220" s="186">
        <v>26</v>
      </c>
      <c r="I220" s="187"/>
      <c r="J220" s="188">
        <f>ROUND(I220*H220,2)</f>
        <v>0</v>
      </c>
      <c r="K220" s="184" t="s">
        <v>2351</v>
      </c>
      <c r="L220" s="39"/>
      <c r="M220" s="189" t="s">
        <v>1</v>
      </c>
      <c r="N220" s="190" t="s">
        <v>40</v>
      </c>
      <c r="O220" s="77"/>
      <c r="P220" s="191">
        <f>O220*H220</f>
        <v>0</v>
      </c>
      <c r="Q220" s="191">
        <v>0</v>
      </c>
      <c r="R220" s="191">
        <f>Q220*H220</f>
        <v>0</v>
      </c>
      <c r="S220" s="191">
        <v>0</v>
      </c>
      <c r="T220" s="192">
        <f>S220*H220</f>
        <v>0</v>
      </c>
      <c r="U220" s="38"/>
      <c r="V220" s="38"/>
      <c r="W220" s="38"/>
      <c r="X220" s="38"/>
      <c r="Y220" s="38"/>
      <c r="Z220" s="38"/>
      <c r="AA220" s="38"/>
      <c r="AB220" s="38"/>
      <c r="AC220" s="38"/>
      <c r="AD220" s="38"/>
      <c r="AE220" s="38"/>
      <c r="AR220" s="193" t="s">
        <v>364</v>
      </c>
      <c r="AT220" s="193" t="s">
        <v>259</v>
      </c>
      <c r="AU220" s="193" t="s">
        <v>82</v>
      </c>
      <c r="AY220" s="19" t="s">
        <v>257</v>
      </c>
      <c r="BE220" s="194">
        <f>IF(N220="základní",J220,0)</f>
        <v>0</v>
      </c>
      <c r="BF220" s="194">
        <f>IF(N220="snížená",J220,0)</f>
        <v>0</v>
      </c>
      <c r="BG220" s="194">
        <f>IF(N220="zákl. přenesená",J220,0)</f>
        <v>0</v>
      </c>
      <c r="BH220" s="194">
        <f>IF(N220="sníž. přenesená",J220,0)</f>
        <v>0</v>
      </c>
      <c r="BI220" s="194">
        <f>IF(N220="nulová",J220,0)</f>
        <v>0</v>
      </c>
      <c r="BJ220" s="19" t="s">
        <v>82</v>
      </c>
      <c r="BK220" s="194">
        <f>ROUND(I220*H220,2)</f>
        <v>0</v>
      </c>
      <c r="BL220" s="19" t="s">
        <v>364</v>
      </c>
      <c r="BM220" s="193" t="s">
        <v>953</v>
      </c>
    </row>
    <row r="221" s="2" customFormat="1">
      <c r="A221" s="38"/>
      <c r="B221" s="39"/>
      <c r="C221" s="38"/>
      <c r="D221" s="196" t="s">
        <v>1062</v>
      </c>
      <c r="E221" s="38"/>
      <c r="F221" s="237" t="s">
        <v>2446</v>
      </c>
      <c r="G221" s="38"/>
      <c r="H221" s="38"/>
      <c r="I221" s="238"/>
      <c r="J221" s="38"/>
      <c r="K221" s="38"/>
      <c r="L221" s="39"/>
      <c r="M221" s="239"/>
      <c r="N221" s="240"/>
      <c r="O221" s="77"/>
      <c r="P221" s="77"/>
      <c r="Q221" s="77"/>
      <c r="R221" s="77"/>
      <c r="S221" s="77"/>
      <c r="T221" s="78"/>
      <c r="U221" s="38"/>
      <c r="V221" s="38"/>
      <c r="W221" s="38"/>
      <c r="X221" s="38"/>
      <c r="Y221" s="38"/>
      <c r="Z221" s="38"/>
      <c r="AA221" s="38"/>
      <c r="AB221" s="38"/>
      <c r="AC221" s="38"/>
      <c r="AD221" s="38"/>
      <c r="AE221" s="38"/>
      <c r="AT221" s="19" t="s">
        <v>1062</v>
      </c>
      <c r="AU221" s="19" t="s">
        <v>82</v>
      </c>
    </row>
    <row r="222" s="2" customFormat="1" ht="33" customHeight="1">
      <c r="A222" s="38"/>
      <c r="B222" s="181"/>
      <c r="C222" s="182" t="s">
        <v>647</v>
      </c>
      <c r="D222" s="182" t="s">
        <v>259</v>
      </c>
      <c r="E222" s="183" t="s">
        <v>2459</v>
      </c>
      <c r="F222" s="184" t="s">
        <v>2460</v>
      </c>
      <c r="G222" s="185" t="s">
        <v>422</v>
      </c>
      <c r="H222" s="186">
        <v>95</v>
      </c>
      <c r="I222" s="187"/>
      <c r="J222" s="188">
        <f>ROUND(I222*H222,2)</f>
        <v>0</v>
      </c>
      <c r="K222" s="184" t="s">
        <v>2355</v>
      </c>
      <c r="L222" s="39"/>
      <c r="M222" s="189" t="s">
        <v>1</v>
      </c>
      <c r="N222" s="190" t="s">
        <v>40</v>
      </c>
      <c r="O222" s="77"/>
      <c r="P222" s="191">
        <f>O222*H222</f>
        <v>0</v>
      </c>
      <c r="Q222" s="191">
        <v>0</v>
      </c>
      <c r="R222" s="191">
        <f>Q222*H222</f>
        <v>0</v>
      </c>
      <c r="S222" s="191">
        <v>0</v>
      </c>
      <c r="T222" s="192">
        <f>S222*H222</f>
        <v>0</v>
      </c>
      <c r="U222" s="38"/>
      <c r="V222" s="38"/>
      <c r="W222" s="38"/>
      <c r="X222" s="38"/>
      <c r="Y222" s="38"/>
      <c r="Z222" s="38"/>
      <c r="AA222" s="38"/>
      <c r="AB222" s="38"/>
      <c r="AC222" s="38"/>
      <c r="AD222" s="38"/>
      <c r="AE222" s="38"/>
      <c r="AR222" s="193" t="s">
        <v>364</v>
      </c>
      <c r="AT222" s="193" t="s">
        <v>259</v>
      </c>
      <c r="AU222" s="193" t="s">
        <v>82</v>
      </c>
      <c r="AY222" s="19" t="s">
        <v>257</v>
      </c>
      <c r="BE222" s="194">
        <f>IF(N222="základní",J222,0)</f>
        <v>0</v>
      </c>
      <c r="BF222" s="194">
        <f>IF(N222="snížená",J222,0)</f>
        <v>0</v>
      </c>
      <c r="BG222" s="194">
        <f>IF(N222="zákl. přenesená",J222,0)</f>
        <v>0</v>
      </c>
      <c r="BH222" s="194">
        <f>IF(N222="sníž. přenesená",J222,0)</f>
        <v>0</v>
      </c>
      <c r="BI222" s="194">
        <f>IF(N222="nulová",J222,0)</f>
        <v>0</v>
      </c>
      <c r="BJ222" s="19" t="s">
        <v>82</v>
      </c>
      <c r="BK222" s="194">
        <f>ROUND(I222*H222,2)</f>
        <v>0</v>
      </c>
      <c r="BL222" s="19" t="s">
        <v>364</v>
      </c>
      <c r="BM222" s="193" t="s">
        <v>967</v>
      </c>
    </row>
    <row r="223" s="2" customFormat="1">
      <c r="A223" s="38"/>
      <c r="B223" s="39"/>
      <c r="C223" s="38"/>
      <c r="D223" s="196" t="s">
        <v>1062</v>
      </c>
      <c r="E223" s="38"/>
      <c r="F223" s="237" t="s">
        <v>2461</v>
      </c>
      <c r="G223" s="38"/>
      <c r="H223" s="38"/>
      <c r="I223" s="238"/>
      <c r="J223" s="38"/>
      <c r="K223" s="38"/>
      <c r="L223" s="39"/>
      <c r="M223" s="239"/>
      <c r="N223" s="240"/>
      <c r="O223" s="77"/>
      <c r="P223" s="77"/>
      <c r="Q223" s="77"/>
      <c r="R223" s="77"/>
      <c r="S223" s="77"/>
      <c r="T223" s="78"/>
      <c r="U223" s="38"/>
      <c r="V223" s="38"/>
      <c r="W223" s="38"/>
      <c r="X223" s="38"/>
      <c r="Y223" s="38"/>
      <c r="Z223" s="38"/>
      <c r="AA223" s="38"/>
      <c r="AB223" s="38"/>
      <c r="AC223" s="38"/>
      <c r="AD223" s="38"/>
      <c r="AE223" s="38"/>
      <c r="AT223" s="19" t="s">
        <v>1062</v>
      </c>
      <c r="AU223" s="19" t="s">
        <v>82</v>
      </c>
    </row>
    <row r="224" s="2" customFormat="1" ht="33" customHeight="1">
      <c r="A224" s="38"/>
      <c r="B224" s="181"/>
      <c r="C224" s="182" t="s">
        <v>655</v>
      </c>
      <c r="D224" s="182" t="s">
        <v>259</v>
      </c>
      <c r="E224" s="183" t="s">
        <v>2462</v>
      </c>
      <c r="F224" s="184" t="s">
        <v>2463</v>
      </c>
      <c r="G224" s="185" t="s">
        <v>422</v>
      </c>
      <c r="H224" s="186">
        <v>26</v>
      </c>
      <c r="I224" s="187"/>
      <c r="J224" s="188">
        <f>ROUND(I224*H224,2)</f>
        <v>0</v>
      </c>
      <c r="K224" s="184" t="s">
        <v>2355</v>
      </c>
      <c r="L224" s="39"/>
      <c r="M224" s="189" t="s">
        <v>1</v>
      </c>
      <c r="N224" s="190" t="s">
        <v>40</v>
      </c>
      <c r="O224" s="77"/>
      <c r="P224" s="191">
        <f>O224*H224</f>
        <v>0</v>
      </c>
      <c r="Q224" s="191">
        <v>0</v>
      </c>
      <c r="R224" s="191">
        <f>Q224*H224</f>
        <v>0</v>
      </c>
      <c r="S224" s="191">
        <v>0</v>
      </c>
      <c r="T224" s="192">
        <f>S224*H224</f>
        <v>0</v>
      </c>
      <c r="U224" s="38"/>
      <c r="V224" s="38"/>
      <c r="W224" s="38"/>
      <c r="X224" s="38"/>
      <c r="Y224" s="38"/>
      <c r="Z224" s="38"/>
      <c r="AA224" s="38"/>
      <c r="AB224" s="38"/>
      <c r="AC224" s="38"/>
      <c r="AD224" s="38"/>
      <c r="AE224" s="38"/>
      <c r="AR224" s="193" t="s">
        <v>364</v>
      </c>
      <c r="AT224" s="193" t="s">
        <v>259</v>
      </c>
      <c r="AU224" s="193" t="s">
        <v>82</v>
      </c>
      <c r="AY224" s="19" t="s">
        <v>257</v>
      </c>
      <c r="BE224" s="194">
        <f>IF(N224="základní",J224,0)</f>
        <v>0</v>
      </c>
      <c r="BF224" s="194">
        <f>IF(N224="snížená",J224,0)</f>
        <v>0</v>
      </c>
      <c r="BG224" s="194">
        <f>IF(N224="zákl. přenesená",J224,0)</f>
        <v>0</v>
      </c>
      <c r="BH224" s="194">
        <f>IF(N224="sníž. přenesená",J224,0)</f>
        <v>0</v>
      </c>
      <c r="BI224" s="194">
        <f>IF(N224="nulová",J224,0)</f>
        <v>0</v>
      </c>
      <c r="BJ224" s="19" t="s">
        <v>82</v>
      </c>
      <c r="BK224" s="194">
        <f>ROUND(I224*H224,2)</f>
        <v>0</v>
      </c>
      <c r="BL224" s="19" t="s">
        <v>364</v>
      </c>
      <c r="BM224" s="193" t="s">
        <v>976</v>
      </c>
    </row>
    <row r="225" s="2" customFormat="1">
      <c r="A225" s="38"/>
      <c r="B225" s="39"/>
      <c r="C225" s="38"/>
      <c r="D225" s="196" t="s">
        <v>1062</v>
      </c>
      <c r="E225" s="38"/>
      <c r="F225" s="237" t="s">
        <v>2461</v>
      </c>
      <c r="G225" s="38"/>
      <c r="H225" s="38"/>
      <c r="I225" s="238"/>
      <c r="J225" s="38"/>
      <c r="K225" s="38"/>
      <c r="L225" s="39"/>
      <c r="M225" s="239"/>
      <c r="N225" s="240"/>
      <c r="O225" s="77"/>
      <c r="P225" s="77"/>
      <c r="Q225" s="77"/>
      <c r="R225" s="77"/>
      <c r="S225" s="77"/>
      <c r="T225" s="78"/>
      <c r="U225" s="38"/>
      <c r="V225" s="38"/>
      <c r="W225" s="38"/>
      <c r="X225" s="38"/>
      <c r="Y225" s="38"/>
      <c r="Z225" s="38"/>
      <c r="AA225" s="38"/>
      <c r="AB225" s="38"/>
      <c r="AC225" s="38"/>
      <c r="AD225" s="38"/>
      <c r="AE225" s="38"/>
      <c r="AT225" s="19" t="s">
        <v>1062</v>
      </c>
      <c r="AU225" s="19" t="s">
        <v>82</v>
      </c>
    </row>
    <row r="226" s="2" customFormat="1" ht="33" customHeight="1">
      <c r="A226" s="38"/>
      <c r="B226" s="181"/>
      <c r="C226" s="182" t="s">
        <v>659</v>
      </c>
      <c r="D226" s="182" t="s">
        <v>259</v>
      </c>
      <c r="E226" s="183" t="s">
        <v>2464</v>
      </c>
      <c r="F226" s="184" t="s">
        <v>2465</v>
      </c>
      <c r="G226" s="185" t="s">
        <v>2365</v>
      </c>
      <c r="H226" s="186">
        <v>2</v>
      </c>
      <c r="I226" s="187"/>
      <c r="J226" s="188">
        <f>ROUND(I226*H226,2)</f>
        <v>0</v>
      </c>
      <c r="K226" s="184" t="s">
        <v>2351</v>
      </c>
      <c r="L226" s="39"/>
      <c r="M226" s="189" t="s">
        <v>1</v>
      </c>
      <c r="N226" s="190" t="s">
        <v>40</v>
      </c>
      <c r="O226" s="77"/>
      <c r="P226" s="191">
        <f>O226*H226</f>
        <v>0</v>
      </c>
      <c r="Q226" s="191">
        <v>0</v>
      </c>
      <c r="R226" s="191">
        <f>Q226*H226</f>
        <v>0</v>
      </c>
      <c r="S226" s="191">
        <v>0</v>
      </c>
      <c r="T226" s="192">
        <f>S226*H226</f>
        <v>0</v>
      </c>
      <c r="U226" s="38"/>
      <c r="V226" s="38"/>
      <c r="W226" s="38"/>
      <c r="X226" s="38"/>
      <c r="Y226" s="38"/>
      <c r="Z226" s="38"/>
      <c r="AA226" s="38"/>
      <c r="AB226" s="38"/>
      <c r="AC226" s="38"/>
      <c r="AD226" s="38"/>
      <c r="AE226" s="38"/>
      <c r="AR226" s="193" t="s">
        <v>364</v>
      </c>
      <c r="AT226" s="193" t="s">
        <v>259</v>
      </c>
      <c r="AU226" s="193" t="s">
        <v>82</v>
      </c>
      <c r="AY226" s="19" t="s">
        <v>257</v>
      </c>
      <c r="BE226" s="194">
        <f>IF(N226="základní",J226,0)</f>
        <v>0</v>
      </c>
      <c r="BF226" s="194">
        <f>IF(N226="snížená",J226,0)</f>
        <v>0</v>
      </c>
      <c r="BG226" s="194">
        <f>IF(N226="zákl. přenesená",J226,0)</f>
        <v>0</v>
      </c>
      <c r="BH226" s="194">
        <f>IF(N226="sníž. přenesená",J226,0)</f>
        <v>0</v>
      </c>
      <c r="BI226" s="194">
        <f>IF(N226="nulová",J226,0)</f>
        <v>0</v>
      </c>
      <c r="BJ226" s="19" t="s">
        <v>82</v>
      </c>
      <c r="BK226" s="194">
        <f>ROUND(I226*H226,2)</f>
        <v>0</v>
      </c>
      <c r="BL226" s="19" t="s">
        <v>364</v>
      </c>
      <c r="BM226" s="193" t="s">
        <v>987</v>
      </c>
    </row>
    <row r="227" s="2" customFormat="1">
      <c r="A227" s="38"/>
      <c r="B227" s="39"/>
      <c r="C227" s="38"/>
      <c r="D227" s="196" t="s">
        <v>1062</v>
      </c>
      <c r="E227" s="38"/>
      <c r="F227" s="237" t="s">
        <v>2446</v>
      </c>
      <c r="G227" s="38"/>
      <c r="H227" s="38"/>
      <c r="I227" s="238"/>
      <c r="J227" s="38"/>
      <c r="K227" s="38"/>
      <c r="L227" s="39"/>
      <c r="M227" s="239"/>
      <c r="N227" s="240"/>
      <c r="O227" s="77"/>
      <c r="P227" s="77"/>
      <c r="Q227" s="77"/>
      <c r="R227" s="77"/>
      <c r="S227" s="77"/>
      <c r="T227" s="78"/>
      <c r="U227" s="38"/>
      <c r="V227" s="38"/>
      <c r="W227" s="38"/>
      <c r="X227" s="38"/>
      <c r="Y227" s="38"/>
      <c r="Z227" s="38"/>
      <c r="AA227" s="38"/>
      <c r="AB227" s="38"/>
      <c r="AC227" s="38"/>
      <c r="AD227" s="38"/>
      <c r="AE227" s="38"/>
      <c r="AT227" s="19" t="s">
        <v>1062</v>
      </c>
      <c r="AU227" s="19" t="s">
        <v>82</v>
      </c>
    </row>
    <row r="228" s="2" customFormat="1" ht="33" customHeight="1">
      <c r="A228" s="38"/>
      <c r="B228" s="181"/>
      <c r="C228" s="182" t="s">
        <v>667</v>
      </c>
      <c r="D228" s="182" t="s">
        <v>259</v>
      </c>
      <c r="E228" s="183" t="s">
        <v>2466</v>
      </c>
      <c r="F228" s="184" t="s">
        <v>2467</v>
      </c>
      <c r="G228" s="185" t="s">
        <v>2365</v>
      </c>
      <c r="H228" s="186">
        <v>2</v>
      </c>
      <c r="I228" s="187"/>
      <c r="J228" s="188">
        <f>ROUND(I228*H228,2)</f>
        <v>0</v>
      </c>
      <c r="K228" s="184" t="s">
        <v>2351</v>
      </c>
      <c r="L228" s="39"/>
      <c r="M228" s="189" t="s">
        <v>1</v>
      </c>
      <c r="N228" s="190" t="s">
        <v>40</v>
      </c>
      <c r="O228" s="77"/>
      <c r="P228" s="191">
        <f>O228*H228</f>
        <v>0</v>
      </c>
      <c r="Q228" s="191">
        <v>0</v>
      </c>
      <c r="R228" s="191">
        <f>Q228*H228</f>
        <v>0</v>
      </c>
      <c r="S228" s="191">
        <v>0</v>
      </c>
      <c r="T228" s="192">
        <f>S228*H228</f>
        <v>0</v>
      </c>
      <c r="U228" s="38"/>
      <c r="V228" s="38"/>
      <c r="W228" s="38"/>
      <c r="X228" s="38"/>
      <c r="Y228" s="38"/>
      <c r="Z228" s="38"/>
      <c r="AA228" s="38"/>
      <c r="AB228" s="38"/>
      <c r="AC228" s="38"/>
      <c r="AD228" s="38"/>
      <c r="AE228" s="38"/>
      <c r="AR228" s="193" t="s">
        <v>364</v>
      </c>
      <c r="AT228" s="193" t="s">
        <v>259</v>
      </c>
      <c r="AU228" s="193" t="s">
        <v>82</v>
      </c>
      <c r="AY228" s="19" t="s">
        <v>257</v>
      </c>
      <c r="BE228" s="194">
        <f>IF(N228="základní",J228,0)</f>
        <v>0</v>
      </c>
      <c r="BF228" s="194">
        <f>IF(N228="snížená",J228,0)</f>
        <v>0</v>
      </c>
      <c r="BG228" s="194">
        <f>IF(N228="zákl. přenesená",J228,0)</f>
        <v>0</v>
      </c>
      <c r="BH228" s="194">
        <f>IF(N228="sníž. přenesená",J228,0)</f>
        <v>0</v>
      </c>
      <c r="BI228" s="194">
        <f>IF(N228="nulová",J228,0)</f>
        <v>0</v>
      </c>
      <c r="BJ228" s="19" t="s">
        <v>82</v>
      </c>
      <c r="BK228" s="194">
        <f>ROUND(I228*H228,2)</f>
        <v>0</v>
      </c>
      <c r="BL228" s="19" t="s">
        <v>364</v>
      </c>
      <c r="BM228" s="193" t="s">
        <v>995</v>
      </c>
    </row>
    <row r="229" s="2" customFormat="1">
      <c r="A229" s="38"/>
      <c r="B229" s="39"/>
      <c r="C229" s="38"/>
      <c r="D229" s="196" t="s">
        <v>1062</v>
      </c>
      <c r="E229" s="38"/>
      <c r="F229" s="237" t="s">
        <v>2446</v>
      </c>
      <c r="G229" s="38"/>
      <c r="H229" s="38"/>
      <c r="I229" s="238"/>
      <c r="J229" s="38"/>
      <c r="K229" s="38"/>
      <c r="L229" s="39"/>
      <c r="M229" s="239"/>
      <c r="N229" s="240"/>
      <c r="O229" s="77"/>
      <c r="P229" s="77"/>
      <c r="Q229" s="77"/>
      <c r="R229" s="77"/>
      <c r="S229" s="77"/>
      <c r="T229" s="78"/>
      <c r="U229" s="38"/>
      <c r="V229" s="38"/>
      <c r="W229" s="38"/>
      <c r="X229" s="38"/>
      <c r="Y229" s="38"/>
      <c r="Z229" s="38"/>
      <c r="AA229" s="38"/>
      <c r="AB229" s="38"/>
      <c r="AC229" s="38"/>
      <c r="AD229" s="38"/>
      <c r="AE229" s="38"/>
      <c r="AT229" s="19" t="s">
        <v>1062</v>
      </c>
      <c r="AU229" s="19" t="s">
        <v>82</v>
      </c>
    </row>
    <row r="230" s="2" customFormat="1" ht="24.15" customHeight="1">
      <c r="A230" s="38"/>
      <c r="B230" s="181"/>
      <c r="C230" s="182" t="s">
        <v>671</v>
      </c>
      <c r="D230" s="182" t="s">
        <v>259</v>
      </c>
      <c r="E230" s="183" t="s">
        <v>2468</v>
      </c>
      <c r="F230" s="184" t="s">
        <v>2469</v>
      </c>
      <c r="G230" s="185" t="s">
        <v>2365</v>
      </c>
      <c r="H230" s="186">
        <v>10</v>
      </c>
      <c r="I230" s="187"/>
      <c r="J230" s="188">
        <f>ROUND(I230*H230,2)</f>
        <v>0</v>
      </c>
      <c r="K230" s="184" t="s">
        <v>2351</v>
      </c>
      <c r="L230" s="39"/>
      <c r="M230" s="189" t="s">
        <v>1</v>
      </c>
      <c r="N230" s="190" t="s">
        <v>40</v>
      </c>
      <c r="O230" s="77"/>
      <c r="P230" s="191">
        <f>O230*H230</f>
        <v>0</v>
      </c>
      <c r="Q230" s="191">
        <v>0</v>
      </c>
      <c r="R230" s="191">
        <f>Q230*H230</f>
        <v>0</v>
      </c>
      <c r="S230" s="191">
        <v>0</v>
      </c>
      <c r="T230" s="192">
        <f>S230*H230</f>
        <v>0</v>
      </c>
      <c r="U230" s="38"/>
      <c r="V230" s="38"/>
      <c r="W230" s="38"/>
      <c r="X230" s="38"/>
      <c r="Y230" s="38"/>
      <c r="Z230" s="38"/>
      <c r="AA230" s="38"/>
      <c r="AB230" s="38"/>
      <c r="AC230" s="38"/>
      <c r="AD230" s="38"/>
      <c r="AE230" s="38"/>
      <c r="AR230" s="193" t="s">
        <v>364</v>
      </c>
      <c r="AT230" s="193" t="s">
        <v>259</v>
      </c>
      <c r="AU230" s="193" t="s">
        <v>82</v>
      </c>
      <c r="AY230" s="19" t="s">
        <v>257</v>
      </c>
      <c r="BE230" s="194">
        <f>IF(N230="základní",J230,0)</f>
        <v>0</v>
      </c>
      <c r="BF230" s="194">
        <f>IF(N230="snížená",J230,0)</f>
        <v>0</v>
      </c>
      <c r="BG230" s="194">
        <f>IF(N230="zákl. přenesená",J230,0)</f>
        <v>0</v>
      </c>
      <c r="BH230" s="194">
        <f>IF(N230="sníž. přenesená",J230,0)</f>
        <v>0</v>
      </c>
      <c r="BI230" s="194">
        <f>IF(N230="nulová",J230,0)</f>
        <v>0</v>
      </c>
      <c r="BJ230" s="19" t="s">
        <v>82</v>
      </c>
      <c r="BK230" s="194">
        <f>ROUND(I230*H230,2)</f>
        <v>0</v>
      </c>
      <c r="BL230" s="19" t="s">
        <v>364</v>
      </c>
      <c r="BM230" s="193" t="s">
        <v>1005</v>
      </c>
    </row>
    <row r="231" s="2" customFormat="1">
      <c r="A231" s="38"/>
      <c r="B231" s="39"/>
      <c r="C231" s="38"/>
      <c r="D231" s="196" t="s">
        <v>1062</v>
      </c>
      <c r="E231" s="38"/>
      <c r="F231" s="237" t="s">
        <v>2446</v>
      </c>
      <c r="G231" s="38"/>
      <c r="H231" s="38"/>
      <c r="I231" s="238"/>
      <c r="J231" s="38"/>
      <c r="K231" s="38"/>
      <c r="L231" s="39"/>
      <c r="M231" s="239"/>
      <c r="N231" s="240"/>
      <c r="O231" s="77"/>
      <c r="P231" s="77"/>
      <c r="Q231" s="77"/>
      <c r="R231" s="77"/>
      <c r="S231" s="77"/>
      <c r="T231" s="78"/>
      <c r="U231" s="38"/>
      <c r="V231" s="38"/>
      <c r="W231" s="38"/>
      <c r="X231" s="38"/>
      <c r="Y231" s="38"/>
      <c r="Z231" s="38"/>
      <c r="AA231" s="38"/>
      <c r="AB231" s="38"/>
      <c r="AC231" s="38"/>
      <c r="AD231" s="38"/>
      <c r="AE231" s="38"/>
      <c r="AT231" s="19" t="s">
        <v>1062</v>
      </c>
      <c r="AU231" s="19" t="s">
        <v>82</v>
      </c>
    </row>
    <row r="232" s="2" customFormat="1" ht="24.15" customHeight="1">
      <c r="A232" s="38"/>
      <c r="B232" s="181"/>
      <c r="C232" s="182" t="s">
        <v>678</v>
      </c>
      <c r="D232" s="182" t="s">
        <v>259</v>
      </c>
      <c r="E232" s="183" t="s">
        <v>2470</v>
      </c>
      <c r="F232" s="184" t="s">
        <v>2471</v>
      </c>
      <c r="G232" s="185" t="s">
        <v>2365</v>
      </c>
      <c r="H232" s="186">
        <v>2</v>
      </c>
      <c r="I232" s="187"/>
      <c r="J232" s="188">
        <f>ROUND(I232*H232,2)</f>
        <v>0</v>
      </c>
      <c r="K232" s="184" t="s">
        <v>2351</v>
      </c>
      <c r="L232" s="39"/>
      <c r="M232" s="189" t="s">
        <v>1</v>
      </c>
      <c r="N232" s="190" t="s">
        <v>40</v>
      </c>
      <c r="O232" s="77"/>
      <c r="P232" s="191">
        <f>O232*H232</f>
        <v>0</v>
      </c>
      <c r="Q232" s="191">
        <v>0</v>
      </c>
      <c r="R232" s="191">
        <f>Q232*H232</f>
        <v>0</v>
      </c>
      <c r="S232" s="191">
        <v>0</v>
      </c>
      <c r="T232" s="192">
        <f>S232*H232</f>
        <v>0</v>
      </c>
      <c r="U232" s="38"/>
      <c r="V232" s="38"/>
      <c r="W232" s="38"/>
      <c r="X232" s="38"/>
      <c r="Y232" s="38"/>
      <c r="Z232" s="38"/>
      <c r="AA232" s="38"/>
      <c r="AB232" s="38"/>
      <c r="AC232" s="38"/>
      <c r="AD232" s="38"/>
      <c r="AE232" s="38"/>
      <c r="AR232" s="193" t="s">
        <v>364</v>
      </c>
      <c r="AT232" s="193" t="s">
        <v>259</v>
      </c>
      <c r="AU232" s="193" t="s">
        <v>82</v>
      </c>
      <c r="AY232" s="19" t="s">
        <v>257</v>
      </c>
      <c r="BE232" s="194">
        <f>IF(N232="základní",J232,0)</f>
        <v>0</v>
      </c>
      <c r="BF232" s="194">
        <f>IF(N232="snížená",J232,0)</f>
        <v>0</v>
      </c>
      <c r="BG232" s="194">
        <f>IF(N232="zákl. přenesená",J232,0)</f>
        <v>0</v>
      </c>
      <c r="BH232" s="194">
        <f>IF(N232="sníž. přenesená",J232,0)</f>
        <v>0</v>
      </c>
      <c r="BI232" s="194">
        <f>IF(N232="nulová",J232,0)</f>
        <v>0</v>
      </c>
      <c r="BJ232" s="19" t="s">
        <v>82</v>
      </c>
      <c r="BK232" s="194">
        <f>ROUND(I232*H232,2)</f>
        <v>0</v>
      </c>
      <c r="BL232" s="19" t="s">
        <v>364</v>
      </c>
      <c r="BM232" s="193" t="s">
        <v>1013</v>
      </c>
    </row>
    <row r="233" s="2" customFormat="1">
      <c r="A233" s="38"/>
      <c r="B233" s="39"/>
      <c r="C233" s="38"/>
      <c r="D233" s="196" t="s">
        <v>1062</v>
      </c>
      <c r="E233" s="38"/>
      <c r="F233" s="237" t="s">
        <v>2446</v>
      </c>
      <c r="G233" s="38"/>
      <c r="H233" s="38"/>
      <c r="I233" s="238"/>
      <c r="J233" s="38"/>
      <c r="K233" s="38"/>
      <c r="L233" s="39"/>
      <c r="M233" s="239"/>
      <c r="N233" s="240"/>
      <c r="O233" s="77"/>
      <c r="P233" s="77"/>
      <c r="Q233" s="77"/>
      <c r="R233" s="77"/>
      <c r="S233" s="77"/>
      <c r="T233" s="78"/>
      <c r="U233" s="38"/>
      <c r="V233" s="38"/>
      <c r="W233" s="38"/>
      <c r="X233" s="38"/>
      <c r="Y233" s="38"/>
      <c r="Z233" s="38"/>
      <c r="AA233" s="38"/>
      <c r="AB233" s="38"/>
      <c r="AC233" s="38"/>
      <c r="AD233" s="38"/>
      <c r="AE233" s="38"/>
      <c r="AT233" s="19" t="s">
        <v>1062</v>
      </c>
      <c r="AU233" s="19" t="s">
        <v>82</v>
      </c>
    </row>
    <row r="234" s="2" customFormat="1" ht="24.15" customHeight="1">
      <c r="A234" s="38"/>
      <c r="B234" s="181"/>
      <c r="C234" s="182" t="s">
        <v>682</v>
      </c>
      <c r="D234" s="182" t="s">
        <v>259</v>
      </c>
      <c r="E234" s="183" t="s">
        <v>2472</v>
      </c>
      <c r="F234" s="184" t="s">
        <v>2473</v>
      </c>
      <c r="G234" s="185" t="s">
        <v>422</v>
      </c>
      <c r="H234" s="186">
        <v>6</v>
      </c>
      <c r="I234" s="187"/>
      <c r="J234" s="188">
        <f>ROUND(I234*H234,2)</f>
        <v>0</v>
      </c>
      <c r="K234" s="184" t="s">
        <v>2355</v>
      </c>
      <c r="L234" s="39"/>
      <c r="M234" s="189" t="s">
        <v>1</v>
      </c>
      <c r="N234" s="190" t="s">
        <v>40</v>
      </c>
      <c r="O234" s="77"/>
      <c r="P234" s="191">
        <f>O234*H234</f>
        <v>0</v>
      </c>
      <c r="Q234" s="191">
        <v>0</v>
      </c>
      <c r="R234" s="191">
        <f>Q234*H234</f>
        <v>0</v>
      </c>
      <c r="S234" s="191">
        <v>0</v>
      </c>
      <c r="T234" s="192">
        <f>S234*H234</f>
        <v>0</v>
      </c>
      <c r="U234" s="38"/>
      <c r="V234" s="38"/>
      <c r="W234" s="38"/>
      <c r="X234" s="38"/>
      <c r="Y234" s="38"/>
      <c r="Z234" s="38"/>
      <c r="AA234" s="38"/>
      <c r="AB234" s="38"/>
      <c r="AC234" s="38"/>
      <c r="AD234" s="38"/>
      <c r="AE234" s="38"/>
      <c r="AR234" s="193" t="s">
        <v>364</v>
      </c>
      <c r="AT234" s="193" t="s">
        <v>259</v>
      </c>
      <c r="AU234" s="193" t="s">
        <v>82</v>
      </c>
      <c r="AY234" s="19" t="s">
        <v>257</v>
      </c>
      <c r="BE234" s="194">
        <f>IF(N234="základní",J234,0)</f>
        <v>0</v>
      </c>
      <c r="BF234" s="194">
        <f>IF(N234="snížená",J234,0)</f>
        <v>0</v>
      </c>
      <c r="BG234" s="194">
        <f>IF(N234="zákl. přenesená",J234,0)</f>
        <v>0</v>
      </c>
      <c r="BH234" s="194">
        <f>IF(N234="sníž. přenesená",J234,0)</f>
        <v>0</v>
      </c>
      <c r="BI234" s="194">
        <f>IF(N234="nulová",J234,0)</f>
        <v>0</v>
      </c>
      <c r="BJ234" s="19" t="s">
        <v>82</v>
      </c>
      <c r="BK234" s="194">
        <f>ROUND(I234*H234,2)</f>
        <v>0</v>
      </c>
      <c r="BL234" s="19" t="s">
        <v>364</v>
      </c>
      <c r="BM234" s="193" t="s">
        <v>1024</v>
      </c>
    </row>
    <row r="235" s="2" customFormat="1">
      <c r="A235" s="38"/>
      <c r="B235" s="39"/>
      <c r="C235" s="38"/>
      <c r="D235" s="196" t="s">
        <v>1062</v>
      </c>
      <c r="E235" s="38"/>
      <c r="F235" s="237" t="s">
        <v>2446</v>
      </c>
      <c r="G235" s="38"/>
      <c r="H235" s="38"/>
      <c r="I235" s="238"/>
      <c r="J235" s="38"/>
      <c r="K235" s="38"/>
      <c r="L235" s="39"/>
      <c r="M235" s="239"/>
      <c r="N235" s="240"/>
      <c r="O235" s="77"/>
      <c r="P235" s="77"/>
      <c r="Q235" s="77"/>
      <c r="R235" s="77"/>
      <c r="S235" s="77"/>
      <c r="T235" s="78"/>
      <c r="U235" s="38"/>
      <c r="V235" s="38"/>
      <c r="W235" s="38"/>
      <c r="X235" s="38"/>
      <c r="Y235" s="38"/>
      <c r="Z235" s="38"/>
      <c r="AA235" s="38"/>
      <c r="AB235" s="38"/>
      <c r="AC235" s="38"/>
      <c r="AD235" s="38"/>
      <c r="AE235" s="38"/>
      <c r="AT235" s="19" t="s">
        <v>1062</v>
      </c>
      <c r="AU235" s="19" t="s">
        <v>82</v>
      </c>
    </row>
    <row r="236" s="2" customFormat="1" ht="24.15" customHeight="1">
      <c r="A236" s="38"/>
      <c r="B236" s="181"/>
      <c r="C236" s="182" t="s">
        <v>687</v>
      </c>
      <c r="D236" s="182" t="s">
        <v>259</v>
      </c>
      <c r="E236" s="183" t="s">
        <v>2474</v>
      </c>
      <c r="F236" s="184" t="s">
        <v>2475</v>
      </c>
      <c r="G236" s="185" t="s">
        <v>774</v>
      </c>
      <c r="H236" s="186">
        <v>2</v>
      </c>
      <c r="I236" s="187"/>
      <c r="J236" s="188">
        <f>ROUND(I236*H236,2)</f>
        <v>0</v>
      </c>
      <c r="K236" s="184" t="s">
        <v>2355</v>
      </c>
      <c r="L236" s="39"/>
      <c r="M236" s="189" t="s">
        <v>1</v>
      </c>
      <c r="N236" s="190" t="s">
        <v>40</v>
      </c>
      <c r="O236" s="77"/>
      <c r="P236" s="191">
        <f>O236*H236</f>
        <v>0</v>
      </c>
      <c r="Q236" s="191">
        <v>0</v>
      </c>
      <c r="R236" s="191">
        <f>Q236*H236</f>
        <v>0</v>
      </c>
      <c r="S236" s="191">
        <v>0</v>
      </c>
      <c r="T236" s="192">
        <f>S236*H236</f>
        <v>0</v>
      </c>
      <c r="U236" s="38"/>
      <c r="V236" s="38"/>
      <c r="W236" s="38"/>
      <c r="X236" s="38"/>
      <c r="Y236" s="38"/>
      <c r="Z236" s="38"/>
      <c r="AA236" s="38"/>
      <c r="AB236" s="38"/>
      <c r="AC236" s="38"/>
      <c r="AD236" s="38"/>
      <c r="AE236" s="38"/>
      <c r="AR236" s="193" t="s">
        <v>364</v>
      </c>
      <c r="AT236" s="193" t="s">
        <v>259</v>
      </c>
      <c r="AU236" s="193" t="s">
        <v>82</v>
      </c>
      <c r="AY236" s="19" t="s">
        <v>257</v>
      </c>
      <c r="BE236" s="194">
        <f>IF(N236="základní",J236,0)</f>
        <v>0</v>
      </c>
      <c r="BF236" s="194">
        <f>IF(N236="snížená",J236,0)</f>
        <v>0</v>
      </c>
      <c r="BG236" s="194">
        <f>IF(N236="zákl. přenesená",J236,0)</f>
        <v>0</v>
      </c>
      <c r="BH236" s="194">
        <f>IF(N236="sníž. přenesená",J236,0)</f>
        <v>0</v>
      </c>
      <c r="BI236" s="194">
        <f>IF(N236="nulová",J236,0)</f>
        <v>0</v>
      </c>
      <c r="BJ236" s="19" t="s">
        <v>82</v>
      </c>
      <c r="BK236" s="194">
        <f>ROUND(I236*H236,2)</f>
        <v>0</v>
      </c>
      <c r="BL236" s="19" t="s">
        <v>364</v>
      </c>
      <c r="BM236" s="193" t="s">
        <v>1036</v>
      </c>
    </row>
    <row r="237" s="2" customFormat="1">
      <c r="A237" s="38"/>
      <c r="B237" s="39"/>
      <c r="C237" s="38"/>
      <c r="D237" s="196" t="s">
        <v>1062</v>
      </c>
      <c r="E237" s="38"/>
      <c r="F237" s="237" t="s">
        <v>2446</v>
      </c>
      <c r="G237" s="38"/>
      <c r="H237" s="38"/>
      <c r="I237" s="238"/>
      <c r="J237" s="38"/>
      <c r="K237" s="38"/>
      <c r="L237" s="39"/>
      <c r="M237" s="239"/>
      <c r="N237" s="240"/>
      <c r="O237" s="77"/>
      <c r="P237" s="77"/>
      <c r="Q237" s="77"/>
      <c r="R237" s="77"/>
      <c r="S237" s="77"/>
      <c r="T237" s="78"/>
      <c r="U237" s="38"/>
      <c r="V237" s="38"/>
      <c r="W237" s="38"/>
      <c r="X237" s="38"/>
      <c r="Y237" s="38"/>
      <c r="Z237" s="38"/>
      <c r="AA237" s="38"/>
      <c r="AB237" s="38"/>
      <c r="AC237" s="38"/>
      <c r="AD237" s="38"/>
      <c r="AE237" s="38"/>
      <c r="AT237" s="19" t="s">
        <v>1062</v>
      </c>
      <c r="AU237" s="19" t="s">
        <v>82</v>
      </c>
    </row>
    <row r="238" s="2" customFormat="1" ht="33" customHeight="1">
      <c r="A238" s="38"/>
      <c r="B238" s="181"/>
      <c r="C238" s="182" t="s">
        <v>692</v>
      </c>
      <c r="D238" s="182" t="s">
        <v>259</v>
      </c>
      <c r="E238" s="183" t="s">
        <v>2476</v>
      </c>
      <c r="F238" s="184" t="s">
        <v>2477</v>
      </c>
      <c r="G238" s="185" t="s">
        <v>493</v>
      </c>
      <c r="H238" s="186">
        <v>6</v>
      </c>
      <c r="I238" s="187"/>
      <c r="J238" s="188">
        <f>ROUND(I238*H238,2)</f>
        <v>0</v>
      </c>
      <c r="K238" s="184" t="s">
        <v>2351</v>
      </c>
      <c r="L238" s="39"/>
      <c r="M238" s="189" t="s">
        <v>1</v>
      </c>
      <c r="N238" s="190" t="s">
        <v>40</v>
      </c>
      <c r="O238" s="77"/>
      <c r="P238" s="191">
        <f>O238*H238</f>
        <v>0</v>
      </c>
      <c r="Q238" s="191">
        <v>0</v>
      </c>
      <c r="R238" s="191">
        <f>Q238*H238</f>
        <v>0</v>
      </c>
      <c r="S238" s="191">
        <v>0</v>
      </c>
      <c r="T238" s="192">
        <f>S238*H238</f>
        <v>0</v>
      </c>
      <c r="U238" s="38"/>
      <c r="V238" s="38"/>
      <c r="W238" s="38"/>
      <c r="X238" s="38"/>
      <c r="Y238" s="38"/>
      <c r="Z238" s="38"/>
      <c r="AA238" s="38"/>
      <c r="AB238" s="38"/>
      <c r="AC238" s="38"/>
      <c r="AD238" s="38"/>
      <c r="AE238" s="38"/>
      <c r="AR238" s="193" t="s">
        <v>364</v>
      </c>
      <c r="AT238" s="193" t="s">
        <v>259</v>
      </c>
      <c r="AU238" s="193" t="s">
        <v>82</v>
      </c>
      <c r="AY238" s="19" t="s">
        <v>257</v>
      </c>
      <c r="BE238" s="194">
        <f>IF(N238="základní",J238,0)</f>
        <v>0</v>
      </c>
      <c r="BF238" s="194">
        <f>IF(N238="snížená",J238,0)</f>
        <v>0</v>
      </c>
      <c r="BG238" s="194">
        <f>IF(N238="zákl. přenesená",J238,0)</f>
        <v>0</v>
      </c>
      <c r="BH238" s="194">
        <f>IF(N238="sníž. přenesená",J238,0)</f>
        <v>0</v>
      </c>
      <c r="BI238" s="194">
        <f>IF(N238="nulová",J238,0)</f>
        <v>0</v>
      </c>
      <c r="BJ238" s="19" t="s">
        <v>82</v>
      </c>
      <c r="BK238" s="194">
        <f>ROUND(I238*H238,2)</f>
        <v>0</v>
      </c>
      <c r="BL238" s="19" t="s">
        <v>364</v>
      </c>
      <c r="BM238" s="193" t="s">
        <v>1053</v>
      </c>
    </row>
    <row r="239" s="2" customFormat="1">
      <c r="A239" s="38"/>
      <c r="B239" s="39"/>
      <c r="C239" s="38"/>
      <c r="D239" s="196" t="s">
        <v>1062</v>
      </c>
      <c r="E239" s="38"/>
      <c r="F239" s="237" t="s">
        <v>2446</v>
      </c>
      <c r="G239" s="38"/>
      <c r="H239" s="38"/>
      <c r="I239" s="238"/>
      <c r="J239" s="38"/>
      <c r="K239" s="38"/>
      <c r="L239" s="39"/>
      <c r="M239" s="239"/>
      <c r="N239" s="240"/>
      <c r="O239" s="77"/>
      <c r="P239" s="77"/>
      <c r="Q239" s="77"/>
      <c r="R239" s="77"/>
      <c r="S239" s="77"/>
      <c r="T239" s="78"/>
      <c r="U239" s="38"/>
      <c r="V239" s="38"/>
      <c r="W239" s="38"/>
      <c r="X239" s="38"/>
      <c r="Y239" s="38"/>
      <c r="Z239" s="38"/>
      <c r="AA239" s="38"/>
      <c r="AB239" s="38"/>
      <c r="AC239" s="38"/>
      <c r="AD239" s="38"/>
      <c r="AE239" s="38"/>
      <c r="AT239" s="19" t="s">
        <v>1062</v>
      </c>
      <c r="AU239" s="19" t="s">
        <v>82</v>
      </c>
    </row>
    <row r="240" s="2" customFormat="1" ht="33" customHeight="1">
      <c r="A240" s="38"/>
      <c r="B240" s="181"/>
      <c r="C240" s="182" t="s">
        <v>703</v>
      </c>
      <c r="D240" s="182" t="s">
        <v>259</v>
      </c>
      <c r="E240" s="183" t="s">
        <v>2478</v>
      </c>
      <c r="F240" s="184" t="s">
        <v>2479</v>
      </c>
      <c r="G240" s="185" t="s">
        <v>2365</v>
      </c>
      <c r="H240" s="186">
        <v>2</v>
      </c>
      <c r="I240" s="187"/>
      <c r="J240" s="188">
        <f>ROUND(I240*H240,2)</f>
        <v>0</v>
      </c>
      <c r="K240" s="184" t="s">
        <v>2351</v>
      </c>
      <c r="L240" s="39"/>
      <c r="M240" s="189" t="s">
        <v>1</v>
      </c>
      <c r="N240" s="190" t="s">
        <v>40</v>
      </c>
      <c r="O240" s="77"/>
      <c r="P240" s="191">
        <f>O240*H240</f>
        <v>0</v>
      </c>
      <c r="Q240" s="191">
        <v>0</v>
      </c>
      <c r="R240" s="191">
        <f>Q240*H240</f>
        <v>0</v>
      </c>
      <c r="S240" s="191">
        <v>0</v>
      </c>
      <c r="T240" s="192">
        <f>S240*H240</f>
        <v>0</v>
      </c>
      <c r="U240" s="38"/>
      <c r="V240" s="38"/>
      <c r="W240" s="38"/>
      <c r="X240" s="38"/>
      <c r="Y240" s="38"/>
      <c r="Z240" s="38"/>
      <c r="AA240" s="38"/>
      <c r="AB240" s="38"/>
      <c r="AC240" s="38"/>
      <c r="AD240" s="38"/>
      <c r="AE240" s="38"/>
      <c r="AR240" s="193" t="s">
        <v>364</v>
      </c>
      <c r="AT240" s="193" t="s">
        <v>259</v>
      </c>
      <c r="AU240" s="193" t="s">
        <v>82</v>
      </c>
      <c r="AY240" s="19" t="s">
        <v>257</v>
      </c>
      <c r="BE240" s="194">
        <f>IF(N240="základní",J240,0)</f>
        <v>0</v>
      </c>
      <c r="BF240" s="194">
        <f>IF(N240="snížená",J240,0)</f>
        <v>0</v>
      </c>
      <c r="BG240" s="194">
        <f>IF(N240="zákl. přenesená",J240,0)</f>
        <v>0</v>
      </c>
      <c r="BH240" s="194">
        <f>IF(N240="sníž. přenesená",J240,0)</f>
        <v>0</v>
      </c>
      <c r="BI240" s="194">
        <f>IF(N240="nulová",J240,0)</f>
        <v>0</v>
      </c>
      <c r="BJ240" s="19" t="s">
        <v>82</v>
      </c>
      <c r="BK240" s="194">
        <f>ROUND(I240*H240,2)</f>
        <v>0</v>
      </c>
      <c r="BL240" s="19" t="s">
        <v>364</v>
      </c>
      <c r="BM240" s="193" t="s">
        <v>1066</v>
      </c>
    </row>
    <row r="241" s="2" customFormat="1">
      <c r="A241" s="38"/>
      <c r="B241" s="39"/>
      <c r="C241" s="38"/>
      <c r="D241" s="196" t="s">
        <v>1062</v>
      </c>
      <c r="E241" s="38"/>
      <c r="F241" s="237" t="s">
        <v>2446</v>
      </c>
      <c r="G241" s="38"/>
      <c r="H241" s="38"/>
      <c r="I241" s="238"/>
      <c r="J241" s="38"/>
      <c r="K241" s="38"/>
      <c r="L241" s="39"/>
      <c r="M241" s="239"/>
      <c r="N241" s="240"/>
      <c r="O241" s="77"/>
      <c r="P241" s="77"/>
      <c r="Q241" s="77"/>
      <c r="R241" s="77"/>
      <c r="S241" s="77"/>
      <c r="T241" s="78"/>
      <c r="U241" s="38"/>
      <c r="V241" s="38"/>
      <c r="W241" s="38"/>
      <c r="X241" s="38"/>
      <c r="Y241" s="38"/>
      <c r="Z241" s="38"/>
      <c r="AA241" s="38"/>
      <c r="AB241" s="38"/>
      <c r="AC241" s="38"/>
      <c r="AD241" s="38"/>
      <c r="AE241" s="38"/>
      <c r="AT241" s="19" t="s">
        <v>1062</v>
      </c>
      <c r="AU241" s="19" t="s">
        <v>82</v>
      </c>
    </row>
    <row r="242" s="2" customFormat="1" ht="33" customHeight="1">
      <c r="A242" s="38"/>
      <c r="B242" s="181"/>
      <c r="C242" s="182" t="s">
        <v>711</v>
      </c>
      <c r="D242" s="182" t="s">
        <v>259</v>
      </c>
      <c r="E242" s="183" t="s">
        <v>2480</v>
      </c>
      <c r="F242" s="184" t="s">
        <v>2481</v>
      </c>
      <c r="G242" s="185" t="s">
        <v>493</v>
      </c>
      <c r="H242" s="186">
        <v>1</v>
      </c>
      <c r="I242" s="187"/>
      <c r="J242" s="188">
        <f>ROUND(I242*H242,2)</f>
        <v>0</v>
      </c>
      <c r="K242" s="184" t="s">
        <v>2351</v>
      </c>
      <c r="L242" s="39"/>
      <c r="M242" s="189" t="s">
        <v>1</v>
      </c>
      <c r="N242" s="190" t="s">
        <v>40</v>
      </c>
      <c r="O242" s="77"/>
      <c r="P242" s="191">
        <f>O242*H242</f>
        <v>0</v>
      </c>
      <c r="Q242" s="191">
        <v>0</v>
      </c>
      <c r="R242" s="191">
        <f>Q242*H242</f>
        <v>0</v>
      </c>
      <c r="S242" s="191">
        <v>0</v>
      </c>
      <c r="T242" s="192">
        <f>S242*H242</f>
        <v>0</v>
      </c>
      <c r="U242" s="38"/>
      <c r="V242" s="38"/>
      <c r="W242" s="38"/>
      <c r="X242" s="38"/>
      <c r="Y242" s="38"/>
      <c r="Z242" s="38"/>
      <c r="AA242" s="38"/>
      <c r="AB242" s="38"/>
      <c r="AC242" s="38"/>
      <c r="AD242" s="38"/>
      <c r="AE242" s="38"/>
      <c r="AR242" s="193" t="s">
        <v>364</v>
      </c>
      <c r="AT242" s="193" t="s">
        <v>259</v>
      </c>
      <c r="AU242" s="193" t="s">
        <v>82</v>
      </c>
      <c r="AY242" s="19" t="s">
        <v>257</v>
      </c>
      <c r="BE242" s="194">
        <f>IF(N242="základní",J242,0)</f>
        <v>0</v>
      </c>
      <c r="BF242" s="194">
        <f>IF(N242="snížená",J242,0)</f>
        <v>0</v>
      </c>
      <c r="BG242" s="194">
        <f>IF(N242="zákl. přenesená",J242,0)</f>
        <v>0</v>
      </c>
      <c r="BH242" s="194">
        <f>IF(N242="sníž. přenesená",J242,0)</f>
        <v>0</v>
      </c>
      <c r="BI242" s="194">
        <f>IF(N242="nulová",J242,0)</f>
        <v>0</v>
      </c>
      <c r="BJ242" s="19" t="s">
        <v>82</v>
      </c>
      <c r="BK242" s="194">
        <f>ROUND(I242*H242,2)</f>
        <v>0</v>
      </c>
      <c r="BL242" s="19" t="s">
        <v>364</v>
      </c>
      <c r="BM242" s="193" t="s">
        <v>1079</v>
      </c>
    </row>
    <row r="243" s="2" customFormat="1">
      <c r="A243" s="38"/>
      <c r="B243" s="39"/>
      <c r="C243" s="38"/>
      <c r="D243" s="196" t="s">
        <v>1062</v>
      </c>
      <c r="E243" s="38"/>
      <c r="F243" s="237" t="s">
        <v>2446</v>
      </c>
      <c r="G243" s="38"/>
      <c r="H243" s="38"/>
      <c r="I243" s="238"/>
      <c r="J243" s="38"/>
      <c r="K243" s="38"/>
      <c r="L243" s="39"/>
      <c r="M243" s="239"/>
      <c r="N243" s="240"/>
      <c r="O243" s="77"/>
      <c r="P243" s="77"/>
      <c r="Q243" s="77"/>
      <c r="R243" s="77"/>
      <c r="S243" s="77"/>
      <c r="T243" s="78"/>
      <c r="U243" s="38"/>
      <c r="V243" s="38"/>
      <c r="W243" s="38"/>
      <c r="X243" s="38"/>
      <c r="Y243" s="38"/>
      <c r="Z243" s="38"/>
      <c r="AA243" s="38"/>
      <c r="AB243" s="38"/>
      <c r="AC243" s="38"/>
      <c r="AD243" s="38"/>
      <c r="AE243" s="38"/>
      <c r="AT243" s="19" t="s">
        <v>1062</v>
      </c>
      <c r="AU243" s="19" t="s">
        <v>82</v>
      </c>
    </row>
    <row r="244" s="2" customFormat="1" ht="33" customHeight="1">
      <c r="A244" s="38"/>
      <c r="B244" s="181"/>
      <c r="C244" s="182" t="s">
        <v>717</v>
      </c>
      <c r="D244" s="182" t="s">
        <v>259</v>
      </c>
      <c r="E244" s="183" t="s">
        <v>2482</v>
      </c>
      <c r="F244" s="184" t="s">
        <v>2483</v>
      </c>
      <c r="G244" s="185" t="s">
        <v>2365</v>
      </c>
      <c r="H244" s="186">
        <v>3</v>
      </c>
      <c r="I244" s="187"/>
      <c r="J244" s="188">
        <f>ROUND(I244*H244,2)</f>
        <v>0</v>
      </c>
      <c r="K244" s="184" t="s">
        <v>2351</v>
      </c>
      <c r="L244" s="39"/>
      <c r="M244" s="189" t="s">
        <v>1</v>
      </c>
      <c r="N244" s="190" t="s">
        <v>40</v>
      </c>
      <c r="O244" s="77"/>
      <c r="P244" s="191">
        <f>O244*H244</f>
        <v>0</v>
      </c>
      <c r="Q244" s="191">
        <v>0</v>
      </c>
      <c r="R244" s="191">
        <f>Q244*H244</f>
        <v>0</v>
      </c>
      <c r="S244" s="191">
        <v>0</v>
      </c>
      <c r="T244" s="192">
        <f>S244*H244</f>
        <v>0</v>
      </c>
      <c r="U244" s="38"/>
      <c r="V244" s="38"/>
      <c r="W244" s="38"/>
      <c r="X244" s="38"/>
      <c r="Y244" s="38"/>
      <c r="Z244" s="38"/>
      <c r="AA244" s="38"/>
      <c r="AB244" s="38"/>
      <c r="AC244" s="38"/>
      <c r="AD244" s="38"/>
      <c r="AE244" s="38"/>
      <c r="AR244" s="193" t="s">
        <v>364</v>
      </c>
      <c r="AT244" s="193" t="s">
        <v>259</v>
      </c>
      <c r="AU244" s="193" t="s">
        <v>82</v>
      </c>
      <c r="AY244" s="19" t="s">
        <v>257</v>
      </c>
      <c r="BE244" s="194">
        <f>IF(N244="základní",J244,0)</f>
        <v>0</v>
      </c>
      <c r="BF244" s="194">
        <f>IF(N244="snížená",J244,0)</f>
        <v>0</v>
      </c>
      <c r="BG244" s="194">
        <f>IF(N244="zákl. přenesená",J244,0)</f>
        <v>0</v>
      </c>
      <c r="BH244" s="194">
        <f>IF(N244="sníž. přenesená",J244,0)</f>
        <v>0</v>
      </c>
      <c r="BI244" s="194">
        <f>IF(N244="nulová",J244,0)</f>
        <v>0</v>
      </c>
      <c r="BJ244" s="19" t="s">
        <v>82</v>
      </c>
      <c r="BK244" s="194">
        <f>ROUND(I244*H244,2)</f>
        <v>0</v>
      </c>
      <c r="BL244" s="19" t="s">
        <v>364</v>
      </c>
      <c r="BM244" s="193" t="s">
        <v>1091</v>
      </c>
    </row>
    <row r="245" s="2" customFormat="1">
      <c r="A245" s="38"/>
      <c r="B245" s="39"/>
      <c r="C245" s="38"/>
      <c r="D245" s="196" t="s">
        <v>1062</v>
      </c>
      <c r="E245" s="38"/>
      <c r="F245" s="237" t="s">
        <v>2446</v>
      </c>
      <c r="G245" s="38"/>
      <c r="H245" s="38"/>
      <c r="I245" s="238"/>
      <c r="J245" s="38"/>
      <c r="K245" s="38"/>
      <c r="L245" s="39"/>
      <c r="M245" s="239"/>
      <c r="N245" s="240"/>
      <c r="O245" s="77"/>
      <c r="P245" s="77"/>
      <c r="Q245" s="77"/>
      <c r="R245" s="77"/>
      <c r="S245" s="77"/>
      <c r="T245" s="78"/>
      <c r="U245" s="38"/>
      <c r="V245" s="38"/>
      <c r="W245" s="38"/>
      <c r="X245" s="38"/>
      <c r="Y245" s="38"/>
      <c r="Z245" s="38"/>
      <c r="AA245" s="38"/>
      <c r="AB245" s="38"/>
      <c r="AC245" s="38"/>
      <c r="AD245" s="38"/>
      <c r="AE245" s="38"/>
      <c r="AT245" s="19" t="s">
        <v>1062</v>
      </c>
      <c r="AU245" s="19" t="s">
        <v>82</v>
      </c>
    </row>
    <row r="246" s="2" customFormat="1" ht="37.8" customHeight="1">
      <c r="A246" s="38"/>
      <c r="B246" s="181"/>
      <c r="C246" s="182" t="s">
        <v>727</v>
      </c>
      <c r="D246" s="182" t="s">
        <v>259</v>
      </c>
      <c r="E246" s="183" t="s">
        <v>2484</v>
      </c>
      <c r="F246" s="184" t="s">
        <v>2485</v>
      </c>
      <c r="G246" s="185" t="s">
        <v>2365</v>
      </c>
      <c r="H246" s="186">
        <v>1</v>
      </c>
      <c r="I246" s="187"/>
      <c r="J246" s="188">
        <f>ROUND(I246*H246,2)</f>
        <v>0</v>
      </c>
      <c r="K246" s="184" t="s">
        <v>2351</v>
      </c>
      <c r="L246" s="39"/>
      <c r="M246" s="189" t="s">
        <v>1</v>
      </c>
      <c r="N246" s="190" t="s">
        <v>40</v>
      </c>
      <c r="O246" s="77"/>
      <c r="P246" s="191">
        <f>O246*H246</f>
        <v>0</v>
      </c>
      <c r="Q246" s="191">
        <v>0</v>
      </c>
      <c r="R246" s="191">
        <f>Q246*H246</f>
        <v>0</v>
      </c>
      <c r="S246" s="191">
        <v>0</v>
      </c>
      <c r="T246" s="192">
        <f>S246*H246</f>
        <v>0</v>
      </c>
      <c r="U246" s="38"/>
      <c r="V246" s="38"/>
      <c r="W246" s="38"/>
      <c r="X246" s="38"/>
      <c r="Y246" s="38"/>
      <c r="Z246" s="38"/>
      <c r="AA246" s="38"/>
      <c r="AB246" s="38"/>
      <c r="AC246" s="38"/>
      <c r="AD246" s="38"/>
      <c r="AE246" s="38"/>
      <c r="AR246" s="193" t="s">
        <v>364</v>
      </c>
      <c r="AT246" s="193" t="s">
        <v>259</v>
      </c>
      <c r="AU246" s="193" t="s">
        <v>82</v>
      </c>
      <c r="AY246" s="19" t="s">
        <v>257</v>
      </c>
      <c r="BE246" s="194">
        <f>IF(N246="základní",J246,0)</f>
        <v>0</v>
      </c>
      <c r="BF246" s="194">
        <f>IF(N246="snížená",J246,0)</f>
        <v>0</v>
      </c>
      <c r="BG246" s="194">
        <f>IF(N246="zákl. přenesená",J246,0)</f>
        <v>0</v>
      </c>
      <c r="BH246" s="194">
        <f>IF(N246="sníž. přenesená",J246,0)</f>
        <v>0</v>
      </c>
      <c r="BI246" s="194">
        <f>IF(N246="nulová",J246,0)</f>
        <v>0</v>
      </c>
      <c r="BJ246" s="19" t="s">
        <v>82</v>
      </c>
      <c r="BK246" s="194">
        <f>ROUND(I246*H246,2)</f>
        <v>0</v>
      </c>
      <c r="BL246" s="19" t="s">
        <v>364</v>
      </c>
      <c r="BM246" s="193" t="s">
        <v>1110</v>
      </c>
    </row>
    <row r="247" s="2" customFormat="1">
      <c r="A247" s="38"/>
      <c r="B247" s="39"/>
      <c r="C247" s="38"/>
      <c r="D247" s="196" t="s">
        <v>1062</v>
      </c>
      <c r="E247" s="38"/>
      <c r="F247" s="237" t="s">
        <v>2446</v>
      </c>
      <c r="G247" s="38"/>
      <c r="H247" s="38"/>
      <c r="I247" s="238"/>
      <c r="J247" s="38"/>
      <c r="K247" s="38"/>
      <c r="L247" s="39"/>
      <c r="M247" s="239"/>
      <c r="N247" s="240"/>
      <c r="O247" s="77"/>
      <c r="P247" s="77"/>
      <c r="Q247" s="77"/>
      <c r="R247" s="77"/>
      <c r="S247" s="77"/>
      <c r="T247" s="78"/>
      <c r="U247" s="38"/>
      <c r="V247" s="38"/>
      <c r="W247" s="38"/>
      <c r="X247" s="38"/>
      <c r="Y247" s="38"/>
      <c r="Z247" s="38"/>
      <c r="AA247" s="38"/>
      <c r="AB247" s="38"/>
      <c r="AC247" s="38"/>
      <c r="AD247" s="38"/>
      <c r="AE247" s="38"/>
      <c r="AT247" s="19" t="s">
        <v>1062</v>
      </c>
      <c r="AU247" s="19" t="s">
        <v>82</v>
      </c>
    </row>
    <row r="248" s="2" customFormat="1" ht="76.35" customHeight="1">
      <c r="A248" s="38"/>
      <c r="B248" s="181"/>
      <c r="C248" s="182" t="s">
        <v>736</v>
      </c>
      <c r="D248" s="182" t="s">
        <v>259</v>
      </c>
      <c r="E248" s="183" t="s">
        <v>2486</v>
      </c>
      <c r="F248" s="184" t="s">
        <v>2487</v>
      </c>
      <c r="G248" s="185" t="s">
        <v>774</v>
      </c>
      <c r="H248" s="186">
        <v>4</v>
      </c>
      <c r="I248" s="187"/>
      <c r="J248" s="188">
        <f>ROUND(I248*H248,2)</f>
        <v>0</v>
      </c>
      <c r="K248" s="184" t="s">
        <v>2355</v>
      </c>
      <c r="L248" s="39"/>
      <c r="M248" s="189" t="s">
        <v>1</v>
      </c>
      <c r="N248" s="190" t="s">
        <v>40</v>
      </c>
      <c r="O248" s="77"/>
      <c r="P248" s="191">
        <f>O248*H248</f>
        <v>0</v>
      </c>
      <c r="Q248" s="191">
        <v>0</v>
      </c>
      <c r="R248" s="191">
        <f>Q248*H248</f>
        <v>0</v>
      </c>
      <c r="S248" s="191">
        <v>0</v>
      </c>
      <c r="T248" s="192">
        <f>S248*H248</f>
        <v>0</v>
      </c>
      <c r="U248" s="38"/>
      <c r="V248" s="38"/>
      <c r="W248" s="38"/>
      <c r="X248" s="38"/>
      <c r="Y248" s="38"/>
      <c r="Z248" s="38"/>
      <c r="AA248" s="38"/>
      <c r="AB248" s="38"/>
      <c r="AC248" s="38"/>
      <c r="AD248" s="38"/>
      <c r="AE248" s="38"/>
      <c r="AR248" s="193" t="s">
        <v>364</v>
      </c>
      <c r="AT248" s="193" t="s">
        <v>259</v>
      </c>
      <c r="AU248" s="193" t="s">
        <v>82</v>
      </c>
      <c r="AY248" s="19" t="s">
        <v>257</v>
      </c>
      <c r="BE248" s="194">
        <f>IF(N248="základní",J248,0)</f>
        <v>0</v>
      </c>
      <c r="BF248" s="194">
        <f>IF(N248="snížená",J248,0)</f>
        <v>0</v>
      </c>
      <c r="BG248" s="194">
        <f>IF(N248="zákl. přenesená",J248,0)</f>
        <v>0</v>
      </c>
      <c r="BH248" s="194">
        <f>IF(N248="sníž. přenesená",J248,0)</f>
        <v>0</v>
      </c>
      <c r="BI248" s="194">
        <f>IF(N248="nulová",J248,0)</f>
        <v>0</v>
      </c>
      <c r="BJ248" s="19" t="s">
        <v>82</v>
      </c>
      <c r="BK248" s="194">
        <f>ROUND(I248*H248,2)</f>
        <v>0</v>
      </c>
      <c r="BL248" s="19" t="s">
        <v>364</v>
      </c>
      <c r="BM248" s="193" t="s">
        <v>1119</v>
      </c>
    </row>
    <row r="249" s="2" customFormat="1">
      <c r="A249" s="38"/>
      <c r="B249" s="39"/>
      <c r="C249" s="38"/>
      <c r="D249" s="196" t="s">
        <v>1062</v>
      </c>
      <c r="E249" s="38"/>
      <c r="F249" s="237" t="s">
        <v>2446</v>
      </c>
      <c r="G249" s="38"/>
      <c r="H249" s="38"/>
      <c r="I249" s="238"/>
      <c r="J249" s="38"/>
      <c r="K249" s="38"/>
      <c r="L249" s="39"/>
      <c r="M249" s="239"/>
      <c r="N249" s="240"/>
      <c r="O249" s="77"/>
      <c r="P249" s="77"/>
      <c r="Q249" s="77"/>
      <c r="R249" s="77"/>
      <c r="S249" s="77"/>
      <c r="T249" s="78"/>
      <c r="U249" s="38"/>
      <c r="V249" s="38"/>
      <c r="W249" s="38"/>
      <c r="X249" s="38"/>
      <c r="Y249" s="38"/>
      <c r="Z249" s="38"/>
      <c r="AA249" s="38"/>
      <c r="AB249" s="38"/>
      <c r="AC249" s="38"/>
      <c r="AD249" s="38"/>
      <c r="AE249" s="38"/>
      <c r="AT249" s="19" t="s">
        <v>1062</v>
      </c>
      <c r="AU249" s="19" t="s">
        <v>82</v>
      </c>
    </row>
    <row r="250" s="2" customFormat="1" ht="33" customHeight="1">
      <c r="A250" s="38"/>
      <c r="B250" s="181"/>
      <c r="C250" s="182" t="s">
        <v>740</v>
      </c>
      <c r="D250" s="182" t="s">
        <v>259</v>
      </c>
      <c r="E250" s="183" t="s">
        <v>2488</v>
      </c>
      <c r="F250" s="184" t="s">
        <v>2489</v>
      </c>
      <c r="G250" s="185" t="s">
        <v>2365</v>
      </c>
      <c r="H250" s="186">
        <v>1</v>
      </c>
      <c r="I250" s="187"/>
      <c r="J250" s="188">
        <f>ROUND(I250*H250,2)</f>
        <v>0</v>
      </c>
      <c r="K250" s="184" t="s">
        <v>2351</v>
      </c>
      <c r="L250" s="39"/>
      <c r="M250" s="189" t="s">
        <v>1</v>
      </c>
      <c r="N250" s="190" t="s">
        <v>40</v>
      </c>
      <c r="O250" s="77"/>
      <c r="P250" s="191">
        <f>O250*H250</f>
        <v>0</v>
      </c>
      <c r="Q250" s="191">
        <v>0</v>
      </c>
      <c r="R250" s="191">
        <f>Q250*H250</f>
        <v>0</v>
      </c>
      <c r="S250" s="191">
        <v>0</v>
      </c>
      <c r="T250" s="192">
        <f>S250*H250</f>
        <v>0</v>
      </c>
      <c r="U250" s="38"/>
      <c r="V250" s="38"/>
      <c r="W250" s="38"/>
      <c r="X250" s="38"/>
      <c r="Y250" s="38"/>
      <c r="Z250" s="38"/>
      <c r="AA250" s="38"/>
      <c r="AB250" s="38"/>
      <c r="AC250" s="38"/>
      <c r="AD250" s="38"/>
      <c r="AE250" s="38"/>
      <c r="AR250" s="193" t="s">
        <v>364</v>
      </c>
      <c r="AT250" s="193" t="s">
        <v>259</v>
      </c>
      <c r="AU250" s="193" t="s">
        <v>82</v>
      </c>
      <c r="AY250" s="19" t="s">
        <v>257</v>
      </c>
      <c r="BE250" s="194">
        <f>IF(N250="základní",J250,0)</f>
        <v>0</v>
      </c>
      <c r="BF250" s="194">
        <f>IF(N250="snížená",J250,0)</f>
        <v>0</v>
      </c>
      <c r="BG250" s="194">
        <f>IF(N250="zákl. přenesená",J250,0)</f>
        <v>0</v>
      </c>
      <c r="BH250" s="194">
        <f>IF(N250="sníž. přenesená",J250,0)</f>
        <v>0</v>
      </c>
      <c r="BI250" s="194">
        <f>IF(N250="nulová",J250,0)</f>
        <v>0</v>
      </c>
      <c r="BJ250" s="19" t="s">
        <v>82</v>
      </c>
      <c r="BK250" s="194">
        <f>ROUND(I250*H250,2)</f>
        <v>0</v>
      </c>
      <c r="BL250" s="19" t="s">
        <v>364</v>
      </c>
      <c r="BM250" s="193" t="s">
        <v>1129</v>
      </c>
    </row>
    <row r="251" s="2" customFormat="1">
      <c r="A251" s="38"/>
      <c r="B251" s="39"/>
      <c r="C251" s="38"/>
      <c r="D251" s="196" t="s">
        <v>1062</v>
      </c>
      <c r="E251" s="38"/>
      <c r="F251" s="237" t="s">
        <v>2446</v>
      </c>
      <c r="G251" s="38"/>
      <c r="H251" s="38"/>
      <c r="I251" s="238"/>
      <c r="J251" s="38"/>
      <c r="K251" s="38"/>
      <c r="L251" s="39"/>
      <c r="M251" s="239"/>
      <c r="N251" s="240"/>
      <c r="O251" s="77"/>
      <c r="P251" s="77"/>
      <c r="Q251" s="77"/>
      <c r="R251" s="77"/>
      <c r="S251" s="77"/>
      <c r="T251" s="78"/>
      <c r="U251" s="38"/>
      <c r="V251" s="38"/>
      <c r="W251" s="38"/>
      <c r="X251" s="38"/>
      <c r="Y251" s="38"/>
      <c r="Z251" s="38"/>
      <c r="AA251" s="38"/>
      <c r="AB251" s="38"/>
      <c r="AC251" s="38"/>
      <c r="AD251" s="38"/>
      <c r="AE251" s="38"/>
      <c r="AT251" s="19" t="s">
        <v>1062</v>
      </c>
      <c r="AU251" s="19" t="s">
        <v>82</v>
      </c>
    </row>
    <row r="252" s="2" customFormat="1" ht="33" customHeight="1">
      <c r="A252" s="38"/>
      <c r="B252" s="181"/>
      <c r="C252" s="182" t="s">
        <v>747</v>
      </c>
      <c r="D252" s="182" t="s">
        <v>259</v>
      </c>
      <c r="E252" s="183" t="s">
        <v>2490</v>
      </c>
      <c r="F252" s="184" t="s">
        <v>2491</v>
      </c>
      <c r="G252" s="185" t="s">
        <v>2365</v>
      </c>
      <c r="H252" s="186">
        <v>1</v>
      </c>
      <c r="I252" s="187"/>
      <c r="J252" s="188">
        <f>ROUND(I252*H252,2)</f>
        <v>0</v>
      </c>
      <c r="K252" s="184" t="s">
        <v>2351</v>
      </c>
      <c r="L252" s="39"/>
      <c r="M252" s="189" t="s">
        <v>1</v>
      </c>
      <c r="N252" s="190" t="s">
        <v>40</v>
      </c>
      <c r="O252" s="77"/>
      <c r="P252" s="191">
        <f>O252*H252</f>
        <v>0</v>
      </c>
      <c r="Q252" s="191">
        <v>0</v>
      </c>
      <c r="R252" s="191">
        <f>Q252*H252</f>
        <v>0</v>
      </c>
      <c r="S252" s="191">
        <v>0</v>
      </c>
      <c r="T252" s="192">
        <f>S252*H252</f>
        <v>0</v>
      </c>
      <c r="U252" s="38"/>
      <c r="V252" s="38"/>
      <c r="W252" s="38"/>
      <c r="X252" s="38"/>
      <c r="Y252" s="38"/>
      <c r="Z252" s="38"/>
      <c r="AA252" s="38"/>
      <c r="AB252" s="38"/>
      <c r="AC252" s="38"/>
      <c r="AD252" s="38"/>
      <c r="AE252" s="38"/>
      <c r="AR252" s="193" t="s">
        <v>364</v>
      </c>
      <c r="AT252" s="193" t="s">
        <v>259</v>
      </c>
      <c r="AU252" s="193" t="s">
        <v>82</v>
      </c>
      <c r="AY252" s="19" t="s">
        <v>257</v>
      </c>
      <c r="BE252" s="194">
        <f>IF(N252="základní",J252,0)</f>
        <v>0</v>
      </c>
      <c r="BF252" s="194">
        <f>IF(N252="snížená",J252,0)</f>
        <v>0</v>
      </c>
      <c r="BG252" s="194">
        <f>IF(N252="zákl. přenesená",J252,0)</f>
        <v>0</v>
      </c>
      <c r="BH252" s="194">
        <f>IF(N252="sníž. přenesená",J252,0)</f>
        <v>0</v>
      </c>
      <c r="BI252" s="194">
        <f>IF(N252="nulová",J252,0)</f>
        <v>0</v>
      </c>
      <c r="BJ252" s="19" t="s">
        <v>82</v>
      </c>
      <c r="BK252" s="194">
        <f>ROUND(I252*H252,2)</f>
        <v>0</v>
      </c>
      <c r="BL252" s="19" t="s">
        <v>364</v>
      </c>
      <c r="BM252" s="193" t="s">
        <v>1149</v>
      </c>
    </row>
    <row r="253" s="2" customFormat="1">
      <c r="A253" s="38"/>
      <c r="B253" s="39"/>
      <c r="C253" s="38"/>
      <c r="D253" s="196" t="s">
        <v>1062</v>
      </c>
      <c r="E253" s="38"/>
      <c r="F253" s="237" t="s">
        <v>2446</v>
      </c>
      <c r="G253" s="38"/>
      <c r="H253" s="38"/>
      <c r="I253" s="238"/>
      <c r="J253" s="38"/>
      <c r="K253" s="38"/>
      <c r="L253" s="39"/>
      <c r="M253" s="239"/>
      <c r="N253" s="240"/>
      <c r="O253" s="77"/>
      <c r="P253" s="77"/>
      <c r="Q253" s="77"/>
      <c r="R253" s="77"/>
      <c r="S253" s="77"/>
      <c r="T253" s="78"/>
      <c r="U253" s="38"/>
      <c r="V253" s="38"/>
      <c r="W253" s="38"/>
      <c r="X253" s="38"/>
      <c r="Y253" s="38"/>
      <c r="Z253" s="38"/>
      <c r="AA253" s="38"/>
      <c r="AB253" s="38"/>
      <c r="AC253" s="38"/>
      <c r="AD253" s="38"/>
      <c r="AE253" s="38"/>
      <c r="AT253" s="19" t="s">
        <v>1062</v>
      </c>
      <c r="AU253" s="19" t="s">
        <v>82</v>
      </c>
    </row>
    <row r="254" s="2" customFormat="1" ht="16.5" customHeight="1">
      <c r="A254" s="38"/>
      <c r="B254" s="181"/>
      <c r="C254" s="182" t="s">
        <v>751</v>
      </c>
      <c r="D254" s="182" t="s">
        <v>259</v>
      </c>
      <c r="E254" s="183" t="s">
        <v>2492</v>
      </c>
      <c r="F254" s="184" t="s">
        <v>2493</v>
      </c>
      <c r="G254" s="185" t="s">
        <v>493</v>
      </c>
      <c r="H254" s="186">
        <v>34</v>
      </c>
      <c r="I254" s="187"/>
      <c r="J254" s="188">
        <f>ROUND(I254*H254,2)</f>
        <v>0</v>
      </c>
      <c r="K254" s="184" t="s">
        <v>2355</v>
      </c>
      <c r="L254" s="39"/>
      <c r="M254" s="189" t="s">
        <v>1</v>
      </c>
      <c r="N254" s="190" t="s">
        <v>40</v>
      </c>
      <c r="O254" s="77"/>
      <c r="P254" s="191">
        <f>O254*H254</f>
        <v>0</v>
      </c>
      <c r="Q254" s="191">
        <v>0</v>
      </c>
      <c r="R254" s="191">
        <f>Q254*H254</f>
        <v>0</v>
      </c>
      <c r="S254" s="191">
        <v>0</v>
      </c>
      <c r="T254" s="192">
        <f>S254*H254</f>
        <v>0</v>
      </c>
      <c r="U254" s="38"/>
      <c r="V254" s="38"/>
      <c r="W254" s="38"/>
      <c r="X254" s="38"/>
      <c r="Y254" s="38"/>
      <c r="Z254" s="38"/>
      <c r="AA254" s="38"/>
      <c r="AB254" s="38"/>
      <c r="AC254" s="38"/>
      <c r="AD254" s="38"/>
      <c r="AE254" s="38"/>
      <c r="AR254" s="193" t="s">
        <v>364</v>
      </c>
      <c r="AT254" s="193" t="s">
        <v>259</v>
      </c>
      <c r="AU254" s="193" t="s">
        <v>82</v>
      </c>
      <c r="AY254" s="19" t="s">
        <v>257</v>
      </c>
      <c r="BE254" s="194">
        <f>IF(N254="základní",J254,0)</f>
        <v>0</v>
      </c>
      <c r="BF254" s="194">
        <f>IF(N254="snížená",J254,0)</f>
        <v>0</v>
      </c>
      <c r="BG254" s="194">
        <f>IF(N254="zákl. přenesená",J254,0)</f>
        <v>0</v>
      </c>
      <c r="BH254" s="194">
        <f>IF(N254="sníž. přenesená",J254,0)</f>
        <v>0</v>
      </c>
      <c r="BI254" s="194">
        <f>IF(N254="nulová",J254,0)</f>
        <v>0</v>
      </c>
      <c r="BJ254" s="19" t="s">
        <v>82</v>
      </c>
      <c r="BK254" s="194">
        <f>ROUND(I254*H254,2)</f>
        <v>0</v>
      </c>
      <c r="BL254" s="19" t="s">
        <v>364</v>
      </c>
      <c r="BM254" s="193" t="s">
        <v>1156</v>
      </c>
    </row>
    <row r="255" s="2" customFormat="1">
      <c r="A255" s="38"/>
      <c r="B255" s="39"/>
      <c r="C255" s="38"/>
      <c r="D255" s="196" t="s">
        <v>1062</v>
      </c>
      <c r="E255" s="38"/>
      <c r="F255" s="237" t="s">
        <v>2446</v>
      </c>
      <c r="G255" s="38"/>
      <c r="H255" s="38"/>
      <c r="I255" s="238"/>
      <c r="J255" s="38"/>
      <c r="K255" s="38"/>
      <c r="L255" s="39"/>
      <c r="M255" s="239"/>
      <c r="N255" s="240"/>
      <c r="O255" s="77"/>
      <c r="P255" s="77"/>
      <c r="Q255" s="77"/>
      <c r="R255" s="77"/>
      <c r="S255" s="77"/>
      <c r="T255" s="78"/>
      <c r="U255" s="38"/>
      <c r="V255" s="38"/>
      <c r="W255" s="38"/>
      <c r="X255" s="38"/>
      <c r="Y255" s="38"/>
      <c r="Z255" s="38"/>
      <c r="AA255" s="38"/>
      <c r="AB255" s="38"/>
      <c r="AC255" s="38"/>
      <c r="AD255" s="38"/>
      <c r="AE255" s="38"/>
      <c r="AT255" s="19" t="s">
        <v>1062</v>
      </c>
      <c r="AU255" s="19" t="s">
        <v>82</v>
      </c>
    </row>
    <row r="256" s="2" customFormat="1" ht="21.75" customHeight="1">
      <c r="A256" s="38"/>
      <c r="B256" s="181"/>
      <c r="C256" s="182" t="s">
        <v>758</v>
      </c>
      <c r="D256" s="182" t="s">
        <v>259</v>
      </c>
      <c r="E256" s="183" t="s">
        <v>2494</v>
      </c>
      <c r="F256" s="184" t="s">
        <v>2390</v>
      </c>
      <c r="G256" s="185" t="s">
        <v>2365</v>
      </c>
      <c r="H256" s="186">
        <v>6</v>
      </c>
      <c r="I256" s="187"/>
      <c r="J256" s="188">
        <f>ROUND(I256*H256,2)</f>
        <v>0</v>
      </c>
      <c r="K256" s="184" t="s">
        <v>2351</v>
      </c>
      <c r="L256" s="39"/>
      <c r="M256" s="189" t="s">
        <v>1</v>
      </c>
      <c r="N256" s="190" t="s">
        <v>40</v>
      </c>
      <c r="O256" s="77"/>
      <c r="P256" s="191">
        <f>O256*H256</f>
        <v>0</v>
      </c>
      <c r="Q256" s="191">
        <v>0</v>
      </c>
      <c r="R256" s="191">
        <f>Q256*H256</f>
        <v>0</v>
      </c>
      <c r="S256" s="191">
        <v>0</v>
      </c>
      <c r="T256" s="192">
        <f>S256*H256</f>
        <v>0</v>
      </c>
      <c r="U256" s="38"/>
      <c r="V256" s="38"/>
      <c r="W256" s="38"/>
      <c r="X256" s="38"/>
      <c r="Y256" s="38"/>
      <c r="Z256" s="38"/>
      <c r="AA256" s="38"/>
      <c r="AB256" s="38"/>
      <c r="AC256" s="38"/>
      <c r="AD256" s="38"/>
      <c r="AE256" s="38"/>
      <c r="AR256" s="193" t="s">
        <v>364</v>
      </c>
      <c r="AT256" s="193" t="s">
        <v>259</v>
      </c>
      <c r="AU256" s="193" t="s">
        <v>82</v>
      </c>
      <c r="AY256" s="19" t="s">
        <v>257</v>
      </c>
      <c r="BE256" s="194">
        <f>IF(N256="základní",J256,0)</f>
        <v>0</v>
      </c>
      <c r="BF256" s="194">
        <f>IF(N256="snížená",J256,0)</f>
        <v>0</v>
      </c>
      <c r="BG256" s="194">
        <f>IF(N256="zákl. přenesená",J256,0)</f>
        <v>0</v>
      </c>
      <c r="BH256" s="194">
        <f>IF(N256="sníž. přenesená",J256,0)</f>
        <v>0</v>
      </c>
      <c r="BI256" s="194">
        <f>IF(N256="nulová",J256,0)</f>
        <v>0</v>
      </c>
      <c r="BJ256" s="19" t="s">
        <v>82</v>
      </c>
      <c r="BK256" s="194">
        <f>ROUND(I256*H256,2)</f>
        <v>0</v>
      </c>
      <c r="BL256" s="19" t="s">
        <v>364</v>
      </c>
      <c r="BM256" s="193" t="s">
        <v>1165</v>
      </c>
    </row>
    <row r="257" s="2" customFormat="1">
      <c r="A257" s="38"/>
      <c r="B257" s="39"/>
      <c r="C257" s="38"/>
      <c r="D257" s="196" t="s">
        <v>1062</v>
      </c>
      <c r="E257" s="38"/>
      <c r="F257" s="237" t="s">
        <v>2446</v>
      </c>
      <c r="G257" s="38"/>
      <c r="H257" s="38"/>
      <c r="I257" s="238"/>
      <c r="J257" s="38"/>
      <c r="K257" s="38"/>
      <c r="L257" s="39"/>
      <c r="M257" s="239"/>
      <c r="N257" s="240"/>
      <c r="O257" s="77"/>
      <c r="P257" s="77"/>
      <c r="Q257" s="77"/>
      <c r="R257" s="77"/>
      <c r="S257" s="77"/>
      <c r="T257" s="78"/>
      <c r="U257" s="38"/>
      <c r="V257" s="38"/>
      <c r="W257" s="38"/>
      <c r="X257" s="38"/>
      <c r="Y257" s="38"/>
      <c r="Z257" s="38"/>
      <c r="AA257" s="38"/>
      <c r="AB257" s="38"/>
      <c r="AC257" s="38"/>
      <c r="AD257" s="38"/>
      <c r="AE257" s="38"/>
      <c r="AT257" s="19" t="s">
        <v>1062</v>
      </c>
      <c r="AU257" s="19" t="s">
        <v>82</v>
      </c>
    </row>
    <row r="258" s="2" customFormat="1" ht="21.75" customHeight="1">
      <c r="A258" s="38"/>
      <c r="B258" s="181"/>
      <c r="C258" s="182" t="s">
        <v>763</v>
      </c>
      <c r="D258" s="182" t="s">
        <v>259</v>
      </c>
      <c r="E258" s="183" t="s">
        <v>2495</v>
      </c>
      <c r="F258" s="184" t="s">
        <v>2496</v>
      </c>
      <c r="G258" s="185" t="s">
        <v>422</v>
      </c>
      <c r="H258" s="186">
        <v>288</v>
      </c>
      <c r="I258" s="187"/>
      <c r="J258" s="188">
        <f>ROUND(I258*H258,2)</f>
        <v>0</v>
      </c>
      <c r="K258" s="184" t="s">
        <v>2355</v>
      </c>
      <c r="L258" s="39"/>
      <c r="M258" s="189" t="s">
        <v>1</v>
      </c>
      <c r="N258" s="190" t="s">
        <v>40</v>
      </c>
      <c r="O258" s="77"/>
      <c r="P258" s="191">
        <f>O258*H258</f>
        <v>0</v>
      </c>
      <c r="Q258" s="191">
        <v>0</v>
      </c>
      <c r="R258" s="191">
        <f>Q258*H258</f>
        <v>0</v>
      </c>
      <c r="S258" s="191">
        <v>0</v>
      </c>
      <c r="T258" s="192">
        <f>S258*H258</f>
        <v>0</v>
      </c>
      <c r="U258" s="38"/>
      <c r="V258" s="38"/>
      <c r="W258" s="38"/>
      <c r="X258" s="38"/>
      <c r="Y258" s="38"/>
      <c r="Z258" s="38"/>
      <c r="AA258" s="38"/>
      <c r="AB258" s="38"/>
      <c r="AC258" s="38"/>
      <c r="AD258" s="38"/>
      <c r="AE258" s="38"/>
      <c r="AR258" s="193" t="s">
        <v>364</v>
      </c>
      <c r="AT258" s="193" t="s">
        <v>259</v>
      </c>
      <c r="AU258" s="193" t="s">
        <v>82</v>
      </c>
      <c r="AY258" s="19" t="s">
        <v>257</v>
      </c>
      <c r="BE258" s="194">
        <f>IF(N258="základní",J258,0)</f>
        <v>0</v>
      </c>
      <c r="BF258" s="194">
        <f>IF(N258="snížená",J258,0)</f>
        <v>0</v>
      </c>
      <c r="BG258" s="194">
        <f>IF(N258="zákl. přenesená",J258,0)</f>
        <v>0</v>
      </c>
      <c r="BH258" s="194">
        <f>IF(N258="sníž. přenesená",J258,0)</f>
        <v>0</v>
      </c>
      <c r="BI258" s="194">
        <f>IF(N258="nulová",J258,0)</f>
        <v>0</v>
      </c>
      <c r="BJ258" s="19" t="s">
        <v>82</v>
      </c>
      <c r="BK258" s="194">
        <f>ROUND(I258*H258,2)</f>
        <v>0</v>
      </c>
      <c r="BL258" s="19" t="s">
        <v>364</v>
      </c>
      <c r="BM258" s="193" t="s">
        <v>1175</v>
      </c>
    </row>
    <row r="259" s="2" customFormat="1">
      <c r="A259" s="38"/>
      <c r="B259" s="39"/>
      <c r="C259" s="38"/>
      <c r="D259" s="196" t="s">
        <v>1062</v>
      </c>
      <c r="E259" s="38"/>
      <c r="F259" s="237" t="s">
        <v>2446</v>
      </c>
      <c r="G259" s="38"/>
      <c r="H259" s="38"/>
      <c r="I259" s="238"/>
      <c r="J259" s="38"/>
      <c r="K259" s="38"/>
      <c r="L259" s="39"/>
      <c r="M259" s="239"/>
      <c r="N259" s="240"/>
      <c r="O259" s="77"/>
      <c r="P259" s="77"/>
      <c r="Q259" s="77"/>
      <c r="R259" s="77"/>
      <c r="S259" s="77"/>
      <c r="T259" s="78"/>
      <c r="U259" s="38"/>
      <c r="V259" s="38"/>
      <c r="W259" s="38"/>
      <c r="X259" s="38"/>
      <c r="Y259" s="38"/>
      <c r="Z259" s="38"/>
      <c r="AA259" s="38"/>
      <c r="AB259" s="38"/>
      <c r="AC259" s="38"/>
      <c r="AD259" s="38"/>
      <c r="AE259" s="38"/>
      <c r="AT259" s="19" t="s">
        <v>1062</v>
      </c>
      <c r="AU259" s="19" t="s">
        <v>82</v>
      </c>
    </row>
    <row r="260" s="2" customFormat="1" ht="16.5" customHeight="1">
      <c r="A260" s="38"/>
      <c r="B260" s="181"/>
      <c r="C260" s="182" t="s">
        <v>767</v>
      </c>
      <c r="D260" s="182" t="s">
        <v>259</v>
      </c>
      <c r="E260" s="183" t="s">
        <v>2497</v>
      </c>
      <c r="F260" s="184" t="s">
        <v>2498</v>
      </c>
      <c r="G260" s="185" t="s">
        <v>422</v>
      </c>
      <c r="H260" s="186">
        <v>288</v>
      </c>
      <c r="I260" s="187"/>
      <c r="J260" s="188">
        <f>ROUND(I260*H260,2)</f>
        <v>0</v>
      </c>
      <c r="K260" s="184" t="s">
        <v>2355</v>
      </c>
      <c r="L260" s="39"/>
      <c r="M260" s="189" t="s">
        <v>1</v>
      </c>
      <c r="N260" s="190" t="s">
        <v>40</v>
      </c>
      <c r="O260" s="77"/>
      <c r="P260" s="191">
        <f>O260*H260</f>
        <v>0</v>
      </c>
      <c r="Q260" s="191">
        <v>0</v>
      </c>
      <c r="R260" s="191">
        <f>Q260*H260</f>
        <v>0</v>
      </c>
      <c r="S260" s="191">
        <v>0</v>
      </c>
      <c r="T260" s="192">
        <f>S260*H260</f>
        <v>0</v>
      </c>
      <c r="U260" s="38"/>
      <c r="V260" s="38"/>
      <c r="W260" s="38"/>
      <c r="X260" s="38"/>
      <c r="Y260" s="38"/>
      <c r="Z260" s="38"/>
      <c r="AA260" s="38"/>
      <c r="AB260" s="38"/>
      <c r="AC260" s="38"/>
      <c r="AD260" s="38"/>
      <c r="AE260" s="38"/>
      <c r="AR260" s="193" t="s">
        <v>364</v>
      </c>
      <c r="AT260" s="193" t="s">
        <v>259</v>
      </c>
      <c r="AU260" s="193" t="s">
        <v>82</v>
      </c>
      <c r="AY260" s="19" t="s">
        <v>257</v>
      </c>
      <c r="BE260" s="194">
        <f>IF(N260="základní",J260,0)</f>
        <v>0</v>
      </c>
      <c r="BF260" s="194">
        <f>IF(N260="snížená",J260,0)</f>
        <v>0</v>
      </c>
      <c r="BG260" s="194">
        <f>IF(N260="zákl. přenesená",J260,0)</f>
        <v>0</v>
      </c>
      <c r="BH260" s="194">
        <f>IF(N260="sníž. přenesená",J260,0)</f>
        <v>0</v>
      </c>
      <c r="BI260" s="194">
        <f>IF(N260="nulová",J260,0)</f>
        <v>0</v>
      </c>
      <c r="BJ260" s="19" t="s">
        <v>82</v>
      </c>
      <c r="BK260" s="194">
        <f>ROUND(I260*H260,2)</f>
        <v>0</v>
      </c>
      <c r="BL260" s="19" t="s">
        <v>364</v>
      </c>
      <c r="BM260" s="193" t="s">
        <v>1185</v>
      </c>
    </row>
    <row r="261" s="2" customFormat="1">
      <c r="A261" s="38"/>
      <c r="B261" s="39"/>
      <c r="C261" s="38"/>
      <c r="D261" s="196" t="s">
        <v>1062</v>
      </c>
      <c r="E261" s="38"/>
      <c r="F261" s="237" t="s">
        <v>2446</v>
      </c>
      <c r="G261" s="38"/>
      <c r="H261" s="38"/>
      <c r="I261" s="238"/>
      <c r="J261" s="38"/>
      <c r="K261" s="38"/>
      <c r="L261" s="39"/>
      <c r="M261" s="239"/>
      <c r="N261" s="240"/>
      <c r="O261" s="77"/>
      <c r="P261" s="77"/>
      <c r="Q261" s="77"/>
      <c r="R261" s="77"/>
      <c r="S261" s="77"/>
      <c r="T261" s="78"/>
      <c r="U261" s="38"/>
      <c r="V261" s="38"/>
      <c r="W261" s="38"/>
      <c r="X261" s="38"/>
      <c r="Y261" s="38"/>
      <c r="Z261" s="38"/>
      <c r="AA261" s="38"/>
      <c r="AB261" s="38"/>
      <c r="AC261" s="38"/>
      <c r="AD261" s="38"/>
      <c r="AE261" s="38"/>
      <c r="AT261" s="19" t="s">
        <v>1062</v>
      </c>
      <c r="AU261" s="19" t="s">
        <v>82</v>
      </c>
    </row>
    <row r="262" s="2" customFormat="1" ht="16.5" customHeight="1">
      <c r="A262" s="38"/>
      <c r="B262" s="181"/>
      <c r="C262" s="182" t="s">
        <v>771</v>
      </c>
      <c r="D262" s="182" t="s">
        <v>259</v>
      </c>
      <c r="E262" s="183" t="s">
        <v>2391</v>
      </c>
      <c r="F262" s="184" t="s">
        <v>2392</v>
      </c>
      <c r="G262" s="185" t="s">
        <v>1799</v>
      </c>
      <c r="H262" s="186">
        <v>250</v>
      </c>
      <c r="I262" s="187"/>
      <c r="J262" s="188">
        <f>ROUND(I262*H262,2)</f>
        <v>0</v>
      </c>
      <c r="K262" s="184" t="s">
        <v>2355</v>
      </c>
      <c r="L262" s="39"/>
      <c r="M262" s="189" t="s">
        <v>1</v>
      </c>
      <c r="N262" s="190" t="s">
        <v>40</v>
      </c>
      <c r="O262" s="77"/>
      <c r="P262" s="191">
        <f>O262*H262</f>
        <v>0</v>
      </c>
      <c r="Q262" s="191">
        <v>0</v>
      </c>
      <c r="R262" s="191">
        <f>Q262*H262</f>
        <v>0</v>
      </c>
      <c r="S262" s="191">
        <v>0</v>
      </c>
      <c r="T262" s="192">
        <f>S262*H262</f>
        <v>0</v>
      </c>
      <c r="U262" s="38"/>
      <c r="V262" s="38"/>
      <c r="W262" s="38"/>
      <c r="X262" s="38"/>
      <c r="Y262" s="38"/>
      <c r="Z262" s="38"/>
      <c r="AA262" s="38"/>
      <c r="AB262" s="38"/>
      <c r="AC262" s="38"/>
      <c r="AD262" s="38"/>
      <c r="AE262" s="38"/>
      <c r="AR262" s="193" t="s">
        <v>364</v>
      </c>
      <c r="AT262" s="193" t="s">
        <v>259</v>
      </c>
      <c r="AU262" s="193" t="s">
        <v>82</v>
      </c>
      <c r="AY262" s="19" t="s">
        <v>257</v>
      </c>
      <c r="BE262" s="194">
        <f>IF(N262="základní",J262,0)</f>
        <v>0</v>
      </c>
      <c r="BF262" s="194">
        <f>IF(N262="snížená",J262,0)</f>
        <v>0</v>
      </c>
      <c r="BG262" s="194">
        <f>IF(N262="zákl. přenesená",J262,0)</f>
        <v>0</v>
      </c>
      <c r="BH262" s="194">
        <f>IF(N262="sníž. přenesená",J262,0)</f>
        <v>0</v>
      </c>
      <c r="BI262" s="194">
        <f>IF(N262="nulová",J262,0)</f>
        <v>0</v>
      </c>
      <c r="BJ262" s="19" t="s">
        <v>82</v>
      </c>
      <c r="BK262" s="194">
        <f>ROUND(I262*H262,2)</f>
        <v>0</v>
      </c>
      <c r="BL262" s="19" t="s">
        <v>364</v>
      </c>
      <c r="BM262" s="193" t="s">
        <v>1194</v>
      </c>
    </row>
    <row r="263" s="2" customFormat="1">
      <c r="A263" s="38"/>
      <c r="B263" s="39"/>
      <c r="C263" s="38"/>
      <c r="D263" s="196" t="s">
        <v>1062</v>
      </c>
      <c r="E263" s="38"/>
      <c r="F263" s="237" t="s">
        <v>2446</v>
      </c>
      <c r="G263" s="38"/>
      <c r="H263" s="38"/>
      <c r="I263" s="238"/>
      <c r="J263" s="38"/>
      <c r="K263" s="38"/>
      <c r="L263" s="39"/>
      <c r="M263" s="239"/>
      <c r="N263" s="240"/>
      <c r="O263" s="77"/>
      <c r="P263" s="77"/>
      <c r="Q263" s="77"/>
      <c r="R263" s="77"/>
      <c r="S263" s="77"/>
      <c r="T263" s="78"/>
      <c r="U263" s="38"/>
      <c r="V263" s="38"/>
      <c r="W263" s="38"/>
      <c r="X263" s="38"/>
      <c r="Y263" s="38"/>
      <c r="Z263" s="38"/>
      <c r="AA263" s="38"/>
      <c r="AB263" s="38"/>
      <c r="AC263" s="38"/>
      <c r="AD263" s="38"/>
      <c r="AE263" s="38"/>
      <c r="AT263" s="19" t="s">
        <v>1062</v>
      </c>
      <c r="AU263" s="19" t="s">
        <v>82</v>
      </c>
    </row>
    <row r="264" s="2" customFormat="1" ht="16.5" customHeight="1">
      <c r="A264" s="38"/>
      <c r="B264" s="181"/>
      <c r="C264" s="182" t="s">
        <v>776</v>
      </c>
      <c r="D264" s="182" t="s">
        <v>259</v>
      </c>
      <c r="E264" s="183" t="s">
        <v>2415</v>
      </c>
      <c r="F264" s="184" t="s">
        <v>2416</v>
      </c>
      <c r="G264" s="185" t="s">
        <v>2417</v>
      </c>
      <c r="H264" s="186">
        <v>20</v>
      </c>
      <c r="I264" s="187"/>
      <c r="J264" s="188">
        <f>ROUND(I264*H264,2)</f>
        <v>0</v>
      </c>
      <c r="K264" s="184" t="s">
        <v>2355</v>
      </c>
      <c r="L264" s="39"/>
      <c r="M264" s="189" t="s">
        <v>1</v>
      </c>
      <c r="N264" s="190" t="s">
        <v>40</v>
      </c>
      <c r="O264" s="77"/>
      <c r="P264" s="191">
        <f>O264*H264</f>
        <v>0</v>
      </c>
      <c r="Q264" s="191">
        <v>0</v>
      </c>
      <c r="R264" s="191">
        <f>Q264*H264</f>
        <v>0</v>
      </c>
      <c r="S264" s="191">
        <v>0</v>
      </c>
      <c r="T264" s="192">
        <f>S264*H264</f>
        <v>0</v>
      </c>
      <c r="U264" s="38"/>
      <c r="V264" s="38"/>
      <c r="W264" s="38"/>
      <c r="X264" s="38"/>
      <c r="Y264" s="38"/>
      <c r="Z264" s="38"/>
      <c r="AA264" s="38"/>
      <c r="AB264" s="38"/>
      <c r="AC264" s="38"/>
      <c r="AD264" s="38"/>
      <c r="AE264" s="38"/>
      <c r="AR264" s="193" t="s">
        <v>364</v>
      </c>
      <c r="AT264" s="193" t="s">
        <v>259</v>
      </c>
      <c r="AU264" s="193" t="s">
        <v>82</v>
      </c>
      <c r="AY264" s="19" t="s">
        <v>257</v>
      </c>
      <c r="BE264" s="194">
        <f>IF(N264="základní",J264,0)</f>
        <v>0</v>
      </c>
      <c r="BF264" s="194">
        <f>IF(N264="snížená",J264,0)</f>
        <v>0</v>
      </c>
      <c r="BG264" s="194">
        <f>IF(N264="zákl. přenesená",J264,0)</f>
        <v>0</v>
      </c>
      <c r="BH264" s="194">
        <f>IF(N264="sníž. přenesená",J264,0)</f>
        <v>0</v>
      </c>
      <c r="BI264" s="194">
        <f>IF(N264="nulová",J264,0)</f>
        <v>0</v>
      </c>
      <c r="BJ264" s="19" t="s">
        <v>82</v>
      </c>
      <c r="BK264" s="194">
        <f>ROUND(I264*H264,2)</f>
        <v>0</v>
      </c>
      <c r="BL264" s="19" t="s">
        <v>364</v>
      </c>
      <c r="BM264" s="193" t="s">
        <v>1203</v>
      </c>
    </row>
    <row r="265" s="2" customFormat="1">
      <c r="A265" s="38"/>
      <c r="B265" s="39"/>
      <c r="C265" s="38"/>
      <c r="D265" s="196" t="s">
        <v>1062</v>
      </c>
      <c r="E265" s="38"/>
      <c r="F265" s="237" t="s">
        <v>2446</v>
      </c>
      <c r="G265" s="38"/>
      <c r="H265" s="38"/>
      <c r="I265" s="238"/>
      <c r="J265" s="38"/>
      <c r="K265" s="38"/>
      <c r="L265" s="39"/>
      <c r="M265" s="239"/>
      <c r="N265" s="240"/>
      <c r="O265" s="77"/>
      <c r="P265" s="77"/>
      <c r="Q265" s="77"/>
      <c r="R265" s="77"/>
      <c r="S265" s="77"/>
      <c r="T265" s="78"/>
      <c r="U265" s="38"/>
      <c r="V265" s="38"/>
      <c r="W265" s="38"/>
      <c r="X265" s="38"/>
      <c r="Y265" s="38"/>
      <c r="Z265" s="38"/>
      <c r="AA265" s="38"/>
      <c r="AB265" s="38"/>
      <c r="AC265" s="38"/>
      <c r="AD265" s="38"/>
      <c r="AE265" s="38"/>
      <c r="AT265" s="19" t="s">
        <v>1062</v>
      </c>
      <c r="AU265" s="19" t="s">
        <v>82</v>
      </c>
    </row>
    <row r="266" s="2" customFormat="1" ht="24.15" customHeight="1">
      <c r="A266" s="38"/>
      <c r="B266" s="181"/>
      <c r="C266" s="182" t="s">
        <v>783</v>
      </c>
      <c r="D266" s="182" t="s">
        <v>259</v>
      </c>
      <c r="E266" s="183" t="s">
        <v>2499</v>
      </c>
      <c r="F266" s="184" t="s">
        <v>2500</v>
      </c>
      <c r="G266" s="185" t="s">
        <v>2422</v>
      </c>
      <c r="H266" s="246"/>
      <c r="I266" s="187"/>
      <c r="J266" s="188">
        <f>ROUND(I266*H266,2)</f>
        <v>0</v>
      </c>
      <c r="K266" s="184" t="s">
        <v>2355</v>
      </c>
      <c r="L266" s="39"/>
      <c r="M266" s="189" t="s">
        <v>1</v>
      </c>
      <c r="N266" s="190" t="s">
        <v>40</v>
      </c>
      <c r="O266" s="77"/>
      <c r="P266" s="191">
        <f>O266*H266</f>
        <v>0</v>
      </c>
      <c r="Q266" s="191">
        <v>0</v>
      </c>
      <c r="R266" s="191">
        <f>Q266*H266</f>
        <v>0</v>
      </c>
      <c r="S266" s="191">
        <v>0</v>
      </c>
      <c r="T266" s="192">
        <f>S266*H266</f>
        <v>0</v>
      </c>
      <c r="U266" s="38"/>
      <c r="V266" s="38"/>
      <c r="W266" s="38"/>
      <c r="X266" s="38"/>
      <c r="Y266" s="38"/>
      <c r="Z266" s="38"/>
      <c r="AA266" s="38"/>
      <c r="AB266" s="38"/>
      <c r="AC266" s="38"/>
      <c r="AD266" s="38"/>
      <c r="AE266" s="38"/>
      <c r="AR266" s="193" t="s">
        <v>364</v>
      </c>
      <c r="AT266" s="193" t="s">
        <v>259</v>
      </c>
      <c r="AU266" s="193" t="s">
        <v>82</v>
      </c>
      <c r="AY266" s="19" t="s">
        <v>257</v>
      </c>
      <c r="BE266" s="194">
        <f>IF(N266="základní",J266,0)</f>
        <v>0</v>
      </c>
      <c r="BF266" s="194">
        <f>IF(N266="snížená",J266,0)</f>
        <v>0</v>
      </c>
      <c r="BG266" s="194">
        <f>IF(N266="zákl. přenesená",J266,0)</f>
        <v>0</v>
      </c>
      <c r="BH266" s="194">
        <f>IF(N266="sníž. přenesená",J266,0)</f>
        <v>0</v>
      </c>
      <c r="BI266" s="194">
        <f>IF(N266="nulová",J266,0)</f>
        <v>0</v>
      </c>
      <c r="BJ266" s="19" t="s">
        <v>82</v>
      </c>
      <c r="BK266" s="194">
        <f>ROUND(I266*H266,2)</f>
        <v>0</v>
      </c>
      <c r="BL266" s="19" t="s">
        <v>364</v>
      </c>
      <c r="BM266" s="193" t="s">
        <v>1213</v>
      </c>
    </row>
    <row r="267" s="2" customFormat="1">
      <c r="A267" s="38"/>
      <c r="B267" s="39"/>
      <c r="C267" s="38"/>
      <c r="D267" s="196" t="s">
        <v>1062</v>
      </c>
      <c r="E267" s="38"/>
      <c r="F267" s="237" t="s">
        <v>2441</v>
      </c>
      <c r="G267" s="38"/>
      <c r="H267" s="38"/>
      <c r="I267" s="238"/>
      <c r="J267" s="38"/>
      <c r="K267" s="38"/>
      <c r="L267" s="39"/>
      <c r="M267" s="239"/>
      <c r="N267" s="240"/>
      <c r="O267" s="77"/>
      <c r="P267" s="77"/>
      <c r="Q267" s="77"/>
      <c r="R267" s="77"/>
      <c r="S267" s="77"/>
      <c r="T267" s="78"/>
      <c r="U267" s="38"/>
      <c r="V267" s="38"/>
      <c r="W267" s="38"/>
      <c r="X267" s="38"/>
      <c r="Y267" s="38"/>
      <c r="Z267" s="38"/>
      <c r="AA267" s="38"/>
      <c r="AB267" s="38"/>
      <c r="AC267" s="38"/>
      <c r="AD267" s="38"/>
      <c r="AE267" s="38"/>
      <c r="AT267" s="19" t="s">
        <v>1062</v>
      </c>
      <c r="AU267" s="19" t="s">
        <v>82</v>
      </c>
    </row>
    <row r="268" s="12" customFormat="1" ht="25.92" customHeight="1">
      <c r="A268" s="12"/>
      <c r="B268" s="168"/>
      <c r="C268" s="12"/>
      <c r="D268" s="169" t="s">
        <v>74</v>
      </c>
      <c r="E268" s="170" t="s">
        <v>2501</v>
      </c>
      <c r="F268" s="170" t="s">
        <v>2502</v>
      </c>
      <c r="G268" s="12"/>
      <c r="H268" s="12"/>
      <c r="I268" s="171"/>
      <c r="J268" s="172">
        <f>BK268</f>
        <v>0</v>
      </c>
      <c r="K268" s="12"/>
      <c r="L268" s="168"/>
      <c r="M268" s="173"/>
      <c r="N268" s="174"/>
      <c r="O268" s="174"/>
      <c r="P268" s="175">
        <f>P269</f>
        <v>0</v>
      </c>
      <c r="Q268" s="174"/>
      <c r="R268" s="175">
        <f>R269</f>
        <v>0</v>
      </c>
      <c r="S268" s="174"/>
      <c r="T268" s="176">
        <f>T269</f>
        <v>0</v>
      </c>
      <c r="U268" s="12"/>
      <c r="V268" s="12"/>
      <c r="W268" s="12"/>
      <c r="X268" s="12"/>
      <c r="Y268" s="12"/>
      <c r="Z268" s="12"/>
      <c r="AA268" s="12"/>
      <c r="AB268" s="12"/>
      <c r="AC268" s="12"/>
      <c r="AD268" s="12"/>
      <c r="AE268" s="12"/>
      <c r="AR268" s="169" t="s">
        <v>82</v>
      </c>
      <c r="AT268" s="177" t="s">
        <v>74</v>
      </c>
      <c r="AU268" s="177" t="s">
        <v>75</v>
      </c>
      <c r="AY268" s="169" t="s">
        <v>257</v>
      </c>
      <c r="BK268" s="178">
        <f>BK269</f>
        <v>0</v>
      </c>
    </row>
    <row r="269" s="2" customFormat="1" ht="37.8" customHeight="1">
      <c r="A269" s="38"/>
      <c r="B269" s="181"/>
      <c r="C269" s="182" t="s">
        <v>791</v>
      </c>
      <c r="D269" s="182" t="s">
        <v>259</v>
      </c>
      <c r="E269" s="183" t="s">
        <v>2503</v>
      </c>
      <c r="F269" s="184" t="s">
        <v>2504</v>
      </c>
      <c r="G269" s="185" t="s">
        <v>2505</v>
      </c>
      <c r="H269" s="186">
        <v>45</v>
      </c>
      <c r="I269" s="187"/>
      <c r="J269" s="188">
        <f>ROUND(I269*H269,2)</f>
        <v>0</v>
      </c>
      <c r="K269" s="184" t="s">
        <v>2351</v>
      </c>
      <c r="L269" s="39"/>
      <c r="M269" s="241" t="s">
        <v>1</v>
      </c>
      <c r="N269" s="242" t="s">
        <v>40</v>
      </c>
      <c r="O269" s="243"/>
      <c r="P269" s="244">
        <f>O269*H269</f>
        <v>0</v>
      </c>
      <c r="Q269" s="244">
        <v>0</v>
      </c>
      <c r="R269" s="244">
        <f>Q269*H269</f>
        <v>0</v>
      </c>
      <c r="S269" s="244">
        <v>0</v>
      </c>
      <c r="T269" s="245">
        <f>S269*H269</f>
        <v>0</v>
      </c>
      <c r="U269" s="38"/>
      <c r="V269" s="38"/>
      <c r="W269" s="38"/>
      <c r="X269" s="38"/>
      <c r="Y269" s="38"/>
      <c r="Z269" s="38"/>
      <c r="AA269" s="38"/>
      <c r="AB269" s="38"/>
      <c r="AC269" s="38"/>
      <c r="AD269" s="38"/>
      <c r="AE269" s="38"/>
      <c r="AR269" s="193" t="s">
        <v>108</v>
      </c>
      <c r="AT269" s="193" t="s">
        <v>259</v>
      </c>
      <c r="AU269" s="193" t="s">
        <v>82</v>
      </c>
      <c r="AY269" s="19" t="s">
        <v>257</v>
      </c>
      <c r="BE269" s="194">
        <f>IF(N269="základní",J269,0)</f>
        <v>0</v>
      </c>
      <c r="BF269" s="194">
        <f>IF(N269="snížená",J269,0)</f>
        <v>0</v>
      </c>
      <c r="BG269" s="194">
        <f>IF(N269="zákl. přenesená",J269,0)</f>
        <v>0</v>
      </c>
      <c r="BH269" s="194">
        <f>IF(N269="sníž. přenesená",J269,0)</f>
        <v>0</v>
      </c>
      <c r="BI269" s="194">
        <f>IF(N269="nulová",J269,0)</f>
        <v>0</v>
      </c>
      <c r="BJ269" s="19" t="s">
        <v>82</v>
      </c>
      <c r="BK269" s="194">
        <f>ROUND(I269*H269,2)</f>
        <v>0</v>
      </c>
      <c r="BL269" s="19" t="s">
        <v>108</v>
      </c>
      <c r="BM269" s="193" t="s">
        <v>1225</v>
      </c>
    </row>
    <row r="270" s="2" customFormat="1" ht="6.96" customHeight="1">
      <c r="A270" s="38"/>
      <c r="B270" s="60"/>
      <c r="C270" s="61"/>
      <c r="D270" s="61"/>
      <c r="E270" s="61"/>
      <c r="F270" s="61"/>
      <c r="G270" s="61"/>
      <c r="H270" s="61"/>
      <c r="I270" s="61"/>
      <c r="J270" s="61"/>
      <c r="K270" s="61"/>
      <c r="L270" s="39"/>
      <c r="M270" s="38"/>
      <c r="O270" s="38"/>
      <c r="P270" s="38"/>
      <c r="Q270" s="38"/>
      <c r="R270" s="38"/>
      <c r="S270" s="38"/>
      <c r="T270" s="38"/>
      <c r="U270" s="38"/>
      <c r="V270" s="38"/>
      <c r="W270" s="38"/>
      <c r="X270" s="38"/>
      <c r="Y270" s="38"/>
      <c r="Z270" s="38"/>
      <c r="AA270" s="38"/>
      <c r="AB270" s="38"/>
      <c r="AC270" s="38"/>
      <c r="AD270" s="38"/>
      <c r="AE270" s="38"/>
    </row>
  </sheetData>
  <autoFilter ref="C127:K269"/>
  <mergeCells count="15">
    <mergeCell ref="E7:H7"/>
    <mergeCell ref="E11:H11"/>
    <mergeCell ref="E9:H9"/>
    <mergeCell ref="E13:H13"/>
    <mergeCell ref="E22:H22"/>
    <mergeCell ref="E31:H31"/>
    <mergeCell ref="E85:H85"/>
    <mergeCell ref="E89:H89"/>
    <mergeCell ref="E87:H87"/>
    <mergeCell ref="E91:H91"/>
    <mergeCell ref="E114:H114"/>
    <mergeCell ref="E118:H118"/>
    <mergeCell ref="E116:H116"/>
    <mergeCell ref="E120:H120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30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8" t="s">
        <v>5</v>
      </c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178</v>
      </c>
    </row>
    <row r="3" s="1" customFormat="1" ht="6.96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2"/>
      <c r="AT3" s="19" t="s">
        <v>85</v>
      </c>
    </row>
    <row r="4" s="1" customFormat="1" ht="24.96" customHeight="1">
      <c r="B4" s="22"/>
      <c r="D4" s="23" t="s">
        <v>198</v>
      </c>
      <c r="L4" s="22"/>
      <c r="M4" s="130" t="s">
        <v>10</v>
      </c>
      <c r="AT4" s="19" t="s">
        <v>3</v>
      </c>
    </row>
    <row r="5" s="1" customFormat="1" ht="6.96" customHeight="1">
      <c r="B5" s="22"/>
      <c r="L5" s="22"/>
    </row>
    <row r="6" s="1" customFormat="1" ht="12" customHeight="1">
      <c r="B6" s="22"/>
      <c r="D6" s="32" t="s">
        <v>16</v>
      </c>
      <c r="L6" s="22"/>
    </row>
    <row r="7" s="1" customFormat="1" ht="16.5" customHeight="1">
      <c r="B7" s="22"/>
      <c r="E7" s="131" t="str">
        <f>'Rekapitulace stavby'!K6</f>
        <v>FNOL Novostavba Pavilonu B</v>
      </c>
      <c r="F7" s="32"/>
      <c r="G7" s="32"/>
      <c r="H7" s="32"/>
      <c r="L7" s="22"/>
    </row>
    <row r="8">
      <c r="B8" s="22"/>
      <c r="D8" s="32" t="s">
        <v>199</v>
      </c>
      <c r="L8" s="22"/>
    </row>
    <row r="9" s="1" customFormat="1" ht="16.5" customHeight="1">
      <c r="B9" s="22"/>
      <c r="E9" s="131" t="s">
        <v>200</v>
      </c>
      <c r="F9" s="1"/>
      <c r="G9" s="1"/>
      <c r="H9" s="1"/>
      <c r="L9" s="22"/>
    </row>
    <row r="10" s="1" customFormat="1" ht="12" customHeight="1">
      <c r="B10" s="22"/>
      <c r="D10" s="32" t="s">
        <v>201</v>
      </c>
      <c r="L10" s="22"/>
    </row>
    <row r="11" s="2" customFormat="1" ht="16.5" customHeight="1">
      <c r="A11" s="38"/>
      <c r="B11" s="39"/>
      <c r="C11" s="38"/>
      <c r="D11" s="38"/>
      <c r="E11" s="132" t="s">
        <v>3838</v>
      </c>
      <c r="F11" s="38"/>
      <c r="G11" s="38"/>
      <c r="H11" s="38"/>
      <c r="I11" s="38"/>
      <c r="J11" s="38"/>
      <c r="K11" s="38"/>
      <c r="L11" s="55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</row>
    <row r="12" s="2" customFormat="1" ht="12" customHeight="1">
      <c r="A12" s="38"/>
      <c r="B12" s="39"/>
      <c r="C12" s="38"/>
      <c r="D12" s="32" t="s">
        <v>2982</v>
      </c>
      <c r="E12" s="38"/>
      <c r="F12" s="38"/>
      <c r="G12" s="38"/>
      <c r="H12" s="38"/>
      <c r="I12" s="38"/>
      <c r="J12" s="38"/>
      <c r="K12" s="38"/>
      <c r="L12" s="55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</row>
    <row r="13" s="2" customFormat="1" ht="16.5" customHeight="1">
      <c r="A13" s="38"/>
      <c r="B13" s="39"/>
      <c r="C13" s="38"/>
      <c r="D13" s="38"/>
      <c r="E13" s="67" t="s">
        <v>4624</v>
      </c>
      <c r="F13" s="38"/>
      <c r="G13" s="38"/>
      <c r="H13" s="38"/>
      <c r="I13" s="38"/>
      <c r="J13" s="38"/>
      <c r="K13" s="38"/>
      <c r="L13" s="55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="2" customFormat="1">
      <c r="A14" s="38"/>
      <c r="B14" s="39"/>
      <c r="C14" s="38"/>
      <c r="D14" s="38"/>
      <c r="E14" s="38"/>
      <c r="F14" s="38"/>
      <c r="G14" s="38"/>
      <c r="H14" s="38"/>
      <c r="I14" s="38"/>
      <c r="J14" s="38"/>
      <c r="K14" s="38"/>
      <c r="L14" s="55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="2" customFormat="1" ht="12" customHeight="1">
      <c r="A15" s="38"/>
      <c r="B15" s="39"/>
      <c r="C15" s="38"/>
      <c r="D15" s="32" t="s">
        <v>18</v>
      </c>
      <c r="E15" s="38"/>
      <c r="F15" s="27" t="s">
        <v>1</v>
      </c>
      <c r="G15" s="38"/>
      <c r="H15" s="38"/>
      <c r="I15" s="32" t="s">
        <v>19</v>
      </c>
      <c r="J15" s="27" t="s">
        <v>1</v>
      </c>
      <c r="K15" s="38"/>
      <c r="L15" s="55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6" s="2" customFormat="1" ht="12" customHeight="1">
      <c r="A16" s="38"/>
      <c r="B16" s="39"/>
      <c r="C16" s="38"/>
      <c r="D16" s="32" t="s">
        <v>20</v>
      </c>
      <c r="E16" s="38"/>
      <c r="F16" s="27" t="s">
        <v>21</v>
      </c>
      <c r="G16" s="38"/>
      <c r="H16" s="38"/>
      <c r="I16" s="32" t="s">
        <v>22</v>
      </c>
      <c r="J16" s="69" t="str">
        <f>'Rekapitulace stavby'!AN8</f>
        <v>8. 4. 2023</v>
      </c>
      <c r="K16" s="38"/>
      <c r="L16" s="55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</row>
    <row r="17" s="2" customFormat="1" ht="10.8" customHeight="1">
      <c r="A17" s="38"/>
      <c r="B17" s="39"/>
      <c r="C17" s="38"/>
      <c r="D17" s="38"/>
      <c r="E17" s="38"/>
      <c r="F17" s="38"/>
      <c r="G17" s="38"/>
      <c r="H17" s="38"/>
      <c r="I17" s="38"/>
      <c r="J17" s="38"/>
      <c r="K17" s="38"/>
      <c r="L17" s="55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</row>
    <row r="18" s="2" customFormat="1" ht="12" customHeight="1">
      <c r="A18" s="38"/>
      <c r="B18" s="39"/>
      <c r="C18" s="38"/>
      <c r="D18" s="32" t="s">
        <v>24</v>
      </c>
      <c r="E18" s="38"/>
      <c r="F18" s="38"/>
      <c r="G18" s="38"/>
      <c r="H18" s="38"/>
      <c r="I18" s="32" t="s">
        <v>25</v>
      </c>
      <c r="J18" s="27" t="s">
        <v>1</v>
      </c>
      <c r="K18" s="38"/>
      <c r="L18" s="55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</row>
    <row r="19" s="2" customFormat="1" ht="18" customHeight="1">
      <c r="A19" s="38"/>
      <c r="B19" s="39"/>
      <c r="C19" s="38"/>
      <c r="D19" s="38"/>
      <c r="E19" s="27" t="s">
        <v>26</v>
      </c>
      <c r="F19" s="38"/>
      <c r="G19" s="38"/>
      <c r="H19" s="38"/>
      <c r="I19" s="32" t="s">
        <v>27</v>
      </c>
      <c r="J19" s="27" t="s">
        <v>1</v>
      </c>
      <c r="K19" s="38"/>
      <c r="L19" s="55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</row>
    <row r="20" s="2" customFormat="1" ht="6.96" customHeight="1">
      <c r="A20" s="38"/>
      <c r="B20" s="39"/>
      <c r="C20" s="38"/>
      <c r="D20" s="38"/>
      <c r="E20" s="38"/>
      <c r="F20" s="38"/>
      <c r="G20" s="38"/>
      <c r="H20" s="38"/>
      <c r="I20" s="38"/>
      <c r="J20" s="38"/>
      <c r="K20" s="38"/>
      <c r="L20" s="55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</row>
    <row r="21" s="2" customFormat="1" ht="12" customHeight="1">
      <c r="A21" s="38"/>
      <c r="B21" s="39"/>
      <c r="C21" s="38"/>
      <c r="D21" s="32" t="s">
        <v>28</v>
      </c>
      <c r="E21" s="38"/>
      <c r="F21" s="38"/>
      <c r="G21" s="38"/>
      <c r="H21" s="38"/>
      <c r="I21" s="32" t="s">
        <v>25</v>
      </c>
      <c r="J21" s="33" t="str">
        <f>'Rekapitulace stavby'!AN13</f>
        <v>Vyplň údaj</v>
      </c>
      <c r="K21" s="38"/>
      <c r="L21" s="55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</row>
    <row r="22" s="2" customFormat="1" ht="18" customHeight="1">
      <c r="A22" s="38"/>
      <c r="B22" s="39"/>
      <c r="C22" s="38"/>
      <c r="D22" s="38"/>
      <c r="E22" s="33" t="str">
        <f>'Rekapitulace stavby'!E14</f>
        <v>Vyplň údaj</v>
      </c>
      <c r="F22" s="27"/>
      <c r="G22" s="27"/>
      <c r="H22" s="27"/>
      <c r="I22" s="32" t="s">
        <v>27</v>
      </c>
      <c r="J22" s="33" t="str">
        <f>'Rekapitulace stavby'!AN14</f>
        <v>Vyplň údaj</v>
      </c>
      <c r="K22" s="38"/>
      <c r="L22" s="55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</row>
    <row r="23" s="2" customFormat="1" ht="6.96" customHeight="1">
      <c r="A23" s="38"/>
      <c r="B23" s="39"/>
      <c r="C23" s="38"/>
      <c r="D23" s="38"/>
      <c r="E23" s="38"/>
      <c r="F23" s="38"/>
      <c r="G23" s="38"/>
      <c r="H23" s="38"/>
      <c r="I23" s="38"/>
      <c r="J23" s="38"/>
      <c r="K23" s="38"/>
      <c r="L23" s="55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</row>
    <row r="24" s="2" customFormat="1" ht="12" customHeight="1">
      <c r="A24" s="38"/>
      <c r="B24" s="39"/>
      <c r="C24" s="38"/>
      <c r="D24" s="32" t="s">
        <v>30</v>
      </c>
      <c r="E24" s="38"/>
      <c r="F24" s="38"/>
      <c r="G24" s="38"/>
      <c r="H24" s="38"/>
      <c r="I24" s="32" t="s">
        <v>25</v>
      </c>
      <c r="J24" s="27" t="s">
        <v>1</v>
      </c>
      <c r="K24" s="38"/>
      <c r="L24" s="55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</row>
    <row r="25" s="2" customFormat="1" ht="18" customHeight="1">
      <c r="A25" s="38"/>
      <c r="B25" s="39"/>
      <c r="C25" s="38"/>
      <c r="D25" s="38"/>
      <c r="E25" s="27" t="s">
        <v>31</v>
      </c>
      <c r="F25" s="38"/>
      <c r="G25" s="38"/>
      <c r="H25" s="38"/>
      <c r="I25" s="32" t="s">
        <v>27</v>
      </c>
      <c r="J25" s="27" t="s">
        <v>1</v>
      </c>
      <c r="K25" s="38"/>
      <c r="L25" s="55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</row>
    <row r="26" s="2" customFormat="1" ht="6.96" customHeight="1">
      <c r="A26" s="38"/>
      <c r="B26" s="39"/>
      <c r="C26" s="38"/>
      <c r="D26" s="38"/>
      <c r="E26" s="38"/>
      <c r="F26" s="38"/>
      <c r="G26" s="38"/>
      <c r="H26" s="38"/>
      <c r="I26" s="38"/>
      <c r="J26" s="38"/>
      <c r="K26" s="38"/>
      <c r="L26" s="55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="2" customFormat="1" ht="12" customHeight="1">
      <c r="A27" s="38"/>
      <c r="B27" s="39"/>
      <c r="C27" s="38"/>
      <c r="D27" s="32" t="s">
        <v>33</v>
      </c>
      <c r="E27" s="38"/>
      <c r="F27" s="38"/>
      <c r="G27" s="38"/>
      <c r="H27" s="38"/>
      <c r="I27" s="32" t="s">
        <v>25</v>
      </c>
      <c r="J27" s="27" t="str">
        <f>IF('Rekapitulace stavby'!AN19="","",'Rekapitulace stavby'!AN19)</f>
        <v/>
      </c>
      <c r="K27" s="38"/>
      <c r="L27" s="55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</row>
    <row r="28" s="2" customFormat="1" ht="18" customHeight="1">
      <c r="A28" s="38"/>
      <c r="B28" s="39"/>
      <c r="C28" s="38"/>
      <c r="D28" s="38"/>
      <c r="E28" s="27" t="str">
        <f>IF('Rekapitulace stavby'!E20="","",'Rekapitulace stavby'!E20)</f>
        <v xml:space="preserve"> </v>
      </c>
      <c r="F28" s="38"/>
      <c r="G28" s="38"/>
      <c r="H28" s="38"/>
      <c r="I28" s="32" t="s">
        <v>27</v>
      </c>
      <c r="J28" s="27" t="str">
        <f>IF('Rekapitulace stavby'!AN20="","",'Rekapitulace stavby'!AN20)</f>
        <v/>
      </c>
      <c r="K28" s="38"/>
      <c r="L28" s="55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="2" customFormat="1" ht="6.96" customHeight="1">
      <c r="A29" s="38"/>
      <c r="B29" s="39"/>
      <c r="C29" s="38"/>
      <c r="D29" s="38"/>
      <c r="E29" s="38"/>
      <c r="F29" s="38"/>
      <c r="G29" s="38"/>
      <c r="H29" s="38"/>
      <c r="I29" s="38"/>
      <c r="J29" s="38"/>
      <c r="K29" s="38"/>
      <c r="L29" s="55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</row>
    <row r="30" s="2" customFormat="1" ht="12" customHeight="1">
      <c r="A30" s="38"/>
      <c r="B30" s="39"/>
      <c r="C30" s="38"/>
      <c r="D30" s="32" t="s">
        <v>34</v>
      </c>
      <c r="E30" s="38"/>
      <c r="F30" s="38"/>
      <c r="G30" s="38"/>
      <c r="H30" s="38"/>
      <c r="I30" s="38"/>
      <c r="J30" s="38"/>
      <c r="K30" s="38"/>
      <c r="L30" s="55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="8" customFormat="1" ht="16.5" customHeight="1">
      <c r="A31" s="133"/>
      <c r="B31" s="134"/>
      <c r="C31" s="133"/>
      <c r="D31" s="133"/>
      <c r="E31" s="36" t="s">
        <v>1</v>
      </c>
      <c r="F31" s="36"/>
      <c r="G31" s="36"/>
      <c r="H31" s="36"/>
      <c r="I31" s="133"/>
      <c r="J31" s="133"/>
      <c r="K31" s="133"/>
      <c r="L31" s="135"/>
      <c r="S31" s="133"/>
      <c r="T31" s="133"/>
      <c r="U31" s="133"/>
      <c r="V31" s="133"/>
      <c r="W31" s="133"/>
      <c r="X31" s="133"/>
      <c r="Y31" s="133"/>
      <c r="Z31" s="133"/>
      <c r="AA31" s="133"/>
      <c r="AB31" s="133"/>
      <c r="AC31" s="133"/>
      <c r="AD31" s="133"/>
      <c r="AE31" s="133"/>
    </row>
    <row r="32" s="2" customFormat="1" ht="6.96" customHeight="1">
      <c r="A32" s="38"/>
      <c r="B32" s="39"/>
      <c r="C32" s="38"/>
      <c r="D32" s="38"/>
      <c r="E32" s="38"/>
      <c r="F32" s="38"/>
      <c r="G32" s="38"/>
      <c r="H32" s="38"/>
      <c r="I32" s="38"/>
      <c r="J32" s="38"/>
      <c r="K32" s="38"/>
      <c r="L32" s="55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="2" customFormat="1" ht="6.96" customHeight="1">
      <c r="A33" s="38"/>
      <c r="B33" s="39"/>
      <c r="C33" s="38"/>
      <c r="D33" s="90"/>
      <c r="E33" s="90"/>
      <c r="F33" s="90"/>
      <c r="G33" s="90"/>
      <c r="H33" s="90"/>
      <c r="I33" s="90"/>
      <c r="J33" s="90"/>
      <c r="K33" s="90"/>
      <c r="L33" s="55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="2" customFormat="1" ht="25.44" customHeight="1">
      <c r="A34" s="38"/>
      <c r="B34" s="39"/>
      <c r="C34" s="38"/>
      <c r="D34" s="136" t="s">
        <v>35</v>
      </c>
      <c r="E34" s="38"/>
      <c r="F34" s="38"/>
      <c r="G34" s="38"/>
      <c r="H34" s="38"/>
      <c r="I34" s="38"/>
      <c r="J34" s="96">
        <f>ROUND(J125, 2)</f>
        <v>0</v>
      </c>
      <c r="K34" s="38"/>
      <c r="L34" s="55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s="2" customFormat="1" ht="6.96" customHeight="1">
      <c r="A35" s="38"/>
      <c r="B35" s="39"/>
      <c r="C35" s="38"/>
      <c r="D35" s="90"/>
      <c r="E35" s="90"/>
      <c r="F35" s="90"/>
      <c r="G35" s="90"/>
      <c r="H35" s="90"/>
      <c r="I35" s="90"/>
      <c r="J35" s="90"/>
      <c r="K35" s="90"/>
      <c r="L35" s="55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s="2" customFormat="1" ht="14.4" customHeight="1">
      <c r="A36" s="38"/>
      <c r="B36" s="39"/>
      <c r="C36" s="38"/>
      <c r="D36" s="38"/>
      <c r="E36" s="38"/>
      <c r="F36" s="43" t="s">
        <v>37</v>
      </c>
      <c r="G36" s="38"/>
      <c r="H36" s="38"/>
      <c r="I36" s="43" t="s">
        <v>36</v>
      </c>
      <c r="J36" s="43" t="s">
        <v>38</v>
      </c>
      <c r="K36" s="38"/>
      <c r="L36" s="55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s="2" customFormat="1" ht="14.4" customHeight="1">
      <c r="A37" s="38"/>
      <c r="B37" s="39"/>
      <c r="C37" s="38"/>
      <c r="D37" s="132" t="s">
        <v>39</v>
      </c>
      <c r="E37" s="32" t="s">
        <v>40</v>
      </c>
      <c r="F37" s="137">
        <f>ROUND((SUM(BE125:BE153)),  2)</f>
        <v>0</v>
      </c>
      <c r="G37" s="38"/>
      <c r="H37" s="38"/>
      <c r="I37" s="138">
        <v>0.20999999999999999</v>
      </c>
      <c r="J37" s="137">
        <f>ROUND(((SUM(BE125:BE153))*I37),  2)</f>
        <v>0</v>
      </c>
      <c r="K37" s="38"/>
      <c r="L37" s="55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s="2" customFormat="1" ht="14.4" customHeight="1">
      <c r="A38" s="38"/>
      <c r="B38" s="39"/>
      <c r="C38" s="38"/>
      <c r="D38" s="38"/>
      <c r="E38" s="32" t="s">
        <v>41</v>
      </c>
      <c r="F38" s="137">
        <f>ROUND((SUM(BF125:BF153)),  2)</f>
        <v>0</v>
      </c>
      <c r="G38" s="38"/>
      <c r="H38" s="38"/>
      <c r="I38" s="138">
        <v>0.14999999999999999</v>
      </c>
      <c r="J38" s="137">
        <f>ROUND(((SUM(BF125:BF153))*I38),  2)</f>
        <v>0</v>
      </c>
      <c r="K38" s="38"/>
      <c r="L38" s="55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hidden="1" s="2" customFormat="1" ht="14.4" customHeight="1">
      <c r="A39" s="38"/>
      <c r="B39" s="39"/>
      <c r="C39" s="38"/>
      <c r="D39" s="38"/>
      <c r="E39" s="32" t="s">
        <v>42</v>
      </c>
      <c r="F39" s="137">
        <f>ROUND((SUM(BG125:BG153)),  2)</f>
        <v>0</v>
      </c>
      <c r="G39" s="38"/>
      <c r="H39" s="38"/>
      <c r="I39" s="138">
        <v>0.20999999999999999</v>
      </c>
      <c r="J39" s="137">
        <f>0</f>
        <v>0</v>
      </c>
      <c r="K39" s="38"/>
      <c r="L39" s="55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hidden="1" s="2" customFormat="1" ht="14.4" customHeight="1">
      <c r="A40" s="38"/>
      <c r="B40" s="39"/>
      <c r="C40" s="38"/>
      <c r="D40" s="38"/>
      <c r="E40" s="32" t="s">
        <v>43</v>
      </c>
      <c r="F40" s="137">
        <f>ROUND((SUM(BH125:BH153)),  2)</f>
        <v>0</v>
      </c>
      <c r="G40" s="38"/>
      <c r="H40" s="38"/>
      <c r="I40" s="138">
        <v>0.14999999999999999</v>
      </c>
      <c r="J40" s="137">
        <f>0</f>
        <v>0</v>
      </c>
      <c r="K40" s="38"/>
      <c r="L40" s="55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hidden="1" s="2" customFormat="1" ht="14.4" customHeight="1">
      <c r="A41" s="38"/>
      <c r="B41" s="39"/>
      <c r="C41" s="38"/>
      <c r="D41" s="38"/>
      <c r="E41" s="32" t="s">
        <v>44</v>
      </c>
      <c r="F41" s="137">
        <f>ROUND((SUM(BI125:BI153)),  2)</f>
        <v>0</v>
      </c>
      <c r="G41" s="38"/>
      <c r="H41" s="38"/>
      <c r="I41" s="138">
        <v>0</v>
      </c>
      <c r="J41" s="137">
        <f>0</f>
        <v>0</v>
      </c>
      <c r="K41" s="38"/>
      <c r="L41" s="55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</row>
    <row r="42" s="2" customFormat="1" ht="6.96" customHeight="1">
      <c r="A42" s="38"/>
      <c r="B42" s="39"/>
      <c r="C42" s="38"/>
      <c r="D42" s="38"/>
      <c r="E42" s="38"/>
      <c r="F42" s="38"/>
      <c r="G42" s="38"/>
      <c r="H42" s="38"/>
      <c r="I42" s="38"/>
      <c r="J42" s="38"/>
      <c r="K42" s="38"/>
      <c r="L42" s="55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</row>
    <row r="43" s="2" customFormat="1" ht="25.44" customHeight="1">
      <c r="A43" s="38"/>
      <c r="B43" s="39"/>
      <c r="C43" s="139"/>
      <c r="D43" s="140" t="s">
        <v>45</v>
      </c>
      <c r="E43" s="81"/>
      <c r="F43" s="81"/>
      <c r="G43" s="141" t="s">
        <v>46</v>
      </c>
      <c r="H43" s="142" t="s">
        <v>47</v>
      </c>
      <c r="I43" s="81"/>
      <c r="J43" s="143">
        <f>SUM(J34:J41)</f>
        <v>0</v>
      </c>
      <c r="K43" s="144"/>
      <c r="L43" s="55"/>
      <c r="S43" s="38"/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</row>
    <row r="44" s="2" customFormat="1" ht="14.4" customHeight="1">
      <c r="A44" s="38"/>
      <c r="B44" s="39"/>
      <c r="C44" s="38"/>
      <c r="D44" s="38"/>
      <c r="E44" s="38"/>
      <c r="F44" s="38"/>
      <c r="G44" s="38"/>
      <c r="H44" s="38"/>
      <c r="I44" s="38"/>
      <c r="J44" s="38"/>
      <c r="K44" s="38"/>
      <c r="L44" s="55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</row>
    <row r="45" s="1" customFormat="1" ht="14.4" customHeight="1">
      <c r="B45" s="22"/>
      <c r="L45" s="22"/>
    </row>
    <row r="46" s="1" customFormat="1" ht="14.4" customHeight="1">
      <c r="B46" s="22"/>
      <c r="L46" s="22"/>
    </row>
    <row r="47" s="1" customFormat="1" ht="14.4" customHeight="1">
      <c r="B47" s="22"/>
      <c r="L47" s="22"/>
    </row>
    <row r="48" s="1" customFormat="1" ht="14.4" customHeight="1">
      <c r="B48" s="22"/>
      <c r="L48" s="22"/>
    </row>
    <row r="49" s="1" customFormat="1" ht="14.4" customHeight="1">
      <c r="B49" s="22"/>
      <c r="L49" s="22"/>
    </row>
    <row r="50" s="2" customFormat="1" ht="14.4" customHeight="1">
      <c r="B50" s="55"/>
      <c r="D50" s="56" t="s">
        <v>48</v>
      </c>
      <c r="E50" s="57"/>
      <c r="F50" s="57"/>
      <c r="G50" s="56" t="s">
        <v>49</v>
      </c>
      <c r="H50" s="57"/>
      <c r="I50" s="57"/>
      <c r="J50" s="57"/>
      <c r="K50" s="57"/>
      <c r="L50" s="55"/>
    </row>
    <row r="51">
      <c r="B51" s="22"/>
      <c r="L51" s="22"/>
    </row>
    <row r="52">
      <c r="B52" s="22"/>
      <c r="L52" s="22"/>
    </row>
    <row r="53">
      <c r="B53" s="22"/>
      <c r="L53" s="22"/>
    </row>
    <row r="54">
      <c r="B54" s="22"/>
      <c r="L54" s="22"/>
    </row>
    <row r="55">
      <c r="B55" s="22"/>
      <c r="L55" s="22"/>
    </row>
    <row r="56">
      <c r="B56" s="22"/>
      <c r="L56" s="22"/>
    </row>
    <row r="57">
      <c r="B57" s="22"/>
      <c r="L57" s="22"/>
    </row>
    <row r="58">
      <c r="B58" s="22"/>
      <c r="L58" s="22"/>
    </row>
    <row r="59">
      <c r="B59" s="22"/>
      <c r="L59" s="22"/>
    </row>
    <row r="60">
      <c r="B60" s="22"/>
      <c r="L60" s="22"/>
    </row>
    <row r="61" s="2" customFormat="1">
      <c r="A61" s="38"/>
      <c r="B61" s="39"/>
      <c r="C61" s="38"/>
      <c r="D61" s="58" t="s">
        <v>50</v>
      </c>
      <c r="E61" s="41"/>
      <c r="F61" s="145" t="s">
        <v>51</v>
      </c>
      <c r="G61" s="58" t="s">
        <v>50</v>
      </c>
      <c r="H61" s="41"/>
      <c r="I61" s="41"/>
      <c r="J61" s="146" t="s">
        <v>51</v>
      </c>
      <c r="K61" s="41"/>
      <c r="L61" s="55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</row>
    <row r="62">
      <c r="B62" s="22"/>
      <c r="L62" s="22"/>
    </row>
    <row r="63">
      <c r="B63" s="22"/>
      <c r="L63" s="22"/>
    </row>
    <row r="64">
      <c r="B64" s="22"/>
      <c r="L64" s="22"/>
    </row>
    <row r="65" s="2" customFormat="1">
      <c r="A65" s="38"/>
      <c r="B65" s="39"/>
      <c r="C65" s="38"/>
      <c r="D65" s="56" t="s">
        <v>52</v>
      </c>
      <c r="E65" s="59"/>
      <c r="F65" s="59"/>
      <c r="G65" s="56" t="s">
        <v>53</v>
      </c>
      <c r="H65" s="59"/>
      <c r="I65" s="59"/>
      <c r="J65" s="59"/>
      <c r="K65" s="59"/>
      <c r="L65" s="55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</row>
    <row r="66">
      <c r="B66" s="22"/>
      <c r="L66" s="22"/>
    </row>
    <row r="67">
      <c r="B67" s="22"/>
      <c r="L67" s="22"/>
    </row>
    <row r="68">
      <c r="B68" s="22"/>
      <c r="L68" s="22"/>
    </row>
    <row r="69">
      <c r="B69" s="22"/>
      <c r="L69" s="22"/>
    </row>
    <row r="70">
      <c r="B70" s="22"/>
      <c r="L70" s="22"/>
    </row>
    <row r="71">
      <c r="B71" s="22"/>
      <c r="L71" s="22"/>
    </row>
    <row r="72">
      <c r="B72" s="22"/>
      <c r="L72" s="22"/>
    </row>
    <row r="73">
      <c r="B73" s="22"/>
      <c r="L73" s="22"/>
    </row>
    <row r="74">
      <c r="B74" s="22"/>
      <c r="L74" s="22"/>
    </row>
    <row r="75">
      <c r="B75" s="22"/>
      <c r="L75" s="22"/>
    </row>
    <row r="76" s="2" customFormat="1">
      <c r="A76" s="38"/>
      <c r="B76" s="39"/>
      <c r="C76" s="38"/>
      <c r="D76" s="58" t="s">
        <v>50</v>
      </c>
      <c r="E76" s="41"/>
      <c r="F76" s="145" t="s">
        <v>51</v>
      </c>
      <c r="G76" s="58" t="s">
        <v>50</v>
      </c>
      <c r="H76" s="41"/>
      <c r="I76" s="41"/>
      <c r="J76" s="146" t="s">
        <v>51</v>
      </c>
      <c r="K76" s="41"/>
      <c r="L76" s="55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</row>
    <row r="77" s="2" customFormat="1" ht="14.4" customHeight="1">
      <c r="A77" s="38"/>
      <c r="B77" s="60"/>
      <c r="C77" s="61"/>
      <c r="D77" s="61"/>
      <c r="E77" s="61"/>
      <c r="F77" s="61"/>
      <c r="G77" s="61"/>
      <c r="H77" s="61"/>
      <c r="I77" s="61"/>
      <c r="J77" s="61"/>
      <c r="K77" s="61"/>
      <c r="L77" s="55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</row>
    <row r="81" s="2" customFormat="1" ht="6.96" customHeight="1">
      <c r="A81" s="38"/>
      <c r="B81" s="62"/>
      <c r="C81" s="63"/>
      <c r="D81" s="63"/>
      <c r="E81" s="63"/>
      <c r="F81" s="63"/>
      <c r="G81" s="63"/>
      <c r="H81" s="63"/>
      <c r="I81" s="63"/>
      <c r="J81" s="63"/>
      <c r="K81" s="63"/>
      <c r="L81" s="55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</row>
    <row r="82" s="2" customFormat="1" ht="24.96" customHeight="1">
      <c r="A82" s="38"/>
      <c r="B82" s="39"/>
      <c r="C82" s="23" t="s">
        <v>206</v>
      </c>
      <c r="D82" s="38"/>
      <c r="E82" s="38"/>
      <c r="F82" s="38"/>
      <c r="G82" s="38"/>
      <c r="H82" s="38"/>
      <c r="I82" s="38"/>
      <c r="J82" s="38"/>
      <c r="K82" s="38"/>
      <c r="L82" s="55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</row>
    <row r="83" s="2" customFormat="1" ht="6.96" customHeight="1">
      <c r="A83" s="38"/>
      <c r="B83" s="39"/>
      <c r="C83" s="38"/>
      <c r="D83" s="38"/>
      <c r="E83" s="38"/>
      <c r="F83" s="38"/>
      <c r="G83" s="38"/>
      <c r="H83" s="38"/>
      <c r="I83" s="38"/>
      <c r="J83" s="38"/>
      <c r="K83" s="38"/>
      <c r="L83" s="55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</row>
    <row r="84" s="2" customFormat="1" ht="12" customHeight="1">
      <c r="A84" s="38"/>
      <c r="B84" s="39"/>
      <c r="C84" s="32" t="s">
        <v>16</v>
      </c>
      <c r="D84" s="38"/>
      <c r="E84" s="38"/>
      <c r="F84" s="38"/>
      <c r="G84" s="38"/>
      <c r="H84" s="38"/>
      <c r="I84" s="38"/>
      <c r="J84" s="38"/>
      <c r="K84" s="38"/>
      <c r="L84" s="55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</row>
    <row r="85" s="2" customFormat="1" ht="16.5" customHeight="1">
      <c r="A85" s="38"/>
      <c r="B85" s="39"/>
      <c r="C85" s="38"/>
      <c r="D85" s="38"/>
      <c r="E85" s="131" t="str">
        <f>E7</f>
        <v>FNOL Novostavba Pavilonu B</v>
      </c>
      <c r="F85" s="32"/>
      <c r="G85" s="32"/>
      <c r="H85" s="32"/>
      <c r="I85" s="38"/>
      <c r="J85" s="38"/>
      <c r="K85" s="38"/>
      <c r="L85" s="55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</row>
    <row r="86" s="1" customFormat="1" ht="12" customHeight="1">
      <c r="B86" s="22"/>
      <c r="C86" s="32" t="s">
        <v>199</v>
      </c>
      <c r="L86" s="22"/>
    </row>
    <row r="87" s="1" customFormat="1" ht="16.5" customHeight="1">
      <c r="B87" s="22"/>
      <c r="E87" s="131" t="s">
        <v>200</v>
      </c>
      <c r="F87" s="1"/>
      <c r="G87" s="1"/>
      <c r="H87" s="1"/>
      <c r="L87" s="22"/>
    </row>
    <row r="88" s="1" customFormat="1" ht="12" customHeight="1">
      <c r="B88" s="22"/>
      <c r="C88" s="32" t="s">
        <v>201</v>
      </c>
      <c r="L88" s="22"/>
    </row>
    <row r="89" s="2" customFormat="1" ht="16.5" customHeight="1">
      <c r="A89" s="38"/>
      <c r="B89" s="39"/>
      <c r="C89" s="38"/>
      <c r="D89" s="38"/>
      <c r="E89" s="132" t="s">
        <v>3838</v>
      </c>
      <c r="F89" s="38"/>
      <c r="G89" s="38"/>
      <c r="H89" s="38"/>
      <c r="I89" s="38"/>
      <c r="J89" s="38"/>
      <c r="K89" s="38"/>
      <c r="L89" s="55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</row>
    <row r="90" s="2" customFormat="1" ht="12" customHeight="1">
      <c r="A90" s="38"/>
      <c r="B90" s="39"/>
      <c r="C90" s="32" t="s">
        <v>2982</v>
      </c>
      <c r="D90" s="38"/>
      <c r="E90" s="38"/>
      <c r="F90" s="38"/>
      <c r="G90" s="38"/>
      <c r="H90" s="38"/>
      <c r="I90" s="38"/>
      <c r="J90" s="38"/>
      <c r="K90" s="38"/>
      <c r="L90" s="55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</row>
    <row r="91" s="2" customFormat="1" ht="16.5" customHeight="1">
      <c r="A91" s="38"/>
      <c r="B91" s="39"/>
      <c r="C91" s="38"/>
      <c r="D91" s="38"/>
      <c r="E91" s="67" t="str">
        <f>E13</f>
        <v>D.1.4h (7) - NZS</v>
      </c>
      <c r="F91" s="38"/>
      <c r="G91" s="38"/>
      <c r="H91" s="38"/>
      <c r="I91" s="38"/>
      <c r="J91" s="38"/>
      <c r="K91" s="38"/>
      <c r="L91" s="55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</row>
    <row r="92" s="2" customFormat="1" ht="6.96" customHeight="1">
      <c r="A92" s="38"/>
      <c r="B92" s="39"/>
      <c r="C92" s="38"/>
      <c r="D92" s="38"/>
      <c r="E92" s="38"/>
      <c r="F92" s="38"/>
      <c r="G92" s="38"/>
      <c r="H92" s="38"/>
      <c r="I92" s="38"/>
      <c r="J92" s="38"/>
      <c r="K92" s="38"/>
      <c r="L92" s="55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</row>
    <row r="93" s="2" customFormat="1" ht="12" customHeight="1">
      <c r="A93" s="38"/>
      <c r="B93" s="39"/>
      <c r="C93" s="32" t="s">
        <v>20</v>
      </c>
      <c r="D93" s="38"/>
      <c r="E93" s="38"/>
      <c r="F93" s="27" t="str">
        <f>F16</f>
        <v xml:space="preserve"> </v>
      </c>
      <c r="G93" s="38"/>
      <c r="H93" s="38"/>
      <c r="I93" s="32" t="s">
        <v>22</v>
      </c>
      <c r="J93" s="69" t="str">
        <f>IF(J16="","",J16)</f>
        <v>8. 4. 2023</v>
      </c>
      <c r="K93" s="38"/>
      <c r="L93" s="55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</row>
    <row r="94" s="2" customFormat="1" ht="6.96" customHeight="1">
      <c r="A94" s="38"/>
      <c r="B94" s="39"/>
      <c r="C94" s="38"/>
      <c r="D94" s="38"/>
      <c r="E94" s="38"/>
      <c r="F94" s="38"/>
      <c r="G94" s="38"/>
      <c r="H94" s="38"/>
      <c r="I94" s="38"/>
      <c r="J94" s="38"/>
      <c r="K94" s="38"/>
      <c r="L94" s="55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</row>
    <row r="95" s="2" customFormat="1" ht="15.15" customHeight="1">
      <c r="A95" s="38"/>
      <c r="B95" s="39"/>
      <c r="C95" s="32" t="s">
        <v>24</v>
      </c>
      <c r="D95" s="38"/>
      <c r="E95" s="38"/>
      <c r="F95" s="27" t="str">
        <f>E19</f>
        <v>Fakultní nemocnice Olomouc</v>
      </c>
      <c r="G95" s="38"/>
      <c r="H95" s="38"/>
      <c r="I95" s="32" t="s">
        <v>30</v>
      </c>
      <c r="J95" s="36" t="str">
        <f>E25</f>
        <v>LTProjekt, EP Rožnov</v>
      </c>
      <c r="K95" s="38"/>
      <c r="L95" s="55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</row>
    <row r="96" s="2" customFormat="1" ht="15.15" customHeight="1">
      <c r="A96" s="38"/>
      <c r="B96" s="39"/>
      <c r="C96" s="32" t="s">
        <v>28</v>
      </c>
      <c r="D96" s="38"/>
      <c r="E96" s="38"/>
      <c r="F96" s="27" t="str">
        <f>IF(E22="","",E22)</f>
        <v>Vyplň údaj</v>
      </c>
      <c r="G96" s="38"/>
      <c r="H96" s="38"/>
      <c r="I96" s="32" t="s">
        <v>33</v>
      </c>
      <c r="J96" s="36" t="str">
        <f>E28</f>
        <v xml:space="preserve"> </v>
      </c>
      <c r="K96" s="38"/>
      <c r="L96" s="55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</row>
    <row r="97" s="2" customFormat="1" ht="10.32" customHeight="1">
      <c r="A97" s="38"/>
      <c r="B97" s="39"/>
      <c r="C97" s="38"/>
      <c r="D97" s="38"/>
      <c r="E97" s="38"/>
      <c r="F97" s="38"/>
      <c r="G97" s="38"/>
      <c r="H97" s="38"/>
      <c r="I97" s="38"/>
      <c r="J97" s="38"/>
      <c r="K97" s="38"/>
      <c r="L97" s="55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</row>
    <row r="98" s="2" customFormat="1" ht="29.28" customHeight="1">
      <c r="A98" s="38"/>
      <c r="B98" s="39"/>
      <c r="C98" s="147" t="s">
        <v>207</v>
      </c>
      <c r="D98" s="139"/>
      <c r="E98" s="139"/>
      <c r="F98" s="139"/>
      <c r="G98" s="139"/>
      <c r="H98" s="139"/>
      <c r="I98" s="139"/>
      <c r="J98" s="148" t="s">
        <v>208</v>
      </c>
      <c r="K98" s="139"/>
      <c r="L98" s="55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</row>
    <row r="99" s="2" customFormat="1" ht="10.32" customHeight="1">
      <c r="A99" s="38"/>
      <c r="B99" s="39"/>
      <c r="C99" s="38"/>
      <c r="D99" s="38"/>
      <c r="E99" s="38"/>
      <c r="F99" s="38"/>
      <c r="G99" s="38"/>
      <c r="H99" s="38"/>
      <c r="I99" s="38"/>
      <c r="J99" s="38"/>
      <c r="K99" s="38"/>
      <c r="L99" s="55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</row>
    <row r="100" s="2" customFormat="1" ht="22.8" customHeight="1">
      <c r="A100" s="38"/>
      <c r="B100" s="39"/>
      <c r="C100" s="149" t="s">
        <v>209</v>
      </c>
      <c r="D100" s="38"/>
      <c r="E100" s="38"/>
      <c r="F100" s="38"/>
      <c r="G100" s="38"/>
      <c r="H100" s="38"/>
      <c r="I100" s="38"/>
      <c r="J100" s="96">
        <f>J125</f>
        <v>0</v>
      </c>
      <c r="K100" s="38"/>
      <c r="L100" s="55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  <c r="AU100" s="19" t="s">
        <v>210</v>
      </c>
    </row>
    <row r="101" s="9" customFormat="1" ht="24.96" customHeight="1">
      <c r="A101" s="9"/>
      <c r="B101" s="150"/>
      <c r="C101" s="9"/>
      <c r="D101" s="151" t="s">
        <v>3663</v>
      </c>
      <c r="E101" s="152"/>
      <c r="F101" s="152"/>
      <c r="G101" s="152"/>
      <c r="H101" s="152"/>
      <c r="I101" s="152"/>
      <c r="J101" s="153">
        <f>J126</f>
        <v>0</v>
      </c>
      <c r="K101" s="9"/>
      <c r="L101" s="150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</row>
    <row r="102" s="2" customFormat="1" ht="21.84" customHeight="1">
      <c r="A102" s="38"/>
      <c r="B102" s="39"/>
      <c r="C102" s="38"/>
      <c r="D102" s="38"/>
      <c r="E102" s="38"/>
      <c r="F102" s="38"/>
      <c r="G102" s="38"/>
      <c r="H102" s="38"/>
      <c r="I102" s="38"/>
      <c r="J102" s="38"/>
      <c r="K102" s="38"/>
      <c r="L102" s="55"/>
      <c r="S102" s="38"/>
      <c r="T102" s="38"/>
      <c r="U102" s="38"/>
      <c r="V102" s="38"/>
      <c r="W102" s="38"/>
      <c r="X102" s="38"/>
      <c r="Y102" s="38"/>
      <c r="Z102" s="38"/>
      <c r="AA102" s="38"/>
      <c r="AB102" s="38"/>
      <c r="AC102" s="38"/>
      <c r="AD102" s="38"/>
      <c r="AE102" s="38"/>
    </row>
    <row r="103" s="2" customFormat="1" ht="6.96" customHeight="1">
      <c r="A103" s="38"/>
      <c r="B103" s="60"/>
      <c r="C103" s="61"/>
      <c r="D103" s="61"/>
      <c r="E103" s="61"/>
      <c r="F103" s="61"/>
      <c r="G103" s="61"/>
      <c r="H103" s="61"/>
      <c r="I103" s="61"/>
      <c r="J103" s="61"/>
      <c r="K103" s="61"/>
      <c r="L103" s="55"/>
      <c r="S103" s="38"/>
      <c r="T103" s="38"/>
      <c r="U103" s="38"/>
      <c r="V103" s="38"/>
      <c r="W103" s="38"/>
      <c r="X103" s="38"/>
      <c r="Y103" s="38"/>
      <c r="Z103" s="38"/>
      <c r="AA103" s="38"/>
      <c r="AB103" s="38"/>
      <c r="AC103" s="38"/>
      <c r="AD103" s="38"/>
      <c r="AE103" s="38"/>
    </row>
    <row r="107" s="2" customFormat="1" ht="6.96" customHeight="1">
      <c r="A107" s="38"/>
      <c r="B107" s="62"/>
      <c r="C107" s="63"/>
      <c r="D107" s="63"/>
      <c r="E107" s="63"/>
      <c r="F107" s="63"/>
      <c r="G107" s="63"/>
      <c r="H107" s="63"/>
      <c r="I107" s="63"/>
      <c r="J107" s="63"/>
      <c r="K107" s="63"/>
      <c r="L107" s="55"/>
      <c r="S107" s="38"/>
      <c r="T107" s="38"/>
      <c r="U107" s="38"/>
      <c r="V107" s="38"/>
      <c r="W107" s="38"/>
      <c r="X107" s="38"/>
      <c r="Y107" s="38"/>
      <c r="Z107" s="38"/>
      <c r="AA107" s="38"/>
      <c r="AB107" s="38"/>
      <c r="AC107" s="38"/>
      <c r="AD107" s="38"/>
      <c r="AE107" s="38"/>
    </row>
    <row r="108" s="2" customFormat="1" ht="24.96" customHeight="1">
      <c r="A108" s="38"/>
      <c r="B108" s="39"/>
      <c r="C108" s="23" t="s">
        <v>242</v>
      </c>
      <c r="D108" s="38"/>
      <c r="E108" s="38"/>
      <c r="F108" s="38"/>
      <c r="G108" s="38"/>
      <c r="H108" s="38"/>
      <c r="I108" s="38"/>
      <c r="J108" s="38"/>
      <c r="K108" s="38"/>
      <c r="L108" s="55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</row>
    <row r="109" s="2" customFormat="1" ht="6.96" customHeight="1">
      <c r="A109" s="38"/>
      <c r="B109" s="39"/>
      <c r="C109" s="38"/>
      <c r="D109" s="38"/>
      <c r="E109" s="38"/>
      <c r="F109" s="38"/>
      <c r="G109" s="38"/>
      <c r="H109" s="38"/>
      <c r="I109" s="38"/>
      <c r="J109" s="38"/>
      <c r="K109" s="38"/>
      <c r="L109" s="55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</row>
    <row r="110" s="2" customFormat="1" ht="12" customHeight="1">
      <c r="A110" s="38"/>
      <c r="B110" s="39"/>
      <c r="C110" s="32" t="s">
        <v>16</v>
      </c>
      <c r="D110" s="38"/>
      <c r="E110" s="38"/>
      <c r="F110" s="38"/>
      <c r="G110" s="38"/>
      <c r="H110" s="38"/>
      <c r="I110" s="38"/>
      <c r="J110" s="38"/>
      <c r="K110" s="38"/>
      <c r="L110" s="55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</row>
    <row r="111" s="2" customFormat="1" ht="16.5" customHeight="1">
      <c r="A111" s="38"/>
      <c r="B111" s="39"/>
      <c r="C111" s="38"/>
      <c r="D111" s="38"/>
      <c r="E111" s="131" t="str">
        <f>E7</f>
        <v>FNOL Novostavba Pavilonu B</v>
      </c>
      <c r="F111" s="32"/>
      <c r="G111" s="32"/>
      <c r="H111" s="32"/>
      <c r="I111" s="38"/>
      <c r="J111" s="38"/>
      <c r="K111" s="38"/>
      <c r="L111" s="55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</row>
    <row r="112" s="1" customFormat="1" ht="12" customHeight="1">
      <c r="B112" s="22"/>
      <c r="C112" s="32" t="s">
        <v>199</v>
      </c>
      <c r="L112" s="22"/>
    </row>
    <row r="113" s="1" customFormat="1" ht="16.5" customHeight="1">
      <c r="B113" s="22"/>
      <c r="E113" s="131" t="s">
        <v>200</v>
      </c>
      <c r="F113" s="1"/>
      <c r="G113" s="1"/>
      <c r="H113" s="1"/>
      <c r="L113" s="22"/>
    </row>
    <row r="114" s="1" customFormat="1" ht="12" customHeight="1">
      <c r="B114" s="22"/>
      <c r="C114" s="32" t="s">
        <v>201</v>
      </c>
      <c r="L114" s="22"/>
    </row>
    <row r="115" s="2" customFormat="1" ht="16.5" customHeight="1">
      <c r="A115" s="38"/>
      <c r="B115" s="39"/>
      <c r="C115" s="38"/>
      <c r="D115" s="38"/>
      <c r="E115" s="132" t="s">
        <v>3838</v>
      </c>
      <c r="F115" s="38"/>
      <c r="G115" s="38"/>
      <c r="H115" s="38"/>
      <c r="I115" s="38"/>
      <c r="J115" s="38"/>
      <c r="K115" s="38"/>
      <c r="L115" s="55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</row>
    <row r="116" s="2" customFormat="1" ht="12" customHeight="1">
      <c r="A116" s="38"/>
      <c r="B116" s="39"/>
      <c r="C116" s="32" t="s">
        <v>2982</v>
      </c>
      <c r="D116" s="38"/>
      <c r="E116" s="38"/>
      <c r="F116" s="38"/>
      <c r="G116" s="38"/>
      <c r="H116" s="38"/>
      <c r="I116" s="38"/>
      <c r="J116" s="38"/>
      <c r="K116" s="38"/>
      <c r="L116" s="55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</row>
    <row r="117" s="2" customFormat="1" ht="16.5" customHeight="1">
      <c r="A117" s="38"/>
      <c r="B117" s="39"/>
      <c r="C117" s="38"/>
      <c r="D117" s="38"/>
      <c r="E117" s="67" t="str">
        <f>E13</f>
        <v>D.1.4h (7) - NZS</v>
      </c>
      <c r="F117" s="38"/>
      <c r="G117" s="38"/>
      <c r="H117" s="38"/>
      <c r="I117" s="38"/>
      <c r="J117" s="38"/>
      <c r="K117" s="38"/>
      <c r="L117" s="55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</row>
    <row r="118" s="2" customFormat="1" ht="6.96" customHeight="1">
      <c r="A118" s="38"/>
      <c r="B118" s="39"/>
      <c r="C118" s="38"/>
      <c r="D118" s="38"/>
      <c r="E118" s="38"/>
      <c r="F118" s="38"/>
      <c r="G118" s="38"/>
      <c r="H118" s="38"/>
      <c r="I118" s="38"/>
      <c r="J118" s="38"/>
      <c r="K118" s="38"/>
      <c r="L118" s="55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</row>
    <row r="119" s="2" customFormat="1" ht="12" customHeight="1">
      <c r="A119" s="38"/>
      <c r="B119" s="39"/>
      <c r="C119" s="32" t="s">
        <v>20</v>
      </c>
      <c r="D119" s="38"/>
      <c r="E119" s="38"/>
      <c r="F119" s="27" t="str">
        <f>F16</f>
        <v xml:space="preserve"> </v>
      </c>
      <c r="G119" s="38"/>
      <c r="H119" s="38"/>
      <c r="I119" s="32" t="s">
        <v>22</v>
      </c>
      <c r="J119" s="69" t="str">
        <f>IF(J16="","",J16)</f>
        <v>8. 4. 2023</v>
      </c>
      <c r="K119" s="38"/>
      <c r="L119" s="55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</row>
    <row r="120" s="2" customFormat="1" ht="6.96" customHeight="1">
      <c r="A120" s="38"/>
      <c r="B120" s="39"/>
      <c r="C120" s="38"/>
      <c r="D120" s="38"/>
      <c r="E120" s="38"/>
      <c r="F120" s="38"/>
      <c r="G120" s="38"/>
      <c r="H120" s="38"/>
      <c r="I120" s="38"/>
      <c r="J120" s="38"/>
      <c r="K120" s="38"/>
      <c r="L120" s="55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</row>
    <row r="121" s="2" customFormat="1" ht="15.15" customHeight="1">
      <c r="A121" s="38"/>
      <c r="B121" s="39"/>
      <c r="C121" s="32" t="s">
        <v>24</v>
      </c>
      <c r="D121" s="38"/>
      <c r="E121" s="38"/>
      <c r="F121" s="27" t="str">
        <f>E19</f>
        <v>Fakultní nemocnice Olomouc</v>
      </c>
      <c r="G121" s="38"/>
      <c r="H121" s="38"/>
      <c r="I121" s="32" t="s">
        <v>30</v>
      </c>
      <c r="J121" s="36" t="str">
        <f>E25</f>
        <v>LTProjekt, EP Rožnov</v>
      </c>
      <c r="K121" s="38"/>
      <c r="L121" s="55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</row>
    <row r="122" s="2" customFormat="1" ht="15.15" customHeight="1">
      <c r="A122" s="38"/>
      <c r="B122" s="39"/>
      <c r="C122" s="32" t="s">
        <v>28</v>
      </c>
      <c r="D122" s="38"/>
      <c r="E122" s="38"/>
      <c r="F122" s="27" t="str">
        <f>IF(E22="","",E22)</f>
        <v>Vyplň údaj</v>
      </c>
      <c r="G122" s="38"/>
      <c r="H122" s="38"/>
      <c r="I122" s="32" t="s">
        <v>33</v>
      </c>
      <c r="J122" s="36" t="str">
        <f>E28</f>
        <v xml:space="preserve"> </v>
      </c>
      <c r="K122" s="38"/>
      <c r="L122" s="55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</row>
    <row r="123" s="2" customFormat="1" ht="10.32" customHeight="1">
      <c r="A123" s="38"/>
      <c r="B123" s="39"/>
      <c r="C123" s="38"/>
      <c r="D123" s="38"/>
      <c r="E123" s="38"/>
      <c r="F123" s="38"/>
      <c r="G123" s="38"/>
      <c r="H123" s="38"/>
      <c r="I123" s="38"/>
      <c r="J123" s="38"/>
      <c r="K123" s="38"/>
      <c r="L123" s="55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</row>
    <row r="124" s="11" customFormat="1" ht="29.28" customHeight="1">
      <c r="A124" s="158"/>
      <c r="B124" s="159"/>
      <c r="C124" s="160" t="s">
        <v>243</v>
      </c>
      <c r="D124" s="161" t="s">
        <v>60</v>
      </c>
      <c r="E124" s="161" t="s">
        <v>56</v>
      </c>
      <c r="F124" s="161" t="s">
        <v>57</v>
      </c>
      <c r="G124" s="161" t="s">
        <v>244</v>
      </c>
      <c r="H124" s="161" t="s">
        <v>245</v>
      </c>
      <c r="I124" s="161" t="s">
        <v>246</v>
      </c>
      <c r="J124" s="161" t="s">
        <v>208</v>
      </c>
      <c r="K124" s="162" t="s">
        <v>247</v>
      </c>
      <c r="L124" s="163"/>
      <c r="M124" s="86" t="s">
        <v>1</v>
      </c>
      <c r="N124" s="87" t="s">
        <v>39</v>
      </c>
      <c r="O124" s="87" t="s">
        <v>248</v>
      </c>
      <c r="P124" s="87" t="s">
        <v>249</v>
      </c>
      <c r="Q124" s="87" t="s">
        <v>250</v>
      </c>
      <c r="R124" s="87" t="s">
        <v>251</v>
      </c>
      <c r="S124" s="87" t="s">
        <v>252</v>
      </c>
      <c r="T124" s="88" t="s">
        <v>253</v>
      </c>
      <c r="U124" s="158"/>
      <c r="V124" s="158"/>
      <c r="W124" s="158"/>
      <c r="X124" s="158"/>
      <c r="Y124" s="158"/>
      <c r="Z124" s="158"/>
      <c r="AA124" s="158"/>
      <c r="AB124" s="158"/>
      <c r="AC124" s="158"/>
      <c r="AD124" s="158"/>
      <c r="AE124" s="158"/>
    </row>
    <row r="125" s="2" customFormat="1" ht="22.8" customHeight="1">
      <c r="A125" s="38"/>
      <c r="B125" s="39"/>
      <c r="C125" s="93" t="s">
        <v>254</v>
      </c>
      <c r="D125" s="38"/>
      <c r="E125" s="38"/>
      <c r="F125" s="38"/>
      <c r="G125" s="38"/>
      <c r="H125" s="38"/>
      <c r="I125" s="38"/>
      <c r="J125" s="164">
        <f>BK125</f>
        <v>0</v>
      </c>
      <c r="K125" s="38"/>
      <c r="L125" s="39"/>
      <c r="M125" s="89"/>
      <c r="N125" s="73"/>
      <c r="O125" s="90"/>
      <c r="P125" s="165">
        <f>P126</f>
        <v>0</v>
      </c>
      <c r="Q125" s="90"/>
      <c r="R125" s="165">
        <f>R126</f>
        <v>0</v>
      </c>
      <c r="S125" s="90"/>
      <c r="T125" s="166">
        <f>T126</f>
        <v>0</v>
      </c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  <c r="AT125" s="19" t="s">
        <v>74</v>
      </c>
      <c r="AU125" s="19" t="s">
        <v>210</v>
      </c>
      <c r="BK125" s="167">
        <f>BK126</f>
        <v>0</v>
      </c>
    </row>
    <row r="126" s="12" customFormat="1" ht="25.92" customHeight="1">
      <c r="A126" s="12"/>
      <c r="B126" s="168"/>
      <c r="C126" s="12"/>
      <c r="D126" s="169" t="s">
        <v>74</v>
      </c>
      <c r="E126" s="170" t="s">
        <v>2985</v>
      </c>
      <c r="F126" s="170" t="s">
        <v>3664</v>
      </c>
      <c r="G126" s="12"/>
      <c r="H126" s="12"/>
      <c r="I126" s="171"/>
      <c r="J126" s="172">
        <f>BK126</f>
        <v>0</v>
      </c>
      <c r="K126" s="12"/>
      <c r="L126" s="168"/>
      <c r="M126" s="173"/>
      <c r="N126" s="174"/>
      <c r="O126" s="174"/>
      <c r="P126" s="175">
        <f>SUM(P127:P153)</f>
        <v>0</v>
      </c>
      <c r="Q126" s="174"/>
      <c r="R126" s="175">
        <f>SUM(R127:R153)</f>
        <v>0</v>
      </c>
      <c r="S126" s="174"/>
      <c r="T126" s="176">
        <f>SUM(T127:T153)</f>
        <v>0</v>
      </c>
      <c r="U126" s="12"/>
      <c r="V126" s="12"/>
      <c r="W126" s="12"/>
      <c r="X126" s="12"/>
      <c r="Y126" s="12"/>
      <c r="Z126" s="12"/>
      <c r="AA126" s="12"/>
      <c r="AB126" s="12"/>
      <c r="AC126" s="12"/>
      <c r="AD126" s="12"/>
      <c r="AE126" s="12"/>
      <c r="AR126" s="169" t="s">
        <v>82</v>
      </c>
      <c r="AT126" s="177" t="s">
        <v>74</v>
      </c>
      <c r="AU126" s="177" t="s">
        <v>75</v>
      </c>
      <c r="AY126" s="169" t="s">
        <v>257</v>
      </c>
      <c r="BK126" s="178">
        <f>SUM(BK127:BK153)</f>
        <v>0</v>
      </c>
    </row>
    <row r="127" s="2" customFormat="1" ht="33" customHeight="1">
      <c r="A127" s="38"/>
      <c r="B127" s="181"/>
      <c r="C127" s="182" t="s">
        <v>82</v>
      </c>
      <c r="D127" s="182" t="s">
        <v>259</v>
      </c>
      <c r="E127" s="183" t="s">
        <v>2987</v>
      </c>
      <c r="F127" s="184" t="s">
        <v>3665</v>
      </c>
      <c r="G127" s="185" t="s">
        <v>2365</v>
      </c>
      <c r="H127" s="186">
        <v>12</v>
      </c>
      <c r="I127" s="187"/>
      <c r="J127" s="188">
        <f>ROUND(I127*H127,2)</f>
        <v>0</v>
      </c>
      <c r="K127" s="184" t="s">
        <v>2351</v>
      </c>
      <c r="L127" s="39"/>
      <c r="M127" s="189" t="s">
        <v>1</v>
      </c>
      <c r="N127" s="190" t="s">
        <v>40</v>
      </c>
      <c r="O127" s="77"/>
      <c r="P127" s="191">
        <f>O127*H127</f>
        <v>0</v>
      </c>
      <c r="Q127" s="191">
        <v>0</v>
      </c>
      <c r="R127" s="191">
        <f>Q127*H127</f>
        <v>0</v>
      </c>
      <c r="S127" s="191">
        <v>0</v>
      </c>
      <c r="T127" s="192">
        <f>S127*H127</f>
        <v>0</v>
      </c>
      <c r="U127" s="38"/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  <c r="AR127" s="193" t="s">
        <v>108</v>
      </c>
      <c r="AT127" s="193" t="s">
        <v>259</v>
      </c>
      <c r="AU127" s="193" t="s">
        <v>82</v>
      </c>
      <c r="AY127" s="19" t="s">
        <v>257</v>
      </c>
      <c r="BE127" s="194">
        <f>IF(N127="základní",J127,0)</f>
        <v>0</v>
      </c>
      <c r="BF127" s="194">
        <f>IF(N127="snížená",J127,0)</f>
        <v>0</v>
      </c>
      <c r="BG127" s="194">
        <f>IF(N127="zákl. přenesená",J127,0)</f>
        <v>0</v>
      </c>
      <c r="BH127" s="194">
        <f>IF(N127="sníž. přenesená",J127,0)</f>
        <v>0</v>
      </c>
      <c r="BI127" s="194">
        <f>IF(N127="nulová",J127,0)</f>
        <v>0</v>
      </c>
      <c r="BJ127" s="19" t="s">
        <v>82</v>
      </c>
      <c r="BK127" s="194">
        <f>ROUND(I127*H127,2)</f>
        <v>0</v>
      </c>
      <c r="BL127" s="19" t="s">
        <v>108</v>
      </c>
      <c r="BM127" s="193" t="s">
        <v>85</v>
      </c>
    </row>
    <row r="128" s="2" customFormat="1" ht="33" customHeight="1">
      <c r="A128" s="38"/>
      <c r="B128" s="181"/>
      <c r="C128" s="182" t="s">
        <v>85</v>
      </c>
      <c r="D128" s="182" t="s">
        <v>259</v>
      </c>
      <c r="E128" s="183" t="s">
        <v>2989</v>
      </c>
      <c r="F128" s="184" t="s">
        <v>3666</v>
      </c>
      <c r="G128" s="185" t="s">
        <v>2365</v>
      </c>
      <c r="H128" s="186">
        <v>12</v>
      </c>
      <c r="I128" s="187"/>
      <c r="J128" s="188">
        <f>ROUND(I128*H128,2)</f>
        <v>0</v>
      </c>
      <c r="K128" s="184" t="s">
        <v>2351</v>
      </c>
      <c r="L128" s="39"/>
      <c r="M128" s="189" t="s">
        <v>1</v>
      </c>
      <c r="N128" s="190" t="s">
        <v>40</v>
      </c>
      <c r="O128" s="77"/>
      <c r="P128" s="191">
        <f>O128*H128</f>
        <v>0</v>
      </c>
      <c r="Q128" s="191">
        <v>0</v>
      </c>
      <c r="R128" s="191">
        <f>Q128*H128</f>
        <v>0</v>
      </c>
      <c r="S128" s="191">
        <v>0</v>
      </c>
      <c r="T128" s="192">
        <f>S128*H128</f>
        <v>0</v>
      </c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  <c r="AR128" s="193" t="s">
        <v>108</v>
      </c>
      <c r="AT128" s="193" t="s">
        <v>259</v>
      </c>
      <c r="AU128" s="193" t="s">
        <v>82</v>
      </c>
      <c r="AY128" s="19" t="s">
        <v>257</v>
      </c>
      <c r="BE128" s="194">
        <f>IF(N128="základní",J128,0)</f>
        <v>0</v>
      </c>
      <c r="BF128" s="194">
        <f>IF(N128="snížená",J128,0)</f>
        <v>0</v>
      </c>
      <c r="BG128" s="194">
        <f>IF(N128="zákl. přenesená",J128,0)</f>
        <v>0</v>
      </c>
      <c r="BH128" s="194">
        <f>IF(N128="sníž. přenesená",J128,0)</f>
        <v>0</v>
      </c>
      <c r="BI128" s="194">
        <f>IF(N128="nulová",J128,0)</f>
        <v>0</v>
      </c>
      <c r="BJ128" s="19" t="s">
        <v>82</v>
      </c>
      <c r="BK128" s="194">
        <f>ROUND(I128*H128,2)</f>
        <v>0</v>
      </c>
      <c r="BL128" s="19" t="s">
        <v>108</v>
      </c>
      <c r="BM128" s="193" t="s">
        <v>108</v>
      </c>
    </row>
    <row r="129" s="2" customFormat="1">
      <c r="A129" s="38"/>
      <c r="B129" s="39"/>
      <c r="C129" s="38"/>
      <c r="D129" s="196" t="s">
        <v>1062</v>
      </c>
      <c r="E129" s="38"/>
      <c r="F129" s="237" t="s">
        <v>4625</v>
      </c>
      <c r="G129" s="38"/>
      <c r="H129" s="38"/>
      <c r="I129" s="238"/>
      <c r="J129" s="38"/>
      <c r="K129" s="38"/>
      <c r="L129" s="39"/>
      <c r="M129" s="239"/>
      <c r="N129" s="240"/>
      <c r="O129" s="77"/>
      <c r="P129" s="77"/>
      <c r="Q129" s="77"/>
      <c r="R129" s="77"/>
      <c r="S129" s="77"/>
      <c r="T129" s="78"/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  <c r="AT129" s="19" t="s">
        <v>1062</v>
      </c>
      <c r="AU129" s="19" t="s">
        <v>82</v>
      </c>
    </row>
    <row r="130" s="2" customFormat="1" ht="21.75" customHeight="1">
      <c r="A130" s="38"/>
      <c r="B130" s="181"/>
      <c r="C130" s="182" t="s">
        <v>92</v>
      </c>
      <c r="D130" s="182" t="s">
        <v>259</v>
      </c>
      <c r="E130" s="183" t="s">
        <v>2992</v>
      </c>
      <c r="F130" s="184" t="s">
        <v>3671</v>
      </c>
      <c r="G130" s="185" t="s">
        <v>422</v>
      </c>
      <c r="H130" s="186">
        <v>144</v>
      </c>
      <c r="I130" s="187"/>
      <c r="J130" s="188">
        <f>ROUND(I130*H130,2)</f>
        <v>0</v>
      </c>
      <c r="K130" s="184" t="s">
        <v>2351</v>
      </c>
      <c r="L130" s="39"/>
      <c r="M130" s="189" t="s">
        <v>1</v>
      </c>
      <c r="N130" s="190" t="s">
        <v>40</v>
      </c>
      <c r="O130" s="77"/>
      <c r="P130" s="191">
        <f>O130*H130</f>
        <v>0</v>
      </c>
      <c r="Q130" s="191">
        <v>0</v>
      </c>
      <c r="R130" s="191">
        <f>Q130*H130</f>
        <v>0</v>
      </c>
      <c r="S130" s="191">
        <v>0</v>
      </c>
      <c r="T130" s="192">
        <f>S130*H130</f>
        <v>0</v>
      </c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  <c r="AR130" s="193" t="s">
        <v>108</v>
      </c>
      <c r="AT130" s="193" t="s">
        <v>259</v>
      </c>
      <c r="AU130" s="193" t="s">
        <v>82</v>
      </c>
      <c r="AY130" s="19" t="s">
        <v>257</v>
      </c>
      <c r="BE130" s="194">
        <f>IF(N130="základní",J130,0)</f>
        <v>0</v>
      </c>
      <c r="BF130" s="194">
        <f>IF(N130="snížená",J130,0)</f>
        <v>0</v>
      </c>
      <c r="BG130" s="194">
        <f>IF(N130="zákl. přenesená",J130,0)</f>
        <v>0</v>
      </c>
      <c r="BH130" s="194">
        <f>IF(N130="sníž. přenesená",J130,0)</f>
        <v>0</v>
      </c>
      <c r="BI130" s="194">
        <f>IF(N130="nulová",J130,0)</f>
        <v>0</v>
      </c>
      <c r="BJ130" s="19" t="s">
        <v>82</v>
      </c>
      <c r="BK130" s="194">
        <f>ROUND(I130*H130,2)</f>
        <v>0</v>
      </c>
      <c r="BL130" s="19" t="s">
        <v>108</v>
      </c>
      <c r="BM130" s="193" t="s">
        <v>290</v>
      </c>
    </row>
    <row r="131" s="2" customFormat="1" ht="21.75" customHeight="1">
      <c r="A131" s="38"/>
      <c r="B131" s="181"/>
      <c r="C131" s="182" t="s">
        <v>108</v>
      </c>
      <c r="D131" s="182" t="s">
        <v>259</v>
      </c>
      <c r="E131" s="183" t="s">
        <v>2994</v>
      </c>
      <c r="F131" s="184" t="s">
        <v>3672</v>
      </c>
      <c r="G131" s="185" t="s">
        <v>422</v>
      </c>
      <c r="H131" s="186">
        <v>144</v>
      </c>
      <c r="I131" s="187"/>
      <c r="J131" s="188">
        <f>ROUND(I131*H131,2)</f>
        <v>0</v>
      </c>
      <c r="K131" s="184" t="s">
        <v>2351</v>
      </c>
      <c r="L131" s="39"/>
      <c r="M131" s="189" t="s">
        <v>1</v>
      </c>
      <c r="N131" s="190" t="s">
        <v>40</v>
      </c>
      <c r="O131" s="77"/>
      <c r="P131" s="191">
        <f>O131*H131</f>
        <v>0</v>
      </c>
      <c r="Q131" s="191">
        <v>0</v>
      </c>
      <c r="R131" s="191">
        <f>Q131*H131</f>
        <v>0</v>
      </c>
      <c r="S131" s="191">
        <v>0</v>
      </c>
      <c r="T131" s="192">
        <f>S131*H131</f>
        <v>0</v>
      </c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R131" s="193" t="s">
        <v>108</v>
      </c>
      <c r="AT131" s="193" t="s">
        <v>259</v>
      </c>
      <c r="AU131" s="193" t="s">
        <v>82</v>
      </c>
      <c r="AY131" s="19" t="s">
        <v>257</v>
      </c>
      <c r="BE131" s="194">
        <f>IF(N131="základní",J131,0)</f>
        <v>0</v>
      </c>
      <c r="BF131" s="194">
        <f>IF(N131="snížená",J131,0)</f>
        <v>0</v>
      </c>
      <c r="BG131" s="194">
        <f>IF(N131="zákl. přenesená",J131,0)</f>
        <v>0</v>
      </c>
      <c r="BH131" s="194">
        <f>IF(N131="sníž. přenesená",J131,0)</f>
        <v>0</v>
      </c>
      <c r="BI131" s="194">
        <f>IF(N131="nulová",J131,0)</f>
        <v>0</v>
      </c>
      <c r="BJ131" s="19" t="s">
        <v>82</v>
      </c>
      <c r="BK131" s="194">
        <f>ROUND(I131*H131,2)</f>
        <v>0</v>
      </c>
      <c r="BL131" s="19" t="s">
        <v>108</v>
      </c>
      <c r="BM131" s="193" t="s">
        <v>307</v>
      </c>
    </row>
    <row r="132" s="2" customFormat="1">
      <c r="A132" s="38"/>
      <c r="B132" s="39"/>
      <c r="C132" s="38"/>
      <c r="D132" s="196" t="s">
        <v>1062</v>
      </c>
      <c r="E132" s="38"/>
      <c r="F132" s="237" t="s">
        <v>4626</v>
      </c>
      <c r="G132" s="38"/>
      <c r="H132" s="38"/>
      <c r="I132" s="238"/>
      <c r="J132" s="38"/>
      <c r="K132" s="38"/>
      <c r="L132" s="39"/>
      <c r="M132" s="239"/>
      <c r="N132" s="240"/>
      <c r="O132" s="77"/>
      <c r="P132" s="77"/>
      <c r="Q132" s="77"/>
      <c r="R132" s="77"/>
      <c r="S132" s="77"/>
      <c r="T132" s="78"/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  <c r="AT132" s="19" t="s">
        <v>1062</v>
      </c>
      <c r="AU132" s="19" t="s">
        <v>82</v>
      </c>
    </row>
    <row r="133" s="2" customFormat="1" ht="33" customHeight="1">
      <c r="A133" s="38"/>
      <c r="B133" s="181"/>
      <c r="C133" s="182" t="s">
        <v>285</v>
      </c>
      <c r="D133" s="182" t="s">
        <v>259</v>
      </c>
      <c r="E133" s="183" t="s">
        <v>2997</v>
      </c>
      <c r="F133" s="184" t="s">
        <v>3674</v>
      </c>
      <c r="G133" s="185" t="s">
        <v>2365</v>
      </c>
      <c r="H133" s="186">
        <v>476</v>
      </c>
      <c r="I133" s="187"/>
      <c r="J133" s="188">
        <f>ROUND(I133*H133,2)</f>
        <v>0</v>
      </c>
      <c r="K133" s="184" t="s">
        <v>2351</v>
      </c>
      <c r="L133" s="39"/>
      <c r="M133" s="189" t="s">
        <v>1</v>
      </c>
      <c r="N133" s="190" t="s">
        <v>40</v>
      </c>
      <c r="O133" s="77"/>
      <c r="P133" s="191">
        <f>O133*H133</f>
        <v>0</v>
      </c>
      <c r="Q133" s="191">
        <v>0</v>
      </c>
      <c r="R133" s="191">
        <f>Q133*H133</f>
        <v>0</v>
      </c>
      <c r="S133" s="191">
        <v>0</v>
      </c>
      <c r="T133" s="192">
        <f>S133*H133</f>
        <v>0</v>
      </c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  <c r="AR133" s="193" t="s">
        <v>108</v>
      </c>
      <c r="AT133" s="193" t="s">
        <v>259</v>
      </c>
      <c r="AU133" s="193" t="s">
        <v>82</v>
      </c>
      <c r="AY133" s="19" t="s">
        <v>257</v>
      </c>
      <c r="BE133" s="194">
        <f>IF(N133="základní",J133,0)</f>
        <v>0</v>
      </c>
      <c r="BF133" s="194">
        <f>IF(N133="snížená",J133,0)</f>
        <v>0</v>
      </c>
      <c r="BG133" s="194">
        <f>IF(N133="zákl. přenesená",J133,0)</f>
        <v>0</v>
      </c>
      <c r="BH133" s="194">
        <f>IF(N133="sníž. přenesená",J133,0)</f>
        <v>0</v>
      </c>
      <c r="BI133" s="194">
        <f>IF(N133="nulová",J133,0)</f>
        <v>0</v>
      </c>
      <c r="BJ133" s="19" t="s">
        <v>82</v>
      </c>
      <c r="BK133" s="194">
        <f>ROUND(I133*H133,2)</f>
        <v>0</v>
      </c>
      <c r="BL133" s="19" t="s">
        <v>108</v>
      </c>
      <c r="BM133" s="193" t="s">
        <v>320</v>
      </c>
    </row>
    <row r="134" s="2" customFormat="1" ht="33" customHeight="1">
      <c r="A134" s="38"/>
      <c r="B134" s="181"/>
      <c r="C134" s="182" t="s">
        <v>290</v>
      </c>
      <c r="D134" s="182" t="s">
        <v>259</v>
      </c>
      <c r="E134" s="183" t="s">
        <v>2999</v>
      </c>
      <c r="F134" s="184" t="s">
        <v>3675</v>
      </c>
      <c r="G134" s="185" t="s">
        <v>2365</v>
      </c>
      <c r="H134" s="186">
        <v>476</v>
      </c>
      <c r="I134" s="187"/>
      <c r="J134" s="188">
        <f>ROUND(I134*H134,2)</f>
        <v>0</v>
      </c>
      <c r="K134" s="184" t="s">
        <v>2351</v>
      </c>
      <c r="L134" s="39"/>
      <c r="M134" s="189" t="s">
        <v>1</v>
      </c>
      <c r="N134" s="190" t="s">
        <v>40</v>
      </c>
      <c r="O134" s="77"/>
      <c r="P134" s="191">
        <f>O134*H134</f>
        <v>0</v>
      </c>
      <c r="Q134" s="191">
        <v>0</v>
      </c>
      <c r="R134" s="191">
        <f>Q134*H134</f>
        <v>0</v>
      </c>
      <c r="S134" s="191">
        <v>0</v>
      </c>
      <c r="T134" s="192">
        <f>S134*H134</f>
        <v>0</v>
      </c>
      <c r="U134" s="38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  <c r="AR134" s="193" t="s">
        <v>108</v>
      </c>
      <c r="AT134" s="193" t="s">
        <v>259</v>
      </c>
      <c r="AU134" s="193" t="s">
        <v>82</v>
      </c>
      <c r="AY134" s="19" t="s">
        <v>257</v>
      </c>
      <c r="BE134" s="194">
        <f>IF(N134="základní",J134,0)</f>
        <v>0</v>
      </c>
      <c r="BF134" s="194">
        <f>IF(N134="snížená",J134,0)</f>
        <v>0</v>
      </c>
      <c r="BG134" s="194">
        <f>IF(N134="zákl. přenesená",J134,0)</f>
        <v>0</v>
      </c>
      <c r="BH134" s="194">
        <f>IF(N134="sníž. přenesená",J134,0)</f>
        <v>0</v>
      </c>
      <c r="BI134" s="194">
        <f>IF(N134="nulová",J134,0)</f>
        <v>0</v>
      </c>
      <c r="BJ134" s="19" t="s">
        <v>82</v>
      </c>
      <c r="BK134" s="194">
        <f>ROUND(I134*H134,2)</f>
        <v>0</v>
      </c>
      <c r="BL134" s="19" t="s">
        <v>108</v>
      </c>
      <c r="BM134" s="193" t="s">
        <v>334</v>
      </c>
    </row>
    <row r="135" s="2" customFormat="1">
      <c r="A135" s="38"/>
      <c r="B135" s="39"/>
      <c r="C135" s="38"/>
      <c r="D135" s="196" t="s">
        <v>1062</v>
      </c>
      <c r="E135" s="38"/>
      <c r="F135" s="237" t="s">
        <v>4627</v>
      </c>
      <c r="G135" s="38"/>
      <c r="H135" s="38"/>
      <c r="I135" s="238"/>
      <c r="J135" s="38"/>
      <c r="K135" s="38"/>
      <c r="L135" s="39"/>
      <c r="M135" s="239"/>
      <c r="N135" s="240"/>
      <c r="O135" s="77"/>
      <c r="P135" s="77"/>
      <c r="Q135" s="77"/>
      <c r="R135" s="77"/>
      <c r="S135" s="77"/>
      <c r="T135" s="78"/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T135" s="19" t="s">
        <v>1062</v>
      </c>
      <c r="AU135" s="19" t="s">
        <v>82</v>
      </c>
    </row>
    <row r="136" s="2" customFormat="1" ht="33" customHeight="1">
      <c r="A136" s="38"/>
      <c r="B136" s="181"/>
      <c r="C136" s="182" t="s">
        <v>301</v>
      </c>
      <c r="D136" s="182" t="s">
        <v>259</v>
      </c>
      <c r="E136" s="183" t="s">
        <v>3002</v>
      </c>
      <c r="F136" s="184" t="s">
        <v>3012</v>
      </c>
      <c r="G136" s="185" t="s">
        <v>416</v>
      </c>
      <c r="H136" s="186">
        <v>1</v>
      </c>
      <c r="I136" s="187"/>
      <c r="J136" s="188">
        <f>ROUND(I136*H136,2)</f>
        <v>0</v>
      </c>
      <c r="K136" s="184" t="s">
        <v>2351</v>
      </c>
      <c r="L136" s="39"/>
      <c r="M136" s="189" t="s">
        <v>1</v>
      </c>
      <c r="N136" s="190" t="s">
        <v>40</v>
      </c>
      <c r="O136" s="77"/>
      <c r="P136" s="191">
        <f>O136*H136</f>
        <v>0</v>
      </c>
      <c r="Q136" s="191">
        <v>0</v>
      </c>
      <c r="R136" s="191">
        <f>Q136*H136</f>
        <v>0</v>
      </c>
      <c r="S136" s="191">
        <v>0</v>
      </c>
      <c r="T136" s="192">
        <f>S136*H136</f>
        <v>0</v>
      </c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R136" s="193" t="s">
        <v>108</v>
      </c>
      <c r="AT136" s="193" t="s">
        <v>259</v>
      </c>
      <c r="AU136" s="193" t="s">
        <v>82</v>
      </c>
      <c r="AY136" s="19" t="s">
        <v>257</v>
      </c>
      <c r="BE136" s="194">
        <f>IF(N136="základní",J136,0)</f>
        <v>0</v>
      </c>
      <c r="BF136" s="194">
        <f>IF(N136="snížená",J136,0)</f>
        <v>0</v>
      </c>
      <c r="BG136" s="194">
        <f>IF(N136="zákl. přenesená",J136,0)</f>
        <v>0</v>
      </c>
      <c r="BH136" s="194">
        <f>IF(N136="sníž. přenesená",J136,0)</f>
        <v>0</v>
      </c>
      <c r="BI136" s="194">
        <f>IF(N136="nulová",J136,0)</f>
        <v>0</v>
      </c>
      <c r="BJ136" s="19" t="s">
        <v>82</v>
      </c>
      <c r="BK136" s="194">
        <f>ROUND(I136*H136,2)</f>
        <v>0</v>
      </c>
      <c r="BL136" s="19" t="s">
        <v>108</v>
      </c>
      <c r="BM136" s="193" t="s">
        <v>350</v>
      </c>
    </row>
    <row r="137" s="2" customFormat="1">
      <c r="A137" s="38"/>
      <c r="B137" s="39"/>
      <c r="C137" s="38"/>
      <c r="D137" s="196" t="s">
        <v>1062</v>
      </c>
      <c r="E137" s="38"/>
      <c r="F137" s="237" t="s">
        <v>3679</v>
      </c>
      <c r="G137" s="38"/>
      <c r="H137" s="38"/>
      <c r="I137" s="238"/>
      <c r="J137" s="38"/>
      <c r="K137" s="38"/>
      <c r="L137" s="39"/>
      <c r="M137" s="239"/>
      <c r="N137" s="240"/>
      <c r="O137" s="77"/>
      <c r="P137" s="77"/>
      <c r="Q137" s="77"/>
      <c r="R137" s="77"/>
      <c r="S137" s="77"/>
      <c r="T137" s="78"/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T137" s="19" t="s">
        <v>1062</v>
      </c>
      <c r="AU137" s="19" t="s">
        <v>82</v>
      </c>
    </row>
    <row r="138" s="2" customFormat="1" ht="16.5" customHeight="1">
      <c r="A138" s="38"/>
      <c r="B138" s="181"/>
      <c r="C138" s="182" t="s">
        <v>307</v>
      </c>
      <c r="D138" s="182" t="s">
        <v>259</v>
      </c>
      <c r="E138" s="183" t="s">
        <v>3004</v>
      </c>
      <c r="F138" s="184" t="s">
        <v>3680</v>
      </c>
      <c r="G138" s="185" t="s">
        <v>2505</v>
      </c>
      <c r="H138" s="186">
        <v>3</v>
      </c>
      <c r="I138" s="187"/>
      <c r="J138" s="188">
        <f>ROUND(I138*H138,2)</f>
        <v>0</v>
      </c>
      <c r="K138" s="184" t="s">
        <v>2351</v>
      </c>
      <c r="L138" s="39"/>
      <c r="M138" s="189" t="s">
        <v>1</v>
      </c>
      <c r="N138" s="190" t="s">
        <v>40</v>
      </c>
      <c r="O138" s="77"/>
      <c r="P138" s="191">
        <f>O138*H138</f>
        <v>0</v>
      </c>
      <c r="Q138" s="191">
        <v>0</v>
      </c>
      <c r="R138" s="191">
        <f>Q138*H138</f>
        <v>0</v>
      </c>
      <c r="S138" s="191">
        <v>0</v>
      </c>
      <c r="T138" s="192">
        <f>S138*H138</f>
        <v>0</v>
      </c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R138" s="193" t="s">
        <v>108</v>
      </c>
      <c r="AT138" s="193" t="s">
        <v>259</v>
      </c>
      <c r="AU138" s="193" t="s">
        <v>82</v>
      </c>
      <c r="AY138" s="19" t="s">
        <v>257</v>
      </c>
      <c r="BE138" s="194">
        <f>IF(N138="základní",J138,0)</f>
        <v>0</v>
      </c>
      <c r="BF138" s="194">
        <f>IF(N138="snížená",J138,0)</f>
        <v>0</v>
      </c>
      <c r="BG138" s="194">
        <f>IF(N138="zákl. přenesená",J138,0)</f>
        <v>0</v>
      </c>
      <c r="BH138" s="194">
        <f>IF(N138="sníž. přenesená",J138,0)</f>
        <v>0</v>
      </c>
      <c r="BI138" s="194">
        <f>IF(N138="nulová",J138,0)</f>
        <v>0</v>
      </c>
      <c r="BJ138" s="19" t="s">
        <v>82</v>
      </c>
      <c r="BK138" s="194">
        <f>ROUND(I138*H138,2)</f>
        <v>0</v>
      </c>
      <c r="BL138" s="19" t="s">
        <v>108</v>
      </c>
      <c r="BM138" s="193" t="s">
        <v>364</v>
      </c>
    </row>
    <row r="139" s="2" customFormat="1">
      <c r="A139" s="38"/>
      <c r="B139" s="39"/>
      <c r="C139" s="38"/>
      <c r="D139" s="196" t="s">
        <v>1062</v>
      </c>
      <c r="E139" s="38"/>
      <c r="F139" s="237" t="s">
        <v>3682</v>
      </c>
      <c r="G139" s="38"/>
      <c r="H139" s="38"/>
      <c r="I139" s="238"/>
      <c r="J139" s="38"/>
      <c r="K139" s="38"/>
      <c r="L139" s="39"/>
      <c r="M139" s="239"/>
      <c r="N139" s="240"/>
      <c r="O139" s="77"/>
      <c r="P139" s="77"/>
      <c r="Q139" s="77"/>
      <c r="R139" s="77"/>
      <c r="S139" s="77"/>
      <c r="T139" s="78"/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T139" s="19" t="s">
        <v>1062</v>
      </c>
      <c r="AU139" s="19" t="s">
        <v>82</v>
      </c>
    </row>
    <row r="140" s="2" customFormat="1" ht="16.5" customHeight="1">
      <c r="A140" s="38"/>
      <c r="B140" s="181"/>
      <c r="C140" s="182" t="s">
        <v>314</v>
      </c>
      <c r="D140" s="182" t="s">
        <v>259</v>
      </c>
      <c r="E140" s="183" t="s">
        <v>3006</v>
      </c>
      <c r="F140" s="184" t="s">
        <v>3020</v>
      </c>
      <c r="G140" s="185" t="s">
        <v>2505</v>
      </c>
      <c r="H140" s="186">
        <v>3</v>
      </c>
      <c r="I140" s="187"/>
      <c r="J140" s="188">
        <f>ROUND(I140*H140,2)</f>
        <v>0</v>
      </c>
      <c r="K140" s="184" t="s">
        <v>2351</v>
      </c>
      <c r="L140" s="39"/>
      <c r="M140" s="189" t="s">
        <v>1</v>
      </c>
      <c r="N140" s="190" t="s">
        <v>40</v>
      </c>
      <c r="O140" s="77"/>
      <c r="P140" s="191">
        <f>O140*H140</f>
        <v>0</v>
      </c>
      <c r="Q140" s="191">
        <v>0</v>
      </c>
      <c r="R140" s="191">
        <f>Q140*H140</f>
        <v>0</v>
      </c>
      <c r="S140" s="191">
        <v>0</v>
      </c>
      <c r="T140" s="192">
        <f>S140*H140</f>
        <v>0</v>
      </c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R140" s="193" t="s">
        <v>108</v>
      </c>
      <c r="AT140" s="193" t="s">
        <v>259</v>
      </c>
      <c r="AU140" s="193" t="s">
        <v>82</v>
      </c>
      <c r="AY140" s="19" t="s">
        <v>257</v>
      </c>
      <c r="BE140" s="194">
        <f>IF(N140="základní",J140,0)</f>
        <v>0</v>
      </c>
      <c r="BF140" s="194">
        <f>IF(N140="snížená",J140,0)</f>
        <v>0</v>
      </c>
      <c r="BG140" s="194">
        <f>IF(N140="zákl. přenesená",J140,0)</f>
        <v>0</v>
      </c>
      <c r="BH140" s="194">
        <f>IF(N140="sníž. přenesená",J140,0)</f>
        <v>0</v>
      </c>
      <c r="BI140" s="194">
        <f>IF(N140="nulová",J140,0)</f>
        <v>0</v>
      </c>
      <c r="BJ140" s="19" t="s">
        <v>82</v>
      </c>
      <c r="BK140" s="194">
        <f>ROUND(I140*H140,2)</f>
        <v>0</v>
      </c>
      <c r="BL140" s="19" t="s">
        <v>108</v>
      </c>
      <c r="BM140" s="193" t="s">
        <v>374</v>
      </c>
    </row>
    <row r="141" s="2" customFormat="1">
      <c r="A141" s="38"/>
      <c r="B141" s="39"/>
      <c r="C141" s="38"/>
      <c r="D141" s="196" t="s">
        <v>1062</v>
      </c>
      <c r="E141" s="38"/>
      <c r="F141" s="237" t="s">
        <v>3682</v>
      </c>
      <c r="G141" s="38"/>
      <c r="H141" s="38"/>
      <c r="I141" s="238"/>
      <c r="J141" s="38"/>
      <c r="K141" s="38"/>
      <c r="L141" s="39"/>
      <c r="M141" s="239"/>
      <c r="N141" s="240"/>
      <c r="O141" s="77"/>
      <c r="P141" s="77"/>
      <c r="Q141" s="77"/>
      <c r="R141" s="77"/>
      <c r="S141" s="77"/>
      <c r="T141" s="78"/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T141" s="19" t="s">
        <v>1062</v>
      </c>
      <c r="AU141" s="19" t="s">
        <v>82</v>
      </c>
    </row>
    <row r="142" s="2" customFormat="1" ht="21.75" customHeight="1">
      <c r="A142" s="38"/>
      <c r="B142" s="181"/>
      <c r="C142" s="182" t="s">
        <v>320</v>
      </c>
      <c r="D142" s="182" t="s">
        <v>259</v>
      </c>
      <c r="E142" s="183" t="s">
        <v>3008</v>
      </c>
      <c r="F142" s="184" t="s">
        <v>3022</v>
      </c>
      <c r="G142" s="185" t="s">
        <v>416</v>
      </c>
      <c r="H142" s="186">
        <v>1</v>
      </c>
      <c r="I142" s="187"/>
      <c r="J142" s="188">
        <f>ROUND(I142*H142,2)</f>
        <v>0</v>
      </c>
      <c r="K142" s="184" t="s">
        <v>2351</v>
      </c>
      <c r="L142" s="39"/>
      <c r="M142" s="189" t="s">
        <v>1</v>
      </c>
      <c r="N142" s="190" t="s">
        <v>40</v>
      </c>
      <c r="O142" s="77"/>
      <c r="P142" s="191">
        <f>O142*H142</f>
        <v>0</v>
      </c>
      <c r="Q142" s="191">
        <v>0</v>
      </c>
      <c r="R142" s="191">
        <f>Q142*H142</f>
        <v>0</v>
      </c>
      <c r="S142" s="191">
        <v>0</v>
      </c>
      <c r="T142" s="192">
        <f>S142*H142</f>
        <v>0</v>
      </c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R142" s="193" t="s">
        <v>108</v>
      </c>
      <c r="AT142" s="193" t="s">
        <v>259</v>
      </c>
      <c r="AU142" s="193" t="s">
        <v>82</v>
      </c>
      <c r="AY142" s="19" t="s">
        <v>257</v>
      </c>
      <c r="BE142" s="194">
        <f>IF(N142="základní",J142,0)</f>
        <v>0</v>
      </c>
      <c r="BF142" s="194">
        <f>IF(N142="snížená",J142,0)</f>
        <v>0</v>
      </c>
      <c r="BG142" s="194">
        <f>IF(N142="zákl. přenesená",J142,0)</f>
        <v>0</v>
      </c>
      <c r="BH142" s="194">
        <f>IF(N142="sníž. přenesená",J142,0)</f>
        <v>0</v>
      </c>
      <c r="BI142" s="194">
        <f>IF(N142="nulová",J142,0)</f>
        <v>0</v>
      </c>
      <c r="BJ142" s="19" t="s">
        <v>82</v>
      </c>
      <c r="BK142" s="194">
        <f>ROUND(I142*H142,2)</f>
        <v>0</v>
      </c>
      <c r="BL142" s="19" t="s">
        <v>108</v>
      </c>
      <c r="BM142" s="193" t="s">
        <v>388</v>
      </c>
    </row>
    <row r="143" s="2" customFormat="1">
      <c r="A143" s="38"/>
      <c r="B143" s="39"/>
      <c r="C143" s="38"/>
      <c r="D143" s="196" t="s">
        <v>1062</v>
      </c>
      <c r="E143" s="38"/>
      <c r="F143" s="237" t="s">
        <v>3679</v>
      </c>
      <c r="G143" s="38"/>
      <c r="H143" s="38"/>
      <c r="I143" s="238"/>
      <c r="J143" s="38"/>
      <c r="K143" s="38"/>
      <c r="L143" s="39"/>
      <c r="M143" s="239"/>
      <c r="N143" s="240"/>
      <c r="O143" s="77"/>
      <c r="P143" s="77"/>
      <c r="Q143" s="77"/>
      <c r="R143" s="77"/>
      <c r="S143" s="77"/>
      <c r="T143" s="78"/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T143" s="19" t="s">
        <v>1062</v>
      </c>
      <c r="AU143" s="19" t="s">
        <v>82</v>
      </c>
    </row>
    <row r="144" s="2" customFormat="1" ht="16.5" customHeight="1">
      <c r="A144" s="38"/>
      <c r="B144" s="181"/>
      <c r="C144" s="182" t="s">
        <v>327</v>
      </c>
      <c r="D144" s="182" t="s">
        <v>259</v>
      </c>
      <c r="E144" s="183" t="s">
        <v>3011</v>
      </c>
      <c r="F144" s="184" t="s">
        <v>3024</v>
      </c>
      <c r="G144" s="185" t="s">
        <v>2505</v>
      </c>
      <c r="H144" s="186">
        <v>6</v>
      </c>
      <c r="I144" s="187"/>
      <c r="J144" s="188">
        <f>ROUND(I144*H144,2)</f>
        <v>0</v>
      </c>
      <c r="K144" s="184" t="s">
        <v>2351</v>
      </c>
      <c r="L144" s="39"/>
      <c r="M144" s="189" t="s">
        <v>1</v>
      </c>
      <c r="N144" s="190" t="s">
        <v>40</v>
      </c>
      <c r="O144" s="77"/>
      <c r="P144" s="191">
        <f>O144*H144</f>
        <v>0</v>
      </c>
      <c r="Q144" s="191">
        <v>0</v>
      </c>
      <c r="R144" s="191">
        <f>Q144*H144</f>
        <v>0</v>
      </c>
      <c r="S144" s="191">
        <v>0</v>
      </c>
      <c r="T144" s="192">
        <f>S144*H144</f>
        <v>0</v>
      </c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R144" s="193" t="s">
        <v>108</v>
      </c>
      <c r="AT144" s="193" t="s">
        <v>259</v>
      </c>
      <c r="AU144" s="193" t="s">
        <v>82</v>
      </c>
      <c r="AY144" s="19" t="s">
        <v>257</v>
      </c>
      <c r="BE144" s="194">
        <f>IF(N144="základní",J144,0)</f>
        <v>0</v>
      </c>
      <c r="BF144" s="194">
        <f>IF(N144="snížená",J144,0)</f>
        <v>0</v>
      </c>
      <c r="BG144" s="194">
        <f>IF(N144="zákl. přenesená",J144,0)</f>
        <v>0</v>
      </c>
      <c r="BH144" s="194">
        <f>IF(N144="sníž. přenesená",J144,0)</f>
        <v>0</v>
      </c>
      <c r="BI144" s="194">
        <f>IF(N144="nulová",J144,0)</f>
        <v>0</v>
      </c>
      <c r="BJ144" s="19" t="s">
        <v>82</v>
      </c>
      <c r="BK144" s="194">
        <f>ROUND(I144*H144,2)</f>
        <v>0</v>
      </c>
      <c r="BL144" s="19" t="s">
        <v>108</v>
      </c>
      <c r="BM144" s="193" t="s">
        <v>402</v>
      </c>
    </row>
    <row r="145" s="2" customFormat="1">
      <c r="A145" s="38"/>
      <c r="B145" s="39"/>
      <c r="C145" s="38"/>
      <c r="D145" s="196" t="s">
        <v>1062</v>
      </c>
      <c r="E145" s="38"/>
      <c r="F145" s="237" t="s">
        <v>3681</v>
      </c>
      <c r="G145" s="38"/>
      <c r="H145" s="38"/>
      <c r="I145" s="238"/>
      <c r="J145" s="38"/>
      <c r="K145" s="38"/>
      <c r="L145" s="39"/>
      <c r="M145" s="239"/>
      <c r="N145" s="240"/>
      <c r="O145" s="77"/>
      <c r="P145" s="77"/>
      <c r="Q145" s="77"/>
      <c r="R145" s="77"/>
      <c r="S145" s="77"/>
      <c r="T145" s="78"/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  <c r="AT145" s="19" t="s">
        <v>1062</v>
      </c>
      <c r="AU145" s="19" t="s">
        <v>82</v>
      </c>
    </row>
    <row r="146" s="2" customFormat="1" ht="16.5" customHeight="1">
      <c r="A146" s="38"/>
      <c r="B146" s="181"/>
      <c r="C146" s="182" t="s">
        <v>334</v>
      </c>
      <c r="D146" s="182" t="s">
        <v>259</v>
      </c>
      <c r="E146" s="183" t="s">
        <v>3014</v>
      </c>
      <c r="F146" s="184" t="s">
        <v>3026</v>
      </c>
      <c r="G146" s="185" t="s">
        <v>416</v>
      </c>
      <c r="H146" s="186">
        <v>1</v>
      </c>
      <c r="I146" s="187"/>
      <c r="J146" s="188">
        <f>ROUND(I146*H146,2)</f>
        <v>0</v>
      </c>
      <c r="K146" s="184" t="s">
        <v>2351</v>
      </c>
      <c r="L146" s="39"/>
      <c r="M146" s="189" t="s">
        <v>1</v>
      </c>
      <c r="N146" s="190" t="s">
        <v>40</v>
      </c>
      <c r="O146" s="77"/>
      <c r="P146" s="191">
        <f>O146*H146</f>
        <v>0</v>
      </c>
      <c r="Q146" s="191">
        <v>0</v>
      </c>
      <c r="R146" s="191">
        <f>Q146*H146</f>
        <v>0</v>
      </c>
      <c r="S146" s="191">
        <v>0</v>
      </c>
      <c r="T146" s="192">
        <f>S146*H146</f>
        <v>0</v>
      </c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  <c r="AR146" s="193" t="s">
        <v>108</v>
      </c>
      <c r="AT146" s="193" t="s">
        <v>259</v>
      </c>
      <c r="AU146" s="193" t="s">
        <v>82</v>
      </c>
      <c r="AY146" s="19" t="s">
        <v>257</v>
      </c>
      <c r="BE146" s="194">
        <f>IF(N146="základní",J146,0)</f>
        <v>0</v>
      </c>
      <c r="BF146" s="194">
        <f>IF(N146="snížená",J146,0)</f>
        <v>0</v>
      </c>
      <c r="BG146" s="194">
        <f>IF(N146="zákl. přenesená",J146,0)</f>
        <v>0</v>
      </c>
      <c r="BH146" s="194">
        <f>IF(N146="sníž. přenesená",J146,0)</f>
        <v>0</v>
      </c>
      <c r="BI146" s="194">
        <f>IF(N146="nulová",J146,0)</f>
        <v>0</v>
      </c>
      <c r="BJ146" s="19" t="s">
        <v>82</v>
      </c>
      <c r="BK146" s="194">
        <f>ROUND(I146*H146,2)</f>
        <v>0</v>
      </c>
      <c r="BL146" s="19" t="s">
        <v>108</v>
      </c>
      <c r="BM146" s="193" t="s">
        <v>413</v>
      </c>
    </row>
    <row r="147" s="2" customFormat="1">
      <c r="A147" s="38"/>
      <c r="B147" s="39"/>
      <c r="C147" s="38"/>
      <c r="D147" s="196" t="s">
        <v>1062</v>
      </c>
      <c r="E147" s="38"/>
      <c r="F147" s="237" t="s">
        <v>3679</v>
      </c>
      <c r="G147" s="38"/>
      <c r="H147" s="38"/>
      <c r="I147" s="238"/>
      <c r="J147" s="38"/>
      <c r="K147" s="38"/>
      <c r="L147" s="39"/>
      <c r="M147" s="239"/>
      <c r="N147" s="240"/>
      <c r="O147" s="77"/>
      <c r="P147" s="77"/>
      <c r="Q147" s="77"/>
      <c r="R147" s="77"/>
      <c r="S147" s="77"/>
      <c r="T147" s="78"/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  <c r="AT147" s="19" t="s">
        <v>1062</v>
      </c>
      <c r="AU147" s="19" t="s">
        <v>82</v>
      </c>
    </row>
    <row r="148" s="2" customFormat="1" ht="33" customHeight="1">
      <c r="A148" s="38"/>
      <c r="B148" s="181"/>
      <c r="C148" s="182" t="s">
        <v>343</v>
      </c>
      <c r="D148" s="182" t="s">
        <v>259</v>
      </c>
      <c r="E148" s="183" t="s">
        <v>3017</v>
      </c>
      <c r="F148" s="184" t="s">
        <v>3684</v>
      </c>
      <c r="G148" s="185" t="s">
        <v>416</v>
      </c>
      <c r="H148" s="186">
        <v>1</v>
      </c>
      <c r="I148" s="187"/>
      <c r="J148" s="188">
        <f>ROUND(I148*H148,2)</f>
        <v>0</v>
      </c>
      <c r="K148" s="184" t="s">
        <v>2351</v>
      </c>
      <c r="L148" s="39"/>
      <c r="M148" s="189" t="s">
        <v>1</v>
      </c>
      <c r="N148" s="190" t="s">
        <v>40</v>
      </c>
      <c r="O148" s="77"/>
      <c r="P148" s="191">
        <f>O148*H148</f>
        <v>0</v>
      </c>
      <c r="Q148" s="191">
        <v>0</v>
      </c>
      <c r="R148" s="191">
        <f>Q148*H148</f>
        <v>0</v>
      </c>
      <c r="S148" s="191">
        <v>0</v>
      </c>
      <c r="T148" s="192">
        <f>S148*H148</f>
        <v>0</v>
      </c>
      <c r="U148" s="38"/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  <c r="AR148" s="193" t="s">
        <v>108</v>
      </c>
      <c r="AT148" s="193" t="s">
        <v>259</v>
      </c>
      <c r="AU148" s="193" t="s">
        <v>82</v>
      </c>
      <c r="AY148" s="19" t="s">
        <v>257</v>
      </c>
      <c r="BE148" s="194">
        <f>IF(N148="základní",J148,0)</f>
        <v>0</v>
      </c>
      <c r="BF148" s="194">
        <f>IF(N148="snížená",J148,0)</f>
        <v>0</v>
      </c>
      <c r="BG148" s="194">
        <f>IF(N148="zákl. přenesená",J148,0)</f>
        <v>0</v>
      </c>
      <c r="BH148" s="194">
        <f>IF(N148="sníž. přenesená",J148,0)</f>
        <v>0</v>
      </c>
      <c r="BI148" s="194">
        <f>IF(N148="nulová",J148,0)</f>
        <v>0</v>
      </c>
      <c r="BJ148" s="19" t="s">
        <v>82</v>
      </c>
      <c r="BK148" s="194">
        <f>ROUND(I148*H148,2)</f>
        <v>0</v>
      </c>
      <c r="BL148" s="19" t="s">
        <v>108</v>
      </c>
      <c r="BM148" s="193" t="s">
        <v>427</v>
      </c>
    </row>
    <row r="149" s="2" customFormat="1">
      <c r="A149" s="38"/>
      <c r="B149" s="39"/>
      <c r="C149" s="38"/>
      <c r="D149" s="196" t="s">
        <v>1062</v>
      </c>
      <c r="E149" s="38"/>
      <c r="F149" s="237" t="s">
        <v>3679</v>
      </c>
      <c r="G149" s="38"/>
      <c r="H149" s="38"/>
      <c r="I149" s="238"/>
      <c r="J149" s="38"/>
      <c r="K149" s="38"/>
      <c r="L149" s="39"/>
      <c r="M149" s="239"/>
      <c r="N149" s="240"/>
      <c r="O149" s="77"/>
      <c r="P149" s="77"/>
      <c r="Q149" s="77"/>
      <c r="R149" s="77"/>
      <c r="S149" s="77"/>
      <c r="T149" s="78"/>
      <c r="U149" s="38"/>
      <c r="V149" s="38"/>
      <c r="W149" s="38"/>
      <c r="X149" s="38"/>
      <c r="Y149" s="38"/>
      <c r="Z149" s="38"/>
      <c r="AA149" s="38"/>
      <c r="AB149" s="38"/>
      <c r="AC149" s="38"/>
      <c r="AD149" s="38"/>
      <c r="AE149" s="38"/>
      <c r="AT149" s="19" t="s">
        <v>1062</v>
      </c>
      <c r="AU149" s="19" t="s">
        <v>82</v>
      </c>
    </row>
    <row r="150" s="2" customFormat="1" ht="21.75" customHeight="1">
      <c r="A150" s="38"/>
      <c r="B150" s="181"/>
      <c r="C150" s="182" t="s">
        <v>350</v>
      </c>
      <c r="D150" s="182" t="s">
        <v>259</v>
      </c>
      <c r="E150" s="183" t="s">
        <v>3019</v>
      </c>
      <c r="F150" s="184" t="s">
        <v>3685</v>
      </c>
      <c r="G150" s="185" t="s">
        <v>416</v>
      </c>
      <c r="H150" s="186">
        <v>1</v>
      </c>
      <c r="I150" s="187"/>
      <c r="J150" s="188">
        <f>ROUND(I150*H150,2)</f>
        <v>0</v>
      </c>
      <c r="K150" s="184" t="s">
        <v>2351</v>
      </c>
      <c r="L150" s="39"/>
      <c r="M150" s="189" t="s">
        <v>1</v>
      </c>
      <c r="N150" s="190" t="s">
        <v>40</v>
      </c>
      <c r="O150" s="77"/>
      <c r="P150" s="191">
        <f>O150*H150</f>
        <v>0</v>
      </c>
      <c r="Q150" s="191">
        <v>0</v>
      </c>
      <c r="R150" s="191">
        <f>Q150*H150</f>
        <v>0</v>
      </c>
      <c r="S150" s="191">
        <v>0</v>
      </c>
      <c r="T150" s="192">
        <f>S150*H150</f>
        <v>0</v>
      </c>
      <c r="U150" s="38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  <c r="AR150" s="193" t="s">
        <v>108</v>
      </c>
      <c r="AT150" s="193" t="s">
        <v>259</v>
      </c>
      <c r="AU150" s="193" t="s">
        <v>82</v>
      </c>
      <c r="AY150" s="19" t="s">
        <v>257</v>
      </c>
      <c r="BE150" s="194">
        <f>IF(N150="základní",J150,0)</f>
        <v>0</v>
      </c>
      <c r="BF150" s="194">
        <f>IF(N150="snížená",J150,0)</f>
        <v>0</v>
      </c>
      <c r="BG150" s="194">
        <f>IF(N150="zákl. přenesená",J150,0)</f>
        <v>0</v>
      </c>
      <c r="BH150" s="194">
        <f>IF(N150="sníž. přenesená",J150,0)</f>
        <v>0</v>
      </c>
      <c r="BI150" s="194">
        <f>IF(N150="nulová",J150,0)</f>
        <v>0</v>
      </c>
      <c r="BJ150" s="19" t="s">
        <v>82</v>
      </c>
      <c r="BK150" s="194">
        <f>ROUND(I150*H150,2)</f>
        <v>0</v>
      </c>
      <c r="BL150" s="19" t="s">
        <v>108</v>
      </c>
      <c r="BM150" s="193" t="s">
        <v>439</v>
      </c>
    </row>
    <row r="151" s="2" customFormat="1">
      <c r="A151" s="38"/>
      <c r="B151" s="39"/>
      <c r="C151" s="38"/>
      <c r="D151" s="196" t="s">
        <v>1062</v>
      </c>
      <c r="E151" s="38"/>
      <c r="F151" s="237" t="s">
        <v>3679</v>
      </c>
      <c r="G151" s="38"/>
      <c r="H151" s="38"/>
      <c r="I151" s="238"/>
      <c r="J151" s="38"/>
      <c r="K151" s="38"/>
      <c r="L151" s="39"/>
      <c r="M151" s="239"/>
      <c r="N151" s="240"/>
      <c r="O151" s="77"/>
      <c r="P151" s="77"/>
      <c r="Q151" s="77"/>
      <c r="R151" s="77"/>
      <c r="S151" s="77"/>
      <c r="T151" s="78"/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  <c r="AT151" s="19" t="s">
        <v>1062</v>
      </c>
      <c r="AU151" s="19" t="s">
        <v>82</v>
      </c>
    </row>
    <row r="152" s="2" customFormat="1" ht="16.5" customHeight="1">
      <c r="A152" s="38"/>
      <c r="B152" s="181"/>
      <c r="C152" s="182" t="s">
        <v>8</v>
      </c>
      <c r="D152" s="182" t="s">
        <v>259</v>
      </c>
      <c r="E152" s="183" t="s">
        <v>3021</v>
      </c>
      <c r="F152" s="184" t="s">
        <v>3028</v>
      </c>
      <c r="G152" s="185" t="s">
        <v>416</v>
      </c>
      <c r="H152" s="186">
        <v>1</v>
      </c>
      <c r="I152" s="187"/>
      <c r="J152" s="188">
        <f>ROUND(I152*H152,2)</f>
        <v>0</v>
      </c>
      <c r="K152" s="184" t="s">
        <v>2351</v>
      </c>
      <c r="L152" s="39"/>
      <c r="M152" s="189" t="s">
        <v>1</v>
      </c>
      <c r="N152" s="190" t="s">
        <v>40</v>
      </c>
      <c r="O152" s="77"/>
      <c r="P152" s="191">
        <f>O152*H152</f>
        <v>0</v>
      </c>
      <c r="Q152" s="191">
        <v>0</v>
      </c>
      <c r="R152" s="191">
        <f>Q152*H152</f>
        <v>0</v>
      </c>
      <c r="S152" s="191">
        <v>0</v>
      </c>
      <c r="T152" s="192">
        <f>S152*H152</f>
        <v>0</v>
      </c>
      <c r="U152" s="38"/>
      <c r="V152" s="38"/>
      <c r="W152" s="38"/>
      <c r="X152" s="38"/>
      <c r="Y152" s="38"/>
      <c r="Z152" s="38"/>
      <c r="AA152" s="38"/>
      <c r="AB152" s="38"/>
      <c r="AC152" s="38"/>
      <c r="AD152" s="38"/>
      <c r="AE152" s="38"/>
      <c r="AR152" s="193" t="s">
        <v>108</v>
      </c>
      <c r="AT152" s="193" t="s">
        <v>259</v>
      </c>
      <c r="AU152" s="193" t="s">
        <v>82</v>
      </c>
      <c r="AY152" s="19" t="s">
        <v>257</v>
      </c>
      <c r="BE152" s="194">
        <f>IF(N152="základní",J152,0)</f>
        <v>0</v>
      </c>
      <c r="BF152" s="194">
        <f>IF(N152="snížená",J152,0)</f>
        <v>0</v>
      </c>
      <c r="BG152" s="194">
        <f>IF(N152="zákl. přenesená",J152,0)</f>
        <v>0</v>
      </c>
      <c r="BH152" s="194">
        <f>IF(N152="sníž. přenesená",J152,0)</f>
        <v>0</v>
      </c>
      <c r="BI152" s="194">
        <f>IF(N152="nulová",J152,0)</f>
        <v>0</v>
      </c>
      <c r="BJ152" s="19" t="s">
        <v>82</v>
      </c>
      <c r="BK152" s="194">
        <f>ROUND(I152*H152,2)</f>
        <v>0</v>
      </c>
      <c r="BL152" s="19" t="s">
        <v>108</v>
      </c>
      <c r="BM152" s="193" t="s">
        <v>450</v>
      </c>
    </row>
    <row r="153" s="2" customFormat="1">
      <c r="A153" s="38"/>
      <c r="B153" s="39"/>
      <c r="C153" s="38"/>
      <c r="D153" s="196" t="s">
        <v>1062</v>
      </c>
      <c r="E153" s="38"/>
      <c r="F153" s="237" t="s">
        <v>3679</v>
      </c>
      <c r="G153" s="38"/>
      <c r="H153" s="38"/>
      <c r="I153" s="238"/>
      <c r="J153" s="38"/>
      <c r="K153" s="38"/>
      <c r="L153" s="39"/>
      <c r="M153" s="247"/>
      <c r="N153" s="248"/>
      <c r="O153" s="243"/>
      <c r="P153" s="243"/>
      <c r="Q153" s="243"/>
      <c r="R153" s="243"/>
      <c r="S153" s="243"/>
      <c r="T153" s="249"/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  <c r="AT153" s="19" t="s">
        <v>1062</v>
      </c>
      <c r="AU153" s="19" t="s">
        <v>82</v>
      </c>
    </row>
    <row r="154" s="2" customFormat="1" ht="6.96" customHeight="1">
      <c r="A154" s="38"/>
      <c r="B154" s="60"/>
      <c r="C154" s="61"/>
      <c r="D154" s="61"/>
      <c r="E154" s="61"/>
      <c r="F154" s="61"/>
      <c r="G154" s="61"/>
      <c r="H154" s="61"/>
      <c r="I154" s="61"/>
      <c r="J154" s="61"/>
      <c r="K154" s="61"/>
      <c r="L154" s="39"/>
      <c r="M154" s="38"/>
      <c r="O154" s="38"/>
      <c r="P154" s="38"/>
      <c r="Q154" s="38"/>
      <c r="R154" s="38"/>
      <c r="S154" s="38"/>
      <c r="T154" s="38"/>
      <c r="U154" s="38"/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</row>
  </sheetData>
  <autoFilter ref="C124:K153"/>
  <mergeCells count="15">
    <mergeCell ref="E7:H7"/>
    <mergeCell ref="E11:H11"/>
    <mergeCell ref="E9:H9"/>
    <mergeCell ref="E13:H13"/>
    <mergeCell ref="E22:H22"/>
    <mergeCell ref="E31:H31"/>
    <mergeCell ref="E85:H85"/>
    <mergeCell ref="E89:H89"/>
    <mergeCell ref="E87:H87"/>
    <mergeCell ref="E91:H91"/>
    <mergeCell ref="E111:H111"/>
    <mergeCell ref="E115:H115"/>
    <mergeCell ref="E113:H113"/>
    <mergeCell ref="E117:H117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31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8" t="s">
        <v>5</v>
      </c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181</v>
      </c>
    </row>
    <row r="3" s="1" customFormat="1" ht="6.96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2"/>
      <c r="AT3" s="19" t="s">
        <v>85</v>
      </c>
    </row>
    <row r="4" s="1" customFormat="1" ht="24.96" customHeight="1">
      <c r="B4" s="22"/>
      <c r="D4" s="23" t="s">
        <v>198</v>
      </c>
      <c r="L4" s="22"/>
      <c r="M4" s="130" t="s">
        <v>10</v>
      </c>
      <c r="AT4" s="19" t="s">
        <v>3</v>
      </c>
    </row>
    <row r="5" s="1" customFormat="1" ht="6.96" customHeight="1">
      <c r="B5" s="22"/>
      <c r="L5" s="22"/>
    </row>
    <row r="6" s="1" customFormat="1" ht="12" customHeight="1">
      <c r="B6" s="22"/>
      <c r="D6" s="32" t="s">
        <v>16</v>
      </c>
      <c r="L6" s="22"/>
    </row>
    <row r="7" s="1" customFormat="1" ht="16.5" customHeight="1">
      <c r="B7" s="22"/>
      <c r="E7" s="131" t="str">
        <f>'Rekapitulace stavby'!K6</f>
        <v>FNOL Novostavba Pavilonu B</v>
      </c>
      <c r="F7" s="32"/>
      <c r="G7" s="32"/>
      <c r="H7" s="32"/>
      <c r="L7" s="22"/>
    </row>
    <row r="8">
      <c r="B8" s="22"/>
      <c r="D8" s="32" t="s">
        <v>199</v>
      </c>
      <c r="L8" s="22"/>
    </row>
    <row r="9" s="1" customFormat="1" ht="16.5" customHeight="1">
      <c r="B9" s="22"/>
      <c r="E9" s="131" t="s">
        <v>200</v>
      </c>
      <c r="F9" s="1"/>
      <c r="G9" s="1"/>
      <c r="H9" s="1"/>
      <c r="L9" s="22"/>
    </row>
    <row r="10" s="1" customFormat="1" ht="12" customHeight="1">
      <c r="B10" s="22"/>
      <c r="D10" s="32" t="s">
        <v>201</v>
      </c>
      <c r="L10" s="22"/>
    </row>
    <row r="11" s="2" customFormat="1" ht="16.5" customHeight="1">
      <c r="A11" s="38"/>
      <c r="B11" s="39"/>
      <c r="C11" s="38"/>
      <c r="D11" s="38"/>
      <c r="E11" s="132" t="s">
        <v>3838</v>
      </c>
      <c r="F11" s="38"/>
      <c r="G11" s="38"/>
      <c r="H11" s="38"/>
      <c r="I11" s="38"/>
      <c r="J11" s="38"/>
      <c r="K11" s="38"/>
      <c r="L11" s="55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</row>
    <row r="12" s="2" customFormat="1" ht="12" customHeight="1">
      <c r="A12" s="38"/>
      <c r="B12" s="39"/>
      <c r="C12" s="38"/>
      <c r="D12" s="32" t="s">
        <v>2982</v>
      </c>
      <c r="E12" s="38"/>
      <c r="F12" s="38"/>
      <c r="G12" s="38"/>
      <c r="H12" s="38"/>
      <c r="I12" s="38"/>
      <c r="J12" s="38"/>
      <c r="K12" s="38"/>
      <c r="L12" s="55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</row>
    <row r="13" s="2" customFormat="1" ht="16.5" customHeight="1">
      <c r="A13" s="38"/>
      <c r="B13" s="39"/>
      <c r="C13" s="38"/>
      <c r="D13" s="38"/>
      <c r="E13" s="67" t="s">
        <v>4628</v>
      </c>
      <c r="F13" s="38"/>
      <c r="G13" s="38"/>
      <c r="H13" s="38"/>
      <c r="I13" s="38"/>
      <c r="J13" s="38"/>
      <c r="K13" s="38"/>
      <c r="L13" s="55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="2" customFormat="1">
      <c r="A14" s="38"/>
      <c r="B14" s="39"/>
      <c r="C14" s="38"/>
      <c r="D14" s="38"/>
      <c r="E14" s="38"/>
      <c r="F14" s="38"/>
      <c r="G14" s="38"/>
      <c r="H14" s="38"/>
      <c r="I14" s="38"/>
      <c r="J14" s="38"/>
      <c r="K14" s="38"/>
      <c r="L14" s="55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="2" customFormat="1" ht="12" customHeight="1">
      <c r="A15" s="38"/>
      <c r="B15" s="39"/>
      <c r="C15" s="38"/>
      <c r="D15" s="32" t="s">
        <v>18</v>
      </c>
      <c r="E15" s="38"/>
      <c r="F15" s="27" t="s">
        <v>1</v>
      </c>
      <c r="G15" s="38"/>
      <c r="H15" s="38"/>
      <c r="I15" s="32" t="s">
        <v>19</v>
      </c>
      <c r="J15" s="27" t="s">
        <v>1</v>
      </c>
      <c r="K15" s="38"/>
      <c r="L15" s="55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6" s="2" customFormat="1" ht="12" customHeight="1">
      <c r="A16" s="38"/>
      <c r="B16" s="39"/>
      <c r="C16" s="38"/>
      <c r="D16" s="32" t="s">
        <v>20</v>
      </c>
      <c r="E16" s="38"/>
      <c r="F16" s="27" t="s">
        <v>21</v>
      </c>
      <c r="G16" s="38"/>
      <c r="H16" s="38"/>
      <c r="I16" s="32" t="s">
        <v>22</v>
      </c>
      <c r="J16" s="69" t="str">
        <f>'Rekapitulace stavby'!AN8</f>
        <v>8. 4. 2023</v>
      </c>
      <c r="K16" s="38"/>
      <c r="L16" s="55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</row>
    <row r="17" s="2" customFormat="1" ht="10.8" customHeight="1">
      <c r="A17" s="38"/>
      <c r="B17" s="39"/>
      <c r="C17" s="38"/>
      <c r="D17" s="38"/>
      <c r="E17" s="38"/>
      <c r="F17" s="38"/>
      <c r="G17" s="38"/>
      <c r="H17" s="38"/>
      <c r="I17" s="38"/>
      <c r="J17" s="38"/>
      <c r="K17" s="38"/>
      <c r="L17" s="55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</row>
    <row r="18" s="2" customFormat="1" ht="12" customHeight="1">
      <c r="A18" s="38"/>
      <c r="B18" s="39"/>
      <c r="C18" s="38"/>
      <c r="D18" s="32" t="s">
        <v>24</v>
      </c>
      <c r="E18" s="38"/>
      <c r="F18" s="38"/>
      <c r="G18" s="38"/>
      <c r="H18" s="38"/>
      <c r="I18" s="32" t="s">
        <v>25</v>
      </c>
      <c r="J18" s="27" t="s">
        <v>1</v>
      </c>
      <c r="K18" s="38"/>
      <c r="L18" s="55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</row>
    <row r="19" s="2" customFormat="1" ht="18" customHeight="1">
      <c r="A19" s="38"/>
      <c r="B19" s="39"/>
      <c r="C19" s="38"/>
      <c r="D19" s="38"/>
      <c r="E19" s="27" t="s">
        <v>26</v>
      </c>
      <c r="F19" s="38"/>
      <c r="G19" s="38"/>
      <c r="H19" s="38"/>
      <c r="I19" s="32" t="s">
        <v>27</v>
      </c>
      <c r="J19" s="27" t="s">
        <v>1</v>
      </c>
      <c r="K19" s="38"/>
      <c r="L19" s="55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</row>
    <row r="20" s="2" customFormat="1" ht="6.96" customHeight="1">
      <c r="A20" s="38"/>
      <c r="B20" s="39"/>
      <c r="C20" s="38"/>
      <c r="D20" s="38"/>
      <c r="E20" s="38"/>
      <c r="F20" s="38"/>
      <c r="G20" s="38"/>
      <c r="H20" s="38"/>
      <c r="I20" s="38"/>
      <c r="J20" s="38"/>
      <c r="K20" s="38"/>
      <c r="L20" s="55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</row>
    <row r="21" s="2" customFormat="1" ht="12" customHeight="1">
      <c r="A21" s="38"/>
      <c r="B21" s="39"/>
      <c r="C21" s="38"/>
      <c r="D21" s="32" t="s">
        <v>28</v>
      </c>
      <c r="E21" s="38"/>
      <c r="F21" s="38"/>
      <c r="G21" s="38"/>
      <c r="H21" s="38"/>
      <c r="I21" s="32" t="s">
        <v>25</v>
      </c>
      <c r="J21" s="33" t="str">
        <f>'Rekapitulace stavby'!AN13</f>
        <v>Vyplň údaj</v>
      </c>
      <c r="K21" s="38"/>
      <c r="L21" s="55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</row>
    <row r="22" s="2" customFormat="1" ht="18" customHeight="1">
      <c r="A22" s="38"/>
      <c r="B22" s="39"/>
      <c r="C22" s="38"/>
      <c r="D22" s="38"/>
      <c r="E22" s="33" t="str">
        <f>'Rekapitulace stavby'!E14</f>
        <v>Vyplň údaj</v>
      </c>
      <c r="F22" s="27"/>
      <c r="G22" s="27"/>
      <c r="H22" s="27"/>
      <c r="I22" s="32" t="s">
        <v>27</v>
      </c>
      <c r="J22" s="33" t="str">
        <f>'Rekapitulace stavby'!AN14</f>
        <v>Vyplň údaj</v>
      </c>
      <c r="K22" s="38"/>
      <c r="L22" s="55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</row>
    <row r="23" s="2" customFormat="1" ht="6.96" customHeight="1">
      <c r="A23" s="38"/>
      <c r="B23" s="39"/>
      <c r="C23" s="38"/>
      <c r="D23" s="38"/>
      <c r="E23" s="38"/>
      <c r="F23" s="38"/>
      <c r="G23" s="38"/>
      <c r="H23" s="38"/>
      <c r="I23" s="38"/>
      <c r="J23" s="38"/>
      <c r="K23" s="38"/>
      <c r="L23" s="55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</row>
    <row r="24" s="2" customFormat="1" ht="12" customHeight="1">
      <c r="A24" s="38"/>
      <c r="B24" s="39"/>
      <c r="C24" s="38"/>
      <c r="D24" s="32" t="s">
        <v>30</v>
      </c>
      <c r="E24" s="38"/>
      <c r="F24" s="38"/>
      <c r="G24" s="38"/>
      <c r="H24" s="38"/>
      <c r="I24" s="32" t="s">
        <v>25</v>
      </c>
      <c r="J24" s="27" t="s">
        <v>1</v>
      </c>
      <c r="K24" s="38"/>
      <c r="L24" s="55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</row>
    <row r="25" s="2" customFormat="1" ht="18" customHeight="1">
      <c r="A25" s="38"/>
      <c r="B25" s="39"/>
      <c r="C25" s="38"/>
      <c r="D25" s="38"/>
      <c r="E25" s="27" t="s">
        <v>31</v>
      </c>
      <c r="F25" s="38"/>
      <c r="G25" s="38"/>
      <c r="H25" s="38"/>
      <c r="I25" s="32" t="s">
        <v>27</v>
      </c>
      <c r="J25" s="27" t="s">
        <v>1</v>
      </c>
      <c r="K25" s="38"/>
      <c r="L25" s="55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</row>
    <row r="26" s="2" customFormat="1" ht="6.96" customHeight="1">
      <c r="A26" s="38"/>
      <c r="B26" s="39"/>
      <c r="C26" s="38"/>
      <c r="D26" s="38"/>
      <c r="E26" s="38"/>
      <c r="F26" s="38"/>
      <c r="G26" s="38"/>
      <c r="H26" s="38"/>
      <c r="I26" s="38"/>
      <c r="J26" s="38"/>
      <c r="K26" s="38"/>
      <c r="L26" s="55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="2" customFormat="1" ht="12" customHeight="1">
      <c r="A27" s="38"/>
      <c r="B27" s="39"/>
      <c r="C27" s="38"/>
      <c r="D27" s="32" t="s">
        <v>33</v>
      </c>
      <c r="E27" s="38"/>
      <c r="F27" s="38"/>
      <c r="G27" s="38"/>
      <c r="H27" s="38"/>
      <c r="I27" s="32" t="s">
        <v>25</v>
      </c>
      <c r="J27" s="27" t="str">
        <f>IF('Rekapitulace stavby'!AN19="","",'Rekapitulace stavby'!AN19)</f>
        <v/>
      </c>
      <c r="K27" s="38"/>
      <c r="L27" s="55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</row>
    <row r="28" s="2" customFormat="1" ht="18" customHeight="1">
      <c r="A28" s="38"/>
      <c r="B28" s="39"/>
      <c r="C28" s="38"/>
      <c r="D28" s="38"/>
      <c r="E28" s="27" t="str">
        <f>IF('Rekapitulace stavby'!E20="","",'Rekapitulace stavby'!E20)</f>
        <v xml:space="preserve"> </v>
      </c>
      <c r="F28" s="38"/>
      <c r="G28" s="38"/>
      <c r="H28" s="38"/>
      <c r="I28" s="32" t="s">
        <v>27</v>
      </c>
      <c r="J28" s="27" t="str">
        <f>IF('Rekapitulace stavby'!AN20="","",'Rekapitulace stavby'!AN20)</f>
        <v/>
      </c>
      <c r="K28" s="38"/>
      <c r="L28" s="55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="2" customFormat="1" ht="6.96" customHeight="1">
      <c r="A29" s="38"/>
      <c r="B29" s="39"/>
      <c r="C29" s="38"/>
      <c r="D29" s="38"/>
      <c r="E29" s="38"/>
      <c r="F29" s="38"/>
      <c r="G29" s="38"/>
      <c r="H29" s="38"/>
      <c r="I29" s="38"/>
      <c r="J29" s="38"/>
      <c r="K29" s="38"/>
      <c r="L29" s="55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</row>
    <row r="30" s="2" customFormat="1" ht="12" customHeight="1">
      <c r="A30" s="38"/>
      <c r="B30" s="39"/>
      <c r="C30" s="38"/>
      <c r="D30" s="32" t="s">
        <v>34</v>
      </c>
      <c r="E30" s="38"/>
      <c r="F30" s="38"/>
      <c r="G30" s="38"/>
      <c r="H30" s="38"/>
      <c r="I30" s="38"/>
      <c r="J30" s="38"/>
      <c r="K30" s="38"/>
      <c r="L30" s="55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="8" customFormat="1" ht="16.5" customHeight="1">
      <c r="A31" s="133"/>
      <c r="B31" s="134"/>
      <c r="C31" s="133"/>
      <c r="D31" s="133"/>
      <c r="E31" s="36" t="s">
        <v>1</v>
      </c>
      <c r="F31" s="36"/>
      <c r="G31" s="36"/>
      <c r="H31" s="36"/>
      <c r="I31" s="133"/>
      <c r="J31" s="133"/>
      <c r="K31" s="133"/>
      <c r="L31" s="135"/>
      <c r="S31" s="133"/>
      <c r="T31" s="133"/>
      <c r="U31" s="133"/>
      <c r="V31" s="133"/>
      <c r="W31" s="133"/>
      <c r="X31" s="133"/>
      <c r="Y31" s="133"/>
      <c r="Z31" s="133"/>
      <c r="AA31" s="133"/>
      <c r="AB31" s="133"/>
      <c r="AC31" s="133"/>
      <c r="AD31" s="133"/>
      <c r="AE31" s="133"/>
    </row>
    <row r="32" s="2" customFormat="1" ht="6.96" customHeight="1">
      <c r="A32" s="38"/>
      <c r="B32" s="39"/>
      <c r="C32" s="38"/>
      <c r="D32" s="38"/>
      <c r="E32" s="38"/>
      <c r="F32" s="38"/>
      <c r="G32" s="38"/>
      <c r="H32" s="38"/>
      <c r="I32" s="38"/>
      <c r="J32" s="38"/>
      <c r="K32" s="38"/>
      <c r="L32" s="55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="2" customFormat="1" ht="6.96" customHeight="1">
      <c r="A33" s="38"/>
      <c r="B33" s="39"/>
      <c r="C33" s="38"/>
      <c r="D33" s="90"/>
      <c r="E33" s="90"/>
      <c r="F33" s="90"/>
      <c r="G33" s="90"/>
      <c r="H33" s="90"/>
      <c r="I33" s="90"/>
      <c r="J33" s="90"/>
      <c r="K33" s="90"/>
      <c r="L33" s="55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="2" customFormat="1" ht="25.44" customHeight="1">
      <c r="A34" s="38"/>
      <c r="B34" s="39"/>
      <c r="C34" s="38"/>
      <c r="D34" s="136" t="s">
        <v>35</v>
      </c>
      <c r="E34" s="38"/>
      <c r="F34" s="38"/>
      <c r="G34" s="38"/>
      <c r="H34" s="38"/>
      <c r="I34" s="38"/>
      <c r="J34" s="96">
        <f>ROUND(J125, 2)</f>
        <v>0</v>
      </c>
      <c r="K34" s="38"/>
      <c r="L34" s="55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s="2" customFormat="1" ht="6.96" customHeight="1">
      <c r="A35" s="38"/>
      <c r="B35" s="39"/>
      <c r="C35" s="38"/>
      <c r="D35" s="90"/>
      <c r="E35" s="90"/>
      <c r="F35" s="90"/>
      <c r="G35" s="90"/>
      <c r="H35" s="90"/>
      <c r="I35" s="90"/>
      <c r="J35" s="90"/>
      <c r="K35" s="90"/>
      <c r="L35" s="55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s="2" customFormat="1" ht="14.4" customHeight="1">
      <c r="A36" s="38"/>
      <c r="B36" s="39"/>
      <c r="C36" s="38"/>
      <c r="D36" s="38"/>
      <c r="E36" s="38"/>
      <c r="F36" s="43" t="s">
        <v>37</v>
      </c>
      <c r="G36" s="38"/>
      <c r="H36" s="38"/>
      <c r="I36" s="43" t="s">
        <v>36</v>
      </c>
      <c r="J36" s="43" t="s">
        <v>38</v>
      </c>
      <c r="K36" s="38"/>
      <c r="L36" s="55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s="2" customFormat="1" ht="14.4" customHeight="1">
      <c r="A37" s="38"/>
      <c r="B37" s="39"/>
      <c r="C37" s="38"/>
      <c r="D37" s="132" t="s">
        <v>39</v>
      </c>
      <c r="E37" s="32" t="s">
        <v>40</v>
      </c>
      <c r="F37" s="137">
        <f>ROUND((SUM(BE125:BE129)),  2)</f>
        <v>0</v>
      </c>
      <c r="G37" s="38"/>
      <c r="H37" s="38"/>
      <c r="I37" s="138">
        <v>0.20999999999999999</v>
      </c>
      <c r="J37" s="137">
        <f>ROUND(((SUM(BE125:BE129))*I37),  2)</f>
        <v>0</v>
      </c>
      <c r="K37" s="38"/>
      <c r="L37" s="55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s="2" customFormat="1" ht="14.4" customHeight="1">
      <c r="A38" s="38"/>
      <c r="B38" s="39"/>
      <c r="C38" s="38"/>
      <c r="D38" s="38"/>
      <c r="E38" s="32" t="s">
        <v>41</v>
      </c>
      <c r="F38" s="137">
        <f>ROUND((SUM(BF125:BF129)),  2)</f>
        <v>0</v>
      </c>
      <c r="G38" s="38"/>
      <c r="H38" s="38"/>
      <c r="I38" s="138">
        <v>0.14999999999999999</v>
      </c>
      <c r="J38" s="137">
        <f>ROUND(((SUM(BF125:BF129))*I38),  2)</f>
        <v>0</v>
      </c>
      <c r="K38" s="38"/>
      <c r="L38" s="55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hidden="1" s="2" customFormat="1" ht="14.4" customHeight="1">
      <c r="A39" s="38"/>
      <c r="B39" s="39"/>
      <c r="C39" s="38"/>
      <c r="D39" s="38"/>
      <c r="E39" s="32" t="s">
        <v>42</v>
      </c>
      <c r="F39" s="137">
        <f>ROUND((SUM(BG125:BG129)),  2)</f>
        <v>0</v>
      </c>
      <c r="G39" s="38"/>
      <c r="H39" s="38"/>
      <c r="I39" s="138">
        <v>0.20999999999999999</v>
      </c>
      <c r="J39" s="137">
        <f>0</f>
        <v>0</v>
      </c>
      <c r="K39" s="38"/>
      <c r="L39" s="55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hidden="1" s="2" customFormat="1" ht="14.4" customHeight="1">
      <c r="A40" s="38"/>
      <c r="B40" s="39"/>
      <c r="C40" s="38"/>
      <c r="D40" s="38"/>
      <c r="E40" s="32" t="s">
        <v>43</v>
      </c>
      <c r="F40" s="137">
        <f>ROUND((SUM(BH125:BH129)),  2)</f>
        <v>0</v>
      </c>
      <c r="G40" s="38"/>
      <c r="H40" s="38"/>
      <c r="I40" s="138">
        <v>0.14999999999999999</v>
      </c>
      <c r="J40" s="137">
        <f>0</f>
        <v>0</v>
      </c>
      <c r="K40" s="38"/>
      <c r="L40" s="55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hidden="1" s="2" customFormat="1" ht="14.4" customHeight="1">
      <c r="A41" s="38"/>
      <c r="B41" s="39"/>
      <c r="C41" s="38"/>
      <c r="D41" s="38"/>
      <c r="E41" s="32" t="s">
        <v>44</v>
      </c>
      <c r="F41" s="137">
        <f>ROUND((SUM(BI125:BI129)),  2)</f>
        <v>0</v>
      </c>
      <c r="G41" s="38"/>
      <c r="H41" s="38"/>
      <c r="I41" s="138">
        <v>0</v>
      </c>
      <c r="J41" s="137">
        <f>0</f>
        <v>0</v>
      </c>
      <c r="K41" s="38"/>
      <c r="L41" s="55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</row>
    <row r="42" s="2" customFormat="1" ht="6.96" customHeight="1">
      <c r="A42" s="38"/>
      <c r="B42" s="39"/>
      <c r="C42" s="38"/>
      <c r="D42" s="38"/>
      <c r="E42" s="38"/>
      <c r="F42" s="38"/>
      <c r="G42" s="38"/>
      <c r="H42" s="38"/>
      <c r="I42" s="38"/>
      <c r="J42" s="38"/>
      <c r="K42" s="38"/>
      <c r="L42" s="55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</row>
    <row r="43" s="2" customFormat="1" ht="25.44" customHeight="1">
      <c r="A43" s="38"/>
      <c r="B43" s="39"/>
      <c r="C43" s="139"/>
      <c r="D43" s="140" t="s">
        <v>45</v>
      </c>
      <c r="E43" s="81"/>
      <c r="F43" s="81"/>
      <c r="G43" s="141" t="s">
        <v>46</v>
      </c>
      <c r="H43" s="142" t="s">
        <v>47</v>
      </c>
      <c r="I43" s="81"/>
      <c r="J43" s="143">
        <f>SUM(J34:J41)</f>
        <v>0</v>
      </c>
      <c r="K43" s="144"/>
      <c r="L43" s="55"/>
      <c r="S43" s="38"/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</row>
    <row r="44" s="2" customFormat="1" ht="14.4" customHeight="1">
      <c r="A44" s="38"/>
      <c r="B44" s="39"/>
      <c r="C44" s="38"/>
      <c r="D44" s="38"/>
      <c r="E44" s="38"/>
      <c r="F44" s="38"/>
      <c r="G44" s="38"/>
      <c r="H44" s="38"/>
      <c r="I44" s="38"/>
      <c r="J44" s="38"/>
      <c r="K44" s="38"/>
      <c r="L44" s="55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</row>
    <row r="45" s="1" customFormat="1" ht="14.4" customHeight="1">
      <c r="B45" s="22"/>
      <c r="L45" s="22"/>
    </row>
    <row r="46" s="1" customFormat="1" ht="14.4" customHeight="1">
      <c r="B46" s="22"/>
      <c r="L46" s="22"/>
    </row>
    <row r="47" s="1" customFormat="1" ht="14.4" customHeight="1">
      <c r="B47" s="22"/>
      <c r="L47" s="22"/>
    </row>
    <row r="48" s="1" customFormat="1" ht="14.4" customHeight="1">
      <c r="B48" s="22"/>
      <c r="L48" s="22"/>
    </row>
    <row r="49" s="1" customFormat="1" ht="14.4" customHeight="1">
      <c r="B49" s="22"/>
      <c r="L49" s="22"/>
    </row>
    <row r="50" s="2" customFormat="1" ht="14.4" customHeight="1">
      <c r="B50" s="55"/>
      <c r="D50" s="56" t="s">
        <v>48</v>
      </c>
      <c r="E50" s="57"/>
      <c r="F50" s="57"/>
      <c r="G50" s="56" t="s">
        <v>49</v>
      </c>
      <c r="H50" s="57"/>
      <c r="I50" s="57"/>
      <c r="J50" s="57"/>
      <c r="K50" s="57"/>
      <c r="L50" s="55"/>
    </row>
    <row r="51">
      <c r="B51" s="22"/>
      <c r="L51" s="22"/>
    </row>
    <row r="52">
      <c r="B52" s="22"/>
      <c r="L52" s="22"/>
    </row>
    <row r="53">
      <c r="B53" s="22"/>
      <c r="L53" s="22"/>
    </row>
    <row r="54">
      <c r="B54" s="22"/>
      <c r="L54" s="22"/>
    </row>
    <row r="55">
      <c r="B55" s="22"/>
      <c r="L55" s="22"/>
    </row>
    <row r="56">
      <c r="B56" s="22"/>
      <c r="L56" s="22"/>
    </row>
    <row r="57">
      <c r="B57" s="22"/>
      <c r="L57" s="22"/>
    </row>
    <row r="58">
      <c r="B58" s="22"/>
      <c r="L58" s="22"/>
    </row>
    <row r="59">
      <c r="B59" s="22"/>
      <c r="L59" s="22"/>
    </row>
    <row r="60">
      <c r="B60" s="22"/>
      <c r="L60" s="22"/>
    </row>
    <row r="61" s="2" customFormat="1">
      <c r="A61" s="38"/>
      <c r="B61" s="39"/>
      <c r="C61" s="38"/>
      <c r="D61" s="58" t="s">
        <v>50</v>
      </c>
      <c r="E61" s="41"/>
      <c r="F61" s="145" t="s">
        <v>51</v>
      </c>
      <c r="G61" s="58" t="s">
        <v>50</v>
      </c>
      <c r="H61" s="41"/>
      <c r="I61" s="41"/>
      <c r="J61" s="146" t="s">
        <v>51</v>
      </c>
      <c r="K61" s="41"/>
      <c r="L61" s="55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</row>
    <row r="62">
      <c r="B62" s="22"/>
      <c r="L62" s="22"/>
    </row>
    <row r="63">
      <c r="B63" s="22"/>
      <c r="L63" s="22"/>
    </row>
    <row r="64">
      <c r="B64" s="22"/>
      <c r="L64" s="22"/>
    </row>
    <row r="65" s="2" customFormat="1">
      <c r="A65" s="38"/>
      <c r="B65" s="39"/>
      <c r="C65" s="38"/>
      <c r="D65" s="56" t="s">
        <v>52</v>
      </c>
      <c r="E65" s="59"/>
      <c r="F65" s="59"/>
      <c r="G65" s="56" t="s">
        <v>53</v>
      </c>
      <c r="H65" s="59"/>
      <c r="I65" s="59"/>
      <c r="J65" s="59"/>
      <c r="K65" s="59"/>
      <c r="L65" s="55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</row>
    <row r="66">
      <c r="B66" s="22"/>
      <c r="L66" s="22"/>
    </row>
    <row r="67">
      <c r="B67" s="22"/>
      <c r="L67" s="22"/>
    </row>
    <row r="68">
      <c r="B68" s="22"/>
      <c r="L68" s="22"/>
    </row>
    <row r="69">
      <c r="B69" s="22"/>
      <c r="L69" s="22"/>
    </row>
    <row r="70">
      <c r="B70" s="22"/>
      <c r="L70" s="22"/>
    </row>
    <row r="71">
      <c r="B71" s="22"/>
      <c r="L71" s="22"/>
    </row>
    <row r="72">
      <c r="B72" s="22"/>
      <c r="L72" s="22"/>
    </row>
    <row r="73">
      <c r="B73" s="22"/>
      <c r="L73" s="22"/>
    </row>
    <row r="74">
      <c r="B74" s="22"/>
      <c r="L74" s="22"/>
    </row>
    <row r="75">
      <c r="B75" s="22"/>
      <c r="L75" s="22"/>
    </row>
    <row r="76" s="2" customFormat="1">
      <c r="A76" s="38"/>
      <c r="B76" s="39"/>
      <c r="C76" s="38"/>
      <c r="D76" s="58" t="s">
        <v>50</v>
      </c>
      <c r="E76" s="41"/>
      <c r="F76" s="145" t="s">
        <v>51</v>
      </c>
      <c r="G76" s="58" t="s">
        <v>50</v>
      </c>
      <c r="H76" s="41"/>
      <c r="I76" s="41"/>
      <c r="J76" s="146" t="s">
        <v>51</v>
      </c>
      <c r="K76" s="41"/>
      <c r="L76" s="55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</row>
    <row r="77" s="2" customFormat="1" ht="14.4" customHeight="1">
      <c r="A77" s="38"/>
      <c r="B77" s="60"/>
      <c r="C77" s="61"/>
      <c r="D77" s="61"/>
      <c r="E77" s="61"/>
      <c r="F77" s="61"/>
      <c r="G77" s="61"/>
      <c r="H77" s="61"/>
      <c r="I77" s="61"/>
      <c r="J77" s="61"/>
      <c r="K77" s="61"/>
      <c r="L77" s="55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</row>
    <row r="81" s="2" customFormat="1" ht="6.96" customHeight="1">
      <c r="A81" s="38"/>
      <c r="B81" s="62"/>
      <c r="C81" s="63"/>
      <c r="D81" s="63"/>
      <c r="E81" s="63"/>
      <c r="F81" s="63"/>
      <c r="G81" s="63"/>
      <c r="H81" s="63"/>
      <c r="I81" s="63"/>
      <c r="J81" s="63"/>
      <c r="K81" s="63"/>
      <c r="L81" s="55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</row>
    <row r="82" s="2" customFormat="1" ht="24.96" customHeight="1">
      <c r="A82" s="38"/>
      <c r="B82" s="39"/>
      <c r="C82" s="23" t="s">
        <v>206</v>
      </c>
      <c r="D82" s="38"/>
      <c r="E82" s="38"/>
      <c r="F82" s="38"/>
      <c r="G82" s="38"/>
      <c r="H82" s="38"/>
      <c r="I82" s="38"/>
      <c r="J82" s="38"/>
      <c r="K82" s="38"/>
      <c r="L82" s="55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</row>
    <row r="83" s="2" customFormat="1" ht="6.96" customHeight="1">
      <c r="A83" s="38"/>
      <c r="B83" s="39"/>
      <c r="C83" s="38"/>
      <c r="D83" s="38"/>
      <c r="E83" s="38"/>
      <c r="F83" s="38"/>
      <c r="G83" s="38"/>
      <c r="H83" s="38"/>
      <c r="I83" s="38"/>
      <c r="J83" s="38"/>
      <c r="K83" s="38"/>
      <c r="L83" s="55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</row>
    <row r="84" s="2" customFormat="1" ht="12" customHeight="1">
      <c r="A84" s="38"/>
      <c r="B84" s="39"/>
      <c r="C84" s="32" t="s">
        <v>16</v>
      </c>
      <c r="D84" s="38"/>
      <c r="E84" s="38"/>
      <c r="F84" s="38"/>
      <c r="G84" s="38"/>
      <c r="H84" s="38"/>
      <c r="I84" s="38"/>
      <c r="J84" s="38"/>
      <c r="K84" s="38"/>
      <c r="L84" s="55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</row>
    <row r="85" s="2" customFormat="1" ht="16.5" customHeight="1">
      <c r="A85" s="38"/>
      <c r="B85" s="39"/>
      <c r="C85" s="38"/>
      <c r="D85" s="38"/>
      <c r="E85" s="131" t="str">
        <f>E7</f>
        <v>FNOL Novostavba Pavilonu B</v>
      </c>
      <c r="F85" s="32"/>
      <c r="G85" s="32"/>
      <c r="H85" s="32"/>
      <c r="I85" s="38"/>
      <c r="J85" s="38"/>
      <c r="K85" s="38"/>
      <c r="L85" s="55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</row>
    <row r="86" s="1" customFormat="1" ht="12" customHeight="1">
      <c r="B86" s="22"/>
      <c r="C86" s="32" t="s">
        <v>199</v>
      </c>
      <c r="L86" s="22"/>
    </row>
    <row r="87" s="1" customFormat="1" ht="16.5" customHeight="1">
      <c r="B87" s="22"/>
      <c r="E87" s="131" t="s">
        <v>200</v>
      </c>
      <c r="F87" s="1"/>
      <c r="G87" s="1"/>
      <c r="H87" s="1"/>
      <c r="L87" s="22"/>
    </row>
    <row r="88" s="1" customFormat="1" ht="12" customHeight="1">
      <c r="B88" s="22"/>
      <c r="C88" s="32" t="s">
        <v>201</v>
      </c>
      <c r="L88" s="22"/>
    </row>
    <row r="89" s="2" customFormat="1" ht="16.5" customHeight="1">
      <c r="A89" s="38"/>
      <c r="B89" s="39"/>
      <c r="C89" s="38"/>
      <c r="D89" s="38"/>
      <c r="E89" s="132" t="s">
        <v>3838</v>
      </c>
      <c r="F89" s="38"/>
      <c r="G89" s="38"/>
      <c r="H89" s="38"/>
      <c r="I89" s="38"/>
      <c r="J89" s="38"/>
      <c r="K89" s="38"/>
      <c r="L89" s="55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</row>
    <row r="90" s="2" customFormat="1" ht="12" customHeight="1">
      <c r="A90" s="38"/>
      <c r="B90" s="39"/>
      <c r="C90" s="32" t="s">
        <v>2982</v>
      </c>
      <c r="D90" s="38"/>
      <c r="E90" s="38"/>
      <c r="F90" s="38"/>
      <c r="G90" s="38"/>
      <c r="H90" s="38"/>
      <c r="I90" s="38"/>
      <c r="J90" s="38"/>
      <c r="K90" s="38"/>
      <c r="L90" s="55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</row>
    <row r="91" s="2" customFormat="1" ht="16.5" customHeight="1">
      <c r="A91" s="38"/>
      <c r="B91" s="39"/>
      <c r="C91" s="38"/>
      <c r="D91" s="38"/>
      <c r="E91" s="67" t="str">
        <f>E13</f>
        <v>D.1.6_3.1b - Zabudovaný</v>
      </c>
      <c r="F91" s="38"/>
      <c r="G91" s="38"/>
      <c r="H91" s="38"/>
      <c r="I91" s="38"/>
      <c r="J91" s="38"/>
      <c r="K91" s="38"/>
      <c r="L91" s="55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</row>
    <row r="92" s="2" customFormat="1" ht="6.96" customHeight="1">
      <c r="A92" s="38"/>
      <c r="B92" s="39"/>
      <c r="C92" s="38"/>
      <c r="D92" s="38"/>
      <c r="E92" s="38"/>
      <c r="F92" s="38"/>
      <c r="G92" s="38"/>
      <c r="H92" s="38"/>
      <c r="I92" s="38"/>
      <c r="J92" s="38"/>
      <c r="K92" s="38"/>
      <c r="L92" s="55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</row>
    <row r="93" s="2" customFormat="1" ht="12" customHeight="1">
      <c r="A93" s="38"/>
      <c r="B93" s="39"/>
      <c r="C93" s="32" t="s">
        <v>20</v>
      </c>
      <c r="D93" s="38"/>
      <c r="E93" s="38"/>
      <c r="F93" s="27" t="str">
        <f>F16</f>
        <v xml:space="preserve"> </v>
      </c>
      <c r="G93" s="38"/>
      <c r="H93" s="38"/>
      <c r="I93" s="32" t="s">
        <v>22</v>
      </c>
      <c r="J93" s="69" t="str">
        <f>IF(J16="","",J16)</f>
        <v>8. 4. 2023</v>
      </c>
      <c r="K93" s="38"/>
      <c r="L93" s="55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</row>
    <row r="94" s="2" customFormat="1" ht="6.96" customHeight="1">
      <c r="A94" s="38"/>
      <c r="B94" s="39"/>
      <c r="C94" s="38"/>
      <c r="D94" s="38"/>
      <c r="E94" s="38"/>
      <c r="F94" s="38"/>
      <c r="G94" s="38"/>
      <c r="H94" s="38"/>
      <c r="I94" s="38"/>
      <c r="J94" s="38"/>
      <c r="K94" s="38"/>
      <c r="L94" s="55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</row>
    <row r="95" s="2" customFormat="1" ht="15.15" customHeight="1">
      <c r="A95" s="38"/>
      <c r="B95" s="39"/>
      <c r="C95" s="32" t="s">
        <v>24</v>
      </c>
      <c r="D95" s="38"/>
      <c r="E95" s="38"/>
      <c r="F95" s="27" t="str">
        <f>E19</f>
        <v>Fakultní nemocnice Olomouc</v>
      </c>
      <c r="G95" s="38"/>
      <c r="H95" s="38"/>
      <c r="I95" s="32" t="s">
        <v>30</v>
      </c>
      <c r="J95" s="36" t="str">
        <f>E25</f>
        <v>LTProjekt, EP Rožnov</v>
      </c>
      <c r="K95" s="38"/>
      <c r="L95" s="55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</row>
    <row r="96" s="2" customFormat="1" ht="15.15" customHeight="1">
      <c r="A96" s="38"/>
      <c r="B96" s="39"/>
      <c r="C96" s="32" t="s">
        <v>28</v>
      </c>
      <c r="D96" s="38"/>
      <c r="E96" s="38"/>
      <c r="F96" s="27" t="str">
        <f>IF(E22="","",E22)</f>
        <v>Vyplň údaj</v>
      </c>
      <c r="G96" s="38"/>
      <c r="H96" s="38"/>
      <c r="I96" s="32" t="s">
        <v>33</v>
      </c>
      <c r="J96" s="36" t="str">
        <f>E28</f>
        <v xml:space="preserve"> </v>
      </c>
      <c r="K96" s="38"/>
      <c r="L96" s="55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</row>
    <row r="97" s="2" customFormat="1" ht="10.32" customHeight="1">
      <c r="A97" s="38"/>
      <c r="B97" s="39"/>
      <c r="C97" s="38"/>
      <c r="D97" s="38"/>
      <c r="E97" s="38"/>
      <c r="F97" s="38"/>
      <c r="G97" s="38"/>
      <c r="H97" s="38"/>
      <c r="I97" s="38"/>
      <c r="J97" s="38"/>
      <c r="K97" s="38"/>
      <c r="L97" s="55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</row>
    <row r="98" s="2" customFormat="1" ht="29.28" customHeight="1">
      <c r="A98" s="38"/>
      <c r="B98" s="39"/>
      <c r="C98" s="147" t="s">
        <v>207</v>
      </c>
      <c r="D98" s="139"/>
      <c r="E98" s="139"/>
      <c r="F98" s="139"/>
      <c r="G98" s="139"/>
      <c r="H98" s="139"/>
      <c r="I98" s="139"/>
      <c r="J98" s="148" t="s">
        <v>208</v>
      </c>
      <c r="K98" s="139"/>
      <c r="L98" s="55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</row>
    <row r="99" s="2" customFormat="1" ht="10.32" customHeight="1">
      <c r="A99" s="38"/>
      <c r="B99" s="39"/>
      <c r="C99" s="38"/>
      <c r="D99" s="38"/>
      <c r="E99" s="38"/>
      <c r="F99" s="38"/>
      <c r="G99" s="38"/>
      <c r="H99" s="38"/>
      <c r="I99" s="38"/>
      <c r="J99" s="38"/>
      <c r="K99" s="38"/>
      <c r="L99" s="55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</row>
    <row r="100" s="2" customFormat="1" ht="22.8" customHeight="1">
      <c r="A100" s="38"/>
      <c r="B100" s="39"/>
      <c r="C100" s="149" t="s">
        <v>209</v>
      </c>
      <c r="D100" s="38"/>
      <c r="E100" s="38"/>
      <c r="F100" s="38"/>
      <c r="G100" s="38"/>
      <c r="H100" s="38"/>
      <c r="I100" s="38"/>
      <c r="J100" s="96">
        <f>J125</f>
        <v>0</v>
      </c>
      <c r="K100" s="38"/>
      <c r="L100" s="55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  <c r="AU100" s="19" t="s">
        <v>210</v>
      </c>
    </row>
    <row r="101" s="9" customFormat="1" ht="24.96" customHeight="1">
      <c r="A101" s="9"/>
      <c r="B101" s="150"/>
      <c r="C101" s="9"/>
      <c r="D101" s="151" t="s">
        <v>3767</v>
      </c>
      <c r="E101" s="152"/>
      <c r="F101" s="152"/>
      <c r="G101" s="152"/>
      <c r="H101" s="152"/>
      <c r="I101" s="152"/>
      <c r="J101" s="153">
        <f>J126</f>
        <v>0</v>
      </c>
      <c r="K101" s="9"/>
      <c r="L101" s="150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</row>
    <row r="102" s="2" customFormat="1" ht="21.84" customHeight="1">
      <c r="A102" s="38"/>
      <c r="B102" s="39"/>
      <c r="C102" s="38"/>
      <c r="D102" s="38"/>
      <c r="E102" s="38"/>
      <c r="F102" s="38"/>
      <c r="G102" s="38"/>
      <c r="H102" s="38"/>
      <c r="I102" s="38"/>
      <c r="J102" s="38"/>
      <c r="K102" s="38"/>
      <c r="L102" s="55"/>
      <c r="S102" s="38"/>
      <c r="T102" s="38"/>
      <c r="U102" s="38"/>
      <c r="V102" s="38"/>
      <c r="W102" s="38"/>
      <c r="X102" s="38"/>
      <c r="Y102" s="38"/>
      <c r="Z102" s="38"/>
      <c r="AA102" s="38"/>
      <c r="AB102" s="38"/>
      <c r="AC102" s="38"/>
      <c r="AD102" s="38"/>
      <c r="AE102" s="38"/>
    </row>
    <row r="103" s="2" customFormat="1" ht="6.96" customHeight="1">
      <c r="A103" s="38"/>
      <c r="B103" s="60"/>
      <c r="C103" s="61"/>
      <c r="D103" s="61"/>
      <c r="E103" s="61"/>
      <c r="F103" s="61"/>
      <c r="G103" s="61"/>
      <c r="H103" s="61"/>
      <c r="I103" s="61"/>
      <c r="J103" s="61"/>
      <c r="K103" s="61"/>
      <c r="L103" s="55"/>
      <c r="S103" s="38"/>
      <c r="T103" s="38"/>
      <c r="U103" s="38"/>
      <c r="V103" s="38"/>
      <c r="W103" s="38"/>
      <c r="X103" s="38"/>
      <c r="Y103" s="38"/>
      <c r="Z103" s="38"/>
      <c r="AA103" s="38"/>
      <c r="AB103" s="38"/>
      <c r="AC103" s="38"/>
      <c r="AD103" s="38"/>
      <c r="AE103" s="38"/>
    </row>
    <row r="107" s="2" customFormat="1" ht="6.96" customHeight="1">
      <c r="A107" s="38"/>
      <c r="B107" s="62"/>
      <c r="C107" s="63"/>
      <c r="D107" s="63"/>
      <c r="E107" s="63"/>
      <c r="F107" s="63"/>
      <c r="G107" s="63"/>
      <c r="H107" s="63"/>
      <c r="I107" s="63"/>
      <c r="J107" s="63"/>
      <c r="K107" s="63"/>
      <c r="L107" s="55"/>
      <c r="S107" s="38"/>
      <c r="T107" s="38"/>
      <c r="U107" s="38"/>
      <c r="V107" s="38"/>
      <c r="W107" s="38"/>
      <c r="X107" s="38"/>
      <c r="Y107" s="38"/>
      <c r="Z107" s="38"/>
      <c r="AA107" s="38"/>
      <c r="AB107" s="38"/>
      <c r="AC107" s="38"/>
      <c r="AD107" s="38"/>
      <c r="AE107" s="38"/>
    </row>
    <row r="108" s="2" customFormat="1" ht="24.96" customHeight="1">
      <c r="A108" s="38"/>
      <c r="B108" s="39"/>
      <c r="C108" s="23" t="s">
        <v>242</v>
      </c>
      <c r="D108" s="38"/>
      <c r="E108" s="38"/>
      <c r="F108" s="38"/>
      <c r="G108" s="38"/>
      <c r="H108" s="38"/>
      <c r="I108" s="38"/>
      <c r="J108" s="38"/>
      <c r="K108" s="38"/>
      <c r="L108" s="55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</row>
    <row r="109" s="2" customFormat="1" ht="6.96" customHeight="1">
      <c r="A109" s="38"/>
      <c r="B109" s="39"/>
      <c r="C109" s="38"/>
      <c r="D109" s="38"/>
      <c r="E109" s="38"/>
      <c r="F109" s="38"/>
      <c r="G109" s="38"/>
      <c r="H109" s="38"/>
      <c r="I109" s="38"/>
      <c r="J109" s="38"/>
      <c r="K109" s="38"/>
      <c r="L109" s="55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</row>
    <row r="110" s="2" customFormat="1" ht="12" customHeight="1">
      <c r="A110" s="38"/>
      <c r="B110" s="39"/>
      <c r="C110" s="32" t="s">
        <v>16</v>
      </c>
      <c r="D110" s="38"/>
      <c r="E110" s="38"/>
      <c r="F110" s="38"/>
      <c r="G110" s="38"/>
      <c r="H110" s="38"/>
      <c r="I110" s="38"/>
      <c r="J110" s="38"/>
      <c r="K110" s="38"/>
      <c r="L110" s="55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</row>
    <row r="111" s="2" customFormat="1" ht="16.5" customHeight="1">
      <c r="A111" s="38"/>
      <c r="B111" s="39"/>
      <c r="C111" s="38"/>
      <c r="D111" s="38"/>
      <c r="E111" s="131" t="str">
        <f>E7</f>
        <v>FNOL Novostavba Pavilonu B</v>
      </c>
      <c r="F111" s="32"/>
      <c r="G111" s="32"/>
      <c r="H111" s="32"/>
      <c r="I111" s="38"/>
      <c r="J111" s="38"/>
      <c r="K111" s="38"/>
      <c r="L111" s="55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</row>
    <row r="112" s="1" customFormat="1" ht="12" customHeight="1">
      <c r="B112" s="22"/>
      <c r="C112" s="32" t="s">
        <v>199</v>
      </c>
      <c r="L112" s="22"/>
    </row>
    <row r="113" s="1" customFormat="1" ht="16.5" customHeight="1">
      <c r="B113" s="22"/>
      <c r="E113" s="131" t="s">
        <v>200</v>
      </c>
      <c r="F113" s="1"/>
      <c r="G113" s="1"/>
      <c r="H113" s="1"/>
      <c r="L113" s="22"/>
    </row>
    <row r="114" s="1" customFormat="1" ht="12" customHeight="1">
      <c r="B114" s="22"/>
      <c r="C114" s="32" t="s">
        <v>201</v>
      </c>
      <c r="L114" s="22"/>
    </row>
    <row r="115" s="2" customFormat="1" ht="16.5" customHeight="1">
      <c r="A115" s="38"/>
      <c r="B115" s="39"/>
      <c r="C115" s="38"/>
      <c r="D115" s="38"/>
      <c r="E115" s="132" t="s">
        <v>3838</v>
      </c>
      <c r="F115" s="38"/>
      <c r="G115" s="38"/>
      <c r="H115" s="38"/>
      <c r="I115" s="38"/>
      <c r="J115" s="38"/>
      <c r="K115" s="38"/>
      <c r="L115" s="55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</row>
    <row r="116" s="2" customFormat="1" ht="12" customHeight="1">
      <c r="A116" s="38"/>
      <c r="B116" s="39"/>
      <c r="C116" s="32" t="s">
        <v>2982</v>
      </c>
      <c r="D116" s="38"/>
      <c r="E116" s="38"/>
      <c r="F116" s="38"/>
      <c r="G116" s="38"/>
      <c r="H116" s="38"/>
      <c r="I116" s="38"/>
      <c r="J116" s="38"/>
      <c r="K116" s="38"/>
      <c r="L116" s="55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</row>
    <row r="117" s="2" customFormat="1" ht="16.5" customHeight="1">
      <c r="A117" s="38"/>
      <c r="B117" s="39"/>
      <c r="C117" s="38"/>
      <c r="D117" s="38"/>
      <c r="E117" s="67" t="str">
        <f>E13</f>
        <v>D.1.6_3.1b - Zabudovaný</v>
      </c>
      <c r="F117" s="38"/>
      <c r="G117" s="38"/>
      <c r="H117" s="38"/>
      <c r="I117" s="38"/>
      <c r="J117" s="38"/>
      <c r="K117" s="38"/>
      <c r="L117" s="55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</row>
    <row r="118" s="2" customFormat="1" ht="6.96" customHeight="1">
      <c r="A118" s="38"/>
      <c r="B118" s="39"/>
      <c r="C118" s="38"/>
      <c r="D118" s="38"/>
      <c r="E118" s="38"/>
      <c r="F118" s="38"/>
      <c r="G118" s="38"/>
      <c r="H118" s="38"/>
      <c r="I118" s="38"/>
      <c r="J118" s="38"/>
      <c r="K118" s="38"/>
      <c r="L118" s="55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</row>
    <row r="119" s="2" customFormat="1" ht="12" customHeight="1">
      <c r="A119" s="38"/>
      <c r="B119" s="39"/>
      <c r="C119" s="32" t="s">
        <v>20</v>
      </c>
      <c r="D119" s="38"/>
      <c r="E119" s="38"/>
      <c r="F119" s="27" t="str">
        <f>F16</f>
        <v xml:space="preserve"> </v>
      </c>
      <c r="G119" s="38"/>
      <c r="H119" s="38"/>
      <c r="I119" s="32" t="s">
        <v>22</v>
      </c>
      <c r="J119" s="69" t="str">
        <f>IF(J16="","",J16)</f>
        <v>8. 4. 2023</v>
      </c>
      <c r="K119" s="38"/>
      <c r="L119" s="55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</row>
    <row r="120" s="2" customFormat="1" ht="6.96" customHeight="1">
      <c r="A120" s="38"/>
      <c r="B120" s="39"/>
      <c r="C120" s="38"/>
      <c r="D120" s="38"/>
      <c r="E120" s="38"/>
      <c r="F120" s="38"/>
      <c r="G120" s="38"/>
      <c r="H120" s="38"/>
      <c r="I120" s="38"/>
      <c r="J120" s="38"/>
      <c r="K120" s="38"/>
      <c r="L120" s="55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</row>
    <row r="121" s="2" customFormat="1" ht="15.15" customHeight="1">
      <c r="A121" s="38"/>
      <c r="B121" s="39"/>
      <c r="C121" s="32" t="s">
        <v>24</v>
      </c>
      <c r="D121" s="38"/>
      <c r="E121" s="38"/>
      <c r="F121" s="27" t="str">
        <f>E19</f>
        <v>Fakultní nemocnice Olomouc</v>
      </c>
      <c r="G121" s="38"/>
      <c r="H121" s="38"/>
      <c r="I121" s="32" t="s">
        <v>30</v>
      </c>
      <c r="J121" s="36" t="str">
        <f>E25</f>
        <v>LTProjekt, EP Rožnov</v>
      </c>
      <c r="K121" s="38"/>
      <c r="L121" s="55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</row>
    <row r="122" s="2" customFormat="1" ht="15.15" customHeight="1">
      <c r="A122" s="38"/>
      <c r="B122" s="39"/>
      <c r="C122" s="32" t="s">
        <v>28</v>
      </c>
      <c r="D122" s="38"/>
      <c r="E122" s="38"/>
      <c r="F122" s="27" t="str">
        <f>IF(E22="","",E22)</f>
        <v>Vyplň údaj</v>
      </c>
      <c r="G122" s="38"/>
      <c r="H122" s="38"/>
      <c r="I122" s="32" t="s">
        <v>33</v>
      </c>
      <c r="J122" s="36" t="str">
        <f>E28</f>
        <v xml:space="preserve"> </v>
      </c>
      <c r="K122" s="38"/>
      <c r="L122" s="55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</row>
    <row r="123" s="2" customFormat="1" ht="10.32" customHeight="1">
      <c r="A123" s="38"/>
      <c r="B123" s="39"/>
      <c r="C123" s="38"/>
      <c r="D123" s="38"/>
      <c r="E123" s="38"/>
      <c r="F123" s="38"/>
      <c r="G123" s="38"/>
      <c r="H123" s="38"/>
      <c r="I123" s="38"/>
      <c r="J123" s="38"/>
      <c r="K123" s="38"/>
      <c r="L123" s="55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</row>
    <row r="124" s="11" customFormat="1" ht="29.28" customHeight="1">
      <c r="A124" s="158"/>
      <c r="B124" s="159"/>
      <c r="C124" s="160" t="s">
        <v>243</v>
      </c>
      <c r="D124" s="161" t="s">
        <v>60</v>
      </c>
      <c r="E124" s="161" t="s">
        <v>56</v>
      </c>
      <c r="F124" s="161" t="s">
        <v>57</v>
      </c>
      <c r="G124" s="161" t="s">
        <v>244</v>
      </c>
      <c r="H124" s="161" t="s">
        <v>245</v>
      </c>
      <c r="I124" s="161" t="s">
        <v>246</v>
      </c>
      <c r="J124" s="161" t="s">
        <v>208</v>
      </c>
      <c r="K124" s="162" t="s">
        <v>247</v>
      </c>
      <c r="L124" s="163"/>
      <c r="M124" s="86" t="s">
        <v>1</v>
      </c>
      <c r="N124" s="87" t="s">
        <v>39</v>
      </c>
      <c r="O124" s="87" t="s">
        <v>248</v>
      </c>
      <c r="P124" s="87" t="s">
        <v>249</v>
      </c>
      <c r="Q124" s="87" t="s">
        <v>250</v>
      </c>
      <c r="R124" s="87" t="s">
        <v>251</v>
      </c>
      <c r="S124" s="87" t="s">
        <v>252</v>
      </c>
      <c r="T124" s="88" t="s">
        <v>253</v>
      </c>
      <c r="U124" s="158"/>
      <c r="V124" s="158"/>
      <c r="W124" s="158"/>
      <c r="X124" s="158"/>
      <c r="Y124" s="158"/>
      <c r="Z124" s="158"/>
      <c r="AA124" s="158"/>
      <c r="AB124" s="158"/>
      <c r="AC124" s="158"/>
      <c r="AD124" s="158"/>
      <c r="AE124" s="158"/>
    </row>
    <row r="125" s="2" customFormat="1" ht="22.8" customHeight="1">
      <c r="A125" s="38"/>
      <c r="B125" s="39"/>
      <c r="C125" s="93" t="s">
        <v>254</v>
      </c>
      <c r="D125" s="38"/>
      <c r="E125" s="38"/>
      <c r="F125" s="38"/>
      <c r="G125" s="38"/>
      <c r="H125" s="38"/>
      <c r="I125" s="38"/>
      <c r="J125" s="164">
        <f>BK125</f>
        <v>0</v>
      </c>
      <c r="K125" s="38"/>
      <c r="L125" s="39"/>
      <c r="M125" s="89"/>
      <c r="N125" s="73"/>
      <c r="O125" s="90"/>
      <c r="P125" s="165">
        <f>P126</f>
        <v>0</v>
      </c>
      <c r="Q125" s="90"/>
      <c r="R125" s="165">
        <f>R126</f>
        <v>0</v>
      </c>
      <c r="S125" s="90"/>
      <c r="T125" s="166">
        <f>T126</f>
        <v>0</v>
      </c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  <c r="AT125" s="19" t="s">
        <v>74</v>
      </c>
      <c r="AU125" s="19" t="s">
        <v>210</v>
      </c>
      <c r="BK125" s="167">
        <f>BK126</f>
        <v>0</v>
      </c>
    </row>
    <row r="126" s="12" customFormat="1" ht="25.92" customHeight="1">
      <c r="A126" s="12"/>
      <c r="B126" s="168"/>
      <c r="C126" s="12"/>
      <c r="D126" s="169" t="s">
        <v>74</v>
      </c>
      <c r="E126" s="170" t="s">
        <v>3809</v>
      </c>
      <c r="F126" s="170" t="s">
        <v>3810</v>
      </c>
      <c r="G126" s="12"/>
      <c r="H126" s="12"/>
      <c r="I126" s="171"/>
      <c r="J126" s="172">
        <f>BK126</f>
        <v>0</v>
      </c>
      <c r="K126" s="12"/>
      <c r="L126" s="168"/>
      <c r="M126" s="173"/>
      <c r="N126" s="174"/>
      <c r="O126" s="174"/>
      <c r="P126" s="175">
        <f>SUM(P127:P129)</f>
        <v>0</v>
      </c>
      <c r="Q126" s="174"/>
      <c r="R126" s="175">
        <f>SUM(R127:R129)</f>
        <v>0</v>
      </c>
      <c r="S126" s="174"/>
      <c r="T126" s="176">
        <f>SUM(T127:T129)</f>
        <v>0</v>
      </c>
      <c r="U126" s="12"/>
      <c r="V126" s="12"/>
      <c r="W126" s="12"/>
      <c r="X126" s="12"/>
      <c r="Y126" s="12"/>
      <c r="Z126" s="12"/>
      <c r="AA126" s="12"/>
      <c r="AB126" s="12"/>
      <c r="AC126" s="12"/>
      <c r="AD126" s="12"/>
      <c r="AE126" s="12"/>
      <c r="AR126" s="169" t="s">
        <v>82</v>
      </c>
      <c r="AT126" s="177" t="s">
        <v>74</v>
      </c>
      <c r="AU126" s="177" t="s">
        <v>75</v>
      </c>
      <c r="AY126" s="169" t="s">
        <v>257</v>
      </c>
      <c r="BK126" s="178">
        <f>SUM(BK127:BK129)</f>
        <v>0</v>
      </c>
    </row>
    <row r="127" s="2" customFormat="1" ht="24.15" customHeight="1">
      <c r="A127" s="38"/>
      <c r="B127" s="181"/>
      <c r="C127" s="182" t="s">
        <v>82</v>
      </c>
      <c r="D127" s="182" t="s">
        <v>259</v>
      </c>
      <c r="E127" s="183" t="s">
        <v>3813</v>
      </c>
      <c r="F127" s="184" t="s">
        <v>4629</v>
      </c>
      <c r="G127" s="185" t="s">
        <v>2365</v>
      </c>
      <c r="H127" s="186">
        <v>1</v>
      </c>
      <c r="I127" s="187"/>
      <c r="J127" s="188">
        <f>ROUND(I127*H127,2)</f>
        <v>0</v>
      </c>
      <c r="K127" s="184" t="s">
        <v>1</v>
      </c>
      <c r="L127" s="39"/>
      <c r="M127" s="189" t="s">
        <v>1</v>
      </c>
      <c r="N127" s="190" t="s">
        <v>40</v>
      </c>
      <c r="O127" s="77"/>
      <c r="P127" s="191">
        <f>O127*H127</f>
        <v>0</v>
      </c>
      <c r="Q127" s="191">
        <v>0</v>
      </c>
      <c r="R127" s="191">
        <f>Q127*H127</f>
        <v>0</v>
      </c>
      <c r="S127" s="191">
        <v>0</v>
      </c>
      <c r="T127" s="192">
        <f>S127*H127</f>
        <v>0</v>
      </c>
      <c r="U127" s="38"/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  <c r="AR127" s="193" t="s">
        <v>108</v>
      </c>
      <c r="AT127" s="193" t="s">
        <v>259</v>
      </c>
      <c r="AU127" s="193" t="s">
        <v>82</v>
      </c>
      <c r="AY127" s="19" t="s">
        <v>257</v>
      </c>
      <c r="BE127" s="194">
        <f>IF(N127="základní",J127,0)</f>
        <v>0</v>
      </c>
      <c r="BF127" s="194">
        <f>IF(N127="snížená",J127,0)</f>
        <v>0</v>
      </c>
      <c r="BG127" s="194">
        <f>IF(N127="zákl. přenesená",J127,0)</f>
        <v>0</v>
      </c>
      <c r="BH127" s="194">
        <f>IF(N127="sníž. přenesená",J127,0)</f>
        <v>0</v>
      </c>
      <c r="BI127" s="194">
        <f>IF(N127="nulová",J127,0)</f>
        <v>0</v>
      </c>
      <c r="BJ127" s="19" t="s">
        <v>82</v>
      </c>
      <c r="BK127" s="194">
        <f>ROUND(I127*H127,2)</f>
        <v>0</v>
      </c>
      <c r="BL127" s="19" t="s">
        <v>108</v>
      </c>
      <c r="BM127" s="193" t="s">
        <v>85</v>
      </c>
    </row>
    <row r="128" s="2" customFormat="1" ht="24.15" customHeight="1">
      <c r="A128" s="38"/>
      <c r="B128" s="181"/>
      <c r="C128" s="182" t="s">
        <v>85</v>
      </c>
      <c r="D128" s="182" t="s">
        <v>259</v>
      </c>
      <c r="E128" s="183" t="s">
        <v>3815</v>
      </c>
      <c r="F128" s="184" t="s">
        <v>4630</v>
      </c>
      <c r="G128" s="185" t="s">
        <v>2365</v>
      </c>
      <c r="H128" s="186">
        <v>2</v>
      </c>
      <c r="I128" s="187"/>
      <c r="J128" s="188">
        <f>ROUND(I128*H128,2)</f>
        <v>0</v>
      </c>
      <c r="K128" s="184" t="s">
        <v>1</v>
      </c>
      <c r="L128" s="39"/>
      <c r="M128" s="189" t="s">
        <v>1</v>
      </c>
      <c r="N128" s="190" t="s">
        <v>40</v>
      </c>
      <c r="O128" s="77"/>
      <c r="P128" s="191">
        <f>O128*H128</f>
        <v>0</v>
      </c>
      <c r="Q128" s="191">
        <v>0</v>
      </c>
      <c r="R128" s="191">
        <f>Q128*H128</f>
        <v>0</v>
      </c>
      <c r="S128" s="191">
        <v>0</v>
      </c>
      <c r="T128" s="192">
        <f>S128*H128</f>
        <v>0</v>
      </c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  <c r="AR128" s="193" t="s">
        <v>108</v>
      </c>
      <c r="AT128" s="193" t="s">
        <v>259</v>
      </c>
      <c r="AU128" s="193" t="s">
        <v>82</v>
      </c>
      <c r="AY128" s="19" t="s">
        <v>257</v>
      </c>
      <c r="BE128" s="194">
        <f>IF(N128="základní",J128,0)</f>
        <v>0</v>
      </c>
      <c r="BF128" s="194">
        <f>IF(N128="snížená",J128,0)</f>
        <v>0</v>
      </c>
      <c r="BG128" s="194">
        <f>IF(N128="zákl. přenesená",J128,0)</f>
        <v>0</v>
      </c>
      <c r="BH128" s="194">
        <f>IF(N128="sníž. přenesená",J128,0)</f>
        <v>0</v>
      </c>
      <c r="BI128" s="194">
        <f>IF(N128="nulová",J128,0)</f>
        <v>0</v>
      </c>
      <c r="BJ128" s="19" t="s">
        <v>82</v>
      </c>
      <c r="BK128" s="194">
        <f>ROUND(I128*H128,2)</f>
        <v>0</v>
      </c>
      <c r="BL128" s="19" t="s">
        <v>108</v>
      </c>
      <c r="BM128" s="193" t="s">
        <v>108</v>
      </c>
    </row>
    <row r="129" s="2" customFormat="1" ht="24.15" customHeight="1">
      <c r="A129" s="38"/>
      <c r="B129" s="181"/>
      <c r="C129" s="182" t="s">
        <v>92</v>
      </c>
      <c r="D129" s="182" t="s">
        <v>259</v>
      </c>
      <c r="E129" s="183" t="s">
        <v>3825</v>
      </c>
      <c r="F129" s="184" t="s">
        <v>4631</v>
      </c>
      <c r="G129" s="185" t="s">
        <v>2365</v>
      </c>
      <c r="H129" s="186">
        <v>2</v>
      </c>
      <c r="I129" s="187"/>
      <c r="J129" s="188">
        <f>ROUND(I129*H129,2)</f>
        <v>0</v>
      </c>
      <c r="K129" s="184" t="s">
        <v>1</v>
      </c>
      <c r="L129" s="39"/>
      <c r="M129" s="241" t="s">
        <v>1</v>
      </c>
      <c r="N129" s="242" t="s">
        <v>40</v>
      </c>
      <c r="O129" s="243"/>
      <c r="P129" s="244">
        <f>O129*H129</f>
        <v>0</v>
      </c>
      <c r="Q129" s="244">
        <v>0</v>
      </c>
      <c r="R129" s="244">
        <f>Q129*H129</f>
        <v>0</v>
      </c>
      <c r="S129" s="244">
        <v>0</v>
      </c>
      <c r="T129" s="245">
        <f>S129*H129</f>
        <v>0</v>
      </c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  <c r="AR129" s="193" t="s">
        <v>108</v>
      </c>
      <c r="AT129" s="193" t="s">
        <v>259</v>
      </c>
      <c r="AU129" s="193" t="s">
        <v>82</v>
      </c>
      <c r="AY129" s="19" t="s">
        <v>257</v>
      </c>
      <c r="BE129" s="194">
        <f>IF(N129="základní",J129,0)</f>
        <v>0</v>
      </c>
      <c r="BF129" s="194">
        <f>IF(N129="snížená",J129,0)</f>
        <v>0</v>
      </c>
      <c r="BG129" s="194">
        <f>IF(N129="zákl. přenesená",J129,0)</f>
        <v>0</v>
      </c>
      <c r="BH129" s="194">
        <f>IF(N129="sníž. přenesená",J129,0)</f>
        <v>0</v>
      </c>
      <c r="BI129" s="194">
        <f>IF(N129="nulová",J129,0)</f>
        <v>0</v>
      </c>
      <c r="BJ129" s="19" t="s">
        <v>82</v>
      </c>
      <c r="BK129" s="194">
        <f>ROUND(I129*H129,2)</f>
        <v>0</v>
      </c>
      <c r="BL129" s="19" t="s">
        <v>108</v>
      </c>
      <c r="BM129" s="193" t="s">
        <v>290</v>
      </c>
    </row>
    <row r="130" s="2" customFormat="1" ht="6.96" customHeight="1">
      <c r="A130" s="38"/>
      <c r="B130" s="60"/>
      <c r="C130" s="61"/>
      <c r="D130" s="61"/>
      <c r="E130" s="61"/>
      <c r="F130" s="61"/>
      <c r="G130" s="61"/>
      <c r="H130" s="61"/>
      <c r="I130" s="61"/>
      <c r="J130" s="61"/>
      <c r="K130" s="61"/>
      <c r="L130" s="39"/>
      <c r="M130" s="38"/>
      <c r="O130" s="38"/>
      <c r="P130" s="38"/>
      <c r="Q130" s="38"/>
      <c r="R130" s="38"/>
      <c r="S130" s="38"/>
      <c r="T130" s="38"/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</row>
  </sheetData>
  <autoFilter ref="C124:K129"/>
  <mergeCells count="15">
    <mergeCell ref="E7:H7"/>
    <mergeCell ref="E11:H11"/>
    <mergeCell ref="E9:H9"/>
    <mergeCell ref="E13:H13"/>
    <mergeCell ref="E22:H22"/>
    <mergeCell ref="E31:H31"/>
    <mergeCell ref="E85:H85"/>
    <mergeCell ref="E89:H89"/>
    <mergeCell ref="E87:H87"/>
    <mergeCell ref="E91:H91"/>
    <mergeCell ref="E111:H111"/>
    <mergeCell ref="E115:H115"/>
    <mergeCell ref="E113:H113"/>
    <mergeCell ref="E117:H117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32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8" t="s">
        <v>5</v>
      </c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186</v>
      </c>
    </row>
    <row r="3" s="1" customFormat="1" ht="6.96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2"/>
      <c r="AT3" s="19" t="s">
        <v>85</v>
      </c>
    </row>
    <row r="4" s="1" customFormat="1" ht="24.96" customHeight="1">
      <c r="B4" s="22"/>
      <c r="D4" s="23" t="s">
        <v>198</v>
      </c>
      <c r="L4" s="22"/>
      <c r="M4" s="130" t="s">
        <v>10</v>
      </c>
      <c r="AT4" s="19" t="s">
        <v>3</v>
      </c>
    </row>
    <row r="5" s="1" customFormat="1" ht="6.96" customHeight="1">
      <c r="B5" s="22"/>
      <c r="L5" s="22"/>
    </row>
    <row r="6" s="1" customFormat="1" ht="12" customHeight="1">
      <c r="B6" s="22"/>
      <c r="D6" s="32" t="s">
        <v>16</v>
      </c>
      <c r="L6" s="22"/>
    </row>
    <row r="7" s="1" customFormat="1" ht="16.5" customHeight="1">
      <c r="B7" s="22"/>
      <c r="E7" s="131" t="str">
        <f>'Rekapitulace stavby'!K6</f>
        <v>FNOL Novostavba Pavilonu B</v>
      </c>
      <c r="F7" s="32"/>
      <c r="G7" s="32"/>
      <c r="H7" s="32"/>
      <c r="L7" s="22"/>
    </row>
    <row r="8">
      <c r="B8" s="22"/>
      <c r="D8" s="32" t="s">
        <v>199</v>
      </c>
      <c r="L8" s="22"/>
    </row>
    <row r="9" s="1" customFormat="1" ht="16.5" customHeight="1">
      <c r="B9" s="22"/>
      <c r="E9" s="131" t="s">
        <v>200</v>
      </c>
      <c r="F9" s="1"/>
      <c r="G9" s="1"/>
      <c r="H9" s="1"/>
      <c r="L9" s="22"/>
    </row>
    <row r="10" s="1" customFormat="1" ht="12" customHeight="1">
      <c r="B10" s="22"/>
      <c r="D10" s="32" t="s">
        <v>201</v>
      </c>
      <c r="L10" s="22"/>
    </row>
    <row r="11" s="2" customFormat="1" ht="16.5" customHeight="1">
      <c r="A11" s="38"/>
      <c r="B11" s="39"/>
      <c r="C11" s="38"/>
      <c r="D11" s="38"/>
      <c r="E11" s="132" t="s">
        <v>4632</v>
      </c>
      <c r="F11" s="38"/>
      <c r="G11" s="38"/>
      <c r="H11" s="38"/>
      <c r="I11" s="38"/>
      <c r="J11" s="38"/>
      <c r="K11" s="38"/>
      <c r="L11" s="55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</row>
    <row r="12" s="2" customFormat="1" ht="12" customHeight="1">
      <c r="A12" s="38"/>
      <c r="B12" s="39"/>
      <c r="C12" s="38"/>
      <c r="D12" s="32" t="s">
        <v>203</v>
      </c>
      <c r="E12" s="38"/>
      <c r="F12" s="38"/>
      <c r="G12" s="38"/>
      <c r="H12" s="38"/>
      <c r="I12" s="38"/>
      <c r="J12" s="38"/>
      <c r="K12" s="38"/>
      <c r="L12" s="55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</row>
    <row r="13" s="2" customFormat="1" ht="30" customHeight="1">
      <c r="A13" s="38"/>
      <c r="B13" s="39"/>
      <c r="C13" s="38"/>
      <c r="D13" s="38"/>
      <c r="E13" s="67" t="s">
        <v>4633</v>
      </c>
      <c r="F13" s="38"/>
      <c r="G13" s="38"/>
      <c r="H13" s="38"/>
      <c r="I13" s="38"/>
      <c r="J13" s="38"/>
      <c r="K13" s="38"/>
      <c r="L13" s="55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="2" customFormat="1">
      <c r="A14" s="38"/>
      <c r="B14" s="39"/>
      <c r="C14" s="38"/>
      <c r="D14" s="38"/>
      <c r="E14" s="38"/>
      <c r="F14" s="38"/>
      <c r="G14" s="38"/>
      <c r="H14" s="38"/>
      <c r="I14" s="38"/>
      <c r="J14" s="38"/>
      <c r="K14" s="38"/>
      <c r="L14" s="55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="2" customFormat="1" ht="12" customHeight="1">
      <c r="A15" s="38"/>
      <c r="B15" s="39"/>
      <c r="C15" s="38"/>
      <c r="D15" s="32" t="s">
        <v>18</v>
      </c>
      <c r="E15" s="38"/>
      <c r="F15" s="27" t="s">
        <v>1</v>
      </c>
      <c r="G15" s="38"/>
      <c r="H15" s="38"/>
      <c r="I15" s="32" t="s">
        <v>19</v>
      </c>
      <c r="J15" s="27" t="s">
        <v>1</v>
      </c>
      <c r="K15" s="38"/>
      <c r="L15" s="55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6" s="2" customFormat="1" ht="12" customHeight="1">
      <c r="A16" s="38"/>
      <c r="B16" s="39"/>
      <c r="C16" s="38"/>
      <c r="D16" s="32" t="s">
        <v>20</v>
      </c>
      <c r="E16" s="38"/>
      <c r="F16" s="27" t="s">
        <v>21</v>
      </c>
      <c r="G16" s="38"/>
      <c r="H16" s="38"/>
      <c r="I16" s="32" t="s">
        <v>22</v>
      </c>
      <c r="J16" s="69" t="str">
        <f>'Rekapitulace stavby'!AN8</f>
        <v>8. 4. 2023</v>
      </c>
      <c r="K16" s="38"/>
      <c r="L16" s="55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</row>
    <row r="17" s="2" customFormat="1" ht="10.8" customHeight="1">
      <c r="A17" s="38"/>
      <c r="B17" s="39"/>
      <c r="C17" s="38"/>
      <c r="D17" s="38"/>
      <c r="E17" s="38"/>
      <c r="F17" s="38"/>
      <c r="G17" s="38"/>
      <c r="H17" s="38"/>
      <c r="I17" s="38"/>
      <c r="J17" s="38"/>
      <c r="K17" s="38"/>
      <c r="L17" s="55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</row>
    <row r="18" s="2" customFormat="1" ht="12" customHeight="1">
      <c r="A18" s="38"/>
      <c r="B18" s="39"/>
      <c r="C18" s="38"/>
      <c r="D18" s="32" t="s">
        <v>24</v>
      </c>
      <c r="E18" s="38"/>
      <c r="F18" s="38"/>
      <c r="G18" s="38"/>
      <c r="H18" s="38"/>
      <c r="I18" s="32" t="s">
        <v>25</v>
      </c>
      <c r="J18" s="27" t="s">
        <v>1</v>
      </c>
      <c r="K18" s="38"/>
      <c r="L18" s="55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</row>
    <row r="19" s="2" customFormat="1" ht="18" customHeight="1">
      <c r="A19" s="38"/>
      <c r="B19" s="39"/>
      <c r="C19" s="38"/>
      <c r="D19" s="38"/>
      <c r="E19" s="27" t="s">
        <v>26</v>
      </c>
      <c r="F19" s="38"/>
      <c r="G19" s="38"/>
      <c r="H19" s="38"/>
      <c r="I19" s="32" t="s">
        <v>27</v>
      </c>
      <c r="J19" s="27" t="s">
        <v>1</v>
      </c>
      <c r="K19" s="38"/>
      <c r="L19" s="55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</row>
    <row r="20" s="2" customFormat="1" ht="6.96" customHeight="1">
      <c r="A20" s="38"/>
      <c r="B20" s="39"/>
      <c r="C20" s="38"/>
      <c r="D20" s="38"/>
      <c r="E20" s="38"/>
      <c r="F20" s="38"/>
      <c r="G20" s="38"/>
      <c r="H20" s="38"/>
      <c r="I20" s="38"/>
      <c r="J20" s="38"/>
      <c r="K20" s="38"/>
      <c r="L20" s="55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</row>
    <row r="21" s="2" customFormat="1" ht="12" customHeight="1">
      <c r="A21" s="38"/>
      <c r="B21" s="39"/>
      <c r="C21" s="38"/>
      <c r="D21" s="32" t="s">
        <v>28</v>
      </c>
      <c r="E21" s="38"/>
      <c r="F21" s="38"/>
      <c r="G21" s="38"/>
      <c r="H21" s="38"/>
      <c r="I21" s="32" t="s">
        <v>25</v>
      </c>
      <c r="J21" s="33" t="str">
        <f>'Rekapitulace stavby'!AN13</f>
        <v>Vyplň údaj</v>
      </c>
      <c r="K21" s="38"/>
      <c r="L21" s="55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</row>
    <row r="22" s="2" customFormat="1" ht="18" customHeight="1">
      <c r="A22" s="38"/>
      <c r="B22" s="39"/>
      <c r="C22" s="38"/>
      <c r="D22" s="38"/>
      <c r="E22" s="33" t="str">
        <f>'Rekapitulace stavby'!E14</f>
        <v>Vyplň údaj</v>
      </c>
      <c r="F22" s="27"/>
      <c r="G22" s="27"/>
      <c r="H22" s="27"/>
      <c r="I22" s="32" t="s">
        <v>27</v>
      </c>
      <c r="J22" s="33" t="str">
        <f>'Rekapitulace stavby'!AN14</f>
        <v>Vyplň údaj</v>
      </c>
      <c r="K22" s="38"/>
      <c r="L22" s="55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</row>
    <row r="23" s="2" customFormat="1" ht="6.96" customHeight="1">
      <c r="A23" s="38"/>
      <c r="B23" s="39"/>
      <c r="C23" s="38"/>
      <c r="D23" s="38"/>
      <c r="E23" s="38"/>
      <c r="F23" s="38"/>
      <c r="G23" s="38"/>
      <c r="H23" s="38"/>
      <c r="I23" s="38"/>
      <c r="J23" s="38"/>
      <c r="K23" s="38"/>
      <c r="L23" s="55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</row>
    <row r="24" s="2" customFormat="1" ht="12" customHeight="1">
      <c r="A24" s="38"/>
      <c r="B24" s="39"/>
      <c r="C24" s="38"/>
      <c r="D24" s="32" t="s">
        <v>30</v>
      </c>
      <c r="E24" s="38"/>
      <c r="F24" s="38"/>
      <c r="G24" s="38"/>
      <c r="H24" s="38"/>
      <c r="I24" s="32" t="s">
        <v>25</v>
      </c>
      <c r="J24" s="27" t="s">
        <v>1</v>
      </c>
      <c r="K24" s="38"/>
      <c r="L24" s="55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</row>
    <row r="25" s="2" customFormat="1" ht="18" customHeight="1">
      <c r="A25" s="38"/>
      <c r="B25" s="39"/>
      <c r="C25" s="38"/>
      <c r="D25" s="38"/>
      <c r="E25" s="27" t="s">
        <v>31</v>
      </c>
      <c r="F25" s="38"/>
      <c r="G25" s="38"/>
      <c r="H25" s="38"/>
      <c r="I25" s="32" t="s">
        <v>27</v>
      </c>
      <c r="J25" s="27" t="s">
        <v>1</v>
      </c>
      <c r="K25" s="38"/>
      <c r="L25" s="55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</row>
    <row r="26" s="2" customFormat="1" ht="6.96" customHeight="1">
      <c r="A26" s="38"/>
      <c r="B26" s="39"/>
      <c r="C26" s="38"/>
      <c r="D26" s="38"/>
      <c r="E26" s="38"/>
      <c r="F26" s="38"/>
      <c r="G26" s="38"/>
      <c r="H26" s="38"/>
      <c r="I26" s="38"/>
      <c r="J26" s="38"/>
      <c r="K26" s="38"/>
      <c r="L26" s="55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="2" customFormat="1" ht="12" customHeight="1">
      <c r="A27" s="38"/>
      <c r="B27" s="39"/>
      <c r="C27" s="38"/>
      <c r="D27" s="32" t="s">
        <v>33</v>
      </c>
      <c r="E27" s="38"/>
      <c r="F27" s="38"/>
      <c r="G27" s="38"/>
      <c r="H27" s="38"/>
      <c r="I27" s="32" t="s">
        <v>25</v>
      </c>
      <c r="J27" s="27" t="str">
        <f>IF('Rekapitulace stavby'!AN19="","",'Rekapitulace stavby'!AN19)</f>
        <v/>
      </c>
      <c r="K27" s="38"/>
      <c r="L27" s="55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</row>
    <row r="28" s="2" customFormat="1" ht="18" customHeight="1">
      <c r="A28" s="38"/>
      <c r="B28" s="39"/>
      <c r="C28" s="38"/>
      <c r="D28" s="38"/>
      <c r="E28" s="27" t="str">
        <f>IF('Rekapitulace stavby'!E20="","",'Rekapitulace stavby'!E20)</f>
        <v xml:space="preserve"> </v>
      </c>
      <c r="F28" s="38"/>
      <c r="G28" s="38"/>
      <c r="H28" s="38"/>
      <c r="I28" s="32" t="s">
        <v>27</v>
      </c>
      <c r="J28" s="27" t="str">
        <f>IF('Rekapitulace stavby'!AN20="","",'Rekapitulace stavby'!AN20)</f>
        <v/>
      </c>
      <c r="K28" s="38"/>
      <c r="L28" s="55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="2" customFormat="1" ht="6.96" customHeight="1">
      <c r="A29" s="38"/>
      <c r="B29" s="39"/>
      <c r="C29" s="38"/>
      <c r="D29" s="38"/>
      <c r="E29" s="38"/>
      <c r="F29" s="38"/>
      <c r="G29" s="38"/>
      <c r="H29" s="38"/>
      <c r="I29" s="38"/>
      <c r="J29" s="38"/>
      <c r="K29" s="38"/>
      <c r="L29" s="55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</row>
    <row r="30" s="2" customFormat="1" ht="12" customHeight="1">
      <c r="A30" s="38"/>
      <c r="B30" s="39"/>
      <c r="C30" s="38"/>
      <c r="D30" s="32" t="s">
        <v>34</v>
      </c>
      <c r="E30" s="38"/>
      <c r="F30" s="38"/>
      <c r="G30" s="38"/>
      <c r="H30" s="38"/>
      <c r="I30" s="38"/>
      <c r="J30" s="38"/>
      <c r="K30" s="38"/>
      <c r="L30" s="55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="8" customFormat="1" ht="107.25" customHeight="1">
      <c r="A31" s="133"/>
      <c r="B31" s="134"/>
      <c r="C31" s="133"/>
      <c r="D31" s="133"/>
      <c r="E31" s="36" t="s">
        <v>205</v>
      </c>
      <c r="F31" s="36"/>
      <c r="G31" s="36"/>
      <c r="H31" s="36"/>
      <c r="I31" s="133"/>
      <c r="J31" s="133"/>
      <c r="K31" s="133"/>
      <c r="L31" s="135"/>
      <c r="S31" s="133"/>
      <c r="T31" s="133"/>
      <c r="U31" s="133"/>
      <c r="V31" s="133"/>
      <c r="W31" s="133"/>
      <c r="X31" s="133"/>
      <c r="Y31" s="133"/>
      <c r="Z31" s="133"/>
      <c r="AA31" s="133"/>
      <c r="AB31" s="133"/>
      <c r="AC31" s="133"/>
      <c r="AD31" s="133"/>
      <c r="AE31" s="133"/>
    </row>
    <row r="32" s="2" customFormat="1" ht="6.96" customHeight="1">
      <c r="A32" s="38"/>
      <c r="B32" s="39"/>
      <c r="C32" s="38"/>
      <c r="D32" s="38"/>
      <c r="E32" s="38"/>
      <c r="F32" s="38"/>
      <c r="G32" s="38"/>
      <c r="H32" s="38"/>
      <c r="I32" s="38"/>
      <c r="J32" s="38"/>
      <c r="K32" s="38"/>
      <c r="L32" s="55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="2" customFormat="1" ht="6.96" customHeight="1">
      <c r="A33" s="38"/>
      <c r="B33" s="39"/>
      <c r="C33" s="38"/>
      <c r="D33" s="90"/>
      <c r="E33" s="90"/>
      <c r="F33" s="90"/>
      <c r="G33" s="90"/>
      <c r="H33" s="90"/>
      <c r="I33" s="90"/>
      <c r="J33" s="90"/>
      <c r="K33" s="90"/>
      <c r="L33" s="55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="2" customFormat="1" ht="25.44" customHeight="1">
      <c r="A34" s="38"/>
      <c r="B34" s="39"/>
      <c r="C34" s="38"/>
      <c r="D34" s="136" t="s">
        <v>35</v>
      </c>
      <c r="E34" s="38"/>
      <c r="F34" s="38"/>
      <c r="G34" s="38"/>
      <c r="H34" s="38"/>
      <c r="I34" s="38"/>
      <c r="J34" s="96">
        <f>ROUND(J140, 2)</f>
        <v>0</v>
      </c>
      <c r="K34" s="38"/>
      <c r="L34" s="55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s="2" customFormat="1" ht="6.96" customHeight="1">
      <c r="A35" s="38"/>
      <c r="B35" s="39"/>
      <c r="C35" s="38"/>
      <c r="D35" s="90"/>
      <c r="E35" s="90"/>
      <c r="F35" s="90"/>
      <c r="G35" s="90"/>
      <c r="H35" s="90"/>
      <c r="I35" s="90"/>
      <c r="J35" s="90"/>
      <c r="K35" s="90"/>
      <c r="L35" s="55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s="2" customFormat="1" ht="14.4" customHeight="1">
      <c r="A36" s="38"/>
      <c r="B36" s="39"/>
      <c r="C36" s="38"/>
      <c r="D36" s="38"/>
      <c r="E36" s="38"/>
      <c r="F36" s="43" t="s">
        <v>37</v>
      </c>
      <c r="G36" s="38"/>
      <c r="H36" s="38"/>
      <c r="I36" s="43" t="s">
        <v>36</v>
      </c>
      <c r="J36" s="43" t="s">
        <v>38</v>
      </c>
      <c r="K36" s="38"/>
      <c r="L36" s="55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s="2" customFormat="1" ht="14.4" customHeight="1">
      <c r="A37" s="38"/>
      <c r="B37" s="39"/>
      <c r="C37" s="38"/>
      <c r="D37" s="132" t="s">
        <v>39</v>
      </c>
      <c r="E37" s="32" t="s">
        <v>40</v>
      </c>
      <c r="F37" s="137">
        <f>ROUND((SUM(BE140:BE1074)),  2)</f>
        <v>0</v>
      </c>
      <c r="G37" s="38"/>
      <c r="H37" s="38"/>
      <c r="I37" s="138">
        <v>0.20999999999999999</v>
      </c>
      <c r="J37" s="137">
        <f>ROUND(((SUM(BE140:BE1074))*I37),  2)</f>
        <v>0</v>
      </c>
      <c r="K37" s="38"/>
      <c r="L37" s="55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s="2" customFormat="1" ht="14.4" customHeight="1">
      <c r="A38" s="38"/>
      <c r="B38" s="39"/>
      <c r="C38" s="38"/>
      <c r="D38" s="38"/>
      <c r="E38" s="32" t="s">
        <v>41</v>
      </c>
      <c r="F38" s="137">
        <f>ROUND((SUM(BF140:BF1074)),  2)</f>
        <v>0</v>
      </c>
      <c r="G38" s="38"/>
      <c r="H38" s="38"/>
      <c r="I38" s="138">
        <v>0.14999999999999999</v>
      </c>
      <c r="J38" s="137">
        <f>ROUND(((SUM(BF140:BF1074))*I38),  2)</f>
        <v>0</v>
      </c>
      <c r="K38" s="38"/>
      <c r="L38" s="55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hidden="1" s="2" customFormat="1" ht="14.4" customHeight="1">
      <c r="A39" s="38"/>
      <c r="B39" s="39"/>
      <c r="C39" s="38"/>
      <c r="D39" s="38"/>
      <c r="E39" s="32" t="s">
        <v>42</v>
      </c>
      <c r="F39" s="137">
        <f>ROUND((SUM(BG140:BG1074)),  2)</f>
        <v>0</v>
      </c>
      <c r="G39" s="38"/>
      <c r="H39" s="38"/>
      <c r="I39" s="138">
        <v>0.20999999999999999</v>
      </c>
      <c r="J39" s="137">
        <f>0</f>
        <v>0</v>
      </c>
      <c r="K39" s="38"/>
      <c r="L39" s="55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hidden="1" s="2" customFormat="1" ht="14.4" customHeight="1">
      <c r="A40" s="38"/>
      <c r="B40" s="39"/>
      <c r="C40" s="38"/>
      <c r="D40" s="38"/>
      <c r="E40" s="32" t="s">
        <v>43</v>
      </c>
      <c r="F40" s="137">
        <f>ROUND((SUM(BH140:BH1074)),  2)</f>
        <v>0</v>
      </c>
      <c r="G40" s="38"/>
      <c r="H40" s="38"/>
      <c r="I40" s="138">
        <v>0.14999999999999999</v>
      </c>
      <c r="J40" s="137">
        <f>0</f>
        <v>0</v>
      </c>
      <c r="K40" s="38"/>
      <c r="L40" s="55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hidden="1" s="2" customFormat="1" ht="14.4" customHeight="1">
      <c r="A41" s="38"/>
      <c r="B41" s="39"/>
      <c r="C41" s="38"/>
      <c r="D41" s="38"/>
      <c r="E41" s="32" t="s">
        <v>44</v>
      </c>
      <c r="F41" s="137">
        <f>ROUND((SUM(BI140:BI1074)),  2)</f>
        <v>0</v>
      </c>
      <c r="G41" s="38"/>
      <c r="H41" s="38"/>
      <c r="I41" s="138">
        <v>0</v>
      </c>
      <c r="J41" s="137">
        <f>0</f>
        <v>0</v>
      </c>
      <c r="K41" s="38"/>
      <c r="L41" s="55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</row>
    <row r="42" s="2" customFormat="1" ht="6.96" customHeight="1">
      <c r="A42" s="38"/>
      <c r="B42" s="39"/>
      <c r="C42" s="38"/>
      <c r="D42" s="38"/>
      <c r="E42" s="38"/>
      <c r="F42" s="38"/>
      <c r="G42" s="38"/>
      <c r="H42" s="38"/>
      <c r="I42" s="38"/>
      <c r="J42" s="38"/>
      <c r="K42" s="38"/>
      <c r="L42" s="55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</row>
    <row r="43" s="2" customFormat="1" ht="25.44" customHeight="1">
      <c r="A43" s="38"/>
      <c r="B43" s="39"/>
      <c r="C43" s="139"/>
      <c r="D43" s="140" t="s">
        <v>45</v>
      </c>
      <c r="E43" s="81"/>
      <c r="F43" s="81"/>
      <c r="G43" s="141" t="s">
        <v>46</v>
      </c>
      <c r="H43" s="142" t="s">
        <v>47</v>
      </c>
      <c r="I43" s="81"/>
      <c r="J43" s="143">
        <f>SUM(J34:J41)</f>
        <v>0</v>
      </c>
      <c r="K43" s="144"/>
      <c r="L43" s="55"/>
      <c r="S43" s="38"/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</row>
    <row r="44" s="2" customFormat="1" ht="14.4" customHeight="1">
      <c r="A44" s="38"/>
      <c r="B44" s="39"/>
      <c r="C44" s="38"/>
      <c r="D44" s="38"/>
      <c r="E44" s="38"/>
      <c r="F44" s="38"/>
      <c r="G44" s="38"/>
      <c r="H44" s="38"/>
      <c r="I44" s="38"/>
      <c r="J44" s="38"/>
      <c r="K44" s="38"/>
      <c r="L44" s="55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</row>
    <row r="45" s="1" customFormat="1" ht="14.4" customHeight="1">
      <c r="B45" s="22"/>
      <c r="L45" s="22"/>
    </row>
    <row r="46" s="1" customFormat="1" ht="14.4" customHeight="1">
      <c r="B46" s="22"/>
      <c r="L46" s="22"/>
    </row>
    <row r="47" s="1" customFormat="1" ht="14.4" customHeight="1">
      <c r="B47" s="22"/>
      <c r="L47" s="22"/>
    </row>
    <row r="48" s="1" customFormat="1" ht="14.4" customHeight="1">
      <c r="B48" s="22"/>
      <c r="L48" s="22"/>
    </row>
    <row r="49" s="1" customFormat="1" ht="14.4" customHeight="1">
      <c r="B49" s="22"/>
      <c r="L49" s="22"/>
    </row>
    <row r="50" s="2" customFormat="1" ht="14.4" customHeight="1">
      <c r="B50" s="55"/>
      <c r="D50" s="56" t="s">
        <v>48</v>
      </c>
      <c r="E50" s="57"/>
      <c r="F50" s="57"/>
      <c r="G50" s="56" t="s">
        <v>49</v>
      </c>
      <c r="H50" s="57"/>
      <c r="I50" s="57"/>
      <c r="J50" s="57"/>
      <c r="K50" s="57"/>
      <c r="L50" s="55"/>
    </row>
    <row r="51">
      <c r="B51" s="22"/>
      <c r="L51" s="22"/>
    </row>
    <row r="52">
      <c r="B52" s="22"/>
      <c r="L52" s="22"/>
    </row>
    <row r="53">
      <c r="B53" s="22"/>
      <c r="L53" s="22"/>
    </row>
    <row r="54">
      <c r="B54" s="22"/>
      <c r="L54" s="22"/>
    </row>
    <row r="55">
      <c r="B55" s="22"/>
      <c r="L55" s="22"/>
    </row>
    <row r="56">
      <c r="B56" s="22"/>
      <c r="L56" s="22"/>
    </row>
    <row r="57">
      <c r="B57" s="22"/>
      <c r="L57" s="22"/>
    </row>
    <row r="58">
      <c r="B58" s="22"/>
      <c r="L58" s="22"/>
    </row>
    <row r="59">
      <c r="B59" s="22"/>
      <c r="L59" s="22"/>
    </row>
    <row r="60">
      <c r="B60" s="22"/>
      <c r="L60" s="22"/>
    </row>
    <row r="61" s="2" customFormat="1">
      <c r="A61" s="38"/>
      <c r="B61" s="39"/>
      <c r="C61" s="38"/>
      <c r="D61" s="58" t="s">
        <v>50</v>
      </c>
      <c r="E61" s="41"/>
      <c r="F61" s="145" t="s">
        <v>51</v>
      </c>
      <c r="G61" s="58" t="s">
        <v>50</v>
      </c>
      <c r="H61" s="41"/>
      <c r="I61" s="41"/>
      <c r="J61" s="146" t="s">
        <v>51</v>
      </c>
      <c r="K61" s="41"/>
      <c r="L61" s="55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</row>
    <row r="62">
      <c r="B62" s="22"/>
      <c r="L62" s="22"/>
    </row>
    <row r="63">
      <c r="B63" s="22"/>
      <c r="L63" s="22"/>
    </row>
    <row r="64">
      <c r="B64" s="22"/>
      <c r="L64" s="22"/>
    </row>
    <row r="65" s="2" customFormat="1">
      <c r="A65" s="38"/>
      <c r="B65" s="39"/>
      <c r="C65" s="38"/>
      <c r="D65" s="56" t="s">
        <v>52</v>
      </c>
      <c r="E65" s="59"/>
      <c r="F65" s="59"/>
      <c r="G65" s="56" t="s">
        <v>53</v>
      </c>
      <c r="H65" s="59"/>
      <c r="I65" s="59"/>
      <c r="J65" s="59"/>
      <c r="K65" s="59"/>
      <c r="L65" s="55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</row>
    <row r="66">
      <c r="B66" s="22"/>
      <c r="L66" s="22"/>
    </row>
    <row r="67">
      <c r="B67" s="22"/>
      <c r="L67" s="22"/>
    </row>
    <row r="68">
      <c r="B68" s="22"/>
      <c r="L68" s="22"/>
    </row>
    <row r="69">
      <c r="B69" s="22"/>
      <c r="L69" s="22"/>
    </row>
    <row r="70">
      <c r="B70" s="22"/>
      <c r="L70" s="22"/>
    </row>
    <row r="71">
      <c r="B71" s="22"/>
      <c r="L71" s="22"/>
    </row>
    <row r="72">
      <c r="B72" s="22"/>
      <c r="L72" s="22"/>
    </row>
    <row r="73">
      <c r="B73" s="22"/>
      <c r="L73" s="22"/>
    </row>
    <row r="74">
      <c r="B74" s="22"/>
      <c r="L74" s="22"/>
    </row>
    <row r="75">
      <c r="B75" s="22"/>
      <c r="L75" s="22"/>
    </row>
    <row r="76" s="2" customFormat="1">
      <c r="A76" s="38"/>
      <c r="B76" s="39"/>
      <c r="C76" s="38"/>
      <c r="D76" s="58" t="s">
        <v>50</v>
      </c>
      <c r="E76" s="41"/>
      <c r="F76" s="145" t="s">
        <v>51</v>
      </c>
      <c r="G76" s="58" t="s">
        <v>50</v>
      </c>
      <c r="H76" s="41"/>
      <c r="I76" s="41"/>
      <c r="J76" s="146" t="s">
        <v>51</v>
      </c>
      <c r="K76" s="41"/>
      <c r="L76" s="55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</row>
    <row r="77" s="2" customFormat="1" ht="14.4" customHeight="1">
      <c r="A77" s="38"/>
      <c r="B77" s="60"/>
      <c r="C77" s="61"/>
      <c r="D77" s="61"/>
      <c r="E77" s="61"/>
      <c r="F77" s="61"/>
      <c r="G77" s="61"/>
      <c r="H77" s="61"/>
      <c r="I77" s="61"/>
      <c r="J77" s="61"/>
      <c r="K77" s="61"/>
      <c r="L77" s="55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</row>
    <row r="81" s="2" customFormat="1" ht="6.96" customHeight="1">
      <c r="A81" s="38"/>
      <c r="B81" s="62"/>
      <c r="C81" s="63"/>
      <c r="D81" s="63"/>
      <c r="E81" s="63"/>
      <c r="F81" s="63"/>
      <c r="G81" s="63"/>
      <c r="H81" s="63"/>
      <c r="I81" s="63"/>
      <c r="J81" s="63"/>
      <c r="K81" s="63"/>
      <c r="L81" s="55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</row>
    <row r="82" s="2" customFormat="1" ht="24.96" customHeight="1">
      <c r="A82" s="38"/>
      <c r="B82" s="39"/>
      <c r="C82" s="23" t="s">
        <v>206</v>
      </c>
      <c r="D82" s="38"/>
      <c r="E82" s="38"/>
      <c r="F82" s="38"/>
      <c r="G82" s="38"/>
      <c r="H82" s="38"/>
      <c r="I82" s="38"/>
      <c r="J82" s="38"/>
      <c r="K82" s="38"/>
      <c r="L82" s="55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</row>
    <row r="83" s="2" customFormat="1" ht="6.96" customHeight="1">
      <c r="A83" s="38"/>
      <c r="B83" s="39"/>
      <c r="C83" s="38"/>
      <c r="D83" s="38"/>
      <c r="E83" s="38"/>
      <c r="F83" s="38"/>
      <c r="G83" s="38"/>
      <c r="H83" s="38"/>
      <c r="I83" s="38"/>
      <c r="J83" s="38"/>
      <c r="K83" s="38"/>
      <c r="L83" s="55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</row>
    <row r="84" s="2" customFormat="1" ht="12" customHeight="1">
      <c r="A84" s="38"/>
      <c r="B84" s="39"/>
      <c r="C84" s="32" t="s">
        <v>16</v>
      </c>
      <c r="D84" s="38"/>
      <c r="E84" s="38"/>
      <c r="F84" s="38"/>
      <c r="G84" s="38"/>
      <c r="H84" s="38"/>
      <c r="I84" s="38"/>
      <c r="J84" s="38"/>
      <c r="K84" s="38"/>
      <c r="L84" s="55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</row>
    <row r="85" s="2" customFormat="1" ht="16.5" customHeight="1">
      <c r="A85" s="38"/>
      <c r="B85" s="39"/>
      <c r="C85" s="38"/>
      <c r="D85" s="38"/>
      <c r="E85" s="131" t="str">
        <f>E7</f>
        <v>FNOL Novostavba Pavilonu B</v>
      </c>
      <c r="F85" s="32"/>
      <c r="G85" s="32"/>
      <c r="H85" s="32"/>
      <c r="I85" s="38"/>
      <c r="J85" s="38"/>
      <c r="K85" s="38"/>
      <c r="L85" s="55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</row>
    <row r="86" s="1" customFormat="1" ht="12" customHeight="1">
      <c r="B86" s="22"/>
      <c r="C86" s="32" t="s">
        <v>199</v>
      </c>
      <c r="L86" s="22"/>
    </row>
    <row r="87" s="1" customFormat="1" ht="16.5" customHeight="1">
      <c r="B87" s="22"/>
      <c r="E87" s="131" t="s">
        <v>200</v>
      </c>
      <c r="F87" s="1"/>
      <c r="G87" s="1"/>
      <c r="H87" s="1"/>
      <c r="L87" s="22"/>
    </row>
    <row r="88" s="1" customFormat="1" ht="12" customHeight="1">
      <c r="B88" s="22"/>
      <c r="C88" s="32" t="s">
        <v>201</v>
      </c>
      <c r="L88" s="22"/>
    </row>
    <row r="89" s="2" customFormat="1" ht="16.5" customHeight="1">
      <c r="A89" s="38"/>
      <c r="B89" s="39"/>
      <c r="C89" s="38"/>
      <c r="D89" s="38"/>
      <c r="E89" s="132" t="s">
        <v>4632</v>
      </c>
      <c r="F89" s="38"/>
      <c r="G89" s="38"/>
      <c r="H89" s="38"/>
      <c r="I89" s="38"/>
      <c r="J89" s="38"/>
      <c r="K89" s="38"/>
      <c r="L89" s="55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</row>
    <row r="90" s="2" customFormat="1" ht="12" customHeight="1">
      <c r="A90" s="38"/>
      <c r="B90" s="39"/>
      <c r="C90" s="32" t="s">
        <v>203</v>
      </c>
      <c r="D90" s="38"/>
      <c r="E90" s="38"/>
      <c r="F90" s="38"/>
      <c r="G90" s="38"/>
      <c r="H90" s="38"/>
      <c r="I90" s="38"/>
      <c r="J90" s="38"/>
      <c r="K90" s="38"/>
      <c r="L90" s="55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</row>
    <row r="91" s="2" customFormat="1" ht="30" customHeight="1">
      <c r="A91" s="38"/>
      <c r="B91" s="39"/>
      <c r="C91" s="38"/>
      <c r="D91" s="38"/>
      <c r="E91" s="67" t="str">
        <f>E13</f>
        <v>SO05 - Architektonicko-stavební řešení, stavebně konstrukční řešení, PBŘ</v>
      </c>
      <c r="F91" s="38"/>
      <c r="G91" s="38"/>
      <c r="H91" s="38"/>
      <c r="I91" s="38"/>
      <c r="J91" s="38"/>
      <c r="K91" s="38"/>
      <c r="L91" s="55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</row>
    <row r="92" s="2" customFormat="1" ht="6.96" customHeight="1">
      <c r="A92" s="38"/>
      <c r="B92" s="39"/>
      <c r="C92" s="38"/>
      <c r="D92" s="38"/>
      <c r="E92" s="38"/>
      <c r="F92" s="38"/>
      <c r="G92" s="38"/>
      <c r="H92" s="38"/>
      <c r="I92" s="38"/>
      <c r="J92" s="38"/>
      <c r="K92" s="38"/>
      <c r="L92" s="55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</row>
    <row r="93" s="2" customFormat="1" ht="12" customHeight="1">
      <c r="A93" s="38"/>
      <c r="B93" s="39"/>
      <c r="C93" s="32" t="s">
        <v>20</v>
      </c>
      <c r="D93" s="38"/>
      <c r="E93" s="38"/>
      <c r="F93" s="27" t="str">
        <f>F16</f>
        <v xml:space="preserve"> </v>
      </c>
      <c r="G93" s="38"/>
      <c r="H93" s="38"/>
      <c r="I93" s="32" t="s">
        <v>22</v>
      </c>
      <c r="J93" s="69" t="str">
        <f>IF(J16="","",J16)</f>
        <v>8. 4. 2023</v>
      </c>
      <c r="K93" s="38"/>
      <c r="L93" s="55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</row>
    <row r="94" s="2" customFormat="1" ht="6.96" customHeight="1">
      <c r="A94" s="38"/>
      <c r="B94" s="39"/>
      <c r="C94" s="38"/>
      <c r="D94" s="38"/>
      <c r="E94" s="38"/>
      <c r="F94" s="38"/>
      <c r="G94" s="38"/>
      <c r="H94" s="38"/>
      <c r="I94" s="38"/>
      <c r="J94" s="38"/>
      <c r="K94" s="38"/>
      <c r="L94" s="55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</row>
    <row r="95" s="2" customFormat="1" ht="15.15" customHeight="1">
      <c r="A95" s="38"/>
      <c r="B95" s="39"/>
      <c r="C95" s="32" t="s">
        <v>24</v>
      </c>
      <c r="D95" s="38"/>
      <c r="E95" s="38"/>
      <c r="F95" s="27" t="str">
        <f>E19</f>
        <v>Fakultní nemocnice Olomouc</v>
      </c>
      <c r="G95" s="38"/>
      <c r="H95" s="38"/>
      <c r="I95" s="32" t="s">
        <v>30</v>
      </c>
      <c r="J95" s="36" t="str">
        <f>E25</f>
        <v>LTProjekt, EP Rožnov</v>
      </c>
      <c r="K95" s="38"/>
      <c r="L95" s="55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</row>
    <row r="96" s="2" customFormat="1" ht="15.15" customHeight="1">
      <c r="A96" s="38"/>
      <c r="B96" s="39"/>
      <c r="C96" s="32" t="s">
        <v>28</v>
      </c>
      <c r="D96" s="38"/>
      <c r="E96" s="38"/>
      <c r="F96" s="27" t="str">
        <f>IF(E22="","",E22)</f>
        <v>Vyplň údaj</v>
      </c>
      <c r="G96" s="38"/>
      <c r="H96" s="38"/>
      <c r="I96" s="32" t="s">
        <v>33</v>
      </c>
      <c r="J96" s="36" t="str">
        <f>E28</f>
        <v xml:space="preserve"> </v>
      </c>
      <c r="K96" s="38"/>
      <c r="L96" s="55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</row>
    <row r="97" s="2" customFormat="1" ht="10.32" customHeight="1">
      <c r="A97" s="38"/>
      <c r="B97" s="39"/>
      <c r="C97" s="38"/>
      <c r="D97" s="38"/>
      <c r="E97" s="38"/>
      <c r="F97" s="38"/>
      <c r="G97" s="38"/>
      <c r="H97" s="38"/>
      <c r="I97" s="38"/>
      <c r="J97" s="38"/>
      <c r="K97" s="38"/>
      <c r="L97" s="55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</row>
    <row r="98" s="2" customFormat="1" ht="29.28" customHeight="1">
      <c r="A98" s="38"/>
      <c r="B98" s="39"/>
      <c r="C98" s="147" t="s">
        <v>207</v>
      </c>
      <c r="D98" s="139"/>
      <c r="E98" s="139"/>
      <c r="F98" s="139"/>
      <c r="G98" s="139"/>
      <c r="H98" s="139"/>
      <c r="I98" s="139"/>
      <c r="J98" s="148" t="s">
        <v>208</v>
      </c>
      <c r="K98" s="139"/>
      <c r="L98" s="55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</row>
    <row r="99" s="2" customFormat="1" ht="10.32" customHeight="1">
      <c r="A99" s="38"/>
      <c r="B99" s="39"/>
      <c r="C99" s="38"/>
      <c r="D99" s="38"/>
      <c r="E99" s="38"/>
      <c r="F99" s="38"/>
      <c r="G99" s="38"/>
      <c r="H99" s="38"/>
      <c r="I99" s="38"/>
      <c r="J99" s="38"/>
      <c r="K99" s="38"/>
      <c r="L99" s="55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</row>
    <row r="100" s="2" customFormat="1" ht="22.8" customHeight="1">
      <c r="A100" s="38"/>
      <c r="B100" s="39"/>
      <c r="C100" s="149" t="s">
        <v>209</v>
      </c>
      <c r="D100" s="38"/>
      <c r="E100" s="38"/>
      <c r="F100" s="38"/>
      <c r="G100" s="38"/>
      <c r="H100" s="38"/>
      <c r="I100" s="38"/>
      <c r="J100" s="96">
        <f>J140</f>
        <v>0</v>
      </c>
      <c r="K100" s="38"/>
      <c r="L100" s="55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  <c r="AU100" s="19" t="s">
        <v>210</v>
      </c>
    </row>
    <row r="101" s="9" customFormat="1" ht="24.96" customHeight="1">
      <c r="A101" s="9"/>
      <c r="B101" s="150"/>
      <c r="C101" s="9"/>
      <c r="D101" s="151" t="s">
        <v>211</v>
      </c>
      <c r="E101" s="152"/>
      <c r="F101" s="152"/>
      <c r="G101" s="152"/>
      <c r="H101" s="152"/>
      <c r="I101" s="152"/>
      <c r="J101" s="153">
        <f>J141</f>
        <v>0</v>
      </c>
      <c r="K101" s="9"/>
      <c r="L101" s="150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</row>
    <row r="102" s="10" customFormat="1" ht="19.92" customHeight="1">
      <c r="A102" s="10"/>
      <c r="B102" s="154"/>
      <c r="C102" s="10"/>
      <c r="D102" s="155" t="s">
        <v>218</v>
      </c>
      <c r="E102" s="156"/>
      <c r="F102" s="156"/>
      <c r="G102" s="156"/>
      <c r="H102" s="156"/>
      <c r="I102" s="156"/>
      <c r="J102" s="157">
        <f>J142</f>
        <v>0</v>
      </c>
      <c r="K102" s="10"/>
      <c r="L102" s="154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</row>
    <row r="103" s="10" customFormat="1" ht="19.92" customHeight="1">
      <c r="A103" s="10"/>
      <c r="B103" s="154"/>
      <c r="C103" s="10"/>
      <c r="D103" s="155" t="s">
        <v>4634</v>
      </c>
      <c r="E103" s="156"/>
      <c r="F103" s="156"/>
      <c r="G103" s="156"/>
      <c r="H103" s="156"/>
      <c r="I103" s="156"/>
      <c r="J103" s="157">
        <f>J143</f>
        <v>0</v>
      </c>
      <c r="K103" s="10"/>
      <c r="L103" s="154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</row>
    <row r="104" s="10" customFormat="1" ht="19.92" customHeight="1">
      <c r="A104" s="10"/>
      <c r="B104" s="154"/>
      <c r="C104" s="10"/>
      <c r="D104" s="155" t="s">
        <v>4635</v>
      </c>
      <c r="E104" s="156"/>
      <c r="F104" s="156"/>
      <c r="G104" s="156"/>
      <c r="H104" s="156"/>
      <c r="I104" s="156"/>
      <c r="J104" s="157">
        <f>J151</f>
        <v>0</v>
      </c>
      <c r="K104" s="10"/>
      <c r="L104" s="154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</row>
    <row r="105" s="10" customFormat="1" ht="19.92" customHeight="1">
      <c r="A105" s="10"/>
      <c r="B105" s="154"/>
      <c r="C105" s="10"/>
      <c r="D105" s="155" t="s">
        <v>222</v>
      </c>
      <c r="E105" s="156"/>
      <c r="F105" s="156"/>
      <c r="G105" s="156"/>
      <c r="H105" s="156"/>
      <c r="I105" s="156"/>
      <c r="J105" s="157">
        <f>J304</f>
        <v>0</v>
      </c>
      <c r="K105" s="10"/>
      <c r="L105" s="154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</row>
    <row r="106" s="10" customFormat="1" ht="19.92" customHeight="1">
      <c r="A106" s="10"/>
      <c r="B106" s="154"/>
      <c r="C106" s="10"/>
      <c r="D106" s="155" t="s">
        <v>223</v>
      </c>
      <c r="E106" s="156"/>
      <c r="F106" s="156"/>
      <c r="G106" s="156"/>
      <c r="H106" s="156"/>
      <c r="I106" s="156"/>
      <c r="J106" s="157">
        <f>J309</f>
        <v>0</v>
      </c>
      <c r="K106" s="10"/>
      <c r="L106" s="154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</row>
    <row r="107" s="10" customFormat="1" ht="19.92" customHeight="1">
      <c r="A107" s="10"/>
      <c r="B107" s="154"/>
      <c r="C107" s="10"/>
      <c r="D107" s="155" t="s">
        <v>4636</v>
      </c>
      <c r="E107" s="156"/>
      <c r="F107" s="156"/>
      <c r="G107" s="156"/>
      <c r="H107" s="156"/>
      <c r="I107" s="156"/>
      <c r="J107" s="157">
        <f>J425</f>
        <v>0</v>
      </c>
      <c r="K107" s="10"/>
      <c r="L107" s="154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</row>
    <row r="108" s="10" customFormat="1" ht="19.92" customHeight="1">
      <c r="A108" s="10"/>
      <c r="B108" s="154"/>
      <c r="C108" s="10"/>
      <c r="D108" s="155" t="s">
        <v>224</v>
      </c>
      <c r="E108" s="156"/>
      <c r="F108" s="156"/>
      <c r="G108" s="156"/>
      <c r="H108" s="156"/>
      <c r="I108" s="156"/>
      <c r="J108" s="157">
        <f>J570</f>
        <v>0</v>
      </c>
      <c r="K108" s="10"/>
      <c r="L108" s="154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</row>
    <row r="109" s="10" customFormat="1" ht="19.92" customHeight="1">
      <c r="A109" s="10"/>
      <c r="B109" s="154"/>
      <c r="C109" s="10"/>
      <c r="D109" s="155" t="s">
        <v>225</v>
      </c>
      <c r="E109" s="156"/>
      <c r="F109" s="156"/>
      <c r="G109" s="156"/>
      <c r="H109" s="156"/>
      <c r="I109" s="156"/>
      <c r="J109" s="157">
        <f>J577</f>
        <v>0</v>
      </c>
      <c r="K109" s="10"/>
      <c r="L109" s="154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</row>
    <row r="110" s="9" customFormat="1" ht="24.96" customHeight="1">
      <c r="A110" s="9"/>
      <c r="B110" s="150"/>
      <c r="C110" s="9"/>
      <c r="D110" s="151" t="s">
        <v>226</v>
      </c>
      <c r="E110" s="152"/>
      <c r="F110" s="152"/>
      <c r="G110" s="152"/>
      <c r="H110" s="152"/>
      <c r="I110" s="152"/>
      <c r="J110" s="153">
        <f>J580</f>
        <v>0</v>
      </c>
      <c r="K110" s="9"/>
      <c r="L110" s="150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  <c r="AD110" s="9"/>
      <c r="AE110" s="9"/>
    </row>
    <row r="111" s="10" customFormat="1" ht="19.92" customHeight="1">
      <c r="A111" s="10"/>
      <c r="B111" s="154"/>
      <c r="C111" s="10"/>
      <c r="D111" s="155" t="s">
        <v>231</v>
      </c>
      <c r="E111" s="156"/>
      <c r="F111" s="156"/>
      <c r="G111" s="156"/>
      <c r="H111" s="156"/>
      <c r="I111" s="156"/>
      <c r="J111" s="157">
        <f>J581</f>
        <v>0</v>
      </c>
      <c r="K111" s="10"/>
      <c r="L111" s="154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</row>
    <row r="112" s="10" customFormat="1" ht="19.92" customHeight="1">
      <c r="A112" s="10"/>
      <c r="B112" s="154"/>
      <c r="C112" s="10"/>
      <c r="D112" s="155" t="s">
        <v>233</v>
      </c>
      <c r="E112" s="156"/>
      <c r="F112" s="156"/>
      <c r="G112" s="156"/>
      <c r="H112" s="156"/>
      <c r="I112" s="156"/>
      <c r="J112" s="157">
        <f>J644</f>
        <v>0</v>
      </c>
      <c r="K112" s="10"/>
      <c r="L112" s="154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</row>
    <row r="113" s="10" customFormat="1" ht="19.92" customHeight="1">
      <c r="A113" s="10"/>
      <c r="B113" s="154"/>
      <c r="C113" s="10"/>
      <c r="D113" s="155" t="s">
        <v>234</v>
      </c>
      <c r="E113" s="156"/>
      <c r="F113" s="156"/>
      <c r="G113" s="156"/>
      <c r="H113" s="156"/>
      <c r="I113" s="156"/>
      <c r="J113" s="157">
        <f>J662</f>
        <v>0</v>
      </c>
      <c r="K113" s="10"/>
      <c r="L113" s="154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</row>
    <row r="114" s="10" customFormat="1" ht="19.92" customHeight="1">
      <c r="A114" s="10"/>
      <c r="B114" s="154"/>
      <c r="C114" s="10"/>
      <c r="D114" s="155" t="s">
        <v>235</v>
      </c>
      <c r="E114" s="156"/>
      <c r="F114" s="156"/>
      <c r="G114" s="156"/>
      <c r="H114" s="156"/>
      <c r="I114" s="156"/>
      <c r="J114" s="157">
        <f>J668</f>
        <v>0</v>
      </c>
      <c r="K114" s="10"/>
      <c r="L114" s="154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</row>
    <row r="115" s="10" customFormat="1" ht="19.92" customHeight="1">
      <c r="A115" s="10"/>
      <c r="B115" s="154"/>
      <c r="C115" s="10"/>
      <c r="D115" s="155" t="s">
        <v>237</v>
      </c>
      <c r="E115" s="156"/>
      <c r="F115" s="156"/>
      <c r="G115" s="156"/>
      <c r="H115" s="156"/>
      <c r="I115" s="156"/>
      <c r="J115" s="157">
        <f>J671</f>
        <v>0</v>
      </c>
      <c r="K115" s="10"/>
      <c r="L115" s="154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</row>
    <row r="116" s="10" customFormat="1" ht="19.92" customHeight="1">
      <c r="A116" s="10"/>
      <c r="B116" s="154"/>
      <c r="C116" s="10"/>
      <c r="D116" s="155" t="s">
        <v>4637</v>
      </c>
      <c r="E116" s="156"/>
      <c r="F116" s="156"/>
      <c r="G116" s="156"/>
      <c r="H116" s="156"/>
      <c r="I116" s="156"/>
      <c r="J116" s="157">
        <f>J962</f>
        <v>0</v>
      </c>
      <c r="K116" s="10"/>
      <c r="L116" s="154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</row>
    <row r="117" s="2" customFormat="1" ht="21.84" customHeight="1">
      <c r="A117" s="38"/>
      <c r="B117" s="39"/>
      <c r="C117" s="38"/>
      <c r="D117" s="38"/>
      <c r="E117" s="38"/>
      <c r="F117" s="38"/>
      <c r="G117" s="38"/>
      <c r="H117" s="38"/>
      <c r="I117" s="38"/>
      <c r="J117" s="38"/>
      <c r="K117" s="38"/>
      <c r="L117" s="55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</row>
    <row r="118" s="2" customFormat="1" ht="6.96" customHeight="1">
      <c r="A118" s="38"/>
      <c r="B118" s="60"/>
      <c r="C118" s="61"/>
      <c r="D118" s="61"/>
      <c r="E118" s="61"/>
      <c r="F118" s="61"/>
      <c r="G118" s="61"/>
      <c r="H118" s="61"/>
      <c r="I118" s="61"/>
      <c r="J118" s="61"/>
      <c r="K118" s="61"/>
      <c r="L118" s="55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</row>
    <row r="122" s="2" customFormat="1" ht="6.96" customHeight="1">
      <c r="A122" s="38"/>
      <c r="B122" s="62"/>
      <c r="C122" s="63"/>
      <c r="D122" s="63"/>
      <c r="E122" s="63"/>
      <c r="F122" s="63"/>
      <c r="G122" s="63"/>
      <c r="H122" s="63"/>
      <c r="I122" s="63"/>
      <c r="J122" s="63"/>
      <c r="K122" s="63"/>
      <c r="L122" s="55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</row>
    <row r="123" s="2" customFormat="1" ht="24.96" customHeight="1">
      <c r="A123" s="38"/>
      <c r="B123" s="39"/>
      <c r="C123" s="23" t="s">
        <v>242</v>
      </c>
      <c r="D123" s="38"/>
      <c r="E123" s="38"/>
      <c r="F123" s="38"/>
      <c r="G123" s="38"/>
      <c r="H123" s="38"/>
      <c r="I123" s="38"/>
      <c r="J123" s="38"/>
      <c r="K123" s="38"/>
      <c r="L123" s="55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</row>
    <row r="124" s="2" customFormat="1" ht="6.96" customHeight="1">
      <c r="A124" s="38"/>
      <c r="B124" s="39"/>
      <c r="C124" s="38"/>
      <c r="D124" s="38"/>
      <c r="E124" s="38"/>
      <c r="F124" s="38"/>
      <c r="G124" s="38"/>
      <c r="H124" s="38"/>
      <c r="I124" s="38"/>
      <c r="J124" s="38"/>
      <c r="K124" s="38"/>
      <c r="L124" s="55"/>
      <c r="S124" s="38"/>
      <c r="T124" s="38"/>
      <c r="U124" s="38"/>
      <c r="V124" s="38"/>
      <c r="W124" s="38"/>
      <c r="X124" s="38"/>
      <c r="Y124" s="38"/>
      <c r="Z124" s="38"/>
      <c r="AA124" s="38"/>
      <c r="AB124" s="38"/>
      <c r="AC124" s="38"/>
      <c r="AD124" s="38"/>
      <c r="AE124" s="38"/>
    </row>
    <row r="125" s="2" customFormat="1" ht="12" customHeight="1">
      <c r="A125" s="38"/>
      <c r="B125" s="39"/>
      <c r="C125" s="32" t="s">
        <v>16</v>
      </c>
      <c r="D125" s="38"/>
      <c r="E125" s="38"/>
      <c r="F125" s="38"/>
      <c r="G125" s="38"/>
      <c r="H125" s="38"/>
      <c r="I125" s="38"/>
      <c r="J125" s="38"/>
      <c r="K125" s="38"/>
      <c r="L125" s="55"/>
      <c r="S125" s="38"/>
      <c r="T125" s="38"/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</row>
    <row r="126" s="2" customFormat="1" ht="16.5" customHeight="1">
      <c r="A126" s="38"/>
      <c r="B126" s="39"/>
      <c r="C126" s="38"/>
      <c r="D126" s="38"/>
      <c r="E126" s="131" t="str">
        <f>E7</f>
        <v>FNOL Novostavba Pavilonu B</v>
      </c>
      <c r="F126" s="32"/>
      <c r="G126" s="32"/>
      <c r="H126" s="32"/>
      <c r="I126" s="38"/>
      <c r="J126" s="38"/>
      <c r="K126" s="38"/>
      <c r="L126" s="55"/>
      <c r="S126" s="38"/>
      <c r="T126" s="38"/>
      <c r="U126" s="38"/>
      <c r="V126" s="38"/>
      <c r="W126" s="38"/>
      <c r="X126" s="38"/>
      <c r="Y126" s="38"/>
      <c r="Z126" s="38"/>
      <c r="AA126" s="38"/>
      <c r="AB126" s="38"/>
      <c r="AC126" s="38"/>
      <c r="AD126" s="38"/>
      <c r="AE126" s="38"/>
    </row>
    <row r="127" s="1" customFormat="1" ht="12" customHeight="1">
      <c r="B127" s="22"/>
      <c r="C127" s="32" t="s">
        <v>199</v>
      </c>
      <c r="L127" s="22"/>
    </row>
    <row r="128" s="1" customFormat="1" ht="16.5" customHeight="1">
      <c r="B128" s="22"/>
      <c r="E128" s="131" t="s">
        <v>200</v>
      </c>
      <c r="F128" s="1"/>
      <c r="G128" s="1"/>
      <c r="H128" s="1"/>
      <c r="L128" s="22"/>
    </row>
    <row r="129" s="1" customFormat="1" ht="12" customHeight="1">
      <c r="B129" s="22"/>
      <c r="C129" s="32" t="s">
        <v>201</v>
      </c>
      <c r="L129" s="22"/>
    </row>
    <row r="130" s="2" customFormat="1" ht="16.5" customHeight="1">
      <c r="A130" s="38"/>
      <c r="B130" s="39"/>
      <c r="C130" s="38"/>
      <c r="D130" s="38"/>
      <c r="E130" s="132" t="s">
        <v>4632</v>
      </c>
      <c r="F130" s="38"/>
      <c r="G130" s="38"/>
      <c r="H130" s="38"/>
      <c r="I130" s="38"/>
      <c r="J130" s="38"/>
      <c r="K130" s="38"/>
      <c r="L130" s="55"/>
      <c r="S130" s="38"/>
      <c r="T130" s="38"/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</row>
    <row r="131" s="2" customFormat="1" ht="12" customHeight="1">
      <c r="A131" s="38"/>
      <c r="B131" s="39"/>
      <c r="C131" s="32" t="s">
        <v>203</v>
      </c>
      <c r="D131" s="38"/>
      <c r="E131" s="38"/>
      <c r="F131" s="38"/>
      <c r="G131" s="38"/>
      <c r="H131" s="38"/>
      <c r="I131" s="38"/>
      <c r="J131" s="38"/>
      <c r="K131" s="38"/>
      <c r="L131" s="55"/>
      <c r="S131" s="38"/>
      <c r="T131" s="38"/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</row>
    <row r="132" s="2" customFormat="1" ht="30" customHeight="1">
      <c r="A132" s="38"/>
      <c r="B132" s="39"/>
      <c r="C132" s="38"/>
      <c r="D132" s="38"/>
      <c r="E132" s="67" t="str">
        <f>E13</f>
        <v>SO05 - Architektonicko-stavební řešení, stavebně konstrukční řešení, PBŘ</v>
      </c>
      <c r="F132" s="38"/>
      <c r="G132" s="38"/>
      <c r="H132" s="38"/>
      <c r="I132" s="38"/>
      <c r="J132" s="38"/>
      <c r="K132" s="38"/>
      <c r="L132" s="55"/>
      <c r="S132" s="38"/>
      <c r="T132" s="38"/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</row>
    <row r="133" s="2" customFormat="1" ht="6.96" customHeight="1">
      <c r="A133" s="38"/>
      <c r="B133" s="39"/>
      <c r="C133" s="38"/>
      <c r="D133" s="38"/>
      <c r="E133" s="38"/>
      <c r="F133" s="38"/>
      <c r="G133" s="38"/>
      <c r="H133" s="38"/>
      <c r="I133" s="38"/>
      <c r="J133" s="38"/>
      <c r="K133" s="38"/>
      <c r="L133" s="55"/>
      <c r="S133" s="38"/>
      <c r="T133" s="38"/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</row>
    <row r="134" s="2" customFormat="1" ht="12" customHeight="1">
      <c r="A134" s="38"/>
      <c r="B134" s="39"/>
      <c r="C134" s="32" t="s">
        <v>20</v>
      </c>
      <c r="D134" s="38"/>
      <c r="E134" s="38"/>
      <c r="F134" s="27" t="str">
        <f>F16</f>
        <v xml:space="preserve"> </v>
      </c>
      <c r="G134" s="38"/>
      <c r="H134" s="38"/>
      <c r="I134" s="32" t="s">
        <v>22</v>
      </c>
      <c r="J134" s="69" t="str">
        <f>IF(J16="","",J16)</f>
        <v>8. 4. 2023</v>
      </c>
      <c r="K134" s="38"/>
      <c r="L134" s="55"/>
      <c r="S134" s="38"/>
      <c r="T134" s="38"/>
      <c r="U134" s="38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</row>
    <row r="135" s="2" customFormat="1" ht="6.96" customHeight="1">
      <c r="A135" s="38"/>
      <c r="B135" s="39"/>
      <c r="C135" s="38"/>
      <c r="D135" s="38"/>
      <c r="E135" s="38"/>
      <c r="F135" s="38"/>
      <c r="G135" s="38"/>
      <c r="H135" s="38"/>
      <c r="I135" s="38"/>
      <c r="J135" s="38"/>
      <c r="K135" s="38"/>
      <c r="L135" s="55"/>
      <c r="S135" s="38"/>
      <c r="T135" s="38"/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</row>
    <row r="136" s="2" customFormat="1" ht="15.15" customHeight="1">
      <c r="A136" s="38"/>
      <c r="B136" s="39"/>
      <c r="C136" s="32" t="s">
        <v>24</v>
      </c>
      <c r="D136" s="38"/>
      <c r="E136" s="38"/>
      <c r="F136" s="27" t="str">
        <f>E19</f>
        <v>Fakultní nemocnice Olomouc</v>
      </c>
      <c r="G136" s="38"/>
      <c r="H136" s="38"/>
      <c r="I136" s="32" t="s">
        <v>30</v>
      </c>
      <c r="J136" s="36" t="str">
        <f>E25</f>
        <v>LTProjekt, EP Rožnov</v>
      </c>
      <c r="K136" s="38"/>
      <c r="L136" s="55"/>
      <c r="S136" s="38"/>
      <c r="T136" s="38"/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</row>
    <row r="137" s="2" customFormat="1" ht="15.15" customHeight="1">
      <c r="A137" s="38"/>
      <c r="B137" s="39"/>
      <c r="C137" s="32" t="s">
        <v>28</v>
      </c>
      <c r="D137" s="38"/>
      <c r="E137" s="38"/>
      <c r="F137" s="27" t="str">
        <f>IF(E22="","",E22)</f>
        <v>Vyplň údaj</v>
      </c>
      <c r="G137" s="38"/>
      <c r="H137" s="38"/>
      <c r="I137" s="32" t="s">
        <v>33</v>
      </c>
      <c r="J137" s="36" t="str">
        <f>E28</f>
        <v xml:space="preserve"> </v>
      </c>
      <c r="K137" s="38"/>
      <c r="L137" s="55"/>
      <c r="S137" s="38"/>
      <c r="T137" s="38"/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</row>
    <row r="138" s="2" customFormat="1" ht="10.32" customHeight="1">
      <c r="A138" s="38"/>
      <c r="B138" s="39"/>
      <c r="C138" s="38"/>
      <c r="D138" s="38"/>
      <c r="E138" s="38"/>
      <c r="F138" s="38"/>
      <c r="G138" s="38"/>
      <c r="H138" s="38"/>
      <c r="I138" s="38"/>
      <c r="J138" s="38"/>
      <c r="K138" s="38"/>
      <c r="L138" s="55"/>
      <c r="S138" s="38"/>
      <c r="T138" s="38"/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</row>
    <row r="139" s="11" customFormat="1" ht="29.28" customHeight="1">
      <c r="A139" s="158"/>
      <c r="B139" s="159"/>
      <c r="C139" s="160" t="s">
        <v>243</v>
      </c>
      <c r="D139" s="161" t="s">
        <v>60</v>
      </c>
      <c r="E139" s="161" t="s">
        <v>56</v>
      </c>
      <c r="F139" s="161" t="s">
        <v>57</v>
      </c>
      <c r="G139" s="161" t="s">
        <v>244</v>
      </c>
      <c r="H139" s="161" t="s">
        <v>245</v>
      </c>
      <c r="I139" s="161" t="s">
        <v>246</v>
      </c>
      <c r="J139" s="161" t="s">
        <v>208</v>
      </c>
      <c r="K139" s="162" t="s">
        <v>247</v>
      </c>
      <c r="L139" s="163"/>
      <c r="M139" s="86" t="s">
        <v>1</v>
      </c>
      <c r="N139" s="87" t="s">
        <v>39</v>
      </c>
      <c r="O139" s="87" t="s">
        <v>248</v>
      </c>
      <c r="P139" s="87" t="s">
        <v>249</v>
      </c>
      <c r="Q139" s="87" t="s">
        <v>250</v>
      </c>
      <c r="R139" s="87" t="s">
        <v>251</v>
      </c>
      <c r="S139" s="87" t="s">
        <v>252</v>
      </c>
      <c r="T139" s="88" t="s">
        <v>253</v>
      </c>
      <c r="U139" s="158"/>
      <c r="V139" s="158"/>
      <c r="W139" s="158"/>
      <c r="X139" s="158"/>
      <c r="Y139" s="158"/>
      <c r="Z139" s="158"/>
      <c r="AA139" s="158"/>
      <c r="AB139" s="158"/>
      <c r="AC139" s="158"/>
      <c r="AD139" s="158"/>
      <c r="AE139" s="158"/>
    </row>
    <row r="140" s="2" customFormat="1" ht="22.8" customHeight="1">
      <c r="A140" s="38"/>
      <c r="B140" s="39"/>
      <c r="C140" s="93" t="s">
        <v>254</v>
      </c>
      <c r="D140" s="38"/>
      <c r="E140" s="38"/>
      <c r="F140" s="38"/>
      <c r="G140" s="38"/>
      <c r="H140" s="38"/>
      <c r="I140" s="38"/>
      <c r="J140" s="164">
        <f>BK140</f>
        <v>0</v>
      </c>
      <c r="K140" s="38"/>
      <c r="L140" s="39"/>
      <c r="M140" s="89"/>
      <c r="N140" s="73"/>
      <c r="O140" s="90"/>
      <c r="P140" s="165">
        <f>P141+P580</f>
        <v>0</v>
      </c>
      <c r="Q140" s="90"/>
      <c r="R140" s="165">
        <f>R141+R580</f>
        <v>0.30765599999999999</v>
      </c>
      <c r="S140" s="90"/>
      <c r="T140" s="166">
        <f>T141+T580</f>
        <v>0</v>
      </c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T140" s="19" t="s">
        <v>74</v>
      </c>
      <c r="AU140" s="19" t="s">
        <v>210</v>
      </c>
      <c r="BK140" s="167">
        <f>BK141+BK580</f>
        <v>0</v>
      </c>
    </row>
    <row r="141" s="12" customFormat="1" ht="25.92" customHeight="1">
      <c r="A141" s="12"/>
      <c r="B141" s="168"/>
      <c r="C141" s="12"/>
      <c r="D141" s="169" t="s">
        <v>74</v>
      </c>
      <c r="E141" s="170" t="s">
        <v>255</v>
      </c>
      <c r="F141" s="170" t="s">
        <v>256</v>
      </c>
      <c r="G141" s="12"/>
      <c r="H141" s="12"/>
      <c r="I141" s="171"/>
      <c r="J141" s="172">
        <f>BK141</f>
        <v>0</v>
      </c>
      <c r="K141" s="12"/>
      <c r="L141" s="168"/>
      <c r="M141" s="173"/>
      <c r="N141" s="174"/>
      <c r="O141" s="174"/>
      <c r="P141" s="175">
        <f>P142+P143+P151+P304+P309+P425+P570+P577</f>
        <v>0</v>
      </c>
      <c r="Q141" s="174"/>
      <c r="R141" s="175">
        <f>R142+R143+R151+R304+R309+R425+R570+R577</f>
        <v>0</v>
      </c>
      <c r="S141" s="174"/>
      <c r="T141" s="176">
        <f>T142+T143+T151+T304+T309+T425+T570+T577</f>
        <v>0</v>
      </c>
      <c r="U141" s="12"/>
      <c r="V141" s="12"/>
      <c r="W141" s="12"/>
      <c r="X141" s="12"/>
      <c r="Y141" s="12"/>
      <c r="Z141" s="12"/>
      <c r="AA141" s="12"/>
      <c r="AB141" s="12"/>
      <c r="AC141" s="12"/>
      <c r="AD141" s="12"/>
      <c r="AE141" s="12"/>
      <c r="AR141" s="169" t="s">
        <v>82</v>
      </c>
      <c r="AT141" s="177" t="s">
        <v>74</v>
      </c>
      <c r="AU141" s="177" t="s">
        <v>75</v>
      </c>
      <c r="AY141" s="169" t="s">
        <v>257</v>
      </c>
      <c r="BK141" s="178">
        <f>BK142+BK143+BK151+BK304+BK309+BK425+BK570+BK577</f>
        <v>0</v>
      </c>
    </row>
    <row r="142" s="12" customFormat="1" ht="22.8" customHeight="1">
      <c r="A142" s="12"/>
      <c r="B142" s="168"/>
      <c r="C142" s="12"/>
      <c r="D142" s="169" t="s">
        <v>74</v>
      </c>
      <c r="E142" s="179" t="s">
        <v>290</v>
      </c>
      <c r="F142" s="179" t="s">
        <v>789</v>
      </c>
      <c r="G142" s="12"/>
      <c r="H142" s="12"/>
      <c r="I142" s="171"/>
      <c r="J142" s="180">
        <f>BK142</f>
        <v>0</v>
      </c>
      <c r="K142" s="12"/>
      <c r="L142" s="168"/>
      <c r="M142" s="173"/>
      <c r="N142" s="174"/>
      <c r="O142" s="174"/>
      <c r="P142" s="175">
        <v>0</v>
      </c>
      <c r="Q142" s="174"/>
      <c r="R142" s="175">
        <v>0</v>
      </c>
      <c r="S142" s="174"/>
      <c r="T142" s="176">
        <v>0</v>
      </c>
      <c r="U142" s="12"/>
      <c r="V142" s="12"/>
      <c r="W142" s="12"/>
      <c r="X142" s="12"/>
      <c r="Y142" s="12"/>
      <c r="Z142" s="12"/>
      <c r="AA142" s="12"/>
      <c r="AB142" s="12"/>
      <c r="AC142" s="12"/>
      <c r="AD142" s="12"/>
      <c r="AE142" s="12"/>
      <c r="AR142" s="169" t="s">
        <v>82</v>
      </c>
      <c r="AT142" s="177" t="s">
        <v>74</v>
      </c>
      <c r="AU142" s="177" t="s">
        <v>82</v>
      </c>
      <c r="AY142" s="169" t="s">
        <v>257</v>
      </c>
      <c r="BK142" s="178">
        <v>0</v>
      </c>
    </row>
    <row r="143" s="12" customFormat="1" ht="22.8" customHeight="1">
      <c r="A143" s="12"/>
      <c r="B143" s="168"/>
      <c r="C143" s="12"/>
      <c r="D143" s="169" t="s">
        <v>74</v>
      </c>
      <c r="E143" s="179" t="s">
        <v>736</v>
      </c>
      <c r="F143" s="179" t="s">
        <v>790</v>
      </c>
      <c r="G143" s="12"/>
      <c r="H143" s="12"/>
      <c r="I143" s="171"/>
      <c r="J143" s="180">
        <f>BK143</f>
        <v>0</v>
      </c>
      <c r="K143" s="12"/>
      <c r="L143" s="168"/>
      <c r="M143" s="173"/>
      <c r="N143" s="174"/>
      <c r="O143" s="174"/>
      <c r="P143" s="175">
        <f>SUM(P144:P150)</f>
        <v>0</v>
      </c>
      <c r="Q143" s="174"/>
      <c r="R143" s="175">
        <f>SUM(R144:R150)</f>
        <v>0</v>
      </c>
      <c r="S143" s="174"/>
      <c r="T143" s="176">
        <f>SUM(T144:T150)</f>
        <v>0</v>
      </c>
      <c r="U143" s="12"/>
      <c r="V143" s="12"/>
      <c r="W143" s="12"/>
      <c r="X143" s="12"/>
      <c r="Y143" s="12"/>
      <c r="Z143" s="12"/>
      <c r="AA143" s="12"/>
      <c r="AB143" s="12"/>
      <c r="AC143" s="12"/>
      <c r="AD143" s="12"/>
      <c r="AE143" s="12"/>
      <c r="AR143" s="169" t="s">
        <v>82</v>
      </c>
      <c r="AT143" s="177" t="s">
        <v>74</v>
      </c>
      <c r="AU143" s="177" t="s">
        <v>82</v>
      </c>
      <c r="AY143" s="169" t="s">
        <v>257</v>
      </c>
      <c r="BK143" s="178">
        <f>SUM(BK144:BK150)</f>
        <v>0</v>
      </c>
    </row>
    <row r="144" s="2" customFormat="1" ht="24.15" customHeight="1">
      <c r="A144" s="38"/>
      <c r="B144" s="181"/>
      <c r="C144" s="182" t="s">
        <v>82</v>
      </c>
      <c r="D144" s="182" t="s">
        <v>259</v>
      </c>
      <c r="E144" s="183" t="s">
        <v>4638</v>
      </c>
      <c r="F144" s="184" t="s">
        <v>4639</v>
      </c>
      <c r="G144" s="185" t="s">
        <v>422</v>
      </c>
      <c r="H144" s="186">
        <v>409.19999999999999</v>
      </c>
      <c r="I144" s="187"/>
      <c r="J144" s="188">
        <f>ROUND(I144*H144,2)</f>
        <v>0</v>
      </c>
      <c r="K144" s="184" t="s">
        <v>1</v>
      </c>
      <c r="L144" s="39"/>
      <c r="M144" s="189" t="s">
        <v>1</v>
      </c>
      <c r="N144" s="190" t="s">
        <v>40</v>
      </c>
      <c r="O144" s="77"/>
      <c r="P144" s="191">
        <f>O144*H144</f>
        <v>0</v>
      </c>
      <c r="Q144" s="191">
        <v>0</v>
      </c>
      <c r="R144" s="191">
        <f>Q144*H144</f>
        <v>0</v>
      </c>
      <c r="S144" s="191">
        <v>0</v>
      </c>
      <c r="T144" s="192">
        <f>S144*H144</f>
        <v>0</v>
      </c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R144" s="193" t="s">
        <v>108</v>
      </c>
      <c r="AT144" s="193" t="s">
        <v>259</v>
      </c>
      <c r="AU144" s="193" t="s">
        <v>85</v>
      </c>
      <c r="AY144" s="19" t="s">
        <v>257</v>
      </c>
      <c r="BE144" s="194">
        <f>IF(N144="základní",J144,0)</f>
        <v>0</v>
      </c>
      <c r="BF144" s="194">
        <f>IF(N144="snížená",J144,0)</f>
        <v>0</v>
      </c>
      <c r="BG144" s="194">
        <f>IF(N144="zákl. přenesená",J144,0)</f>
        <v>0</v>
      </c>
      <c r="BH144" s="194">
        <f>IF(N144="sníž. přenesená",J144,0)</f>
        <v>0</v>
      </c>
      <c r="BI144" s="194">
        <f>IF(N144="nulová",J144,0)</f>
        <v>0</v>
      </c>
      <c r="BJ144" s="19" t="s">
        <v>82</v>
      </c>
      <c r="BK144" s="194">
        <f>ROUND(I144*H144,2)</f>
        <v>0</v>
      </c>
      <c r="BL144" s="19" t="s">
        <v>108</v>
      </c>
      <c r="BM144" s="193" t="s">
        <v>85</v>
      </c>
    </row>
    <row r="145" s="13" customFormat="1">
      <c r="A145" s="13"/>
      <c r="B145" s="195"/>
      <c r="C145" s="13"/>
      <c r="D145" s="196" t="s">
        <v>265</v>
      </c>
      <c r="E145" s="197" t="s">
        <v>1</v>
      </c>
      <c r="F145" s="198" t="s">
        <v>4640</v>
      </c>
      <c r="G145" s="13"/>
      <c r="H145" s="197" t="s">
        <v>1</v>
      </c>
      <c r="I145" s="199"/>
      <c r="J145" s="13"/>
      <c r="K145" s="13"/>
      <c r="L145" s="195"/>
      <c r="M145" s="200"/>
      <c r="N145" s="201"/>
      <c r="O145" s="201"/>
      <c r="P145" s="201"/>
      <c r="Q145" s="201"/>
      <c r="R145" s="201"/>
      <c r="S145" s="201"/>
      <c r="T145" s="202"/>
      <c r="U145" s="13"/>
      <c r="V145" s="13"/>
      <c r="W145" s="13"/>
      <c r="X145" s="13"/>
      <c r="Y145" s="13"/>
      <c r="Z145" s="13"/>
      <c r="AA145" s="13"/>
      <c r="AB145" s="13"/>
      <c r="AC145" s="13"/>
      <c r="AD145" s="13"/>
      <c r="AE145" s="13"/>
      <c r="AT145" s="197" t="s">
        <v>265</v>
      </c>
      <c r="AU145" s="197" t="s">
        <v>85</v>
      </c>
      <c r="AV145" s="13" t="s">
        <v>82</v>
      </c>
      <c r="AW145" s="13" t="s">
        <v>32</v>
      </c>
      <c r="AX145" s="13" t="s">
        <v>75</v>
      </c>
      <c r="AY145" s="197" t="s">
        <v>257</v>
      </c>
    </row>
    <row r="146" s="13" customFormat="1">
      <c r="A146" s="13"/>
      <c r="B146" s="195"/>
      <c r="C146" s="13"/>
      <c r="D146" s="196" t="s">
        <v>265</v>
      </c>
      <c r="E146" s="197" t="s">
        <v>1</v>
      </c>
      <c r="F146" s="198" t="s">
        <v>4641</v>
      </c>
      <c r="G146" s="13"/>
      <c r="H146" s="197" t="s">
        <v>1</v>
      </c>
      <c r="I146" s="199"/>
      <c r="J146" s="13"/>
      <c r="K146" s="13"/>
      <c r="L146" s="195"/>
      <c r="M146" s="200"/>
      <c r="N146" s="201"/>
      <c r="O146" s="201"/>
      <c r="P146" s="201"/>
      <c r="Q146" s="201"/>
      <c r="R146" s="201"/>
      <c r="S146" s="201"/>
      <c r="T146" s="202"/>
      <c r="U146" s="13"/>
      <c r="V146" s="13"/>
      <c r="W146" s="13"/>
      <c r="X146" s="13"/>
      <c r="Y146" s="13"/>
      <c r="Z146" s="13"/>
      <c r="AA146" s="13"/>
      <c r="AB146" s="13"/>
      <c r="AC146" s="13"/>
      <c r="AD146" s="13"/>
      <c r="AE146" s="13"/>
      <c r="AT146" s="197" t="s">
        <v>265</v>
      </c>
      <c r="AU146" s="197" t="s">
        <v>85</v>
      </c>
      <c r="AV146" s="13" t="s">
        <v>82</v>
      </c>
      <c r="AW146" s="13" t="s">
        <v>32</v>
      </c>
      <c r="AX146" s="13" t="s">
        <v>75</v>
      </c>
      <c r="AY146" s="197" t="s">
        <v>257</v>
      </c>
    </row>
    <row r="147" s="13" customFormat="1">
      <c r="A147" s="13"/>
      <c r="B147" s="195"/>
      <c r="C147" s="13"/>
      <c r="D147" s="196" t="s">
        <v>265</v>
      </c>
      <c r="E147" s="197" t="s">
        <v>1</v>
      </c>
      <c r="F147" s="198" t="s">
        <v>4642</v>
      </c>
      <c r="G147" s="13"/>
      <c r="H147" s="197" t="s">
        <v>1</v>
      </c>
      <c r="I147" s="199"/>
      <c r="J147" s="13"/>
      <c r="K147" s="13"/>
      <c r="L147" s="195"/>
      <c r="M147" s="200"/>
      <c r="N147" s="201"/>
      <c r="O147" s="201"/>
      <c r="P147" s="201"/>
      <c r="Q147" s="201"/>
      <c r="R147" s="201"/>
      <c r="S147" s="201"/>
      <c r="T147" s="202"/>
      <c r="U147" s="13"/>
      <c r="V147" s="13"/>
      <c r="W147" s="13"/>
      <c r="X147" s="13"/>
      <c r="Y147" s="13"/>
      <c r="Z147" s="13"/>
      <c r="AA147" s="13"/>
      <c r="AB147" s="13"/>
      <c r="AC147" s="13"/>
      <c r="AD147" s="13"/>
      <c r="AE147" s="13"/>
      <c r="AT147" s="197" t="s">
        <v>265</v>
      </c>
      <c r="AU147" s="197" t="s">
        <v>85</v>
      </c>
      <c r="AV147" s="13" t="s">
        <v>82</v>
      </c>
      <c r="AW147" s="13" t="s">
        <v>32</v>
      </c>
      <c r="AX147" s="13" t="s">
        <v>75</v>
      </c>
      <c r="AY147" s="197" t="s">
        <v>257</v>
      </c>
    </row>
    <row r="148" s="13" customFormat="1">
      <c r="A148" s="13"/>
      <c r="B148" s="195"/>
      <c r="C148" s="13"/>
      <c r="D148" s="196" t="s">
        <v>265</v>
      </c>
      <c r="E148" s="197" t="s">
        <v>1</v>
      </c>
      <c r="F148" s="198" t="s">
        <v>4643</v>
      </c>
      <c r="G148" s="13"/>
      <c r="H148" s="197" t="s">
        <v>1</v>
      </c>
      <c r="I148" s="199"/>
      <c r="J148" s="13"/>
      <c r="K148" s="13"/>
      <c r="L148" s="195"/>
      <c r="M148" s="200"/>
      <c r="N148" s="201"/>
      <c r="O148" s="201"/>
      <c r="P148" s="201"/>
      <c r="Q148" s="201"/>
      <c r="R148" s="201"/>
      <c r="S148" s="201"/>
      <c r="T148" s="202"/>
      <c r="U148" s="13"/>
      <c r="V148" s="13"/>
      <c r="W148" s="13"/>
      <c r="X148" s="13"/>
      <c r="Y148" s="13"/>
      <c r="Z148" s="13"/>
      <c r="AA148" s="13"/>
      <c r="AB148" s="13"/>
      <c r="AC148" s="13"/>
      <c r="AD148" s="13"/>
      <c r="AE148" s="13"/>
      <c r="AT148" s="197" t="s">
        <v>265</v>
      </c>
      <c r="AU148" s="197" t="s">
        <v>85</v>
      </c>
      <c r="AV148" s="13" t="s">
        <v>82</v>
      </c>
      <c r="AW148" s="13" t="s">
        <v>32</v>
      </c>
      <c r="AX148" s="13" t="s">
        <v>75</v>
      </c>
      <c r="AY148" s="197" t="s">
        <v>257</v>
      </c>
    </row>
    <row r="149" s="14" customFormat="1">
      <c r="A149" s="14"/>
      <c r="B149" s="203"/>
      <c r="C149" s="14"/>
      <c r="D149" s="196" t="s">
        <v>265</v>
      </c>
      <c r="E149" s="204" t="s">
        <v>1</v>
      </c>
      <c r="F149" s="205" t="s">
        <v>4644</v>
      </c>
      <c r="G149" s="14"/>
      <c r="H149" s="206">
        <v>409.19999999999999</v>
      </c>
      <c r="I149" s="207"/>
      <c r="J149" s="14"/>
      <c r="K149" s="14"/>
      <c r="L149" s="203"/>
      <c r="M149" s="208"/>
      <c r="N149" s="209"/>
      <c r="O149" s="209"/>
      <c r="P149" s="209"/>
      <c r="Q149" s="209"/>
      <c r="R149" s="209"/>
      <c r="S149" s="209"/>
      <c r="T149" s="210"/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  <c r="AE149" s="14"/>
      <c r="AT149" s="204" t="s">
        <v>265</v>
      </c>
      <c r="AU149" s="204" t="s">
        <v>85</v>
      </c>
      <c r="AV149" s="14" t="s">
        <v>85</v>
      </c>
      <c r="AW149" s="14" t="s">
        <v>32</v>
      </c>
      <c r="AX149" s="14" t="s">
        <v>75</v>
      </c>
      <c r="AY149" s="204" t="s">
        <v>257</v>
      </c>
    </row>
    <row r="150" s="15" customFormat="1">
      <c r="A150" s="15"/>
      <c r="B150" s="211"/>
      <c r="C150" s="15"/>
      <c r="D150" s="196" t="s">
        <v>265</v>
      </c>
      <c r="E150" s="212" t="s">
        <v>1</v>
      </c>
      <c r="F150" s="213" t="s">
        <v>271</v>
      </c>
      <c r="G150" s="15"/>
      <c r="H150" s="214">
        <v>409.19999999999999</v>
      </c>
      <c r="I150" s="215"/>
      <c r="J150" s="15"/>
      <c r="K150" s="15"/>
      <c r="L150" s="211"/>
      <c r="M150" s="216"/>
      <c r="N150" s="217"/>
      <c r="O150" s="217"/>
      <c r="P150" s="217"/>
      <c r="Q150" s="217"/>
      <c r="R150" s="217"/>
      <c r="S150" s="217"/>
      <c r="T150" s="218"/>
      <c r="U150" s="15"/>
      <c r="V150" s="15"/>
      <c r="W150" s="15"/>
      <c r="X150" s="15"/>
      <c r="Y150" s="15"/>
      <c r="Z150" s="15"/>
      <c r="AA150" s="15"/>
      <c r="AB150" s="15"/>
      <c r="AC150" s="15"/>
      <c r="AD150" s="15"/>
      <c r="AE150" s="15"/>
      <c r="AT150" s="212" t="s">
        <v>265</v>
      </c>
      <c r="AU150" s="212" t="s">
        <v>85</v>
      </c>
      <c r="AV150" s="15" t="s">
        <v>108</v>
      </c>
      <c r="AW150" s="15" t="s">
        <v>32</v>
      </c>
      <c r="AX150" s="15" t="s">
        <v>82</v>
      </c>
      <c r="AY150" s="212" t="s">
        <v>257</v>
      </c>
    </row>
    <row r="151" s="12" customFormat="1" ht="22.8" customHeight="1">
      <c r="A151" s="12"/>
      <c r="B151" s="168"/>
      <c r="C151" s="12"/>
      <c r="D151" s="169" t="s">
        <v>74</v>
      </c>
      <c r="E151" s="179" t="s">
        <v>747</v>
      </c>
      <c r="F151" s="179" t="s">
        <v>876</v>
      </c>
      <c r="G151" s="12"/>
      <c r="H151" s="12"/>
      <c r="I151" s="171"/>
      <c r="J151" s="180">
        <f>BK151</f>
        <v>0</v>
      </c>
      <c r="K151" s="12"/>
      <c r="L151" s="168"/>
      <c r="M151" s="173"/>
      <c r="N151" s="174"/>
      <c r="O151" s="174"/>
      <c r="P151" s="175">
        <f>SUM(P152:P303)</f>
        <v>0</v>
      </c>
      <c r="Q151" s="174"/>
      <c r="R151" s="175">
        <f>SUM(R152:R303)</f>
        <v>0</v>
      </c>
      <c r="S151" s="174"/>
      <c r="T151" s="176">
        <f>SUM(T152:T303)</f>
        <v>0</v>
      </c>
      <c r="U151" s="12"/>
      <c r="V151" s="12"/>
      <c r="W151" s="12"/>
      <c r="X151" s="12"/>
      <c r="Y151" s="12"/>
      <c r="Z151" s="12"/>
      <c r="AA151" s="12"/>
      <c r="AB151" s="12"/>
      <c r="AC151" s="12"/>
      <c r="AD151" s="12"/>
      <c r="AE151" s="12"/>
      <c r="AR151" s="169" t="s">
        <v>82</v>
      </c>
      <c r="AT151" s="177" t="s">
        <v>74</v>
      </c>
      <c r="AU151" s="177" t="s">
        <v>82</v>
      </c>
      <c r="AY151" s="169" t="s">
        <v>257</v>
      </c>
      <c r="BK151" s="178">
        <f>SUM(BK152:BK303)</f>
        <v>0</v>
      </c>
    </row>
    <row r="152" s="2" customFormat="1" ht="33" customHeight="1">
      <c r="A152" s="38"/>
      <c r="B152" s="181"/>
      <c r="C152" s="182" t="s">
        <v>85</v>
      </c>
      <c r="D152" s="182" t="s">
        <v>259</v>
      </c>
      <c r="E152" s="183" t="s">
        <v>4645</v>
      </c>
      <c r="F152" s="184" t="s">
        <v>4646</v>
      </c>
      <c r="G152" s="185" t="s">
        <v>262</v>
      </c>
      <c r="H152" s="186">
        <v>11.903000000000001</v>
      </c>
      <c r="I152" s="187"/>
      <c r="J152" s="188">
        <f>ROUND(I152*H152,2)</f>
        <v>0</v>
      </c>
      <c r="K152" s="184" t="s">
        <v>263</v>
      </c>
      <c r="L152" s="39"/>
      <c r="M152" s="189" t="s">
        <v>1</v>
      </c>
      <c r="N152" s="190" t="s">
        <v>40</v>
      </c>
      <c r="O152" s="77"/>
      <c r="P152" s="191">
        <f>O152*H152</f>
        <v>0</v>
      </c>
      <c r="Q152" s="191">
        <v>0</v>
      </c>
      <c r="R152" s="191">
        <f>Q152*H152</f>
        <v>0</v>
      </c>
      <c r="S152" s="191">
        <v>0</v>
      </c>
      <c r="T152" s="192">
        <f>S152*H152</f>
        <v>0</v>
      </c>
      <c r="U152" s="38"/>
      <c r="V152" s="38"/>
      <c r="W152" s="38"/>
      <c r="X152" s="38"/>
      <c r="Y152" s="38"/>
      <c r="Z152" s="38"/>
      <c r="AA152" s="38"/>
      <c r="AB152" s="38"/>
      <c r="AC152" s="38"/>
      <c r="AD152" s="38"/>
      <c r="AE152" s="38"/>
      <c r="AR152" s="193" t="s">
        <v>108</v>
      </c>
      <c r="AT152" s="193" t="s">
        <v>259</v>
      </c>
      <c r="AU152" s="193" t="s">
        <v>85</v>
      </c>
      <c r="AY152" s="19" t="s">
        <v>257</v>
      </c>
      <c r="BE152" s="194">
        <f>IF(N152="základní",J152,0)</f>
        <v>0</v>
      </c>
      <c r="BF152" s="194">
        <f>IF(N152="snížená",J152,0)</f>
        <v>0</v>
      </c>
      <c r="BG152" s="194">
        <f>IF(N152="zákl. přenesená",J152,0)</f>
        <v>0</v>
      </c>
      <c r="BH152" s="194">
        <f>IF(N152="sníž. přenesená",J152,0)</f>
        <v>0</v>
      </c>
      <c r="BI152" s="194">
        <f>IF(N152="nulová",J152,0)</f>
        <v>0</v>
      </c>
      <c r="BJ152" s="19" t="s">
        <v>82</v>
      </c>
      <c r="BK152" s="194">
        <f>ROUND(I152*H152,2)</f>
        <v>0</v>
      </c>
      <c r="BL152" s="19" t="s">
        <v>108</v>
      </c>
      <c r="BM152" s="193" t="s">
        <v>108</v>
      </c>
    </row>
    <row r="153" s="13" customFormat="1">
      <c r="A153" s="13"/>
      <c r="B153" s="195"/>
      <c r="C153" s="13"/>
      <c r="D153" s="196" t="s">
        <v>265</v>
      </c>
      <c r="E153" s="197" t="s">
        <v>1</v>
      </c>
      <c r="F153" s="198" t="s">
        <v>4647</v>
      </c>
      <c r="G153" s="13"/>
      <c r="H153" s="197" t="s">
        <v>1</v>
      </c>
      <c r="I153" s="199"/>
      <c r="J153" s="13"/>
      <c r="K153" s="13"/>
      <c r="L153" s="195"/>
      <c r="M153" s="200"/>
      <c r="N153" s="201"/>
      <c r="O153" s="201"/>
      <c r="P153" s="201"/>
      <c r="Q153" s="201"/>
      <c r="R153" s="201"/>
      <c r="S153" s="201"/>
      <c r="T153" s="202"/>
      <c r="U153" s="13"/>
      <c r="V153" s="13"/>
      <c r="W153" s="13"/>
      <c r="X153" s="13"/>
      <c r="Y153" s="13"/>
      <c r="Z153" s="13"/>
      <c r="AA153" s="13"/>
      <c r="AB153" s="13"/>
      <c r="AC153" s="13"/>
      <c r="AD153" s="13"/>
      <c r="AE153" s="13"/>
      <c r="AT153" s="197" t="s">
        <v>265</v>
      </c>
      <c r="AU153" s="197" t="s">
        <v>85</v>
      </c>
      <c r="AV153" s="13" t="s">
        <v>82</v>
      </c>
      <c r="AW153" s="13" t="s">
        <v>32</v>
      </c>
      <c r="AX153" s="13" t="s">
        <v>75</v>
      </c>
      <c r="AY153" s="197" t="s">
        <v>257</v>
      </c>
    </row>
    <row r="154" s="14" customFormat="1">
      <c r="A154" s="14"/>
      <c r="B154" s="203"/>
      <c r="C154" s="14"/>
      <c r="D154" s="196" t="s">
        <v>265</v>
      </c>
      <c r="E154" s="204" t="s">
        <v>1</v>
      </c>
      <c r="F154" s="205" t="s">
        <v>4648</v>
      </c>
      <c r="G154" s="14"/>
      <c r="H154" s="206">
        <v>4.6689999999999996</v>
      </c>
      <c r="I154" s="207"/>
      <c r="J154" s="14"/>
      <c r="K154" s="14"/>
      <c r="L154" s="203"/>
      <c r="M154" s="208"/>
      <c r="N154" s="209"/>
      <c r="O154" s="209"/>
      <c r="P154" s="209"/>
      <c r="Q154" s="209"/>
      <c r="R154" s="209"/>
      <c r="S154" s="209"/>
      <c r="T154" s="210"/>
      <c r="U154" s="14"/>
      <c r="V154" s="14"/>
      <c r="W154" s="14"/>
      <c r="X154" s="14"/>
      <c r="Y154" s="14"/>
      <c r="Z154" s="14"/>
      <c r="AA154" s="14"/>
      <c r="AB154" s="14"/>
      <c r="AC154" s="14"/>
      <c r="AD154" s="14"/>
      <c r="AE154" s="14"/>
      <c r="AT154" s="204" t="s">
        <v>265</v>
      </c>
      <c r="AU154" s="204" t="s">
        <v>85</v>
      </c>
      <c r="AV154" s="14" t="s">
        <v>85</v>
      </c>
      <c r="AW154" s="14" t="s">
        <v>32</v>
      </c>
      <c r="AX154" s="14" t="s">
        <v>75</v>
      </c>
      <c r="AY154" s="204" t="s">
        <v>257</v>
      </c>
    </row>
    <row r="155" s="13" customFormat="1">
      <c r="A155" s="13"/>
      <c r="B155" s="195"/>
      <c r="C155" s="13"/>
      <c r="D155" s="196" t="s">
        <v>265</v>
      </c>
      <c r="E155" s="197" t="s">
        <v>1</v>
      </c>
      <c r="F155" s="198" t="s">
        <v>4649</v>
      </c>
      <c r="G155" s="13"/>
      <c r="H155" s="197" t="s">
        <v>1</v>
      </c>
      <c r="I155" s="199"/>
      <c r="J155" s="13"/>
      <c r="K155" s="13"/>
      <c r="L155" s="195"/>
      <c r="M155" s="200"/>
      <c r="N155" s="201"/>
      <c r="O155" s="201"/>
      <c r="P155" s="201"/>
      <c r="Q155" s="201"/>
      <c r="R155" s="201"/>
      <c r="S155" s="201"/>
      <c r="T155" s="202"/>
      <c r="U155" s="13"/>
      <c r="V155" s="13"/>
      <c r="W155" s="13"/>
      <c r="X155" s="13"/>
      <c r="Y155" s="13"/>
      <c r="Z155" s="13"/>
      <c r="AA155" s="13"/>
      <c r="AB155" s="13"/>
      <c r="AC155" s="13"/>
      <c r="AD155" s="13"/>
      <c r="AE155" s="13"/>
      <c r="AT155" s="197" t="s">
        <v>265</v>
      </c>
      <c r="AU155" s="197" t="s">
        <v>85</v>
      </c>
      <c r="AV155" s="13" t="s">
        <v>82</v>
      </c>
      <c r="AW155" s="13" t="s">
        <v>32</v>
      </c>
      <c r="AX155" s="13" t="s">
        <v>75</v>
      </c>
      <c r="AY155" s="197" t="s">
        <v>257</v>
      </c>
    </row>
    <row r="156" s="14" customFormat="1">
      <c r="A156" s="14"/>
      <c r="B156" s="203"/>
      <c r="C156" s="14"/>
      <c r="D156" s="196" t="s">
        <v>265</v>
      </c>
      <c r="E156" s="204" t="s">
        <v>1</v>
      </c>
      <c r="F156" s="205" t="s">
        <v>4650</v>
      </c>
      <c r="G156" s="14"/>
      <c r="H156" s="206">
        <v>2.9950000000000001</v>
      </c>
      <c r="I156" s="207"/>
      <c r="J156" s="14"/>
      <c r="K156" s="14"/>
      <c r="L156" s="203"/>
      <c r="M156" s="208"/>
      <c r="N156" s="209"/>
      <c r="O156" s="209"/>
      <c r="P156" s="209"/>
      <c r="Q156" s="209"/>
      <c r="R156" s="209"/>
      <c r="S156" s="209"/>
      <c r="T156" s="210"/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  <c r="AE156" s="14"/>
      <c r="AT156" s="204" t="s">
        <v>265</v>
      </c>
      <c r="AU156" s="204" t="s">
        <v>85</v>
      </c>
      <c r="AV156" s="14" t="s">
        <v>85</v>
      </c>
      <c r="AW156" s="14" t="s">
        <v>32</v>
      </c>
      <c r="AX156" s="14" t="s">
        <v>75</v>
      </c>
      <c r="AY156" s="204" t="s">
        <v>257</v>
      </c>
    </row>
    <row r="157" s="13" customFormat="1">
      <c r="A157" s="13"/>
      <c r="B157" s="195"/>
      <c r="C157" s="13"/>
      <c r="D157" s="196" t="s">
        <v>265</v>
      </c>
      <c r="E157" s="197" t="s">
        <v>1</v>
      </c>
      <c r="F157" s="198" t="s">
        <v>4651</v>
      </c>
      <c r="G157" s="13"/>
      <c r="H157" s="197" t="s">
        <v>1</v>
      </c>
      <c r="I157" s="199"/>
      <c r="J157" s="13"/>
      <c r="K157" s="13"/>
      <c r="L157" s="195"/>
      <c r="M157" s="200"/>
      <c r="N157" s="201"/>
      <c r="O157" s="201"/>
      <c r="P157" s="201"/>
      <c r="Q157" s="201"/>
      <c r="R157" s="201"/>
      <c r="S157" s="201"/>
      <c r="T157" s="202"/>
      <c r="U157" s="13"/>
      <c r="V157" s="13"/>
      <c r="W157" s="13"/>
      <c r="X157" s="13"/>
      <c r="Y157" s="13"/>
      <c r="Z157" s="13"/>
      <c r="AA157" s="13"/>
      <c r="AB157" s="13"/>
      <c r="AC157" s="13"/>
      <c r="AD157" s="13"/>
      <c r="AE157" s="13"/>
      <c r="AT157" s="197" t="s">
        <v>265</v>
      </c>
      <c r="AU157" s="197" t="s">
        <v>85</v>
      </c>
      <c r="AV157" s="13" t="s">
        <v>82</v>
      </c>
      <c r="AW157" s="13" t="s">
        <v>32</v>
      </c>
      <c r="AX157" s="13" t="s">
        <v>75</v>
      </c>
      <c r="AY157" s="197" t="s">
        <v>257</v>
      </c>
    </row>
    <row r="158" s="14" customFormat="1">
      <c r="A158" s="14"/>
      <c r="B158" s="203"/>
      <c r="C158" s="14"/>
      <c r="D158" s="196" t="s">
        <v>265</v>
      </c>
      <c r="E158" s="204" t="s">
        <v>1</v>
      </c>
      <c r="F158" s="205" t="s">
        <v>4652</v>
      </c>
      <c r="G158" s="14"/>
      <c r="H158" s="206">
        <v>2.6070000000000002</v>
      </c>
      <c r="I158" s="207"/>
      <c r="J158" s="14"/>
      <c r="K158" s="14"/>
      <c r="L158" s="203"/>
      <c r="M158" s="208"/>
      <c r="N158" s="209"/>
      <c r="O158" s="209"/>
      <c r="P158" s="209"/>
      <c r="Q158" s="209"/>
      <c r="R158" s="209"/>
      <c r="S158" s="209"/>
      <c r="T158" s="210"/>
      <c r="U158" s="14"/>
      <c r="V158" s="14"/>
      <c r="W158" s="14"/>
      <c r="X158" s="14"/>
      <c r="Y158" s="14"/>
      <c r="Z158" s="14"/>
      <c r="AA158" s="14"/>
      <c r="AB158" s="14"/>
      <c r="AC158" s="14"/>
      <c r="AD158" s="14"/>
      <c r="AE158" s="14"/>
      <c r="AT158" s="204" t="s">
        <v>265</v>
      </c>
      <c r="AU158" s="204" t="s">
        <v>85</v>
      </c>
      <c r="AV158" s="14" t="s">
        <v>85</v>
      </c>
      <c r="AW158" s="14" t="s">
        <v>32</v>
      </c>
      <c r="AX158" s="14" t="s">
        <v>75</v>
      </c>
      <c r="AY158" s="204" t="s">
        <v>257</v>
      </c>
    </row>
    <row r="159" s="13" customFormat="1">
      <c r="A159" s="13"/>
      <c r="B159" s="195"/>
      <c r="C159" s="13"/>
      <c r="D159" s="196" t="s">
        <v>265</v>
      </c>
      <c r="E159" s="197" t="s">
        <v>1</v>
      </c>
      <c r="F159" s="198" t="s">
        <v>4653</v>
      </c>
      <c r="G159" s="13"/>
      <c r="H159" s="197" t="s">
        <v>1</v>
      </c>
      <c r="I159" s="199"/>
      <c r="J159" s="13"/>
      <c r="K159" s="13"/>
      <c r="L159" s="195"/>
      <c r="M159" s="200"/>
      <c r="N159" s="201"/>
      <c r="O159" s="201"/>
      <c r="P159" s="201"/>
      <c r="Q159" s="201"/>
      <c r="R159" s="201"/>
      <c r="S159" s="201"/>
      <c r="T159" s="202"/>
      <c r="U159" s="13"/>
      <c r="V159" s="13"/>
      <c r="W159" s="13"/>
      <c r="X159" s="13"/>
      <c r="Y159" s="13"/>
      <c r="Z159" s="13"/>
      <c r="AA159" s="13"/>
      <c r="AB159" s="13"/>
      <c r="AC159" s="13"/>
      <c r="AD159" s="13"/>
      <c r="AE159" s="13"/>
      <c r="AT159" s="197" t="s">
        <v>265</v>
      </c>
      <c r="AU159" s="197" t="s">
        <v>85</v>
      </c>
      <c r="AV159" s="13" t="s">
        <v>82</v>
      </c>
      <c r="AW159" s="13" t="s">
        <v>32</v>
      </c>
      <c r="AX159" s="13" t="s">
        <v>75</v>
      </c>
      <c r="AY159" s="197" t="s">
        <v>257</v>
      </c>
    </row>
    <row r="160" s="14" customFormat="1">
      <c r="A160" s="14"/>
      <c r="B160" s="203"/>
      <c r="C160" s="14"/>
      <c r="D160" s="196" t="s">
        <v>265</v>
      </c>
      <c r="E160" s="204" t="s">
        <v>1</v>
      </c>
      <c r="F160" s="205" t="s">
        <v>4654</v>
      </c>
      <c r="G160" s="14"/>
      <c r="H160" s="206">
        <v>1.6319999999999999</v>
      </c>
      <c r="I160" s="207"/>
      <c r="J160" s="14"/>
      <c r="K160" s="14"/>
      <c r="L160" s="203"/>
      <c r="M160" s="208"/>
      <c r="N160" s="209"/>
      <c r="O160" s="209"/>
      <c r="P160" s="209"/>
      <c r="Q160" s="209"/>
      <c r="R160" s="209"/>
      <c r="S160" s="209"/>
      <c r="T160" s="210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  <c r="AE160" s="14"/>
      <c r="AT160" s="204" t="s">
        <v>265</v>
      </c>
      <c r="AU160" s="204" t="s">
        <v>85</v>
      </c>
      <c r="AV160" s="14" t="s">
        <v>85</v>
      </c>
      <c r="AW160" s="14" t="s">
        <v>32</v>
      </c>
      <c r="AX160" s="14" t="s">
        <v>75</v>
      </c>
      <c r="AY160" s="204" t="s">
        <v>257</v>
      </c>
    </row>
    <row r="161" s="15" customFormat="1">
      <c r="A161" s="15"/>
      <c r="B161" s="211"/>
      <c r="C161" s="15"/>
      <c r="D161" s="196" t="s">
        <v>265</v>
      </c>
      <c r="E161" s="212" t="s">
        <v>1</v>
      </c>
      <c r="F161" s="213" t="s">
        <v>271</v>
      </c>
      <c r="G161" s="15"/>
      <c r="H161" s="214">
        <v>11.903000000000001</v>
      </c>
      <c r="I161" s="215"/>
      <c r="J161" s="15"/>
      <c r="K161" s="15"/>
      <c r="L161" s="211"/>
      <c r="M161" s="216"/>
      <c r="N161" s="217"/>
      <c r="O161" s="217"/>
      <c r="P161" s="217"/>
      <c r="Q161" s="217"/>
      <c r="R161" s="217"/>
      <c r="S161" s="217"/>
      <c r="T161" s="218"/>
      <c r="U161" s="15"/>
      <c r="V161" s="15"/>
      <c r="W161" s="15"/>
      <c r="X161" s="15"/>
      <c r="Y161" s="15"/>
      <c r="Z161" s="15"/>
      <c r="AA161" s="15"/>
      <c r="AB161" s="15"/>
      <c r="AC161" s="15"/>
      <c r="AD161" s="15"/>
      <c r="AE161" s="15"/>
      <c r="AT161" s="212" t="s">
        <v>265</v>
      </c>
      <c r="AU161" s="212" t="s">
        <v>85</v>
      </c>
      <c r="AV161" s="15" t="s">
        <v>108</v>
      </c>
      <c r="AW161" s="15" t="s">
        <v>32</v>
      </c>
      <c r="AX161" s="15" t="s">
        <v>82</v>
      </c>
      <c r="AY161" s="212" t="s">
        <v>257</v>
      </c>
    </row>
    <row r="162" s="2" customFormat="1" ht="33" customHeight="1">
      <c r="A162" s="38"/>
      <c r="B162" s="181"/>
      <c r="C162" s="182" t="s">
        <v>92</v>
      </c>
      <c r="D162" s="182" t="s">
        <v>259</v>
      </c>
      <c r="E162" s="183" t="s">
        <v>878</v>
      </c>
      <c r="F162" s="184" t="s">
        <v>879</v>
      </c>
      <c r="G162" s="185" t="s">
        <v>262</v>
      </c>
      <c r="H162" s="186">
        <v>3.859</v>
      </c>
      <c r="I162" s="187"/>
      <c r="J162" s="188">
        <f>ROUND(I162*H162,2)</f>
        <v>0</v>
      </c>
      <c r="K162" s="184" t="s">
        <v>263</v>
      </c>
      <c r="L162" s="39"/>
      <c r="M162" s="189" t="s">
        <v>1</v>
      </c>
      <c r="N162" s="190" t="s">
        <v>40</v>
      </c>
      <c r="O162" s="77"/>
      <c r="P162" s="191">
        <f>O162*H162</f>
        <v>0</v>
      </c>
      <c r="Q162" s="191">
        <v>0</v>
      </c>
      <c r="R162" s="191">
        <f>Q162*H162</f>
        <v>0</v>
      </c>
      <c r="S162" s="191">
        <v>0</v>
      </c>
      <c r="T162" s="192">
        <f>S162*H162</f>
        <v>0</v>
      </c>
      <c r="U162" s="38"/>
      <c r="V162" s="38"/>
      <c r="W162" s="38"/>
      <c r="X162" s="38"/>
      <c r="Y162" s="38"/>
      <c r="Z162" s="38"/>
      <c r="AA162" s="38"/>
      <c r="AB162" s="38"/>
      <c r="AC162" s="38"/>
      <c r="AD162" s="38"/>
      <c r="AE162" s="38"/>
      <c r="AR162" s="193" t="s">
        <v>108</v>
      </c>
      <c r="AT162" s="193" t="s">
        <v>259</v>
      </c>
      <c r="AU162" s="193" t="s">
        <v>85</v>
      </c>
      <c r="AY162" s="19" t="s">
        <v>257</v>
      </c>
      <c r="BE162" s="194">
        <f>IF(N162="základní",J162,0)</f>
        <v>0</v>
      </c>
      <c r="BF162" s="194">
        <f>IF(N162="snížená",J162,0)</f>
        <v>0</v>
      </c>
      <c r="BG162" s="194">
        <f>IF(N162="zákl. přenesená",J162,0)</f>
        <v>0</v>
      </c>
      <c r="BH162" s="194">
        <f>IF(N162="sníž. přenesená",J162,0)</f>
        <v>0</v>
      </c>
      <c r="BI162" s="194">
        <f>IF(N162="nulová",J162,0)</f>
        <v>0</v>
      </c>
      <c r="BJ162" s="19" t="s">
        <v>82</v>
      </c>
      <c r="BK162" s="194">
        <f>ROUND(I162*H162,2)</f>
        <v>0</v>
      </c>
      <c r="BL162" s="19" t="s">
        <v>108</v>
      </c>
      <c r="BM162" s="193" t="s">
        <v>290</v>
      </c>
    </row>
    <row r="163" s="13" customFormat="1">
      <c r="A163" s="13"/>
      <c r="B163" s="195"/>
      <c r="C163" s="13"/>
      <c r="D163" s="196" t="s">
        <v>265</v>
      </c>
      <c r="E163" s="197" t="s">
        <v>1</v>
      </c>
      <c r="F163" s="198" t="s">
        <v>4647</v>
      </c>
      <c r="G163" s="13"/>
      <c r="H163" s="197" t="s">
        <v>1</v>
      </c>
      <c r="I163" s="199"/>
      <c r="J163" s="13"/>
      <c r="K163" s="13"/>
      <c r="L163" s="195"/>
      <c r="M163" s="200"/>
      <c r="N163" s="201"/>
      <c r="O163" s="201"/>
      <c r="P163" s="201"/>
      <c r="Q163" s="201"/>
      <c r="R163" s="201"/>
      <c r="S163" s="201"/>
      <c r="T163" s="202"/>
      <c r="U163" s="13"/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T163" s="197" t="s">
        <v>265</v>
      </c>
      <c r="AU163" s="197" t="s">
        <v>85</v>
      </c>
      <c r="AV163" s="13" t="s">
        <v>82</v>
      </c>
      <c r="AW163" s="13" t="s">
        <v>32</v>
      </c>
      <c r="AX163" s="13" t="s">
        <v>75</v>
      </c>
      <c r="AY163" s="197" t="s">
        <v>257</v>
      </c>
    </row>
    <row r="164" s="14" customFormat="1">
      <c r="A164" s="14"/>
      <c r="B164" s="203"/>
      <c r="C164" s="14"/>
      <c r="D164" s="196" t="s">
        <v>265</v>
      </c>
      <c r="E164" s="204" t="s">
        <v>1</v>
      </c>
      <c r="F164" s="205" t="s">
        <v>4655</v>
      </c>
      <c r="G164" s="14"/>
      <c r="H164" s="206">
        <v>1.514</v>
      </c>
      <c r="I164" s="207"/>
      <c r="J164" s="14"/>
      <c r="K164" s="14"/>
      <c r="L164" s="203"/>
      <c r="M164" s="208"/>
      <c r="N164" s="209"/>
      <c r="O164" s="209"/>
      <c r="P164" s="209"/>
      <c r="Q164" s="209"/>
      <c r="R164" s="209"/>
      <c r="S164" s="209"/>
      <c r="T164" s="210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  <c r="AE164" s="14"/>
      <c r="AT164" s="204" t="s">
        <v>265</v>
      </c>
      <c r="AU164" s="204" t="s">
        <v>85</v>
      </c>
      <c r="AV164" s="14" t="s">
        <v>85</v>
      </c>
      <c r="AW164" s="14" t="s">
        <v>32</v>
      </c>
      <c r="AX164" s="14" t="s">
        <v>75</v>
      </c>
      <c r="AY164" s="204" t="s">
        <v>257</v>
      </c>
    </row>
    <row r="165" s="13" customFormat="1">
      <c r="A165" s="13"/>
      <c r="B165" s="195"/>
      <c r="C165" s="13"/>
      <c r="D165" s="196" t="s">
        <v>265</v>
      </c>
      <c r="E165" s="197" t="s">
        <v>1</v>
      </c>
      <c r="F165" s="198" t="s">
        <v>4649</v>
      </c>
      <c r="G165" s="13"/>
      <c r="H165" s="197" t="s">
        <v>1</v>
      </c>
      <c r="I165" s="199"/>
      <c r="J165" s="13"/>
      <c r="K165" s="13"/>
      <c r="L165" s="195"/>
      <c r="M165" s="200"/>
      <c r="N165" s="201"/>
      <c r="O165" s="201"/>
      <c r="P165" s="201"/>
      <c r="Q165" s="201"/>
      <c r="R165" s="201"/>
      <c r="S165" s="201"/>
      <c r="T165" s="202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T165" s="197" t="s">
        <v>265</v>
      </c>
      <c r="AU165" s="197" t="s">
        <v>85</v>
      </c>
      <c r="AV165" s="13" t="s">
        <v>82</v>
      </c>
      <c r="AW165" s="13" t="s">
        <v>32</v>
      </c>
      <c r="AX165" s="13" t="s">
        <v>75</v>
      </c>
      <c r="AY165" s="197" t="s">
        <v>257</v>
      </c>
    </row>
    <row r="166" s="14" customFormat="1">
      <c r="A166" s="14"/>
      <c r="B166" s="203"/>
      <c r="C166" s="14"/>
      <c r="D166" s="196" t="s">
        <v>265</v>
      </c>
      <c r="E166" s="204" t="s">
        <v>1</v>
      </c>
      <c r="F166" s="205" t="s">
        <v>4656</v>
      </c>
      <c r="G166" s="14"/>
      <c r="H166" s="206">
        <v>0.97099999999999997</v>
      </c>
      <c r="I166" s="207"/>
      <c r="J166" s="14"/>
      <c r="K166" s="14"/>
      <c r="L166" s="203"/>
      <c r="M166" s="208"/>
      <c r="N166" s="209"/>
      <c r="O166" s="209"/>
      <c r="P166" s="209"/>
      <c r="Q166" s="209"/>
      <c r="R166" s="209"/>
      <c r="S166" s="209"/>
      <c r="T166" s="210"/>
      <c r="U166" s="14"/>
      <c r="V166" s="14"/>
      <c r="W166" s="14"/>
      <c r="X166" s="14"/>
      <c r="Y166" s="14"/>
      <c r="Z166" s="14"/>
      <c r="AA166" s="14"/>
      <c r="AB166" s="14"/>
      <c r="AC166" s="14"/>
      <c r="AD166" s="14"/>
      <c r="AE166" s="14"/>
      <c r="AT166" s="204" t="s">
        <v>265</v>
      </c>
      <c r="AU166" s="204" t="s">
        <v>85</v>
      </c>
      <c r="AV166" s="14" t="s">
        <v>85</v>
      </c>
      <c r="AW166" s="14" t="s">
        <v>32</v>
      </c>
      <c r="AX166" s="14" t="s">
        <v>75</v>
      </c>
      <c r="AY166" s="204" t="s">
        <v>257</v>
      </c>
    </row>
    <row r="167" s="13" customFormat="1">
      <c r="A167" s="13"/>
      <c r="B167" s="195"/>
      <c r="C167" s="13"/>
      <c r="D167" s="196" t="s">
        <v>265</v>
      </c>
      <c r="E167" s="197" t="s">
        <v>1</v>
      </c>
      <c r="F167" s="198" t="s">
        <v>4651</v>
      </c>
      <c r="G167" s="13"/>
      <c r="H167" s="197" t="s">
        <v>1</v>
      </c>
      <c r="I167" s="199"/>
      <c r="J167" s="13"/>
      <c r="K167" s="13"/>
      <c r="L167" s="195"/>
      <c r="M167" s="200"/>
      <c r="N167" s="201"/>
      <c r="O167" s="201"/>
      <c r="P167" s="201"/>
      <c r="Q167" s="201"/>
      <c r="R167" s="201"/>
      <c r="S167" s="201"/>
      <c r="T167" s="202"/>
      <c r="U167" s="13"/>
      <c r="V167" s="13"/>
      <c r="W167" s="13"/>
      <c r="X167" s="13"/>
      <c r="Y167" s="13"/>
      <c r="Z167" s="13"/>
      <c r="AA167" s="13"/>
      <c r="AB167" s="13"/>
      <c r="AC167" s="13"/>
      <c r="AD167" s="13"/>
      <c r="AE167" s="13"/>
      <c r="AT167" s="197" t="s">
        <v>265</v>
      </c>
      <c r="AU167" s="197" t="s">
        <v>85</v>
      </c>
      <c r="AV167" s="13" t="s">
        <v>82</v>
      </c>
      <c r="AW167" s="13" t="s">
        <v>32</v>
      </c>
      <c r="AX167" s="13" t="s">
        <v>75</v>
      </c>
      <c r="AY167" s="197" t="s">
        <v>257</v>
      </c>
    </row>
    <row r="168" s="14" customFormat="1">
      <c r="A168" s="14"/>
      <c r="B168" s="203"/>
      <c r="C168" s="14"/>
      <c r="D168" s="196" t="s">
        <v>265</v>
      </c>
      <c r="E168" s="204" t="s">
        <v>1</v>
      </c>
      <c r="F168" s="205" t="s">
        <v>4657</v>
      </c>
      <c r="G168" s="14"/>
      <c r="H168" s="206">
        <v>0.84499999999999997</v>
      </c>
      <c r="I168" s="207"/>
      <c r="J168" s="14"/>
      <c r="K168" s="14"/>
      <c r="L168" s="203"/>
      <c r="M168" s="208"/>
      <c r="N168" s="209"/>
      <c r="O168" s="209"/>
      <c r="P168" s="209"/>
      <c r="Q168" s="209"/>
      <c r="R168" s="209"/>
      <c r="S168" s="209"/>
      <c r="T168" s="210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  <c r="AE168" s="14"/>
      <c r="AT168" s="204" t="s">
        <v>265</v>
      </c>
      <c r="AU168" s="204" t="s">
        <v>85</v>
      </c>
      <c r="AV168" s="14" t="s">
        <v>85</v>
      </c>
      <c r="AW168" s="14" t="s">
        <v>32</v>
      </c>
      <c r="AX168" s="14" t="s">
        <v>75</v>
      </c>
      <c r="AY168" s="204" t="s">
        <v>257</v>
      </c>
    </row>
    <row r="169" s="13" customFormat="1">
      <c r="A169" s="13"/>
      <c r="B169" s="195"/>
      <c r="C169" s="13"/>
      <c r="D169" s="196" t="s">
        <v>265</v>
      </c>
      <c r="E169" s="197" t="s">
        <v>1</v>
      </c>
      <c r="F169" s="198" t="s">
        <v>4653</v>
      </c>
      <c r="G169" s="13"/>
      <c r="H169" s="197" t="s">
        <v>1</v>
      </c>
      <c r="I169" s="199"/>
      <c r="J169" s="13"/>
      <c r="K169" s="13"/>
      <c r="L169" s="195"/>
      <c r="M169" s="200"/>
      <c r="N169" s="201"/>
      <c r="O169" s="201"/>
      <c r="P169" s="201"/>
      <c r="Q169" s="201"/>
      <c r="R169" s="201"/>
      <c r="S169" s="201"/>
      <c r="T169" s="202"/>
      <c r="U169" s="13"/>
      <c r="V169" s="13"/>
      <c r="W169" s="13"/>
      <c r="X169" s="13"/>
      <c r="Y169" s="13"/>
      <c r="Z169" s="13"/>
      <c r="AA169" s="13"/>
      <c r="AB169" s="13"/>
      <c r="AC169" s="13"/>
      <c r="AD169" s="13"/>
      <c r="AE169" s="13"/>
      <c r="AT169" s="197" t="s">
        <v>265</v>
      </c>
      <c r="AU169" s="197" t="s">
        <v>85</v>
      </c>
      <c r="AV169" s="13" t="s">
        <v>82</v>
      </c>
      <c r="AW169" s="13" t="s">
        <v>32</v>
      </c>
      <c r="AX169" s="13" t="s">
        <v>75</v>
      </c>
      <c r="AY169" s="197" t="s">
        <v>257</v>
      </c>
    </row>
    <row r="170" s="14" customFormat="1">
      <c r="A170" s="14"/>
      <c r="B170" s="203"/>
      <c r="C170" s="14"/>
      <c r="D170" s="196" t="s">
        <v>265</v>
      </c>
      <c r="E170" s="204" t="s">
        <v>1</v>
      </c>
      <c r="F170" s="205" t="s">
        <v>4658</v>
      </c>
      <c r="G170" s="14"/>
      <c r="H170" s="206">
        <v>0.52900000000000003</v>
      </c>
      <c r="I170" s="207"/>
      <c r="J170" s="14"/>
      <c r="K170" s="14"/>
      <c r="L170" s="203"/>
      <c r="M170" s="208"/>
      <c r="N170" s="209"/>
      <c r="O170" s="209"/>
      <c r="P170" s="209"/>
      <c r="Q170" s="209"/>
      <c r="R170" s="209"/>
      <c r="S170" s="209"/>
      <c r="T170" s="210"/>
      <c r="U170" s="14"/>
      <c r="V170" s="14"/>
      <c r="W170" s="14"/>
      <c r="X170" s="14"/>
      <c r="Y170" s="14"/>
      <c r="Z170" s="14"/>
      <c r="AA170" s="14"/>
      <c r="AB170" s="14"/>
      <c r="AC170" s="14"/>
      <c r="AD170" s="14"/>
      <c r="AE170" s="14"/>
      <c r="AT170" s="204" t="s">
        <v>265</v>
      </c>
      <c r="AU170" s="204" t="s">
        <v>85</v>
      </c>
      <c r="AV170" s="14" t="s">
        <v>85</v>
      </c>
      <c r="AW170" s="14" t="s">
        <v>32</v>
      </c>
      <c r="AX170" s="14" t="s">
        <v>75</v>
      </c>
      <c r="AY170" s="204" t="s">
        <v>257</v>
      </c>
    </row>
    <row r="171" s="15" customFormat="1">
      <c r="A171" s="15"/>
      <c r="B171" s="211"/>
      <c r="C171" s="15"/>
      <c r="D171" s="196" t="s">
        <v>265</v>
      </c>
      <c r="E171" s="212" t="s">
        <v>1</v>
      </c>
      <c r="F171" s="213" t="s">
        <v>271</v>
      </c>
      <c r="G171" s="15"/>
      <c r="H171" s="214">
        <v>3.859</v>
      </c>
      <c r="I171" s="215"/>
      <c r="J171" s="15"/>
      <c r="K171" s="15"/>
      <c r="L171" s="211"/>
      <c r="M171" s="216"/>
      <c r="N171" s="217"/>
      <c r="O171" s="217"/>
      <c r="P171" s="217"/>
      <c r="Q171" s="217"/>
      <c r="R171" s="217"/>
      <c r="S171" s="217"/>
      <c r="T171" s="218"/>
      <c r="U171" s="15"/>
      <c r="V171" s="15"/>
      <c r="W171" s="15"/>
      <c r="X171" s="15"/>
      <c r="Y171" s="15"/>
      <c r="Z171" s="15"/>
      <c r="AA171" s="15"/>
      <c r="AB171" s="15"/>
      <c r="AC171" s="15"/>
      <c r="AD171" s="15"/>
      <c r="AE171" s="15"/>
      <c r="AT171" s="212" t="s">
        <v>265</v>
      </c>
      <c r="AU171" s="212" t="s">
        <v>85</v>
      </c>
      <c r="AV171" s="15" t="s">
        <v>108</v>
      </c>
      <c r="AW171" s="15" t="s">
        <v>32</v>
      </c>
      <c r="AX171" s="15" t="s">
        <v>82</v>
      </c>
      <c r="AY171" s="212" t="s">
        <v>257</v>
      </c>
    </row>
    <row r="172" s="2" customFormat="1" ht="33" customHeight="1">
      <c r="A172" s="38"/>
      <c r="B172" s="181"/>
      <c r="C172" s="182" t="s">
        <v>108</v>
      </c>
      <c r="D172" s="182" t="s">
        <v>259</v>
      </c>
      <c r="E172" s="183" t="s">
        <v>941</v>
      </c>
      <c r="F172" s="184" t="s">
        <v>942</v>
      </c>
      <c r="G172" s="185" t="s">
        <v>262</v>
      </c>
      <c r="H172" s="186">
        <v>3.859</v>
      </c>
      <c r="I172" s="187"/>
      <c r="J172" s="188">
        <f>ROUND(I172*H172,2)</f>
        <v>0</v>
      </c>
      <c r="K172" s="184" t="s">
        <v>263</v>
      </c>
      <c r="L172" s="39"/>
      <c r="M172" s="189" t="s">
        <v>1</v>
      </c>
      <c r="N172" s="190" t="s">
        <v>40</v>
      </c>
      <c r="O172" s="77"/>
      <c r="P172" s="191">
        <f>O172*H172</f>
        <v>0</v>
      </c>
      <c r="Q172" s="191">
        <v>0</v>
      </c>
      <c r="R172" s="191">
        <f>Q172*H172</f>
        <v>0</v>
      </c>
      <c r="S172" s="191">
        <v>0</v>
      </c>
      <c r="T172" s="192">
        <f>S172*H172</f>
        <v>0</v>
      </c>
      <c r="U172" s="38"/>
      <c r="V172" s="38"/>
      <c r="W172" s="38"/>
      <c r="X172" s="38"/>
      <c r="Y172" s="38"/>
      <c r="Z172" s="38"/>
      <c r="AA172" s="38"/>
      <c r="AB172" s="38"/>
      <c r="AC172" s="38"/>
      <c r="AD172" s="38"/>
      <c r="AE172" s="38"/>
      <c r="AR172" s="193" t="s">
        <v>108</v>
      </c>
      <c r="AT172" s="193" t="s">
        <v>259</v>
      </c>
      <c r="AU172" s="193" t="s">
        <v>85</v>
      </c>
      <c r="AY172" s="19" t="s">
        <v>257</v>
      </c>
      <c r="BE172" s="194">
        <f>IF(N172="základní",J172,0)</f>
        <v>0</v>
      </c>
      <c r="BF172" s="194">
        <f>IF(N172="snížená",J172,0)</f>
        <v>0</v>
      </c>
      <c r="BG172" s="194">
        <f>IF(N172="zákl. přenesená",J172,0)</f>
        <v>0</v>
      </c>
      <c r="BH172" s="194">
        <f>IF(N172="sníž. přenesená",J172,0)</f>
        <v>0</v>
      </c>
      <c r="BI172" s="194">
        <f>IF(N172="nulová",J172,0)</f>
        <v>0</v>
      </c>
      <c r="BJ172" s="19" t="s">
        <v>82</v>
      </c>
      <c r="BK172" s="194">
        <f>ROUND(I172*H172,2)</f>
        <v>0</v>
      </c>
      <c r="BL172" s="19" t="s">
        <v>108</v>
      </c>
      <c r="BM172" s="193" t="s">
        <v>307</v>
      </c>
    </row>
    <row r="173" s="13" customFormat="1">
      <c r="A173" s="13"/>
      <c r="B173" s="195"/>
      <c r="C173" s="13"/>
      <c r="D173" s="196" t="s">
        <v>265</v>
      </c>
      <c r="E173" s="197" t="s">
        <v>1</v>
      </c>
      <c r="F173" s="198" t="s">
        <v>4647</v>
      </c>
      <c r="G173" s="13"/>
      <c r="H173" s="197" t="s">
        <v>1</v>
      </c>
      <c r="I173" s="199"/>
      <c r="J173" s="13"/>
      <c r="K173" s="13"/>
      <c r="L173" s="195"/>
      <c r="M173" s="200"/>
      <c r="N173" s="201"/>
      <c r="O173" s="201"/>
      <c r="P173" s="201"/>
      <c r="Q173" s="201"/>
      <c r="R173" s="201"/>
      <c r="S173" s="201"/>
      <c r="T173" s="202"/>
      <c r="U173" s="13"/>
      <c r="V173" s="13"/>
      <c r="W173" s="13"/>
      <c r="X173" s="13"/>
      <c r="Y173" s="13"/>
      <c r="Z173" s="13"/>
      <c r="AA173" s="13"/>
      <c r="AB173" s="13"/>
      <c r="AC173" s="13"/>
      <c r="AD173" s="13"/>
      <c r="AE173" s="13"/>
      <c r="AT173" s="197" t="s">
        <v>265</v>
      </c>
      <c r="AU173" s="197" t="s">
        <v>85</v>
      </c>
      <c r="AV173" s="13" t="s">
        <v>82</v>
      </c>
      <c r="AW173" s="13" t="s">
        <v>32</v>
      </c>
      <c r="AX173" s="13" t="s">
        <v>75</v>
      </c>
      <c r="AY173" s="197" t="s">
        <v>257</v>
      </c>
    </row>
    <row r="174" s="14" customFormat="1">
      <c r="A174" s="14"/>
      <c r="B174" s="203"/>
      <c r="C174" s="14"/>
      <c r="D174" s="196" t="s">
        <v>265</v>
      </c>
      <c r="E174" s="204" t="s">
        <v>1</v>
      </c>
      <c r="F174" s="205" t="s">
        <v>4655</v>
      </c>
      <c r="G174" s="14"/>
      <c r="H174" s="206">
        <v>1.514</v>
      </c>
      <c r="I174" s="207"/>
      <c r="J174" s="14"/>
      <c r="K174" s="14"/>
      <c r="L174" s="203"/>
      <c r="M174" s="208"/>
      <c r="N174" s="209"/>
      <c r="O174" s="209"/>
      <c r="P174" s="209"/>
      <c r="Q174" s="209"/>
      <c r="R174" s="209"/>
      <c r="S174" s="209"/>
      <c r="T174" s="210"/>
      <c r="U174" s="14"/>
      <c r="V174" s="14"/>
      <c r="W174" s="14"/>
      <c r="X174" s="14"/>
      <c r="Y174" s="14"/>
      <c r="Z174" s="14"/>
      <c r="AA174" s="14"/>
      <c r="AB174" s="14"/>
      <c r="AC174" s="14"/>
      <c r="AD174" s="14"/>
      <c r="AE174" s="14"/>
      <c r="AT174" s="204" t="s">
        <v>265</v>
      </c>
      <c r="AU174" s="204" t="s">
        <v>85</v>
      </c>
      <c r="AV174" s="14" t="s">
        <v>85</v>
      </c>
      <c r="AW174" s="14" t="s">
        <v>32</v>
      </c>
      <c r="AX174" s="14" t="s">
        <v>75</v>
      </c>
      <c r="AY174" s="204" t="s">
        <v>257</v>
      </c>
    </row>
    <row r="175" s="13" customFormat="1">
      <c r="A175" s="13"/>
      <c r="B175" s="195"/>
      <c r="C175" s="13"/>
      <c r="D175" s="196" t="s">
        <v>265</v>
      </c>
      <c r="E175" s="197" t="s">
        <v>1</v>
      </c>
      <c r="F175" s="198" t="s">
        <v>4649</v>
      </c>
      <c r="G175" s="13"/>
      <c r="H175" s="197" t="s">
        <v>1</v>
      </c>
      <c r="I175" s="199"/>
      <c r="J175" s="13"/>
      <c r="K175" s="13"/>
      <c r="L175" s="195"/>
      <c r="M175" s="200"/>
      <c r="N175" s="201"/>
      <c r="O175" s="201"/>
      <c r="P175" s="201"/>
      <c r="Q175" s="201"/>
      <c r="R175" s="201"/>
      <c r="S175" s="201"/>
      <c r="T175" s="202"/>
      <c r="U175" s="13"/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T175" s="197" t="s">
        <v>265</v>
      </c>
      <c r="AU175" s="197" t="s">
        <v>85</v>
      </c>
      <c r="AV175" s="13" t="s">
        <v>82</v>
      </c>
      <c r="AW175" s="13" t="s">
        <v>32</v>
      </c>
      <c r="AX175" s="13" t="s">
        <v>75</v>
      </c>
      <c r="AY175" s="197" t="s">
        <v>257</v>
      </c>
    </row>
    <row r="176" s="14" customFormat="1">
      <c r="A176" s="14"/>
      <c r="B176" s="203"/>
      <c r="C176" s="14"/>
      <c r="D176" s="196" t="s">
        <v>265</v>
      </c>
      <c r="E176" s="204" t="s">
        <v>1</v>
      </c>
      <c r="F176" s="205" t="s">
        <v>4656</v>
      </c>
      <c r="G176" s="14"/>
      <c r="H176" s="206">
        <v>0.97099999999999997</v>
      </c>
      <c r="I176" s="207"/>
      <c r="J176" s="14"/>
      <c r="K176" s="14"/>
      <c r="L176" s="203"/>
      <c r="M176" s="208"/>
      <c r="N176" s="209"/>
      <c r="O176" s="209"/>
      <c r="P176" s="209"/>
      <c r="Q176" s="209"/>
      <c r="R176" s="209"/>
      <c r="S176" s="209"/>
      <c r="T176" s="210"/>
      <c r="U176" s="14"/>
      <c r="V176" s="14"/>
      <c r="W176" s="14"/>
      <c r="X176" s="14"/>
      <c r="Y176" s="14"/>
      <c r="Z176" s="14"/>
      <c r="AA176" s="14"/>
      <c r="AB176" s="14"/>
      <c r="AC176" s="14"/>
      <c r="AD176" s="14"/>
      <c r="AE176" s="14"/>
      <c r="AT176" s="204" t="s">
        <v>265</v>
      </c>
      <c r="AU176" s="204" t="s">
        <v>85</v>
      </c>
      <c r="AV176" s="14" t="s">
        <v>85</v>
      </c>
      <c r="AW176" s="14" t="s">
        <v>32</v>
      </c>
      <c r="AX176" s="14" t="s">
        <v>75</v>
      </c>
      <c r="AY176" s="204" t="s">
        <v>257</v>
      </c>
    </row>
    <row r="177" s="13" customFormat="1">
      <c r="A177" s="13"/>
      <c r="B177" s="195"/>
      <c r="C177" s="13"/>
      <c r="D177" s="196" t="s">
        <v>265</v>
      </c>
      <c r="E177" s="197" t="s">
        <v>1</v>
      </c>
      <c r="F177" s="198" t="s">
        <v>4651</v>
      </c>
      <c r="G177" s="13"/>
      <c r="H177" s="197" t="s">
        <v>1</v>
      </c>
      <c r="I177" s="199"/>
      <c r="J177" s="13"/>
      <c r="K177" s="13"/>
      <c r="L177" s="195"/>
      <c r="M177" s="200"/>
      <c r="N177" s="201"/>
      <c r="O177" s="201"/>
      <c r="P177" s="201"/>
      <c r="Q177" s="201"/>
      <c r="R177" s="201"/>
      <c r="S177" s="201"/>
      <c r="T177" s="202"/>
      <c r="U177" s="13"/>
      <c r="V177" s="13"/>
      <c r="W177" s="13"/>
      <c r="X177" s="13"/>
      <c r="Y177" s="13"/>
      <c r="Z177" s="13"/>
      <c r="AA177" s="13"/>
      <c r="AB177" s="13"/>
      <c r="AC177" s="13"/>
      <c r="AD177" s="13"/>
      <c r="AE177" s="13"/>
      <c r="AT177" s="197" t="s">
        <v>265</v>
      </c>
      <c r="AU177" s="197" t="s">
        <v>85</v>
      </c>
      <c r="AV177" s="13" t="s">
        <v>82</v>
      </c>
      <c r="AW177" s="13" t="s">
        <v>32</v>
      </c>
      <c r="AX177" s="13" t="s">
        <v>75</v>
      </c>
      <c r="AY177" s="197" t="s">
        <v>257</v>
      </c>
    </row>
    <row r="178" s="14" customFormat="1">
      <c r="A178" s="14"/>
      <c r="B178" s="203"/>
      <c r="C178" s="14"/>
      <c r="D178" s="196" t="s">
        <v>265</v>
      </c>
      <c r="E178" s="204" t="s">
        <v>1</v>
      </c>
      <c r="F178" s="205" t="s">
        <v>4657</v>
      </c>
      <c r="G178" s="14"/>
      <c r="H178" s="206">
        <v>0.84499999999999997</v>
      </c>
      <c r="I178" s="207"/>
      <c r="J178" s="14"/>
      <c r="K178" s="14"/>
      <c r="L178" s="203"/>
      <c r="M178" s="208"/>
      <c r="N178" s="209"/>
      <c r="O178" s="209"/>
      <c r="P178" s="209"/>
      <c r="Q178" s="209"/>
      <c r="R178" s="209"/>
      <c r="S178" s="209"/>
      <c r="T178" s="210"/>
      <c r="U178" s="14"/>
      <c r="V178" s="14"/>
      <c r="W178" s="14"/>
      <c r="X178" s="14"/>
      <c r="Y178" s="14"/>
      <c r="Z178" s="14"/>
      <c r="AA178" s="14"/>
      <c r="AB178" s="14"/>
      <c r="AC178" s="14"/>
      <c r="AD178" s="14"/>
      <c r="AE178" s="14"/>
      <c r="AT178" s="204" t="s">
        <v>265</v>
      </c>
      <c r="AU178" s="204" t="s">
        <v>85</v>
      </c>
      <c r="AV178" s="14" t="s">
        <v>85</v>
      </c>
      <c r="AW178" s="14" t="s">
        <v>32</v>
      </c>
      <c r="AX178" s="14" t="s">
        <v>75</v>
      </c>
      <c r="AY178" s="204" t="s">
        <v>257</v>
      </c>
    </row>
    <row r="179" s="13" customFormat="1">
      <c r="A179" s="13"/>
      <c r="B179" s="195"/>
      <c r="C179" s="13"/>
      <c r="D179" s="196" t="s">
        <v>265</v>
      </c>
      <c r="E179" s="197" t="s">
        <v>1</v>
      </c>
      <c r="F179" s="198" t="s">
        <v>4653</v>
      </c>
      <c r="G179" s="13"/>
      <c r="H179" s="197" t="s">
        <v>1</v>
      </c>
      <c r="I179" s="199"/>
      <c r="J179" s="13"/>
      <c r="K179" s="13"/>
      <c r="L179" s="195"/>
      <c r="M179" s="200"/>
      <c r="N179" s="201"/>
      <c r="O179" s="201"/>
      <c r="P179" s="201"/>
      <c r="Q179" s="201"/>
      <c r="R179" s="201"/>
      <c r="S179" s="201"/>
      <c r="T179" s="202"/>
      <c r="U179" s="13"/>
      <c r="V179" s="13"/>
      <c r="W179" s="13"/>
      <c r="X179" s="13"/>
      <c r="Y179" s="13"/>
      <c r="Z179" s="13"/>
      <c r="AA179" s="13"/>
      <c r="AB179" s="13"/>
      <c r="AC179" s="13"/>
      <c r="AD179" s="13"/>
      <c r="AE179" s="13"/>
      <c r="AT179" s="197" t="s">
        <v>265</v>
      </c>
      <c r="AU179" s="197" t="s">
        <v>85</v>
      </c>
      <c r="AV179" s="13" t="s">
        <v>82</v>
      </c>
      <c r="AW179" s="13" t="s">
        <v>32</v>
      </c>
      <c r="AX179" s="13" t="s">
        <v>75</v>
      </c>
      <c r="AY179" s="197" t="s">
        <v>257</v>
      </c>
    </row>
    <row r="180" s="14" customFormat="1">
      <c r="A180" s="14"/>
      <c r="B180" s="203"/>
      <c r="C180" s="14"/>
      <c r="D180" s="196" t="s">
        <v>265</v>
      </c>
      <c r="E180" s="204" t="s">
        <v>1</v>
      </c>
      <c r="F180" s="205" t="s">
        <v>4658</v>
      </c>
      <c r="G180" s="14"/>
      <c r="H180" s="206">
        <v>0.52900000000000003</v>
      </c>
      <c r="I180" s="207"/>
      <c r="J180" s="14"/>
      <c r="K180" s="14"/>
      <c r="L180" s="203"/>
      <c r="M180" s="208"/>
      <c r="N180" s="209"/>
      <c r="O180" s="209"/>
      <c r="P180" s="209"/>
      <c r="Q180" s="209"/>
      <c r="R180" s="209"/>
      <c r="S180" s="209"/>
      <c r="T180" s="210"/>
      <c r="U180" s="14"/>
      <c r="V180" s="14"/>
      <c r="W180" s="14"/>
      <c r="X180" s="14"/>
      <c r="Y180" s="14"/>
      <c r="Z180" s="14"/>
      <c r="AA180" s="14"/>
      <c r="AB180" s="14"/>
      <c r="AC180" s="14"/>
      <c r="AD180" s="14"/>
      <c r="AE180" s="14"/>
      <c r="AT180" s="204" t="s">
        <v>265</v>
      </c>
      <c r="AU180" s="204" t="s">
        <v>85</v>
      </c>
      <c r="AV180" s="14" t="s">
        <v>85</v>
      </c>
      <c r="AW180" s="14" t="s">
        <v>32</v>
      </c>
      <c r="AX180" s="14" t="s">
        <v>75</v>
      </c>
      <c r="AY180" s="204" t="s">
        <v>257</v>
      </c>
    </row>
    <row r="181" s="15" customFormat="1">
      <c r="A181" s="15"/>
      <c r="B181" s="211"/>
      <c r="C181" s="15"/>
      <c r="D181" s="196" t="s">
        <v>265</v>
      </c>
      <c r="E181" s="212" t="s">
        <v>1</v>
      </c>
      <c r="F181" s="213" t="s">
        <v>271</v>
      </c>
      <c r="G181" s="15"/>
      <c r="H181" s="214">
        <v>3.859</v>
      </c>
      <c r="I181" s="215"/>
      <c r="J181" s="15"/>
      <c r="K181" s="15"/>
      <c r="L181" s="211"/>
      <c r="M181" s="216"/>
      <c r="N181" s="217"/>
      <c r="O181" s="217"/>
      <c r="P181" s="217"/>
      <c r="Q181" s="217"/>
      <c r="R181" s="217"/>
      <c r="S181" s="217"/>
      <c r="T181" s="218"/>
      <c r="U181" s="15"/>
      <c r="V181" s="15"/>
      <c r="W181" s="15"/>
      <c r="X181" s="15"/>
      <c r="Y181" s="15"/>
      <c r="Z181" s="15"/>
      <c r="AA181" s="15"/>
      <c r="AB181" s="15"/>
      <c r="AC181" s="15"/>
      <c r="AD181" s="15"/>
      <c r="AE181" s="15"/>
      <c r="AT181" s="212" t="s">
        <v>265</v>
      </c>
      <c r="AU181" s="212" t="s">
        <v>85</v>
      </c>
      <c r="AV181" s="15" t="s">
        <v>108</v>
      </c>
      <c r="AW181" s="15" t="s">
        <v>32</v>
      </c>
      <c r="AX181" s="15" t="s">
        <v>82</v>
      </c>
      <c r="AY181" s="212" t="s">
        <v>257</v>
      </c>
    </row>
    <row r="182" s="2" customFormat="1" ht="16.5" customHeight="1">
      <c r="A182" s="38"/>
      <c r="B182" s="181"/>
      <c r="C182" s="182" t="s">
        <v>285</v>
      </c>
      <c r="D182" s="182" t="s">
        <v>259</v>
      </c>
      <c r="E182" s="183" t="s">
        <v>945</v>
      </c>
      <c r="F182" s="184" t="s">
        <v>946</v>
      </c>
      <c r="G182" s="185" t="s">
        <v>304</v>
      </c>
      <c r="H182" s="186">
        <v>0.22500000000000001</v>
      </c>
      <c r="I182" s="187"/>
      <c r="J182" s="188">
        <f>ROUND(I182*H182,2)</f>
        <v>0</v>
      </c>
      <c r="K182" s="184" t="s">
        <v>263</v>
      </c>
      <c r="L182" s="39"/>
      <c r="M182" s="189" t="s">
        <v>1</v>
      </c>
      <c r="N182" s="190" t="s">
        <v>40</v>
      </c>
      <c r="O182" s="77"/>
      <c r="P182" s="191">
        <f>O182*H182</f>
        <v>0</v>
      </c>
      <c r="Q182" s="191">
        <v>0</v>
      </c>
      <c r="R182" s="191">
        <f>Q182*H182</f>
        <v>0</v>
      </c>
      <c r="S182" s="191">
        <v>0</v>
      </c>
      <c r="T182" s="192">
        <f>S182*H182</f>
        <v>0</v>
      </c>
      <c r="U182" s="38"/>
      <c r="V182" s="38"/>
      <c r="W182" s="38"/>
      <c r="X182" s="38"/>
      <c r="Y182" s="38"/>
      <c r="Z182" s="38"/>
      <c r="AA182" s="38"/>
      <c r="AB182" s="38"/>
      <c r="AC182" s="38"/>
      <c r="AD182" s="38"/>
      <c r="AE182" s="38"/>
      <c r="AR182" s="193" t="s">
        <v>108</v>
      </c>
      <c r="AT182" s="193" t="s">
        <v>259</v>
      </c>
      <c r="AU182" s="193" t="s">
        <v>85</v>
      </c>
      <c r="AY182" s="19" t="s">
        <v>257</v>
      </c>
      <c r="BE182" s="194">
        <f>IF(N182="základní",J182,0)</f>
        <v>0</v>
      </c>
      <c r="BF182" s="194">
        <f>IF(N182="snížená",J182,0)</f>
        <v>0</v>
      </c>
      <c r="BG182" s="194">
        <f>IF(N182="zákl. přenesená",J182,0)</f>
        <v>0</v>
      </c>
      <c r="BH182" s="194">
        <f>IF(N182="sníž. přenesená",J182,0)</f>
        <v>0</v>
      </c>
      <c r="BI182" s="194">
        <f>IF(N182="nulová",J182,0)</f>
        <v>0</v>
      </c>
      <c r="BJ182" s="19" t="s">
        <v>82</v>
      </c>
      <c r="BK182" s="194">
        <f>ROUND(I182*H182,2)</f>
        <v>0</v>
      </c>
      <c r="BL182" s="19" t="s">
        <v>108</v>
      </c>
      <c r="BM182" s="193" t="s">
        <v>320</v>
      </c>
    </row>
    <row r="183" s="13" customFormat="1">
      <c r="A183" s="13"/>
      <c r="B183" s="195"/>
      <c r="C183" s="13"/>
      <c r="D183" s="196" t="s">
        <v>265</v>
      </c>
      <c r="E183" s="197" t="s">
        <v>1</v>
      </c>
      <c r="F183" s="198" t="s">
        <v>4647</v>
      </c>
      <c r="G183" s="13"/>
      <c r="H183" s="197" t="s">
        <v>1</v>
      </c>
      <c r="I183" s="199"/>
      <c r="J183" s="13"/>
      <c r="K183" s="13"/>
      <c r="L183" s="195"/>
      <c r="M183" s="200"/>
      <c r="N183" s="201"/>
      <c r="O183" s="201"/>
      <c r="P183" s="201"/>
      <c r="Q183" s="201"/>
      <c r="R183" s="201"/>
      <c r="S183" s="201"/>
      <c r="T183" s="202"/>
      <c r="U183" s="13"/>
      <c r="V183" s="13"/>
      <c r="W183" s="13"/>
      <c r="X183" s="13"/>
      <c r="Y183" s="13"/>
      <c r="Z183" s="13"/>
      <c r="AA183" s="13"/>
      <c r="AB183" s="13"/>
      <c r="AC183" s="13"/>
      <c r="AD183" s="13"/>
      <c r="AE183" s="13"/>
      <c r="AT183" s="197" t="s">
        <v>265</v>
      </c>
      <c r="AU183" s="197" t="s">
        <v>85</v>
      </c>
      <c r="AV183" s="13" t="s">
        <v>82</v>
      </c>
      <c r="AW183" s="13" t="s">
        <v>32</v>
      </c>
      <c r="AX183" s="13" t="s">
        <v>75</v>
      </c>
      <c r="AY183" s="197" t="s">
        <v>257</v>
      </c>
    </row>
    <row r="184" s="14" customFormat="1">
      <c r="A184" s="14"/>
      <c r="B184" s="203"/>
      <c r="C184" s="14"/>
      <c r="D184" s="196" t="s">
        <v>265</v>
      </c>
      <c r="E184" s="204" t="s">
        <v>1</v>
      </c>
      <c r="F184" s="205" t="s">
        <v>4659</v>
      </c>
      <c r="G184" s="14"/>
      <c r="H184" s="206">
        <v>0.087999999999999995</v>
      </c>
      <c r="I184" s="207"/>
      <c r="J184" s="14"/>
      <c r="K184" s="14"/>
      <c r="L184" s="203"/>
      <c r="M184" s="208"/>
      <c r="N184" s="209"/>
      <c r="O184" s="209"/>
      <c r="P184" s="209"/>
      <c r="Q184" s="209"/>
      <c r="R184" s="209"/>
      <c r="S184" s="209"/>
      <c r="T184" s="210"/>
      <c r="U184" s="14"/>
      <c r="V184" s="14"/>
      <c r="W184" s="14"/>
      <c r="X184" s="14"/>
      <c r="Y184" s="14"/>
      <c r="Z184" s="14"/>
      <c r="AA184" s="14"/>
      <c r="AB184" s="14"/>
      <c r="AC184" s="14"/>
      <c r="AD184" s="14"/>
      <c r="AE184" s="14"/>
      <c r="AT184" s="204" t="s">
        <v>265</v>
      </c>
      <c r="AU184" s="204" t="s">
        <v>85</v>
      </c>
      <c r="AV184" s="14" t="s">
        <v>85</v>
      </c>
      <c r="AW184" s="14" t="s">
        <v>32</v>
      </c>
      <c r="AX184" s="14" t="s">
        <v>75</v>
      </c>
      <c r="AY184" s="204" t="s">
        <v>257</v>
      </c>
    </row>
    <row r="185" s="13" customFormat="1">
      <c r="A185" s="13"/>
      <c r="B185" s="195"/>
      <c r="C185" s="13"/>
      <c r="D185" s="196" t="s">
        <v>265</v>
      </c>
      <c r="E185" s="197" t="s">
        <v>1</v>
      </c>
      <c r="F185" s="198" t="s">
        <v>4649</v>
      </c>
      <c r="G185" s="13"/>
      <c r="H185" s="197" t="s">
        <v>1</v>
      </c>
      <c r="I185" s="199"/>
      <c r="J185" s="13"/>
      <c r="K185" s="13"/>
      <c r="L185" s="195"/>
      <c r="M185" s="200"/>
      <c r="N185" s="201"/>
      <c r="O185" s="201"/>
      <c r="P185" s="201"/>
      <c r="Q185" s="201"/>
      <c r="R185" s="201"/>
      <c r="S185" s="201"/>
      <c r="T185" s="202"/>
      <c r="U185" s="13"/>
      <c r="V185" s="13"/>
      <c r="W185" s="13"/>
      <c r="X185" s="13"/>
      <c r="Y185" s="13"/>
      <c r="Z185" s="13"/>
      <c r="AA185" s="13"/>
      <c r="AB185" s="13"/>
      <c r="AC185" s="13"/>
      <c r="AD185" s="13"/>
      <c r="AE185" s="13"/>
      <c r="AT185" s="197" t="s">
        <v>265</v>
      </c>
      <c r="AU185" s="197" t="s">
        <v>85</v>
      </c>
      <c r="AV185" s="13" t="s">
        <v>82</v>
      </c>
      <c r="AW185" s="13" t="s">
        <v>32</v>
      </c>
      <c r="AX185" s="13" t="s">
        <v>75</v>
      </c>
      <c r="AY185" s="197" t="s">
        <v>257</v>
      </c>
    </row>
    <row r="186" s="14" customFormat="1">
      <c r="A186" s="14"/>
      <c r="B186" s="203"/>
      <c r="C186" s="14"/>
      <c r="D186" s="196" t="s">
        <v>265</v>
      </c>
      <c r="E186" s="204" t="s">
        <v>1</v>
      </c>
      <c r="F186" s="205" t="s">
        <v>4660</v>
      </c>
      <c r="G186" s="14"/>
      <c r="H186" s="206">
        <v>0.057000000000000002</v>
      </c>
      <c r="I186" s="207"/>
      <c r="J186" s="14"/>
      <c r="K186" s="14"/>
      <c r="L186" s="203"/>
      <c r="M186" s="208"/>
      <c r="N186" s="209"/>
      <c r="O186" s="209"/>
      <c r="P186" s="209"/>
      <c r="Q186" s="209"/>
      <c r="R186" s="209"/>
      <c r="S186" s="209"/>
      <c r="T186" s="210"/>
      <c r="U186" s="14"/>
      <c r="V186" s="14"/>
      <c r="W186" s="14"/>
      <c r="X186" s="14"/>
      <c r="Y186" s="14"/>
      <c r="Z186" s="14"/>
      <c r="AA186" s="14"/>
      <c r="AB186" s="14"/>
      <c r="AC186" s="14"/>
      <c r="AD186" s="14"/>
      <c r="AE186" s="14"/>
      <c r="AT186" s="204" t="s">
        <v>265</v>
      </c>
      <c r="AU186" s="204" t="s">
        <v>85</v>
      </c>
      <c r="AV186" s="14" t="s">
        <v>85</v>
      </c>
      <c r="AW186" s="14" t="s">
        <v>32</v>
      </c>
      <c r="AX186" s="14" t="s">
        <v>75</v>
      </c>
      <c r="AY186" s="204" t="s">
        <v>257</v>
      </c>
    </row>
    <row r="187" s="13" customFormat="1">
      <c r="A187" s="13"/>
      <c r="B187" s="195"/>
      <c r="C187" s="13"/>
      <c r="D187" s="196" t="s">
        <v>265</v>
      </c>
      <c r="E187" s="197" t="s">
        <v>1</v>
      </c>
      <c r="F187" s="198" t="s">
        <v>4651</v>
      </c>
      <c r="G187" s="13"/>
      <c r="H187" s="197" t="s">
        <v>1</v>
      </c>
      <c r="I187" s="199"/>
      <c r="J187" s="13"/>
      <c r="K187" s="13"/>
      <c r="L187" s="195"/>
      <c r="M187" s="200"/>
      <c r="N187" s="201"/>
      <c r="O187" s="201"/>
      <c r="P187" s="201"/>
      <c r="Q187" s="201"/>
      <c r="R187" s="201"/>
      <c r="S187" s="201"/>
      <c r="T187" s="202"/>
      <c r="U187" s="13"/>
      <c r="V187" s="13"/>
      <c r="W187" s="13"/>
      <c r="X187" s="13"/>
      <c r="Y187" s="13"/>
      <c r="Z187" s="13"/>
      <c r="AA187" s="13"/>
      <c r="AB187" s="13"/>
      <c r="AC187" s="13"/>
      <c r="AD187" s="13"/>
      <c r="AE187" s="13"/>
      <c r="AT187" s="197" t="s">
        <v>265</v>
      </c>
      <c r="AU187" s="197" t="s">
        <v>85</v>
      </c>
      <c r="AV187" s="13" t="s">
        <v>82</v>
      </c>
      <c r="AW187" s="13" t="s">
        <v>32</v>
      </c>
      <c r="AX187" s="13" t="s">
        <v>75</v>
      </c>
      <c r="AY187" s="197" t="s">
        <v>257</v>
      </c>
    </row>
    <row r="188" s="14" customFormat="1">
      <c r="A188" s="14"/>
      <c r="B188" s="203"/>
      <c r="C188" s="14"/>
      <c r="D188" s="196" t="s">
        <v>265</v>
      </c>
      <c r="E188" s="204" t="s">
        <v>1</v>
      </c>
      <c r="F188" s="205" t="s">
        <v>4661</v>
      </c>
      <c r="G188" s="14"/>
      <c r="H188" s="206">
        <v>0.049000000000000002</v>
      </c>
      <c r="I188" s="207"/>
      <c r="J188" s="14"/>
      <c r="K188" s="14"/>
      <c r="L188" s="203"/>
      <c r="M188" s="208"/>
      <c r="N188" s="209"/>
      <c r="O188" s="209"/>
      <c r="P188" s="209"/>
      <c r="Q188" s="209"/>
      <c r="R188" s="209"/>
      <c r="S188" s="209"/>
      <c r="T188" s="210"/>
      <c r="U188" s="14"/>
      <c r="V188" s="14"/>
      <c r="W188" s="14"/>
      <c r="X188" s="14"/>
      <c r="Y188" s="14"/>
      <c r="Z188" s="14"/>
      <c r="AA188" s="14"/>
      <c r="AB188" s="14"/>
      <c r="AC188" s="14"/>
      <c r="AD188" s="14"/>
      <c r="AE188" s="14"/>
      <c r="AT188" s="204" t="s">
        <v>265</v>
      </c>
      <c r="AU188" s="204" t="s">
        <v>85</v>
      </c>
      <c r="AV188" s="14" t="s">
        <v>85</v>
      </c>
      <c r="AW188" s="14" t="s">
        <v>32</v>
      </c>
      <c r="AX188" s="14" t="s">
        <v>75</v>
      </c>
      <c r="AY188" s="204" t="s">
        <v>257</v>
      </c>
    </row>
    <row r="189" s="13" customFormat="1">
      <c r="A189" s="13"/>
      <c r="B189" s="195"/>
      <c r="C189" s="13"/>
      <c r="D189" s="196" t="s">
        <v>265</v>
      </c>
      <c r="E189" s="197" t="s">
        <v>1</v>
      </c>
      <c r="F189" s="198" t="s">
        <v>4653</v>
      </c>
      <c r="G189" s="13"/>
      <c r="H189" s="197" t="s">
        <v>1</v>
      </c>
      <c r="I189" s="199"/>
      <c r="J189" s="13"/>
      <c r="K189" s="13"/>
      <c r="L189" s="195"/>
      <c r="M189" s="200"/>
      <c r="N189" s="201"/>
      <c r="O189" s="201"/>
      <c r="P189" s="201"/>
      <c r="Q189" s="201"/>
      <c r="R189" s="201"/>
      <c r="S189" s="201"/>
      <c r="T189" s="202"/>
      <c r="U189" s="13"/>
      <c r="V189" s="13"/>
      <c r="W189" s="13"/>
      <c r="X189" s="13"/>
      <c r="Y189" s="13"/>
      <c r="Z189" s="13"/>
      <c r="AA189" s="13"/>
      <c r="AB189" s="13"/>
      <c r="AC189" s="13"/>
      <c r="AD189" s="13"/>
      <c r="AE189" s="13"/>
      <c r="AT189" s="197" t="s">
        <v>265</v>
      </c>
      <c r="AU189" s="197" t="s">
        <v>85</v>
      </c>
      <c r="AV189" s="13" t="s">
        <v>82</v>
      </c>
      <c r="AW189" s="13" t="s">
        <v>32</v>
      </c>
      <c r="AX189" s="13" t="s">
        <v>75</v>
      </c>
      <c r="AY189" s="197" t="s">
        <v>257</v>
      </c>
    </row>
    <row r="190" s="14" customFormat="1">
      <c r="A190" s="14"/>
      <c r="B190" s="203"/>
      <c r="C190" s="14"/>
      <c r="D190" s="196" t="s">
        <v>265</v>
      </c>
      <c r="E190" s="204" t="s">
        <v>1</v>
      </c>
      <c r="F190" s="205" t="s">
        <v>4662</v>
      </c>
      <c r="G190" s="14"/>
      <c r="H190" s="206">
        <v>0.031</v>
      </c>
      <c r="I190" s="207"/>
      <c r="J190" s="14"/>
      <c r="K190" s="14"/>
      <c r="L190" s="203"/>
      <c r="M190" s="208"/>
      <c r="N190" s="209"/>
      <c r="O190" s="209"/>
      <c r="P190" s="209"/>
      <c r="Q190" s="209"/>
      <c r="R190" s="209"/>
      <c r="S190" s="209"/>
      <c r="T190" s="210"/>
      <c r="U190" s="14"/>
      <c r="V190" s="14"/>
      <c r="W190" s="14"/>
      <c r="X190" s="14"/>
      <c r="Y190" s="14"/>
      <c r="Z190" s="14"/>
      <c r="AA190" s="14"/>
      <c r="AB190" s="14"/>
      <c r="AC190" s="14"/>
      <c r="AD190" s="14"/>
      <c r="AE190" s="14"/>
      <c r="AT190" s="204" t="s">
        <v>265</v>
      </c>
      <c r="AU190" s="204" t="s">
        <v>85</v>
      </c>
      <c r="AV190" s="14" t="s">
        <v>85</v>
      </c>
      <c r="AW190" s="14" t="s">
        <v>32</v>
      </c>
      <c r="AX190" s="14" t="s">
        <v>75</v>
      </c>
      <c r="AY190" s="204" t="s">
        <v>257</v>
      </c>
    </row>
    <row r="191" s="15" customFormat="1">
      <c r="A191" s="15"/>
      <c r="B191" s="211"/>
      <c r="C191" s="15"/>
      <c r="D191" s="196" t="s">
        <v>265</v>
      </c>
      <c r="E191" s="212" t="s">
        <v>1</v>
      </c>
      <c r="F191" s="213" t="s">
        <v>271</v>
      </c>
      <c r="G191" s="15"/>
      <c r="H191" s="214">
        <v>0.22500000000000001</v>
      </c>
      <c r="I191" s="215"/>
      <c r="J191" s="15"/>
      <c r="K191" s="15"/>
      <c r="L191" s="211"/>
      <c r="M191" s="216"/>
      <c r="N191" s="217"/>
      <c r="O191" s="217"/>
      <c r="P191" s="217"/>
      <c r="Q191" s="217"/>
      <c r="R191" s="217"/>
      <c r="S191" s="217"/>
      <c r="T191" s="218"/>
      <c r="U191" s="15"/>
      <c r="V191" s="15"/>
      <c r="W191" s="15"/>
      <c r="X191" s="15"/>
      <c r="Y191" s="15"/>
      <c r="Z191" s="15"/>
      <c r="AA191" s="15"/>
      <c r="AB191" s="15"/>
      <c r="AC191" s="15"/>
      <c r="AD191" s="15"/>
      <c r="AE191" s="15"/>
      <c r="AT191" s="212" t="s">
        <v>265</v>
      </c>
      <c r="AU191" s="212" t="s">
        <v>85</v>
      </c>
      <c r="AV191" s="15" t="s">
        <v>108</v>
      </c>
      <c r="AW191" s="15" t="s">
        <v>32</v>
      </c>
      <c r="AX191" s="15" t="s">
        <v>82</v>
      </c>
      <c r="AY191" s="212" t="s">
        <v>257</v>
      </c>
    </row>
    <row r="192" s="2" customFormat="1" ht="24.15" customHeight="1">
      <c r="A192" s="38"/>
      <c r="B192" s="181"/>
      <c r="C192" s="182" t="s">
        <v>290</v>
      </c>
      <c r="D192" s="182" t="s">
        <v>259</v>
      </c>
      <c r="E192" s="183" t="s">
        <v>4663</v>
      </c>
      <c r="F192" s="184" t="s">
        <v>4664</v>
      </c>
      <c r="G192" s="185" t="s">
        <v>323</v>
      </c>
      <c r="H192" s="186">
        <v>496.79000000000002</v>
      </c>
      <c r="I192" s="187"/>
      <c r="J192" s="188">
        <f>ROUND(I192*H192,2)</f>
        <v>0</v>
      </c>
      <c r="K192" s="184" t="s">
        <v>263</v>
      </c>
      <c r="L192" s="39"/>
      <c r="M192" s="189" t="s">
        <v>1</v>
      </c>
      <c r="N192" s="190" t="s">
        <v>40</v>
      </c>
      <c r="O192" s="77"/>
      <c r="P192" s="191">
        <f>O192*H192</f>
        <v>0</v>
      </c>
      <c r="Q192" s="191">
        <v>0</v>
      </c>
      <c r="R192" s="191">
        <f>Q192*H192</f>
        <v>0</v>
      </c>
      <c r="S192" s="191">
        <v>0</v>
      </c>
      <c r="T192" s="192">
        <f>S192*H192</f>
        <v>0</v>
      </c>
      <c r="U192" s="38"/>
      <c r="V192" s="38"/>
      <c r="W192" s="38"/>
      <c r="X192" s="38"/>
      <c r="Y192" s="38"/>
      <c r="Z192" s="38"/>
      <c r="AA192" s="38"/>
      <c r="AB192" s="38"/>
      <c r="AC192" s="38"/>
      <c r="AD192" s="38"/>
      <c r="AE192" s="38"/>
      <c r="AR192" s="193" t="s">
        <v>108</v>
      </c>
      <c r="AT192" s="193" t="s">
        <v>259</v>
      </c>
      <c r="AU192" s="193" t="s">
        <v>85</v>
      </c>
      <c r="AY192" s="19" t="s">
        <v>257</v>
      </c>
      <c r="BE192" s="194">
        <f>IF(N192="základní",J192,0)</f>
        <v>0</v>
      </c>
      <c r="BF192" s="194">
        <f>IF(N192="snížená",J192,0)</f>
        <v>0</v>
      </c>
      <c r="BG192" s="194">
        <f>IF(N192="zákl. přenesená",J192,0)</f>
        <v>0</v>
      </c>
      <c r="BH192" s="194">
        <f>IF(N192="sníž. přenesená",J192,0)</f>
        <v>0</v>
      </c>
      <c r="BI192" s="194">
        <f>IF(N192="nulová",J192,0)</f>
        <v>0</v>
      </c>
      <c r="BJ192" s="19" t="s">
        <v>82</v>
      </c>
      <c r="BK192" s="194">
        <f>ROUND(I192*H192,2)</f>
        <v>0</v>
      </c>
      <c r="BL192" s="19" t="s">
        <v>108</v>
      </c>
      <c r="BM192" s="193" t="s">
        <v>334</v>
      </c>
    </row>
    <row r="193" s="13" customFormat="1">
      <c r="A193" s="13"/>
      <c r="B193" s="195"/>
      <c r="C193" s="13"/>
      <c r="D193" s="196" t="s">
        <v>265</v>
      </c>
      <c r="E193" s="197" t="s">
        <v>1</v>
      </c>
      <c r="F193" s="198" t="s">
        <v>4647</v>
      </c>
      <c r="G193" s="13"/>
      <c r="H193" s="197" t="s">
        <v>1</v>
      </c>
      <c r="I193" s="199"/>
      <c r="J193" s="13"/>
      <c r="K193" s="13"/>
      <c r="L193" s="195"/>
      <c r="M193" s="200"/>
      <c r="N193" s="201"/>
      <c r="O193" s="201"/>
      <c r="P193" s="201"/>
      <c r="Q193" s="201"/>
      <c r="R193" s="201"/>
      <c r="S193" s="201"/>
      <c r="T193" s="202"/>
      <c r="U193" s="13"/>
      <c r="V193" s="13"/>
      <c r="W193" s="13"/>
      <c r="X193" s="13"/>
      <c r="Y193" s="13"/>
      <c r="Z193" s="13"/>
      <c r="AA193" s="13"/>
      <c r="AB193" s="13"/>
      <c r="AC193" s="13"/>
      <c r="AD193" s="13"/>
      <c r="AE193" s="13"/>
      <c r="AT193" s="197" t="s">
        <v>265</v>
      </c>
      <c r="AU193" s="197" t="s">
        <v>85</v>
      </c>
      <c r="AV193" s="13" t="s">
        <v>82</v>
      </c>
      <c r="AW193" s="13" t="s">
        <v>32</v>
      </c>
      <c r="AX193" s="13" t="s">
        <v>75</v>
      </c>
      <c r="AY193" s="197" t="s">
        <v>257</v>
      </c>
    </row>
    <row r="194" s="14" customFormat="1">
      <c r="A194" s="14"/>
      <c r="B194" s="203"/>
      <c r="C194" s="14"/>
      <c r="D194" s="196" t="s">
        <v>265</v>
      </c>
      <c r="E194" s="204" t="s">
        <v>1</v>
      </c>
      <c r="F194" s="205" t="s">
        <v>4665</v>
      </c>
      <c r="G194" s="14"/>
      <c r="H194" s="206">
        <v>25.239999999999998</v>
      </c>
      <c r="I194" s="207"/>
      <c r="J194" s="14"/>
      <c r="K194" s="14"/>
      <c r="L194" s="203"/>
      <c r="M194" s="208"/>
      <c r="N194" s="209"/>
      <c r="O194" s="209"/>
      <c r="P194" s="209"/>
      <c r="Q194" s="209"/>
      <c r="R194" s="209"/>
      <c r="S194" s="209"/>
      <c r="T194" s="210"/>
      <c r="U194" s="14"/>
      <c r="V194" s="14"/>
      <c r="W194" s="14"/>
      <c r="X194" s="14"/>
      <c r="Y194" s="14"/>
      <c r="Z194" s="14"/>
      <c r="AA194" s="14"/>
      <c r="AB194" s="14"/>
      <c r="AC194" s="14"/>
      <c r="AD194" s="14"/>
      <c r="AE194" s="14"/>
      <c r="AT194" s="204" t="s">
        <v>265</v>
      </c>
      <c r="AU194" s="204" t="s">
        <v>85</v>
      </c>
      <c r="AV194" s="14" t="s">
        <v>85</v>
      </c>
      <c r="AW194" s="14" t="s">
        <v>32</v>
      </c>
      <c r="AX194" s="14" t="s">
        <v>75</v>
      </c>
      <c r="AY194" s="204" t="s">
        <v>257</v>
      </c>
    </row>
    <row r="195" s="13" customFormat="1">
      <c r="A195" s="13"/>
      <c r="B195" s="195"/>
      <c r="C195" s="13"/>
      <c r="D195" s="196" t="s">
        <v>265</v>
      </c>
      <c r="E195" s="197" t="s">
        <v>1</v>
      </c>
      <c r="F195" s="198" t="s">
        <v>4649</v>
      </c>
      <c r="G195" s="13"/>
      <c r="H195" s="197" t="s">
        <v>1</v>
      </c>
      <c r="I195" s="199"/>
      <c r="J195" s="13"/>
      <c r="K195" s="13"/>
      <c r="L195" s="195"/>
      <c r="M195" s="200"/>
      <c r="N195" s="201"/>
      <c r="O195" s="201"/>
      <c r="P195" s="201"/>
      <c r="Q195" s="201"/>
      <c r="R195" s="201"/>
      <c r="S195" s="201"/>
      <c r="T195" s="202"/>
      <c r="U195" s="13"/>
      <c r="V195" s="13"/>
      <c r="W195" s="13"/>
      <c r="X195" s="13"/>
      <c r="Y195" s="13"/>
      <c r="Z195" s="13"/>
      <c r="AA195" s="13"/>
      <c r="AB195" s="13"/>
      <c r="AC195" s="13"/>
      <c r="AD195" s="13"/>
      <c r="AE195" s="13"/>
      <c r="AT195" s="197" t="s">
        <v>265</v>
      </c>
      <c r="AU195" s="197" t="s">
        <v>85</v>
      </c>
      <c r="AV195" s="13" t="s">
        <v>82</v>
      </c>
      <c r="AW195" s="13" t="s">
        <v>32</v>
      </c>
      <c r="AX195" s="13" t="s">
        <v>75</v>
      </c>
      <c r="AY195" s="197" t="s">
        <v>257</v>
      </c>
    </row>
    <row r="196" s="14" customFormat="1">
      <c r="A196" s="14"/>
      <c r="B196" s="203"/>
      <c r="C196" s="14"/>
      <c r="D196" s="196" t="s">
        <v>265</v>
      </c>
      <c r="E196" s="204" t="s">
        <v>1</v>
      </c>
      <c r="F196" s="205" t="s">
        <v>4666</v>
      </c>
      <c r="G196" s="14"/>
      <c r="H196" s="206">
        <v>16.190000000000001</v>
      </c>
      <c r="I196" s="207"/>
      <c r="J196" s="14"/>
      <c r="K196" s="14"/>
      <c r="L196" s="203"/>
      <c r="M196" s="208"/>
      <c r="N196" s="209"/>
      <c r="O196" s="209"/>
      <c r="P196" s="209"/>
      <c r="Q196" s="209"/>
      <c r="R196" s="209"/>
      <c r="S196" s="209"/>
      <c r="T196" s="210"/>
      <c r="U196" s="14"/>
      <c r="V196" s="14"/>
      <c r="W196" s="14"/>
      <c r="X196" s="14"/>
      <c r="Y196" s="14"/>
      <c r="Z196" s="14"/>
      <c r="AA196" s="14"/>
      <c r="AB196" s="14"/>
      <c r="AC196" s="14"/>
      <c r="AD196" s="14"/>
      <c r="AE196" s="14"/>
      <c r="AT196" s="204" t="s">
        <v>265</v>
      </c>
      <c r="AU196" s="204" t="s">
        <v>85</v>
      </c>
      <c r="AV196" s="14" t="s">
        <v>85</v>
      </c>
      <c r="AW196" s="14" t="s">
        <v>32</v>
      </c>
      <c r="AX196" s="14" t="s">
        <v>75</v>
      </c>
      <c r="AY196" s="204" t="s">
        <v>257</v>
      </c>
    </row>
    <row r="197" s="13" customFormat="1">
      <c r="A197" s="13"/>
      <c r="B197" s="195"/>
      <c r="C197" s="13"/>
      <c r="D197" s="196" t="s">
        <v>265</v>
      </c>
      <c r="E197" s="197" t="s">
        <v>1</v>
      </c>
      <c r="F197" s="198" t="s">
        <v>4667</v>
      </c>
      <c r="G197" s="13"/>
      <c r="H197" s="197" t="s">
        <v>1</v>
      </c>
      <c r="I197" s="199"/>
      <c r="J197" s="13"/>
      <c r="K197" s="13"/>
      <c r="L197" s="195"/>
      <c r="M197" s="200"/>
      <c r="N197" s="201"/>
      <c r="O197" s="201"/>
      <c r="P197" s="201"/>
      <c r="Q197" s="201"/>
      <c r="R197" s="201"/>
      <c r="S197" s="201"/>
      <c r="T197" s="202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T197" s="197" t="s">
        <v>265</v>
      </c>
      <c r="AU197" s="197" t="s">
        <v>85</v>
      </c>
      <c r="AV197" s="13" t="s">
        <v>82</v>
      </c>
      <c r="AW197" s="13" t="s">
        <v>32</v>
      </c>
      <c r="AX197" s="13" t="s">
        <v>75</v>
      </c>
      <c r="AY197" s="197" t="s">
        <v>257</v>
      </c>
    </row>
    <row r="198" s="14" customFormat="1">
      <c r="A198" s="14"/>
      <c r="B198" s="203"/>
      <c r="C198" s="14"/>
      <c r="D198" s="196" t="s">
        <v>265</v>
      </c>
      <c r="E198" s="204" t="s">
        <v>1</v>
      </c>
      <c r="F198" s="205" t="s">
        <v>4668</v>
      </c>
      <c r="G198" s="14"/>
      <c r="H198" s="206">
        <v>24.489999999999998</v>
      </c>
      <c r="I198" s="207"/>
      <c r="J198" s="14"/>
      <c r="K198" s="14"/>
      <c r="L198" s="203"/>
      <c r="M198" s="208"/>
      <c r="N198" s="209"/>
      <c r="O198" s="209"/>
      <c r="P198" s="209"/>
      <c r="Q198" s="209"/>
      <c r="R198" s="209"/>
      <c r="S198" s="209"/>
      <c r="T198" s="210"/>
      <c r="U198" s="14"/>
      <c r="V198" s="14"/>
      <c r="W198" s="14"/>
      <c r="X198" s="14"/>
      <c r="Y198" s="14"/>
      <c r="Z198" s="14"/>
      <c r="AA198" s="14"/>
      <c r="AB198" s="14"/>
      <c r="AC198" s="14"/>
      <c r="AD198" s="14"/>
      <c r="AE198" s="14"/>
      <c r="AT198" s="204" t="s">
        <v>265</v>
      </c>
      <c r="AU198" s="204" t="s">
        <v>85</v>
      </c>
      <c r="AV198" s="14" t="s">
        <v>85</v>
      </c>
      <c r="AW198" s="14" t="s">
        <v>32</v>
      </c>
      <c r="AX198" s="14" t="s">
        <v>75</v>
      </c>
      <c r="AY198" s="204" t="s">
        <v>257</v>
      </c>
    </row>
    <row r="199" s="13" customFormat="1">
      <c r="A199" s="13"/>
      <c r="B199" s="195"/>
      <c r="C199" s="13"/>
      <c r="D199" s="196" t="s">
        <v>265</v>
      </c>
      <c r="E199" s="197" t="s">
        <v>1</v>
      </c>
      <c r="F199" s="198" t="s">
        <v>4669</v>
      </c>
      <c r="G199" s="13"/>
      <c r="H199" s="197" t="s">
        <v>1</v>
      </c>
      <c r="I199" s="199"/>
      <c r="J199" s="13"/>
      <c r="K199" s="13"/>
      <c r="L199" s="195"/>
      <c r="M199" s="200"/>
      <c r="N199" s="201"/>
      <c r="O199" s="201"/>
      <c r="P199" s="201"/>
      <c r="Q199" s="201"/>
      <c r="R199" s="201"/>
      <c r="S199" s="201"/>
      <c r="T199" s="202"/>
      <c r="U199" s="13"/>
      <c r="V199" s="13"/>
      <c r="W199" s="13"/>
      <c r="X199" s="13"/>
      <c r="Y199" s="13"/>
      <c r="Z199" s="13"/>
      <c r="AA199" s="13"/>
      <c r="AB199" s="13"/>
      <c r="AC199" s="13"/>
      <c r="AD199" s="13"/>
      <c r="AE199" s="13"/>
      <c r="AT199" s="197" t="s">
        <v>265</v>
      </c>
      <c r="AU199" s="197" t="s">
        <v>85</v>
      </c>
      <c r="AV199" s="13" t="s">
        <v>82</v>
      </c>
      <c r="AW199" s="13" t="s">
        <v>32</v>
      </c>
      <c r="AX199" s="13" t="s">
        <v>75</v>
      </c>
      <c r="AY199" s="197" t="s">
        <v>257</v>
      </c>
    </row>
    <row r="200" s="14" customFormat="1">
      <c r="A200" s="14"/>
      <c r="B200" s="203"/>
      <c r="C200" s="14"/>
      <c r="D200" s="196" t="s">
        <v>265</v>
      </c>
      <c r="E200" s="204" t="s">
        <v>1</v>
      </c>
      <c r="F200" s="205" t="s">
        <v>4670</v>
      </c>
      <c r="G200" s="14"/>
      <c r="H200" s="206">
        <v>12.16</v>
      </c>
      <c r="I200" s="207"/>
      <c r="J200" s="14"/>
      <c r="K200" s="14"/>
      <c r="L200" s="203"/>
      <c r="M200" s="208"/>
      <c r="N200" s="209"/>
      <c r="O200" s="209"/>
      <c r="P200" s="209"/>
      <c r="Q200" s="209"/>
      <c r="R200" s="209"/>
      <c r="S200" s="209"/>
      <c r="T200" s="210"/>
      <c r="U200" s="14"/>
      <c r="V200" s="14"/>
      <c r="W200" s="14"/>
      <c r="X200" s="14"/>
      <c r="Y200" s="14"/>
      <c r="Z200" s="14"/>
      <c r="AA200" s="14"/>
      <c r="AB200" s="14"/>
      <c r="AC200" s="14"/>
      <c r="AD200" s="14"/>
      <c r="AE200" s="14"/>
      <c r="AT200" s="204" t="s">
        <v>265</v>
      </c>
      <c r="AU200" s="204" t="s">
        <v>85</v>
      </c>
      <c r="AV200" s="14" t="s">
        <v>85</v>
      </c>
      <c r="AW200" s="14" t="s">
        <v>32</v>
      </c>
      <c r="AX200" s="14" t="s">
        <v>75</v>
      </c>
      <c r="AY200" s="204" t="s">
        <v>257</v>
      </c>
    </row>
    <row r="201" s="13" customFormat="1">
      <c r="A201" s="13"/>
      <c r="B201" s="195"/>
      <c r="C201" s="13"/>
      <c r="D201" s="196" t="s">
        <v>265</v>
      </c>
      <c r="E201" s="197" t="s">
        <v>1</v>
      </c>
      <c r="F201" s="198" t="s">
        <v>4671</v>
      </c>
      <c r="G201" s="13"/>
      <c r="H201" s="197" t="s">
        <v>1</v>
      </c>
      <c r="I201" s="199"/>
      <c r="J201" s="13"/>
      <c r="K201" s="13"/>
      <c r="L201" s="195"/>
      <c r="M201" s="200"/>
      <c r="N201" s="201"/>
      <c r="O201" s="201"/>
      <c r="P201" s="201"/>
      <c r="Q201" s="201"/>
      <c r="R201" s="201"/>
      <c r="S201" s="201"/>
      <c r="T201" s="202"/>
      <c r="U201" s="13"/>
      <c r="V201" s="13"/>
      <c r="W201" s="13"/>
      <c r="X201" s="13"/>
      <c r="Y201" s="13"/>
      <c r="Z201" s="13"/>
      <c r="AA201" s="13"/>
      <c r="AB201" s="13"/>
      <c r="AC201" s="13"/>
      <c r="AD201" s="13"/>
      <c r="AE201" s="13"/>
      <c r="AT201" s="197" t="s">
        <v>265</v>
      </c>
      <c r="AU201" s="197" t="s">
        <v>85</v>
      </c>
      <c r="AV201" s="13" t="s">
        <v>82</v>
      </c>
      <c r="AW201" s="13" t="s">
        <v>32</v>
      </c>
      <c r="AX201" s="13" t="s">
        <v>75</v>
      </c>
      <c r="AY201" s="197" t="s">
        <v>257</v>
      </c>
    </row>
    <row r="202" s="14" customFormat="1">
      <c r="A202" s="14"/>
      <c r="B202" s="203"/>
      <c r="C202" s="14"/>
      <c r="D202" s="196" t="s">
        <v>265</v>
      </c>
      <c r="E202" s="204" t="s">
        <v>1</v>
      </c>
      <c r="F202" s="205" t="s">
        <v>4672</v>
      </c>
      <c r="G202" s="14"/>
      <c r="H202" s="206">
        <v>30.32</v>
      </c>
      <c r="I202" s="207"/>
      <c r="J202" s="14"/>
      <c r="K202" s="14"/>
      <c r="L202" s="203"/>
      <c r="M202" s="208"/>
      <c r="N202" s="209"/>
      <c r="O202" s="209"/>
      <c r="P202" s="209"/>
      <c r="Q202" s="209"/>
      <c r="R202" s="209"/>
      <c r="S202" s="209"/>
      <c r="T202" s="210"/>
      <c r="U202" s="14"/>
      <c r="V202" s="14"/>
      <c r="W202" s="14"/>
      <c r="X202" s="14"/>
      <c r="Y202" s="14"/>
      <c r="Z202" s="14"/>
      <c r="AA202" s="14"/>
      <c r="AB202" s="14"/>
      <c r="AC202" s="14"/>
      <c r="AD202" s="14"/>
      <c r="AE202" s="14"/>
      <c r="AT202" s="204" t="s">
        <v>265</v>
      </c>
      <c r="AU202" s="204" t="s">
        <v>85</v>
      </c>
      <c r="AV202" s="14" t="s">
        <v>85</v>
      </c>
      <c r="AW202" s="14" t="s">
        <v>32</v>
      </c>
      <c r="AX202" s="14" t="s">
        <v>75</v>
      </c>
      <c r="AY202" s="204" t="s">
        <v>257</v>
      </c>
    </row>
    <row r="203" s="13" customFormat="1">
      <c r="A203" s="13"/>
      <c r="B203" s="195"/>
      <c r="C203" s="13"/>
      <c r="D203" s="196" t="s">
        <v>265</v>
      </c>
      <c r="E203" s="197" t="s">
        <v>1</v>
      </c>
      <c r="F203" s="198" t="s">
        <v>4673</v>
      </c>
      <c r="G203" s="13"/>
      <c r="H203" s="197" t="s">
        <v>1</v>
      </c>
      <c r="I203" s="199"/>
      <c r="J203" s="13"/>
      <c r="K203" s="13"/>
      <c r="L203" s="195"/>
      <c r="M203" s="200"/>
      <c r="N203" s="201"/>
      <c r="O203" s="201"/>
      <c r="P203" s="201"/>
      <c r="Q203" s="201"/>
      <c r="R203" s="201"/>
      <c r="S203" s="201"/>
      <c r="T203" s="202"/>
      <c r="U203" s="13"/>
      <c r="V203" s="13"/>
      <c r="W203" s="13"/>
      <c r="X203" s="13"/>
      <c r="Y203" s="13"/>
      <c r="Z203" s="13"/>
      <c r="AA203" s="13"/>
      <c r="AB203" s="13"/>
      <c r="AC203" s="13"/>
      <c r="AD203" s="13"/>
      <c r="AE203" s="13"/>
      <c r="AT203" s="197" t="s">
        <v>265</v>
      </c>
      <c r="AU203" s="197" t="s">
        <v>85</v>
      </c>
      <c r="AV203" s="13" t="s">
        <v>82</v>
      </c>
      <c r="AW203" s="13" t="s">
        <v>32</v>
      </c>
      <c r="AX203" s="13" t="s">
        <v>75</v>
      </c>
      <c r="AY203" s="197" t="s">
        <v>257</v>
      </c>
    </row>
    <row r="204" s="14" customFormat="1">
      <c r="A204" s="14"/>
      <c r="B204" s="203"/>
      <c r="C204" s="14"/>
      <c r="D204" s="196" t="s">
        <v>265</v>
      </c>
      <c r="E204" s="204" t="s">
        <v>1</v>
      </c>
      <c r="F204" s="205" t="s">
        <v>4152</v>
      </c>
      <c r="G204" s="14"/>
      <c r="H204" s="206">
        <v>19.739999999999998</v>
      </c>
      <c r="I204" s="207"/>
      <c r="J204" s="14"/>
      <c r="K204" s="14"/>
      <c r="L204" s="203"/>
      <c r="M204" s="208"/>
      <c r="N204" s="209"/>
      <c r="O204" s="209"/>
      <c r="P204" s="209"/>
      <c r="Q204" s="209"/>
      <c r="R204" s="209"/>
      <c r="S204" s="209"/>
      <c r="T204" s="210"/>
      <c r="U204" s="14"/>
      <c r="V204" s="14"/>
      <c r="W204" s="14"/>
      <c r="X204" s="14"/>
      <c r="Y204" s="14"/>
      <c r="Z204" s="14"/>
      <c r="AA204" s="14"/>
      <c r="AB204" s="14"/>
      <c r="AC204" s="14"/>
      <c r="AD204" s="14"/>
      <c r="AE204" s="14"/>
      <c r="AT204" s="204" t="s">
        <v>265</v>
      </c>
      <c r="AU204" s="204" t="s">
        <v>85</v>
      </c>
      <c r="AV204" s="14" t="s">
        <v>85</v>
      </c>
      <c r="AW204" s="14" t="s">
        <v>32</v>
      </c>
      <c r="AX204" s="14" t="s">
        <v>75</v>
      </c>
      <c r="AY204" s="204" t="s">
        <v>257</v>
      </c>
    </row>
    <row r="205" s="13" customFormat="1">
      <c r="A205" s="13"/>
      <c r="B205" s="195"/>
      <c r="C205" s="13"/>
      <c r="D205" s="196" t="s">
        <v>265</v>
      </c>
      <c r="E205" s="197" t="s">
        <v>1</v>
      </c>
      <c r="F205" s="198" t="s">
        <v>4674</v>
      </c>
      <c r="G205" s="13"/>
      <c r="H205" s="197" t="s">
        <v>1</v>
      </c>
      <c r="I205" s="199"/>
      <c r="J205" s="13"/>
      <c r="K205" s="13"/>
      <c r="L205" s="195"/>
      <c r="M205" s="200"/>
      <c r="N205" s="201"/>
      <c r="O205" s="201"/>
      <c r="P205" s="201"/>
      <c r="Q205" s="201"/>
      <c r="R205" s="201"/>
      <c r="S205" s="201"/>
      <c r="T205" s="202"/>
      <c r="U205" s="13"/>
      <c r="V205" s="13"/>
      <c r="W205" s="13"/>
      <c r="X205" s="13"/>
      <c r="Y205" s="13"/>
      <c r="Z205" s="13"/>
      <c r="AA205" s="13"/>
      <c r="AB205" s="13"/>
      <c r="AC205" s="13"/>
      <c r="AD205" s="13"/>
      <c r="AE205" s="13"/>
      <c r="AT205" s="197" t="s">
        <v>265</v>
      </c>
      <c r="AU205" s="197" t="s">
        <v>85</v>
      </c>
      <c r="AV205" s="13" t="s">
        <v>82</v>
      </c>
      <c r="AW205" s="13" t="s">
        <v>32</v>
      </c>
      <c r="AX205" s="13" t="s">
        <v>75</v>
      </c>
      <c r="AY205" s="197" t="s">
        <v>257</v>
      </c>
    </row>
    <row r="206" s="14" customFormat="1">
      <c r="A206" s="14"/>
      <c r="B206" s="203"/>
      <c r="C206" s="14"/>
      <c r="D206" s="196" t="s">
        <v>265</v>
      </c>
      <c r="E206" s="204" t="s">
        <v>1</v>
      </c>
      <c r="F206" s="205" t="s">
        <v>4675</v>
      </c>
      <c r="G206" s="14"/>
      <c r="H206" s="206">
        <v>14.33</v>
      </c>
      <c r="I206" s="207"/>
      <c r="J206" s="14"/>
      <c r="K206" s="14"/>
      <c r="L206" s="203"/>
      <c r="M206" s="208"/>
      <c r="N206" s="209"/>
      <c r="O206" s="209"/>
      <c r="P206" s="209"/>
      <c r="Q206" s="209"/>
      <c r="R206" s="209"/>
      <c r="S206" s="209"/>
      <c r="T206" s="210"/>
      <c r="U206" s="14"/>
      <c r="V206" s="14"/>
      <c r="W206" s="14"/>
      <c r="X206" s="14"/>
      <c r="Y206" s="14"/>
      <c r="Z206" s="14"/>
      <c r="AA206" s="14"/>
      <c r="AB206" s="14"/>
      <c r="AC206" s="14"/>
      <c r="AD206" s="14"/>
      <c r="AE206" s="14"/>
      <c r="AT206" s="204" t="s">
        <v>265</v>
      </c>
      <c r="AU206" s="204" t="s">
        <v>85</v>
      </c>
      <c r="AV206" s="14" t="s">
        <v>85</v>
      </c>
      <c r="AW206" s="14" t="s">
        <v>32</v>
      </c>
      <c r="AX206" s="14" t="s">
        <v>75</v>
      </c>
      <c r="AY206" s="204" t="s">
        <v>257</v>
      </c>
    </row>
    <row r="207" s="13" customFormat="1">
      <c r="A207" s="13"/>
      <c r="B207" s="195"/>
      <c r="C207" s="13"/>
      <c r="D207" s="196" t="s">
        <v>265</v>
      </c>
      <c r="E207" s="197" t="s">
        <v>1</v>
      </c>
      <c r="F207" s="198" t="s">
        <v>4676</v>
      </c>
      <c r="G207" s="13"/>
      <c r="H207" s="197" t="s">
        <v>1</v>
      </c>
      <c r="I207" s="199"/>
      <c r="J207" s="13"/>
      <c r="K207" s="13"/>
      <c r="L207" s="195"/>
      <c r="M207" s="200"/>
      <c r="N207" s="201"/>
      <c r="O207" s="201"/>
      <c r="P207" s="201"/>
      <c r="Q207" s="201"/>
      <c r="R207" s="201"/>
      <c r="S207" s="201"/>
      <c r="T207" s="202"/>
      <c r="U207" s="13"/>
      <c r="V207" s="13"/>
      <c r="W207" s="13"/>
      <c r="X207" s="13"/>
      <c r="Y207" s="13"/>
      <c r="Z207" s="13"/>
      <c r="AA207" s="13"/>
      <c r="AB207" s="13"/>
      <c r="AC207" s="13"/>
      <c r="AD207" s="13"/>
      <c r="AE207" s="13"/>
      <c r="AT207" s="197" t="s">
        <v>265</v>
      </c>
      <c r="AU207" s="197" t="s">
        <v>85</v>
      </c>
      <c r="AV207" s="13" t="s">
        <v>82</v>
      </c>
      <c r="AW207" s="13" t="s">
        <v>32</v>
      </c>
      <c r="AX207" s="13" t="s">
        <v>75</v>
      </c>
      <c r="AY207" s="197" t="s">
        <v>257</v>
      </c>
    </row>
    <row r="208" s="14" customFormat="1">
      <c r="A208" s="14"/>
      <c r="B208" s="203"/>
      <c r="C208" s="14"/>
      <c r="D208" s="196" t="s">
        <v>265</v>
      </c>
      <c r="E208" s="204" t="s">
        <v>1</v>
      </c>
      <c r="F208" s="205" t="s">
        <v>4677</v>
      </c>
      <c r="G208" s="14"/>
      <c r="H208" s="206">
        <v>23.780000000000001</v>
      </c>
      <c r="I208" s="207"/>
      <c r="J208" s="14"/>
      <c r="K208" s="14"/>
      <c r="L208" s="203"/>
      <c r="M208" s="208"/>
      <c r="N208" s="209"/>
      <c r="O208" s="209"/>
      <c r="P208" s="209"/>
      <c r="Q208" s="209"/>
      <c r="R208" s="209"/>
      <c r="S208" s="209"/>
      <c r="T208" s="210"/>
      <c r="U208" s="14"/>
      <c r="V208" s="14"/>
      <c r="W208" s="14"/>
      <c r="X208" s="14"/>
      <c r="Y208" s="14"/>
      <c r="Z208" s="14"/>
      <c r="AA208" s="14"/>
      <c r="AB208" s="14"/>
      <c r="AC208" s="14"/>
      <c r="AD208" s="14"/>
      <c r="AE208" s="14"/>
      <c r="AT208" s="204" t="s">
        <v>265</v>
      </c>
      <c r="AU208" s="204" t="s">
        <v>85</v>
      </c>
      <c r="AV208" s="14" t="s">
        <v>85</v>
      </c>
      <c r="AW208" s="14" t="s">
        <v>32</v>
      </c>
      <c r="AX208" s="14" t="s">
        <v>75</v>
      </c>
      <c r="AY208" s="204" t="s">
        <v>257</v>
      </c>
    </row>
    <row r="209" s="13" customFormat="1">
      <c r="A209" s="13"/>
      <c r="B209" s="195"/>
      <c r="C209" s="13"/>
      <c r="D209" s="196" t="s">
        <v>265</v>
      </c>
      <c r="E209" s="197" t="s">
        <v>1</v>
      </c>
      <c r="F209" s="198" t="s">
        <v>4678</v>
      </c>
      <c r="G209" s="13"/>
      <c r="H209" s="197" t="s">
        <v>1</v>
      </c>
      <c r="I209" s="199"/>
      <c r="J209" s="13"/>
      <c r="K209" s="13"/>
      <c r="L209" s="195"/>
      <c r="M209" s="200"/>
      <c r="N209" s="201"/>
      <c r="O209" s="201"/>
      <c r="P209" s="201"/>
      <c r="Q209" s="201"/>
      <c r="R209" s="201"/>
      <c r="S209" s="201"/>
      <c r="T209" s="202"/>
      <c r="U209" s="13"/>
      <c r="V209" s="13"/>
      <c r="W209" s="13"/>
      <c r="X209" s="13"/>
      <c r="Y209" s="13"/>
      <c r="Z209" s="13"/>
      <c r="AA209" s="13"/>
      <c r="AB209" s="13"/>
      <c r="AC209" s="13"/>
      <c r="AD209" s="13"/>
      <c r="AE209" s="13"/>
      <c r="AT209" s="197" t="s">
        <v>265</v>
      </c>
      <c r="AU209" s="197" t="s">
        <v>85</v>
      </c>
      <c r="AV209" s="13" t="s">
        <v>82</v>
      </c>
      <c r="AW209" s="13" t="s">
        <v>32</v>
      </c>
      <c r="AX209" s="13" t="s">
        <v>75</v>
      </c>
      <c r="AY209" s="197" t="s">
        <v>257</v>
      </c>
    </row>
    <row r="210" s="14" customFormat="1">
      <c r="A210" s="14"/>
      <c r="B210" s="203"/>
      <c r="C210" s="14"/>
      <c r="D210" s="196" t="s">
        <v>265</v>
      </c>
      <c r="E210" s="204" t="s">
        <v>1</v>
      </c>
      <c r="F210" s="205" t="s">
        <v>4679</v>
      </c>
      <c r="G210" s="14"/>
      <c r="H210" s="206">
        <v>16.140000000000001</v>
      </c>
      <c r="I210" s="207"/>
      <c r="J210" s="14"/>
      <c r="K210" s="14"/>
      <c r="L210" s="203"/>
      <c r="M210" s="208"/>
      <c r="N210" s="209"/>
      <c r="O210" s="209"/>
      <c r="P210" s="209"/>
      <c r="Q210" s="209"/>
      <c r="R210" s="209"/>
      <c r="S210" s="209"/>
      <c r="T210" s="210"/>
      <c r="U210" s="14"/>
      <c r="V210" s="14"/>
      <c r="W210" s="14"/>
      <c r="X210" s="14"/>
      <c r="Y210" s="14"/>
      <c r="Z210" s="14"/>
      <c r="AA210" s="14"/>
      <c r="AB210" s="14"/>
      <c r="AC210" s="14"/>
      <c r="AD210" s="14"/>
      <c r="AE210" s="14"/>
      <c r="AT210" s="204" t="s">
        <v>265</v>
      </c>
      <c r="AU210" s="204" t="s">
        <v>85</v>
      </c>
      <c r="AV210" s="14" t="s">
        <v>85</v>
      </c>
      <c r="AW210" s="14" t="s">
        <v>32</v>
      </c>
      <c r="AX210" s="14" t="s">
        <v>75</v>
      </c>
      <c r="AY210" s="204" t="s">
        <v>257</v>
      </c>
    </row>
    <row r="211" s="13" customFormat="1">
      <c r="A211" s="13"/>
      <c r="B211" s="195"/>
      <c r="C211" s="13"/>
      <c r="D211" s="196" t="s">
        <v>265</v>
      </c>
      <c r="E211" s="197" t="s">
        <v>1</v>
      </c>
      <c r="F211" s="198" t="s">
        <v>4651</v>
      </c>
      <c r="G211" s="13"/>
      <c r="H211" s="197" t="s">
        <v>1</v>
      </c>
      <c r="I211" s="199"/>
      <c r="J211" s="13"/>
      <c r="K211" s="13"/>
      <c r="L211" s="195"/>
      <c r="M211" s="200"/>
      <c r="N211" s="201"/>
      <c r="O211" s="201"/>
      <c r="P211" s="201"/>
      <c r="Q211" s="201"/>
      <c r="R211" s="201"/>
      <c r="S211" s="201"/>
      <c r="T211" s="202"/>
      <c r="U211" s="13"/>
      <c r="V211" s="13"/>
      <c r="W211" s="13"/>
      <c r="X211" s="13"/>
      <c r="Y211" s="13"/>
      <c r="Z211" s="13"/>
      <c r="AA211" s="13"/>
      <c r="AB211" s="13"/>
      <c r="AC211" s="13"/>
      <c r="AD211" s="13"/>
      <c r="AE211" s="13"/>
      <c r="AT211" s="197" t="s">
        <v>265</v>
      </c>
      <c r="AU211" s="197" t="s">
        <v>85</v>
      </c>
      <c r="AV211" s="13" t="s">
        <v>82</v>
      </c>
      <c r="AW211" s="13" t="s">
        <v>32</v>
      </c>
      <c r="AX211" s="13" t="s">
        <v>75</v>
      </c>
      <c r="AY211" s="197" t="s">
        <v>257</v>
      </c>
    </row>
    <row r="212" s="14" customFormat="1">
      <c r="A212" s="14"/>
      <c r="B212" s="203"/>
      <c r="C212" s="14"/>
      <c r="D212" s="196" t="s">
        <v>265</v>
      </c>
      <c r="E212" s="204" t="s">
        <v>1</v>
      </c>
      <c r="F212" s="205" t="s">
        <v>4680</v>
      </c>
      <c r="G212" s="14"/>
      <c r="H212" s="206">
        <v>14.09</v>
      </c>
      <c r="I212" s="207"/>
      <c r="J212" s="14"/>
      <c r="K212" s="14"/>
      <c r="L212" s="203"/>
      <c r="M212" s="208"/>
      <c r="N212" s="209"/>
      <c r="O212" s="209"/>
      <c r="P212" s="209"/>
      <c r="Q212" s="209"/>
      <c r="R212" s="209"/>
      <c r="S212" s="209"/>
      <c r="T212" s="210"/>
      <c r="U212" s="14"/>
      <c r="V212" s="14"/>
      <c r="W212" s="14"/>
      <c r="X212" s="14"/>
      <c r="Y212" s="14"/>
      <c r="Z212" s="14"/>
      <c r="AA212" s="14"/>
      <c r="AB212" s="14"/>
      <c r="AC212" s="14"/>
      <c r="AD212" s="14"/>
      <c r="AE212" s="14"/>
      <c r="AT212" s="204" t="s">
        <v>265</v>
      </c>
      <c r="AU212" s="204" t="s">
        <v>85</v>
      </c>
      <c r="AV212" s="14" t="s">
        <v>85</v>
      </c>
      <c r="AW212" s="14" t="s">
        <v>32</v>
      </c>
      <c r="AX212" s="14" t="s">
        <v>75</v>
      </c>
      <c r="AY212" s="204" t="s">
        <v>257</v>
      </c>
    </row>
    <row r="213" s="13" customFormat="1">
      <c r="A213" s="13"/>
      <c r="B213" s="195"/>
      <c r="C213" s="13"/>
      <c r="D213" s="196" t="s">
        <v>265</v>
      </c>
      <c r="E213" s="197" t="s">
        <v>1</v>
      </c>
      <c r="F213" s="198" t="s">
        <v>4653</v>
      </c>
      <c r="G213" s="13"/>
      <c r="H213" s="197" t="s">
        <v>1</v>
      </c>
      <c r="I213" s="199"/>
      <c r="J213" s="13"/>
      <c r="K213" s="13"/>
      <c r="L213" s="195"/>
      <c r="M213" s="200"/>
      <c r="N213" s="201"/>
      <c r="O213" s="201"/>
      <c r="P213" s="201"/>
      <c r="Q213" s="201"/>
      <c r="R213" s="201"/>
      <c r="S213" s="201"/>
      <c r="T213" s="202"/>
      <c r="U213" s="13"/>
      <c r="V213" s="13"/>
      <c r="W213" s="13"/>
      <c r="X213" s="13"/>
      <c r="Y213" s="13"/>
      <c r="Z213" s="13"/>
      <c r="AA213" s="13"/>
      <c r="AB213" s="13"/>
      <c r="AC213" s="13"/>
      <c r="AD213" s="13"/>
      <c r="AE213" s="13"/>
      <c r="AT213" s="197" t="s">
        <v>265</v>
      </c>
      <c r="AU213" s="197" t="s">
        <v>85</v>
      </c>
      <c r="AV213" s="13" t="s">
        <v>82</v>
      </c>
      <c r="AW213" s="13" t="s">
        <v>32</v>
      </c>
      <c r="AX213" s="13" t="s">
        <v>75</v>
      </c>
      <c r="AY213" s="197" t="s">
        <v>257</v>
      </c>
    </row>
    <row r="214" s="14" customFormat="1">
      <c r="A214" s="14"/>
      <c r="B214" s="203"/>
      <c r="C214" s="14"/>
      <c r="D214" s="196" t="s">
        <v>265</v>
      </c>
      <c r="E214" s="204" t="s">
        <v>1</v>
      </c>
      <c r="F214" s="205" t="s">
        <v>4681</v>
      </c>
      <c r="G214" s="14"/>
      <c r="H214" s="206">
        <v>8.8200000000000003</v>
      </c>
      <c r="I214" s="207"/>
      <c r="J214" s="14"/>
      <c r="K214" s="14"/>
      <c r="L214" s="203"/>
      <c r="M214" s="208"/>
      <c r="N214" s="209"/>
      <c r="O214" s="209"/>
      <c r="P214" s="209"/>
      <c r="Q214" s="209"/>
      <c r="R214" s="209"/>
      <c r="S214" s="209"/>
      <c r="T214" s="210"/>
      <c r="U214" s="14"/>
      <c r="V214" s="14"/>
      <c r="W214" s="14"/>
      <c r="X214" s="14"/>
      <c r="Y214" s="14"/>
      <c r="Z214" s="14"/>
      <c r="AA214" s="14"/>
      <c r="AB214" s="14"/>
      <c r="AC214" s="14"/>
      <c r="AD214" s="14"/>
      <c r="AE214" s="14"/>
      <c r="AT214" s="204" t="s">
        <v>265</v>
      </c>
      <c r="AU214" s="204" t="s">
        <v>85</v>
      </c>
      <c r="AV214" s="14" t="s">
        <v>85</v>
      </c>
      <c r="AW214" s="14" t="s">
        <v>32</v>
      </c>
      <c r="AX214" s="14" t="s">
        <v>75</v>
      </c>
      <c r="AY214" s="204" t="s">
        <v>257</v>
      </c>
    </row>
    <row r="215" s="13" customFormat="1">
      <c r="A215" s="13"/>
      <c r="B215" s="195"/>
      <c r="C215" s="13"/>
      <c r="D215" s="196" t="s">
        <v>265</v>
      </c>
      <c r="E215" s="197" t="s">
        <v>1</v>
      </c>
      <c r="F215" s="198" t="s">
        <v>4682</v>
      </c>
      <c r="G215" s="13"/>
      <c r="H215" s="197" t="s">
        <v>1</v>
      </c>
      <c r="I215" s="199"/>
      <c r="J215" s="13"/>
      <c r="K215" s="13"/>
      <c r="L215" s="195"/>
      <c r="M215" s="200"/>
      <c r="N215" s="201"/>
      <c r="O215" s="201"/>
      <c r="P215" s="201"/>
      <c r="Q215" s="201"/>
      <c r="R215" s="201"/>
      <c r="S215" s="201"/>
      <c r="T215" s="202"/>
      <c r="U215" s="13"/>
      <c r="V215" s="13"/>
      <c r="W215" s="13"/>
      <c r="X215" s="13"/>
      <c r="Y215" s="13"/>
      <c r="Z215" s="13"/>
      <c r="AA215" s="13"/>
      <c r="AB215" s="13"/>
      <c r="AC215" s="13"/>
      <c r="AD215" s="13"/>
      <c r="AE215" s="13"/>
      <c r="AT215" s="197" t="s">
        <v>265</v>
      </c>
      <c r="AU215" s="197" t="s">
        <v>85</v>
      </c>
      <c r="AV215" s="13" t="s">
        <v>82</v>
      </c>
      <c r="AW215" s="13" t="s">
        <v>32</v>
      </c>
      <c r="AX215" s="13" t="s">
        <v>75</v>
      </c>
      <c r="AY215" s="197" t="s">
        <v>257</v>
      </c>
    </row>
    <row r="216" s="14" customFormat="1">
      <c r="A216" s="14"/>
      <c r="B216" s="203"/>
      <c r="C216" s="14"/>
      <c r="D216" s="196" t="s">
        <v>265</v>
      </c>
      <c r="E216" s="204" t="s">
        <v>1</v>
      </c>
      <c r="F216" s="205" t="s">
        <v>4683</v>
      </c>
      <c r="G216" s="14"/>
      <c r="H216" s="206">
        <v>19.57</v>
      </c>
      <c r="I216" s="207"/>
      <c r="J216" s="14"/>
      <c r="K216" s="14"/>
      <c r="L216" s="203"/>
      <c r="M216" s="208"/>
      <c r="N216" s="209"/>
      <c r="O216" s="209"/>
      <c r="P216" s="209"/>
      <c r="Q216" s="209"/>
      <c r="R216" s="209"/>
      <c r="S216" s="209"/>
      <c r="T216" s="210"/>
      <c r="U216" s="14"/>
      <c r="V216" s="14"/>
      <c r="W216" s="14"/>
      <c r="X216" s="14"/>
      <c r="Y216" s="14"/>
      <c r="Z216" s="14"/>
      <c r="AA216" s="14"/>
      <c r="AB216" s="14"/>
      <c r="AC216" s="14"/>
      <c r="AD216" s="14"/>
      <c r="AE216" s="14"/>
      <c r="AT216" s="204" t="s">
        <v>265</v>
      </c>
      <c r="AU216" s="204" t="s">
        <v>85</v>
      </c>
      <c r="AV216" s="14" t="s">
        <v>85</v>
      </c>
      <c r="AW216" s="14" t="s">
        <v>32</v>
      </c>
      <c r="AX216" s="14" t="s">
        <v>75</v>
      </c>
      <c r="AY216" s="204" t="s">
        <v>257</v>
      </c>
    </row>
    <row r="217" s="13" customFormat="1">
      <c r="A217" s="13"/>
      <c r="B217" s="195"/>
      <c r="C217" s="13"/>
      <c r="D217" s="196" t="s">
        <v>265</v>
      </c>
      <c r="E217" s="197" t="s">
        <v>1</v>
      </c>
      <c r="F217" s="198" t="s">
        <v>4684</v>
      </c>
      <c r="G217" s="13"/>
      <c r="H217" s="197" t="s">
        <v>1</v>
      </c>
      <c r="I217" s="199"/>
      <c r="J217" s="13"/>
      <c r="K217" s="13"/>
      <c r="L217" s="195"/>
      <c r="M217" s="200"/>
      <c r="N217" s="201"/>
      <c r="O217" s="201"/>
      <c r="P217" s="201"/>
      <c r="Q217" s="201"/>
      <c r="R217" s="201"/>
      <c r="S217" s="201"/>
      <c r="T217" s="202"/>
      <c r="U217" s="13"/>
      <c r="V217" s="13"/>
      <c r="W217" s="13"/>
      <c r="X217" s="13"/>
      <c r="Y217" s="13"/>
      <c r="Z217" s="13"/>
      <c r="AA217" s="13"/>
      <c r="AB217" s="13"/>
      <c r="AC217" s="13"/>
      <c r="AD217" s="13"/>
      <c r="AE217" s="13"/>
      <c r="AT217" s="197" t="s">
        <v>265</v>
      </c>
      <c r="AU217" s="197" t="s">
        <v>85</v>
      </c>
      <c r="AV217" s="13" t="s">
        <v>82</v>
      </c>
      <c r="AW217" s="13" t="s">
        <v>32</v>
      </c>
      <c r="AX217" s="13" t="s">
        <v>75</v>
      </c>
      <c r="AY217" s="197" t="s">
        <v>257</v>
      </c>
    </row>
    <row r="218" s="14" customFormat="1">
      <c r="A218" s="14"/>
      <c r="B218" s="203"/>
      <c r="C218" s="14"/>
      <c r="D218" s="196" t="s">
        <v>265</v>
      </c>
      <c r="E218" s="204" t="s">
        <v>1</v>
      </c>
      <c r="F218" s="205" t="s">
        <v>4685</v>
      </c>
      <c r="G218" s="14"/>
      <c r="H218" s="206">
        <v>23.5</v>
      </c>
      <c r="I218" s="207"/>
      <c r="J218" s="14"/>
      <c r="K218" s="14"/>
      <c r="L218" s="203"/>
      <c r="M218" s="208"/>
      <c r="N218" s="209"/>
      <c r="O218" s="209"/>
      <c r="P218" s="209"/>
      <c r="Q218" s="209"/>
      <c r="R218" s="209"/>
      <c r="S218" s="209"/>
      <c r="T218" s="210"/>
      <c r="U218" s="14"/>
      <c r="V218" s="14"/>
      <c r="W218" s="14"/>
      <c r="X218" s="14"/>
      <c r="Y218" s="14"/>
      <c r="Z218" s="14"/>
      <c r="AA218" s="14"/>
      <c r="AB218" s="14"/>
      <c r="AC218" s="14"/>
      <c r="AD218" s="14"/>
      <c r="AE218" s="14"/>
      <c r="AT218" s="204" t="s">
        <v>265</v>
      </c>
      <c r="AU218" s="204" t="s">
        <v>85</v>
      </c>
      <c r="AV218" s="14" t="s">
        <v>85</v>
      </c>
      <c r="AW218" s="14" t="s">
        <v>32</v>
      </c>
      <c r="AX218" s="14" t="s">
        <v>75</v>
      </c>
      <c r="AY218" s="204" t="s">
        <v>257</v>
      </c>
    </row>
    <row r="219" s="13" customFormat="1">
      <c r="A219" s="13"/>
      <c r="B219" s="195"/>
      <c r="C219" s="13"/>
      <c r="D219" s="196" t="s">
        <v>265</v>
      </c>
      <c r="E219" s="197" t="s">
        <v>1</v>
      </c>
      <c r="F219" s="198" t="s">
        <v>4686</v>
      </c>
      <c r="G219" s="13"/>
      <c r="H219" s="197" t="s">
        <v>1</v>
      </c>
      <c r="I219" s="199"/>
      <c r="J219" s="13"/>
      <c r="K219" s="13"/>
      <c r="L219" s="195"/>
      <c r="M219" s="200"/>
      <c r="N219" s="201"/>
      <c r="O219" s="201"/>
      <c r="P219" s="201"/>
      <c r="Q219" s="201"/>
      <c r="R219" s="201"/>
      <c r="S219" s="201"/>
      <c r="T219" s="202"/>
      <c r="U219" s="13"/>
      <c r="V219" s="13"/>
      <c r="W219" s="13"/>
      <c r="X219" s="13"/>
      <c r="Y219" s="13"/>
      <c r="Z219" s="13"/>
      <c r="AA219" s="13"/>
      <c r="AB219" s="13"/>
      <c r="AC219" s="13"/>
      <c r="AD219" s="13"/>
      <c r="AE219" s="13"/>
      <c r="AT219" s="197" t="s">
        <v>265</v>
      </c>
      <c r="AU219" s="197" t="s">
        <v>85</v>
      </c>
      <c r="AV219" s="13" t="s">
        <v>82</v>
      </c>
      <c r="AW219" s="13" t="s">
        <v>32</v>
      </c>
      <c r="AX219" s="13" t="s">
        <v>75</v>
      </c>
      <c r="AY219" s="197" t="s">
        <v>257</v>
      </c>
    </row>
    <row r="220" s="14" customFormat="1">
      <c r="A220" s="14"/>
      <c r="B220" s="203"/>
      <c r="C220" s="14"/>
      <c r="D220" s="196" t="s">
        <v>265</v>
      </c>
      <c r="E220" s="204" t="s">
        <v>1</v>
      </c>
      <c r="F220" s="205" t="s">
        <v>4687</v>
      </c>
      <c r="G220" s="14"/>
      <c r="H220" s="206">
        <v>13.130000000000001</v>
      </c>
      <c r="I220" s="207"/>
      <c r="J220" s="14"/>
      <c r="K220" s="14"/>
      <c r="L220" s="203"/>
      <c r="M220" s="208"/>
      <c r="N220" s="209"/>
      <c r="O220" s="209"/>
      <c r="P220" s="209"/>
      <c r="Q220" s="209"/>
      <c r="R220" s="209"/>
      <c r="S220" s="209"/>
      <c r="T220" s="210"/>
      <c r="U220" s="14"/>
      <c r="V220" s="14"/>
      <c r="W220" s="14"/>
      <c r="X220" s="14"/>
      <c r="Y220" s="14"/>
      <c r="Z220" s="14"/>
      <c r="AA220" s="14"/>
      <c r="AB220" s="14"/>
      <c r="AC220" s="14"/>
      <c r="AD220" s="14"/>
      <c r="AE220" s="14"/>
      <c r="AT220" s="204" t="s">
        <v>265</v>
      </c>
      <c r="AU220" s="204" t="s">
        <v>85</v>
      </c>
      <c r="AV220" s="14" t="s">
        <v>85</v>
      </c>
      <c r="AW220" s="14" t="s">
        <v>32</v>
      </c>
      <c r="AX220" s="14" t="s">
        <v>75</v>
      </c>
      <c r="AY220" s="204" t="s">
        <v>257</v>
      </c>
    </row>
    <row r="221" s="13" customFormat="1">
      <c r="A221" s="13"/>
      <c r="B221" s="195"/>
      <c r="C221" s="13"/>
      <c r="D221" s="196" t="s">
        <v>265</v>
      </c>
      <c r="E221" s="197" t="s">
        <v>1</v>
      </c>
      <c r="F221" s="198" t="s">
        <v>4688</v>
      </c>
      <c r="G221" s="13"/>
      <c r="H221" s="197" t="s">
        <v>1</v>
      </c>
      <c r="I221" s="199"/>
      <c r="J221" s="13"/>
      <c r="K221" s="13"/>
      <c r="L221" s="195"/>
      <c r="M221" s="200"/>
      <c r="N221" s="201"/>
      <c r="O221" s="201"/>
      <c r="P221" s="201"/>
      <c r="Q221" s="201"/>
      <c r="R221" s="201"/>
      <c r="S221" s="201"/>
      <c r="T221" s="202"/>
      <c r="U221" s="13"/>
      <c r="V221" s="13"/>
      <c r="W221" s="13"/>
      <c r="X221" s="13"/>
      <c r="Y221" s="13"/>
      <c r="Z221" s="13"/>
      <c r="AA221" s="13"/>
      <c r="AB221" s="13"/>
      <c r="AC221" s="13"/>
      <c r="AD221" s="13"/>
      <c r="AE221" s="13"/>
      <c r="AT221" s="197" t="s">
        <v>265</v>
      </c>
      <c r="AU221" s="197" t="s">
        <v>85</v>
      </c>
      <c r="AV221" s="13" t="s">
        <v>82</v>
      </c>
      <c r="AW221" s="13" t="s">
        <v>32</v>
      </c>
      <c r="AX221" s="13" t="s">
        <v>75</v>
      </c>
      <c r="AY221" s="197" t="s">
        <v>257</v>
      </c>
    </row>
    <row r="222" s="14" customFormat="1">
      <c r="A222" s="14"/>
      <c r="B222" s="203"/>
      <c r="C222" s="14"/>
      <c r="D222" s="196" t="s">
        <v>265</v>
      </c>
      <c r="E222" s="204" t="s">
        <v>1</v>
      </c>
      <c r="F222" s="205" t="s">
        <v>4689</v>
      </c>
      <c r="G222" s="14"/>
      <c r="H222" s="206">
        <v>24.91</v>
      </c>
      <c r="I222" s="207"/>
      <c r="J222" s="14"/>
      <c r="K222" s="14"/>
      <c r="L222" s="203"/>
      <c r="M222" s="208"/>
      <c r="N222" s="209"/>
      <c r="O222" s="209"/>
      <c r="P222" s="209"/>
      <c r="Q222" s="209"/>
      <c r="R222" s="209"/>
      <c r="S222" s="209"/>
      <c r="T222" s="210"/>
      <c r="U222" s="14"/>
      <c r="V222" s="14"/>
      <c r="W222" s="14"/>
      <c r="X222" s="14"/>
      <c r="Y222" s="14"/>
      <c r="Z222" s="14"/>
      <c r="AA222" s="14"/>
      <c r="AB222" s="14"/>
      <c r="AC222" s="14"/>
      <c r="AD222" s="14"/>
      <c r="AE222" s="14"/>
      <c r="AT222" s="204" t="s">
        <v>265</v>
      </c>
      <c r="AU222" s="204" t="s">
        <v>85</v>
      </c>
      <c r="AV222" s="14" t="s">
        <v>85</v>
      </c>
      <c r="AW222" s="14" t="s">
        <v>32</v>
      </c>
      <c r="AX222" s="14" t="s">
        <v>75</v>
      </c>
      <c r="AY222" s="204" t="s">
        <v>257</v>
      </c>
    </row>
    <row r="223" s="13" customFormat="1">
      <c r="A223" s="13"/>
      <c r="B223" s="195"/>
      <c r="C223" s="13"/>
      <c r="D223" s="196" t="s">
        <v>265</v>
      </c>
      <c r="E223" s="197" t="s">
        <v>1</v>
      </c>
      <c r="F223" s="198" t="s">
        <v>4690</v>
      </c>
      <c r="G223" s="13"/>
      <c r="H223" s="197" t="s">
        <v>1</v>
      </c>
      <c r="I223" s="199"/>
      <c r="J223" s="13"/>
      <c r="K223" s="13"/>
      <c r="L223" s="195"/>
      <c r="M223" s="200"/>
      <c r="N223" s="201"/>
      <c r="O223" s="201"/>
      <c r="P223" s="201"/>
      <c r="Q223" s="201"/>
      <c r="R223" s="201"/>
      <c r="S223" s="201"/>
      <c r="T223" s="202"/>
      <c r="U223" s="13"/>
      <c r="V223" s="13"/>
      <c r="W223" s="13"/>
      <c r="X223" s="13"/>
      <c r="Y223" s="13"/>
      <c r="Z223" s="13"/>
      <c r="AA223" s="13"/>
      <c r="AB223" s="13"/>
      <c r="AC223" s="13"/>
      <c r="AD223" s="13"/>
      <c r="AE223" s="13"/>
      <c r="AT223" s="197" t="s">
        <v>265</v>
      </c>
      <c r="AU223" s="197" t="s">
        <v>85</v>
      </c>
      <c r="AV223" s="13" t="s">
        <v>82</v>
      </c>
      <c r="AW223" s="13" t="s">
        <v>32</v>
      </c>
      <c r="AX223" s="13" t="s">
        <v>75</v>
      </c>
      <c r="AY223" s="197" t="s">
        <v>257</v>
      </c>
    </row>
    <row r="224" s="14" customFormat="1">
      <c r="A224" s="14"/>
      <c r="B224" s="203"/>
      <c r="C224" s="14"/>
      <c r="D224" s="196" t="s">
        <v>265</v>
      </c>
      <c r="E224" s="204" t="s">
        <v>1</v>
      </c>
      <c r="F224" s="205" t="s">
        <v>4691</v>
      </c>
      <c r="G224" s="14"/>
      <c r="H224" s="206">
        <v>19.559999999999999</v>
      </c>
      <c r="I224" s="207"/>
      <c r="J224" s="14"/>
      <c r="K224" s="14"/>
      <c r="L224" s="203"/>
      <c r="M224" s="208"/>
      <c r="N224" s="209"/>
      <c r="O224" s="209"/>
      <c r="P224" s="209"/>
      <c r="Q224" s="209"/>
      <c r="R224" s="209"/>
      <c r="S224" s="209"/>
      <c r="T224" s="210"/>
      <c r="U224" s="14"/>
      <c r="V224" s="14"/>
      <c r="W224" s="14"/>
      <c r="X224" s="14"/>
      <c r="Y224" s="14"/>
      <c r="Z224" s="14"/>
      <c r="AA224" s="14"/>
      <c r="AB224" s="14"/>
      <c r="AC224" s="14"/>
      <c r="AD224" s="14"/>
      <c r="AE224" s="14"/>
      <c r="AT224" s="204" t="s">
        <v>265</v>
      </c>
      <c r="AU224" s="204" t="s">
        <v>85</v>
      </c>
      <c r="AV224" s="14" t="s">
        <v>85</v>
      </c>
      <c r="AW224" s="14" t="s">
        <v>32</v>
      </c>
      <c r="AX224" s="14" t="s">
        <v>75</v>
      </c>
      <c r="AY224" s="204" t="s">
        <v>257</v>
      </c>
    </row>
    <row r="225" s="13" customFormat="1">
      <c r="A225" s="13"/>
      <c r="B225" s="195"/>
      <c r="C225" s="13"/>
      <c r="D225" s="196" t="s">
        <v>265</v>
      </c>
      <c r="E225" s="197" t="s">
        <v>1</v>
      </c>
      <c r="F225" s="198" t="s">
        <v>4692</v>
      </c>
      <c r="G225" s="13"/>
      <c r="H225" s="197" t="s">
        <v>1</v>
      </c>
      <c r="I225" s="199"/>
      <c r="J225" s="13"/>
      <c r="K225" s="13"/>
      <c r="L225" s="195"/>
      <c r="M225" s="200"/>
      <c r="N225" s="201"/>
      <c r="O225" s="201"/>
      <c r="P225" s="201"/>
      <c r="Q225" s="201"/>
      <c r="R225" s="201"/>
      <c r="S225" s="201"/>
      <c r="T225" s="202"/>
      <c r="U225" s="13"/>
      <c r="V225" s="13"/>
      <c r="W225" s="13"/>
      <c r="X225" s="13"/>
      <c r="Y225" s="13"/>
      <c r="Z225" s="13"/>
      <c r="AA225" s="13"/>
      <c r="AB225" s="13"/>
      <c r="AC225" s="13"/>
      <c r="AD225" s="13"/>
      <c r="AE225" s="13"/>
      <c r="AT225" s="197" t="s">
        <v>265</v>
      </c>
      <c r="AU225" s="197" t="s">
        <v>85</v>
      </c>
      <c r="AV225" s="13" t="s">
        <v>82</v>
      </c>
      <c r="AW225" s="13" t="s">
        <v>32</v>
      </c>
      <c r="AX225" s="13" t="s">
        <v>75</v>
      </c>
      <c r="AY225" s="197" t="s">
        <v>257</v>
      </c>
    </row>
    <row r="226" s="14" customFormat="1">
      <c r="A226" s="14"/>
      <c r="B226" s="203"/>
      <c r="C226" s="14"/>
      <c r="D226" s="196" t="s">
        <v>265</v>
      </c>
      <c r="E226" s="204" t="s">
        <v>1</v>
      </c>
      <c r="F226" s="205" t="s">
        <v>4693</v>
      </c>
      <c r="G226" s="14"/>
      <c r="H226" s="206">
        <v>9.7799999999999994</v>
      </c>
      <c r="I226" s="207"/>
      <c r="J226" s="14"/>
      <c r="K226" s="14"/>
      <c r="L226" s="203"/>
      <c r="M226" s="208"/>
      <c r="N226" s="209"/>
      <c r="O226" s="209"/>
      <c r="P226" s="209"/>
      <c r="Q226" s="209"/>
      <c r="R226" s="209"/>
      <c r="S226" s="209"/>
      <c r="T226" s="210"/>
      <c r="U226" s="14"/>
      <c r="V226" s="14"/>
      <c r="W226" s="14"/>
      <c r="X226" s="14"/>
      <c r="Y226" s="14"/>
      <c r="Z226" s="14"/>
      <c r="AA226" s="14"/>
      <c r="AB226" s="14"/>
      <c r="AC226" s="14"/>
      <c r="AD226" s="14"/>
      <c r="AE226" s="14"/>
      <c r="AT226" s="204" t="s">
        <v>265</v>
      </c>
      <c r="AU226" s="204" t="s">
        <v>85</v>
      </c>
      <c r="AV226" s="14" t="s">
        <v>85</v>
      </c>
      <c r="AW226" s="14" t="s">
        <v>32</v>
      </c>
      <c r="AX226" s="14" t="s">
        <v>75</v>
      </c>
      <c r="AY226" s="204" t="s">
        <v>257</v>
      </c>
    </row>
    <row r="227" s="13" customFormat="1">
      <c r="A227" s="13"/>
      <c r="B227" s="195"/>
      <c r="C227" s="13"/>
      <c r="D227" s="196" t="s">
        <v>265</v>
      </c>
      <c r="E227" s="197" t="s">
        <v>1</v>
      </c>
      <c r="F227" s="198" t="s">
        <v>4694</v>
      </c>
      <c r="G227" s="13"/>
      <c r="H227" s="197" t="s">
        <v>1</v>
      </c>
      <c r="I227" s="199"/>
      <c r="J227" s="13"/>
      <c r="K227" s="13"/>
      <c r="L227" s="195"/>
      <c r="M227" s="200"/>
      <c r="N227" s="201"/>
      <c r="O227" s="201"/>
      <c r="P227" s="201"/>
      <c r="Q227" s="201"/>
      <c r="R227" s="201"/>
      <c r="S227" s="201"/>
      <c r="T227" s="202"/>
      <c r="U227" s="13"/>
      <c r="V227" s="13"/>
      <c r="W227" s="13"/>
      <c r="X227" s="13"/>
      <c r="Y227" s="13"/>
      <c r="Z227" s="13"/>
      <c r="AA227" s="13"/>
      <c r="AB227" s="13"/>
      <c r="AC227" s="13"/>
      <c r="AD227" s="13"/>
      <c r="AE227" s="13"/>
      <c r="AT227" s="197" t="s">
        <v>265</v>
      </c>
      <c r="AU227" s="197" t="s">
        <v>85</v>
      </c>
      <c r="AV227" s="13" t="s">
        <v>82</v>
      </c>
      <c r="AW227" s="13" t="s">
        <v>32</v>
      </c>
      <c r="AX227" s="13" t="s">
        <v>75</v>
      </c>
      <c r="AY227" s="197" t="s">
        <v>257</v>
      </c>
    </row>
    <row r="228" s="14" customFormat="1">
      <c r="A228" s="14"/>
      <c r="B228" s="203"/>
      <c r="C228" s="14"/>
      <c r="D228" s="196" t="s">
        <v>265</v>
      </c>
      <c r="E228" s="204" t="s">
        <v>1</v>
      </c>
      <c r="F228" s="205" t="s">
        <v>4695</v>
      </c>
      <c r="G228" s="14"/>
      <c r="H228" s="206">
        <v>27.41</v>
      </c>
      <c r="I228" s="207"/>
      <c r="J228" s="14"/>
      <c r="K228" s="14"/>
      <c r="L228" s="203"/>
      <c r="M228" s="208"/>
      <c r="N228" s="209"/>
      <c r="O228" s="209"/>
      <c r="P228" s="209"/>
      <c r="Q228" s="209"/>
      <c r="R228" s="209"/>
      <c r="S228" s="209"/>
      <c r="T228" s="210"/>
      <c r="U228" s="14"/>
      <c r="V228" s="14"/>
      <c r="W228" s="14"/>
      <c r="X228" s="14"/>
      <c r="Y228" s="14"/>
      <c r="Z228" s="14"/>
      <c r="AA228" s="14"/>
      <c r="AB228" s="14"/>
      <c r="AC228" s="14"/>
      <c r="AD228" s="14"/>
      <c r="AE228" s="14"/>
      <c r="AT228" s="204" t="s">
        <v>265</v>
      </c>
      <c r="AU228" s="204" t="s">
        <v>85</v>
      </c>
      <c r="AV228" s="14" t="s">
        <v>85</v>
      </c>
      <c r="AW228" s="14" t="s">
        <v>32</v>
      </c>
      <c r="AX228" s="14" t="s">
        <v>75</v>
      </c>
      <c r="AY228" s="204" t="s">
        <v>257</v>
      </c>
    </row>
    <row r="229" s="13" customFormat="1">
      <c r="A229" s="13"/>
      <c r="B229" s="195"/>
      <c r="C229" s="13"/>
      <c r="D229" s="196" t="s">
        <v>265</v>
      </c>
      <c r="E229" s="197" t="s">
        <v>1</v>
      </c>
      <c r="F229" s="198" t="s">
        <v>4696</v>
      </c>
      <c r="G229" s="13"/>
      <c r="H229" s="197" t="s">
        <v>1</v>
      </c>
      <c r="I229" s="199"/>
      <c r="J229" s="13"/>
      <c r="K229" s="13"/>
      <c r="L229" s="195"/>
      <c r="M229" s="200"/>
      <c r="N229" s="201"/>
      <c r="O229" s="201"/>
      <c r="P229" s="201"/>
      <c r="Q229" s="201"/>
      <c r="R229" s="201"/>
      <c r="S229" s="201"/>
      <c r="T229" s="202"/>
      <c r="U229" s="13"/>
      <c r="V229" s="13"/>
      <c r="W229" s="13"/>
      <c r="X229" s="13"/>
      <c r="Y229" s="13"/>
      <c r="Z229" s="13"/>
      <c r="AA229" s="13"/>
      <c r="AB229" s="13"/>
      <c r="AC229" s="13"/>
      <c r="AD229" s="13"/>
      <c r="AE229" s="13"/>
      <c r="AT229" s="197" t="s">
        <v>265</v>
      </c>
      <c r="AU229" s="197" t="s">
        <v>85</v>
      </c>
      <c r="AV229" s="13" t="s">
        <v>82</v>
      </c>
      <c r="AW229" s="13" t="s">
        <v>32</v>
      </c>
      <c r="AX229" s="13" t="s">
        <v>75</v>
      </c>
      <c r="AY229" s="197" t="s">
        <v>257</v>
      </c>
    </row>
    <row r="230" s="14" customFormat="1">
      <c r="A230" s="14"/>
      <c r="B230" s="203"/>
      <c r="C230" s="14"/>
      <c r="D230" s="196" t="s">
        <v>265</v>
      </c>
      <c r="E230" s="204" t="s">
        <v>1</v>
      </c>
      <c r="F230" s="205" t="s">
        <v>4697</v>
      </c>
      <c r="G230" s="14"/>
      <c r="H230" s="206">
        <v>28.359999999999999</v>
      </c>
      <c r="I230" s="207"/>
      <c r="J230" s="14"/>
      <c r="K230" s="14"/>
      <c r="L230" s="203"/>
      <c r="M230" s="208"/>
      <c r="N230" s="209"/>
      <c r="O230" s="209"/>
      <c r="P230" s="209"/>
      <c r="Q230" s="209"/>
      <c r="R230" s="209"/>
      <c r="S230" s="209"/>
      <c r="T230" s="210"/>
      <c r="U230" s="14"/>
      <c r="V230" s="14"/>
      <c r="W230" s="14"/>
      <c r="X230" s="14"/>
      <c r="Y230" s="14"/>
      <c r="Z230" s="14"/>
      <c r="AA230" s="14"/>
      <c r="AB230" s="14"/>
      <c r="AC230" s="14"/>
      <c r="AD230" s="14"/>
      <c r="AE230" s="14"/>
      <c r="AT230" s="204" t="s">
        <v>265</v>
      </c>
      <c r="AU230" s="204" t="s">
        <v>85</v>
      </c>
      <c r="AV230" s="14" t="s">
        <v>85</v>
      </c>
      <c r="AW230" s="14" t="s">
        <v>32</v>
      </c>
      <c r="AX230" s="14" t="s">
        <v>75</v>
      </c>
      <c r="AY230" s="204" t="s">
        <v>257</v>
      </c>
    </row>
    <row r="231" s="13" customFormat="1">
      <c r="A231" s="13"/>
      <c r="B231" s="195"/>
      <c r="C231" s="13"/>
      <c r="D231" s="196" t="s">
        <v>265</v>
      </c>
      <c r="E231" s="197" t="s">
        <v>1</v>
      </c>
      <c r="F231" s="198" t="s">
        <v>4698</v>
      </c>
      <c r="G231" s="13"/>
      <c r="H231" s="197" t="s">
        <v>1</v>
      </c>
      <c r="I231" s="199"/>
      <c r="J231" s="13"/>
      <c r="K231" s="13"/>
      <c r="L231" s="195"/>
      <c r="M231" s="200"/>
      <c r="N231" s="201"/>
      <c r="O231" s="201"/>
      <c r="P231" s="201"/>
      <c r="Q231" s="201"/>
      <c r="R231" s="201"/>
      <c r="S231" s="201"/>
      <c r="T231" s="202"/>
      <c r="U231" s="13"/>
      <c r="V231" s="13"/>
      <c r="W231" s="13"/>
      <c r="X231" s="13"/>
      <c r="Y231" s="13"/>
      <c r="Z231" s="13"/>
      <c r="AA231" s="13"/>
      <c r="AB231" s="13"/>
      <c r="AC231" s="13"/>
      <c r="AD231" s="13"/>
      <c r="AE231" s="13"/>
      <c r="AT231" s="197" t="s">
        <v>265</v>
      </c>
      <c r="AU231" s="197" t="s">
        <v>85</v>
      </c>
      <c r="AV231" s="13" t="s">
        <v>82</v>
      </c>
      <c r="AW231" s="13" t="s">
        <v>32</v>
      </c>
      <c r="AX231" s="13" t="s">
        <v>75</v>
      </c>
      <c r="AY231" s="197" t="s">
        <v>257</v>
      </c>
    </row>
    <row r="232" s="14" customFormat="1">
      <c r="A232" s="14"/>
      <c r="B232" s="203"/>
      <c r="C232" s="14"/>
      <c r="D232" s="196" t="s">
        <v>265</v>
      </c>
      <c r="E232" s="204" t="s">
        <v>1</v>
      </c>
      <c r="F232" s="205" t="s">
        <v>4699</v>
      </c>
      <c r="G232" s="14"/>
      <c r="H232" s="206">
        <v>14.01</v>
      </c>
      <c r="I232" s="207"/>
      <c r="J232" s="14"/>
      <c r="K232" s="14"/>
      <c r="L232" s="203"/>
      <c r="M232" s="208"/>
      <c r="N232" s="209"/>
      <c r="O232" s="209"/>
      <c r="P232" s="209"/>
      <c r="Q232" s="209"/>
      <c r="R232" s="209"/>
      <c r="S232" s="209"/>
      <c r="T232" s="210"/>
      <c r="U232" s="14"/>
      <c r="V232" s="14"/>
      <c r="W232" s="14"/>
      <c r="X232" s="14"/>
      <c r="Y232" s="14"/>
      <c r="Z232" s="14"/>
      <c r="AA232" s="14"/>
      <c r="AB232" s="14"/>
      <c r="AC232" s="14"/>
      <c r="AD232" s="14"/>
      <c r="AE232" s="14"/>
      <c r="AT232" s="204" t="s">
        <v>265</v>
      </c>
      <c r="AU232" s="204" t="s">
        <v>85</v>
      </c>
      <c r="AV232" s="14" t="s">
        <v>85</v>
      </c>
      <c r="AW232" s="14" t="s">
        <v>32</v>
      </c>
      <c r="AX232" s="14" t="s">
        <v>75</v>
      </c>
      <c r="AY232" s="204" t="s">
        <v>257</v>
      </c>
    </row>
    <row r="233" s="13" customFormat="1">
      <c r="A233" s="13"/>
      <c r="B233" s="195"/>
      <c r="C233" s="13"/>
      <c r="D233" s="196" t="s">
        <v>265</v>
      </c>
      <c r="E233" s="197" t="s">
        <v>1</v>
      </c>
      <c r="F233" s="198" t="s">
        <v>4684</v>
      </c>
      <c r="G233" s="13"/>
      <c r="H233" s="197" t="s">
        <v>1</v>
      </c>
      <c r="I233" s="199"/>
      <c r="J233" s="13"/>
      <c r="K233" s="13"/>
      <c r="L233" s="195"/>
      <c r="M233" s="200"/>
      <c r="N233" s="201"/>
      <c r="O233" s="201"/>
      <c r="P233" s="201"/>
      <c r="Q233" s="201"/>
      <c r="R233" s="201"/>
      <c r="S233" s="201"/>
      <c r="T233" s="202"/>
      <c r="U233" s="13"/>
      <c r="V233" s="13"/>
      <c r="W233" s="13"/>
      <c r="X233" s="13"/>
      <c r="Y233" s="13"/>
      <c r="Z233" s="13"/>
      <c r="AA233" s="13"/>
      <c r="AB233" s="13"/>
      <c r="AC233" s="13"/>
      <c r="AD233" s="13"/>
      <c r="AE233" s="13"/>
      <c r="AT233" s="197" t="s">
        <v>265</v>
      </c>
      <c r="AU233" s="197" t="s">
        <v>85</v>
      </c>
      <c r="AV233" s="13" t="s">
        <v>82</v>
      </c>
      <c r="AW233" s="13" t="s">
        <v>32</v>
      </c>
      <c r="AX233" s="13" t="s">
        <v>75</v>
      </c>
      <c r="AY233" s="197" t="s">
        <v>257</v>
      </c>
    </row>
    <row r="234" s="14" customFormat="1">
      <c r="A234" s="14"/>
      <c r="B234" s="203"/>
      <c r="C234" s="14"/>
      <c r="D234" s="196" t="s">
        <v>265</v>
      </c>
      <c r="E234" s="204" t="s">
        <v>1</v>
      </c>
      <c r="F234" s="205" t="s">
        <v>4700</v>
      </c>
      <c r="G234" s="14"/>
      <c r="H234" s="206">
        <v>22.989999999999998</v>
      </c>
      <c r="I234" s="207"/>
      <c r="J234" s="14"/>
      <c r="K234" s="14"/>
      <c r="L234" s="203"/>
      <c r="M234" s="208"/>
      <c r="N234" s="209"/>
      <c r="O234" s="209"/>
      <c r="P234" s="209"/>
      <c r="Q234" s="209"/>
      <c r="R234" s="209"/>
      <c r="S234" s="209"/>
      <c r="T234" s="210"/>
      <c r="U234" s="14"/>
      <c r="V234" s="14"/>
      <c r="W234" s="14"/>
      <c r="X234" s="14"/>
      <c r="Y234" s="14"/>
      <c r="Z234" s="14"/>
      <c r="AA234" s="14"/>
      <c r="AB234" s="14"/>
      <c r="AC234" s="14"/>
      <c r="AD234" s="14"/>
      <c r="AE234" s="14"/>
      <c r="AT234" s="204" t="s">
        <v>265</v>
      </c>
      <c r="AU234" s="204" t="s">
        <v>85</v>
      </c>
      <c r="AV234" s="14" t="s">
        <v>85</v>
      </c>
      <c r="AW234" s="14" t="s">
        <v>32</v>
      </c>
      <c r="AX234" s="14" t="s">
        <v>75</v>
      </c>
      <c r="AY234" s="204" t="s">
        <v>257</v>
      </c>
    </row>
    <row r="235" s="13" customFormat="1">
      <c r="A235" s="13"/>
      <c r="B235" s="195"/>
      <c r="C235" s="13"/>
      <c r="D235" s="196" t="s">
        <v>265</v>
      </c>
      <c r="E235" s="197" t="s">
        <v>1</v>
      </c>
      <c r="F235" s="198" t="s">
        <v>4701</v>
      </c>
      <c r="G235" s="13"/>
      <c r="H235" s="197" t="s">
        <v>1</v>
      </c>
      <c r="I235" s="199"/>
      <c r="J235" s="13"/>
      <c r="K235" s="13"/>
      <c r="L235" s="195"/>
      <c r="M235" s="200"/>
      <c r="N235" s="201"/>
      <c r="O235" s="201"/>
      <c r="P235" s="201"/>
      <c r="Q235" s="201"/>
      <c r="R235" s="201"/>
      <c r="S235" s="201"/>
      <c r="T235" s="202"/>
      <c r="U235" s="13"/>
      <c r="V235" s="13"/>
      <c r="W235" s="13"/>
      <c r="X235" s="13"/>
      <c r="Y235" s="13"/>
      <c r="Z235" s="13"/>
      <c r="AA235" s="13"/>
      <c r="AB235" s="13"/>
      <c r="AC235" s="13"/>
      <c r="AD235" s="13"/>
      <c r="AE235" s="13"/>
      <c r="AT235" s="197" t="s">
        <v>265</v>
      </c>
      <c r="AU235" s="197" t="s">
        <v>85</v>
      </c>
      <c r="AV235" s="13" t="s">
        <v>82</v>
      </c>
      <c r="AW235" s="13" t="s">
        <v>32</v>
      </c>
      <c r="AX235" s="13" t="s">
        <v>75</v>
      </c>
      <c r="AY235" s="197" t="s">
        <v>257</v>
      </c>
    </row>
    <row r="236" s="14" customFormat="1">
      <c r="A236" s="14"/>
      <c r="B236" s="203"/>
      <c r="C236" s="14"/>
      <c r="D236" s="196" t="s">
        <v>265</v>
      </c>
      <c r="E236" s="204" t="s">
        <v>1</v>
      </c>
      <c r="F236" s="205" t="s">
        <v>4702</v>
      </c>
      <c r="G236" s="14"/>
      <c r="H236" s="206">
        <v>10.09</v>
      </c>
      <c r="I236" s="207"/>
      <c r="J236" s="14"/>
      <c r="K236" s="14"/>
      <c r="L236" s="203"/>
      <c r="M236" s="208"/>
      <c r="N236" s="209"/>
      <c r="O236" s="209"/>
      <c r="P236" s="209"/>
      <c r="Q236" s="209"/>
      <c r="R236" s="209"/>
      <c r="S236" s="209"/>
      <c r="T236" s="210"/>
      <c r="U236" s="14"/>
      <c r="V236" s="14"/>
      <c r="W236" s="14"/>
      <c r="X236" s="14"/>
      <c r="Y236" s="14"/>
      <c r="Z236" s="14"/>
      <c r="AA236" s="14"/>
      <c r="AB236" s="14"/>
      <c r="AC236" s="14"/>
      <c r="AD236" s="14"/>
      <c r="AE236" s="14"/>
      <c r="AT236" s="204" t="s">
        <v>265</v>
      </c>
      <c r="AU236" s="204" t="s">
        <v>85</v>
      </c>
      <c r="AV236" s="14" t="s">
        <v>85</v>
      </c>
      <c r="AW236" s="14" t="s">
        <v>32</v>
      </c>
      <c r="AX236" s="14" t="s">
        <v>75</v>
      </c>
      <c r="AY236" s="204" t="s">
        <v>257</v>
      </c>
    </row>
    <row r="237" s="13" customFormat="1">
      <c r="A237" s="13"/>
      <c r="B237" s="195"/>
      <c r="C237" s="13"/>
      <c r="D237" s="196" t="s">
        <v>265</v>
      </c>
      <c r="E237" s="197" t="s">
        <v>1</v>
      </c>
      <c r="F237" s="198" t="s">
        <v>4703</v>
      </c>
      <c r="G237" s="13"/>
      <c r="H237" s="197" t="s">
        <v>1</v>
      </c>
      <c r="I237" s="199"/>
      <c r="J237" s="13"/>
      <c r="K237" s="13"/>
      <c r="L237" s="195"/>
      <c r="M237" s="200"/>
      <c r="N237" s="201"/>
      <c r="O237" s="201"/>
      <c r="P237" s="201"/>
      <c r="Q237" s="201"/>
      <c r="R237" s="201"/>
      <c r="S237" s="201"/>
      <c r="T237" s="202"/>
      <c r="U237" s="13"/>
      <c r="V237" s="13"/>
      <c r="W237" s="13"/>
      <c r="X237" s="13"/>
      <c r="Y237" s="13"/>
      <c r="Z237" s="13"/>
      <c r="AA237" s="13"/>
      <c r="AB237" s="13"/>
      <c r="AC237" s="13"/>
      <c r="AD237" s="13"/>
      <c r="AE237" s="13"/>
      <c r="AT237" s="197" t="s">
        <v>265</v>
      </c>
      <c r="AU237" s="197" t="s">
        <v>85</v>
      </c>
      <c r="AV237" s="13" t="s">
        <v>82</v>
      </c>
      <c r="AW237" s="13" t="s">
        <v>32</v>
      </c>
      <c r="AX237" s="13" t="s">
        <v>75</v>
      </c>
      <c r="AY237" s="197" t="s">
        <v>257</v>
      </c>
    </row>
    <row r="238" s="14" customFormat="1">
      <c r="A238" s="14"/>
      <c r="B238" s="203"/>
      <c r="C238" s="14"/>
      <c r="D238" s="196" t="s">
        <v>265</v>
      </c>
      <c r="E238" s="204" t="s">
        <v>1</v>
      </c>
      <c r="F238" s="205" t="s">
        <v>4704</v>
      </c>
      <c r="G238" s="14"/>
      <c r="H238" s="206">
        <v>42.5</v>
      </c>
      <c r="I238" s="207"/>
      <c r="J238" s="14"/>
      <c r="K238" s="14"/>
      <c r="L238" s="203"/>
      <c r="M238" s="208"/>
      <c r="N238" s="209"/>
      <c r="O238" s="209"/>
      <c r="P238" s="209"/>
      <c r="Q238" s="209"/>
      <c r="R238" s="209"/>
      <c r="S238" s="209"/>
      <c r="T238" s="210"/>
      <c r="U238" s="14"/>
      <c r="V238" s="14"/>
      <c r="W238" s="14"/>
      <c r="X238" s="14"/>
      <c r="Y238" s="14"/>
      <c r="Z238" s="14"/>
      <c r="AA238" s="14"/>
      <c r="AB238" s="14"/>
      <c r="AC238" s="14"/>
      <c r="AD238" s="14"/>
      <c r="AE238" s="14"/>
      <c r="AT238" s="204" t="s">
        <v>265</v>
      </c>
      <c r="AU238" s="204" t="s">
        <v>85</v>
      </c>
      <c r="AV238" s="14" t="s">
        <v>85</v>
      </c>
      <c r="AW238" s="14" t="s">
        <v>32</v>
      </c>
      <c r="AX238" s="14" t="s">
        <v>75</v>
      </c>
      <c r="AY238" s="204" t="s">
        <v>257</v>
      </c>
    </row>
    <row r="239" s="13" customFormat="1">
      <c r="A239" s="13"/>
      <c r="B239" s="195"/>
      <c r="C239" s="13"/>
      <c r="D239" s="196" t="s">
        <v>265</v>
      </c>
      <c r="E239" s="197" t="s">
        <v>1</v>
      </c>
      <c r="F239" s="198" t="s">
        <v>4705</v>
      </c>
      <c r="G239" s="13"/>
      <c r="H239" s="197" t="s">
        <v>1</v>
      </c>
      <c r="I239" s="199"/>
      <c r="J239" s="13"/>
      <c r="K239" s="13"/>
      <c r="L239" s="195"/>
      <c r="M239" s="200"/>
      <c r="N239" s="201"/>
      <c r="O239" s="201"/>
      <c r="P239" s="201"/>
      <c r="Q239" s="201"/>
      <c r="R239" s="201"/>
      <c r="S239" s="201"/>
      <c r="T239" s="202"/>
      <c r="U239" s="13"/>
      <c r="V239" s="13"/>
      <c r="W239" s="13"/>
      <c r="X239" s="13"/>
      <c r="Y239" s="13"/>
      <c r="Z239" s="13"/>
      <c r="AA239" s="13"/>
      <c r="AB239" s="13"/>
      <c r="AC239" s="13"/>
      <c r="AD239" s="13"/>
      <c r="AE239" s="13"/>
      <c r="AT239" s="197" t="s">
        <v>265</v>
      </c>
      <c r="AU239" s="197" t="s">
        <v>85</v>
      </c>
      <c r="AV239" s="13" t="s">
        <v>82</v>
      </c>
      <c r="AW239" s="13" t="s">
        <v>32</v>
      </c>
      <c r="AX239" s="13" t="s">
        <v>75</v>
      </c>
      <c r="AY239" s="197" t="s">
        <v>257</v>
      </c>
    </row>
    <row r="240" s="14" customFormat="1">
      <c r="A240" s="14"/>
      <c r="B240" s="203"/>
      <c r="C240" s="14"/>
      <c r="D240" s="196" t="s">
        <v>265</v>
      </c>
      <c r="E240" s="204" t="s">
        <v>1</v>
      </c>
      <c r="F240" s="205" t="s">
        <v>4706</v>
      </c>
      <c r="G240" s="14"/>
      <c r="H240" s="206">
        <v>4.4699999999999998</v>
      </c>
      <c r="I240" s="207"/>
      <c r="J240" s="14"/>
      <c r="K240" s="14"/>
      <c r="L240" s="203"/>
      <c r="M240" s="208"/>
      <c r="N240" s="209"/>
      <c r="O240" s="209"/>
      <c r="P240" s="209"/>
      <c r="Q240" s="209"/>
      <c r="R240" s="209"/>
      <c r="S240" s="209"/>
      <c r="T240" s="210"/>
      <c r="U240" s="14"/>
      <c r="V240" s="14"/>
      <c r="W240" s="14"/>
      <c r="X240" s="14"/>
      <c r="Y240" s="14"/>
      <c r="Z240" s="14"/>
      <c r="AA240" s="14"/>
      <c r="AB240" s="14"/>
      <c r="AC240" s="14"/>
      <c r="AD240" s="14"/>
      <c r="AE240" s="14"/>
      <c r="AT240" s="204" t="s">
        <v>265</v>
      </c>
      <c r="AU240" s="204" t="s">
        <v>85</v>
      </c>
      <c r="AV240" s="14" t="s">
        <v>85</v>
      </c>
      <c r="AW240" s="14" t="s">
        <v>32</v>
      </c>
      <c r="AX240" s="14" t="s">
        <v>75</v>
      </c>
      <c r="AY240" s="204" t="s">
        <v>257</v>
      </c>
    </row>
    <row r="241" s="13" customFormat="1">
      <c r="A241" s="13"/>
      <c r="B241" s="195"/>
      <c r="C241" s="13"/>
      <c r="D241" s="196" t="s">
        <v>265</v>
      </c>
      <c r="E241" s="197" t="s">
        <v>1</v>
      </c>
      <c r="F241" s="198" t="s">
        <v>4707</v>
      </c>
      <c r="G241" s="13"/>
      <c r="H241" s="197" t="s">
        <v>1</v>
      </c>
      <c r="I241" s="199"/>
      <c r="J241" s="13"/>
      <c r="K241" s="13"/>
      <c r="L241" s="195"/>
      <c r="M241" s="200"/>
      <c r="N241" s="201"/>
      <c r="O241" s="201"/>
      <c r="P241" s="201"/>
      <c r="Q241" s="201"/>
      <c r="R241" s="201"/>
      <c r="S241" s="201"/>
      <c r="T241" s="202"/>
      <c r="U241" s="13"/>
      <c r="V241" s="13"/>
      <c r="W241" s="13"/>
      <c r="X241" s="13"/>
      <c r="Y241" s="13"/>
      <c r="Z241" s="13"/>
      <c r="AA241" s="13"/>
      <c r="AB241" s="13"/>
      <c r="AC241" s="13"/>
      <c r="AD241" s="13"/>
      <c r="AE241" s="13"/>
      <c r="AT241" s="197" t="s">
        <v>265</v>
      </c>
      <c r="AU241" s="197" t="s">
        <v>85</v>
      </c>
      <c r="AV241" s="13" t="s">
        <v>82</v>
      </c>
      <c r="AW241" s="13" t="s">
        <v>32</v>
      </c>
      <c r="AX241" s="13" t="s">
        <v>75</v>
      </c>
      <c r="AY241" s="197" t="s">
        <v>257</v>
      </c>
    </row>
    <row r="242" s="14" customFormat="1">
      <c r="A242" s="14"/>
      <c r="B242" s="203"/>
      <c r="C242" s="14"/>
      <c r="D242" s="196" t="s">
        <v>265</v>
      </c>
      <c r="E242" s="204" t="s">
        <v>1</v>
      </c>
      <c r="F242" s="205" t="s">
        <v>4708</v>
      </c>
      <c r="G242" s="14"/>
      <c r="H242" s="206">
        <v>9.8900000000000006</v>
      </c>
      <c r="I242" s="207"/>
      <c r="J242" s="14"/>
      <c r="K242" s="14"/>
      <c r="L242" s="203"/>
      <c r="M242" s="208"/>
      <c r="N242" s="209"/>
      <c r="O242" s="209"/>
      <c r="P242" s="209"/>
      <c r="Q242" s="209"/>
      <c r="R242" s="209"/>
      <c r="S242" s="209"/>
      <c r="T242" s="210"/>
      <c r="U242" s="14"/>
      <c r="V242" s="14"/>
      <c r="W242" s="14"/>
      <c r="X242" s="14"/>
      <c r="Y242" s="14"/>
      <c r="Z242" s="14"/>
      <c r="AA242" s="14"/>
      <c r="AB242" s="14"/>
      <c r="AC242" s="14"/>
      <c r="AD242" s="14"/>
      <c r="AE242" s="14"/>
      <c r="AT242" s="204" t="s">
        <v>265</v>
      </c>
      <c r="AU242" s="204" t="s">
        <v>85</v>
      </c>
      <c r="AV242" s="14" t="s">
        <v>85</v>
      </c>
      <c r="AW242" s="14" t="s">
        <v>32</v>
      </c>
      <c r="AX242" s="14" t="s">
        <v>75</v>
      </c>
      <c r="AY242" s="204" t="s">
        <v>257</v>
      </c>
    </row>
    <row r="243" s="13" customFormat="1">
      <c r="A243" s="13"/>
      <c r="B243" s="195"/>
      <c r="C243" s="13"/>
      <c r="D243" s="196" t="s">
        <v>265</v>
      </c>
      <c r="E243" s="197" t="s">
        <v>1</v>
      </c>
      <c r="F243" s="198" t="s">
        <v>4709</v>
      </c>
      <c r="G243" s="13"/>
      <c r="H243" s="197" t="s">
        <v>1</v>
      </c>
      <c r="I243" s="199"/>
      <c r="J243" s="13"/>
      <c r="K243" s="13"/>
      <c r="L243" s="195"/>
      <c r="M243" s="200"/>
      <c r="N243" s="201"/>
      <c r="O243" s="201"/>
      <c r="P243" s="201"/>
      <c r="Q243" s="201"/>
      <c r="R243" s="201"/>
      <c r="S243" s="201"/>
      <c r="T243" s="202"/>
      <c r="U243" s="13"/>
      <c r="V243" s="13"/>
      <c r="W243" s="13"/>
      <c r="X243" s="13"/>
      <c r="Y243" s="13"/>
      <c r="Z243" s="13"/>
      <c r="AA243" s="13"/>
      <c r="AB243" s="13"/>
      <c r="AC243" s="13"/>
      <c r="AD243" s="13"/>
      <c r="AE243" s="13"/>
      <c r="AT243" s="197" t="s">
        <v>265</v>
      </c>
      <c r="AU243" s="197" t="s">
        <v>85</v>
      </c>
      <c r="AV243" s="13" t="s">
        <v>82</v>
      </c>
      <c r="AW243" s="13" t="s">
        <v>32</v>
      </c>
      <c r="AX243" s="13" t="s">
        <v>75</v>
      </c>
      <c r="AY243" s="197" t="s">
        <v>257</v>
      </c>
    </row>
    <row r="244" s="14" customFormat="1">
      <c r="A244" s="14"/>
      <c r="B244" s="203"/>
      <c r="C244" s="14"/>
      <c r="D244" s="196" t="s">
        <v>265</v>
      </c>
      <c r="E244" s="204" t="s">
        <v>1</v>
      </c>
      <c r="F244" s="205" t="s">
        <v>4710</v>
      </c>
      <c r="G244" s="14"/>
      <c r="H244" s="206">
        <v>2.0899999999999999</v>
      </c>
      <c r="I244" s="207"/>
      <c r="J244" s="14"/>
      <c r="K244" s="14"/>
      <c r="L244" s="203"/>
      <c r="M244" s="208"/>
      <c r="N244" s="209"/>
      <c r="O244" s="209"/>
      <c r="P244" s="209"/>
      <c r="Q244" s="209"/>
      <c r="R244" s="209"/>
      <c r="S244" s="209"/>
      <c r="T244" s="210"/>
      <c r="U244" s="14"/>
      <c r="V244" s="14"/>
      <c r="W244" s="14"/>
      <c r="X244" s="14"/>
      <c r="Y244" s="14"/>
      <c r="Z244" s="14"/>
      <c r="AA244" s="14"/>
      <c r="AB244" s="14"/>
      <c r="AC244" s="14"/>
      <c r="AD244" s="14"/>
      <c r="AE244" s="14"/>
      <c r="AT244" s="204" t="s">
        <v>265</v>
      </c>
      <c r="AU244" s="204" t="s">
        <v>85</v>
      </c>
      <c r="AV244" s="14" t="s">
        <v>85</v>
      </c>
      <c r="AW244" s="14" t="s">
        <v>32</v>
      </c>
      <c r="AX244" s="14" t="s">
        <v>75</v>
      </c>
      <c r="AY244" s="204" t="s">
        <v>257</v>
      </c>
    </row>
    <row r="245" s="13" customFormat="1">
      <c r="A245" s="13"/>
      <c r="B245" s="195"/>
      <c r="C245" s="13"/>
      <c r="D245" s="196" t="s">
        <v>265</v>
      </c>
      <c r="E245" s="197" t="s">
        <v>1</v>
      </c>
      <c r="F245" s="198" t="s">
        <v>4711</v>
      </c>
      <c r="G245" s="13"/>
      <c r="H245" s="197" t="s">
        <v>1</v>
      </c>
      <c r="I245" s="199"/>
      <c r="J245" s="13"/>
      <c r="K245" s="13"/>
      <c r="L245" s="195"/>
      <c r="M245" s="200"/>
      <c r="N245" s="201"/>
      <c r="O245" s="201"/>
      <c r="P245" s="201"/>
      <c r="Q245" s="201"/>
      <c r="R245" s="201"/>
      <c r="S245" s="201"/>
      <c r="T245" s="202"/>
      <c r="U245" s="13"/>
      <c r="V245" s="13"/>
      <c r="W245" s="13"/>
      <c r="X245" s="13"/>
      <c r="Y245" s="13"/>
      <c r="Z245" s="13"/>
      <c r="AA245" s="13"/>
      <c r="AB245" s="13"/>
      <c r="AC245" s="13"/>
      <c r="AD245" s="13"/>
      <c r="AE245" s="13"/>
      <c r="AT245" s="197" t="s">
        <v>265</v>
      </c>
      <c r="AU245" s="197" t="s">
        <v>85</v>
      </c>
      <c r="AV245" s="13" t="s">
        <v>82</v>
      </c>
      <c r="AW245" s="13" t="s">
        <v>32</v>
      </c>
      <c r="AX245" s="13" t="s">
        <v>75</v>
      </c>
      <c r="AY245" s="197" t="s">
        <v>257</v>
      </c>
    </row>
    <row r="246" s="14" customFormat="1">
      <c r="A246" s="14"/>
      <c r="B246" s="203"/>
      <c r="C246" s="14"/>
      <c r="D246" s="196" t="s">
        <v>265</v>
      </c>
      <c r="E246" s="204" t="s">
        <v>1</v>
      </c>
      <c r="F246" s="205" t="s">
        <v>4712</v>
      </c>
      <c r="G246" s="14"/>
      <c r="H246" s="206">
        <v>19.23</v>
      </c>
      <c r="I246" s="207"/>
      <c r="J246" s="14"/>
      <c r="K246" s="14"/>
      <c r="L246" s="203"/>
      <c r="M246" s="208"/>
      <c r="N246" s="209"/>
      <c r="O246" s="209"/>
      <c r="P246" s="209"/>
      <c r="Q246" s="209"/>
      <c r="R246" s="209"/>
      <c r="S246" s="209"/>
      <c r="T246" s="210"/>
      <c r="U246" s="14"/>
      <c r="V246" s="14"/>
      <c r="W246" s="14"/>
      <c r="X246" s="14"/>
      <c r="Y246" s="14"/>
      <c r="Z246" s="14"/>
      <c r="AA246" s="14"/>
      <c r="AB246" s="14"/>
      <c r="AC246" s="14"/>
      <c r="AD246" s="14"/>
      <c r="AE246" s="14"/>
      <c r="AT246" s="204" t="s">
        <v>265</v>
      </c>
      <c r="AU246" s="204" t="s">
        <v>85</v>
      </c>
      <c r="AV246" s="14" t="s">
        <v>85</v>
      </c>
      <c r="AW246" s="14" t="s">
        <v>32</v>
      </c>
      <c r="AX246" s="14" t="s">
        <v>75</v>
      </c>
      <c r="AY246" s="204" t="s">
        <v>257</v>
      </c>
    </row>
    <row r="247" s="15" customFormat="1">
      <c r="A247" s="15"/>
      <c r="B247" s="211"/>
      <c r="C247" s="15"/>
      <c r="D247" s="196" t="s">
        <v>265</v>
      </c>
      <c r="E247" s="212" t="s">
        <v>1</v>
      </c>
      <c r="F247" s="213" t="s">
        <v>271</v>
      </c>
      <c r="G247" s="15"/>
      <c r="H247" s="214">
        <v>496.79000000000008</v>
      </c>
      <c r="I247" s="215"/>
      <c r="J247" s="15"/>
      <c r="K247" s="15"/>
      <c r="L247" s="211"/>
      <c r="M247" s="216"/>
      <c r="N247" s="217"/>
      <c r="O247" s="217"/>
      <c r="P247" s="217"/>
      <c r="Q247" s="217"/>
      <c r="R247" s="217"/>
      <c r="S247" s="217"/>
      <c r="T247" s="218"/>
      <c r="U247" s="15"/>
      <c r="V247" s="15"/>
      <c r="W247" s="15"/>
      <c r="X247" s="15"/>
      <c r="Y247" s="15"/>
      <c r="Z247" s="15"/>
      <c r="AA247" s="15"/>
      <c r="AB247" s="15"/>
      <c r="AC247" s="15"/>
      <c r="AD247" s="15"/>
      <c r="AE247" s="15"/>
      <c r="AT247" s="212" t="s">
        <v>265</v>
      </c>
      <c r="AU247" s="212" t="s">
        <v>85</v>
      </c>
      <c r="AV247" s="15" t="s">
        <v>108</v>
      </c>
      <c r="AW247" s="15" t="s">
        <v>32</v>
      </c>
      <c r="AX247" s="15" t="s">
        <v>82</v>
      </c>
      <c r="AY247" s="212" t="s">
        <v>257</v>
      </c>
    </row>
    <row r="248" s="2" customFormat="1" ht="37.8" customHeight="1">
      <c r="A248" s="38"/>
      <c r="B248" s="181"/>
      <c r="C248" s="182" t="s">
        <v>301</v>
      </c>
      <c r="D248" s="182" t="s">
        <v>259</v>
      </c>
      <c r="E248" s="183" t="s">
        <v>4713</v>
      </c>
      <c r="F248" s="184" t="s">
        <v>4714</v>
      </c>
      <c r="G248" s="185" t="s">
        <v>323</v>
      </c>
      <c r="H248" s="186">
        <v>496.79000000000002</v>
      </c>
      <c r="I248" s="187"/>
      <c r="J248" s="188">
        <f>ROUND(I248*H248,2)</f>
        <v>0</v>
      </c>
      <c r="K248" s="184" t="s">
        <v>1</v>
      </c>
      <c r="L248" s="39"/>
      <c r="M248" s="189" t="s">
        <v>1</v>
      </c>
      <c r="N248" s="190" t="s">
        <v>40</v>
      </c>
      <c r="O248" s="77"/>
      <c r="P248" s="191">
        <f>O248*H248</f>
        <v>0</v>
      </c>
      <c r="Q248" s="191">
        <v>0</v>
      </c>
      <c r="R248" s="191">
        <f>Q248*H248</f>
        <v>0</v>
      </c>
      <c r="S248" s="191">
        <v>0</v>
      </c>
      <c r="T248" s="192">
        <f>S248*H248</f>
        <v>0</v>
      </c>
      <c r="U248" s="38"/>
      <c r="V248" s="38"/>
      <c r="W248" s="38"/>
      <c r="X248" s="38"/>
      <c r="Y248" s="38"/>
      <c r="Z248" s="38"/>
      <c r="AA248" s="38"/>
      <c r="AB248" s="38"/>
      <c r="AC248" s="38"/>
      <c r="AD248" s="38"/>
      <c r="AE248" s="38"/>
      <c r="AR248" s="193" t="s">
        <v>108</v>
      </c>
      <c r="AT248" s="193" t="s">
        <v>259</v>
      </c>
      <c r="AU248" s="193" t="s">
        <v>85</v>
      </c>
      <c r="AY248" s="19" t="s">
        <v>257</v>
      </c>
      <c r="BE248" s="194">
        <f>IF(N248="základní",J248,0)</f>
        <v>0</v>
      </c>
      <c r="BF248" s="194">
        <f>IF(N248="snížená",J248,0)</f>
        <v>0</v>
      </c>
      <c r="BG248" s="194">
        <f>IF(N248="zákl. přenesená",J248,0)</f>
        <v>0</v>
      </c>
      <c r="BH248" s="194">
        <f>IF(N248="sníž. přenesená",J248,0)</f>
        <v>0</v>
      </c>
      <c r="BI248" s="194">
        <f>IF(N248="nulová",J248,0)</f>
        <v>0</v>
      </c>
      <c r="BJ248" s="19" t="s">
        <v>82</v>
      </c>
      <c r="BK248" s="194">
        <f>ROUND(I248*H248,2)</f>
        <v>0</v>
      </c>
      <c r="BL248" s="19" t="s">
        <v>108</v>
      </c>
      <c r="BM248" s="193" t="s">
        <v>350</v>
      </c>
    </row>
    <row r="249" s="13" customFormat="1">
      <c r="A249" s="13"/>
      <c r="B249" s="195"/>
      <c r="C249" s="13"/>
      <c r="D249" s="196" t="s">
        <v>265</v>
      </c>
      <c r="E249" s="197" t="s">
        <v>1</v>
      </c>
      <c r="F249" s="198" t="s">
        <v>4647</v>
      </c>
      <c r="G249" s="13"/>
      <c r="H249" s="197" t="s">
        <v>1</v>
      </c>
      <c r="I249" s="199"/>
      <c r="J249" s="13"/>
      <c r="K249" s="13"/>
      <c r="L249" s="195"/>
      <c r="M249" s="200"/>
      <c r="N249" s="201"/>
      <c r="O249" s="201"/>
      <c r="P249" s="201"/>
      <c r="Q249" s="201"/>
      <c r="R249" s="201"/>
      <c r="S249" s="201"/>
      <c r="T249" s="202"/>
      <c r="U249" s="13"/>
      <c r="V249" s="13"/>
      <c r="W249" s="13"/>
      <c r="X249" s="13"/>
      <c r="Y249" s="13"/>
      <c r="Z249" s="13"/>
      <c r="AA249" s="13"/>
      <c r="AB249" s="13"/>
      <c r="AC249" s="13"/>
      <c r="AD249" s="13"/>
      <c r="AE249" s="13"/>
      <c r="AT249" s="197" t="s">
        <v>265</v>
      </c>
      <c r="AU249" s="197" t="s">
        <v>85</v>
      </c>
      <c r="AV249" s="13" t="s">
        <v>82</v>
      </c>
      <c r="AW249" s="13" t="s">
        <v>32</v>
      </c>
      <c r="AX249" s="13" t="s">
        <v>75</v>
      </c>
      <c r="AY249" s="197" t="s">
        <v>257</v>
      </c>
    </row>
    <row r="250" s="14" customFormat="1">
      <c r="A250" s="14"/>
      <c r="B250" s="203"/>
      <c r="C250" s="14"/>
      <c r="D250" s="196" t="s">
        <v>265</v>
      </c>
      <c r="E250" s="204" t="s">
        <v>1</v>
      </c>
      <c r="F250" s="205" t="s">
        <v>4665</v>
      </c>
      <c r="G250" s="14"/>
      <c r="H250" s="206">
        <v>25.239999999999998</v>
      </c>
      <c r="I250" s="207"/>
      <c r="J250" s="14"/>
      <c r="K250" s="14"/>
      <c r="L250" s="203"/>
      <c r="M250" s="208"/>
      <c r="N250" s="209"/>
      <c r="O250" s="209"/>
      <c r="P250" s="209"/>
      <c r="Q250" s="209"/>
      <c r="R250" s="209"/>
      <c r="S250" s="209"/>
      <c r="T250" s="210"/>
      <c r="U250" s="14"/>
      <c r="V250" s="14"/>
      <c r="W250" s="14"/>
      <c r="X250" s="14"/>
      <c r="Y250" s="14"/>
      <c r="Z250" s="14"/>
      <c r="AA250" s="14"/>
      <c r="AB250" s="14"/>
      <c r="AC250" s="14"/>
      <c r="AD250" s="14"/>
      <c r="AE250" s="14"/>
      <c r="AT250" s="204" t="s">
        <v>265</v>
      </c>
      <c r="AU250" s="204" t="s">
        <v>85</v>
      </c>
      <c r="AV250" s="14" t="s">
        <v>85</v>
      </c>
      <c r="AW250" s="14" t="s">
        <v>32</v>
      </c>
      <c r="AX250" s="14" t="s">
        <v>75</v>
      </c>
      <c r="AY250" s="204" t="s">
        <v>257</v>
      </c>
    </row>
    <row r="251" s="13" customFormat="1">
      <c r="A251" s="13"/>
      <c r="B251" s="195"/>
      <c r="C251" s="13"/>
      <c r="D251" s="196" t="s">
        <v>265</v>
      </c>
      <c r="E251" s="197" t="s">
        <v>1</v>
      </c>
      <c r="F251" s="198" t="s">
        <v>4649</v>
      </c>
      <c r="G251" s="13"/>
      <c r="H251" s="197" t="s">
        <v>1</v>
      </c>
      <c r="I251" s="199"/>
      <c r="J251" s="13"/>
      <c r="K251" s="13"/>
      <c r="L251" s="195"/>
      <c r="M251" s="200"/>
      <c r="N251" s="201"/>
      <c r="O251" s="201"/>
      <c r="P251" s="201"/>
      <c r="Q251" s="201"/>
      <c r="R251" s="201"/>
      <c r="S251" s="201"/>
      <c r="T251" s="202"/>
      <c r="U251" s="13"/>
      <c r="V251" s="13"/>
      <c r="W251" s="13"/>
      <c r="X251" s="13"/>
      <c r="Y251" s="13"/>
      <c r="Z251" s="13"/>
      <c r="AA251" s="13"/>
      <c r="AB251" s="13"/>
      <c r="AC251" s="13"/>
      <c r="AD251" s="13"/>
      <c r="AE251" s="13"/>
      <c r="AT251" s="197" t="s">
        <v>265</v>
      </c>
      <c r="AU251" s="197" t="s">
        <v>85</v>
      </c>
      <c r="AV251" s="13" t="s">
        <v>82</v>
      </c>
      <c r="AW251" s="13" t="s">
        <v>32</v>
      </c>
      <c r="AX251" s="13" t="s">
        <v>75</v>
      </c>
      <c r="AY251" s="197" t="s">
        <v>257</v>
      </c>
    </row>
    <row r="252" s="14" customFormat="1">
      <c r="A252" s="14"/>
      <c r="B252" s="203"/>
      <c r="C252" s="14"/>
      <c r="D252" s="196" t="s">
        <v>265</v>
      </c>
      <c r="E252" s="204" t="s">
        <v>1</v>
      </c>
      <c r="F252" s="205" t="s">
        <v>4666</v>
      </c>
      <c r="G252" s="14"/>
      <c r="H252" s="206">
        <v>16.190000000000001</v>
      </c>
      <c r="I252" s="207"/>
      <c r="J252" s="14"/>
      <c r="K252" s="14"/>
      <c r="L252" s="203"/>
      <c r="M252" s="208"/>
      <c r="N252" s="209"/>
      <c r="O252" s="209"/>
      <c r="P252" s="209"/>
      <c r="Q252" s="209"/>
      <c r="R252" s="209"/>
      <c r="S252" s="209"/>
      <c r="T252" s="210"/>
      <c r="U252" s="14"/>
      <c r="V252" s="14"/>
      <c r="W252" s="14"/>
      <c r="X252" s="14"/>
      <c r="Y252" s="14"/>
      <c r="Z252" s="14"/>
      <c r="AA252" s="14"/>
      <c r="AB252" s="14"/>
      <c r="AC252" s="14"/>
      <c r="AD252" s="14"/>
      <c r="AE252" s="14"/>
      <c r="AT252" s="204" t="s">
        <v>265</v>
      </c>
      <c r="AU252" s="204" t="s">
        <v>85</v>
      </c>
      <c r="AV252" s="14" t="s">
        <v>85</v>
      </c>
      <c r="AW252" s="14" t="s">
        <v>32</v>
      </c>
      <c r="AX252" s="14" t="s">
        <v>75</v>
      </c>
      <c r="AY252" s="204" t="s">
        <v>257</v>
      </c>
    </row>
    <row r="253" s="13" customFormat="1">
      <c r="A253" s="13"/>
      <c r="B253" s="195"/>
      <c r="C253" s="13"/>
      <c r="D253" s="196" t="s">
        <v>265</v>
      </c>
      <c r="E253" s="197" t="s">
        <v>1</v>
      </c>
      <c r="F253" s="198" t="s">
        <v>4667</v>
      </c>
      <c r="G253" s="13"/>
      <c r="H253" s="197" t="s">
        <v>1</v>
      </c>
      <c r="I253" s="199"/>
      <c r="J253" s="13"/>
      <c r="K253" s="13"/>
      <c r="L253" s="195"/>
      <c r="M253" s="200"/>
      <c r="N253" s="201"/>
      <c r="O253" s="201"/>
      <c r="P253" s="201"/>
      <c r="Q253" s="201"/>
      <c r="R253" s="201"/>
      <c r="S253" s="201"/>
      <c r="T253" s="202"/>
      <c r="U253" s="13"/>
      <c r="V253" s="13"/>
      <c r="W253" s="13"/>
      <c r="X253" s="13"/>
      <c r="Y253" s="13"/>
      <c r="Z253" s="13"/>
      <c r="AA253" s="13"/>
      <c r="AB253" s="13"/>
      <c r="AC253" s="13"/>
      <c r="AD253" s="13"/>
      <c r="AE253" s="13"/>
      <c r="AT253" s="197" t="s">
        <v>265</v>
      </c>
      <c r="AU253" s="197" t="s">
        <v>85</v>
      </c>
      <c r="AV253" s="13" t="s">
        <v>82</v>
      </c>
      <c r="AW253" s="13" t="s">
        <v>32</v>
      </c>
      <c r="AX253" s="13" t="s">
        <v>75</v>
      </c>
      <c r="AY253" s="197" t="s">
        <v>257</v>
      </c>
    </row>
    <row r="254" s="14" customFormat="1">
      <c r="A254" s="14"/>
      <c r="B254" s="203"/>
      <c r="C254" s="14"/>
      <c r="D254" s="196" t="s">
        <v>265</v>
      </c>
      <c r="E254" s="204" t="s">
        <v>1</v>
      </c>
      <c r="F254" s="205" t="s">
        <v>4668</v>
      </c>
      <c r="G254" s="14"/>
      <c r="H254" s="206">
        <v>24.489999999999998</v>
      </c>
      <c r="I254" s="207"/>
      <c r="J254" s="14"/>
      <c r="K254" s="14"/>
      <c r="L254" s="203"/>
      <c r="M254" s="208"/>
      <c r="N254" s="209"/>
      <c r="O254" s="209"/>
      <c r="P254" s="209"/>
      <c r="Q254" s="209"/>
      <c r="R254" s="209"/>
      <c r="S254" s="209"/>
      <c r="T254" s="210"/>
      <c r="U254" s="14"/>
      <c r="V254" s="14"/>
      <c r="W254" s="14"/>
      <c r="X254" s="14"/>
      <c r="Y254" s="14"/>
      <c r="Z254" s="14"/>
      <c r="AA254" s="14"/>
      <c r="AB254" s="14"/>
      <c r="AC254" s="14"/>
      <c r="AD254" s="14"/>
      <c r="AE254" s="14"/>
      <c r="AT254" s="204" t="s">
        <v>265</v>
      </c>
      <c r="AU254" s="204" t="s">
        <v>85</v>
      </c>
      <c r="AV254" s="14" t="s">
        <v>85</v>
      </c>
      <c r="AW254" s="14" t="s">
        <v>32</v>
      </c>
      <c r="AX254" s="14" t="s">
        <v>75</v>
      </c>
      <c r="AY254" s="204" t="s">
        <v>257</v>
      </c>
    </row>
    <row r="255" s="13" customFormat="1">
      <c r="A255" s="13"/>
      <c r="B255" s="195"/>
      <c r="C255" s="13"/>
      <c r="D255" s="196" t="s">
        <v>265</v>
      </c>
      <c r="E255" s="197" t="s">
        <v>1</v>
      </c>
      <c r="F255" s="198" t="s">
        <v>4669</v>
      </c>
      <c r="G255" s="13"/>
      <c r="H255" s="197" t="s">
        <v>1</v>
      </c>
      <c r="I255" s="199"/>
      <c r="J255" s="13"/>
      <c r="K255" s="13"/>
      <c r="L255" s="195"/>
      <c r="M255" s="200"/>
      <c r="N255" s="201"/>
      <c r="O255" s="201"/>
      <c r="P255" s="201"/>
      <c r="Q255" s="201"/>
      <c r="R255" s="201"/>
      <c r="S255" s="201"/>
      <c r="T255" s="202"/>
      <c r="U255" s="13"/>
      <c r="V255" s="13"/>
      <c r="W255" s="13"/>
      <c r="X255" s="13"/>
      <c r="Y255" s="13"/>
      <c r="Z255" s="13"/>
      <c r="AA255" s="13"/>
      <c r="AB255" s="13"/>
      <c r="AC255" s="13"/>
      <c r="AD255" s="13"/>
      <c r="AE255" s="13"/>
      <c r="AT255" s="197" t="s">
        <v>265</v>
      </c>
      <c r="AU255" s="197" t="s">
        <v>85</v>
      </c>
      <c r="AV255" s="13" t="s">
        <v>82</v>
      </c>
      <c r="AW255" s="13" t="s">
        <v>32</v>
      </c>
      <c r="AX255" s="13" t="s">
        <v>75</v>
      </c>
      <c r="AY255" s="197" t="s">
        <v>257</v>
      </c>
    </row>
    <row r="256" s="14" customFormat="1">
      <c r="A256" s="14"/>
      <c r="B256" s="203"/>
      <c r="C256" s="14"/>
      <c r="D256" s="196" t="s">
        <v>265</v>
      </c>
      <c r="E256" s="204" t="s">
        <v>1</v>
      </c>
      <c r="F256" s="205" t="s">
        <v>4670</v>
      </c>
      <c r="G256" s="14"/>
      <c r="H256" s="206">
        <v>12.16</v>
      </c>
      <c r="I256" s="207"/>
      <c r="J256" s="14"/>
      <c r="K256" s="14"/>
      <c r="L256" s="203"/>
      <c r="M256" s="208"/>
      <c r="N256" s="209"/>
      <c r="O256" s="209"/>
      <c r="P256" s="209"/>
      <c r="Q256" s="209"/>
      <c r="R256" s="209"/>
      <c r="S256" s="209"/>
      <c r="T256" s="210"/>
      <c r="U256" s="14"/>
      <c r="V256" s="14"/>
      <c r="W256" s="14"/>
      <c r="X256" s="14"/>
      <c r="Y256" s="14"/>
      <c r="Z256" s="14"/>
      <c r="AA256" s="14"/>
      <c r="AB256" s="14"/>
      <c r="AC256" s="14"/>
      <c r="AD256" s="14"/>
      <c r="AE256" s="14"/>
      <c r="AT256" s="204" t="s">
        <v>265</v>
      </c>
      <c r="AU256" s="204" t="s">
        <v>85</v>
      </c>
      <c r="AV256" s="14" t="s">
        <v>85</v>
      </c>
      <c r="AW256" s="14" t="s">
        <v>32</v>
      </c>
      <c r="AX256" s="14" t="s">
        <v>75</v>
      </c>
      <c r="AY256" s="204" t="s">
        <v>257</v>
      </c>
    </row>
    <row r="257" s="13" customFormat="1">
      <c r="A257" s="13"/>
      <c r="B257" s="195"/>
      <c r="C257" s="13"/>
      <c r="D257" s="196" t="s">
        <v>265</v>
      </c>
      <c r="E257" s="197" t="s">
        <v>1</v>
      </c>
      <c r="F257" s="198" t="s">
        <v>4671</v>
      </c>
      <c r="G257" s="13"/>
      <c r="H257" s="197" t="s">
        <v>1</v>
      </c>
      <c r="I257" s="199"/>
      <c r="J257" s="13"/>
      <c r="K257" s="13"/>
      <c r="L257" s="195"/>
      <c r="M257" s="200"/>
      <c r="N257" s="201"/>
      <c r="O257" s="201"/>
      <c r="P257" s="201"/>
      <c r="Q257" s="201"/>
      <c r="R257" s="201"/>
      <c r="S257" s="201"/>
      <c r="T257" s="202"/>
      <c r="U257" s="13"/>
      <c r="V257" s="13"/>
      <c r="W257" s="13"/>
      <c r="X257" s="13"/>
      <c r="Y257" s="13"/>
      <c r="Z257" s="13"/>
      <c r="AA257" s="13"/>
      <c r="AB257" s="13"/>
      <c r="AC257" s="13"/>
      <c r="AD257" s="13"/>
      <c r="AE257" s="13"/>
      <c r="AT257" s="197" t="s">
        <v>265</v>
      </c>
      <c r="AU257" s="197" t="s">
        <v>85</v>
      </c>
      <c r="AV257" s="13" t="s">
        <v>82</v>
      </c>
      <c r="AW257" s="13" t="s">
        <v>32</v>
      </c>
      <c r="AX257" s="13" t="s">
        <v>75</v>
      </c>
      <c r="AY257" s="197" t="s">
        <v>257</v>
      </c>
    </row>
    <row r="258" s="14" customFormat="1">
      <c r="A258" s="14"/>
      <c r="B258" s="203"/>
      <c r="C258" s="14"/>
      <c r="D258" s="196" t="s">
        <v>265</v>
      </c>
      <c r="E258" s="204" t="s">
        <v>1</v>
      </c>
      <c r="F258" s="205" t="s">
        <v>4672</v>
      </c>
      <c r="G258" s="14"/>
      <c r="H258" s="206">
        <v>30.32</v>
      </c>
      <c r="I258" s="207"/>
      <c r="J258" s="14"/>
      <c r="K258" s="14"/>
      <c r="L258" s="203"/>
      <c r="M258" s="208"/>
      <c r="N258" s="209"/>
      <c r="O258" s="209"/>
      <c r="P258" s="209"/>
      <c r="Q258" s="209"/>
      <c r="R258" s="209"/>
      <c r="S258" s="209"/>
      <c r="T258" s="210"/>
      <c r="U258" s="14"/>
      <c r="V258" s="14"/>
      <c r="W258" s="14"/>
      <c r="X258" s="14"/>
      <c r="Y258" s="14"/>
      <c r="Z258" s="14"/>
      <c r="AA258" s="14"/>
      <c r="AB258" s="14"/>
      <c r="AC258" s="14"/>
      <c r="AD258" s="14"/>
      <c r="AE258" s="14"/>
      <c r="AT258" s="204" t="s">
        <v>265</v>
      </c>
      <c r="AU258" s="204" t="s">
        <v>85</v>
      </c>
      <c r="AV258" s="14" t="s">
        <v>85</v>
      </c>
      <c r="AW258" s="14" t="s">
        <v>32</v>
      </c>
      <c r="AX258" s="14" t="s">
        <v>75</v>
      </c>
      <c r="AY258" s="204" t="s">
        <v>257</v>
      </c>
    </row>
    <row r="259" s="13" customFormat="1">
      <c r="A259" s="13"/>
      <c r="B259" s="195"/>
      <c r="C259" s="13"/>
      <c r="D259" s="196" t="s">
        <v>265</v>
      </c>
      <c r="E259" s="197" t="s">
        <v>1</v>
      </c>
      <c r="F259" s="198" t="s">
        <v>4673</v>
      </c>
      <c r="G259" s="13"/>
      <c r="H259" s="197" t="s">
        <v>1</v>
      </c>
      <c r="I259" s="199"/>
      <c r="J259" s="13"/>
      <c r="K259" s="13"/>
      <c r="L259" s="195"/>
      <c r="M259" s="200"/>
      <c r="N259" s="201"/>
      <c r="O259" s="201"/>
      <c r="P259" s="201"/>
      <c r="Q259" s="201"/>
      <c r="R259" s="201"/>
      <c r="S259" s="201"/>
      <c r="T259" s="202"/>
      <c r="U259" s="13"/>
      <c r="V259" s="13"/>
      <c r="W259" s="13"/>
      <c r="X259" s="13"/>
      <c r="Y259" s="13"/>
      <c r="Z259" s="13"/>
      <c r="AA259" s="13"/>
      <c r="AB259" s="13"/>
      <c r="AC259" s="13"/>
      <c r="AD259" s="13"/>
      <c r="AE259" s="13"/>
      <c r="AT259" s="197" t="s">
        <v>265</v>
      </c>
      <c r="AU259" s="197" t="s">
        <v>85</v>
      </c>
      <c r="AV259" s="13" t="s">
        <v>82</v>
      </c>
      <c r="AW259" s="13" t="s">
        <v>32</v>
      </c>
      <c r="AX259" s="13" t="s">
        <v>75</v>
      </c>
      <c r="AY259" s="197" t="s">
        <v>257</v>
      </c>
    </row>
    <row r="260" s="14" customFormat="1">
      <c r="A260" s="14"/>
      <c r="B260" s="203"/>
      <c r="C260" s="14"/>
      <c r="D260" s="196" t="s">
        <v>265</v>
      </c>
      <c r="E260" s="204" t="s">
        <v>1</v>
      </c>
      <c r="F260" s="205" t="s">
        <v>4152</v>
      </c>
      <c r="G260" s="14"/>
      <c r="H260" s="206">
        <v>19.739999999999998</v>
      </c>
      <c r="I260" s="207"/>
      <c r="J260" s="14"/>
      <c r="K260" s="14"/>
      <c r="L260" s="203"/>
      <c r="M260" s="208"/>
      <c r="N260" s="209"/>
      <c r="O260" s="209"/>
      <c r="P260" s="209"/>
      <c r="Q260" s="209"/>
      <c r="R260" s="209"/>
      <c r="S260" s="209"/>
      <c r="T260" s="210"/>
      <c r="U260" s="14"/>
      <c r="V260" s="14"/>
      <c r="W260" s="14"/>
      <c r="X260" s="14"/>
      <c r="Y260" s="14"/>
      <c r="Z260" s="14"/>
      <c r="AA260" s="14"/>
      <c r="AB260" s="14"/>
      <c r="AC260" s="14"/>
      <c r="AD260" s="14"/>
      <c r="AE260" s="14"/>
      <c r="AT260" s="204" t="s">
        <v>265</v>
      </c>
      <c r="AU260" s="204" t="s">
        <v>85</v>
      </c>
      <c r="AV260" s="14" t="s">
        <v>85</v>
      </c>
      <c r="AW260" s="14" t="s">
        <v>32</v>
      </c>
      <c r="AX260" s="14" t="s">
        <v>75</v>
      </c>
      <c r="AY260" s="204" t="s">
        <v>257</v>
      </c>
    </row>
    <row r="261" s="13" customFormat="1">
      <c r="A261" s="13"/>
      <c r="B261" s="195"/>
      <c r="C261" s="13"/>
      <c r="D261" s="196" t="s">
        <v>265</v>
      </c>
      <c r="E261" s="197" t="s">
        <v>1</v>
      </c>
      <c r="F261" s="198" t="s">
        <v>4674</v>
      </c>
      <c r="G261" s="13"/>
      <c r="H261" s="197" t="s">
        <v>1</v>
      </c>
      <c r="I261" s="199"/>
      <c r="J261" s="13"/>
      <c r="K261" s="13"/>
      <c r="L261" s="195"/>
      <c r="M261" s="200"/>
      <c r="N261" s="201"/>
      <c r="O261" s="201"/>
      <c r="P261" s="201"/>
      <c r="Q261" s="201"/>
      <c r="R261" s="201"/>
      <c r="S261" s="201"/>
      <c r="T261" s="202"/>
      <c r="U261" s="13"/>
      <c r="V261" s="13"/>
      <c r="W261" s="13"/>
      <c r="X261" s="13"/>
      <c r="Y261" s="13"/>
      <c r="Z261" s="13"/>
      <c r="AA261" s="13"/>
      <c r="AB261" s="13"/>
      <c r="AC261" s="13"/>
      <c r="AD261" s="13"/>
      <c r="AE261" s="13"/>
      <c r="AT261" s="197" t="s">
        <v>265</v>
      </c>
      <c r="AU261" s="197" t="s">
        <v>85</v>
      </c>
      <c r="AV261" s="13" t="s">
        <v>82</v>
      </c>
      <c r="AW261" s="13" t="s">
        <v>32</v>
      </c>
      <c r="AX261" s="13" t="s">
        <v>75</v>
      </c>
      <c r="AY261" s="197" t="s">
        <v>257</v>
      </c>
    </row>
    <row r="262" s="14" customFormat="1">
      <c r="A262" s="14"/>
      <c r="B262" s="203"/>
      <c r="C262" s="14"/>
      <c r="D262" s="196" t="s">
        <v>265</v>
      </c>
      <c r="E262" s="204" t="s">
        <v>1</v>
      </c>
      <c r="F262" s="205" t="s">
        <v>4675</v>
      </c>
      <c r="G262" s="14"/>
      <c r="H262" s="206">
        <v>14.33</v>
      </c>
      <c r="I262" s="207"/>
      <c r="J262" s="14"/>
      <c r="K262" s="14"/>
      <c r="L262" s="203"/>
      <c r="M262" s="208"/>
      <c r="N262" s="209"/>
      <c r="O262" s="209"/>
      <c r="P262" s="209"/>
      <c r="Q262" s="209"/>
      <c r="R262" s="209"/>
      <c r="S262" s="209"/>
      <c r="T262" s="210"/>
      <c r="U262" s="14"/>
      <c r="V262" s="14"/>
      <c r="W262" s="14"/>
      <c r="X262" s="14"/>
      <c r="Y262" s="14"/>
      <c r="Z262" s="14"/>
      <c r="AA262" s="14"/>
      <c r="AB262" s="14"/>
      <c r="AC262" s="14"/>
      <c r="AD262" s="14"/>
      <c r="AE262" s="14"/>
      <c r="AT262" s="204" t="s">
        <v>265</v>
      </c>
      <c r="AU262" s="204" t="s">
        <v>85</v>
      </c>
      <c r="AV262" s="14" t="s">
        <v>85</v>
      </c>
      <c r="AW262" s="14" t="s">
        <v>32</v>
      </c>
      <c r="AX262" s="14" t="s">
        <v>75</v>
      </c>
      <c r="AY262" s="204" t="s">
        <v>257</v>
      </c>
    </row>
    <row r="263" s="13" customFormat="1">
      <c r="A263" s="13"/>
      <c r="B263" s="195"/>
      <c r="C263" s="13"/>
      <c r="D263" s="196" t="s">
        <v>265</v>
      </c>
      <c r="E263" s="197" t="s">
        <v>1</v>
      </c>
      <c r="F263" s="198" t="s">
        <v>4676</v>
      </c>
      <c r="G263" s="13"/>
      <c r="H263" s="197" t="s">
        <v>1</v>
      </c>
      <c r="I263" s="199"/>
      <c r="J263" s="13"/>
      <c r="K263" s="13"/>
      <c r="L263" s="195"/>
      <c r="M263" s="200"/>
      <c r="N263" s="201"/>
      <c r="O263" s="201"/>
      <c r="P263" s="201"/>
      <c r="Q263" s="201"/>
      <c r="R263" s="201"/>
      <c r="S263" s="201"/>
      <c r="T263" s="202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T263" s="197" t="s">
        <v>265</v>
      </c>
      <c r="AU263" s="197" t="s">
        <v>85</v>
      </c>
      <c r="AV263" s="13" t="s">
        <v>82</v>
      </c>
      <c r="AW263" s="13" t="s">
        <v>32</v>
      </c>
      <c r="AX263" s="13" t="s">
        <v>75</v>
      </c>
      <c r="AY263" s="197" t="s">
        <v>257</v>
      </c>
    </row>
    <row r="264" s="14" customFormat="1">
      <c r="A264" s="14"/>
      <c r="B264" s="203"/>
      <c r="C264" s="14"/>
      <c r="D264" s="196" t="s">
        <v>265</v>
      </c>
      <c r="E264" s="204" t="s">
        <v>1</v>
      </c>
      <c r="F264" s="205" t="s">
        <v>4677</v>
      </c>
      <c r="G264" s="14"/>
      <c r="H264" s="206">
        <v>23.780000000000001</v>
      </c>
      <c r="I264" s="207"/>
      <c r="J264" s="14"/>
      <c r="K264" s="14"/>
      <c r="L264" s="203"/>
      <c r="M264" s="208"/>
      <c r="N264" s="209"/>
      <c r="O264" s="209"/>
      <c r="P264" s="209"/>
      <c r="Q264" s="209"/>
      <c r="R264" s="209"/>
      <c r="S264" s="209"/>
      <c r="T264" s="210"/>
      <c r="U264" s="14"/>
      <c r="V264" s="14"/>
      <c r="W264" s="14"/>
      <c r="X264" s="14"/>
      <c r="Y264" s="14"/>
      <c r="Z264" s="14"/>
      <c r="AA264" s="14"/>
      <c r="AB264" s="14"/>
      <c r="AC264" s="14"/>
      <c r="AD264" s="14"/>
      <c r="AE264" s="14"/>
      <c r="AT264" s="204" t="s">
        <v>265</v>
      </c>
      <c r="AU264" s="204" t="s">
        <v>85</v>
      </c>
      <c r="AV264" s="14" t="s">
        <v>85</v>
      </c>
      <c r="AW264" s="14" t="s">
        <v>32</v>
      </c>
      <c r="AX264" s="14" t="s">
        <v>75</v>
      </c>
      <c r="AY264" s="204" t="s">
        <v>257</v>
      </c>
    </row>
    <row r="265" s="13" customFormat="1">
      <c r="A265" s="13"/>
      <c r="B265" s="195"/>
      <c r="C265" s="13"/>
      <c r="D265" s="196" t="s">
        <v>265</v>
      </c>
      <c r="E265" s="197" t="s">
        <v>1</v>
      </c>
      <c r="F265" s="198" t="s">
        <v>4678</v>
      </c>
      <c r="G265" s="13"/>
      <c r="H265" s="197" t="s">
        <v>1</v>
      </c>
      <c r="I265" s="199"/>
      <c r="J265" s="13"/>
      <c r="K265" s="13"/>
      <c r="L265" s="195"/>
      <c r="M265" s="200"/>
      <c r="N265" s="201"/>
      <c r="O265" s="201"/>
      <c r="P265" s="201"/>
      <c r="Q265" s="201"/>
      <c r="R265" s="201"/>
      <c r="S265" s="201"/>
      <c r="T265" s="202"/>
      <c r="U265" s="13"/>
      <c r="V265" s="13"/>
      <c r="W265" s="13"/>
      <c r="X265" s="13"/>
      <c r="Y265" s="13"/>
      <c r="Z265" s="13"/>
      <c r="AA265" s="13"/>
      <c r="AB265" s="13"/>
      <c r="AC265" s="13"/>
      <c r="AD265" s="13"/>
      <c r="AE265" s="13"/>
      <c r="AT265" s="197" t="s">
        <v>265</v>
      </c>
      <c r="AU265" s="197" t="s">
        <v>85</v>
      </c>
      <c r="AV265" s="13" t="s">
        <v>82</v>
      </c>
      <c r="AW265" s="13" t="s">
        <v>32</v>
      </c>
      <c r="AX265" s="13" t="s">
        <v>75</v>
      </c>
      <c r="AY265" s="197" t="s">
        <v>257</v>
      </c>
    </row>
    <row r="266" s="14" customFormat="1">
      <c r="A266" s="14"/>
      <c r="B266" s="203"/>
      <c r="C266" s="14"/>
      <c r="D266" s="196" t="s">
        <v>265</v>
      </c>
      <c r="E266" s="204" t="s">
        <v>1</v>
      </c>
      <c r="F266" s="205" t="s">
        <v>4679</v>
      </c>
      <c r="G266" s="14"/>
      <c r="H266" s="206">
        <v>16.140000000000001</v>
      </c>
      <c r="I266" s="207"/>
      <c r="J266" s="14"/>
      <c r="K266" s="14"/>
      <c r="L266" s="203"/>
      <c r="M266" s="208"/>
      <c r="N266" s="209"/>
      <c r="O266" s="209"/>
      <c r="P266" s="209"/>
      <c r="Q266" s="209"/>
      <c r="R266" s="209"/>
      <c r="S266" s="209"/>
      <c r="T266" s="210"/>
      <c r="U266" s="14"/>
      <c r="V266" s="14"/>
      <c r="W266" s="14"/>
      <c r="X266" s="14"/>
      <c r="Y266" s="14"/>
      <c r="Z266" s="14"/>
      <c r="AA266" s="14"/>
      <c r="AB266" s="14"/>
      <c r="AC266" s="14"/>
      <c r="AD266" s="14"/>
      <c r="AE266" s="14"/>
      <c r="AT266" s="204" t="s">
        <v>265</v>
      </c>
      <c r="AU266" s="204" t="s">
        <v>85</v>
      </c>
      <c r="AV266" s="14" t="s">
        <v>85</v>
      </c>
      <c r="AW266" s="14" t="s">
        <v>32</v>
      </c>
      <c r="AX266" s="14" t="s">
        <v>75</v>
      </c>
      <c r="AY266" s="204" t="s">
        <v>257</v>
      </c>
    </row>
    <row r="267" s="13" customFormat="1">
      <c r="A267" s="13"/>
      <c r="B267" s="195"/>
      <c r="C267" s="13"/>
      <c r="D267" s="196" t="s">
        <v>265</v>
      </c>
      <c r="E267" s="197" t="s">
        <v>1</v>
      </c>
      <c r="F267" s="198" t="s">
        <v>4651</v>
      </c>
      <c r="G267" s="13"/>
      <c r="H267" s="197" t="s">
        <v>1</v>
      </c>
      <c r="I267" s="199"/>
      <c r="J267" s="13"/>
      <c r="K267" s="13"/>
      <c r="L267" s="195"/>
      <c r="M267" s="200"/>
      <c r="N267" s="201"/>
      <c r="O267" s="201"/>
      <c r="P267" s="201"/>
      <c r="Q267" s="201"/>
      <c r="R267" s="201"/>
      <c r="S267" s="201"/>
      <c r="T267" s="202"/>
      <c r="U267" s="13"/>
      <c r="V267" s="13"/>
      <c r="W267" s="13"/>
      <c r="X267" s="13"/>
      <c r="Y267" s="13"/>
      <c r="Z267" s="13"/>
      <c r="AA267" s="13"/>
      <c r="AB267" s="13"/>
      <c r="AC267" s="13"/>
      <c r="AD267" s="13"/>
      <c r="AE267" s="13"/>
      <c r="AT267" s="197" t="s">
        <v>265</v>
      </c>
      <c r="AU267" s="197" t="s">
        <v>85</v>
      </c>
      <c r="AV267" s="13" t="s">
        <v>82</v>
      </c>
      <c r="AW267" s="13" t="s">
        <v>32</v>
      </c>
      <c r="AX267" s="13" t="s">
        <v>75</v>
      </c>
      <c r="AY267" s="197" t="s">
        <v>257</v>
      </c>
    </row>
    <row r="268" s="14" customFormat="1">
      <c r="A268" s="14"/>
      <c r="B268" s="203"/>
      <c r="C268" s="14"/>
      <c r="D268" s="196" t="s">
        <v>265</v>
      </c>
      <c r="E268" s="204" t="s">
        <v>1</v>
      </c>
      <c r="F268" s="205" t="s">
        <v>4680</v>
      </c>
      <c r="G268" s="14"/>
      <c r="H268" s="206">
        <v>14.09</v>
      </c>
      <c r="I268" s="207"/>
      <c r="J268" s="14"/>
      <c r="K268" s="14"/>
      <c r="L268" s="203"/>
      <c r="M268" s="208"/>
      <c r="N268" s="209"/>
      <c r="O268" s="209"/>
      <c r="P268" s="209"/>
      <c r="Q268" s="209"/>
      <c r="R268" s="209"/>
      <c r="S268" s="209"/>
      <c r="T268" s="210"/>
      <c r="U268" s="14"/>
      <c r="V268" s="14"/>
      <c r="W268" s="14"/>
      <c r="X268" s="14"/>
      <c r="Y268" s="14"/>
      <c r="Z268" s="14"/>
      <c r="AA268" s="14"/>
      <c r="AB268" s="14"/>
      <c r="AC268" s="14"/>
      <c r="AD268" s="14"/>
      <c r="AE268" s="14"/>
      <c r="AT268" s="204" t="s">
        <v>265</v>
      </c>
      <c r="AU268" s="204" t="s">
        <v>85</v>
      </c>
      <c r="AV268" s="14" t="s">
        <v>85</v>
      </c>
      <c r="AW268" s="14" t="s">
        <v>32</v>
      </c>
      <c r="AX268" s="14" t="s">
        <v>75</v>
      </c>
      <c r="AY268" s="204" t="s">
        <v>257</v>
      </c>
    </row>
    <row r="269" s="13" customFormat="1">
      <c r="A269" s="13"/>
      <c r="B269" s="195"/>
      <c r="C269" s="13"/>
      <c r="D269" s="196" t="s">
        <v>265</v>
      </c>
      <c r="E269" s="197" t="s">
        <v>1</v>
      </c>
      <c r="F269" s="198" t="s">
        <v>4653</v>
      </c>
      <c r="G269" s="13"/>
      <c r="H269" s="197" t="s">
        <v>1</v>
      </c>
      <c r="I269" s="199"/>
      <c r="J269" s="13"/>
      <c r="K269" s="13"/>
      <c r="L269" s="195"/>
      <c r="M269" s="200"/>
      <c r="N269" s="201"/>
      <c r="O269" s="201"/>
      <c r="P269" s="201"/>
      <c r="Q269" s="201"/>
      <c r="R269" s="201"/>
      <c r="S269" s="201"/>
      <c r="T269" s="202"/>
      <c r="U269" s="13"/>
      <c r="V269" s="13"/>
      <c r="W269" s="13"/>
      <c r="X269" s="13"/>
      <c r="Y269" s="13"/>
      <c r="Z269" s="13"/>
      <c r="AA269" s="13"/>
      <c r="AB269" s="13"/>
      <c r="AC269" s="13"/>
      <c r="AD269" s="13"/>
      <c r="AE269" s="13"/>
      <c r="AT269" s="197" t="s">
        <v>265</v>
      </c>
      <c r="AU269" s="197" t="s">
        <v>85</v>
      </c>
      <c r="AV269" s="13" t="s">
        <v>82</v>
      </c>
      <c r="AW269" s="13" t="s">
        <v>32</v>
      </c>
      <c r="AX269" s="13" t="s">
        <v>75</v>
      </c>
      <c r="AY269" s="197" t="s">
        <v>257</v>
      </c>
    </row>
    <row r="270" s="14" customFormat="1">
      <c r="A270" s="14"/>
      <c r="B270" s="203"/>
      <c r="C270" s="14"/>
      <c r="D270" s="196" t="s">
        <v>265</v>
      </c>
      <c r="E270" s="204" t="s">
        <v>1</v>
      </c>
      <c r="F270" s="205" t="s">
        <v>4681</v>
      </c>
      <c r="G270" s="14"/>
      <c r="H270" s="206">
        <v>8.8200000000000003</v>
      </c>
      <c r="I270" s="207"/>
      <c r="J270" s="14"/>
      <c r="K270" s="14"/>
      <c r="L270" s="203"/>
      <c r="M270" s="208"/>
      <c r="N270" s="209"/>
      <c r="O270" s="209"/>
      <c r="P270" s="209"/>
      <c r="Q270" s="209"/>
      <c r="R270" s="209"/>
      <c r="S270" s="209"/>
      <c r="T270" s="210"/>
      <c r="U270" s="14"/>
      <c r="V270" s="14"/>
      <c r="W270" s="14"/>
      <c r="X270" s="14"/>
      <c r="Y270" s="14"/>
      <c r="Z270" s="14"/>
      <c r="AA270" s="14"/>
      <c r="AB270" s="14"/>
      <c r="AC270" s="14"/>
      <c r="AD270" s="14"/>
      <c r="AE270" s="14"/>
      <c r="AT270" s="204" t="s">
        <v>265</v>
      </c>
      <c r="AU270" s="204" t="s">
        <v>85</v>
      </c>
      <c r="AV270" s="14" t="s">
        <v>85</v>
      </c>
      <c r="AW270" s="14" t="s">
        <v>32</v>
      </c>
      <c r="AX270" s="14" t="s">
        <v>75</v>
      </c>
      <c r="AY270" s="204" t="s">
        <v>257</v>
      </c>
    </row>
    <row r="271" s="13" customFormat="1">
      <c r="A271" s="13"/>
      <c r="B271" s="195"/>
      <c r="C271" s="13"/>
      <c r="D271" s="196" t="s">
        <v>265</v>
      </c>
      <c r="E271" s="197" t="s">
        <v>1</v>
      </c>
      <c r="F271" s="198" t="s">
        <v>4682</v>
      </c>
      <c r="G271" s="13"/>
      <c r="H271" s="197" t="s">
        <v>1</v>
      </c>
      <c r="I271" s="199"/>
      <c r="J271" s="13"/>
      <c r="K271" s="13"/>
      <c r="L271" s="195"/>
      <c r="M271" s="200"/>
      <c r="N271" s="201"/>
      <c r="O271" s="201"/>
      <c r="P271" s="201"/>
      <c r="Q271" s="201"/>
      <c r="R271" s="201"/>
      <c r="S271" s="201"/>
      <c r="T271" s="202"/>
      <c r="U271" s="13"/>
      <c r="V271" s="13"/>
      <c r="W271" s="13"/>
      <c r="X271" s="13"/>
      <c r="Y271" s="13"/>
      <c r="Z271" s="13"/>
      <c r="AA271" s="13"/>
      <c r="AB271" s="13"/>
      <c r="AC271" s="13"/>
      <c r="AD271" s="13"/>
      <c r="AE271" s="13"/>
      <c r="AT271" s="197" t="s">
        <v>265</v>
      </c>
      <c r="AU271" s="197" t="s">
        <v>85</v>
      </c>
      <c r="AV271" s="13" t="s">
        <v>82</v>
      </c>
      <c r="AW271" s="13" t="s">
        <v>32</v>
      </c>
      <c r="AX271" s="13" t="s">
        <v>75</v>
      </c>
      <c r="AY271" s="197" t="s">
        <v>257</v>
      </c>
    </row>
    <row r="272" s="14" customFormat="1">
      <c r="A272" s="14"/>
      <c r="B272" s="203"/>
      <c r="C272" s="14"/>
      <c r="D272" s="196" t="s">
        <v>265</v>
      </c>
      <c r="E272" s="204" t="s">
        <v>1</v>
      </c>
      <c r="F272" s="205" t="s">
        <v>4683</v>
      </c>
      <c r="G272" s="14"/>
      <c r="H272" s="206">
        <v>19.57</v>
      </c>
      <c r="I272" s="207"/>
      <c r="J272" s="14"/>
      <c r="K272" s="14"/>
      <c r="L272" s="203"/>
      <c r="M272" s="208"/>
      <c r="N272" s="209"/>
      <c r="O272" s="209"/>
      <c r="P272" s="209"/>
      <c r="Q272" s="209"/>
      <c r="R272" s="209"/>
      <c r="S272" s="209"/>
      <c r="T272" s="210"/>
      <c r="U272" s="14"/>
      <c r="V272" s="14"/>
      <c r="W272" s="14"/>
      <c r="X272" s="14"/>
      <c r="Y272" s="14"/>
      <c r="Z272" s="14"/>
      <c r="AA272" s="14"/>
      <c r="AB272" s="14"/>
      <c r="AC272" s="14"/>
      <c r="AD272" s="14"/>
      <c r="AE272" s="14"/>
      <c r="AT272" s="204" t="s">
        <v>265</v>
      </c>
      <c r="AU272" s="204" t="s">
        <v>85</v>
      </c>
      <c r="AV272" s="14" t="s">
        <v>85</v>
      </c>
      <c r="AW272" s="14" t="s">
        <v>32</v>
      </c>
      <c r="AX272" s="14" t="s">
        <v>75</v>
      </c>
      <c r="AY272" s="204" t="s">
        <v>257</v>
      </c>
    </row>
    <row r="273" s="13" customFormat="1">
      <c r="A273" s="13"/>
      <c r="B273" s="195"/>
      <c r="C273" s="13"/>
      <c r="D273" s="196" t="s">
        <v>265</v>
      </c>
      <c r="E273" s="197" t="s">
        <v>1</v>
      </c>
      <c r="F273" s="198" t="s">
        <v>4684</v>
      </c>
      <c r="G273" s="13"/>
      <c r="H273" s="197" t="s">
        <v>1</v>
      </c>
      <c r="I273" s="199"/>
      <c r="J273" s="13"/>
      <c r="K273" s="13"/>
      <c r="L273" s="195"/>
      <c r="M273" s="200"/>
      <c r="N273" s="201"/>
      <c r="O273" s="201"/>
      <c r="P273" s="201"/>
      <c r="Q273" s="201"/>
      <c r="R273" s="201"/>
      <c r="S273" s="201"/>
      <c r="T273" s="202"/>
      <c r="U273" s="13"/>
      <c r="V273" s="13"/>
      <c r="W273" s="13"/>
      <c r="X273" s="13"/>
      <c r="Y273" s="13"/>
      <c r="Z273" s="13"/>
      <c r="AA273" s="13"/>
      <c r="AB273" s="13"/>
      <c r="AC273" s="13"/>
      <c r="AD273" s="13"/>
      <c r="AE273" s="13"/>
      <c r="AT273" s="197" t="s">
        <v>265</v>
      </c>
      <c r="AU273" s="197" t="s">
        <v>85</v>
      </c>
      <c r="AV273" s="13" t="s">
        <v>82</v>
      </c>
      <c r="AW273" s="13" t="s">
        <v>32</v>
      </c>
      <c r="AX273" s="13" t="s">
        <v>75</v>
      </c>
      <c r="AY273" s="197" t="s">
        <v>257</v>
      </c>
    </row>
    <row r="274" s="14" customFormat="1">
      <c r="A274" s="14"/>
      <c r="B274" s="203"/>
      <c r="C274" s="14"/>
      <c r="D274" s="196" t="s">
        <v>265</v>
      </c>
      <c r="E274" s="204" t="s">
        <v>1</v>
      </c>
      <c r="F274" s="205" t="s">
        <v>4685</v>
      </c>
      <c r="G274" s="14"/>
      <c r="H274" s="206">
        <v>23.5</v>
      </c>
      <c r="I274" s="207"/>
      <c r="J274" s="14"/>
      <c r="K274" s="14"/>
      <c r="L274" s="203"/>
      <c r="M274" s="208"/>
      <c r="N274" s="209"/>
      <c r="O274" s="209"/>
      <c r="P274" s="209"/>
      <c r="Q274" s="209"/>
      <c r="R274" s="209"/>
      <c r="S274" s="209"/>
      <c r="T274" s="210"/>
      <c r="U274" s="14"/>
      <c r="V274" s="14"/>
      <c r="W274" s="14"/>
      <c r="X274" s="14"/>
      <c r="Y274" s="14"/>
      <c r="Z274" s="14"/>
      <c r="AA274" s="14"/>
      <c r="AB274" s="14"/>
      <c r="AC274" s="14"/>
      <c r="AD274" s="14"/>
      <c r="AE274" s="14"/>
      <c r="AT274" s="204" t="s">
        <v>265</v>
      </c>
      <c r="AU274" s="204" t="s">
        <v>85</v>
      </c>
      <c r="AV274" s="14" t="s">
        <v>85</v>
      </c>
      <c r="AW274" s="14" t="s">
        <v>32</v>
      </c>
      <c r="AX274" s="14" t="s">
        <v>75</v>
      </c>
      <c r="AY274" s="204" t="s">
        <v>257</v>
      </c>
    </row>
    <row r="275" s="13" customFormat="1">
      <c r="A275" s="13"/>
      <c r="B275" s="195"/>
      <c r="C275" s="13"/>
      <c r="D275" s="196" t="s">
        <v>265</v>
      </c>
      <c r="E275" s="197" t="s">
        <v>1</v>
      </c>
      <c r="F275" s="198" t="s">
        <v>4686</v>
      </c>
      <c r="G275" s="13"/>
      <c r="H275" s="197" t="s">
        <v>1</v>
      </c>
      <c r="I275" s="199"/>
      <c r="J275" s="13"/>
      <c r="K275" s="13"/>
      <c r="L275" s="195"/>
      <c r="M275" s="200"/>
      <c r="N275" s="201"/>
      <c r="O275" s="201"/>
      <c r="P275" s="201"/>
      <c r="Q275" s="201"/>
      <c r="R275" s="201"/>
      <c r="S275" s="201"/>
      <c r="T275" s="202"/>
      <c r="U275" s="13"/>
      <c r="V275" s="13"/>
      <c r="W275" s="13"/>
      <c r="X275" s="13"/>
      <c r="Y275" s="13"/>
      <c r="Z275" s="13"/>
      <c r="AA275" s="13"/>
      <c r="AB275" s="13"/>
      <c r="AC275" s="13"/>
      <c r="AD275" s="13"/>
      <c r="AE275" s="13"/>
      <c r="AT275" s="197" t="s">
        <v>265</v>
      </c>
      <c r="AU275" s="197" t="s">
        <v>85</v>
      </c>
      <c r="AV275" s="13" t="s">
        <v>82</v>
      </c>
      <c r="AW275" s="13" t="s">
        <v>32</v>
      </c>
      <c r="AX275" s="13" t="s">
        <v>75</v>
      </c>
      <c r="AY275" s="197" t="s">
        <v>257</v>
      </c>
    </row>
    <row r="276" s="14" customFormat="1">
      <c r="A276" s="14"/>
      <c r="B276" s="203"/>
      <c r="C276" s="14"/>
      <c r="D276" s="196" t="s">
        <v>265</v>
      </c>
      <c r="E276" s="204" t="s">
        <v>1</v>
      </c>
      <c r="F276" s="205" t="s">
        <v>4687</v>
      </c>
      <c r="G276" s="14"/>
      <c r="H276" s="206">
        <v>13.130000000000001</v>
      </c>
      <c r="I276" s="207"/>
      <c r="J276" s="14"/>
      <c r="K276" s="14"/>
      <c r="L276" s="203"/>
      <c r="M276" s="208"/>
      <c r="N276" s="209"/>
      <c r="O276" s="209"/>
      <c r="P276" s="209"/>
      <c r="Q276" s="209"/>
      <c r="R276" s="209"/>
      <c r="S276" s="209"/>
      <c r="T276" s="210"/>
      <c r="U276" s="14"/>
      <c r="V276" s="14"/>
      <c r="W276" s="14"/>
      <c r="X276" s="14"/>
      <c r="Y276" s="14"/>
      <c r="Z276" s="14"/>
      <c r="AA276" s="14"/>
      <c r="AB276" s="14"/>
      <c r="AC276" s="14"/>
      <c r="AD276" s="14"/>
      <c r="AE276" s="14"/>
      <c r="AT276" s="204" t="s">
        <v>265</v>
      </c>
      <c r="AU276" s="204" t="s">
        <v>85</v>
      </c>
      <c r="AV276" s="14" t="s">
        <v>85</v>
      </c>
      <c r="AW276" s="14" t="s">
        <v>32</v>
      </c>
      <c r="AX276" s="14" t="s">
        <v>75</v>
      </c>
      <c r="AY276" s="204" t="s">
        <v>257</v>
      </c>
    </row>
    <row r="277" s="13" customFormat="1">
      <c r="A277" s="13"/>
      <c r="B277" s="195"/>
      <c r="C277" s="13"/>
      <c r="D277" s="196" t="s">
        <v>265</v>
      </c>
      <c r="E277" s="197" t="s">
        <v>1</v>
      </c>
      <c r="F277" s="198" t="s">
        <v>4688</v>
      </c>
      <c r="G277" s="13"/>
      <c r="H277" s="197" t="s">
        <v>1</v>
      </c>
      <c r="I277" s="199"/>
      <c r="J277" s="13"/>
      <c r="K277" s="13"/>
      <c r="L277" s="195"/>
      <c r="M277" s="200"/>
      <c r="N277" s="201"/>
      <c r="O277" s="201"/>
      <c r="P277" s="201"/>
      <c r="Q277" s="201"/>
      <c r="R277" s="201"/>
      <c r="S277" s="201"/>
      <c r="T277" s="202"/>
      <c r="U277" s="13"/>
      <c r="V277" s="13"/>
      <c r="W277" s="13"/>
      <c r="X277" s="13"/>
      <c r="Y277" s="13"/>
      <c r="Z277" s="13"/>
      <c r="AA277" s="13"/>
      <c r="AB277" s="13"/>
      <c r="AC277" s="13"/>
      <c r="AD277" s="13"/>
      <c r="AE277" s="13"/>
      <c r="AT277" s="197" t="s">
        <v>265</v>
      </c>
      <c r="AU277" s="197" t="s">
        <v>85</v>
      </c>
      <c r="AV277" s="13" t="s">
        <v>82</v>
      </c>
      <c r="AW277" s="13" t="s">
        <v>32</v>
      </c>
      <c r="AX277" s="13" t="s">
        <v>75</v>
      </c>
      <c r="AY277" s="197" t="s">
        <v>257</v>
      </c>
    </row>
    <row r="278" s="14" customFormat="1">
      <c r="A278" s="14"/>
      <c r="B278" s="203"/>
      <c r="C278" s="14"/>
      <c r="D278" s="196" t="s">
        <v>265</v>
      </c>
      <c r="E278" s="204" t="s">
        <v>1</v>
      </c>
      <c r="F278" s="205" t="s">
        <v>4689</v>
      </c>
      <c r="G278" s="14"/>
      <c r="H278" s="206">
        <v>24.91</v>
      </c>
      <c r="I278" s="207"/>
      <c r="J278" s="14"/>
      <c r="K278" s="14"/>
      <c r="L278" s="203"/>
      <c r="M278" s="208"/>
      <c r="N278" s="209"/>
      <c r="O278" s="209"/>
      <c r="P278" s="209"/>
      <c r="Q278" s="209"/>
      <c r="R278" s="209"/>
      <c r="S278" s="209"/>
      <c r="T278" s="210"/>
      <c r="U278" s="14"/>
      <c r="V278" s="14"/>
      <c r="W278" s="14"/>
      <c r="X278" s="14"/>
      <c r="Y278" s="14"/>
      <c r="Z278" s="14"/>
      <c r="AA278" s="14"/>
      <c r="AB278" s="14"/>
      <c r="AC278" s="14"/>
      <c r="AD278" s="14"/>
      <c r="AE278" s="14"/>
      <c r="AT278" s="204" t="s">
        <v>265</v>
      </c>
      <c r="AU278" s="204" t="s">
        <v>85</v>
      </c>
      <c r="AV278" s="14" t="s">
        <v>85</v>
      </c>
      <c r="AW278" s="14" t="s">
        <v>32</v>
      </c>
      <c r="AX278" s="14" t="s">
        <v>75</v>
      </c>
      <c r="AY278" s="204" t="s">
        <v>257</v>
      </c>
    </row>
    <row r="279" s="13" customFormat="1">
      <c r="A279" s="13"/>
      <c r="B279" s="195"/>
      <c r="C279" s="13"/>
      <c r="D279" s="196" t="s">
        <v>265</v>
      </c>
      <c r="E279" s="197" t="s">
        <v>1</v>
      </c>
      <c r="F279" s="198" t="s">
        <v>4690</v>
      </c>
      <c r="G279" s="13"/>
      <c r="H279" s="197" t="s">
        <v>1</v>
      </c>
      <c r="I279" s="199"/>
      <c r="J279" s="13"/>
      <c r="K279" s="13"/>
      <c r="L279" s="195"/>
      <c r="M279" s="200"/>
      <c r="N279" s="201"/>
      <c r="O279" s="201"/>
      <c r="P279" s="201"/>
      <c r="Q279" s="201"/>
      <c r="R279" s="201"/>
      <c r="S279" s="201"/>
      <c r="T279" s="202"/>
      <c r="U279" s="13"/>
      <c r="V279" s="13"/>
      <c r="W279" s="13"/>
      <c r="X279" s="13"/>
      <c r="Y279" s="13"/>
      <c r="Z279" s="13"/>
      <c r="AA279" s="13"/>
      <c r="AB279" s="13"/>
      <c r="AC279" s="13"/>
      <c r="AD279" s="13"/>
      <c r="AE279" s="13"/>
      <c r="AT279" s="197" t="s">
        <v>265</v>
      </c>
      <c r="AU279" s="197" t="s">
        <v>85</v>
      </c>
      <c r="AV279" s="13" t="s">
        <v>82</v>
      </c>
      <c r="AW279" s="13" t="s">
        <v>32</v>
      </c>
      <c r="AX279" s="13" t="s">
        <v>75</v>
      </c>
      <c r="AY279" s="197" t="s">
        <v>257</v>
      </c>
    </row>
    <row r="280" s="14" customFormat="1">
      <c r="A280" s="14"/>
      <c r="B280" s="203"/>
      <c r="C280" s="14"/>
      <c r="D280" s="196" t="s">
        <v>265</v>
      </c>
      <c r="E280" s="204" t="s">
        <v>1</v>
      </c>
      <c r="F280" s="205" t="s">
        <v>4691</v>
      </c>
      <c r="G280" s="14"/>
      <c r="H280" s="206">
        <v>19.559999999999999</v>
      </c>
      <c r="I280" s="207"/>
      <c r="J280" s="14"/>
      <c r="K280" s="14"/>
      <c r="L280" s="203"/>
      <c r="M280" s="208"/>
      <c r="N280" s="209"/>
      <c r="O280" s="209"/>
      <c r="P280" s="209"/>
      <c r="Q280" s="209"/>
      <c r="R280" s="209"/>
      <c r="S280" s="209"/>
      <c r="T280" s="210"/>
      <c r="U280" s="14"/>
      <c r="V280" s="14"/>
      <c r="W280" s="14"/>
      <c r="X280" s="14"/>
      <c r="Y280" s="14"/>
      <c r="Z280" s="14"/>
      <c r="AA280" s="14"/>
      <c r="AB280" s="14"/>
      <c r="AC280" s="14"/>
      <c r="AD280" s="14"/>
      <c r="AE280" s="14"/>
      <c r="AT280" s="204" t="s">
        <v>265</v>
      </c>
      <c r="AU280" s="204" t="s">
        <v>85</v>
      </c>
      <c r="AV280" s="14" t="s">
        <v>85</v>
      </c>
      <c r="AW280" s="14" t="s">
        <v>32</v>
      </c>
      <c r="AX280" s="14" t="s">
        <v>75</v>
      </c>
      <c r="AY280" s="204" t="s">
        <v>257</v>
      </c>
    </row>
    <row r="281" s="13" customFormat="1">
      <c r="A281" s="13"/>
      <c r="B281" s="195"/>
      <c r="C281" s="13"/>
      <c r="D281" s="196" t="s">
        <v>265</v>
      </c>
      <c r="E281" s="197" t="s">
        <v>1</v>
      </c>
      <c r="F281" s="198" t="s">
        <v>4692</v>
      </c>
      <c r="G281" s="13"/>
      <c r="H281" s="197" t="s">
        <v>1</v>
      </c>
      <c r="I281" s="199"/>
      <c r="J281" s="13"/>
      <c r="K281" s="13"/>
      <c r="L281" s="195"/>
      <c r="M281" s="200"/>
      <c r="N281" s="201"/>
      <c r="O281" s="201"/>
      <c r="P281" s="201"/>
      <c r="Q281" s="201"/>
      <c r="R281" s="201"/>
      <c r="S281" s="201"/>
      <c r="T281" s="202"/>
      <c r="U281" s="13"/>
      <c r="V281" s="13"/>
      <c r="W281" s="13"/>
      <c r="X281" s="13"/>
      <c r="Y281" s="13"/>
      <c r="Z281" s="13"/>
      <c r="AA281" s="13"/>
      <c r="AB281" s="13"/>
      <c r="AC281" s="13"/>
      <c r="AD281" s="13"/>
      <c r="AE281" s="13"/>
      <c r="AT281" s="197" t="s">
        <v>265</v>
      </c>
      <c r="AU281" s="197" t="s">
        <v>85</v>
      </c>
      <c r="AV281" s="13" t="s">
        <v>82</v>
      </c>
      <c r="AW281" s="13" t="s">
        <v>32</v>
      </c>
      <c r="AX281" s="13" t="s">
        <v>75</v>
      </c>
      <c r="AY281" s="197" t="s">
        <v>257</v>
      </c>
    </row>
    <row r="282" s="14" customFormat="1">
      <c r="A282" s="14"/>
      <c r="B282" s="203"/>
      <c r="C282" s="14"/>
      <c r="D282" s="196" t="s">
        <v>265</v>
      </c>
      <c r="E282" s="204" t="s">
        <v>1</v>
      </c>
      <c r="F282" s="205" t="s">
        <v>4693</v>
      </c>
      <c r="G282" s="14"/>
      <c r="H282" s="206">
        <v>9.7799999999999994</v>
      </c>
      <c r="I282" s="207"/>
      <c r="J282" s="14"/>
      <c r="K282" s="14"/>
      <c r="L282" s="203"/>
      <c r="M282" s="208"/>
      <c r="N282" s="209"/>
      <c r="O282" s="209"/>
      <c r="P282" s="209"/>
      <c r="Q282" s="209"/>
      <c r="R282" s="209"/>
      <c r="S282" s="209"/>
      <c r="T282" s="210"/>
      <c r="U282" s="14"/>
      <c r="V282" s="14"/>
      <c r="W282" s="14"/>
      <c r="X282" s="14"/>
      <c r="Y282" s="14"/>
      <c r="Z282" s="14"/>
      <c r="AA282" s="14"/>
      <c r="AB282" s="14"/>
      <c r="AC282" s="14"/>
      <c r="AD282" s="14"/>
      <c r="AE282" s="14"/>
      <c r="AT282" s="204" t="s">
        <v>265</v>
      </c>
      <c r="AU282" s="204" t="s">
        <v>85</v>
      </c>
      <c r="AV282" s="14" t="s">
        <v>85</v>
      </c>
      <c r="AW282" s="14" t="s">
        <v>32</v>
      </c>
      <c r="AX282" s="14" t="s">
        <v>75</v>
      </c>
      <c r="AY282" s="204" t="s">
        <v>257</v>
      </c>
    </row>
    <row r="283" s="13" customFormat="1">
      <c r="A283" s="13"/>
      <c r="B283" s="195"/>
      <c r="C283" s="13"/>
      <c r="D283" s="196" t="s">
        <v>265</v>
      </c>
      <c r="E283" s="197" t="s">
        <v>1</v>
      </c>
      <c r="F283" s="198" t="s">
        <v>4694</v>
      </c>
      <c r="G283" s="13"/>
      <c r="H283" s="197" t="s">
        <v>1</v>
      </c>
      <c r="I283" s="199"/>
      <c r="J283" s="13"/>
      <c r="K283" s="13"/>
      <c r="L283" s="195"/>
      <c r="M283" s="200"/>
      <c r="N283" s="201"/>
      <c r="O283" s="201"/>
      <c r="P283" s="201"/>
      <c r="Q283" s="201"/>
      <c r="R283" s="201"/>
      <c r="S283" s="201"/>
      <c r="T283" s="202"/>
      <c r="U283" s="13"/>
      <c r="V283" s="13"/>
      <c r="W283" s="13"/>
      <c r="X283" s="13"/>
      <c r="Y283" s="13"/>
      <c r="Z283" s="13"/>
      <c r="AA283" s="13"/>
      <c r="AB283" s="13"/>
      <c r="AC283" s="13"/>
      <c r="AD283" s="13"/>
      <c r="AE283" s="13"/>
      <c r="AT283" s="197" t="s">
        <v>265</v>
      </c>
      <c r="AU283" s="197" t="s">
        <v>85</v>
      </c>
      <c r="AV283" s="13" t="s">
        <v>82</v>
      </c>
      <c r="AW283" s="13" t="s">
        <v>32</v>
      </c>
      <c r="AX283" s="13" t="s">
        <v>75</v>
      </c>
      <c r="AY283" s="197" t="s">
        <v>257</v>
      </c>
    </row>
    <row r="284" s="14" customFormat="1">
      <c r="A284" s="14"/>
      <c r="B284" s="203"/>
      <c r="C284" s="14"/>
      <c r="D284" s="196" t="s">
        <v>265</v>
      </c>
      <c r="E284" s="204" t="s">
        <v>1</v>
      </c>
      <c r="F284" s="205" t="s">
        <v>4695</v>
      </c>
      <c r="G284" s="14"/>
      <c r="H284" s="206">
        <v>27.41</v>
      </c>
      <c r="I284" s="207"/>
      <c r="J284" s="14"/>
      <c r="K284" s="14"/>
      <c r="L284" s="203"/>
      <c r="M284" s="208"/>
      <c r="N284" s="209"/>
      <c r="O284" s="209"/>
      <c r="P284" s="209"/>
      <c r="Q284" s="209"/>
      <c r="R284" s="209"/>
      <c r="S284" s="209"/>
      <c r="T284" s="210"/>
      <c r="U284" s="14"/>
      <c r="V284" s="14"/>
      <c r="W284" s="14"/>
      <c r="X284" s="14"/>
      <c r="Y284" s="14"/>
      <c r="Z284" s="14"/>
      <c r="AA284" s="14"/>
      <c r="AB284" s="14"/>
      <c r="AC284" s="14"/>
      <c r="AD284" s="14"/>
      <c r="AE284" s="14"/>
      <c r="AT284" s="204" t="s">
        <v>265</v>
      </c>
      <c r="AU284" s="204" t="s">
        <v>85</v>
      </c>
      <c r="AV284" s="14" t="s">
        <v>85</v>
      </c>
      <c r="AW284" s="14" t="s">
        <v>32</v>
      </c>
      <c r="AX284" s="14" t="s">
        <v>75</v>
      </c>
      <c r="AY284" s="204" t="s">
        <v>257</v>
      </c>
    </row>
    <row r="285" s="13" customFormat="1">
      <c r="A285" s="13"/>
      <c r="B285" s="195"/>
      <c r="C285" s="13"/>
      <c r="D285" s="196" t="s">
        <v>265</v>
      </c>
      <c r="E285" s="197" t="s">
        <v>1</v>
      </c>
      <c r="F285" s="198" t="s">
        <v>4696</v>
      </c>
      <c r="G285" s="13"/>
      <c r="H285" s="197" t="s">
        <v>1</v>
      </c>
      <c r="I285" s="199"/>
      <c r="J285" s="13"/>
      <c r="K285" s="13"/>
      <c r="L285" s="195"/>
      <c r="M285" s="200"/>
      <c r="N285" s="201"/>
      <c r="O285" s="201"/>
      <c r="P285" s="201"/>
      <c r="Q285" s="201"/>
      <c r="R285" s="201"/>
      <c r="S285" s="201"/>
      <c r="T285" s="202"/>
      <c r="U285" s="13"/>
      <c r="V285" s="13"/>
      <c r="W285" s="13"/>
      <c r="X285" s="13"/>
      <c r="Y285" s="13"/>
      <c r="Z285" s="13"/>
      <c r="AA285" s="13"/>
      <c r="AB285" s="13"/>
      <c r="AC285" s="13"/>
      <c r="AD285" s="13"/>
      <c r="AE285" s="13"/>
      <c r="AT285" s="197" t="s">
        <v>265</v>
      </c>
      <c r="AU285" s="197" t="s">
        <v>85</v>
      </c>
      <c r="AV285" s="13" t="s">
        <v>82</v>
      </c>
      <c r="AW285" s="13" t="s">
        <v>32</v>
      </c>
      <c r="AX285" s="13" t="s">
        <v>75</v>
      </c>
      <c r="AY285" s="197" t="s">
        <v>257</v>
      </c>
    </row>
    <row r="286" s="14" customFormat="1">
      <c r="A286" s="14"/>
      <c r="B286" s="203"/>
      <c r="C286" s="14"/>
      <c r="D286" s="196" t="s">
        <v>265</v>
      </c>
      <c r="E286" s="204" t="s">
        <v>1</v>
      </c>
      <c r="F286" s="205" t="s">
        <v>4697</v>
      </c>
      <c r="G286" s="14"/>
      <c r="H286" s="206">
        <v>28.359999999999999</v>
      </c>
      <c r="I286" s="207"/>
      <c r="J286" s="14"/>
      <c r="K286" s="14"/>
      <c r="L286" s="203"/>
      <c r="M286" s="208"/>
      <c r="N286" s="209"/>
      <c r="O286" s="209"/>
      <c r="P286" s="209"/>
      <c r="Q286" s="209"/>
      <c r="R286" s="209"/>
      <c r="S286" s="209"/>
      <c r="T286" s="210"/>
      <c r="U286" s="14"/>
      <c r="V286" s="14"/>
      <c r="W286" s="14"/>
      <c r="X286" s="14"/>
      <c r="Y286" s="14"/>
      <c r="Z286" s="14"/>
      <c r="AA286" s="14"/>
      <c r="AB286" s="14"/>
      <c r="AC286" s="14"/>
      <c r="AD286" s="14"/>
      <c r="AE286" s="14"/>
      <c r="AT286" s="204" t="s">
        <v>265</v>
      </c>
      <c r="AU286" s="204" t="s">
        <v>85</v>
      </c>
      <c r="AV286" s="14" t="s">
        <v>85</v>
      </c>
      <c r="AW286" s="14" t="s">
        <v>32</v>
      </c>
      <c r="AX286" s="14" t="s">
        <v>75</v>
      </c>
      <c r="AY286" s="204" t="s">
        <v>257</v>
      </c>
    </row>
    <row r="287" s="13" customFormat="1">
      <c r="A287" s="13"/>
      <c r="B287" s="195"/>
      <c r="C287" s="13"/>
      <c r="D287" s="196" t="s">
        <v>265</v>
      </c>
      <c r="E287" s="197" t="s">
        <v>1</v>
      </c>
      <c r="F287" s="198" t="s">
        <v>4698</v>
      </c>
      <c r="G287" s="13"/>
      <c r="H287" s="197" t="s">
        <v>1</v>
      </c>
      <c r="I287" s="199"/>
      <c r="J287" s="13"/>
      <c r="K287" s="13"/>
      <c r="L287" s="195"/>
      <c r="M287" s="200"/>
      <c r="N287" s="201"/>
      <c r="O287" s="201"/>
      <c r="P287" s="201"/>
      <c r="Q287" s="201"/>
      <c r="R287" s="201"/>
      <c r="S287" s="201"/>
      <c r="T287" s="202"/>
      <c r="U287" s="13"/>
      <c r="V287" s="13"/>
      <c r="W287" s="13"/>
      <c r="X287" s="13"/>
      <c r="Y287" s="13"/>
      <c r="Z287" s="13"/>
      <c r="AA287" s="13"/>
      <c r="AB287" s="13"/>
      <c r="AC287" s="13"/>
      <c r="AD287" s="13"/>
      <c r="AE287" s="13"/>
      <c r="AT287" s="197" t="s">
        <v>265</v>
      </c>
      <c r="AU287" s="197" t="s">
        <v>85</v>
      </c>
      <c r="AV287" s="13" t="s">
        <v>82</v>
      </c>
      <c r="AW287" s="13" t="s">
        <v>32</v>
      </c>
      <c r="AX287" s="13" t="s">
        <v>75</v>
      </c>
      <c r="AY287" s="197" t="s">
        <v>257</v>
      </c>
    </row>
    <row r="288" s="14" customFormat="1">
      <c r="A288" s="14"/>
      <c r="B288" s="203"/>
      <c r="C288" s="14"/>
      <c r="D288" s="196" t="s">
        <v>265</v>
      </c>
      <c r="E288" s="204" t="s">
        <v>1</v>
      </c>
      <c r="F288" s="205" t="s">
        <v>4699</v>
      </c>
      <c r="G288" s="14"/>
      <c r="H288" s="206">
        <v>14.01</v>
      </c>
      <c r="I288" s="207"/>
      <c r="J288" s="14"/>
      <c r="K288" s="14"/>
      <c r="L288" s="203"/>
      <c r="M288" s="208"/>
      <c r="N288" s="209"/>
      <c r="O288" s="209"/>
      <c r="P288" s="209"/>
      <c r="Q288" s="209"/>
      <c r="R288" s="209"/>
      <c r="S288" s="209"/>
      <c r="T288" s="210"/>
      <c r="U288" s="14"/>
      <c r="V288" s="14"/>
      <c r="W288" s="14"/>
      <c r="X288" s="14"/>
      <c r="Y288" s="14"/>
      <c r="Z288" s="14"/>
      <c r="AA288" s="14"/>
      <c r="AB288" s="14"/>
      <c r="AC288" s="14"/>
      <c r="AD288" s="14"/>
      <c r="AE288" s="14"/>
      <c r="AT288" s="204" t="s">
        <v>265</v>
      </c>
      <c r="AU288" s="204" t="s">
        <v>85</v>
      </c>
      <c r="AV288" s="14" t="s">
        <v>85</v>
      </c>
      <c r="AW288" s="14" t="s">
        <v>32</v>
      </c>
      <c r="AX288" s="14" t="s">
        <v>75</v>
      </c>
      <c r="AY288" s="204" t="s">
        <v>257</v>
      </c>
    </row>
    <row r="289" s="13" customFormat="1">
      <c r="A289" s="13"/>
      <c r="B289" s="195"/>
      <c r="C289" s="13"/>
      <c r="D289" s="196" t="s">
        <v>265</v>
      </c>
      <c r="E289" s="197" t="s">
        <v>1</v>
      </c>
      <c r="F289" s="198" t="s">
        <v>4684</v>
      </c>
      <c r="G289" s="13"/>
      <c r="H289" s="197" t="s">
        <v>1</v>
      </c>
      <c r="I289" s="199"/>
      <c r="J289" s="13"/>
      <c r="K289" s="13"/>
      <c r="L289" s="195"/>
      <c r="M289" s="200"/>
      <c r="N289" s="201"/>
      <c r="O289" s="201"/>
      <c r="P289" s="201"/>
      <c r="Q289" s="201"/>
      <c r="R289" s="201"/>
      <c r="S289" s="201"/>
      <c r="T289" s="202"/>
      <c r="U289" s="13"/>
      <c r="V289" s="13"/>
      <c r="W289" s="13"/>
      <c r="X289" s="13"/>
      <c r="Y289" s="13"/>
      <c r="Z289" s="13"/>
      <c r="AA289" s="13"/>
      <c r="AB289" s="13"/>
      <c r="AC289" s="13"/>
      <c r="AD289" s="13"/>
      <c r="AE289" s="13"/>
      <c r="AT289" s="197" t="s">
        <v>265</v>
      </c>
      <c r="AU289" s="197" t="s">
        <v>85</v>
      </c>
      <c r="AV289" s="13" t="s">
        <v>82</v>
      </c>
      <c r="AW289" s="13" t="s">
        <v>32</v>
      </c>
      <c r="AX289" s="13" t="s">
        <v>75</v>
      </c>
      <c r="AY289" s="197" t="s">
        <v>257</v>
      </c>
    </row>
    <row r="290" s="14" customFormat="1">
      <c r="A290" s="14"/>
      <c r="B290" s="203"/>
      <c r="C290" s="14"/>
      <c r="D290" s="196" t="s">
        <v>265</v>
      </c>
      <c r="E290" s="204" t="s">
        <v>1</v>
      </c>
      <c r="F290" s="205" t="s">
        <v>4700</v>
      </c>
      <c r="G290" s="14"/>
      <c r="H290" s="206">
        <v>22.989999999999998</v>
      </c>
      <c r="I290" s="207"/>
      <c r="J290" s="14"/>
      <c r="K290" s="14"/>
      <c r="L290" s="203"/>
      <c r="M290" s="208"/>
      <c r="N290" s="209"/>
      <c r="O290" s="209"/>
      <c r="P290" s="209"/>
      <c r="Q290" s="209"/>
      <c r="R290" s="209"/>
      <c r="S290" s="209"/>
      <c r="T290" s="210"/>
      <c r="U290" s="14"/>
      <c r="V290" s="14"/>
      <c r="W290" s="14"/>
      <c r="X290" s="14"/>
      <c r="Y290" s="14"/>
      <c r="Z290" s="14"/>
      <c r="AA290" s="14"/>
      <c r="AB290" s="14"/>
      <c r="AC290" s="14"/>
      <c r="AD290" s="14"/>
      <c r="AE290" s="14"/>
      <c r="AT290" s="204" t="s">
        <v>265</v>
      </c>
      <c r="AU290" s="204" t="s">
        <v>85</v>
      </c>
      <c r="AV290" s="14" t="s">
        <v>85</v>
      </c>
      <c r="AW290" s="14" t="s">
        <v>32</v>
      </c>
      <c r="AX290" s="14" t="s">
        <v>75</v>
      </c>
      <c r="AY290" s="204" t="s">
        <v>257</v>
      </c>
    </row>
    <row r="291" s="13" customFormat="1">
      <c r="A291" s="13"/>
      <c r="B291" s="195"/>
      <c r="C291" s="13"/>
      <c r="D291" s="196" t="s">
        <v>265</v>
      </c>
      <c r="E291" s="197" t="s">
        <v>1</v>
      </c>
      <c r="F291" s="198" t="s">
        <v>4701</v>
      </c>
      <c r="G291" s="13"/>
      <c r="H291" s="197" t="s">
        <v>1</v>
      </c>
      <c r="I291" s="199"/>
      <c r="J291" s="13"/>
      <c r="K291" s="13"/>
      <c r="L291" s="195"/>
      <c r="M291" s="200"/>
      <c r="N291" s="201"/>
      <c r="O291" s="201"/>
      <c r="P291" s="201"/>
      <c r="Q291" s="201"/>
      <c r="R291" s="201"/>
      <c r="S291" s="201"/>
      <c r="T291" s="202"/>
      <c r="U291" s="13"/>
      <c r="V291" s="13"/>
      <c r="W291" s="13"/>
      <c r="X291" s="13"/>
      <c r="Y291" s="13"/>
      <c r="Z291" s="13"/>
      <c r="AA291" s="13"/>
      <c r="AB291" s="13"/>
      <c r="AC291" s="13"/>
      <c r="AD291" s="13"/>
      <c r="AE291" s="13"/>
      <c r="AT291" s="197" t="s">
        <v>265</v>
      </c>
      <c r="AU291" s="197" t="s">
        <v>85</v>
      </c>
      <c r="AV291" s="13" t="s">
        <v>82</v>
      </c>
      <c r="AW291" s="13" t="s">
        <v>32</v>
      </c>
      <c r="AX291" s="13" t="s">
        <v>75</v>
      </c>
      <c r="AY291" s="197" t="s">
        <v>257</v>
      </c>
    </row>
    <row r="292" s="14" customFormat="1">
      <c r="A292" s="14"/>
      <c r="B292" s="203"/>
      <c r="C292" s="14"/>
      <c r="D292" s="196" t="s">
        <v>265</v>
      </c>
      <c r="E292" s="204" t="s">
        <v>1</v>
      </c>
      <c r="F292" s="205" t="s">
        <v>4702</v>
      </c>
      <c r="G292" s="14"/>
      <c r="H292" s="206">
        <v>10.09</v>
      </c>
      <c r="I292" s="207"/>
      <c r="J292" s="14"/>
      <c r="K292" s="14"/>
      <c r="L292" s="203"/>
      <c r="M292" s="208"/>
      <c r="N292" s="209"/>
      <c r="O292" s="209"/>
      <c r="P292" s="209"/>
      <c r="Q292" s="209"/>
      <c r="R292" s="209"/>
      <c r="S292" s="209"/>
      <c r="T292" s="210"/>
      <c r="U292" s="14"/>
      <c r="V292" s="14"/>
      <c r="W292" s="14"/>
      <c r="X292" s="14"/>
      <c r="Y292" s="14"/>
      <c r="Z292" s="14"/>
      <c r="AA292" s="14"/>
      <c r="AB292" s="14"/>
      <c r="AC292" s="14"/>
      <c r="AD292" s="14"/>
      <c r="AE292" s="14"/>
      <c r="AT292" s="204" t="s">
        <v>265</v>
      </c>
      <c r="AU292" s="204" t="s">
        <v>85</v>
      </c>
      <c r="AV292" s="14" t="s">
        <v>85</v>
      </c>
      <c r="AW292" s="14" t="s">
        <v>32</v>
      </c>
      <c r="AX292" s="14" t="s">
        <v>75</v>
      </c>
      <c r="AY292" s="204" t="s">
        <v>257</v>
      </c>
    </row>
    <row r="293" s="13" customFormat="1">
      <c r="A293" s="13"/>
      <c r="B293" s="195"/>
      <c r="C293" s="13"/>
      <c r="D293" s="196" t="s">
        <v>265</v>
      </c>
      <c r="E293" s="197" t="s">
        <v>1</v>
      </c>
      <c r="F293" s="198" t="s">
        <v>4703</v>
      </c>
      <c r="G293" s="13"/>
      <c r="H293" s="197" t="s">
        <v>1</v>
      </c>
      <c r="I293" s="199"/>
      <c r="J293" s="13"/>
      <c r="K293" s="13"/>
      <c r="L293" s="195"/>
      <c r="M293" s="200"/>
      <c r="N293" s="201"/>
      <c r="O293" s="201"/>
      <c r="P293" s="201"/>
      <c r="Q293" s="201"/>
      <c r="R293" s="201"/>
      <c r="S293" s="201"/>
      <c r="T293" s="202"/>
      <c r="U293" s="13"/>
      <c r="V293" s="13"/>
      <c r="W293" s="13"/>
      <c r="X293" s="13"/>
      <c r="Y293" s="13"/>
      <c r="Z293" s="13"/>
      <c r="AA293" s="13"/>
      <c r="AB293" s="13"/>
      <c r="AC293" s="13"/>
      <c r="AD293" s="13"/>
      <c r="AE293" s="13"/>
      <c r="AT293" s="197" t="s">
        <v>265</v>
      </c>
      <c r="AU293" s="197" t="s">
        <v>85</v>
      </c>
      <c r="AV293" s="13" t="s">
        <v>82</v>
      </c>
      <c r="AW293" s="13" t="s">
        <v>32</v>
      </c>
      <c r="AX293" s="13" t="s">
        <v>75</v>
      </c>
      <c r="AY293" s="197" t="s">
        <v>257</v>
      </c>
    </row>
    <row r="294" s="14" customFormat="1">
      <c r="A294" s="14"/>
      <c r="B294" s="203"/>
      <c r="C294" s="14"/>
      <c r="D294" s="196" t="s">
        <v>265</v>
      </c>
      <c r="E294" s="204" t="s">
        <v>1</v>
      </c>
      <c r="F294" s="205" t="s">
        <v>4704</v>
      </c>
      <c r="G294" s="14"/>
      <c r="H294" s="206">
        <v>42.5</v>
      </c>
      <c r="I294" s="207"/>
      <c r="J294" s="14"/>
      <c r="K294" s="14"/>
      <c r="L294" s="203"/>
      <c r="M294" s="208"/>
      <c r="N294" s="209"/>
      <c r="O294" s="209"/>
      <c r="P294" s="209"/>
      <c r="Q294" s="209"/>
      <c r="R294" s="209"/>
      <c r="S294" s="209"/>
      <c r="T294" s="210"/>
      <c r="U294" s="14"/>
      <c r="V294" s="14"/>
      <c r="W294" s="14"/>
      <c r="X294" s="14"/>
      <c r="Y294" s="14"/>
      <c r="Z294" s="14"/>
      <c r="AA294" s="14"/>
      <c r="AB294" s="14"/>
      <c r="AC294" s="14"/>
      <c r="AD294" s="14"/>
      <c r="AE294" s="14"/>
      <c r="AT294" s="204" t="s">
        <v>265</v>
      </c>
      <c r="AU294" s="204" t="s">
        <v>85</v>
      </c>
      <c r="AV294" s="14" t="s">
        <v>85</v>
      </c>
      <c r="AW294" s="14" t="s">
        <v>32</v>
      </c>
      <c r="AX294" s="14" t="s">
        <v>75</v>
      </c>
      <c r="AY294" s="204" t="s">
        <v>257</v>
      </c>
    </row>
    <row r="295" s="13" customFormat="1">
      <c r="A295" s="13"/>
      <c r="B295" s="195"/>
      <c r="C295" s="13"/>
      <c r="D295" s="196" t="s">
        <v>265</v>
      </c>
      <c r="E295" s="197" t="s">
        <v>1</v>
      </c>
      <c r="F295" s="198" t="s">
        <v>4705</v>
      </c>
      <c r="G295" s="13"/>
      <c r="H295" s="197" t="s">
        <v>1</v>
      </c>
      <c r="I295" s="199"/>
      <c r="J295" s="13"/>
      <c r="K295" s="13"/>
      <c r="L295" s="195"/>
      <c r="M295" s="200"/>
      <c r="N295" s="201"/>
      <c r="O295" s="201"/>
      <c r="P295" s="201"/>
      <c r="Q295" s="201"/>
      <c r="R295" s="201"/>
      <c r="S295" s="201"/>
      <c r="T295" s="202"/>
      <c r="U295" s="13"/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T295" s="197" t="s">
        <v>265</v>
      </c>
      <c r="AU295" s="197" t="s">
        <v>85</v>
      </c>
      <c r="AV295" s="13" t="s">
        <v>82</v>
      </c>
      <c r="AW295" s="13" t="s">
        <v>32</v>
      </c>
      <c r="AX295" s="13" t="s">
        <v>75</v>
      </c>
      <c r="AY295" s="197" t="s">
        <v>257</v>
      </c>
    </row>
    <row r="296" s="14" customFormat="1">
      <c r="A296" s="14"/>
      <c r="B296" s="203"/>
      <c r="C296" s="14"/>
      <c r="D296" s="196" t="s">
        <v>265</v>
      </c>
      <c r="E296" s="204" t="s">
        <v>1</v>
      </c>
      <c r="F296" s="205" t="s">
        <v>4706</v>
      </c>
      <c r="G296" s="14"/>
      <c r="H296" s="206">
        <v>4.4699999999999998</v>
      </c>
      <c r="I296" s="207"/>
      <c r="J296" s="14"/>
      <c r="K296" s="14"/>
      <c r="L296" s="203"/>
      <c r="M296" s="208"/>
      <c r="N296" s="209"/>
      <c r="O296" s="209"/>
      <c r="P296" s="209"/>
      <c r="Q296" s="209"/>
      <c r="R296" s="209"/>
      <c r="S296" s="209"/>
      <c r="T296" s="210"/>
      <c r="U296" s="14"/>
      <c r="V296" s="14"/>
      <c r="W296" s="14"/>
      <c r="X296" s="14"/>
      <c r="Y296" s="14"/>
      <c r="Z296" s="14"/>
      <c r="AA296" s="14"/>
      <c r="AB296" s="14"/>
      <c r="AC296" s="14"/>
      <c r="AD296" s="14"/>
      <c r="AE296" s="14"/>
      <c r="AT296" s="204" t="s">
        <v>265</v>
      </c>
      <c r="AU296" s="204" t="s">
        <v>85</v>
      </c>
      <c r="AV296" s="14" t="s">
        <v>85</v>
      </c>
      <c r="AW296" s="14" t="s">
        <v>32</v>
      </c>
      <c r="AX296" s="14" t="s">
        <v>75</v>
      </c>
      <c r="AY296" s="204" t="s">
        <v>257</v>
      </c>
    </row>
    <row r="297" s="13" customFormat="1">
      <c r="A297" s="13"/>
      <c r="B297" s="195"/>
      <c r="C297" s="13"/>
      <c r="D297" s="196" t="s">
        <v>265</v>
      </c>
      <c r="E297" s="197" t="s">
        <v>1</v>
      </c>
      <c r="F297" s="198" t="s">
        <v>4707</v>
      </c>
      <c r="G297" s="13"/>
      <c r="H297" s="197" t="s">
        <v>1</v>
      </c>
      <c r="I297" s="199"/>
      <c r="J297" s="13"/>
      <c r="K297" s="13"/>
      <c r="L297" s="195"/>
      <c r="M297" s="200"/>
      <c r="N297" s="201"/>
      <c r="O297" s="201"/>
      <c r="P297" s="201"/>
      <c r="Q297" s="201"/>
      <c r="R297" s="201"/>
      <c r="S297" s="201"/>
      <c r="T297" s="202"/>
      <c r="U297" s="13"/>
      <c r="V297" s="13"/>
      <c r="W297" s="13"/>
      <c r="X297" s="13"/>
      <c r="Y297" s="13"/>
      <c r="Z297" s="13"/>
      <c r="AA297" s="13"/>
      <c r="AB297" s="13"/>
      <c r="AC297" s="13"/>
      <c r="AD297" s="13"/>
      <c r="AE297" s="13"/>
      <c r="AT297" s="197" t="s">
        <v>265</v>
      </c>
      <c r="AU297" s="197" t="s">
        <v>85</v>
      </c>
      <c r="AV297" s="13" t="s">
        <v>82</v>
      </c>
      <c r="AW297" s="13" t="s">
        <v>32</v>
      </c>
      <c r="AX297" s="13" t="s">
        <v>75</v>
      </c>
      <c r="AY297" s="197" t="s">
        <v>257</v>
      </c>
    </row>
    <row r="298" s="14" customFormat="1">
      <c r="A298" s="14"/>
      <c r="B298" s="203"/>
      <c r="C298" s="14"/>
      <c r="D298" s="196" t="s">
        <v>265</v>
      </c>
      <c r="E298" s="204" t="s">
        <v>1</v>
      </c>
      <c r="F298" s="205" t="s">
        <v>4708</v>
      </c>
      <c r="G298" s="14"/>
      <c r="H298" s="206">
        <v>9.8900000000000006</v>
      </c>
      <c r="I298" s="207"/>
      <c r="J298" s="14"/>
      <c r="K298" s="14"/>
      <c r="L298" s="203"/>
      <c r="M298" s="208"/>
      <c r="N298" s="209"/>
      <c r="O298" s="209"/>
      <c r="P298" s="209"/>
      <c r="Q298" s="209"/>
      <c r="R298" s="209"/>
      <c r="S298" s="209"/>
      <c r="T298" s="210"/>
      <c r="U298" s="14"/>
      <c r="V298" s="14"/>
      <c r="W298" s="14"/>
      <c r="X298" s="14"/>
      <c r="Y298" s="14"/>
      <c r="Z298" s="14"/>
      <c r="AA298" s="14"/>
      <c r="AB298" s="14"/>
      <c r="AC298" s="14"/>
      <c r="AD298" s="14"/>
      <c r="AE298" s="14"/>
      <c r="AT298" s="204" t="s">
        <v>265</v>
      </c>
      <c r="AU298" s="204" t="s">
        <v>85</v>
      </c>
      <c r="AV298" s="14" t="s">
        <v>85</v>
      </c>
      <c r="AW298" s="14" t="s">
        <v>32</v>
      </c>
      <c r="AX298" s="14" t="s">
        <v>75</v>
      </c>
      <c r="AY298" s="204" t="s">
        <v>257</v>
      </c>
    </row>
    <row r="299" s="13" customFormat="1">
      <c r="A299" s="13"/>
      <c r="B299" s="195"/>
      <c r="C299" s="13"/>
      <c r="D299" s="196" t="s">
        <v>265</v>
      </c>
      <c r="E299" s="197" t="s">
        <v>1</v>
      </c>
      <c r="F299" s="198" t="s">
        <v>4709</v>
      </c>
      <c r="G299" s="13"/>
      <c r="H299" s="197" t="s">
        <v>1</v>
      </c>
      <c r="I299" s="199"/>
      <c r="J299" s="13"/>
      <c r="K299" s="13"/>
      <c r="L299" s="195"/>
      <c r="M299" s="200"/>
      <c r="N299" s="201"/>
      <c r="O299" s="201"/>
      <c r="P299" s="201"/>
      <c r="Q299" s="201"/>
      <c r="R299" s="201"/>
      <c r="S299" s="201"/>
      <c r="T299" s="202"/>
      <c r="U299" s="13"/>
      <c r="V299" s="13"/>
      <c r="W299" s="13"/>
      <c r="X299" s="13"/>
      <c r="Y299" s="13"/>
      <c r="Z299" s="13"/>
      <c r="AA299" s="13"/>
      <c r="AB299" s="13"/>
      <c r="AC299" s="13"/>
      <c r="AD299" s="13"/>
      <c r="AE299" s="13"/>
      <c r="AT299" s="197" t="s">
        <v>265</v>
      </c>
      <c r="AU299" s="197" t="s">
        <v>85</v>
      </c>
      <c r="AV299" s="13" t="s">
        <v>82</v>
      </c>
      <c r="AW299" s="13" t="s">
        <v>32</v>
      </c>
      <c r="AX299" s="13" t="s">
        <v>75</v>
      </c>
      <c r="AY299" s="197" t="s">
        <v>257</v>
      </c>
    </row>
    <row r="300" s="14" customFormat="1">
      <c r="A300" s="14"/>
      <c r="B300" s="203"/>
      <c r="C300" s="14"/>
      <c r="D300" s="196" t="s">
        <v>265</v>
      </c>
      <c r="E300" s="204" t="s">
        <v>1</v>
      </c>
      <c r="F300" s="205" t="s">
        <v>4710</v>
      </c>
      <c r="G300" s="14"/>
      <c r="H300" s="206">
        <v>2.0899999999999999</v>
      </c>
      <c r="I300" s="207"/>
      <c r="J300" s="14"/>
      <c r="K300" s="14"/>
      <c r="L300" s="203"/>
      <c r="M300" s="208"/>
      <c r="N300" s="209"/>
      <c r="O300" s="209"/>
      <c r="P300" s="209"/>
      <c r="Q300" s="209"/>
      <c r="R300" s="209"/>
      <c r="S300" s="209"/>
      <c r="T300" s="210"/>
      <c r="U300" s="14"/>
      <c r="V300" s="14"/>
      <c r="W300" s="14"/>
      <c r="X300" s="14"/>
      <c r="Y300" s="14"/>
      <c r="Z300" s="14"/>
      <c r="AA300" s="14"/>
      <c r="AB300" s="14"/>
      <c r="AC300" s="14"/>
      <c r="AD300" s="14"/>
      <c r="AE300" s="14"/>
      <c r="AT300" s="204" t="s">
        <v>265</v>
      </c>
      <c r="AU300" s="204" t="s">
        <v>85</v>
      </c>
      <c r="AV300" s="14" t="s">
        <v>85</v>
      </c>
      <c r="AW300" s="14" t="s">
        <v>32</v>
      </c>
      <c r="AX300" s="14" t="s">
        <v>75</v>
      </c>
      <c r="AY300" s="204" t="s">
        <v>257</v>
      </c>
    </row>
    <row r="301" s="13" customFormat="1">
      <c r="A301" s="13"/>
      <c r="B301" s="195"/>
      <c r="C301" s="13"/>
      <c r="D301" s="196" t="s">
        <v>265</v>
      </c>
      <c r="E301" s="197" t="s">
        <v>1</v>
      </c>
      <c r="F301" s="198" t="s">
        <v>4711</v>
      </c>
      <c r="G301" s="13"/>
      <c r="H301" s="197" t="s">
        <v>1</v>
      </c>
      <c r="I301" s="199"/>
      <c r="J301" s="13"/>
      <c r="K301" s="13"/>
      <c r="L301" s="195"/>
      <c r="M301" s="200"/>
      <c r="N301" s="201"/>
      <c r="O301" s="201"/>
      <c r="P301" s="201"/>
      <c r="Q301" s="201"/>
      <c r="R301" s="201"/>
      <c r="S301" s="201"/>
      <c r="T301" s="202"/>
      <c r="U301" s="13"/>
      <c r="V301" s="13"/>
      <c r="W301" s="13"/>
      <c r="X301" s="13"/>
      <c r="Y301" s="13"/>
      <c r="Z301" s="13"/>
      <c r="AA301" s="13"/>
      <c r="AB301" s="13"/>
      <c r="AC301" s="13"/>
      <c r="AD301" s="13"/>
      <c r="AE301" s="13"/>
      <c r="AT301" s="197" t="s">
        <v>265</v>
      </c>
      <c r="AU301" s="197" t="s">
        <v>85</v>
      </c>
      <c r="AV301" s="13" t="s">
        <v>82</v>
      </c>
      <c r="AW301" s="13" t="s">
        <v>32</v>
      </c>
      <c r="AX301" s="13" t="s">
        <v>75</v>
      </c>
      <c r="AY301" s="197" t="s">
        <v>257</v>
      </c>
    </row>
    <row r="302" s="14" customFormat="1">
      <c r="A302" s="14"/>
      <c r="B302" s="203"/>
      <c r="C302" s="14"/>
      <c r="D302" s="196" t="s">
        <v>265</v>
      </c>
      <c r="E302" s="204" t="s">
        <v>1</v>
      </c>
      <c r="F302" s="205" t="s">
        <v>4712</v>
      </c>
      <c r="G302" s="14"/>
      <c r="H302" s="206">
        <v>19.23</v>
      </c>
      <c r="I302" s="207"/>
      <c r="J302" s="14"/>
      <c r="K302" s="14"/>
      <c r="L302" s="203"/>
      <c r="M302" s="208"/>
      <c r="N302" s="209"/>
      <c r="O302" s="209"/>
      <c r="P302" s="209"/>
      <c r="Q302" s="209"/>
      <c r="R302" s="209"/>
      <c r="S302" s="209"/>
      <c r="T302" s="210"/>
      <c r="U302" s="14"/>
      <c r="V302" s="14"/>
      <c r="W302" s="14"/>
      <c r="X302" s="14"/>
      <c r="Y302" s="14"/>
      <c r="Z302" s="14"/>
      <c r="AA302" s="14"/>
      <c r="AB302" s="14"/>
      <c r="AC302" s="14"/>
      <c r="AD302" s="14"/>
      <c r="AE302" s="14"/>
      <c r="AT302" s="204" t="s">
        <v>265</v>
      </c>
      <c r="AU302" s="204" t="s">
        <v>85</v>
      </c>
      <c r="AV302" s="14" t="s">
        <v>85</v>
      </c>
      <c r="AW302" s="14" t="s">
        <v>32</v>
      </c>
      <c r="AX302" s="14" t="s">
        <v>75</v>
      </c>
      <c r="AY302" s="204" t="s">
        <v>257</v>
      </c>
    </row>
    <row r="303" s="15" customFormat="1">
      <c r="A303" s="15"/>
      <c r="B303" s="211"/>
      <c r="C303" s="15"/>
      <c r="D303" s="196" t="s">
        <v>265</v>
      </c>
      <c r="E303" s="212" t="s">
        <v>1</v>
      </c>
      <c r="F303" s="213" t="s">
        <v>271</v>
      </c>
      <c r="G303" s="15"/>
      <c r="H303" s="214">
        <v>496.79000000000008</v>
      </c>
      <c r="I303" s="215"/>
      <c r="J303" s="15"/>
      <c r="K303" s="15"/>
      <c r="L303" s="211"/>
      <c r="M303" s="216"/>
      <c r="N303" s="217"/>
      <c r="O303" s="217"/>
      <c r="P303" s="217"/>
      <c r="Q303" s="217"/>
      <c r="R303" s="217"/>
      <c r="S303" s="217"/>
      <c r="T303" s="218"/>
      <c r="U303" s="15"/>
      <c r="V303" s="15"/>
      <c r="W303" s="15"/>
      <c r="X303" s="15"/>
      <c r="Y303" s="15"/>
      <c r="Z303" s="15"/>
      <c r="AA303" s="15"/>
      <c r="AB303" s="15"/>
      <c r="AC303" s="15"/>
      <c r="AD303" s="15"/>
      <c r="AE303" s="15"/>
      <c r="AT303" s="212" t="s">
        <v>265</v>
      </c>
      <c r="AU303" s="212" t="s">
        <v>85</v>
      </c>
      <c r="AV303" s="15" t="s">
        <v>108</v>
      </c>
      <c r="AW303" s="15" t="s">
        <v>32</v>
      </c>
      <c r="AX303" s="15" t="s">
        <v>82</v>
      </c>
      <c r="AY303" s="212" t="s">
        <v>257</v>
      </c>
    </row>
    <row r="304" s="12" customFormat="1" ht="22.8" customHeight="1">
      <c r="A304" s="12"/>
      <c r="B304" s="168"/>
      <c r="C304" s="12"/>
      <c r="D304" s="169" t="s">
        <v>74</v>
      </c>
      <c r="E304" s="179" t="s">
        <v>314</v>
      </c>
      <c r="F304" s="179" t="s">
        <v>961</v>
      </c>
      <c r="G304" s="12"/>
      <c r="H304" s="12"/>
      <c r="I304" s="171"/>
      <c r="J304" s="180">
        <f>BK304</f>
        <v>0</v>
      </c>
      <c r="K304" s="12"/>
      <c r="L304" s="168"/>
      <c r="M304" s="173"/>
      <c r="N304" s="174"/>
      <c r="O304" s="174"/>
      <c r="P304" s="175">
        <f>SUM(P305:P308)</f>
        <v>0</v>
      </c>
      <c r="Q304" s="174"/>
      <c r="R304" s="175">
        <f>SUM(R305:R308)</f>
        <v>0</v>
      </c>
      <c r="S304" s="174"/>
      <c r="T304" s="176">
        <f>SUM(T305:T308)</f>
        <v>0</v>
      </c>
      <c r="U304" s="12"/>
      <c r="V304" s="12"/>
      <c r="W304" s="12"/>
      <c r="X304" s="12"/>
      <c r="Y304" s="12"/>
      <c r="Z304" s="12"/>
      <c r="AA304" s="12"/>
      <c r="AB304" s="12"/>
      <c r="AC304" s="12"/>
      <c r="AD304" s="12"/>
      <c r="AE304" s="12"/>
      <c r="AR304" s="169" t="s">
        <v>82</v>
      </c>
      <c r="AT304" s="177" t="s">
        <v>74</v>
      </c>
      <c r="AU304" s="177" t="s">
        <v>82</v>
      </c>
      <c r="AY304" s="169" t="s">
        <v>257</v>
      </c>
      <c r="BK304" s="178">
        <f>SUM(BK305:BK308)</f>
        <v>0</v>
      </c>
    </row>
    <row r="305" s="2" customFormat="1" ht="21.75" customHeight="1">
      <c r="A305" s="38"/>
      <c r="B305" s="181"/>
      <c r="C305" s="182" t="s">
        <v>307</v>
      </c>
      <c r="D305" s="182" t="s">
        <v>259</v>
      </c>
      <c r="E305" s="183" t="s">
        <v>4715</v>
      </c>
      <c r="F305" s="184" t="s">
        <v>4716</v>
      </c>
      <c r="G305" s="185" t="s">
        <v>416</v>
      </c>
      <c r="H305" s="186">
        <v>10</v>
      </c>
      <c r="I305" s="187"/>
      <c r="J305" s="188">
        <f>ROUND(I305*H305,2)</f>
        <v>0</v>
      </c>
      <c r="K305" s="184" t="s">
        <v>1</v>
      </c>
      <c r="L305" s="39"/>
      <c r="M305" s="189" t="s">
        <v>1</v>
      </c>
      <c r="N305" s="190" t="s">
        <v>40</v>
      </c>
      <c r="O305" s="77"/>
      <c r="P305" s="191">
        <f>O305*H305</f>
        <v>0</v>
      </c>
      <c r="Q305" s="191">
        <v>0</v>
      </c>
      <c r="R305" s="191">
        <f>Q305*H305</f>
        <v>0</v>
      </c>
      <c r="S305" s="191">
        <v>0</v>
      </c>
      <c r="T305" s="192">
        <f>S305*H305</f>
        <v>0</v>
      </c>
      <c r="U305" s="38"/>
      <c r="V305" s="38"/>
      <c r="W305" s="38"/>
      <c r="X305" s="38"/>
      <c r="Y305" s="38"/>
      <c r="Z305" s="38"/>
      <c r="AA305" s="38"/>
      <c r="AB305" s="38"/>
      <c r="AC305" s="38"/>
      <c r="AD305" s="38"/>
      <c r="AE305" s="38"/>
      <c r="AR305" s="193" t="s">
        <v>108</v>
      </c>
      <c r="AT305" s="193" t="s">
        <v>259</v>
      </c>
      <c r="AU305" s="193" t="s">
        <v>85</v>
      </c>
      <c r="AY305" s="19" t="s">
        <v>257</v>
      </c>
      <c r="BE305" s="194">
        <f>IF(N305="základní",J305,0)</f>
        <v>0</v>
      </c>
      <c r="BF305" s="194">
        <f>IF(N305="snížená",J305,0)</f>
        <v>0</v>
      </c>
      <c r="BG305" s="194">
        <f>IF(N305="zákl. přenesená",J305,0)</f>
        <v>0</v>
      </c>
      <c r="BH305" s="194">
        <f>IF(N305="sníž. přenesená",J305,0)</f>
        <v>0</v>
      </c>
      <c r="BI305" s="194">
        <f>IF(N305="nulová",J305,0)</f>
        <v>0</v>
      </c>
      <c r="BJ305" s="19" t="s">
        <v>82</v>
      </c>
      <c r="BK305" s="194">
        <f>ROUND(I305*H305,2)</f>
        <v>0</v>
      </c>
      <c r="BL305" s="19" t="s">
        <v>108</v>
      </c>
      <c r="BM305" s="193" t="s">
        <v>364</v>
      </c>
    </row>
    <row r="306" s="2" customFormat="1" ht="16.5" customHeight="1">
      <c r="A306" s="38"/>
      <c r="B306" s="181"/>
      <c r="C306" s="182" t="s">
        <v>314</v>
      </c>
      <c r="D306" s="182" t="s">
        <v>259</v>
      </c>
      <c r="E306" s="183" t="s">
        <v>4717</v>
      </c>
      <c r="F306" s="184" t="s">
        <v>4718</v>
      </c>
      <c r="G306" s="185" t="s">
        <v>416</v>
      </c>
      <c r="H306" s="186">
        <v>1</v>
      </c>
      <c r="I306" s="187"/>
      <c r="J306" s="188">
        <f>ROUND(I306*H306,2)</f>
        <v>0</v>
      </c>
      <c r="K306" s="184" t="s">
        <v>1</v>
      </c>
      <c r="L306" s="39"/>
      <c r="M306" s="189" t="s">
        <v>1</v>
      </c>
      <c r="N306" s="190" t="s">
        <v>40</v>
      </c>
      <c r="O306" s="77"/>
      <c r="P306" s="191">
        <f>O306*H306</f>
        <v>0</v>
      </c>
      <c r="Q306" s="191">
        <v>0</v>
      </c>
      <c r="R306" s="191">
        <f>Q306*H306</f>
        <v>0</v>
      </c>
      <c r="S306" s="191">
        <v>0</v>
      </c>
      <c r="T306" s="192">
        <f>S306*H306</f>
        <v>0</v>
      </c>
      <c r="U306" s="38"/>
      <c r="V306" s="38"/>
      <c r="W306" s="38"/>
      <c r="X306" s="38"/>
      <c r="Y306" s="38"/>
      <c r="Z306" s="38"/>
      <c r="AA306" s="38"/>
      <c r="AB306" s="38"/>
      <c r="AC306" s="38"/>
      <c r="AD306" s="38"/>
      <c r="AE306" s="38"/>
      <c r="AR306" s="193" t="s">
        <v>108</v>
      </c>
      <c r="AT306" s="193" t="s">
        <v>259</v>
      </c>
      <c r="AU306" s="193" t="s">
        <v>85</v>
      </c>
      <c r="AY306" s="19" t="s">
        <v>257</v>
      </c>
      <c r="BE306" s="194">
        <f>IF(N306="základní",J306,0)</f>
        <v>0</v>
      </c>
      <c r="BF306" s="194">
        <f>IF(N306="snížená",J306,0)</f>
        <v>0</v>
      </c>
      <c r="BG306" s="194">
        <f>IF(N306="zákl. přenesená",J306,0)</f>
        <v>0</v>
      </c>
      <c r="BH306" s="194">
        <f>IF(N306="sníž. přenesená",J306,0)</f>
        <v>0</v>
      </c>
      <c r="BI306" s="194">
        <f>IF(N306="nulová",J306,0)</f>
        <v>0</v>
      </c>
      <c r="BJ306" s="19" t="s">
        <v>82</v>
      </c>
      <c r="BK306" s="194">
        <f>ROUND(I306*H306,2)</f>
        <v>0</v>
      </c>
      <c r="BL306" s="19" t="s">
        <v>108</v>
      </c>
      <c r="BM306" s="193" t="s">
        <v>374</v>
      </c>
    </row>
    <row r="307" s="2" customFormat="1" ht="24.15" customHeight="1">
      <c r="A307" s="38"/>
      <c r="B307" s="181"/>
      <c r="C307" s="182" t="s">
        <v>320</v>
      </c>
      <c r="D307" s="182" t="s">
        <v>259</v>
      </c>
      <c r="E307" s="183" t="s">
        <v>4719</v>
      </c>
      <c r="F307" s="184" t="s">
        <v>4720</v>
      </c>
      <c r="G307" s="185" t="s">
        <v>774</v>
      </c>
      <c r="H307" s="186">
        <v>50</v>
      </c>
      <c r="I307" s="187"/>
      <c r="J307" s="188">
        <f>ROUND(I307*H307,2)</f>
        <v>0</v>
      </c>
      <c r="K307" s="184" t="s">
        <v>1</v>
      </c>
      <c r="L307" s="39"/>
      <c r="M307" s="189" t="s">
        <v>1</v>
      </c>
      <c r="N307" s="190" t="s">
        <v>40</v>
      </c>
      <c r="O307" s="77"/>
      <c r="P307" s="191">
        <f>O307*H307</f>
        <v>0</v>
      </c>
      <c r="Q307" s="191">
        <v>0</v>
      </c>
      <c r="R307" s="191">
        <f>Q307*H307</f>
        <v>0</v>
      </c>
      <c r="S307" s="191">
        <v>0</v>
      </c>
      <c r="T307" s="192">
        <f>S307*H307</f>
        <v>0</v>
      </c>
      <c r="U307" s="38"/>
      <c r="V307" s="38"/>
      <c r="W307" s="38"/>
      <c r="X307" s="38"/>
      <c r="Y307" s="38"/>
      <c r="Z307" s="38"/>
      <c r="AA307" s="38"/>
      <c r="AB307" s="38"/>
      <c r="AC307" s="38"/>
      <c r="AD307" s="38"/>
      <c r="AE307" s="38"/>
      <c r="AR307" s="193" t="s">
        <v>108</v>
      </c>
      <c r="AT307" s="193" t="s">
        <v>259</v>
      </c>
      <c r="AU307" s="193" t="s">
        <v>85</v>
      </c>
      <c r="AY307" s="19" t="s">
        <v>257</v>
      </c>
      <c r="BE307" s="194">
        <f>IF(N307="základní",J307,0)</f>
        <v>0</v>
      </c>
      <c r="BF307" s="194">
        <f>IF(N307="snížená",J307,0)</f>
        <v>0</v>
      </c>
      <c r="BG307" s="194">
        <f>IF(N307="zákl. přenesená",J307,0)</f>
        <v>0</v>
      </c>
      <c r="BH307" s="194">
        <f>IF(N307="sníž. přenesená",J307,0)</f>
        <v>0</v>
      </c>
      <c r="BI307" s="194">
        <f>IF(N307="nulová",J307,0)</f>
        <v>0</v>
      </c>
      <c r="BJ307" s="19" t="s">
        <v>82</v>
      </c>
      <c r="BK307" s="194">
        <f>ROUND(I307*H307,2)</f>
        <v>0</v>
      </c>
      <c r="BL307" s="19" t="s">
        <v>108</v>
      </c>
      <c r="BM307" s="193" t="s">
        <v>388</v>
      </c>
    </row>
    <row r="308" s="2" customFormat="1" ht="37.8" customHeight="1">
      <c r="A308" s="38"/>
      <c r="B308" s="181"/>
      <c r="C308" s="182" t="s">
        <v>327</v>
      </c>
      <c r="D308" s="182" t="s">
        <v>259</v>
      </c>
      <c r="E308" s="183" t="s">
        <v>4721</v>
      </c>
      <c r="F308" s="184" t="s">
        <v>4722</v>
      </c>
      <c r="G308" s="185" t="s">
        <v>774</v>
      </c>
      <c r="H308" s="186">
        <v>100</v>
      </c>
      <c r="I308" s="187"/>
      <c r="J308" s="188">
        <f>ROUND(I308*H308,2)</f>
        <v>0</v>
      </c>
      <c r="K308" s="184" t="s">
        <v>1</v>
      </c>
      <c r="L308" s="39"/>
      <c r="M308" s="189" t="s">
        <v>1</v>
      </c>
      <c r="N308" s="190" t="s">
        <v>40</v>
      </c>
      <c r="O308" s="77"/>
      <c r="P308" s="191">
        <f>O308*H308</f>
        <v>0</v>
      </c>
      <c r="Q308" s="191">
        <v>0</v>
      </c>
      <c r="R308" s="191">
        <f>Q308*H308</f>
        <v>0</v>
      </c>
      <c r="S308" s="191">
        <v>0</v>
      </c>
      <c r="T308" s="192">
        <f>S308*H308</f>
        <v>0</v>
      </c>
      <c r="U308" s="38"/>
      <c r="V308" s="38"/>
      <c r="W308" s="38"/>
      <c r="X308" s="38"/>
      <c r="Y308" s="38"/>
      <c r="Z308" s="38"/>
      <c r="AA308" s="38"/>
      <c r="AB308" s="38"/>
      <c r="AC308" s="38"/>
      <c r="AD308" s="38"/>
      <c r="AE308" s="38"/>
      <c r="AR308" s="193" t="s">
        <v>108</v>
      </c>
      <c r="AT308" s="193" t="s">
        <v>259</v>
      </c>
      <c r="AU308" s="193" t="s">
        <v>85</v>
      </c>
      <c r="AY308" s="19" t="s">
        <v>257</v>
      </c>
      <c r="BE308" s="194">
        <f>IF(N308="základní",J308,0)</f>
        <v>0</v>
      </c>
      <c r="BF308" s="194">
        <f>IF(N308="snížená",J308,0)</f>
        <v>0</v>
      </c>
      <c r="BG308" s="194">
        <f>IF(N308="zákl. přenesená",J308,0)</f>
        <v>0</v>
      </c>
      <c r="BH308" s="194">
        <f>IF(N308="sníž. přenesená",J308,0)</f>
        <v>0</v>
      </c>
      <c r="BI308" s="194">
        <f>IF(N308="nulová",J308,0)</f>
        <v>0</v>
      </c>
      <c r="BJ308" s="19" t="s">
        <v>82</v>
      </c>
      <c r="BK308" s="194">
        <f>ROUND(I308*H308,2)</f>
        <v>0</v>
      </c>
      <c r="BL308" s="19" t="s">
        <v>108</v>
      </c>
      <c r="BM308" s="193" t="s">
        <v>402</v>
      </c>
    </row>
    <row r="309" s="12" customFormat="1" ht="22.8" customHeight="1">
      <c r="A309" s="12"/>
      <c r="B309" s="168"/>
      <c r="C309" s="12"/>
      <c r="D309" s="169" t="s">
        <v>74</v>
      </c>
      <c r="E309" s="179" t="s">
        <v>953</v>
      </c>
      <c r="F309" s="179" t="s">
        <v>975</v>
      </c>
      <c r="G309" s="12"/>
      <c r="H309" s="12"/>
      <c r="I309" s="171"/>
      <c r="J309" s="180">
        <f>BK309</f>
        <v>0</v>
      </c>
      <c r="K309" s="12"/>
      <c r="L309" s="168"/>
      <c r="M309" s="173"/>
      <c r="N309" s="174"/>
      <c r="O309" s="174"/>
      <c r="P309" s="175">
        <f>SUM(P310:P424)</f>
        <v>0</v>
      </c>
      <c r="Q309" s="174"/>
      <c r="R309" s="175">
        <f>SUM(R310:R424)</f>
        <v>0</v>
      </c>
      <c r="S309" s="174"/>
      <c r="T309" s="176">
        <f>SUM(T310:T424)</f>
        <v>0</v>
      </c>
      <c r="U309" s="12"/>
      <c r="V309" s="12"/>
      <c r="W309" s="12"/>
      <c r="X309" s="12"/>
      <c r="Y309" s="12"/>
      <c r="Z309" s="12"/>
      <c r="AA309" s="12"/>
      <c r="AB309" s="12"/>
      <c r="AC309" s="12"/>
      <c r="AD309" s="12"/>
      <c r="AE309" s="12"/>
      <c r="AR309" s="169" t="s">
        <v>82</v>
      </c>
      <c r="AT309" s="177" t="s">
        <v>74</v>
      </c>
      <c r="AU309" s="177" t="s">
        <v>82</v>
      </c>
      <c r="AY309" s="169" t="s">
        <v>257</v>
      </c>
      <c r="BK309" s="178">
        <f>SUM(BK310:BK424)</f>
        <v>0</v>
      </c>
    </row>
    <row r="310" s="2" customFormat="1" ht="33" customHeight="1">
      <c r="A310" s="38"/>
      <c r="B310" s="181"/>
      <c r="C310" s="182" t="s">
        <v>334</v>
      </c>
      <c r="D310" s="182" t="s">
        <v>259</v>
      </c>
      <c r="E310" s="183" t="s">
        <v>963</v>
      </c>
      <c r="F310" s="184" t="s">
        <v>964</v>
      </c>
      <c r="G310" s="185" t="s">
        <v>323</v>
      </c>
      <c r="H310" s="186">
        <v>496.79000000000002</v>
      </c>
      <c r="I310" s="187"/>
      <c r="J310" s="188">
        <f>ROUND(I310*H310,2)</f>
        <v>0</v>
      </c>
      <c r="K310" s="184" t="s">
        <v>263</v>
      </c>
      <c r="L310" s="39"/>
      <c r="M310" s="189" t="s">
        <v>1</v>
      </c>
      <c r="N310" s="190" t="s">
        <v>40</v>
      </c>
      <c r="O310" s="77"/>
      <c r="P310" s="191">
        <f>O310*H310</f>
        <v>0</v>
      </c>
      <c r="Q310" s="191">
        <v>0</v>
      </c>
      <c r="R310" s="191">
        <f>Q310*H310</f>
        <v>0</v>
      </c>
      <c r="S310" s="191">
        <v>0</v>
      </c>
      <c r="T310" s="192">
        <f>S310*H310</f>
        <v>0</v>
      </c>
      <c r="U310" s="38"/>
      <c r="V310" s="38"/>
      <c r="W310" s="38"/>
      <c r="X310" s="38"/>
      <c r="Y310" s="38"/>
      <c r="Z310" s="38"/>
      <c r="AA310" s="38"/>
      <c r="AB310" s="38"/>
      <c r="AC310" s="38"/>
      <c r="AD310" s="38"/>
      <c r="AE310" s="38"/>
      <c r="AR310" s="193" t="s">
        <v>108</v>
      </c>
      <c r="AT310" s="193" t="s">
        <v>259</v>
      </c>
      <c r="AU310" s="193" t="s">
        <v>85</v>
      </c>
      <c r="AY310" s="19" t="s">
        <v>257</v>
      </c>
      <c r="BE310" s="194">
        <f>IF(N310="základní",J310,0)</f>
        <v>0</v>
      </c>
      <c r="BF310" s="194">
        <f>IF(N310="snížená",J310,0)</f>
        <v>0</v>
      </c>
      <c r="BG310" s="194">
        <f>IF(N310="zákl. přenesená",J310,0)</f>
        <v>0</v>
      </c>
      <c r="BH310" s="194">
        <f>IF(N310="sníž. přenesená",J310,0)</f>
        <v>0</v>
      </c>
      <c r="BI310" s="194">
        <f>IF(N310="nulová",J310,0)</f>
        <v>0</v>
      </c>
      <c r="BJ310" s="19" t="s">
        <v>82</v>
      </c>
      <c r="BK310" s="194">
        <f>ROUND(I310*H310,2)</f>
        <v>0</v>
      </c>
      <c r="BL310" s="19" t="s">
        <v>108</v>
      </c>
      <c r="BM310" s="193" t="s">
        <v>413</v>
      </c>
    </row>
    <row r="311" s="13" customFormat="1">
      <c r="A311" s="13"/>
      <c r="B311" s="195"/>
      <c r="C311" s="13"/>
      <c r="D311" s="196" t="s">
        <v>265</v>
      </c>
      <c r="E311" s="197" t="s">
        <v>1</v>
      </c>
      <c r="F311" s="198" t="s">
        <v>4647</v>
      </c>
      <c r="G311" s="13"/>
      <c r="H311" s="197" t="s">
        <v>1</v>
      </c>
      <c r="I311" s="199"/>
      <c r="J311" s="13"/>
      <c r="K311" s="13"/>
      <c r="L311" s="195"/>
      <c r="M311" s="200"/>
      <c r="N311" s="201"/>
      <c r="O311" s="201"/>
      <c r="P311" s="201"/>
      <c r="Q311" s="201"/>
      <c r="R311" s="201"/>
      <c r="S311" s="201"/>
      <c r="T311" s="202"/>
      <c r="U311" s="13"/>
      <c r="V311" s="13"/>
      <c r="W311" s="13"/>
      <c r="X311" s="13"/>
      <c r="Y311" s="13"/>
      <c r="Z311" s="13"/>
      <c r="AA311" s="13"/>
      <c r="AB311" s="13"/>
      <c r="AC311" s="13"/>
      <c r="AD311" s="13"/>
      <c r="AE311" s="13"/>
      <c r="AT311" s="197" t="s">
        <v>265</v>
      </c>
      <c r="AU311" s="197" t="s">
        <v>85</v>
      </c>
      <c r="AV311" s="13" t="s">
        <v>82</v>
      </c>
      <c r="AW311" s="13" t="s">
        <v>32</v>
      </c>
      <c r="AX311" s="13" t="s">
        <v>75</v>
      </c>
      <c r="AY311" s="197" t="s">
        <v>257</v>
      </c>
    </row>
    <row r="312" s="14" customFormat="1">
      <c r="A312" s="14"/>
      <c r="B312" s="203"/>
      <c r="C312" s="14"/>
      <c r="D312" s="196" t="s">
        <v>265</v>
      </c>
      <c r="E312" s="204" t="s">
        <v>1</v>
      </c>
      <c r="F312" s="205" t="s">
        <v>4665</v>
      </c>
      <c r="G312" s="14"/>
      <c r="H312" s="206">
        <v>25.239999999999998</v>
      </c>
      <c r="I312" s="207"/>
      <c r="J312" s="14"/>
      <c r="K312" s="14"/>
      <c r="L312" s="203"/>
      <c r="M312" s="208"/>
      <c r="N312" s="209"/>
      <c r="O312" s="209"/>
      <c r="P312" s="209"/>
      <c r="Q312" s="209"/>
      <c r="R312" s="209"/>
      <c r="S312" s="209"/>
      <c r="T312" s="210"/>
      <c r="U312" s="14"/>
      <c r="V312" s="14"/>
      <c r="W312" s="14"/>
      <c r="X312" s="14"/>
      <c r="Y312" s="14"/>
      <c r="Z312" s="14"/>
      <c r="AA312" s="14"/>
      <c r="AB312" s="14"/>
      <c r="AC312" s="14"/>
      <c r="AD312" s="14"/>
      <c r="AE312" s="14"/>
      <c r="AT312" s="204" t="s">
        <v>265</v>
      </c>
      <c r="AU312" s="204" t="s">
        <v>85</v>
      </c>
      <c r="AV312" s="14" t="s">
        <v>85</v>
      </c>
      <c r="AW312" s="14" t="s">
        <v>32</v>
      </c>
      <c r="AX312" s="14" t="s">
        <v>75</v>
      </c>
      <c r="AY312" s="204" t="s">
        <v>257</v>
      </c>
    </row>
    <row r="313" s="13" customFormat="1">
      <c r="A313" s="13"/>
      <c r="B313" s="195"/>
      <c r="C313" s="13"/>
      <c r="D313" s="196" t="s">
        <v>265</v>
      </c>
      <c r="E313" s="197" t="s">
        <v>1</v>
      </c>
      <c r="F313" s="198" t="s">
        <v>4649</v>
      </c>
      <c r="G313" s="13"/>
      <c r="H313" s="197" t="s">
        <v>1</v>
      </c>
      <c r="I313" s="199"/>
      <c r="J313" s="13"/>
      <c r="K313" s="13"/>
      <c r="L313" s="195"/>
      <c r="M313" s="200"/>
      <c r="N313" s="201"/>
      <c r="O313" s="201"/>
      <c r="P313" s="201"/>
      <c r="Q313" s="201"/>
      <c r="R313" s="201"/>
      <c r="S313" s="201"/>
      <c r="T313" s="202"/>
      <c r="U313" s="13"/>
      <c r="V313" s="13"/>
      <c r="W313" s="13"/>
      <c r="X313" s="13"/>
      <c r="Y313" s="13"/>
      <c r="Z313" s="13"/>
      <c r="AA313" s="13"/>
      <c r="AB313" s="13"/>
      <c r="AC313" s="13"/>
      <c r="AD313" s="13"/>
      <c r="AE313" s="13"/>
      <c r="AT313" s="197" t="s">
        <v>265</v>
      </c>
      <c r="AU313" s="197" t="s">
        <v>85</v>
      </c>
      <c r="AV313" s="13" t="s">
        <v>82</v>
      </c>
      <c r="AW313" s="13" t="s">
        <v>32</v>
      </c>
      <c r="AX313" s="13" t="s">
        <v>75</v>
      </c>
      <c r="AY313" s="197" t="s">
        <v>257</v>
      </c>
    </row>
    <row r="314" s="14" customFormat="1">
      <c r="A314" s="14"/>
      <c r="B314" s="203"/>
      <c r="C314" s="14"/>
      <c r="D314" s="196" t="s">
        <v>265</v>
      </c>
      <c r="E314" s="204" t="s">
        <v>1</v>
      </c>
      <c r="F314" s="205" t="s">
        <v>4666</v>
      </c>
      <c r="G314" s="14"/>
      <c r="H314" s="206">
        <v>16.190000000000001</v>
      </c>
      <c r="I314" s="207"/>
      <c r="J314" s="14"/>
      <c r="K314" s="14"/>
      <c r="L314" s="203"/>
      <c r="M314" s="208"/>
      <c r="N314" s="209"/>
      <c r="O314" s="209"/>
      <c r="P314" s="209"/>
      <c r="Q314" s="209"/>
      <c r="R314" s="209"/>
      <c r="S314" s="209"/>
      <c r="T314" s="210"/>
      <c r="U314" s="14"/>
      <c r="V314" s="14"/>
      <c r="W314" s="14"/>
      <c r="X314" s="14"/>
      <c r="Y314" s="14"/>
      <c r="Z314" s="14"/>
      <c r="AA314" s="14"/>
      <c r="AB314" s="14"/>
      <c r="AC314" s="14"/>
      <c r="AD314" s="14"/>
      <c r="AE314" s="14"/>
      <c r="AT314" s="204" t="s">
        <v>265</v>
      </c>
      <c r="AU314" s="204" t="s">
        <v>85</v>
      </c>
      <c r="AV314" s="14" t="s">
        <v>85</v>
      </c>
      <c r="AW314" s="14" t="s">
        <v>32</v>
      </c>
      <c r="AX314" s="14" t="s">
        <v>75</v>
      </c>
      <c r="AY314" s="204" t="s">
        <v>257</v>
      </c>
    </row>
    <row r="315" s="13" customFormat="1">
      <c r="A315" s="13"/>
      <c r="B315" s="195"/>
      <c r="C315" s="13"/>
      <c r="D315" s="196" t="s">
        <v>265</v>
      </c>
      <c r="E315" s="197" t="s">
        <v>1</v>
      </c>
      <c r="F315" s="198" t="s">
        <v>4667</v>
      </c>
      <c r="G315" s="13"/>
      <c r="H315" s="197" t="s">
        <v>1</v>
      </c>
      <c r="I315" s="199"/>
      <c r="J315" s="13"/>
      <c r="K315" s="13"/>
      <c r="L315" s="195"/>
      <c r="M315" s="200"/>
      <c r="N315" s="201"/>
      <c r="O315" s="201"/>
      <c r="P315" s="201"/>
      <c r="Q315" s="201"/>
      <c r="R315" s="201"/>
      <c r="S315" s="201"/>
      <c r="T315" s="202"/>
      <c r="U315" s="13"/>
      <c r="V315" s="13"/>
      <c r="W315" s="13"/>
      <c r="X315" s="13"/>
      <c r="Y315" s="13"/>
      <c r="Z315" s="13"/>
      <c r="AA315" s="13"/>
      <c r="AB315" s="13"/>
      <c r="AC315" s="13"/>
      <c r="AD315" s="13"/>
      <c r="AE315" s="13"/>
      <c r="AT315" s="197" t="s">
        <v>265</v>
      </c>
      <c r="AU315" s="197" t="s">
        <v>85</v>
      </c>
      <c r="AV315" s="13" t="s">
        <v>82</v>
      </c>
      <c r="AW315" s="13" t="s">
        <v>32</v>
      </c>
      <c r="AX315" s="13" t="s">
        <v>75</v>
      </c>
      <c r="AY315" s="197" t="s">
        <v>257</v>
      </c>
    </row>
    <row r="316" s="14" customFormat="1">
      <c r="A316" s="14"/>
      <c r="B316" s="203"/>
      <c r="C316" s="14"/>
      <c r="D316" s="196" t="s">
        <v>265</v>
      </c>
      <c r="E316" s="204" t="s">
        <v>1</v>
      </c>
      <c r="F316" s="205" t="s">
        <v>4668</v>
      </c>
      <c r="G316" s="14"/>
      <c r="H316" s="206">
        <v>24.489999999999998</v>
      </c>
      <c r="I316" s="207"/>
      <c r="J316" s="14"/>
      <c r="K316" s="14"/>
      <c r="L316" s="203"/>
      <c r="M316" s="208"/>
      <c r="N316" s="209"/>
      <c r="O316" s="209"/>
      <c r="P316" s="209"/>
      <c r="Q316" s="209"/>
      <c r="R316" s="209"/>
      <c r="S316" s="209"/>
      <c r="T316" s="210"/>
      <c r="U316" s="14"/>
      <c r="V316" s="14"/>
      <c r="W316" s="14"/>
      <c r="X316" s="14"/>
      <c r="Y316" s="14"/>
      <c r="Z316" s="14"/>
      <c r="AA316" s="14"/>
      <c r="AB316" s="14"/>
      <c r="AC316" s="14"/>
      <c r="AD316" s="14"/>
      <c r="AE316" s="14"/>
      <c r="AT316" s="204" t="s">
        <v>265</v>
      </c>
      <c r="AU316" s="204" t="s">
        <v>85</v>
      </c>
      <c r="AV316" s="14" t="s">
        <v>85</v>
      </c>
      <c r="AW316" s="14" t="s">
        <v>32</v>
      </c>
      <c r="AX316" s="14" t="s">
        <v>75</v>
      </c>
      <c r="AY316" s="204" t="s">
        <v>257</v>
      </c>
    </row>
    <row r="317" s="13" customFormat="1">
      <c r="A317" s="13"/>
      <c r="B317" s="195"/>
      <c r="C317" s="13"/>
      <c r="D317" s="196" t="s">
        <v>265</v>
      </c>
      <c r="E317" s="197" t="s">
        <v>1</v>
      </c>
      <c r="F317" s="198" t="s">
        <v>4669</v>
      </c>
      <c r="G317" s="13"/>
      <c r="H317" s="197" t="s">
        <v>1</v>
      </c>
      <c r="I317" s="199"/>
      <c r="J317" s="13"/>
      <c r="K317" s="13"/>
      <c r="L317" s="195"/>
      <c r="M317" s="200"/>
      <c r="N317" s="201"/>
      <c r="O317" s="201"/>
      <c r="P317" s="201"/>
      <c r="Q317" s="201"/>
      <c r="R317" s="201"/>
      <c r="S317" s="201"/>
      <c r="T317" s="202"/>
      <c r="U317" s="13"/>
      <c r="V317" s="13"/>
      <c r="W317" s="13"/>
      <c r="X317" s="13"/>
      <c r="Y317" s="13"/>
      <c r="Z317" s="13"/>
      <c r="AA317" s="13"/>
      <c r="AB317" s="13"/>
      <c r="AC317" s="13"/>
      <c r="AD317" s="13"/>
      <c r="AE317" s="13"/>
      <c r="AT317" s="197" t="s">
        <v>265</v>
      </c>
      <c r="AU317" s="197" t="s">
        <v>85</v>
      </c>
      <c r="AV317" s="13" t="s">
        <v>82</v>
      </c>
      <c r="AW317" s="13" t="s">
        <v>32</v>
      </c>
      <c r="AX317" s="13" t="s">
        <v>75</v>
      </c>
      <c r="AY317" s="197" t="s">
        <v>257</v>
      </c>
    </row>
    <row r="318" s="14" customFormat="1">
      <c r="A318" s="14"/>
      <c r="B318" s="203"/>
      <c r="C318" s="14"/>
      <c r="D318" s="196" t="s">
        <v>265</v>
      </c>
      <c r="E318" s="204" t="s">
        <v>1</v>
      </c>
      <c r="F318" s="205" t="s">
        <v>4670</v>
      </c>
      <c r="G318" s="14"/>
      <c r="H318" s="206">
        <v>12.16</v>
      </c>
      <c r="I318" s="207"/>
      <c r="J318" s="14"/>
      <c r="K318" s="14"/>
      <c r="L318" s="203"/>
      <c r="M318" s="208"/>
      <c r="N318" s="209"/>
      <c r="O318" s="209"/>
      <c r="P318" s="209"/>
      <c r="Q318" s="209"/>
      <c r="R318" s="209"/>
      <c r="S318" s="209"/>
      <c r="T318" s="210"/>
      <c r="U318" s="14"/>
      <c r="V318" s="14"/>
      <c r="W318" s="14"/>
      <c r="X318" s="14"/>
      <c r="Y318" s="14"/>
      <c r="Z318" s="14"/>
      <c r="AA318" s="14"/>
      <c r="AB318" s="14"/>
      <c r="AC318" s="14"/>
      <c r="AD318" s="14"/>
      <c r="AE318" s="14"/>
      <c r="AT318" s="204" t="s">
        <v>265</v>
      </c>
      <c r="AU318" s="204" t="s">
        <v>85</v>
      </c>
      <c r="AV318" s="14" t="s">
        <v>85</v>
      </c>
      <c r="AW318" s="14" t="s">
        <v>32</v>
      </c>
      <c r="AX318" s="14" t="s">
        <v>75</v>
      </c>
      <c r="AY318" s="204" t="s">
        <v>257</v>
      </c>
    </row>
    <row r="319" s="13" customFormat="1">
      <c r="A319" s="13"/>
      <c r="B319" s="195"/>
      <c r="C319" s="13"/>
      <c r="D319" s="196" t="s">
        <v>265</v>
      </c>
      <c r="E319" s="197" t="s">
        <v>1</v>
      </c>
      <c r="F319" s="198" t="s">
        <v>4671</v>
      </c>
      <c r="G319" s="13"/>
      <c r="H319" s="197" t="s">
        <v>1</v>
      </c>
      <c r="I319" s="199"/>
      <c r="J319" s="13"/>
      <c r="K319" s="13"/>
      <c r="L319" s="195"/>
      <c r="M319" s="200"/>
      <c r="N319" s="201"/>
      <c r="O319" s="201"/>
      <c r="P319" s="201"/>
      <c r="Q319" s="201"/>
      <c r="R319" s="201"/>
      <c r="S319" s="201"/>
      <c r="T319" s="202"/>
      <c r="U319" s="13"/>
      <c r="V319" s="13"/>
      <c r="W319" s="13"/>
      <c r="X319" s="13"/>
      <c r="Y319" s="13"/>
      <c r="Z319" s="13"/>
      <c r="AA319" s="13"/>
      <c r="AB319" s="13"/>
      <c r="AC319" s="13"/>
      <c r="AD319" s="13"/>
      <c r="AE319" s="13"/>
      <c r="AT319" s="197" t="s">
        <v>265</v>
      </c>
      <c r="AU319" s="197" t="s">
        <v>85</v>
      </c>
      <c r="AV319" s="13" t="s">
        <v>82</v>
      </c>
      <c r="AW319" s="13" t="s">
        <v>32</v>
      </c>
      <c r="AX319" s="13" t="s">
        <v>75</v>
      </c>
      <c r="AY319" s="197" t="s">
        <v>257</v>
      </c>
    </row>
    <row r="320" s="14" customFormat="1">
      <c r="A320" s="14"/>
      <c r="B320" s="203"/>
      <c r="C320" s="14"/>
      <c r="D320" s="196" t="s">
        <v>265</v>
      </c>
      <c r="E320" s="204" t="s">
        <v>1</v>
      </c>
      <c r="F320" s="205" t="s">
        <v>4672</v>
      </c>
      <c r="G320" s="14"/>
      <c r="H320" s="206">
        <v>30.32</v>
      </c>
      <c r="I320" s="207"/>
      <c r="J320" s="14"/>
      <c r="K320" s="14"/>
      <c r="L320" s="203"/>
      <c r="M320" s="208"/>
      <c r="N320" s="209"/>
      <c r="O320" s="209"/>
      <c r="P320" s="209"/>
      <c r="Q320" s="209"/>
      <c r="R320" s="209"/>
      <c r="S320" s="209"/>
      <c r="T320" s="210"/>
      <c r="U320" s="14"/>
      <c r="V320" s="14"/>
      <c r="W320" s="14"/>
      <c r="X320" s="14"/>
      <c r="Y320" s="14"/>
      <c r="Z320" s="14"/>
      <c r="AA320" s="14"/>
      <c r="AB320" s="14"/>
      <c r="AC320" s="14"/>
      <c r="AD320" s="14"/>
      <c r="AE320" s="14"/>
      <c r="AT320" s="204" t="s">
        <v>265</v>
      </c>
      <c r="AU320" s="204" t="s">
        <v>85</v>
      </c>
      <c r="AV320" s="14" t="s">
        <v>85</v>
      </c>
      <c r="AW320" s="14" t="s">
        <v>32</v>
      </c>
      <c r="AX320" s="14" t="s">
        <v>75</v>
      </c>
      <c r="AY320" s="204" t="s">
        <v>257</v>
      </c>
    </row>
    <row r="321" s="13" customFormat="1">
      <c r="A321" s="13"/>
      <c r="B321" s="195"/>
      <c r="C321" s="13"/>
      <c r="D321" s="196" t="s">
        <v>265</v>
      </c>
      <c r="E321" s="197" t="s">
        <v>1</v>
      </c>
      <c r="F321" s="198" t="s">
        <v>4673</v>
      </c>
      <c r="G321" s="13"/>
      <c r="H321" s="197" t="s">
        <v>1</v>
      </c>
      <c r="I321" s="199"/>
      <c r="J321" s="13"/>
      <c r="K321" s="13"/>
      <c r="L321" s="195"/>
      <c r="M321" s="200"/>
      <c r="N321" s="201"/>
      <c r="O321" s="201"/>
      <c r="P321" s="201"/>
      <c r="Q321" s="201"/>
      <c r="R321" s="201"/>
      <c r="S321" s="201"/>
      <c r="T321" s="202"/>
      <c r="U321" s="13"/>
      <c r="V321" s="13"/>
      <c r="W321" s="13"/>
      <c r="X321" s="13"/>
      <c r="Y321" s="13"/>
      <c r="Z321" s="13"/>
      <c r="AA321" s="13"/>
      <c r="AB321" s="13"/>
      <c r="AC321" s="13"/>
      <c r="AD321" s="13"/>
      <c r="AE321" s="13"/>
      <c r="AT321" s="197" t="s">
        <v>265</v>
      </c>
      <c r="AU321" s="197" t="s">
        <v>85</v>
      </c>
      <c r="AV321" s="13" t="s">
        <v>82</v>
      </c>
      <c r="AW321" s="13" t="s">
        <v>32</v>
      </c>
      <c r="AX321" s="13" t="s">
        <v>75</v>
      </c>
      <c r="AY321" s="197" t="s">
        <v>257</v>
      </c>
    </row>
    <row r="322" s="14" customFormat="1">
      <c r="A322" s="14"/>
      <c r="B322" s="203"/>
      <c r="C322" s="14"/>
      <c r="D322" s="196" t="s">
        <v>265</v>
      </c>
      <c r="E322" s="204" t="s">
        <v>1</v>
      </c>
      <c r="F322" s="205" t="s">
        <v>4152</v>
      </c>
      <c r="G322" s="14"/>
      <c r="H322" s="206">
        <v>19.739999999999998</v>
      </c>
      <c r="I322" s="207"/>
      <c r="J322" s="14"/>
      <c r="K322" s="14"/>
      <c r="L322" s="203"/>
      <c r="M322" s="208"/>
      <c r="N322" s="209"/>
      <c r="O322" s="209"/>
      <c r="P322" s="209"/>
      <c r="Q322" s="209"/>
      <c r="R322" s="209"/>
      <c r="S322" s="209"/>
      <c r="T322" s="210"/>
      <c r="U322" s="14"/>
      <c r="V322" s="14"/>
      <c r="W322" s="14"/>
      <c r="X322" s="14"/>
      <c r="Y322" s="14"/>
      <c r="Z322" s="14"/>
      <c r="AA322" s="14"/>
      <c r="AB322" s="14"/>
      <c r="AC322" s="14"/>
      <c r="AD322" s="14"/>
      <c r="AE322" s="14"/>
      <c r="AT322" s="204" t="s">
        <v>265</v>
      </c>
      <c r="AU322" s="204" t="s">
        <v>85</v>
      </c>
      <c r="AV322" s="14" t="s">
        <v>85</v>
      </c>
      <c r="AW322" s="14" t="s">
        <v>32</v>
      </c>
      <c r="AX322" s="14" t="s">
        <v>75</v>
      </c>
      <c r="AY322" s="204" t="s">
        <v>257</v>
      </c>
    </row>
    <row r="323" s="13" customFormat="1">
      <c r="A323" s="13"/>
      <c r="B323" s="195"/>
      <c r="C323" s="13"/>
      <c r="D323" s="196" t="s">
        <v>265</v>
      </c>
      <c r="E323" s="197" t="s">
        <v>1</v>
      </c>
      <c r="F323" s="198" t="s">
        <v>4674</v>
      </c>
      <c r="G323" s="13"/>
      <c r="H323" s="197" t="s">
        <v>1</v>
      </c>
      <c r="I323" s="199"/>
      <c r="J323" s="13"/>
      <c r="K323" s="13"/>
      <c r="L323" s="195"/>
      <c r="M323" s="200"/>
      <c r="N323" s="201"/>
      <c r="O323" s="201"/>
      <c r="P323" s="201"/>
      <c r="Q323" s="201"/>
      <c r="R323" s="201"/>
      <c r="S323" s="201"/>
      <c r="T323" s="202"/>
      <c r="U323" s="13"/>
      <c r="V323" s="13"/>
      <c r="W323" s="13"/>
      <c r="X323" s="13"/>
      <c r="Y323" s="13"/>
      <c r="Z323" s="13"/>
      <c r="AA323" s="13"/>
      <c r="AB323" s="13"/>
      <c r="AC323" s="13"/>
      <c r="AD323" s="13"/>
      <c r="AE323" s="13"/>
      <c r="AT323" s="197" t="s">
        <v>265</v>
      </c>
      <c r="AU323" s="197" t="s">
        <v>85</v>
      </c>
      <c r="AV323" s="13" t="s">
        <v>82</v>
      </c>
      <c r="AW323" s="13" t="s">
        <v>32</v>
      </c>
      <c r="AX323" s="13" t="s">
        <v>75</v>
      </c>
      <c r="AY323" s="197" t="s">
        <v>257</v>
      </c>
    </row>
    <row r="324" s="14" customFormat="1">
      <c r="A324" s="14"/>
      <c r="B324" s="203"/>
      <c r="C324" s="14"/>
      <c r="D324" s="196" t="s">
        <v>265</v>
      </c>
      <c r="E324" s="204" t="s">
        <v>1</v>
      </c>
      <c r="F324" s="205" t="s">
        <v>4675</v>
      </c>
      <c r="G324" s="14"/>
      <c r="H324" s="206">
        <v>14.33</v>
      </c>
      <c r="I324" s="207"/>
      <c r="J324" s="14"/>
      <c r="K324" s="14"/>
      <c r="L324" s="203"/>
      <c r="M324" s="208"/>
      <c r="N324" s="209"/>
      <c r="O324" s="209"/>
      <c r="P324" s="209"/>
      <c r="Q324" s="209"/>
      <c r="R324" s="209"/>
      <c r="S324" s="209"/>
      <c r="T324" s="210"/>
      <c r="U324" s="14"/>
      <c r="V324" s="14"/>
      <c r="W324" s="14"/>
      <c r="X324" s="14"/>
      <c r="Y324" s="14"/>
      <c r="Z324" s="14"/>
      <c r="AA324" s="14"/>
      <c r="AB324" s="14"/>
      <c r="AC324" s="14"/>
      <c r="AD324" s="14"/>
      <c r="AE324" s="14"/>
      <c r="AT324" s="204" t="s">
        <v>265</v>
      </c>
      <c r="AU324" s="204" t="s">
        <v>85</v>
      </c>
      <c r="AV324" s="14" t="s">
        <v>85</v>
      </c>
      <c r="AW324" s="14" t="s">
        <v>32</v>
      </c>
      <c r="AX324" s="14" t="s">
        <v>75</v>
      </c>
      <c r="AY324" s="204" t="s">
        <v>257</v>
      </c>
    </row>
    <row r="325" s="13" customFormat="1">
      <c r="A325" s="13"/>
      <c r="B325" s="195"/>
      <c r="C325" s="13"/>
      <c r="D325" s="196" t="s">
        <v>265</v>
      </c>
      <c r="E325" s="197" t="s">
        <v>1</v>
      </c>
      <c r="F325" s="198" t="s">
        <v>4676</v>
      </c>
      <c r="G325" s="13"/>
      <c r="H325" s="197" t="s">
        <v>1</v>
      </c>
      <c r="I325" s="199"/>
      <c r="J325" s="13"/>
      <c r="K325" s="13"/>
      <c r="L325" s="195"/>
      <c r="M325" s="200"/>
      <c r="N325" s="201"/>
      <c r="O325" s="201"/>
      <c r="P325" s="201"/>
      <c r="Q325" s="201"/>
      <c r="R325" s="201"/>
      <c r="S325" s="201"/>
      <c r="T325" s="202"/>
      <c r="U325" s="13"/>
      <c r="V325" s="13"/>
      <c r="W325" s="13"/>
      <c r="X325" s="13"/>
      <c r="Y325" s="13"/>
      <c r="Z325" s="13"/>
      <c r="AA325" s="13"/>
      <c r="AB325" s="13"/>
      <c r="AC325" s="13"/>
      <c r="AD325" s="13"/>
      <c r="AE325" s="13"/>
      <c r="AT325" s="197" t="s">
        <v>265</v>
      </c>
      <c r="AU325" s="197" t="s">
        <v>85</v>
      </c>
      <c r="AV325" s="13" t="s">
        <v>82</v>
      </c>
      <c r="AW325" s="13" t="s">
        <v>32</v>
      </c>
      <c r="AX325" s="13" t="s">
        <v>75</v>
      </c>
      <c r="AY325" s="197" t="s">
        <v>257</v>
      </c>
    </row>
    <row r="326" s="14" customFormat="1">
      <c r="A326" s="14"/>
      <c r="B326" s="203"/>
      <c r="C326" s="14"/>
      <c r="D326" s="196" t="s">
        <v>265</v>
      </c>
      <c r="E326" s="204" t="s">
        <v>1</v>
      </c>
      <c r="F326" s="205" t="s">
        <v>4677</v>
      </c>
      <c r="G326" s="14"/>
      <c r="H326" s="206">
        <v>23.780000000000001</v>
      </c>
      <c r="I326" s="207"/>
      <c r="J326" s="14"/>
      <c r="K326" s="14"/>
      <c r="L326" s="203"/>
      <c r="M326" s="208"/>
      <c r="N326" s="209"/>
      <c r="O326" s="209"/>
      <c r="P326" s="209"/>
      <c r="Q326" s="209"/>
      <c r="R326" s="209"/>
      <c r="S326" s="209"/>
      <c r="T326" s="210"/>
      <c r="U326" s="14"/>
      <c r="V326" s="14"/>
      <c r="W326" s="14"/>
      <c r="X326" s="14"/>
      <c r="Y326" s="14"/>
      <c r="Z326" s="14"/>
      <c r="AA326" s="14"/>
      <c r="AB326" s="14"/>
      <c r="AC326" s="14"/>
      <c r="AD326" s="14"/>
      <c r="AE326" s="14"/>
      <c r="AT326" s="204" t="s">
        <v>265</v>
      </c>
      <c r="AU326" s="204" t="s">
        <v>85</v>
      </c>
      <c r="AV326" s="14" t="s">
        <v>85</v>
      </c>
      <c r="AW326" s="14" t="s">
        <v>32</v>
      </c>
      <c r="AX326" s="14" t="s">
        <v>75</v>
      </c>
      <c r="AY326" s="204" t="s">
        <v>257</v>
      </c>
    </row>
    <row r="327" s="13" customFormat="1">
      <c r="A327" s="13"/>
      <c r="B327" s="195"/>
      <c r="C327" s="13"/>
      <c r="D327" s="196" t="s">
        <v>265</v>
      </c>
      <c r="E327" s="197" t="s">
        <v>1</v>
      </c>
      <c r="F327" s="198" t="s">
        <v>4678</v>
      </c>
      <c r="G327" s="13"/>
      <c r="H327" s="197" t="s">
        <v>1</v>
      </c>
      <c r="I327" s="199"/>
      <c r="J327" s="13"/>
      <c r="K327" s="13"/>
      <c r="L327" s="195"/>
      <c r="M327" s="200"/>
      <c r="N327" s="201"/>
      <c r="O327" s="201"/>
      <c r="P327" s="201"/>
      <c r="Q327" s="201"/>
      <c r="R327" s="201"/>
      <c r="S327" s="201"/>
      <c r="T327" s="202"/>
      <c r="U327" s="13"/>
      <c r="V327" s="13"/>
      <c r="W327" s="13"/>
      <c r="X327" s="13"/>
      <c r="Y327" s="13"/>
      <c r="Z327" s="13"/>
      <c r="AA327" s="13"/>
      <c r="AB327" s="13"/>
      <c r="AC327" s="13"/>
      <c r="AD327" s="13"/>
      <c r="AE327" s="13"/>
      <c r="AT327" s="197" t="s">
        <v>265</v>
      </c>
      <c r="AU327" s="197" t="s">
        <v>85</v>
      </c>
      <c r="AV327" s="13" t="s">
        <v>82</v>
      </c>
      <c r="AW327" s="13" t="s">
        <v>32</v>
      </c>
      <c r="AX327" s="13" t="s">
        <v>75</v>
      </c>
      <c r="AY327" s="197" t="s">
        <v>257</v>
      </c>
    </row>
    <row r="328" s="14" customFormat="1">
      <c r="A328" s="14"/>
      <c r="B328" s="203"/>
      <c r="C328" s="14"/>
      <c r="D328" s="196" t="s">
        <v>265</v>
      </c>
      <c r="E328" s="204" t="s">
        <v>1</v>
      </c>
      <c r="F328" s="205" t="s">
        <v>4679</v>
      </c>
      <c r="G328" s="14"/>
      <c r="H328" s="206">
        <v>16.140000000000001</v>
      </c>
      <c r="I328" s="207"/>
      <c r="J328" s="14"/>
      <c r="K328" s="14"/>
      <c r="L328" s="203"/>
      <c r="M328" s="208"/>
      <c r="N328" s="209"/>
      <c r="O328" s="209"/>
      <c r="P328" s="209"/>
      <c r="Q328" s="209"/>
      <c r="R328" s="209"/>
      <c r="S328" s="209"/>
      <c r="T328" s="210"/>
      <c r="U328" s="14"/>
      <c r="V328" s="14"/>
      <c r="W328" s="14"/>
      <c r="X328" s="14"/>
      <c r="Y328" s="14"/>
      <c r="Z328" s="14"/>
      <c r="AA328" s="14"/>
      <c r="AB328" s="14"/>
      <c r="AC328" s="14"/>
      <c r="AD328" s="14"/>
      <c r="AE328" s="14"/>
      <c r="AT328" s="204" t="s">
        <v>265</v>
      </c>
      <c r="AU328" s="204" t="s">
        <v>85</v>
      </c>
      <c r="AV328" s="14" t="s">
        <v>85</v>
      </c>
      <c r="AW328" s="14" t="s">
        <v>32</v>
      </c>
      <c r="AX328" s="14" t="s">
        <v>75</v>
      </c>
      <c r="AY328" s="204" t="s">
        <v>257</v>
      </c>
    </row>
    <row r="329" s="13" customFormat="1">
      <c r="A329" s="13"/>
      <c r="B329" s="195"/>
      <c r="C329" s="13"/>
      <c r="D329" s="196" t="s">
        <v>265</v>
      </c>
      <c r="E329" s="197" t="s">
        <v>1</v>
      </c>
      <c r="F329" s="198" t="s">
        <v>4651</v>
      </c>
      <c r="G329" s="13"/>
      <c r="H329" s="197" t="s">
        <v>1</v>
      </c>
      <c r="I329" s="199"/>
      <c r="J329" s="13"/>
      <c r="K329" s="13"/>
      <c r="L329" s="195"/>
      <c r="M329" s="200"/>
      <c r="N329" s="201"/>
      <c r="O329" s="201"/>
      <c r="P329" s="201"/>
      <c r="Q329" s="201"/>
      <c r="R329" s="201"/>
      <c r="S329" s="201"/>
      <c r="T329" s="202"/>
      <c r="U329" s="13"/>
      <c r="V329" s="13"/>
      <c r="W329" s="13"/>
      <c r="X329" s="13"/>
      <c r="Y329" s="13"/>
      <c r="Z329" s="13"/>
      <c r="AA329" s="13"/>
      <c r="AB329" s="13"/>
      <c r="AC329" s="13"/>
      <c r="AD329" s="13"/>
      <c r="AE329" s="13"/>
      <c r="AT329" s="197" t="s">
        <v>265</v>
      </c>
      <c r="AU329" s="197" t="s">
        <v>85</v>
      </c>
      <c r="AV329" s="13" t="s">
        <v>82</v>
      </c>
      <c r="AW329" s="13" t="s">
        <v>32</v>
      </c>
      <c r="AX329" s="13" t="s">
        <v>75</v>
      </c>
      <c r="AY329" s="197" t="s">
        <v>257</v>
      </c>
    </row>
    <row r="330" s="14" customFormat="1">
      <c r="A330" s="14"/>
      <c r="B330" s="203"/>
      <c r="C330" s="14"/>
      <c r="D330" s="196" t="s">
        <v>265</v>
      </c>
      <c r="E330" s="204" t="s">
        <v>1</v>
      </c>
      <c r="F330" s="205" t="s">
        <v>4680</v>
      </c>
      <c r="G330" s="14"/>
      <c r="H330" s="206">
        <v>14.09</v>
      </c>
      <c r="I330" s="207"/>
      <c r="J330" s="14"/>
      <c r="K330" s="14"/>
      <c r="L330" s="203"/>
      <c r="M330" s="208"/>
      <c r="N330" s="209"/>
      <c r="O330" s="209"/>
      <c r="P330" s="209"/>
      <c r="Q330" s="209"/>
      <c r="R330" s="209"/>
      <c r="S330" s="209"/>
      <c r="T330" s="210"/>
      <c r="U330" s="14"/>
      <c r="V330" s="14"/>
      <c r="W330" s="14"/>
      <c r="X330" s="14"/>
      <c r="Y330" s="14"/>
      <c r="Z330" s="14"/>
      <c r="AA330" s="14"/>
      <c r="AB330" s="14"/>
      <c r="AC330" s="14"/>
      <c r="AD330" s="14"/>
      <c r="AE330" s="14"/>
      <c r="AT330" s="204" t="s">
        <v>265</v>
      </c>
      <c r="AU330" s="204" t="s">
        <v>85</v>
      </c>
      <c r="AV330" s="14" t="s">
        <v>85</v>
      </c>
      <c r="AW330" s="14" t="s">
        <v>32</v>
      </c>
      <c r="AX330" s="14" t="s">
        <v>75</v>
      </c>
      <c r="AY330" s="204" t="s">
        <v>257</v>
      </c>
    </row>
    <row r="331" s="13" customFormat="1">
      <c r="A331" s="13"/>
      <c r="B331" s="195"/>
      <c r="C331" s="13"/>
      <c r="D331" s="196" t="s">
        <v>265</v>
      </c>
      <c r="E331" s="197" t="s">
        <v>1</v>
      </c>
      <c r="F331" s="198" t="s">
        <v>4653</v>
      </c>
      <c r="G331" s="13"/>
      <c r="H331" s="197" t="s">
        <v>1</v>
      </c>
      <c r="I331" s="199"/>
      <c r="J331" s="13"/>
      <c r="K331" s="13"/>
      <c r="L331" s="195"/>
      <c r="M331" s="200"/>
      <c r="N331" s="201"/>
      <c r="O331" s="201"/>
      <c r="P331" s="201"/>
      <c r="Q331" s="201"/>
      <c r="R331" s="201"/>
      <c r="S331" s="201"/>
      <c r="T331" s="202"/>
      <c r="U331" s="13"/>
      <c r="V331" s="13"/>
      <c r="W331" s="13"/>
      <c r="X331" s="13"/>
      <c r="Y331" s="13"/>
      <c r="Z331" s="13"/>
      <c r="AA331" s="13"/>
      <c r="AB331" s="13"/>
      <c r="AC331" s="13"/>
      <c r="AD331" s="13"/>
      <c r="AE331" s="13"/>
      <c r="AT331" s="197" t="s">
        <v>265</v>
      </c>
      <c r="AU331" s="197" t="s">
        <v>85</v>
      </c>
      <c r="AV331" s="13" t="s">
        <v>82</v>
      </c>
      <c r="AW331" s="13" t="s">
        <v>32</v>
      </c>
      <c r="AX331" s="13" t="s">
        <v>75</v>
      </c>
      <c r="AY331" s="197" t="s">
        <v>257</v>
      </c>
    </row>
    <row r="332" s="14" customFormat="1">
      <c r="A332" s="14"/>
      <c r="B332" s="203"/>
      <c r="C332" s="14"/>
      <c r="D332" s="196" t="s">
        <v>265</v>
      </c>
      <c r="E332" s="204" t="s">
        <v>1</v>
      </c>
      <c r="F332" s="205" t="s">
        <v>4681</v>
      </c>
      <c r="G332" s="14"/>
      <c r="H332" s="206">
        <v>8.8200000000000003</v>
      </c>
      <c r="I332" s="207"/>
      <c r="J332" s="14"/>
      <c r="K332" s="14"/>
      <c r="L332" s="203"/>
      <c r="M332" s="208"/>
      <c r="N332" s="209"/>
      <c r="O332" s="209"/>
      <c r="P332" s="209"/>
      <c r="Q332" s="209"/>
      <c r="R332" s="209"/>
      <c r="S332" s="209"/>
      <c r="T332" s="210"/>
      <c r="U332" s="14"/>
      <c r="V332" s="14"/>
      <c r="W332" s="14"/>
      <c r="X332" s="14"/>
      <c r="Y332" s="14"/>
      <c r="Z332" s="14"/>
      <c r="AA332" s="14"/>
      <c r="AB332" s="14"/>
      <c r="AC332" s="14"/>
      <c r="AD332" s="14"/>
      <c r="AE332" s="14"/>
      <c r="AT332" s="204" t="s">
        <v>265</v>
      </c>
      <c r="AU332" s="204" t="s">
        <v>85</v>
      </c>
      <c r="AV332" s="14" t="s">
        <v>85</v>
      </c>
      <c r="AW332" s="14" t="s">
        <v>32</v>
      </c>
      <c r="AX332" s="14" t="s">
        <v>75</v>
      </c>
      <c r="AY332" s="204" t="s">
        <v>257</v>
      </c>
    </row>
    <row r="333" s="13" customFormat="1">
      <c r="A333" s="13"/>
      <c r="B333" s="195"/>
      <c r="C333" s="13"/>
      <c r="D333" s="196" t="s">
        <v>265</v>
      </c>
      <c r="E333" s="197" t="s">
        <v>1</v>
      </c>
      <c r="F333" s="198" t="s">
        <v>4682</v>
      </c>
      <c r="G333" s="13"/>
      <c r="H333" s="197" t="s">
        <v>1</v>
      </c>
      <c r="I333" s="199"/>
      <c r="J333" s="13"/>
      <c r="K333" s="13"/>
      <c r="L333" s="195"/>
      <c r="M333" s="200"/>
      <c r="N333" s="201"/>
      <c r="O333" s="201"/>
      <c r="P333" s="201"/>
      <c r="Q333" s="201"/>
      <c r="R333" s="201"/>
      <c r="S333" s="201"/>
      <c r="T333" s="202"/>
      <c r="U333" s="13"/>
      <c r="V333" s="13"/>
      <c r="W333" s="13"/>
      <c r="X333" s="13"/>
      <c r="Y333" s="13"/>
      <c r="Z333" s="13"/>
      <c r="AA333" s="13"/>
      <c r="AB333" s="13"/>
      <c r="AC333" s="13"/>
      <c r="AD333" s="13"/>
      <c r="AE333" s="13"/>
      <c r="AT333" s="197" t="s">
        <v>265</v>
      </c>
      <c r="AU333" s="197" t="s">
        <v>85</v>
      </c>
      <c r="AV333" s="13" t="s">
        <v>82</v>
      </c>
      <c r="AW333" s="13" t="s">
        <v>32</v>
      </c>
      <c r="AX333" s="13" t="s">
        <v>75</v>
      </c>
      <c r="AY333" s="197" t="s">
        <v>257</v>
      </c>
    </row>
    <row r="334" s="14" customFormat="1">
      <c r="A334" s="14"/>
      <c r="B334" s="203"/>
      <c r="C334" s="14"/>
      <c r="D334" s="196" t="s">
        <v>265</v>
      </c>
      <c r="E334" s="204" t="s">
        <v>1</v>
      </c>
      <c r="F334" s="205" t="s">
        <v>4683</v>
      </c>
      <c r="G334" s="14"/>
      <c r="H334" s="206">
        <v>19.57</v>
      </c>
      <c r="I334" s="207"/>
      <c r="J334" s="14"/>
      <c r="K334" s="14"/>
      <c r="L334" s="203"/>
      <c r="M334" s="208"/>
      <c r="N334" s="209"/>
      <c r="O334" s="209"/>
      <c r="P334" s="209"/>
      <c r="Q334" s="209"/>
      <c r="R334" s="209"/>
      <c r="S334" s="209"/>
      <c r="T334" s="210"/>
      <c r="U334" s="14"/>
      <c r="V334" s="14"/>
      <c r="W334" s="14"/>
      <c r="X334" s="14"/>
      <c r="Y334" s="14"/>
      <c r="Z334" s="14"/>
      <c r="AA334" s="14"/>
      <c r="AB334" s="14"/>
      <c r="AC334" s="14"/>
      <c r="AD334" s="14"/>
      <c r="AE334" s="14"/>
      <c r="AT334" s="204" t="s">
        <v>265</v>
      </c>
      <c r="AU334" s="204" t="s">
        <v>85</v>
      </c>
      <c r="AV334" s="14" t="s">
        <v>85</v>
      </c>
      <c r="AW334" s="14" t="s">
        <v>32</v>
      </c>
      <c r="AX334" s="14" t="s">
        <v>75</v>
      </c>
      <c r="AY334" s="204" t="s">
        <v>257</v>
      </c>
    </row>
    <row r="335" s="13" customFormat="1">
      <c r="A335" s="13"/>
      <c r="B335" s="195"/>
      <c r="C335" s="13"/>
      <c r="D335" s="196" t="s">
        <v>265</v>
      </c>
      <c r="E335" s="197" t="s">
        <v>1</v>
      </c>
      <c r="F335" s="198" t="s">
        <v>4684</v>
      </c>
      <c r="G335" s="13"/>
      <c r="H335" s="197" t="s">
        <v>1</v>
      </c>
      <c r="I335" s="199"/>
      <c r="J335" s="13"/>
      <c r="K335" s="13"/>
      <c r="L335" s="195"/>
      <c r="M335" s="200"/>
      <c r="N335" s="201"/>
      <c r="O335" s="201"/>
      <c r="P335" s="201"/>
      <c r="Q335" s="201"/>
      <c r="R335" s="201"/>
      <c r="S335" s="201"/>
      <c r="T335" s="202"/>
      <c r="U335" s="13"/>
      <c r="V335" s="13"/>
      <c r="W335" s="13"/>
      <c r="X335" s="13"/>
      <c r="Y335" s="13"/>
      <c r="Z335" s="13"/>
      <c r="AA335" s="13"/>
      <c r="AB335" s="13"/>
      <c r="AC335" s="13"/>
      <c r="AD335" s="13"/>
      <c r="AE335" s="13"/>
      <c r="AT335" s="197" t="s">
        <v>265</v>
      </c>
      <c r="AU335" s="197" t="s">
        <v>85</v>
      </c>
      <c r="AV335" s="13" t="s">
        <v>82</v>
      </c>
      <c r="AW335" s="13" t="s">
        <v>32</v>
      </c>
      <c r="AX335" s="13" t="s">
        <v>75</v>
      </c>
      <c r="AY335" s="197" t="s">
        <v>257</v>
      </c>
    </row>
    <row r="336" s="14" customFormat="1">
      <c r="A336" s="14"/>
      <c r="B336" s="203"/>
      <c r="C336" s="14"/>
      <c r="D336" s="196" t="s">
        <v>265</v>
      </c>
      <c r="E336" s="204" t="s">
        <v>1</v>
      </c>
      <c r="F336" s="205" t="s">
        <v>4685</v>
      </c>
      <c r="G336" s="14"/>
      <c r="H336" s="206">
        <v>23.5</v>
      </c>
      <c r="I336" s="207"/>
      <c r="J336" s="14"/>
      <c r="K336" s="14"/>
      <c r="L336" s="203"/>
      <c r="M336" s="208"/>
      <c r="N336" s="209"/>
      <c r="O336" s="209"/>
      <c r="P336" s="209"/>
      <c r="Q336" s="209"/>
      <c r="R336" s="209"/>
      <c r="S336" s="209"/>
      <c r="T336" s="210"/>
      <c r="U336" s="14"/>
      <c r="V336" s="14"/>
      <c r="W336" s="14"/>
      <c r="X336" s="14"/>
      <c r="Y336" s="14"/>
      <c r="Z336" s="14"/>
      <c r="AA336" s="14"/>
      <c r="AB336" s="14"/>
      <c r="AC336" s="14"/>
      <c r="AD336" s="14"/>
      <c r="AE336" s="14"/>
      <c r="AT336" s="204" t="s">
        <v>265</v>
      </c>
      <c r="AU336" s="204" t="s">
        <v>85</v>
      </c>
      <c r="AV336" s="14" t="s">
        <v>85</v>
      </c>
      <c r="AW336" s="14" t="s">
        <v>32</v>
      </c>
      <c r="AX336" s="14" t="s">
        <v>75</v>
      </c>
      <c r="AY336" s="204" t="s">
        <v>257</v>
      </c>
    </row>
    <row r="337" s="13" customFormat="1">
      <c r="A337" s="13"/>
      <c r="B337" s="195"/>
      <c r="C337" s="13"/>
      <c r="D337" s="196" t="s">
        <v>265</v>
      </c>
      <c r="E337" s="197" t="s">
        <v>1</v>
      </c>
      <c r="F337" s="198" t="s">
        <v>4686</v>
      </c>
      <c r="G337" s="13"/>
      <c r="H337" s="197" t="s">
        <v>1</v>
      </c>
      <c r="I337" s="199"/>
      <c r="J337" s="13"/>
      <c r="K337" s="13"/>
      <c r="L337" s="195"/>
      <c r="M337" s="200"/>
      <c r="N337" s="201"/>
      <c r="O337" s="201"/>
      <c r="P337" s="201"/>
      <c r="Q337" s="201"/>
      <c r="R337" s="201"/>
      <c r="S337" s="201"/>
      <c r="T337" s="202"/>
      <c r="U337" s="13"/>
      <c r="V337" s="13"/>
      <c r="W337" s="13"/>
      <c r="X337" s="13"/>
      <c r="Y337" s="13"/>
      <c r="Z337" s="13"/>
      <c r="AA337" s="13"/>
      <c r="AB337" s="13"/>
      <c r="AC337" s="13"/>
      <c r="AD337" s="13"/>
      <c r="AE337" s="13"/>
      <c r="AT337" s="197" t="s">
        <v>265</v>
      </c>
      <c r="AU337" s="197" t="s">
        <v>85</v>
      </c>
      <c r="AV337" s="13" t="s">
        <v>82</v>
      </c>
      <c r="AW337" s="13" t="s">
        <v>32</v>
      </c>
      <c r="AX337" s="13" t="s">
        <v>75</v>
      </c>
      <c r="AY337" s="197" t="s">
        <v>257</v>
      </c>
    </row>
    <row r="338" s="14" customFormat="1">
      <c r="A338" s="14"/>
      <c r="B338" s="203"/>
      <c r="C338" s="14"/>
      <c r="D338" s="196" t="s">
        <v>265</v>
      </c>
      <c r="E338" s="204" t="s">
        <v>1</v>
      </c>
      <c r="F338" s="205" t="s">
        <v>4687</v>
      </c>
      <c r="G338" s="14"/>
      <c r="H338" s="206">
        <v>13.130000000000001</v>
      </c>
      <c r="I338" s="207"/>
      <c r="J338" s="14"/>
      <c r="K338" s="14"/>
      <c r="L338" s="203"/>
      <c r="M338" s="208"/>
      <c r="N338" s="209"/>
      <c r="O338" s="209"/>
      <c r="P338" s="209"/>
      <c r="Q338" s="209"/>
      <c r="R338" s="209"/>
      <c r="S338" s="209"/>
      <c r="T338" s="210"/>
      <c r="U338" s="14"/>
      <c r="V338" s="14"/>
      <c r="W338" s="14"/>
      <c r="X338" s="14"/>
      <c r="Y338" s="14"/>
      <c r="Z338" s="14"/>
      <c r="AA338" s="14"/>
      <c r="AB338" s="14"/>
      <c r="AC338" s="14"/>
      <c r="AD338" s="14"/>
      <c r="AE338" s="14"/>
      <c r="AT338" s="204" t="s">
        <v>265</v>
      </c>
      <c r="AU338" s="204" t="s">
        <v>85</v>
      </c>
      <c r="AV338" s="14" t="s">
        <v>85</v>
      </c>
      <c r="AW338" s="14" t="s">
        <v>32</v>
      </c>
      <c r="AX338" s="14" t="s">
        <v>75</v>
      </c>
      <c r="AY338" s="204" t="s">
        <v>257</v>
      </c>
    </row>
    <row r="339" s="13" customFormat="1">
      <c r="A339" s="13"/>
      <c r="B339" s="195"/>
      <c r="C339" s="13"/>
      <c r="D339" s="196" t="s">
        <v>265</v>
      </c>
      <c r="E339" s="197" t="s">
        <v>1</v>
      </c>
      <c r="F339" s="198" t="s">
        <v>4688</v>
      </c>
      <c r="G339" s="13"/>
      <c r="H339" s="197" t="s">
        <v>1</v>
      </c>
      <c r="I339" s="199"/>
      <c r="J339" s="13"/>
      <c r="K339" s="13"/>
      <c r="L339" s="195"/>
      <c r="M339" s="200"/>
      <c r="N339" s="201"/>
      <c r="O339" s="201"/>
      <c r="P339" s="201"/>
      <c r="Q339" s="201"/>
      <c r="R339" s="201"/>
      <c r="S339" s="201"/>
      <c r="T339" s="202"/>
      <c r="U339" s="13"/>
      <c r="V339" s="13"/>
      <c r="W339" s="13"/>
      <c r="X339" s="13"/>
      <c r="Y339" s="13"/>
      <c r="Z339" s="13"/>
      <c r="AA339" s="13"/>
      <c r="AB339" s="13"/>
      <c r="AC339" s="13"/>
      <c r="AD339" s="13"/>
      <c r="AE339" s="13"/>
      <c r="AT339" s="197" t="s">
        <v>265</v>
      </c>
      <c r="AU339" s="197" t="s">
        <v>85</v>
      </c>
      <c r="AV339" s="13" t="s">
        <v>82</v>
      </c>
      <c r="AW339" s="13" t="s">
        <v>32</v>
      </c>
      <c r="AX339" s="13" t="s">
        <v>75</v>
      </c>
      <c r="AY339" s="197" t="s">
        <v>257</v>
      </c>
    </row>
    <row r="340" s="14" customFormat="1">
      <c r="A340" s="14"/>
      <c r="B340" s="203"/>
      <c r="C340" s="14"/>
      <c r="D340" s="196" t="s">
        <v>265</v>
      </c>
      <c r="E340" s="204" t="s">
        <v>1</v>
      </c>
      <c r="F340" s="205" t="s">
        <v>4689</v>
      </c>
      <c r="G340" s="14"/>
      <c r="H340" s="206">
        <v>24.91</v>
      </c>
      <c r="I340" s="207"/>
      <c r="J340" s="14"/>
      <c r="K340" s="14"/>
      <c r="L340" s="203"/>
      <c r="M340" s="208"/>
      <c r="N340" s="209"/>
      <c r="O340" s="209"/>
      <c r="P340" s="209"/>
      <c r="Q340" s="209"/>
      <c r="R340" s="209"/>
      <c r="S340" s="209"/>
      <c r="T340" s="210"/>
      <c r="U340" s="14"/>
      <c r="V340" s="14"/>
      <c r="W340" s="14"/>
      <c r="X340" s="14"/>
      <c r="Y340" s="14"/>
      <c r="Z340" s="14"/>
      <c r="AA340" s="14"/>
      <c r="AB340" s="14"/>
      <c r="AC340" s="14"/>
      <c r="AD340" s="14"/>
      <c r="AE340" s="14"/>
      <c r="AT340" s="204" t="s">
        <v>265</v>
      </c>
      <c r="AU340" s="204" t="s">
        <v>85</v>
      </c>
      <c r="AV340" s="14" t="s">
        <v>85</v>
      </c>
      <c r="AW340" s="14" t="s">
        <v>32</v>
      </c>
      <c r="AX340" s="14" t="s">
        <v>75</v>
      </c>
      <c r="AY340" s="204" t="s">
        <v>257</v>
      </c>
    </row>
    <row r="341" s="13" customFormat="1">
      <c r="A341" s="13"/>
      <c r="B341" s="195"/>
      <c r="C341" s="13"/>
      <c r="D341" s="196" t="s">
        <v>265</v>
      </c>
      <c r="E341" s="197" t="s">
        <v>1</v>
      </c>
      <c r="F341" s="198" t="s">
        <v>4690</v>
      </c>
      <c r="G341" s="13"/>
      <c r="H341" s="197" t="s">
        <v>1</v>
      </c>
      <c r="I341" s="199"/>
      <c r="J341" s="13"/>
      <c r="K341" s="13"/>
      <c r="L341" s="195"/>
      <c r="M341" s="200"/>
      <c r="N341" s="201"/>
      <c r="O341" s="201"/>
      <c r="P341" s="201"/>
      <c r="Q341" s="201"/>
      <c r="R341" s="201"/>
      <c r="S341" s="201"/>
      <c r="T341" s="202"/>
      <c r="U341" s="13"/>
      <c r="V341" s="13"/>
      <c r="W341" s="13"/>
      <c r="X341" s="13"/>
      <c r="Y341" s="13"/>
      <c r="Z341" s="13"/>
      <c r="AA341" s="13"/>
      <c r="AB341" s="13"/>
      <c r="AC341" s="13"/>
      <c r="AD341" s="13"/>
      <c r="AE341" s="13"/>
      <c r="AT341" s="197" t="s">
        <v>265</v>
      </c>
      <c r="AU341" s="197" t="s">
        <v>85</v>
      </c>
      <c r="AV341" s="13" t="s">
        <v>82</v>
      </c>
      <c r="AW341" s="13" t="s">
        <v>32</v>
      </c>
      <c r="AX341" s="13" t="s">
        <v>75</v>
      </c>
      <c r="AY341" s="197" t="s">
        <v>257</v>
      </c>
    </row>
    <row r="342" s="14" customFormat="1">
      <c r="A342" s="14"/>
      <c r="B342" s="203"/>
      <c r="C342" s="14"/>
      <c r="D342" s="196" t="s">
        <v>265</v>
      </c>
      <c r="E342" s="204" t="s">
        <v>1</v>
      </c>
      <c r="F342" s="205" t="s">
        <v>4691</v>
      </c>
      <c r="G342" s="14"/>
      <c r="H342" s="206">
        <v>19.559999999999999</v>
      </c>
      <c r="I342" s="207"/>
      <c r="J342" s="14"/>
      <c r="K342" s="14"/>
      <c r="L342" s="203"/>
      <c r="M342" s="208"/>
      <c r="N342" s="209"/>
      <c r="O342" s="209"/>
      <c r="P342" s="209"/>
      <c r="Q342" s="209"/>
      <c r="R342" s="209"/>
      <c r="S342" s="209"/>
      <c r="T342" s="210"/>
      <c r="U342" s="14"/>
      <c r="V342" s="14"/>
      <c r="W342" s="14"/>
      <c r="X342" s="14"/>
      <c r="Y342" s="14"/>
      <c r="Z342" s="14"/>
      <c r="AA342" s="14"/>
      <c r="AB342" s="14"/>
      <c r="AC342" s="14"/>
      <c r="AD342" s="14"/>
      <c r="AE342" s="14"/>
      <c r="AT342" s="204" t="s">
        <v>265</v>
      </c>
      <c r="AU342" s="204" t="s">
        <v>85</v>
      </c>
      <c r="AV342" s="14" t="s">
        <v>85</v>
      </c>
      <c r="AW342" s="14" t="s">
        <v>32</v>
      </c>
      <c r="AX342" s="14" t="s">
        <v>75</v>
      </c>
      <c r="AY342" s="204" t="s">
        <v>257</v>
      </c>
    </row>
    <row r="343" s="13" customFormat="1">
      <c r="A343" s="13"/>
      <c r="B343" s="195"/>
      <c r="C343" s="13"/>
      <c r="D343" s="196" t="s">
        <v>265</v>
      </c>
      <c r="E343" s="197" t="s">
        <v>1</v>
      </c>
      <c r="F343" s="198" t="s">
        <v>4692</v>
      </c>
      <c r="G343" s="13"/>
      <c r="H343" s="197" t="s">
        <v>1</v>
      </c>
      <c r="I343" s="199"/>
      <c r="J343" s="13"/>
      <c r="K343" s="13"/>
      <c r="L343" s="195"/>
      <c r="M343" s="200"/>
      <c r="N343" s="201"/>
      <c r="O343" s="201"/>
      <c r="P343" s="201"/>
      <c r="Q343" s="201"/>
      <c r="R343" s="201"/>
      <c r="S343" s="201"/>
      <c r="T343" s="202"/>
      <c r="U343" s="13"/>
      <c r="V343" s="13"/>
      <c r="W343" s="13"/>
      <c r="X343" s="13"/>
      <c r="Y343" s="13"/>
      <c r="Z343" s="13"/>
      <c r="AA343" s="13"/>
      <c r="AB343" s="13"/>
      <c r="AC343" s="13"/>
      <c r="AD343" s="13"/>
      <c r="AE343" s="13"/>
      <c r="AT343" s="197" t="s">
        <v>265</v>
      </c>
      <c r="AU343" s="197" t="s">
        <v>85</v>
      </c>
      <c r="AV343" s="13" t="s">
        <v>82</v>
      </c>
      <c r="AW343" s="13" t="s">
        <v>32</v>
      </c>
      <c r="AX343" s="13" t="s">
        <v>75</v>
      </c>
      <c r="AY343" s="197" t="s">
        <v>257</v>
      </c>
    </row>
    <row r="344" s="14" customFormat="1">
      <c r="A344" s="14"/>
      <c r="B344" s="203"/>
      <c r="C344" s="14"/>
      <c r="D344" s="196" t="s">
        <v>265</v>
      </c>
      <c r="E344" s="204" t="s">
        <v>1</v>
      </c>
      <c r="F344" s="205" t="s">
        <v>4693</v>
      </c>
      <c r="G344" s="14"/>
      <c r="H344" s="206">
        <v>9.7799999999999994</v>
      </c>
      <c r="I344" s="207"/>
      <c r="J344" s="14"/>
      <c r="K344" s="14"/>
      <c r="L344" s="203"/>
      <c r="M344" s="208"/>
      <c r="N344" s="209"/>
      <c r="O344" s="209"/>
      <c r="P344" s="209"/>
      <c r="Q344" s="209"/>
      <c r="R344" s="209"/>
      <c r="S344" s="209"/>
      <c r="T344" s="210"/>
      <c r="U344" s="14"/>
      <c r="V344" s="14"/>
      <c r="W344" s="14"/>
      <c r="X344" s="14"/>
      <c r="Y344" s="14"/>
      <c r="Z344" s="14"/>
      <c r="AA344" s="14"/>
      <c r="AB344" s="14"/>
      <c r="AC344" s="14"/>
      <c r="AD344" s="14"/>
      <c r="AE344" s="14"/>
      <c r="AT344" s="204" t="s">
        <v>265</v>
      </c>
      <c r="AU344" s="204" t="s">
        <v>85</v>
      </c>
      <c r="AV344" s="14" t="s">
        <v>85</v>
      </c>
      <c r="AW344" s="14" t="s">
        <v>32</v>
      </c>
      <c r="AX344" s="14" t="s">
        <v>75</v>
      </c>
      <c r="AY344" s="204" t="s">
        <v>257</v>
      </c>
    </row>
    <row r="345" s="13" customFormat="1">
      <c r="A345" s="13"/>
      <c r="B345" s="195"/>
      <c r="C345" s="13"/>
      <c r="D345" s="196" t="s">
        <v>265</v>
      </c>
      <c r="E345" s="197" t="s">
        <v>1</v>
      </c>
      <c r="F345" s="198" t="s">
        <v>4694</v>
      </c>
      <c r="G345" s="13"/>
      <c r="H345" s="197" t="s">
        <v>1</v>
      </c>
      <c r="I345" s="199"/>
      <c r="J345" s="13"/>
      <c r="K345" s="13"/>
      <c r="L345" s="195"/>
      <c r="M345" s="200"/>
      <c r="N345" s="201"/>
      <c r="O345" s="201"/>
      <c r="P345" s="201"/>
      <c r="Q345" s="201"/>
      <c r="R345" s="201"/>
      <c r="S345" s="201"/>
      <c r="T345" s="202"/>
      <c r="U345" s="13"/>
      <c r="V345" s="13"/>
      <c r="W345" s="13"/>
      <c r="X345" s="13"/>
      <c r="Y345" s="13"/>
      <c r="Z345" s="13"/>
      <c r="AA345" s="13"/>
      <c r="AB345" s="13"/>
      <c r="AC345" s="13"/>
      <c r="AD345" s="13"/>
      <c r="AE345" s="13"/>
      <c r="AT345" s="197" t="s">
        <v>265</v>
      </c>
      <c r="AU345" s="197" t="s">
        <v>85</v>
      </c>
      <c r="AV345" s="13" t="s">
        <v>82</v>
      </c>
      <c r="AW345" s="13" t="s">
        <v>32</v>
      </c>
      <c r="AX345" s="13" t="s">
        <v>75</v>
      </c>
      <c r="AY345" s="197" t="s">
        <v>257</v>
      </c>
    </row>
    <row r="346" s="14" customFormat="1">
      <c r="A346" s="14"/>
      <c r="B346" s="203"/>
      <c r="C346" s="14"/>
      <c r="D346" s="196" t="s">
        <v>265</v>
      </c>
      <c r="E346" s="204" t="s">
        <v>1</v>
      </c>
      <c r="F346" s="205" t="s">
        <v>4695</v>
      </c>
      <c r="G346" s="14"/>
      <c r="H346" s="206">
        <v>27.41</v>
      </c>
      <c r="I346" s="207"/>
      <c r="J346" s="14"/>
      <c r="K346" s="14"/>
      <c r="L346" s="203"/>
      <c r="M346" s="208"/>
      <c r="N346" s="209"/>
      <c r="O346" s="209"/>
      <c r="P346" s="209"/>
      <c r="Q346" s="209"/>
      <c r="R346" s="209"/>
      <c r="S346" s="209"/>
      <c r="T346" s="210"/>
      <c r="U346" s="14"/>
      <c r="V346" s="14"/>
      <c r="W346" s="14"/>
      <c r="X346" s="14"/>
      <c r="Y346" s="14"/>
      <c r="Z346" s="14"/>
      <c r="AA346" s="14"/>
      <c r="AB346" s="14"/>
      <c r="AC346" s="14"/>
      <c r="AD346" s="14"/>
      <c r="AE346" s="14"/>
      <c r="AT346" s="204" t="s">
        <v>265</v>
      </c>
      <c r="AU346" s="204" t="s">
        <v>85</v>
      </c>
      <c r="AV346" s="14" t="s">
        <v>85</v>
      </c>
      <c r="AW346" s="14" t="s">
        <v>32</v>
      </c>
      <c r="AX346" s="14" t="s">
        <v>75</v>
      </c>
      <c r="AY346" s="204" t="s">
        <v>257</v>
      </c>
    </row>
    <row r="347" s="13" customFormat="1">
      <c r="A347" s="13"/>
      <c r="B347" s="195"/>
      <c r="C347" s="13"/>
      <c r="D347" s="196" t="s">
        <v>265</v>
      </c>
      <c r="E347" s="197" t="s">
        <v>1</v>
      </c>
      <c r="F347" s="198" t="s">
        <v>4696</v>
      </c>
      <c r="G347" s="13"/>
      <c r="H347" s="197" t="s">
        <v>1</v>
      </c>
      <c r="I347" s="199"/>
      <c r="J347" s="13"/>
      <c r="K347" s="13"/>
      <c r="L347" s="195"/>
      <c r="M347" s="200"/>
      <c r="N347" s="201"/>
      <c r="O347" s="201"/>
      <c r="P347" s="201"/>
      <c r="Q347" s="201"/>
      <c r="R347" s="201"/>
      <c r="S347" s="201"/>
      <c r="T347" s="202"/>
      <c r="U347" s="13"/>
      <c r="V347" s="13"/>
      <c r="W347" s="13"/>
      <c r="X347" s="13"/>
      <c r="Y347" s="13"/>
      <c r="Z347" s="13"/>
      <c r="AA347" s="13"/>
      <c r="AB347" s="13"/>
      <c r="AC347" s="13"/>
      <c r="AD347" s="13"/>
      <c r="AE347" s="13"/>
      <c r="AT347" s="197" t="s">
        <v>265</v>
      </c>
      <c r="AU347" s="197" t="s">
        <v>85</v>
      </c>
      <c r="AV347" s="13" t="s">
        <v>82</v>
      </c>
      <c r="AW347" s="13" t="s">
        <v>32</v>
      </c>
      <c r="AX347" s="13" t="s">
        <v>75</v>
      </c>
      <c r="AY347" s="197" t="s">
        <v>257</v>
      </c>
    </row>
    <row r="348" s="14" customFormat="1">
      <c r="A348" s="14"/>
      <c r="B348" s="203"/>
      <c r="C348" s="14"/>
      <c r="D348" s="196" t="s">
        <v>265</v>
      </c>
      <c r="E348" s="204" t="s">
        <v>1</v>
      </c>
      <c r="F348" s="205" t="s">
        <v>4697</v>
      </c>
      <c r="G348" s="14"/>
      <c r="H348" s="206">
        <v>28.359999999999999</v>
      </c>
      <c r="I348" s="207"/>
      <c r="J348" s="14"/>
      <c r="K348" s="14"/>
      <c r="L348" s="203"/>
      <c r="M348" s="208"/>
      <c r="N348" s="209"/>
      <c r="O348" s="209"/>
      <c r="P348" s="209"/>
      <c r="Q348" s="209"/>
      <c r="R348" s="209"/>
      <c r="S348" s="209"/>
      <c r="T348" s="210"/>
      <c r="U348" s="14"/>
      <c r="V348" s="14"/>
      <c r="W348" s="14"/>
      <c r="X348" s="14"/>
      <c r="Y348" s="14"/>
      <c r="Z348" s="14"/>
      <c r="AA348" s="14"/>
      <c r="AB348" s="14"/>
      <c r="AC348" s="14"/>
      <c r="AD348" s="14"/>
      <c r="AE348" s="14"/>
      <c r="AT348" s="204" t="s">
        <v>265</v>
      </c>
      <c r="AU348" s="204" t="s">
        <v>85</v>
      </c>
      <c r="AV348" s="14" t="s">
        <v>85</v>
      </c>
      <c r="AW348" s="14" t="s">
        <v>32</v>
      </c>
      <c r="AX348" s="14" t="s">
        <v>75</v>
      </c>
      <c r="AY348" s="204" t="s">
        <v>257</v>
      </c>
    </row>
    <row r="349" s="13" customFormat="1">
      <c r="A349" s="13"/>
      <c r="B349" s="195"/>
      <c r="C349" s="13"/>
      <c r="D349" s="196" t="s">
        <v>265</v>
      </c>
      <c r="E349" s="197" t="s">
        <v>1</v>
      </c>
      <c r="F349" s="198" t="s">
        <v>4698</v>
      </c>
      <c r="G349" s="13"/>
      <c r="H349" s="197" t="s">
        <v>1</v>
      </c>
      <c r="I349" s="199"/>
      <c r="J349" s="13"/>
      <c r="K349" s="13"/>
      <c r="L349" s="195"/>
      <c r="M349" s="200"/>
      <c r="N349" s="201"/>
      <c r="O349" s="201"/>
      <c r="P349" s="201"/>
      <c r="Q349" s="201"/>
      <c r="R349" s="201"/>
      <c r="S349" s="201"/>
      <c r="T349" s="202"/>
      <c r="U349" s="13"/>
      <c r="V349" s="13"/>
      <c r="W349" s="13"/>
      <c r="X349" s="13"/>
      <c r="Y349" s="13"/>
      <c r="Z349" s="13"/>
      <c r="AA349" s="13"/>
      <c r="AB349" s="13"/>
      <c r="AC349" s="13"/>
      <c r="AD349" s="13"/>
      <c r="AE349" s="13"/>
      <c r="AT349" s="197" t="s">
        <v>265</v>
      </c>
      <c r="AU349" s="197" t="s">
        <v>85</v>
      </c>
      <c r="AV349" s="13" t="s">
        <v>82</v>
      </c>
      <c r="AW349" s="13" t="s">
        <v>32</v>
      </c>
      <c r="AX349" s="13" t="s">
        <v>75</v>
      </c>
      <c r="AY349" s="197" t="s">
        <v>257</v>
      </c>
    </row>
    <row r="350" s="14" customFormat="1">
      <c r="A350" s="14"/>
      <c r="B350" s="203"/>
      <c r="C350" s="14"/>
      <c r="D350" s="196" t="s">
        <v>265</v>
      </c>
      <c r="E350" s="204" t="s">
        <v>1</v>
      </c>
      <c r="F350" s="205" t="s">
        <v>4699</v>
      </c>
      <c r="G350" s="14"/>
      <c r="H350" s="206">
        <v>14.01</v>
      </c>
      <c r="I350" s="207"/>
      <c r="J350" s="14"/>
      <c r="K350" s="14"/>
      <c r="L350" s="203"/>
      <c r="M350" s="208"/>
      <c r="N350" s="209"/>
      <c r="O350" s="209"/>
      <c r="P350" s="209"/>
      <c r="Q350" s="209"/>
      <c r="R350" s="209"/>
      <c r="S350" s="209"/>
      <c r="T350" s="210"/>
      <c r="U350" s="14"/>
      <c r="V350" s="14"/>
      <c r="W350" s="14"/>
      <c r="X350" s="14"/>
      <c r="Y350" s="14"/>
      <c r="Z350" s="14"/>
      <c r="AA350" s="14"/>
      <c r="AB350" s="14"/>
      <c r="AC350" s="14"/>
      <c r="AD350" s="14"/>
      <c r="AE350" s="14"/>
      <c r="AT350" s="204" t="s">
        <v>265</v>
      </c>
      <c r="AU350" s="204" t="s">
        <v>85</v>
      </c>
      <c r="AV350" s="14" t="s">
        <v>85</v>
      </c>
      <c r="AW350" s="14" t="s">
        <v>32</v>
      </c>
      <c r="AX350" s="14" t="s">
        <v>75</v>
      </c>
      <c r="AY350" s="204" t="s">
        <v>257</v>
      </c>
    </row>
    <row r="351" s="13" customFormat="1">
      <c r="A351" s="13"/>
      <c r="B351" s="195"/>
      <c r="C351" s="13"/>
      <c r="D351" s="196" t="s">
        <v>265</v>
      </c>
      <c r="E351" s="197" t="s">
        <v>1</v>
      </c>
      <c r="F351" s="198" t="s">
        <v>4684</v>
      </c>
      <c r="G351" s="13"/>
      <c r="H351" s="197" t="s">
        <v>1</v>
      </c>
      <c r="I351" s="199"/>
      <c r="J351" s="13"/>
      <c r="K351" s="13"/>
      <c r="L351" s="195"/>
      <c r="M351" s="200"/>
      <c r="N351" s="201"/>
      <c r="O351" s="201"/>
      <c r="P351" s="201"/>
      <c r="Q351" s="201"/>
      <c r="R351" s="201"/>
      <c r="S351" s="201"/>
      <c r="T351" s="202"/>
      <c r="U351" s="13"/>
      <c r="V351" s="13"/>
      <c r="W351" s="13"/>
      <c r="X351" s="13"/>
      <c r="Y351" s="13"/>
      <c r="Z351" s="13"/>
      <c r="AA351" s="13"/>
      <c r="AB351" s="13"/>
      <c r="AC351" s="13"/>
      <c r="AD351" s="13"/>
      <c r="AE351" s="13"/>
      <c r="AT351" s="197" t="s">
        <v>265</v>
      </c>
      <c r="AU351" s="197" t="s">
        <v>85</v>
      </c>
      <c r="AV351" s="13" t="s">
        <v>82</v>
      </c>
      <c r="AW351" s="13" t="s">
        <v>32</v>
      </c>
      <c r="AX351" s="13" t="s">
        <v>75</v>
      </c>
      <c r="AY351" s="197" t="s">
        <v>257</v>
      </c>
    </row>
    <row r="352" s="14" customFormat="1">
      <c r="A352" s="14"/>
      <c r="B352" s="203"/>
      <c r="C352" s="14"/>
      <c r="D352" s="196" t="s">
        <v>265</v>
      </c>
      <c r="E352" s="204" t="s">
        <v>1</v>
      </c>
      <c r="F352" s="205" t="s">
        <v>4700</v>
      </c>
      <c r="G352" s="14"/>
      <c r="H352" s="206">
        <v>22.989999999999998</v>
      </c>
      <c r="I352" s="207"/>
      <c r="J352" s="14"/>
      <c r="K352" s="14"/>
      <c r="L352" s="203"/>
      <c r="M352" s="208"/>
      <c r="N352" s="209"/>
      <c r="O352" s="209"/>
      <c r="P352" s="209"/>
      <c r="Q352" s="209"/>
      <c r="R352" s="209"/>
      <c r="S352" s="209"/>
      <c r="T352" s="210"/>
      <c r="U352" s="14"/>
      <c r="V352" s="14"/>
      <c r="W352" s="14"/>
      <c r="X352" s="14"/>
      <c r="Y352" s="14"/>
      <c r="Z352" s="14"/>
      <c r="AA352" s="14"/>
      <c r="AB352" s="14"/>
      <c r="AC352" s="14"/>
      <c r="AD352" s="14"/>
      <c r="AE352" s="14"/>
      <c r="AT352" s="204" t="s">
        <v>265</v>
      </c>
      <c r="AU352" s="204" t="s">
        <v>85</v>
      </c>
      <c r="AV352" s="14" t="s">
        <v>85</v>
      </c>
      <c r="AW352" s="14" t="s">
        <v>32</v>
      </c>
      <c r="AX352" s="14" t="s">
        <v>75</v>
      </c>
      <c r="AY352" s="204" t="s">
        <v>257</v>
      </c>
    </row>
    <row r="353" s="13" customFormat="1">
      <c r="A353" s="13"/>
      <c r="B353" s="195"/>
      <c r="C353" s="13"/>
      <c r="D353" s="196" t="s">
        <v>265</v>
      </c>
      <c r="E353" s="197" t="s">
        <v>1</v>
      </c>
      <c r="F353" s="198" t="s">
        <v>4701</v>
      </c>
      <c r="G353" s="13"/>
      <c r="H353" s="197" t="s">
        <v>1</v>
      </c>
      <c r="I353" s="199"/>
      <c r="J353" s="13"/>
      <c r="K353" s="13"/>
      <c r="L353" s="195"/>
      <c r="M353" s="200"/>
      <c r="N353" s="201"/>
      <c r="O353" s="201"/>
      <c r="P353" s="201"/>
      <c r="Q353" s="201"/>
      <c r="R353" s="201"/>
      <c r="S353" s="201"/>
      <c r="T353" s="202"/>
      <c r="U353" s="13"/>
      <c r="V353" s="13"/>
      <c r="W353" s="13"/>
      <c r="X353" s="13"/>
      <c r="Y353" s="13"/>
      <c r="Z353" s="13"/>
      <c r="AA353" s="13"/>
      <c r="AB353" s="13"/>
      <c r="AC353" s="13"/>
      <c r="AD353" s="13"/>
      <c r="AE353" s="13"/>
      <c r="AT353" s="197" t="s">
        <v>265</v>
      </c>
      <c r="AU353" s="197" t="s">
        <v>85</v>
      </c>
      <c r="AV353" s="13" t="s">
        <v>82</v>
      </c>
      <c r="AW353" s="13" t="s">
        <v>32</v>
      </c>
      <c r="AX353" s="13" t="s">
        <v>75</v>
      </c>
      <c r="AY353" s="197" t="s">
        <v>257</v>
      </c>
    </row>
    <row r="354" s="14" customFormat="1">
      <c r="A354" s="14"/>
      <c r="B354" s="203"/>
      <c r="C354" s="14"/>
      <c r="D354" s="196" t="s">
        <v>265</v>
      </c>
      <c r="E354" s="204" t="s">
        <v>1</v>
      </c>
      <c r="F354" s="205" t="s">
        <v>4702</v>
      </c>
      <c r="G354" s="14"/>
      <c r="H354" s="206">
        <v>10.09</v>
      </c>
      <c r="I354" s="207"/>
      <c r="J354" s="14"/>
      <c r="K354" s="14"/>
      <c r="L354" s="203"/>
      <c r="M354" s="208"/>
      <c r="N354" s="209"/>
      <c r="O354" s="209"/>
      <c r="P354" s="209"/>
      <c r="Q354" s="209"/>
      <c r="R354" s="209"/>
      <c r="S354" s="209"/>
      <c r="T354" s="210"/>
      <c r="U354" s="14"/>
      <c r="V354" s="14"/>
      <c r="W354" s="14"/>
      <c r="X354" s="14"/>
      <c r="Y354" s="14"/>
      <c r="Z354" s="14"/>
      <c r="AA354" s="14"/>
      <c r="AB354" s="14"/>
      <c r="AC354" s="14"/>
      <c r="AD354" s="14"/>
      <c r="AE354" s="14"/>
      <c r="AT354" s="204" t="s">
        <v>265</v>
      </c>
      <c r="AU354" s="204" t="s">
        <v>85</v>
      </c>
      <c r="AV354" s="14" t="s">
        <v>85</v>
      </c>
      <c r="AW354" s="14" t="s">
        <v>32</v>
      </c>
      <c r="AX354" s="14" t="s">
        <v>75</v>
      </c>
      <c r="AY354" s="204" t="s">
        <v>257</v>
      </c>
    </row>
    <row r="355" s="13" customFormat="1">
      <c r="A355" s="13"/>
      <c r="B355" s="195"/>
      <c r="C355" s="13"/>
      <c r="D355" s="196" t="s">
        <v>265</v>
      </c>
      <c r="E355" s="197" t="s">
        <v>1</v>
      </c>
      <c r="F355" s="198" t="s">
        <v>4703</v>
      </c>
      <c r="G355" s="13"/>
      <c r="H355" s="197" t="s">
        <v>1</v>
      </c>
      <c r="I355" s="199"/>
      <c r="J355" s="13"/>
      <c r="K355" s="13"/>
      <c r="L355" s="195"/>
      <c r="M355" s="200"/>
      <c r="N355" s="201"/>
      <c r="O355" s="201"/>
      <c r="P355" s="201"/>
      <c r="Q355" s="201"/>
      <c r="R355" s="201"/>
      <c r="S355" s="201"/>
      <c r="T355" s="202"/>
      <c r="U355" s="13"/>
      <c r="V355" s="13"/>
      <c r="W355" s="13"/>
      <c r="X355" s="13"/>
      <c r="Y355" s="13"/>
      <c r="Z355" s="13"/>
      <c r="AA355" s="13"/>
      <c r="AB355" s="13"/>
      <c r="AC355" s="13"/>
      <c r="AD355" s="13"/>
      <c r="AE355" s="13"/>
      <c r="AT355" s="197" t="s">
        <v>265</v>
      </c>
      <c r="AU355" s="197" t="s">
        <v>85</v>
      </c>
      <c r="AV355" s="13" t="s">
        <v>82</v>
      </c>
      <c r="AW355" s="13" t="s">
        <v>32</v>
      </c>
      <c r="AX355" s="13" t="s">
        <v>75</v>
      </c>
      <c r="AY355" s="197" t="s">
        <v>257</v>
      </c>
    </row>
    <row r="356" s="14" customFormat="1">
      <c r="A356" s="14"/>
      <c r="B356" s="203"/>
      <c r="C356" s="14"/>
      <c r="D356" s="196" t="s">
        <v>265</v>
      </c>
      <c r="E356" s="204" t="s">
        <v>1</v>
      </c>
      <c r="F356" s="205" t="s">
        <v>4704</v>
      </c>
      <c r="G356" s="14"/>
      <c r="H356" s="206">
        <v>42.5</v>
      </c>
      <c r="I356" s="207"/>
      <c r="J356" s="14"/>
      <c r="K356" s="14"/>
      <c r="L356" s="203"/>
      <c r="M356" s="208"/>
      <c r="N356" s="209"/>
      <c r="O356" s="209"/>
      <c r="P356" s="209"/>
      <c r="Q356" s="209"/>
      <c r="R356" s="209"/>
      <c r="S356" s="209"/>
      <c r="T356" s="210"/>
      <c r="U356" s="14"/>
      <c r="V356" s="14"/>
      <c r="W356" s="14"/>
      <c r="X356" s="14"/>
      <c r="Y356" s="14"/>
      <c r="Z356" s="14"/>
      <c r="AA356" s="14"/>
      <c r="AB356" s="14"/>
      <c r="AC356" s="14"/>
      <c r="AD356" s="14"/>
      <c r="AE356" s="14"/>
      <c r="AT356" s="204" t="s">
        <v>265</v>
      </c>
      <c r="AU356" s="204" t="s">
        <v>85</v>
      </c>
      <c r="AV356" s="14" t="s">
        <v>85</v>
      </c>
      <c r="AW356" s="14" t="s">
        <v>32</v>
      </c>
      <c r="AX356" s="14" t="s">
        <v>75</v>
      </c>
      <c r="AY356" s="204" t="s">
        <v>257</v>
      </c>
    </row>
    <row r="357" s="13" customFormat="1">
      <c r="A357" s="13"/>
      <c r="B357" s="195"/>
      <c r="C357" s="13"/>
      <c r="D357" s="196" t="s">
        <v>265</v>
      </c>
      <c r="E357" s="197" t="s">
        <v>1</v>
      </c>
      <c r="F357" s="198" t="s">
        <v>4705</v>
      </c>
      <c r="G357" s="13"/>
      <c r="H357" s="197" t="s">
        <v>1</v>
      </c>
      <c r="I357" s="199"/>
      <c r="J357" s="13"/>
      <c r="K357" s="13"/>
      <c r="L357" s="195"/>
      <c r="M357" s="200"/>
      <c r="N357" s="201"/>
      <c r="O357" s="201"/>
      <c r="P357" s="201"/>
      <c r="Q357" s="201"/>
      <c r="R357" s="201"/>
      <c r="S357" s="201"/>
      <c r="T357" s="202"/>
      <c r="U357" s="13"/>
      <c r="V357" s="13"/>
      <c r="W357" s="13"/>
      <c r="X357" s="13"/>
      <c r="Y357" s="13"/>
      <c r="Z357" s="13"/>
      <c r="AA357" s="13"/>
      <c r="AB357" s="13"/>
      <c r="AC357" s="13"/>
      <c r="AD357" s="13"/>
      <c r="AE357" s="13"/>
      <c r="AT357" s="197" t="s">
        <v>265</v>
      </c>
      <c r="AU357" s="197" t="s">
        <v>85</v>
      </c>
      <c r="AV357" s="13" t="s">
        <v>82</v>
      </c>
      <c r="AW357" s="13" t="s">
        <v>32</v>
      </c>
      <c r="AX357" s="13" t="s">
        <v>75</v>
      </c>
      <c r="AY357" s="197" t="s">
        <v>257</v>
      </c>
    </row>
    <row r="358" s="14" customFormat="1">
      <c r="A358" s="14"/>
      <c r="B358" s="203"/>
      <c r="C358" s="14"/>
      <c r="D358" s="196" t="s">
        <v>265</v>
      </c>
      <c r="E358" s="204" t="s">
        <v>1</v>
      </c>
      <c r="F358" s="205" t="s">
        <v>4706</v>
      </c>
      <c r="G358" s="14"/>
      <c r="H358" s="206">
        <v>4.4699999999999998</v>
      </c>
      <c r="I358" s="207"/>
      <c r="J358" s="14"/>
      <c r="K358" s="14"/>
      <c r="L358" s="203"/>
      <c r="M358" s="208"/>
      <c r="N358" s="209"/>
      <c r="O358" s="209"/>
      <c r="P358" s="209"/>
      <c r="Q358" s="209"/>
      <c r="R358" s="209"/>
      <c r="S358" s="209"/>
      <c r="T358" s="210"/>
      <c r="U358" s="14"/>
      <c r="V358" s="14"/>
      <c r="W358" s="14"/>
      <c r="X358" s="14"/>
      <c r="Y358" s="14"/>
      <c r="Z358" s="14"/>
      <c r="AA358" s="14"/>
      <c r="AB358" s="14"/>
      <c r="AC358" s="14"/>
      <c r="AD358" s="14"/>
      <c r="AE358" s="14"/>
      <c r="AT358" s="204" t="s">
        <v>265</v>
      </c>
      <c r="AU358" s="204" t="s">
        <v>85</v>
      </c>
      <c r="AV358" s="14" t="s">
        <v>85</v>
      </c>
      <c r="AW358" s="14" t="s">
        <v>32</v>
      </c>
      <c r="AX358" s="14" t="s">
        <v>75</v>
      </c>
      <c r="AY358" s="204" t="s">
        <v>257</v>
      </c>
    </row>
    <row r="359" s="13" customFormat="1">
      <c r="A359" s="13"/>
      <c r="B359" s="195"/>
      <c r="C359" s="13"/>
      <c r="D359" s="196" t="s">
        <v>265</v>
      </c>
      <c r="E359" s="197" t="s">
        <v>1</v>
      </c>
      <c r="F359" s="198" t="s">
        <v>4707</v>
      </c>
      <c r="G359" s="13"/>
      <c r="H359" s="197" t="s">
        <v>1</v>
      </c>
      <c r="I359" s="199"/>
      <c r="J359" s="13"/>
      <c r="K359" s="13"/>
      <c r="L359" s="195"/>
      <c r="M359" s="200"/>
      <c r="N359" s="201"/>
      <c r="O359" s="201"/>
      <c r="P359" s="201"/>
      <c r="Q359" s="201"/>
      <c r="R359" s="201"/>
      <c r="S359" s="201"/>
      <c r="T359" s="202"/>
      <c r="U359" s="13"/>
      <c r="V359" s="13"/>
      <c r="W359" s="13"/>
      <c r="X359" s="13"/>
      <c r="Y359" s="13"/>
      <c r="Z359" s="13"/>
      <c r="AA359" s="13"/>
      <c r="AB359" s="13"/>
      <c r="AC359" s="13"/>
      <c r="AD359" s="13"/>
      <c r="AE359" s="13"/>
      <c r="AT359" s="197" t="s">
        <v>265</v>
      </c>
      <c r="AU359" s="197" t="s">
        <v>85</v>
      </c>
      <c r="AV359" s="13" t="s">
        <v>82</v>
      </c>
      <c r="AW359" s="13" t="s">
        <v>32</v>
      </c>
      <c r="AX359" s="13" t="s">
        <v>75</v>
      </c>
      <c r="AY359" s="197" t="s">
        <v>257</v>
      </c>
    </row>
    <row r="360" s="14" customFormat="1">
      <c r="A360" s="14"/>
      <c r="B360" s="203"/>
      <c r="C360" s="14"/>
      <c r="D360" s="196" t="s">
        <v>265</v>
      </c>
      <c r="E360" s="204" t="s">
        <v>1</v>
      </c>
      <c r="F360" s="205" t="s">
        <v>4708</v>
      </c>
      <c r="G360" s="14"/>
      <c r="H360" s="206">
        <v>9.8900000000000006</v>
      </c>
      <c r="I360" s="207"/>
      <c r="J360" s="14"/>
      <c r="K360" s="14"/>
      <c r="L360" s="203"/>
      <c r="M360" s="208"/>
      <c r="N360" s="209"/>
      <c r="O360" s="209"/>
      <c r="P360" s="209"/>
      <c r="Q360" s="209"/>
      <c r="R360" s="209"/>
      <c r="S360" s="209"/>
      <c r="T360" s="210"/>
      <c r="U360" s="14"/>
      <c r="V360" s="14"/>
      <c r="W360" s="14"/>
      <c r="X360" s="14"/>
      <c r="Y360" s="14"/>
      <c r="Z360" s="14"/>
      <c r="AA360" s="14"/>
      <c r="AB360" s="14"/>
      <c r="AC360" s="14"/>
      <c r="AD360" s="14"/>
      <c r="AE360" s="14"/>
      <c r="AT360" s="204" t="s">
        <v>265</v>
      </c>
      <c r="AU360" s="204" t="s">
        <v>85</v>
      </c>
      <c r="AV360" s="14" t="s">
        <v>85</v>
      </c>
      <c r="AW360" s="14" t="s">
        <v>32</v>
      </c>
      <c r="AX360" s="14" t="s">
        <v>75</v>
      </c>
      <c r="AY360" s="204" t="s">
        <v>257</v>
      </c>
    </row>
    <row r="361" s="13" customFormat="1">
      <c r="A361" s="13"/>
      <c r="B361" s="195"/>
      <c r="C361" s="13"/>
      <c r="D361" s="196" t="s">
        <v>265</v>
      </c>
      <c r="E361" s="197" t="s">
        <v>1</v>
      </c>
      <c r="F361" s="198" t="s">
        <v>4709</v>
      </c>
      <c r="G361" s="13"/>
      <c r="H361" s="197" t="s">
        <v>1</v>
      </c>
      <c r="I361" s="199"/>
      <c r="J361" s="13"/>
      <c r="K361" s="13"/>
      <c r="L361" s="195"/>
      <c r="M361" s="200"/>
      <c r="N361" s="201"/>
      <c r="O361" s="201"/>
      <c r="P361" s="201"/>
      <c r="Q361" s="201"/>
      <c r="R361" s="201"/>
      <c r="S361" s="201"/>
      <c r="T361" s="202"/>
      <c r="U361" s="13"/>
      <c r="V361" s="13"/>
      <c r="W361" s="13"/>
      <c r="X361" s="13"/>
      <c r="Y361" s="13"/>
      <c r="Z361" s="13"/>
      <c r="AA361" s="13"/>
      <c r="AB361" s="13"/>
      <c r="AC361" s="13"/>
      <c r="AD361" s="13"/>
      <c r="AE361" s="13"/>
      <c r="AT361" s="197" t="s">
        <v>265</v>
      </c>
      <c r="AU361" s="197" t="s">
        <v>85</v>
      </c>
      <c r="AV361" s="13" t="s">
        <v>82</v>
      </c>
      <c r="AW361" s="13" t="s">
        <v>32</v>
      </c>
      <c r="AX361" s="13" t="s">
        <v>75</v>
      </c>
      <c r="AY361" s="197" t="s">
        <v>257</v>
      </c>
    </row>
    <row r="362" s="14" customFormat="1">
      <c r="A362" s="14"/>
      <c r="B362" s="203"/>
      <c r="C362" s="14"/>
      <c r="D362" s="196" t="s">
        <v>265</v>
      </c>
      <c r="E362" s="204" t="s">
        <v>1</v>
      </c>
      <c r="F362" s="205" t="s">
        <v>4710</v>
      </c>
      <c r="G362" s="14"/>
      <c r="H362" s="206">
        <v>2.0899999999999999</v>
      </c>
      <c r="I362" s="207"/>
      <c r="J362" s="14"/>
      <c r="K362" s="14"/>
      <c r="L362" s="203"/>
      <c r="M362" s="208"/>
      <c r="N362" s="209"/>
      <c r="O362" s="209"/>
      <c r="P362" s="209"/>
      <c r="Q362" s="209"/>
      <c r="R362" s="209"/>
      <c r="S362" s="209"/>
      <c r="T362" s="210"/>
      <c r="U362" s="14"/>
      <c r="V362" s="14"/>
      <c r="W362" s="14"/>
      <c r="X362" s="14"/>
      <c r="Y362" s="14"/>
      <c r="Z362" s="14"/>
      <c r="AA362" s="14"/>
      <c r="AB362" s="14"/>
      <c r="AC362" s="14"/>
      <c r="AD362" s="14"/>
      <c r="AE362" s="14"/>
      <c r="AT362" s="204" t="s">
        <v>265</v>
      </c>
      <c r="AU362" s="204" t="s">
        <v>85</v>
      </c>
      <c r="AV362" s="14" t="s">
        <v>85</v>
      </c>
      <c r="AW362" s="14" t="s">
        <v>32</v>
      </c>
      <c r="AX362" s="14" t="s">
        <v>75</v>
      </c>
      <c r="AY362" s="204" t="s">
        <v>257</v>
      </c>
    </row>
    <row r="363" s="13" customFormat="1">
      <c r="A363" s="13"/>
      <c r="B363" s="195"/>
      <c r="C363" s="13"/>
      <c r="D363" s="196" t="s">
        <v>265</v>
      </c>
      <c r="E363" s="197" t="s">
        <v>1</v>
      </c>
      <c r="F363" s="198" t="s">
        <v>4711</v>
      </c>
      <c r="G363" s="13"/>
      <c r="H363" s="197" t="s">
        <v>1</v>
      </c>
      <c r="I363" s="199"/>
      <c r="J363" s="13"/>
      <c r="K363" s="13"/>
      <c r="L363" s="195"/>
      <c r="M363" s="200"/>
      <c r="N363" s="201"/>
      <c r="O363" s="201"/>
      <c r="P363" s="201"/>
      <c r="Q363" s="201"/>
      <c r="R363" s="201"/>
      <c r="S363" s="201"/>
      <c r="T363" s="202"/>
      <c r="U363" s="13"/>
      <c r="V363" s="13"/>
      <c r="W363" s="13"/>
      <c r="X363" s="13"/>
      <c r="Y363" s="13"/>
      <c r="Z363" s="13"/>
      <c r="AA363" s="13"/>
      <c r="AB363" s="13"/>
      <c r="AC363" s="13"/>
      <c r="AD363" s="13"/>
      <c r="AE363" s="13"/>
      <c r="AT363" s="197" t="s">
        <v>265</v>
      </c>
      <c r="AU363" s="197" t="s">
        <v>85</v>
      </c>
      <c r="AV363" s="13" t="s">
        <v>82</v>
      </c>
      <c r="AW363" s="13" t="s">
        <v>32</v>
      </c>
      <c r="AX363" s="13" t="s">
        <v>75</v>
      </c>
      <c r="AY363" s="197" t="s">
        <v>257</v>
      </c>
    </row>
    <row r="364" s="14" customFormat="1">
      <c r="A364" s="14"/>
      <c r="B364" s="203"/>
      <c r="C364" s="14"/>
      <c r="D364" s="196" t="s">
        <v>265</v>
      </c>
      <c r="E364" s="204" t="s">
        <v>1</v>
      </c>
      <c r="F364" s="205" t="s">
        <v>4712</v>
      </c>
      <c r="G364" s="14"/>
      <c r="H364" s="206">
        <v>19.23</v>
      </c>
      <c r="I364" s="207"/>
      <c r="J364" s="14"/>
      <c r="K364" s="14"/>
      <c r="L364" s="203"/>
      <c r="M364" s="208"/>
      <c r="N364" s="209"/>
      <c r="O364" s="209"/>
      <c r="P364" s="209"/>
      <c r="Q364" s="209"/>
      <c r="R364" s="209"/>
      <c r="S364" s="209"/>
      <c r="T364" s="210"/>
      <c r="U364" s="14"/>
      <c r="V364" s="14"/>
      <c r="W364" s="14"/>
      <c r="X364" s="14"/>
      <c r="Y364" s="14"/>
      <c r="Z364" s="14"/>
      <c r="AA364" s="14"/>
      <c r="AB364" s="14"/>
      <c r="AC364" s="14"/>
      <c r="AD364" s="14"/>
      <c r="AE364" s="14"/>
      <c r="AT364" s="204" t="s">
        <v>265</v>
      </c>
      <c r="AU364" s="204" t="s">
        <v>85</v>
      </c>
      <c r="AV364" s="14" t="s">
        <v>85</v>
      </c>
      <c r="AW364" s="14" t="s">
        <v>32</v>
      </c>
      <c r="AX364" s="14" t="s">
        <v>75</v>
      </c>
      <c r="AY364" s="204" t="s">
        <v>257</v>
      </c>
    </row>
    <row r="365" s="15" customFormat="1">
      <c r="A365" s="15"/>
      <c r="B365" s="211"/>
      <c r="C365" s="15"/>
      <c r="D365" s="196" t="s">
        <v>265</v>
      </c>
      <c r="E365" s="212" t="s">
        <v>1</v>
      </c>
      <c r="F365" s="213" t="s">
        <v>271</v>
      </c>
      <c r="G365" s="15"/>
      <c r="H365" s="214">
        <v>496.79000000000008</v>
      </c>
      <c r="I365" s="215"/>
      <c r="J365" s="15"/>
      <c r="K365" s="15"/>
      <c r="L365" s="211"/>
      <c r="M365" s="216"/>
      <c r="N365" s="217"/>
      <c r="O365" s="217"/>
      <c r="P365" s="217"/>
      <c r="Q365" s="217"/>
      <c r="R365" s="217"/>
      <c r="S365" s="217"/>
      <c r="T365" s="218"/>
      <c r="U365" s="15"/>
      <c r="V365" s="15"/>
      <c r="W365" s="15"/>
      <c r="X365" s="15"/>
      <c r="Y365" s="15"/>
      <c r="Z365" s="15"/>
      <c r="AA365" s="15"/>
      <c r="AB365" s="15"/>
      <c r="AC365" s="15"/>
      <c r="AD365" s="15"/>
      <c r="AE365" s="15"/>
      <c r="AT365" s="212" t="s">
        <v>265</v>
      </c>
      <c r="AU365" s="212" t="s">
        <v>85</v>
      </c>
      <c r="AV365" s="15" t="s">
        <v>108</v>
      </c>
      <c r="AW365" s="15" t="s">
        <v>32</v>
      </c>
      <c r="AX365" s="15" t="s">
        <v>82</v>
      </c>
      <c r="AY365" s="212" t="s">
        <v>257</v>
      </c>
    </row>
    <row r="366" s="2" customFormat="1" ht="24.15" customHeight="1">
      <c r="A366" s="38"/>
      <c r="B366" s="181"/>
      <c r="C366" s="182" t="s">
        <v>343</v>
      </c>
      <c r="D366" s="182" t="s">
        <v>259</v>
      </c>
      <c r="E366" s="183" t="s">
        <v>968</v>
      </c>
      <c r="F366" s="184" t="s">
        <v>969</v>
      </c>
      <c r="G366" s="185" t="s">
        <v>323</v>
      </c>
      <c r="H366" s="186">
        <v>600.78999999999996</v>
      </c>
      <c r="I366" s="187"/>
      <c r="J366" s="188">
        <f>ROUND(I366*H366,2)</f>
        <v>0</v>
      </c>
      <c r="K366" s="184" t="s">
        <v>263</v>
      </c>
      <c r="L366" s="39"/>
      <c r="M366" s="189" t="s">
        <v>1</v>
      </c>
      <c r="N366" s="190" t="s">
        <v>40</v>
      </c>
      <c r="O366" s="77"/>
      <c r="P366" s="191">
        <f>O366*H366</f>
        <v>0</v>
      </c>
      <c r="Q366" s="191">
        <v>0</v>
      </c>
      <c r="R366" s="191">
        <f>Q366*H366</f>
        <v>0</v>
      </c>
      <c r="S366" s="191">
        <v>0</v>
      </c>
      <c r="T366" s="192">
        <f>S366*H366</f>
        <v>0</v>
      </c>
      <c r="U366" s="38"/>
      <c r="V366" s="38"/>
      <c r="W366" s="38"/>
      <c r="X366" s="38"/>
      <c r="Y366" s="38"/>
      <c r="Z366" s="38"/>
      <c r="AA366" s="38"/>
      <c r="AB366" s="38"/>
      <c r="AC366" s="38"/>
      <c r="AD366" s="38"/>
      <c r="AE366" s="38"/>
      <c r="AR366" s="193" t="s">
        <v>108</v>
      </c>
      <c r="AT366" s="193" t="s">
        <v>259</v>
      </c>
      <c r="AU366" s="193" t="s">
        <v>85</v>
      </c>
      <c r="AY366" s="19" t="s">
        <v>257</v>
      </c>
      <c r="BE366" s="194">
        <f>IF(N366="základní",J366,0)</f>
        <v>0</v>
      </c>
      <c r="BF366" s="194">
        <f>IF(N366="snížená",J366,0)</f>
        <v>0</v>
      </c>
      <c r="BG366" s="194">
        <f>IF(N366="zákl. přenesená",J366,0)</f>
        <v>0</v>
      </c>
      <c r="BH366" s="194">
        <f>IF(N366="sníž. přenesená",J366,0)</f>
        <v>0</v>
      </c>
      <c r="BI366" s="194">
        <f>IF(N366="nulová",J366,0)</f>
        <v>0</v>
      </c>
      <c r="BJ366" s="19" t="s">
        <v>82</v>
      </c>
      <c r="BK366" s="194">
        <f>ROUND(I366*H366,2)</f>
        <v>0</v>
      </c>
      <c r="BL366" s="19" t="s">
        <v>108</v>
      </c>
      <c r="BM366" s="193" t="s">
        <v>427</v>
      </c>
    </row>
    <row r="367" s="13" customFormat="1">
      <c r="A367" s="13"/>
      <c r="B367" s="195"/>
      <c r="C367" s="13"/>
      <c r="D367" s="196" t="s">
        <v>265</v>
      </c>
      <c r="E367" s="197" t="s">
        <v>1</v>
      </c>
      <c r="F367" s="198" t="s">
        <v>4647</v>
      </c>
      <c r="G367" s="13"/>
      <c r="H367" s="197" t="s">
        <v>1</v>
      </c>
      <c r="I367" s="199"/>
      <c r="J367" s="13"/>
      <c r="K367" s="13"/>
      <c r="L367" s="195"/>
      <c r="M367" s="200"/>
      <c r="N367" s="201"/>
      <c r="O367" s="201"/>
      <c r="P367" s="201"/>
      <c r="Q367" s="201"/>
      <c r="R367" s="201"/>
      <c r="S367" s="201"/>
      <c r="T367" s="202"/>
      <c r="U367" s="13"/>
      <c r="V367" s="13"/>
      <c r="W367" s="13"/>
      <c r="X367" s="13"/>
      <c r="Y367" s="13"/>
      <c r="Z367" s="13"/>
      <c r="AA367" s="13"/>
      <c r="AB367" s="13"/>
      <c r="AC367" s="13"/>
      <c r="AD367" s="13"/>
      <c r="AE367" s="13"/>
      <c r="AT367" s="197" t="s">
        <v>265</v>
      </c>
      <c r="AU367" s="197" t="s">
        <v>85</v>
      </c>
      <c r="AV367" s="13" t="s">
        <v>82</v>
      </c>
      <c r="AW367" s="13" t="s">
        <v>32</v>
      </c>
      <c r="AX367" s="13" t="s">
        <v>75</v>
      </c>
      <c r="AY367" s="197" t="s">
        <v>257</v>
      </c>
    </row>
    <row r="368" s="14" customFormat="1">
      <c r="A368" s="14"/>
      <c r="B368" s="203"/>
      <c r="C368" s="14"/>
      <c r="D368" s="196" t="s">
        <v>265</v>
      </c>
      <c r="E368" s="204" t="s">
        <v>1</v>
      </c>
      <c r="F368" s="205" t="s">
        <v>4665</v>
      </c>
      <c r="G368" s="14"/>
      <c r="H368" s="206">
        <v>25.239999999999998</v>
      </c>
      <c r="I368" s="207"/>
      <c r="J368" s="14"/>
      <c r="K368" s="14"/>
      <c r="L368" s="203"/>
      <c r="M368" s="208"/>
      <c r="N368" s="209"/>
      <c r="O368" s="209"/>
      <c r="P368" s="209"/>
      <c r="Q368" s="209"/>
      <c r="R368" s="209"/>
      <c r="S368" s="209"/>
      <c r="T368" s="210"/>
      <c r="U368" s="14"/>
      <c r="V368" s="14"/>
      <c r="W368" s="14"/>
      <c r="X368" s="14"/>
      <c r="Y368" s="14"/>
      <c r="Z368" s="14"/>
      <c r="AA368" s="14"/>
      <c r="AB368" s="14"/>
      <c r="AC368" s="14"/>
      <c r="AD368" s="14"/>
      <c r="AE368" s="14"/>
      <c r="AT368" s="204" t="s">
        <v>265</v>
      </c>
      <c r="AU368" s="204" t="s">
        <v>85</v>
      </c>
      <c r="AV368" s="14" t="s">
        <v>85</v>
      </c>
      <c r="AW368" s="14" t="s">
        <v>32</v>
      </c>
      <c r="AX368" s="14" t="s">
        <v>75</v>
      </c>
      <c r="AY368" s="204" t="s">
        <v>257</v>
      </c>
    </row>
    <row r="369" s="13" customFormat="1">
      <c r="A369" s="13"/>
      <c r="B369" s="195"/>
      <c r="C369" s="13"/>
      <c r="D369" s="196" t="s">
        <v>265</v>
      </c>
      <c r="E369" s="197" t="s">
        <v>1</v>
      </c>
      <c r="F369" s="198" t="s">
        <v>4649</v>
      </c>
      <c r="G369" s="13"/>
      <c r="H369" s="197" t="s">
        <v>1</v>
      </c>
      <c r="I369" s="199"/>
      <c r="J369" s="13"/>
      <c r="K369" s="13"/>
      <c r="L369" s="195"/>
      <c r="M369" s="200"/>
      <c r="N369" s="201"/>
      <c r="O369" s="201"/>
      <c r="P369" s="201"/>
      <c r="Q369" s="201"/>
      <c r="R369" s="201"/>
      <c r="S369" s="201"/>
      <c r="T369" s="202"/>
      <c r="U369" s="13"/>
      <c r="V369" s="13"/>
      <c r="W369" s="13"/>
      <c r="X369" s="13"/>
      <c r="Y369" s="13"/>
      <c r="Z369" s="13"/>
      <c r="AA369" s="13"/>
      <c r="AB369" s="13"/>
      <c r="AC369" s="13"/>
      <c r="AD369" s="13"/>
      <c r="AE369" s="13"/>
      <c r="AT369" s="197" t="s">
        <v>265</v>
      </c>
      <c r="AU369" s="197" t="s">
        <v>85</v>
      </c>
      <c r="AV369" s="13" t="s">
        <v>82</v>
      </c>
      <c r="AW369" s="13" t="s">
        <v>32</v>
      </c>
      <c r="AX369" s="13" t="s">
        <v>75</v>
      </c>
      <c r="AY369" s="197" t="s">
        <v>257</v>
      </c>
    </row>
    <row r="370" s="14" customFormat="1">
      <c r="A370" s="14"/>
      <c r="B370" s="203"/>
      <c r="C370" s="14"/>
      <c r="D370" s="196" t="s">
        <v>265</v>
      </c>
      <c r="E370" s="204" t="s">
        <v>1</v>
      </c>
      <c r="F370" s="205" t="s">
        <v>4666</v>
      </c>
      <c r="G370" s="14"/>
      <c r="H370" s="206">
        <v>16.190000000000001</v>
      </c>
      <c r="I370" s="207"/>
      <c r="J370" s="14"/>
      <c r="K370" s="14"/>
      <c r="L370" s="203"/>
      <c r="M370" s="208"/>
      <c r="N370" s="209"/>
      <c r="O370" s="209"/>
      <c r="P370" s="209"/>
      <c r="Q370" s="209"/>
      <c r="R370" s="209"/>
      <c r="S370" s="209"/>
      <c r="T370" s="210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  <c r="AE370" s="14"/>
      <c r="AT370" s="204" t="s">
        <v>265</v>
      </c>
      <c r="AU370" s="204" t="s">
        <v>85</v>
      </c>
      <c r="AV370" s="14" t="s">
        <v>85</v>
      </c>
      <c r="AW370" s="14" t="s">
        <v>32</v>
      </c>
      <c r="AX370" s="14" t="s">
        <v>75</v>
      </c>
      <c r="AY370" s="204" t="s">
        <v>257</v>
      </c>
    </row>
    <row r="371" s="13" customFormat="1">
      <c r="A371" s="13"/>
      <c r="B371" s="195"/>
      <c r="C371" s="13"/>
      <c r="D371" s="196" t="s">
        <v>265</v>
      </c>
      <c r="E371" s="197" t="s">
        <v>1</v>
      </c>
      <c r="F371" s="198" t="s">
        <v>4667</v>
      </c>
      <c r="G371" s="13"/>
      <c r="H371" s="197" t="s">
        <v>1</v>
      </c>
      <c r="I371" s="199"/>
      <c r="J371" s="13"/>
      <c r="K371" s="13"/>
      <c r="L371" s="195"/>
      <c r="M371" s="200"/>
      <c r="N371" s="201"/>
      <c r="O371" s="201"/>
      <c r="P371" s="201"/>
      <c r="Q371" s="201"/>
      <c r="R371" s="201"/>
      <c r="S371" s="201"/>
      <c r="T371" s="202"/>
      <c r="U371" s="13"/>
      <c r="V371" s="13"/>
      <c r="W371" s="13"/>
      <c r="X371" s="13"/>
      <c r="Y371" s="13"/>
      <c r="Z371" s="13"/>
      <c r="AA371" s="13"/>
      <c r="AB371" s="13"/>
      <c r="AC371" s="13"/>
      <c r="AD371" s="13"/>
      <c r="AE371" s="13"/>
      <c r="AT371" s="197" t="s">
        <v>265</v>
      </c>
      <c r="AU371" s="197" t="s">
        <v>85</v>
      </c>
      <c r="AV371" s="13" t="s">
        <v>82</v>
      </c>
      <c r="AW371" s="13" t="s">
        <v>32</v>
      </c>
      <c r="AX371" s="13" t="s">
        <v>75</v>
      </c>
      <c r="AY371" s="197" t="s">
        <v>257</v>
      </c>
    </row>
    <row r="372" s="14" customFormat="1">
      <c r="A372" s="14"/>
      <c r="B372" s="203"/>
      <c r="C372" s="14"/>
      <c r="D372" s="196" t="s">
        <v>265</v>
      </c>
      <c r="E372" s="204" t="s">
        <v>1</v>
      </c>
      <c r="F372" s="205" t="s">
        <v>4668</v>
      </c>
      <c r="G372" s="14"/>
      <c r="H372" s="206">
        <v>24.489999999999998</v>
      </c>
      <c r="I372" s="207"/>
      <c r="J372" s="14"/>
      <c r="K372" s="14"/>
      <c r="L372" s="203"/>
      <c r="M372" s="208"/>
      <c r="N372" s="209"/>
      <c r="O372" s="209"/>
      <c r="P372" s="209"/>
      <c r="Q372" s="209"/>
      <c r="R372" s="209"/>
      <c r="S372" s="209"/>
      <c r="T372" s="210"/>
      <c r="U372" s="14"/>
      <c r="V372" s="14"/>
      <c r="W372" s="14"/>
      <c r="X372" s="14"/>
      <c r="Y372" s="14"/>
      <c r="Z372" s="14"/>
      <c r="AA372" s="14"/>
      <c r="AB372" s="14"/>
      <c r="AC372" s="14"/>
      <c r="AD372" s="14"/>
      <c r="AE372" s="14"/>
      <c r="AT372" s="204" t="s">
        <v>265</v>
      </c>
      <c r="AU372" s="204" t="s">
        <v>85</v>
      </c>
      <c r="AV372" s="14" t="s">
        <v>85</v>
      </c>
      <c r="AW372" s="14" t="s">
        <v>32</v>
      </c>
      <c r="AX372" s="14" t="s">
        <v>75</v>
      </c>
      <c r="AY372" s="204" t="s">
        <v>257</v>
      </c>
    </row>
    <row r="373" s="13" customFormat="1">
      <c r="A373" s="13"/>
      <c r="B373" s="195"/>
      <c r="C373" s="13"/>
      <c r="D373" s="196" t="s">
        <v>265</v>
      </c>
      <c r="E373" s="197" t="s">
        <v>1</v>
      </c>
      <c r="F373" s="198" t="s">
        <v>4669</v>
      </c>
      <c r="G373" s="13"/>
      <c r="H373" s="197" t="s">
        <v>1</v>
      </c>
      <c r="I373" s="199"/>
      <c r="J373" s="13"/>
      <c r="K373" s="13"/>
      <c r="L373" s="195"/>
      <c r="M373" s="200"/>
      <c r="N373" s="201"/>
      <c r="O373" s="201"/>
      <c r="P373" s="201"/>
      <c r="Q373" s="201"/>
      <c r="R373" s="201"/>
      <c r="S373" s="201"/>
      <c r="T373" s="202"/>
      <c r="U373" s="13"/>
      <c r="V373" s="13"/>
      <c r="W373" s="13"/>
      <c r="X373" s="13"/>
      <c r="Y373" s="13"/>
      <c r="Z373" s="13"/>
      <c r="AA373" s="13"/>
      <c r="AB373" s="13"/>
      <c r="AC373" s="13"/>
      <c r="AD373" s="13"/>
      <c r="AE373" s="13"/>
      <c r="AT373" s="197" t="s">
        <v>265</v>
      </c>
      <c r="AU373" s="197" t="s">
        <v>85</v>
      </c>
      <c r="AV373" s="13" t="s">
        <v>82</v>
      </c>
      <c r="AW373" s="13" t="s">
        <v>32</v>
      </c>
      <c r="AX373" s="13" t="s">
        <v>75</v>
      </c>
      <c r="AY373" s="197" t="s">
        <v>257</v>
      </c>
    </row>
    <row r="374" s="14" customFormat="1">
      <c r="A374" s="14"/>
      <c r="B374" s="203"/>
      <c r="C374" s="14"/>
      <c r="D374" s="196" t="s">
        <v>265</v>
      </c>
      <c r="E374" s="204" t="s">
        <v>1</v>
      </c>
      <c r="F374" s="205" t="s">
        <v>4670</v>
      </c>
      <c r="G374" s="14"/>
      <c r="H374" s="206">
        <v>12.16</v>
      </c>
      <c r="I374" s="207"/>
      <c r="J374" s="14"/>
      <c r="K374" s="14"/>
      <c r="L374" s="203"/>
      <c r="M374" s="208"/>
      <c r="N374" s="209"/>
      <c r="O374" s="209"/>
      <c r="P374" s="209"/>
      <c r="Q374" s="209"/>
      <c r="R374" s="209"/>
      <c r="S374" s="209"/>
      <c r="T374" s="210"/>
      <c r="U374" s="14"/>
      <c r="V374" s="14"/>
      <c r="W374" s="14"/>
      <c r="X374" s="14"/>
      <c r="Y374" s="14"/>
      <c r="Z374" s="14"/>
      <c r="AA374" s="14"/>
      <c r="AB374" s="14"/>
      <c r="AC374" s="14"/>
      <c r="AD374" s="14"/>
      <c r="AE374" s="14"/>
      <c r="AT374" s="204" t="s">
        <v>265</v>
      </c>
      <c r="AU374" s="204" t="s">
        <v>85</v>
      </c>
      <c r="AV374" s="14" t="s">
        <v>85</v>
      </c>
      <c r="AW374" s="14" t="s">
        <v>32</v>
      </c>
      <c r="AX374" s="14" t="s">
        <v>75</v>
      </c>
      <c r="AY374" s="204" t="s">
        <v>257</v>
      </c>
    </row>
    <row r="375" s="13" customFormat="1">
      <c r="A375" s="13"/>
      <c r="B375" s="195"/>
      <c r="C375" s="13"/>
      <c r="D375" s="196" t="s">
        <v>265</v>
      </c>
      <c r="E375" s="197" t="s">
        <v>1</v>
      </c>
      <c r="F375" s="198" t="s">
        <v>4671</v>
      </c>
      <c r="G375" s="13"/>
      <c r="H375" s="197" t="s">
        <v>1</v>
      </c>
      <c r="I375" s="199"/>
      <c r="J375" s="13"/>
      <c r="K375" s="13"/>
      <c r="L375" s="195"/>
      <c r="M375" s="200"/>
      <c r="N375" s="201"/>
      <c r="O375" s="201"/>
      <c r="P375" s="201"/>
      <c r="Q375" s="201"/>
      <c r="R375" s="201"/>
      <c r="S375" s="201"/>
      <c r="T375" s="202"/>
      <c r="U375" s="13"/>
      <c r="V375" s="13"/>
      <c r="W375" s="13"/>
      <c r="X375" s="13"/>
      <c r="Y375" s="13"/>
      <c r="Z375" s="13"/>
      <c r="AA375" s="13"/>
      <c r="AB375" s="13"/>
      <c r="AC375" s="13"/>
      <c r="AD375" s="13"/>
      <c r="AE375" s="13"/>
      <c r="AT375" s="197" t="s">
        <v>265</v>
      </c>
      <c r="AU375" s="197" t="s">
        <v>85</v>
      </c>
      <c r="AV375" s="13" t="s">
        <v>82</v>
      </c>
      <c r="AW375" s="13" t="s">
        <v>32</v>
      </c>
      <c r="AX375" s="13" t="s">
        <v>75</v>
      </c>
      <c r="AY375" s="197" t="s">
        <v>257</v>
      </c>
    </row>
    <row r="376" s="14" customFormat="1">
      <c r="A376" s="14"/>
      <c r="B376" s="203"/>
      <c r="C376" s="14"/>
      <c r="D376" s="196" t="s">
        <v>265</v>
      </c>
      <c r="E376" s="204" t="s">
        <v>1</v>
      </c>
      <c r="F376" s="205" t="s">
        <v>4672</v>
      </c>
      <c r="G376" s="14"/>
      <c r="H376" s="206">
        <v>30.32</v>
      </c>
      <c r="I376" s="207"/>
      <c r="J376" s="14"/>
      <c r="K376" s="14"/>
      <c r="L376" s="203"/>
      <c r="M376" s="208"/>
      <c r="N376" s="209"/>
      <c r="O376" s="209"/>
      <c r="P376" s="209"/>
      <c r="Q376" s="209"/>
      <c r="R376" s="209"/>
      <c r="S376" s="209"/>
      <c r="T376" s="210"/>
      <c r="U376" s="14"/>
      <c r="V376" s="14"/>
      <c r="W376" s="14"/>
      <c r="X376" s="14"/>
      <c r="Y376" s="14"/>
      <c r="Z376" s="14"/>
      <c r="AA376" s="14"/>
      <c r="AB376" s="14"/>
      <c r="AC376" s="14"/>
      <c r="AD376" s="14"/>
      <c r="AE376" s="14"/>
      <c r="AT376" s="204" t="s">
        <v>265</v>
      </c>
      <c r="AU376" s="204" t="s">
        <v>85</v>
      </c>
      <c r="AV376" s="14" t="s">
        <v>85</v>
      </c>
      <c r="AW376" s="14" t="s">
        <v>32</v>
      </c>
      <c r="AX376" s="14" t="s">
        <v>75</v>
      </c>
      <c r="AY376" s="204" t="s">
        <v>257</v>
      </c>
    </row>
    <row r="377" s="13" customFormat="1">
      <c r="A377" s="13"/>
      <c r="B377" s="195"/>
      <c r="C377" s="13"/>
      <c r="D377" s="196" t="s">
        <v>265</v>
      </c>
      <c r="E377" s="197" t="s">
        <v>1</v>
      </c>
      <c r="F377" s="198" t="s">
        <v>4673</v>
      </c>
      <c r="G377" s="13"/>
      <c r="H377" s="197" t="s">
        <v>1</v>
      </c>
      <c r="I377" s="199"/>
      <c r="J377" s="13"/>
      <c r="K377" s="13"/>
      <c r="L377" s="195"/>
      <c r="M377" s="200"/>
      <c r="N377" s="201"/>
      <c r="O377" s="201"/>
      <c r="P377" s="201"/>
      <c r="Q377" s="201"/>
      <c r="R377" s="201"/>
      <c r="S377" s="201"/>
      <c r="T377" s="202"/>
      <c r="U377" s="13"/>
      <c r="V377" s="13"/>
      <c r="W377" s="13"/>
      <c r="X377" s="13"/>
      <c r="Y377" s="13"/>
      <c r="Z377" s="13"/>
      <c r="AA377" s="13"/>
      <c r="AB377" s="13"/>
      <c r="AC377" s="13"/>
      <c r="AD377" s="13"/>
      <c r="AE377" s="13"/>
      <c r="AT377" s="197" t="s">
        <v>265</v>
      </c>
      <c r="AU377" s="197" t="s">
        <v>85</v>
      </c>
      <c r="AV377" s="13" t="s">
        <v>82</v>
      </c>
      <c r="AW377" s="13" t="s">
        <v>32</v>
      </c>
      <c r="AX377" s="13" t="s">
        <v>75</v>
      </c>
      <c r="AY377" s="197" t="s">
        <v>257</v>
      </c>
    </row>
    <row r="378" s="14" customFormat="1">
      <c r="A378" s="14"/>
      <c r="B378" s="203"/>
      <c r="C378" s="14"/>
      <c r="D378" s="196" t="s">
        <v>265</v>
      </c>
      <c r="E378" s="204" t="s">
        <v>1</v>
      </c>
      <c r="F378" s="205" t="s">
        <v>4152</v>
      </c>
      <c r="G378" s="14"/>
      <c r="H378" s="206">
        <v>19.739999999999998</v>
      </c>
      <c r="I378" s="207"/>
      <c r="J378" s="14"/>
      <c r="K378" s="14"/>
      <c r="L378" s="203"/>
      <c r="M378" s="208"/>
      <c r="N378" s="209"/>
      <c r="O378" s="209"/>
      <c r="P378" s="209"/>
      <c r="Q378" s="209"/>
      <c r="R378" s="209"/>
      <c r="S378" s="209"/>
      <c r="T378" s="210"/>
      <c r="U378" s="14"/>
      <c r="V378" s="14"/>
      <c r="W378" s="14"/>
      <c r="X378" s="14"/>
      <c r="Y378" s="14"/>
      <c r="Z378" s="14"/>
      <c r="AA378" s="14"/>
      <c r="AB378" s="14"/>
      <c r="AC378" s="14"/>
      <c r="AD378" s="14"/>
      <c r="AE378" s="14"/>
      <c r="AT378" s="204" t="s">
        <v>265</v>
      </c>
      <c r="AU378" s="204" t="s">
        <v>85</v>
      </c>
      <c r="AV378" s="14" t="s">
        <v>85</v>
      </c>
      <c r="AW378" s="14" t="s">
        <v>32</v>
      </c>
      <c r="AX378" s="14" t="s">
        <v>75</v>
      </c>
      <c r="AY378" s="204" t="s">
        <v>257</v>
      </c>
    </row>
    <row r="379" s="13" customFormat="1">
      <c r="A379" s="13"/>
      <c r="B379" s="195"/>
      <c r="C379" s="13"/>
      <c r="D379" s="196" t="s">
        <v>265</v>
      </c>
      <c r="E379" s="197" t="s">
        <v>1</v>
      </c>
      <c r="F379" s="198" t="s">
        <v>4674</v>
      </c>
      <c r="G379" s="13"/>
      <c r="H379" s="197" t="s">
        <v>1</v>
      </c>
      <c r="I379" s="199"/>
      <c r="J379" s="13"/>
      <c r="K379" s="13"/>
      <c r="L379" s="195"/>
      <c r="M379" s="200"/>
      <c r="N379" s="201"/>
      <c r="O379" s="201"/>
      <c r="P379" s="201"/>
      <c r="Q379" s="201"/>
      <c r="R379" s="201"/>
      <c r="S379" s="201"/>
      <c r="T379" s="202"/>
      <c r="U379" s="13"/>
      <c r="V379" s="13"/>
      <c r="W379" s="13"/>
      <c r="X379" s="13"/>
      <c r="Y379" s="13"/>
      <c r="Z379" s="13"/>
      <c r="AA379" s="13"/>
      <c r="AB379" s="13"/>
      <c r="AC379" s="13"/>
      <c r="AD379" s="13"/>
      <c r="AE379" s="13"/>
      <c r="AT379" s="197" t="s">
        <v>265</v>
      </c>
      <c r="AU379" s="197" t="s">
        <v>85</v>
      </c>
      <c r="AV379" s="13" t="s">
        <v>82</v>
      </c>
      <c r="AW379" s="13" t="s">
        <v>32</v>
      </c>
      <c r="AX379" s="13" t="s">
        <v>75</v>
      </c>
      <c r="AY379" s="197" t="s">
        <v>257</v>
      </c>
    </row>
    <row r="380" s="14" customFormat="1">
      <c r="A380" s="14"/>
      <c r="B380" s="203"/>
      <c r="C380" s="14"/>
      <c r="D380" s="196" t="s">
        <v>265</v>
      </c>
      <c r="E380" s="204" t="s">
        <v>1</v>
      </c>
      <c r="F380" s="205" t="s">
        <v>4675</v>
      </c>
      <c r="G380" s="14"/>
      <c r="H380" s="206">
        <v>14.33</v>
      </c>
      <c r="I380" s="207"/>
      <c r="J380" s="14"/>
      <c r="K380" s="14"/>
      <c r="L380" s="203"/>
      <c r="M380" s="208"/>
      <c r="N380" s="209"/>
      <c r="O380" s="209"/>
      <c r="P380" s="209"/>
      <c r="Q380" s="209"/>
      <c r="R380" s="209"/>
      <c r="S380" s="209"/>
      <c r="T380" s="210"/>
      <c r="U380" s="14"/>
      <c r="V380" s="14"/>
      <c r="W380" s="14"/>
      <c r="X380" s="14"/>
      <c r="Y380" s="14"/>
      <c r="Z380" s="14"/>
      <c r="AA380" s="14"/>
      <c r="AB380" s="14"/>
      <c r="AC380" s="14"/>
      <c r="AD380" s="14"/>
      <c r="AE380" s="14"/>
      <c r="AT380" s="204" t="s">
        <v>265</v>
      </c>
      <c r="AU380" s="204" t="s">
        <v>85</v>
      </c>
      <c r="AV380" s="14" t="s">
        <v>85</v>
      </c>
      <c r="AW380" s="14" t="s">
        <v>32</v>
      </c>
      <c r="AX380" s="14" t="s">
        <v>75</v>
      </c>
      <c r="AY380" s="204" t="s">
        <v>257</v>
      </c>
    </row>
    <row r="381" s="13" customFormat="1">
      <c r="A381" s="13"/>
      <c r="B381" s="195"/>
      <c r="C381" s="13"/>
      <c r="D381" s="196" t="s">
        <v>265</v>
      </c>
      <c r="E381" s="197" t="s">
        <v>1</v>
      </c>
      <c r="F381" s="198" t="s">
        <v>4676</v>
      </c>
      <c r="G381" s="13"/>
      <c r="H381" s="197" t="s">
        <v>1</v>
      </c>
      <c r="I381" s="199"/>
      <c r="J381" s="13"/>
      <c r="K381" s="13"/>
      <c r="L381" s="195"/>
      <c r="M381" s="200"/>
      <c r="N381" s="201"/>
      <c r="O381" s="201"/>
      <c r="P381" s="201"/>
      <c r="Q381" s="201"/>
      <c r="R381" s="201"/>
      <c r="S381" s="201"/>
      <c r="T381" s="202"/>
      <c r="U381" s="13"/>
      <c r="V381" s="13"/>
      <c r="W381" s="13"/>
      <c r="X381" s="13"/>
      <c r="Y381" s="13"/>
      <c r="Z381" s="13"/>
      <c r="AA381" s="13"/>
      <c r="AB381" s="13"/>
      <c r="AC381" s="13"/>
      <c r="AD381" s="13"/>
      <c r="AE381" s="13"/>
      <c r="AT381" s="197" t="s">
        <v>265</v>
      </c>
      <c r="AU381" s="197" t="s">
        <v>85</v>
      </c>
      <c r="AV381" s="13" t="s">
        <v>82</v>
      </c>
      <c r="AW381" s="13" t="s">
        <v>32</v>
      </c>
      <c r="AX381" s="13" t="s">
        <v>75</v>
      </c>
      <c r="AY381" s="197" t="s">
        <v>257</v>
      </c>
    </row>
    <row r="382" s="14" customFormat="1">
      <c r="A382" s="14"/>
      <c r="B382" s="203"/>
      <c r="C382" s="14"/>
      <c r="D382" s="196" t="s">
        <v>265</v>
      </c>
      <c r="E382" s="204" t="s">
        <v>1</v>
      </c>
      <c r="F382" s="205" t="s">
        <v>4677</v>
      </c>
      <c r="G382" s="14"/>
      <c r="H382" s="206">
        <v>23.780000000000001</v>
      </c>
      <c r="I382" s="207"/>
      <c r="J382" s="14"/>
      <c r="K382" s="14"/>
      <c r="L382" s="203"/>
      <c r="M382" s="208"/>
      <c r="N382" s="209"/>
      <c r="O382" s="209"/>
      <c r="P382" s="209"/>
      <c r="Q382" s="209"/>
      <c r="R382" s="209"/>
      <c r="S382" s="209"/>
      <c r="T382" s="210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  <c r="AE382" s="14"/>
      <c r="AT382" s="204" t="s">
        <v>265</v>
      </c>
      <c r="AU382" s="204" t="s">
        <v>85</v>
      </c>
      <c r="AV382" s="14" t="s">
        <v>85</v>
      </c>
      <c r="AW382" s="14" t="s">
        <v>32</v>
      </c>
      <c r="AX382" s="14" t="s">
        <v>75</v>
      </c>
      <c r="AY382" s="204" t="s">
        <v>257</v>
      </c>
    </row>
    <row r="383" s="13" customFormat="1">
      <c r="A383" s="13"/>
      <c r="B383" s="195"/>
      <c r="C383" s="13"/>
      <c r="D383" s="196" t="s">
        <v>265</v>
      </c>
      <c r="E383" s="197" t="s">
        <v>1</v>
      </c>
      <c r="F383" s="198" t="s">
        <v>4678</v>
      </c>
      <c r="G383" s="13"/>
      <c r="H383" s="197" t="s">
        <v>1</v>
      </c>
      <c r="I383" s="199"/>
      <c r="J383" s="13"/>
      <c r="K383" s="13"/>
      <c r="L383" s="195"/>
      <c r="M383" s="200"/>
      <c r="N383" s="201"/>
      <c r="O383" s="201"/>
      <c r="P383" s="201"/>
      <c r="Q383" s="201"/>
      <c r="R383" s="201"/>
      <c r="S383" s="201"/>
      <c r="T383" s="202"/>
      <c r="U383" s="13"/>
      <c r="V383" s="13"/>
      <c r="W383" s="13"/>
      <c r="X383" s="13"/>
      <c r="Y383" s="13"/>
      <c r="Z383" s="13"/>
      <c r="AA383" s="13"/>
      <c r="AB383" s="13"/>
      <c r="AC383" s="13"/>
      <c r="AD383" s="13"/>
      <c r="AE383" s="13"/>
      <c r="AT383" s="197" t="s">
        <v>265</v>
      </c>
      <c r="AU383" s="197" t="s">
        <v>85</v>
      </c>
      <c r="AV383" s="13" t="s">
        <v>82</v>
      </c>
      <c r="AW383" s="13" t="s">
        <v>32</v>
      </c>
      <c r="AX383" s="13" t="s">
        <v>75</v>
      </c>
      <c r="AY383" s="197" t="s">
        <v>257</v>
      </c>
    </row>
    <row r="384" s="14" customFormat="1">
      <c r="A384" s="14"/>
      <c r="B384" s="203"/>
      <c r="C384" s="14"/>
      <c r="D384" s="196" t="s">
        <v>265</v>
      </c>
      <c r="E384" s="204" t="s">
        <v>1</v>
      </c>
      <c r="F384" s="205" t="s">
        <v>4679</v>
      </c>
      <c r="G384" s="14"/>
      <c r="H384" s="206">
        <v>16.140000000000001</v>
      </c>
      <c r="I384" s="207"/>
      <c r="J384" s="14"/>
      <c r="K384" s="14"/>
      <c r="L384" s="203"/>
      <c r="M384" s="208"/>
      <c r="N384" s="209"/>
      <c r="O384" s="209"/>
      <c r="P384" s="209"/>
      <c r="Q384" s="209"/>
      <c r="R384" s="209"/>
      <c r="S384" s="209"/>
      <c r="T384" s="210"/>
      <c r="U384" s="14"/>
      <c r="V384" s="14"/>
      <c r="W384" s="14"/>
      <c r="X384" s="14"/>
      <c r="Y384" s="14"/>
      <c r="Z384" s="14"/>
      <c r="AA384" s="14"/>
      <c r="AB384" s="14"/>
      <c r="AC384" s="14"/>
      <c r="AD384" s="14"/>
      <c r="AE384" s="14"/>
      <c r="AT384" s="204" t="s">
        <v>265</v>
      </c>
      <c r="AU384" s="204" t="s">
        <v>85</v>
      </c>
      <c r="AV384" s="14" t="s">
        <v>85</v>
      </c>
      <c r="AW384" s="14" t="s">
        <v>32</v>
      </c>
      <c r="AX384" s="14" t="s">
        <v>75</v>
      </c>
      <c r="AY384" s="204" t="s">
        <v>257</v>
      </c>
    </row>
    <row r="385" s="13" customFormat="1">
      <c r="A385" s="13"/>
      <c r="B385" s="195"/>
      <c r="C385" s="13"/>
      <c r="D385" s="196" t="s">
        <v>265</v>
      </c>
      <c r="E385" s="197" t="s">
        <v>1</v>
      </c>
      <c r="F385" s="198" t="s">
        <v>4651</v>
      </c>
      <c r="G385" s="13"/>
      <c r="H385" s="197" t="s">
        <v>1</v>
      </c>
      <c r="I385" s="199"/>
      <c r="J385" s="13"/>
      <c r="K385" s="13"/>
      <c r="L385" s="195"/>
      <c r="M385" s="200"/>
      <c r="N385" s="201"/>
      <c r="O385" s="201"/>
      <c r="P385" s="201"/>
      <c r="Q385" s="201"/>
      <c r="R385" s="201"/>
      <c r="S385" s="201"/>
      <c r="T385" s="202"/>
      <c r="U385" s="13"/>
      <c r="V385" s="13"/>
      <c r="W385" s="13"/>
      <c r="X385" s="13"/>
      <c r="Y385" s="13"/>
      <c r="Z385" s="13"/>
      <c r="AA385" s="13"/>
      <c r="AB385" s="13"/>
      <c r="AC385" s="13"/>
      <c r="AD385" s="13"/>
      <c r="AE385" s="13"/>
      <c r="AT385" s="197" t="s">
        <v>265</v>
      </c>
      <c r="AU385" s="197" t="s">
        <v>85</v>
      </c>
      <c r="AV385" s="13" t="s">
        <v>82</v>
      </c>
      <c r="AW385" s="13" t="s">
        <v>32</v>
      </c>
      <c r="AX385" s="13" t="s">
        <v>75</v>
      </c>
      <c r="AY385" s="197" t="s">
        <v>257</v>
      </c>
    </row>
    <row r="386" s="14" customFormat="1">
      <c r="A386" s="14"/>
      <c r="B386" s="203"/>
      <c r="C386" s="14"/>
      <c r="D386" s="196" t="s">
        <v>265</v>
      </c>
      <c r="E386" s="204" t="s">
        <v>1</v>
      </c>
      <c r="F386" s="205" t="s">
        <v>4680</v>
      </c>
      <c r="G386" s="14"/>
      <c r="H386" s="206">
        <v>14.09</v>
      </c>
      <c r="I386" s="207"/>
      <c r="J386" s="14"/>
      <c r="K386" s="14"/>
      <c r="L386" s="203"/>
      <c r="M386" s="208"/>
      <c r="N386" s="209"/>
      <c r="O386" s="209"/>
      <c r="P386" s="209"/>
      <c r="Q386" s="209"/>
      <c r="R386" s="209"/>
      <c r="S386" s="209"/>
      <c r="T386" s="210"/>
      <c r="U386" s="14"/>
      <c r="V386" s="14"/>
      <c r="W386" s="14"/>
      <c r="X386" s="14"/>
      <c r="Y386" s="14"/>
      <c r="Z386" s="14"/>
      <c r="AA386" s="14"/>
      <c r="AB386" s="14"/>
      <c r="AC386" s="14"/>
      <c r="AD386" s="14"/>
      <c r="AE386" s="14"/>
      <c r="AT386" s="204" t="s">
        <v>265</v>
      </c>
      <c r="AU386" s="204" t="s">
        <v>85</v>
      </c>
      <c r="AV386" s="14" t="s">
        <v>85</v>
      </c>
      <c r="AW386" s="14" t="s">
        <v>32</v>
      </c>
      <c r="AX386" s="14" t="s">
        <v>75</v>
      </c>
      <c r="AY386" s="204" t="s">
        <v>257</v>
      </c>
    </row>
    <row r="387" s="13" customFormat="1">
      <c r="A387" s="13"/>
      <c r="B387" s="195"/>
      <c r="C387" s="13"/>
      <c r="D387" s="196" t="s">
        <v>265</v>
      </c>
      <c r="E387" s="197" t="s">
        <v>1</v>
      </c>
      <c r="F387" s="198" t="s">
        <v>4653</v>
      </c>
      <c r="G387" s="13"/>
      <c r="H387" s="197" t="s">
        <v>1</v>
      </c>
      <c r="I387" s="199"/>
      <c r="J387" s="13"/>
      <c r="K387" s="13"/>
      <c r="L387" s="195"/>
      <c r="M387" s="200"/>
      <c r="N387" s="201"/>
      <c r="O387" s="201"/>
      <c r="P387" s="201"/>
      <c r="Q387" s="201"/>
      <c r="R387" s="201"/>
      <c r="S387" s="201"/>
      <c r="T387" s="202"/>
      <c r="U387" s="13"/>
      <c r="V387" s="13"/>
      <c r="W387" s="13"/>
      <c r="X387" s="13"/>
      <c r="Y387" s="13"/>
      <c r="Z387" s="13"/>
      <c r="AA387" s="13"/>
      <c r="AB387" s="13"/>
      <c r="AC387" s="13"/>
      <c r="AD387" s="13"/>
      <c r="AE387" s="13"/>
      <c r="AT387" s="197" t="s">
        <v>265</v>
      </c>
      <c r="AU387" s="197" t="s">
        <v>85</v>
      </c>
      <c r="AV387" s="13" t="s">
        <v>82</v>
      </c>
      <c r="AW387" s="13" t="s">
        <v>32</v>
      </c>
      <c r="AX387" s="13" t="s">
        <v>75</v>
      </c>
      <c r="AY387" s="197" t="s">
        <v>257</v>
      </c>
    </row>
    <row r="388" s="14" customFormat="1">
      <c r="A388" s="14"/>
      <c r="B388" s="203"/>
      <c r="C388" s="14"/>
      <c r="D388" s="196" t="s">
        <v>265</v>
      </c>
      <c r="E388" s="204" t="s">
        <v>1</v>
      </c>
      <c r="F388" s="205" t="s">
        <v>4681</v>
      </c>
      <c r="G388" s="14"/>
      <c r="H388" s="206">
        <v>8.8200000000000003</v>
      </c>
      <c r="I388" s="207"/>
      <c r="J388" s="14"/>
      <c r="K388" s="14"/>
      <c r="L388" s="203"/>
      <c r="M388" s="208"/>
      <c r="N388" s="209"/>
      <c r="O388" s="209"/>
      <c r="P388" s="209"/>
      <c r="Q388" s="209"/>
      <c r="R388" s="209"/>
      <c r="S388" s="209"/>
      <c r="T388" s="210"/>
      <c r="U388" s="14"/>
      <c r="V388" s="14"/>
      <c r="W388" s="14"/>
      <c r="X388" s="14"/>
      <c r="Y388" s="14"/>
      <c r="Z388" s="14"/>
      <c r="AA388" s="14"/>
      <c r="AB388" s="14"/>
      <c r="AC388" s="14"/>
      <c r="AD388" s="14"/>
      <c r="AE388" s="14"/>
      <c r="AT388" s="204" t="s">
        <v>265</v>
      </c>
      <c r="AU388" s="204" t="s">
        <v>85</v>
      </c>
      <c r="AV388" s="14" t="s">
        <v>85</v>
      </c>
      <c r="AW388" s="14" t="s">
        <v>32</v>
      </c>
      <c r="AX388" s="14" t="s">
        <v>75</v>
      </c>
      <c r="AY388" s="204" t="s">
        <v>257</v>
      </c>
    </row>
    <row r="389" s="13" customFormat="1">
      <c r="A389" s="13"/>
      <c r="B389" s="195"/>
      <c r="C389" s="13"/>
      <c r="D389" s="196" t="s">
        <v>265</v>
      </c>
      <c r="E389" s="197" t="s">
        <v>1</v>
      </c>
      <c r="F389" s="198" t="s">
        <v>4682</v>
      </c>
      <c r="G389" s="13"/>
      <c r="H389" s="197" t="s">
        <v>1</v>
      </c>
      <c r="I389" s="199"/>
      <c r="J389" s="13"/>
      <c r="K389" s="13"/>
      <c r="L389" s="195"/>
      <c r="M389" s="200"/>
      <c r="N389" s="201"/>
      <c r="O389" s="201"/>
      <c r="P389" s="201"/>
      <c r="Q389" s="201"/>
      <c r="R389" s="201"/>
      <c r="S389" s="201"/>
      <c r="T389" s="202"/>
      <c r="U389" s="13"/>
      <c r="V389" s="13"/>
      <c r="W389" s="13"/>
      <c r="X389" s="13"/>
      <c r="Y389" s="13"/>
      <c r="Z389" s="13"/>
      <c r="AA389" s="13"/>
      <c r="AB389" s="13"/>
      <c r="AC389" s="13"/>
      <c r="AD389" s="13"/>
      <c r="AE389" s="13"/>
      <c r="AT389" s="197" t="s">
        <v>265</v>
      </c>
      <c r="AU389" s="197" t="s">
        <v>85</v>
      </c>
      <c r="AV389" s="13" t="s">
        <v>82</v>
      </c>
      <c r="AW389" s="13" t="s">
        <v>32</v>
      </c>
      <c r="AX389" s="13" t="s">
        <v>75</v>
      </c>
      <c r="AY389" s="197" t="s">
        <v>257</v>
      </c>
    </row>
    <row r="390" s="14" customFormat="1">
      <c r="A390" s="14"/>
      <c r="B390" s="203"/>
      <c r="C390" s="14"/>
      <c r="D390" s="196" t="s">
        <v>265</v>
      </c>
      <c r="E390" s="204" t="s">
        <v>1</v>
      </c>
      <c r="F390" s="205" t="s">
        <v>4683</v>
      </c>
      <c r="G390" s="14"/>
      <c r="H390" s="206">
        <v>19.57</v>
      </c>
      <c r="I390" s="207"/>
      <c r="J390" s="14"/>
      <c r="K390" s="14"/>
      <c r="L390" s="203"/>
      <c r="M390" s="208"/>
      <c r="N390" s="209"/>
      <c r="O390" s="209"/>
      <c r="P390" s="209"/>
      <c r="Q390" s="209"/>
      <c r="R390" s="209"/>
      <c r="S390" s="209"/>
      <c r="T390" s="210"/>
      <c r="U390" s="14"/>
      <c r="V390" s="14"/>
      <c r="W390" s="14"/>
      <c r="X390" s="14"/>
      <c r="Y390" s="14"/>
      <c r="Z390" s="14"/>
      <c r="AA390" s="14"/>
      <c r="AB390" s="14"/>
      <c r="AC390" s="14"/>
      <c r="AD390" s="14"/>
      <c r="AE390" s="14"/>
      <c r="AT390" s="204" t="s">
        <v>265</v>
      </c>
      <c r="AU390" s="204" t="s">
        <v>85</v>
      </c>
      <c r="AV390" s="14" t="s">
        <v>85</v>
      </c>
      <c r="AW390" s="14" t="s">
        <v>32</v>
      </c>
      <c r="AX390" s="14" t="s">
        <v>75</v>
      </c>
      <c r="AY390" s="204" t="s">
        <v>257</v>
      </c>
    </row>
    <row r="391" s="13" customFormat="1">
      <c r="A391" s="13"/>
      <c r="B391" s="195"/>
      <c r="C391" s="13"/>
      <c r="D391" s="196" t="s">
        <v>265</v>
      </c>
      <c r="E391" s="197" t="s">
        <v>1</v>
      </c>
      <c r="F391" s="198" t="s">
        <v>4684</v>
      </c>
      <c r="G391" s="13"/>
      <c r="H391" s="197" t="s">
        <v>1</v>
      </c>
      <c r="I391" s="199"/>
      <c r="J391" s="13"/>
      <c r="K391" s="13"/>
      <c r="L391" s="195"/>
      <c r="M391" s="200"/>
      <c r="N391" s="201"/>
      <c r="O391" s="201"/>
      <c r="P391" s="201"/>
      <c r="Q391" s="201"/>
      <c r="R391" s="201"/>
      <c r="S391" s="201"/>
      <c r="T391" s="202"/>
      <c r="U391" s="13"/>
      <c r="V391" s="13"/>
      <c r="W391" s="13"/>
      <c r="X391" s="13"/>
      <c r="Y391" s="13"/>
      <c r="Z391" s="13"/>
      <c r="AA391" s="13"/>
      <c r="AB391" s="13"/>
      <c r="AC391" s="13"/>
      <c r="AD391" s="13"/>
      <c r="AE391" s="13"/>
      <c r="AT391" s="197" t="s">
        <v>265</v>
      </c>
      <c r="AU391" s="197" t="s">
        <v>85</v>
      </c>
      <c r="AV391" s="13" t="s">
        <v>82</v>
      </c>
      <c r="AW391" s="13" t="s">
        <v>32</v>
      </c>
      <c r="AX391" s="13" t="s">
        <v>75</v>
      </c>
      <c r="AY391" s="197" t="s">
        <v>257</v>
      </c>
    </row>
    <row r="392" s="14" customFormat="1">
      <c r="A392" s="14"/>
      <c r="B392" s="203"/>
      <c r="C392" s="14"/>
      <c r="D392" s="196" t="s">
        <v>265</v>
      </c>
      <c r="E392" s="204" t="s">
        <v>1</v>
      </c>
      <c r="F392" s="205" t="s">
        <v>4685</v>
      </c>
      <c r="G392" s="14"/>
      <c r="H392" s="206">
        <v>23.5</v>
      </c>
      <c r="I392" s="207"/>
      <c r="J392" s="14"/>
      <c r="K392" s="14"/>
      <c r="L392" s="203"/>
      <c r="M392" s="208"/>
      <c r="N392" s="209"/>
      <c r="O392" s="209"/>
      <c r="P392" s="209"/>
      <c r="Q392" s="209"/>
      <c r="R392" s="209"/>
      <c r="S392" s="209"/>
      <c r="T392" s="210"/>
      <c r="U392" s="14"/>
      <c r="V392" s="14"/>
      <c r="W392" s="14"/>
      <c r="X392" s="14"/>
      <c r="Y392" s="14"/>
      <c r="Z392" s="14"/>
      <c r="AA392" s="14"/>
      <c r="AB392" s="14"/>
      <c r="AC392" s="14"/>
      <c r="AD392" s="14"/>
      <c r="AE392" s="14"/>
      <c r="AT392" s="204" t="s">
        <v>265</v>
      </c>
      <c r="AU392" s="204" t="s">
        <v>85</v>
      </c>
      <c r="AV392" s="14" t="s">
        <v>85</v>
      </c>
      <c r="AW392" s="14" t="s">
        <v>32</v>
      </c>
      <c r="AX392" s="14" t="s">
        <v>75</v>
      </c>
      <c r="AY392" s="204" t="s">
        <v>257</v>
      </c>
    </row>
    <row r="393" s="13" customFormat="1">
      <c r="A393" s="13"/>
      <c r="B393" s="195"/>
      <c r="C393" s="13"/>
      <c r="D393" s="196" t="s">
        <v>265</v>
      </c>
      <c r="E393" s="197" t="s">
        <v>1</v>
      </c>
      <c r="F393" s="198" t="s">
        <v>4686</v>
      </c>
      <c r="G393" s="13"/>
      <c r="H393" s="197" t="s">
        <v>1</v>
      </c>
      <c r="I393" s="199"/>
      <c r="J393" s="13"/>
      <c r="K393" s="13"/>
      <c r="L393" s="195"/>
      <c r="M393" s="200"/>
      <c r="N393" s="201"/>
      <c r="O393" s="201"/>
      <c r="P393" s="201"/>
      <c r="Q393" s="201"/>
      <c r="R393" s="201"/>
      <c r="S393" s="201"/>
      <c r="T393" s="202"/>
      <c r="U393" s="13"/>
      <c r="V393" s="13"/>
      <c r="W393" s="13"/>
      <c r="X393" s="13"/>
      <c r="Y393" s="13"/>
      <c r="Z393" s="13"/>
      <c r="AA393" s="13"/>
      <c r="AB393" s="13"/>
      <c r="AC393" s="13"/>
      <c r="AD393" s="13"/>
      <c r="AE393" s="13"/>
      <c r="AT393" s="197" t="s">
        <v>265</v>
      </c>
      <c r="AU393" s="197" t="s">
        <v>85</v>
      </c>
      <c r="AV393" s="13" t="s">
        <v>82</v>
      </c>
      <c r="AW393" s="13" t="s">
        <v>32</v>
      </c>
      <c r="AX393" s="13" t="s">
        <v>75</v>
      </c>
      <c r="AY393" s="197" t="s">
        <v>257</v>
      </c>
    </row>
    <row r="394" s="14" customFormat="1">
      <c r="A394" s="14"/>
      <c r="B394" s="203"/>
      <c r="C394" s="14"/>
      <c r="D394" s="196" t="s">
        <v>265</v>
      </c>
      <c r="E394" s="204" t="s">
        <v>1</v>
      </c>
      <c r="F394" s="205" t="s">
        <v>4687</v>
      </c>
      <c r="G394" s="14"/>
      <c r="H394" s="206">
        <v>13.130000000000001</v>
      </c>
      <c r="I394" s="207"/>
      <c r="J394" s="14"/>
      <c r="K394" s="14"/>
      <c r="L394" s="203"/>
      <c r="M394" s="208"/>
      <c r="N394" s="209"/>
      <c r="O394" s="209"/>
      <c r="P394" s="209"/>
      <c r="Q394" s="209"/>
      <c r="R394" s="209"/>
      <c r="S394" s="209"/>
      <c r="T394" s="210"/>
      <c r="U394" s="14"/>
      <c r="V394" s="14"/>
      <c r="W394" s="14"/>
      <c r="X394" s="14"/>
      <c r="Y394" s="14"/>
      <c r="Z394" s="14"/>
      <c r="AA394" s="14"/>
      <c r="AB394" s="14"/>
      <c r="AC394" s="14"/>
      <c r="AD394" s="14"/>
      <c r="AE394" s="14"/>
      <c r="AT394" s="204" t="s">
        <v>265</v>
      </c>
      <c r="AU394" s="204" t="s">
        <v>85</v>
      </c>
      <c r="AV394" s="14" t="s">
        <v>85</v>
      </c>
      <c r="AW394" s="14" t="s">
        <v>32</v>
      </c>
      <c r="AX394" s="14" t="s">
        <v>75</v>
      </c>
      <c r="AY394" s="204" t="s">
        <v>257</v>
      </c>
    </row>
    <row r="395" s="13" customFormat="1">
      <c r="A395" s="13"/>
      <c r="B395" s="195"/>
      <c r="C395" s="13"/>
      <c r="D395" s="196" t="s">
        <v>265</v>
      </c>
      <c r="E395" s="197" t="s">
        <v>1</v>
      </c>
      <c r="F395" s="198" t="s">
        <v>4688</v>
      </c>
      <c r="G395" s="13"/>
      <c r="H395" s="197" t="s">
        <v>1</v>
      </c>
      <c r="I395" s="199"/>
      <c r="J395" s="13"/>
      <c r="K395" s="13"/>
      <c r="L395" s="195"/>
      <c r="M395" s="200"/>
      <c r="N395" s="201"/>
      <c r="O395" s="201"/>
      <c r="P395" s="201"/>
      <c r="Q395" s="201"/>
      <c r="R395" s="201"/>
      <c r="S395" s="201"/>
      <c r="T395" s="202"/>
      <c r="U395" s="13"/>
      <c r="V395" s="13"/>
      <c r="W395" s="13"/>
      <c r="X395" s="13"/>
      <c r="Y395" s="13"/>
      <c r="Z395" s="13"/>
      <c r="AA395" s="13"/>
      <c r="AB395" s="13"/>
      <c r="AC395" s="13"/>
      <c r="AD395" s="13"/>
      <c r="AE395" s="13"/>
      <c r="AT395" s="197" t="s">
        <v>265</v>
      </c>
      <c r="AU395" s="197" t="s">
        <v>85</v>
      </c>
      <c r="AV395" s="13" t="s">
        <v>82</v>
      </c>
      <c r="AW395" s="13" t="s">
        <v>32</v>
      </c>
      <c r="AX395" s="13" t="s">
        <v>75</v>
      </c>
      <c r="AY395" s="197" t="s">
        <v>257</v>
      </c>
    </row>
    <row r="396" s="14" customFormat="1">
      <c r="A396" s="14"/>
      <c r="B396" s="203"/>
      <c r="C396" s="14"/>
      <c r="D396" s="196" t="s">
        <v>265</v>
      </c>
      <c r="E396" s="204" t="s">
        <v>1</v>
      </c>
      <c r="F396" s="205" t="s">
        <v>4689</v>
      </c>
      <c r="G396" s="14"/>
      <c r="H396" s="206">
        <v>24.91</v>
      </c>
      <c r="I396" s="207"/>
      <c r="J396" s="14"/>
      <c r="K396" s="14"/>
      <c r="L396" s="203"/>
      <c r="M396" s="208"/>
      <c r="N396" s="209"/>
      <c r="O396" s="209"/>
      <c r="P396" s="209"/>
      <c r="Q396" s="209"/>
      <c r="R396" s="209"/>
      <c r="S396" s="209"/>
      <c r="T396" s="210"/>
      <c r="U396" s="14"/>
      <c r="V396" s="14"/>
      <c r="W396" s="14"/>
      <c r="X396" s="14"/>
      <c r="Y396" s="14"/>
      <c r="Z396" s="14"/>
      <c r="AA396" s="14"/>
      <c r="AB396" s="14"/>
      <c r="AC396" s="14"/>
      <c r="AD396" s="14"/>
      <c r="AE396" s="14"/>
      <c r="AT396" s="204" t="s">
        <v>265</v>
      </c>
      <c r="AU396" s="204" t="s">
        <v>85</v>
      </c>
      <c r="AV396" s="14" t="s">
        <v>85</v>
      </c>
      <c r="AW396" s="14" t="s">
        <v>32</v>
      </c>
      <c r="AX396" s="14" t="s">
        <v>75</v>
      </c>
      <c r="AY396" s="204" t="s">
        <v>257</v>
      </c>
    </row>
    <row r="397" s="13" customFormat="1">
      <c r="A397" s="13"/>
      <c r="B397" s="195"/>
      <c r="C397" s="13"/>
      <c r="D397" s="196" t="s">
        <v>265</v>
      </c>
      <c r="E397" s="197" t="s">
        <v>1</v>
      </c>
      <c r="F397" s="198" t="s">
        <v>4690</v>
      </c>
      <c r="G397" s="13"/>
      <c r="H397" s="197" t="s">
        <v>1</v>
      </c>
      <c r="I397" s="199"/>
      <c r="J397" s="13"/>
      <c r="K397" s="13"/>
      <c r="L397" s="195"/>
      <c r="M397" s="200"/>
      <c r="N397" s="201"/>
      <c r="O397" s="201"/>
      <c r="P397" s="201"/>
      <c r="Q397" s="201"/>
      <c r="R397" s="201"/>
      <c r="S397" s="201"/>
      <c r="T397" s="202"/>
      <c r="U397" s="13"/>
      <c r="V397" s="13"/>
      <c r="W397" s="13"/>
      <c r="X397" s="13"/>
      <c r="Y397" s="13"/>
      <c r="Z397" s="13"/>
      <c r="AA397" s="13"/>
      <c r="AB397" s="13"/>
      <c r="AC397" s="13"/>
      <c r="AD397" s="13"/>
      <c r="AE397" s="13"/>
      <c r="AT397" s="197" t="s">
        <v>265</v>
      </c>
      <c r="AU397" s="197" t="s">
        <v>85</v>
      </c>
      <c r="AV397" s="13" t="s">
        <v>82</v>
      </c>
      <c r="AW397" s="13" t="s">
        <v>32</v>
      </c>
      <c r="AX397" s="13" t="s">
        <v>75</v>
      </c>
      <c r="AY397" s="197" t="s">
        <v>257</v>
      </c>
    </row>
    <row r="398" s="14" customFormat="1">
      <c r="A398" s="14"/>
      <c r="B398" s="203"/>
      <c r="C398" s="14"/>
      <c r="D398" s="196" t="s">
        <v>265</v>
      </c>
      <c r="E398" s="204" t="s">
        <v>1</v>
      </c>
      <c r="F398" s="205" t="s">
        <v>4691</v>
      </c>
      <c r="G398" s="14"/>
      <c r="H398" s="206">
        <v>19.559999999999999</v>
      </c>
      <c r="I398" s="207"/>
      <c r="J398" s="14"/>
      <c r="K398" s="14"/>
      <c r="L398" s="203"/>
      <c r="M398" s="208"/>
      <c r="N398" s="209"/>
      <c r="O398" s="209"/>
      <c r="P398" s="209"/>
      <c r="Q398" s="209"/>
      <c r="R398" s="209"/>
      <c r="S398" s="209"/>
      <c r="T398" s="210"/>
      <c r="U398" s="14"/>
      <c r="V398" s="14"/>
      <c r="W398" s="14"/>
      <c r="X398" s="14"/>
      <c r="Y398" s="14"/>
      <c r="Z398" s="14"/>
      <c r="AA398" s="14"/>
      <c r="AB398" s="14"/>
      <c r="AC398" s="14"/>
      <c r="AD398" s="14"/>
      <c r="AE398" s="14"/>
      <c r="AT398" s="204" t="s">
        <v>265</v>
      </c>
      <c r="AU398" s="204" t="s">
        <v>85</v>
      </c>
      <c r="AV398" s="14" t="s">
        <v>85</v>
      </c>
      <c r="AW398" s="14" t="s">
        <v>32</v>
      </c>
      <c r="AX398" s="14" t="s">
        <v>75</v>
      </c>
      <c r="AY398" s="204" t="s">
        <v>257</v>
      </c>
    </row>
    <row r="399" s="13" customFormat="1">
      <c r="A399" s="13"/>
      <c r="B399" s="195"/>
      <c r="C399" s="13"/>
      <c r="D399" s="196" t="s">
        <v>265</v>
      </c>
      <c r="E399" s="197" t="s">
        <v>1</v>
      </c>
      <c r="F399" s="198" t="s">
        <v>4692</v>
      </c>
      <c r="G399" s="13"/>
      <c r="H399" s="197" t="s">
        <v>1</v>
      </c>
      <c r="I399" s="199"/>
      <c r="J399" s="13"/>
      <c r="K399" s="13"/>
      <c r="L399" s="195"/>
      <c r="M399" s="200"/>
      <c r="N399" s="201"/>
      <c r="O399" s="201"/>
      <c r="P399" s="201"/>
      <c r="Q399" s="201"/>
      <c r="R399" s="201"/>
      <c r="S399" s="201"/>
      <c r="T399" s="202"/>
      <c r="U399" s="13"/>
      <c r="V399" s="13"/>
      <c r="W399" s="13"/>
      <c r="X399" s="13"/>
      <c r="Y399" s="13"/>
      <c r="Z399" s="13"/>
      <c r="AA399" s="13"/>
      <c r="AB399" s="13"/>
      <c r="AC399" s="13"/>
      <c r="AD399" s="13"/>
      <c r="AE399" s="13"/>
      <c r="AT399" s="197" t="s">
        <v>265</v>
      </c>
      <c r="AU399" s="197" t="s">
        <v>85</v>
      </c>
      <c r="AV399" s="13" t="s">
        <v>82</v>
      </c>
      <c r="AW399" s="13" t="s">
        <v>32</v>
      </c>
      <c r="AX399" s="13" t="s">
        <v>75</v>
      </c>
      <c r="AY399" s="197" t="s">
        <v>257</v>
      </c>
    </row>
    <row r="400" s="14" customFormat="1">
      <c r="A400" s="14"/>
      <c r="B400" s="203"/>
      <c r="C400" s="14"/>
      <c r="D400" s="196" t="s">
        <v>265</v>
      </c>
      <c r="E400" s="204" t="s">
        <v>1</v>
      </c>
      <c r="F400" s="205" t="s">
        <v>4693</v>
      </c>
      <c r="G400" s="14"/>
      <c r="H400" s="206">
        <v>9.7799999999999994</v>
      </c>
      <c r="I400" s="207"/>
      <c r="J400" s="14"/>
      <c r="K400" s="14"/>
      <c r="L400" s="203"/>
      <c r="M400" s="208"/>
      <c r="N400" s="209"/>
      <c r="O400" s="209"/>
      <c r="P400" s="209"/>
      <c r="Q400" s="209"/>
      <c r="R400" s="209"/>
      <c r="S400" s="209"/>
      <c r="T400" s="210"/>
      <c r="U400" s="14"/>
      <c r="V400" s="14"/>
      <c r="W400" s="14"/>
      <c r="X400" s="14"/>
      <c r="Y400" s="14"/>
      <c r="Z400" s="14"/>
      <c r="AA400" s="14"/>
      <c r="AB400" s="14"/>
      <c r="AC400" s="14"/>
      <c r="AD400" s="14"/>
      <c r="AE400" s="14"/>
      <c r="AT400" s="204" t="s">
        <v>265</v>
      </c>
      <c r="AU400" s="204" t="s">
        <v>85</v>
      </c>
      <c r="AV400" s="14" t="s">
        <v>85</v>
      </c>
      <c r="AW400" s="14" t="s">
        <v>32</v>
      </c>
      <c r="AX400" s="14" t="s">
        <v>75</v>
      </c>
      <c r="AY400" s="204" t="s">
        <v>257</v>
      </c>
    </row>
    <row r="401" s="13" customFormat="1">
      <c r="A401" s="13"/>
      <c r="B401" s="195"/>
      <c r="C401" s="13"/>
      <c r="D401" s="196" t="s">
        <v>265</v>
      </c>
      <c r="E401" s="197" t="s">
        <v>1</v>
      </c>
      <c r="F401" s="198" t="s">
        <v>4694</v>
      </c>
      <c r="G401" s="13"/>
      <c r="H401" s="197" t="s">
        <v>1</v>
      </c>
      <c r="I401" s="199"/>
      <c r="J401" s="13"/>
      <c r="K401" s="13"/>
      <c r="L401" s="195"/>
      <c r="M401" s="200"/>
      <c r="N401" s="201"/>
      <c r="O401" s="201"/>
      <c r="P401" s="201"/>
      <c r="Q401" s="201"/>
      <c r="R401" s="201"/>
      <c r="S401" s="201"/>
      <c r="T401" s="202"/>
      <c r="U401" s="13"/>
      <c r="V401" s="13"/>
      <c r="W401" s="13"/>
      <c r="X401" s="13"/>
      <c r="Y401" s="13"/>
      <c r="Z401" s="13"/>
      <c r="AA401" s="13"/>
      <c r="AB401" s="13"/>
      <c r="AC401" s="13"/>
      <c r="AD401" s="13"/>
      <c r="AE401" s="13"/>
      <c r="AT401" s="197" t="s">
        <v>265</v>
      </c>
      <c r="AU401" s="197" t="s">
        <v>85</v>
      </c>
      <c r="AV401" s="13" t="s">
        <v>82</v>
      </c>
      <c r="AW401" s="13" t="s">
        <v>32</v>
      </c>
      <c r="AX401" s="13" t="s">
        <v>75</v>
      </c>
      <c r="AY401" s="197" t="s">
        <v>257</v>
      </c>
    </row>
    <row r="402" s="14" customFormat="1">
      <c r="A402" s="14"/>
      <c r="B402" s="203"/>
      <c r="C402" s="14"/>
      <c r="D402" s="196" t="s">
        <v>265</v>
      </c>
      <c r="E402" s="204" t="s">
        <v>1</v>
      </c>
      <c r="F402" s="205" t="s">
        <v>4695</v>
      </c>
      <c r="G402" s="14"/>
      <c r="H402" s="206">
        <v>27.41</v>
      </c>
      <c r="I402" s="207"/>
      <c r="J402" s="14"/>
      <c r="K402" s="14"/>
      <c r="L402" s="203"/>
      <c r="M402" s="208"/>
      <c r="N402" s="209"/>
      <c r="O402" s="209"/>
      <c r="P402" s="209"/>
      <c r="Q402" s="209"/>
      <c r="R402" s="209"/>
      <c r="S402" s="209"/>
      <c r="T402" s="210"/>
      <c r="U402" s="14"/>
      <c r="V402" s="14"/>
      <c r="W402" s="14"/>
      <c r="X402" s="14"/>
      <c r="Y402" s="14"/>
      <c r="Z402" s="14"/>
      <c r="AA402" s="14"/>
      <c r="AB402" s="14"/>
      <c r="AC402" s="14"/>
      <c r="AD402" s="14"/>
      <c r="AE402" s="14"/>
      <c r="AT402" s="204" t="s">
        <v>265</v>
      </c>
      <c r="AU402" s="204" t="s">
        <v>85</v>
      </c>
      <c r="AV402" s="14" t="s">
        <v>85</v>
      </c>
      <c r="AW402" s="14" t="s">
        <v>32</v>
      </c>
      <c r="AX402" s="14" t="s">
        <v>75</v>
      </c>
      <c r="AY402" s="204" t="s">
        <v>257</v>
      </c>
    </row>
    <row r="403" s="13" customFormat="1">
      <c r="A403" s="13"/>
      <c r="B403" s="195"/>
      <c r="C403" s="13"/>
      <c r="D403" s="196" t="s">
        <v>265</v>
      </c>
      <c r="E403" s="197" t="s">
        <v>1</v>
      </c>
      <c r="F403" s="198" t="s">
        <v>4696</v>
      </c>
      <c r="G403" s="13"/>
      <c r="H403" s="197" t="s">
        <v>1</v>
      </c>
      <c r="I403" s="199"/>
      <c r="J403" s="13"/>
      <c r="K403" s="13"/>
      <c r="L403" s="195"/>
      <c r="M403" s="200"/>
      <c r="N403" s="201"/>
      <c r="O403" s="201"/>
      <c r="P403" s="201"/>
      <c r="Q403" s="201"/>
      <c r="R403" s="201"/>
      <c r="S403" s="201"/>
      <c r="T403" s="202"/>
      <c r="U403" s="13"/>
      <c r="V403" s="13"/>
      <c r="W403" s="13"/>
      <c r="X403" s="13"/>
      <c r="Y403" s="13"/>
      <c r="Z403" s="13"/>
      <c r="AA403" s="13"/>
      <c r="AB403" s="13"/>
      <c r="AC403" s="13"/>
      <c r="AD403" s="13"/>
      <c r="AE403" s="13"/>
      <c r="AT403" s="197" t="s">
        <v>265</v>
      </c>
      <c r="AU403" s="197" t="s">
        <v>85</v>
      </c>
      <c r="AV403" s="13" t="s">
        <v>82</v>
      </c>
      <c r="AW403" s="13" t="s">
        <v>32</v>
      </c>
      <c r="AX403" s="13" t="s">
        <v>75</v>
      </c>
      <c r="AY403" s="197" t="s">
        <v>257</v>
      </c>
    </row>
    <row r="404" s="14" customFormat="1">
      <c r="A404" s="14"/>
      <c r="B404" s="203"/>
      <c r="C404" s="14"/>
      <c r="D404" s="196" t="s">
        <v>265</v>
      </c>
      <c r="E404" s="204" t="s">
        <v>1</v>
      </c>
      <c r="F404" s="205" t="s">
        <v>4697</v>
      </c>
      <c r="G404" s="14"/>
      <c r="H404" s="206">
        <v>28.359999999999999</v>
      </c>
      <c r="I404" s="207"/>
      <c r="J404" s="14"/>
      <c r="K404" s="14"/>
      <c r="L404" s="203"/>
      <c r="M404" s="208"/>
      <c r="N404" s="209"/>
      <c r="O404" s="209"/>
      <c r="P404" s="209"/>
      <c r="Q404" s="209"/>
      <c r="R404" s="209"/>
      <c r="S404" s="209"/>
      <c r="T404" s="210"/>
      <c r="U404" s="14"/>
      <c r="V404" s="14"/>
      <c r="W404" s="14"/>
      <c r="X404" s="14"/>
      <c r="Y404" s="14"/>
      <c r="Z404" s="14"/>
      <c r="AA404" s="14"/>
      <c r="AB404" s="14"/>
      <c r="AC404" s="14"/>
      <c r="AD404" s="14"/>
      <c r="AE404" s="14"/>
      <c r="AT404" s="204" t="s">
        <v>265</v>
      </c>
      <c r="AU404" s="204" t="s">
        <v>85</v>
      </c>
      <c r="AV404" s="14" t="s">
        <v>85</v>
      </c>
      <c r="AW404" s="14" t="s">
        <v>32</v>
      </c>
      <c r="AX404" s="14" t="s">
        <v>75</v>
      </c>
      <c r="AY404" s="204" t="s">
        <v>257</v>
      </c>
    </row>
    <row r="405" s="13" customFormat="1">
      <c r="A405" s="13"/>
      <c r="B405" s="195"/>
      <c r="C405" s="13"/>
      <c r="D405" s="196" t="s">
        <v>265</v>
      </c>
      <c r="E405" s="197" t="s">
        <v>1</v>
      </c>
      <c r="F405" s="198" t="s">
        <v>4698</v>
      </c>
      <c r="G405" s="13"/>
      <c r="H405" s="197" t="s">
        <v>1</v>
      </c>
      <c r="I405" s="199"/>
      <c r="J405" s="13"/>
      <c r="K405" s="13"/>
      <c r="L405" s="195"/>
      <c r="M405" s="200"/>
      <c r="N405" s="201"/>
      <c r="O405" s="201"/>
      <c r="P405" s="201"/>
      <c r="Q405" s="201"/>
      <c r="R405" s="201"/>
      <c r="S405" s="201"/>
      <c r="T405" s="202"/>
      <c r="U405" s="13"/>
      <c r="V405" s="13"/>
      <c r="W405" s="13"/>
      <c r="X405" s="13"/>
      <c r="Y405" s="13"/>
      <c r="Z405" s="13"/>
      <c r="AA405" s="13"/>
      <c r="AB405" s="13"/>
      <c r="AC405" s="13"/>
      <c r="AD405" s="13"/>
      <c r="AE405" s="13"/>
      <c r="AT405" s="197" t="s">
        <v>265</v>
      </c>
      <c r="AU405" s="197" t="s">
        <v>85</v>
      </c>
      <c r="AV405" s="13" t="s">
        <v>82</v>
      </c>
      <c r="AW405" s="13" t="s">
        <v>32</v>
      </c>
      <c r="AX405" s="13" t="s">
        <v>75</v>
      </c>
      <c r="AY405" s="197" t="s">
        <v>257</v>
      </c>
    </row>
    <row r="406" s="14" customFormat="1">
      <c r="A406" s="14"/>
      <c r="B406" s="203"/>
      <c r="C406" s="14"/>
      <c r="D406" s="196" t="s">
        <v>265</v>
      </c>
      <c r="E406" s="204" t="s">
        <v>1</v>
      </c>
      <c r="F406" s="205" t="s">
        <v>4699</v>
      </c>
      <c r="G406" s="14"/>
      <c r="H406" s="206">
        <v>14.01</v>
      </c>
      <c r="I406" s="207"/>
      <c r="J406" s="14"/>
      <c r="K406" s="14"/>
      <c r="L406" s="203"/>
      <c r="M406" s="208"/>
      <c r="N406" s="209"/>
      <c r="O406" s="209"/>
      <c r="P406" s="209"/>
      <c r="Q406" s="209"/>
      <c r="R406" s="209"/>
      <c r="S406" s="209"/>
      <c r="T406" s="210"/>
      <c r="U406" s="14"/>
      <c r="V406" s="14"/>
      <c r="W406" s="14"/>
      <c r="X406" s="14"/>
      <c r="Y406" s="14"/>
      <c r="Z406" s="14"/>
      <c r="AA406" s="14"/>
      <c r="AB406" s="14"/>
      <c r="AC406" s="14"/>
      <c r="AD406" s="14"/>
      <c r="AE406" s="14"/>
      <c r="AT406" s="204" t="s">
        <v>265</v>
      </c>
      <c r="AU406" s="204" t="s">
        <v>85</v>
      </c>
      <c r="AV406" s="14" t="s">
        <v>85</v>
      </c>
      <c r="AW406" s="14" t="s">
        <v>32</v>
      </c>
      <c r="AX406" s="14" t="s">
        <v>75</v>
      </c>
      <c r="AY406" s="204" t="s">
        <v>257</v>
      </c>
    </row>
    <row r="407" s="13" customFormat="1">
      <c r="A407" s="13"/>
      <c r="B407" s="195"/>
      <c r="C407" s="13"/>
      <c r="D407" s="196" t="s">
        <v>265</v>
      </c>
      <c r="E407" s="197" t="s">
        <v>1</v>
      </c>
      <c r="F407" s="198" t="s">
        <v>4684</v>
      </c>
      <c r="G407" s="13"/>
      <c r="H407" s="197" t="s">
        <v>1</v>
      </c>
      <c r="I407" s="199"/>
      <c r="J407" s="13"/>
      <c r="K407" s="13"/>
      <c r="L407" s="195"/>
      <c r="M407" s="200"/>
      <c r="N407" s="201"/>
      <c r="O407" s="201"/>
      <c r="P407" s="201"/>
      <c r="Q407" s="201"/>
      <c r="R407" s="201"/>
      <c r="S407" s="201"/>
      <c r="T407" s="202"/>
      <c r="U407" s="13"/>
      <c r="V407" s="13"/>
      <c r="W407" s="13"/>
      <c r="X407" s="13"/>
      <c r="Y407" s="13"/>
      <c r="Z407" s="13"/>
      <c r="AA407" s="13"/>
      <c r="AB407" s="13"/>
      <c r="AC407" s="13"/>
      <c r="AD407" s="13"/>
      <c r="AE407" s="13"/>
      <c r="AT407" s="197" t="s">
        <v>265</v>
      </c>
      <c r="AU407" s="197" t="s">
        <v>85</v>
      </c>
      <c r="AV407" s="13" t="s">
        <v>82</v>
      </c>
      <c r="AW407" s="13" t="s">
        <v>32</v>
      </c>
      <c r="AX407" s="13" t="s">
        <v>75</v>
      </c>
      <c r="AY407" s="197" t="s">
        <v>257</v>
      </c>
    </row>
    <row r="408" s="14" customFormat="1">
      <c r="A408" s="14"/>
      <c r="B408" s="203"/>
      <c r="C408" s="14"/>
      <c r="D408" s="196" t="s">
        <v>265</v>
      </c>
      <c r="E408" s="204" t="s">
        <v>1</v>
      </c>
      <c r="F408" s="205" t="s">
        <v>4700</v>
      </c>
      <c r="G408" s="14"/>
      <c r="H408" s="206">
        <v>22.989999999999998</v>
      </c>
      <c r="I408" s="207"/>
      <c r="J408" s="14"/>
      <c r="K408" s="14"/>
      <c r="L408" s="203"/>
      <c r="M408" s="208"/>
      <c r="N408" s="209"/>
      <c r="O408" s="209"/>
      <c r="P408" s="209"/>
      <c r="Q408" s="209"/>
      <c r="R408" s="209"/>
      <c r="S408" s="209"/>
      <c r="T408" s="210"/>
      <c r="U408" s="14"/>
      <c r="V408" s="14"/>
      <c r="W408" s="14"/>
      <c r="X408" s="14"/>
      <c r="Y408" s="14"/>
      <c r="Z408" s="14"/>
      <c r="AA408" s="14"/>
      <c r="AB408" s="14"/>
      <c r="AC408" s="14"/>
      <c r="AD408" s="14"/>
      <c r="AE408" s="14"/>
      <c r="AT408" s="204" t="s">
        <v>265</v>
      </c>
      <c r="AU408" s="204" t="s">
        <v>85</v>
      </c>
      <c r="AV408" s="14" t="s">
        <v>85</v>
      </c>
      <c r="AW408" s="14" t="s">
        <v>32</v>
      </c>
      <c r="AX408" s="14" t="s">
        <v>75</v>
      </c>
      <c r="AY408" s="204" t="s">
        <v>257</v>
      </c>
    </row>
    <row r="409" s="13" customFormat="1">
      <c r="A409" s="13"/>
      <c r="B409" s="195"/>
      <c r="C409" s="13"/>
      <c r="D409" s="196" t="s">
        <v>265</v>
      </c>
      <c r="E409" s="197" t="s">
        <v>1</v>
      </c>
      <c r="F409" s="198" t="s">
        <v>4701</v>
      </c>
      <c r="G409" s="13"/>
      <c r="H409" s="197" t="s">
        <v>1</v>
      </c>
      <c r="I409" s="199"/>
      <c r="J409" s="13"/>
      <c r="K409" s="13"/>
      <c r="L409" s="195"/>
      <c r="M409" s="200"/>
      <c r="N409" s="201"/>
      <c r="O409" s="201"/>
      <c r="P409" s="201"/>
      <c r="Q409" s="201"/>
      <c r="R409" s="201"/>
      <c r="S409" s="201"/>
      <c r="T409" s="202"/>
      <c r="U409" s="13"/>
      <c r="V409" s="13"/>
      <c r="W409" s="13"/>
      <c r="X409" s="13"/>
      <c r="Y409" s="13"/>
      <c r="Z409" s="13"/>
      <c r="AA409" s="13"/>
      <c r="AB409" s="13"/>
      <c r="AC409" s="13"/>
      <c r="AD409" s="13"/>
      <c r="AE409" s="13"/>
      <c r="AT409" s="197" t="s">
        <v>265</v>
      </c>
      <c r="AU409" s="197" t="s">
        <v>85</v>
      </c>
      <c r="AV409" s="13" t="s">
        <v>82</v>
      </c>
      <c r="AW409" s="13" t="s">
        <v>32</v>
      </c>
      <c r="AX409" s="13" t="s">
        <v>75</v>
      </c>
      <c r="AY409" s="197" t="s">
        <v>257</v>
      </c>
    </row>
    <row r="410" s="14" customFormat="1">
      <c r="A410" s="14"/>
      <c r="B410" s="203"/>
      <c r="C410" s="14"/>
      <c r="D410" s="196" t="s">
        <v>265</v>
      </c>
      <c r="E410" s="204" t="s">
        <v>1</v>
      </c>
      <c r="F410" s="205" t="s">
        <v>4702</v>
      </c>
      <c r="G410" s="14"/>
      <c r="H410" s="206">
        <v>10.09</v>
      </c>
      <c r="I410" s="207"/>
      <c r="J410" s="14"/>
      <c r="K410" s="14"/>
      <c r="L410" s="203"/>
      <c r="M410" s="208"/>
      <c r="N410" s="209"/>
      <c r="O410" s="209"/>
      <c r="P410" s="209"/>
      <c r="Q410" s="209"/>
      <c r="R410" s="209"/>
      <c r="S410" s="209"/>
      <c r="T410" s="210"/>
      <c r="U410" s="14"/>
      <c r="V410" s="14"/>
      <c r="W410" s="14"/>
      <c r="X410" s="14"/>
      <c r="Y410" s="14"/>
      <c r="Z410" s="14"/>
      <c r="AA410" s="14"/>
      <c r="AB410" s="14"/>
      <c r="AC410" s="14"/>
      <c r="AD410" s="14"/>
      <c r="AE410" s="14"/>
      <c r="AT410" s="204" t="s">
        <v>265</v>
      </c>
      <c r="AU410" s="204" t="s">
        <v>85</v>
      </c>
      <c r="AV410" s="14" t="s">
        <v>85</v>
      </c>
      <c r="AW410" s="14" t="s">
        <v>32</v>
      </c>
      <c r="AX410" s="14" t="s">
        <v>75</v>
      </c>
      <c r="AY410" s="204" t="s">
        <v>257</v>
      </c>
    </row>
    <row r="411" s="13" customFormat="1">
      <c r="A411" s="13"/>
      <c r="B411" s="195"/>
      <c r="C411" s="13"/>
      <c r="D411" s="196" t="s">
        <v>265</v>
      </c>
      <c r="E411" s="197" t="s">
        <v>1</v>
      </c>
      <c r="F411" s="198" t="s">
        <v>4703</v>
      </c>
      <c r="G411" s="13"/>
      <c r="H411" s="197" t="s">
        <v>1</v>
      </c>
      <c r="I411" s="199"/>
      <c r="J411" s="13"/>
      <c r="K411" s="13"/>
      <c r="L411" s="195"/>
      <c r="M411" s="200"/>
      <c r="N411" s="201"/>
      <c r="O411" s="201"/>
      <c r="P411" s="201"/>
      <c r="Q411" s="201"/>
      <c r="R411" s="201"/>
      <c r="S411" s="201"/>
      <c r="T411" s="202"/>
      <c r="U411" s="13"/>
      <c r="V411" s="13"/>
      <c r="W411" s="13"/>
      <c r="X411" s="13"/>
      <c r="Y411" s="13"/>
      <c r="Z411" s="13"/>
      <c r="AA411" s="13"/>
      <c r="AB411" s="13"/>
      <c r="AC411" s="13"/>
      <c r="AD411" s="13"/>
      <c r="AE411" s="13"/>
      <c r="AT411" s="197" t="s">
        <v>265</v>
      </c>
      <c r="AU411" s="197" t="s">
        <v>85</v>
      </c>
      <c r="AV411" s="13" t="s">
        <v>82</v>
      </c>
      <c r="AW411" s="13" t="s">
        <v>32</v>
      </c>
      <c r="AX411" s="13" t="s">
        <v>75</v>
      </c>
      <c r="AY411" s="197" t="s">
        <v>257</v>
      </c>
    </row>
    <row r="412" s="14" customFormat="1">
      <c r="A412" s="14"/>
      <c r="B412" s="203"/>
      <c r="C412" s="14"/>
      <c r="D412" s="196" t="s">
        <v>265</v>
      </c>
      <c r="E412" s="204" t="s">
        <v>1</v>
      </c>
      <c r="F412" s="205" t="s">
        <v>4704</v>
      </c>
      <c r="G412" s="14"/>
      <c r="H412" s="206">
        <v>42.5</v>
      </c>
      <c r="I412" s="207"/>
      <c r="J412" s="14"/>
      <c r="K412" s="14"/>
      <c r="L412" s="203"/>
      <c r="M412" s="208"/>
      <c r="N412" s="209"/>
      <c r="O412" s="209"/>
      <c r="P412" s="209"/>
      <c r="Q412" s="209"/>
      <c r="R412" s="209"/>
      <c r="S412" s="209"/>
      <c r="T412" s="210"/>
      <c r="U412" s="14"/>
      <c r="V412" s="14"/>
      <c r="W412" s="14"/>
      <c r="X412" s="14"/>
      <c r="Y412" s="14"/>
      <c r="Z412" s="14"/>
      <c r="AA412" s="14"/>
      <c r="AB412" s="14"/>
      <c r="AC412" s="14"/>
      <c r="AD412" s="14"/>
      <c r="AE412" s="14"/>
      <c r="AT412" s="204" t="s">
        <v>265</v>
      </c>
      <c r="AU412" s="204" t="s">
        <v>85</v>
      </c>
      <c r="AV412" s="14" t="s">
        <v>85</v>
      </c>
      <c r="AW412" s="14" t="s">
        <v>32</v>
      </c>
      <c r="AX412" s="14" t="s">
        <v>75</v>
      </c>
      <c r="AY412" s="204" t="s">
        <v>257</v>
      </c>
    </row>
    <row r="413" s="13" customFormat="1">
      <c r="A413" s="13"/>
      <c r="B413" s="195"/>
      <c r="C413" s="13"/>
      <c r="D413" s="196" t="s">
        <v>265</v>
      </c>
      <c r="E413" s="197" t="s">
        <v>1</v>
      </c>
      <c r="F413" s="198" t="s">
        <v>4705</v>
      </c>
      <c r="G413" s="13"/>
      <c r="H413" s="197" t="s">
        <v>1</v>
      </c>
      <c r="I413" s="199"/>
      <c r="J413" s="13"/>
      <c r="K413" s="13"/>
      <c r="L413" s="195"/>
      <c r="M413" s="200"/>
      <c r="N413" s="201"/>
      <c r="O413" s="201"/>
      <c r="P413" s="201"/>
      <c r="Q413" s="201"/>
      <c r="R413" s="201"/>
      <c r="S413" s="201"/>
      <c r="T413" s="202"/>
      <c r="U413" s="13"/>
      <c r="V413" s="13"/>
      <c r="W413" s="13"/>
      <c r="X413" s="13"/>
      <c r="Y413" s="13"/>
      <c r="Z413" s="13"/>
      <c r="AA413" s="13"/>
      <c r="AB413" s="13"/>
      <c r="AC413" s="13"/>
      <c r="AD413" s="13"/>
      <c r="AE413" s="13"/>
      <c r="AT413" s="197" t="s">
        <v>265</v>
      </c>
      <c r="AU413" s="197" t="s">
        <v>85</v>
      </c>
      <c r="AV413" s="13" t="s">
        <v>82</v>
      </c>
      <c r="AW413" s="13" t="s">
        <v>32</v>
      </c>
      <c r="AX413" s="13" t="s">
        <v>75</v>
      </c>
      <c r="AY413" s="197" t="s">
        <v>257</v>
      </c>
    </row>
    <row r="414" s="14" customFormat="1">
      <c r="A414" s="14"/>
      <c r="B414" s="203"/>
      <c r="C414" s="14"/>
      <c r="D414" s="196" t="s">
        <v>265</v>
      </c>
      <c r="E414" s="204" t="s">
        <v>1</v>
      </c>
      <c r="F414" s="205" t="s">
        <v>4706</v>
      </c>
      <c r="G414" s="14"/>
      <c r="H414" s="206">
        <v>4.4699999999999998</v>
      </c>
      <c r="I414" s="207"/>
      <c r="J414" s="14"/>
      <c r="K414" s="14"/>
      <c r="L414" s="203"/>
      <c r="M414" s="208"/>
      <c r="N414" s="209"/>
      <c r="O414" s="209"/>
      <c r="P414" s="209"/>
      <c r="Q414" s="209"/>
      <c r="R414" s="209"/>
      <c r="S414" s="209"/>
      <c r="T414" s="210"/>
      <c r="U414" s="14"/>
      <c r="V414" s="14"/>
      <c r="W414" s="14"/>
      <c r="X414" s="14"/>
      <c r="Y414" s="14"/>
      <c r="Z414" s="14"/>
      <c r="AA414" s="14"/>
      <c r="AB414" s="14"/>
      <c r="AC414" s="14"/>
      <c r="AD414" s="14"/>
      <c r="AE414" s="14"/>
      <c r="AT414" s="204" t="s">
        <v>265</v>
      </c>
      <c r="AU414" s="204" t="s">
        <v>85</v>
      </c>
      <c r="AV414" s="14" t="s">
        <v>85</v>
      </c>
      <c r="AW414" s="14" t="s">
        <v>32</v>
      </c>
      <c r="AX414" s="14" t="s">
        <v>75</v>
      </c>
      <c r="AY414" s="204" t="s">
        <v>257</v>
      </c>
    </row>
    <row r="415" s="13" customFormat="1">
      <c r="A415" s="13"/>
      <c r="B415" s="195"/>
      <c r="C415" s="13"/>
      <c r="D415" s="196" t="s">
        <v>265</v>
      </c>
      <c r="E415" s="197" t="s">
        <v>1</v>
      </c>
      <c r="F415" s="198" t="s">
        <v>4707</v>
      </c>
      <c r="G415" s="13"/>
      <c r="H415" s="197" t="s">
        <v>1</v>
      </c>
      <c r="I415" s="199"/>
      <c r="J415" s="13"/>
      <c r="K415" s="13"/>
      <c r="L415" s="195"/>
      <c r="M415" s="200"/>
      <c r="N415" s="201"/>
      <c r="O415" s="201"/>
      <c r="P415" s="201"/>
      <c r="Q415" s="201"/>
      <c r="R415" s="201"/>
      <c r="S415" s="201"/>
      <c r="T415" s="202"/>
      <c r="U415" s="13"/>
      <c r="V415" s="13"/>
      <c r="W415" s="13"/>
      <c r="X415" s="13"/>
      <c r="Y415" s="13"/>
      <c r="Z415" s="13"/>
      <c r="AA415" s="13"/>
      <c r="AB415" s="13"/>
      <c r="AC415" s="13"/>
      <c r="AD415" s="13"/>
      <c r="AE415" s="13"/>
      <c r="AT415" s="197" t="s">
        <v>265</v>
      </c>
      <c r="AU415" s="197" t="s">
        <v>85</v>
      </c>
      <c r="AV415" s="13" t="s">
        <v>82</v>
      </c>
      <c r="AW415" s="13" t="s">
        <v>32</v>
      </c>
      <c r="AX415" s="13" t="s">
        <v>75</v>
      </c>
      <c r="AY415" s="197" t="s">
        <v>257</v>
      </c>
    </row>
    <row r="416" s="14" customFormat="1">
      <c r="A416" s="14"/>
      <c r="B416" s="203"/>
      <c r="C416" s="14"/>
      <c r="D416" s="196" t="s">
        <v>265</v>
      </c>
      <c r="E416" s="204" t="s">
        <v>1</v>
      </c>
      <c r="F416" s="205" t="s">
        <v>4708</v>
      </c>
      <c r="G416" s="14"/>
      <c r="H416" s="206">
        <v>9.8900000000000006</v>
      </c>
      <c r="I416" s="207"/>
      <c r="J416" s="14"/>
      <c r="K416" s="14"/>
      <c r="L416" s="203"/>
      <c r="M416" s="208"/>
      <c r="N416" s="209"/>
      <c r="O416" s="209"/>
      <c r="P416" s="209"/>
      <c r="Q416" s="209"/>
      <c r="R416" s="209"/>
      <c r="S416" s="209"/>
      <c r="T416" s="210"/>
      <c r="U416" s="14"/>
      <c r="V416" s="14"/>
      <c r="W416" s="14"/>
      <c r="X416" s="14"/>
      <c r="Y416" s="14"/>
      <c r="Z416" s="14"/>
      <c r="AA416" s="14"/>
      <c r="AB416" s="14"/>
      <c r="AC416" s="14"/>
      <c r="AD416" s="14"/>
      <c r="AE416" s="14"/>
      <c r="AT416" s="204" t="s">
        <v>265</v>
      </c>
      <c r="AU416" s="204" t="s">
        <v>85</v>
      </c>
      <c r="AV416" s="14" t="s">
        <v>85</v>
      </c>
      <c r="AW416" s="14" t="s">
        <v>32</v>
      </c>
      <c r="AX416" s="14" t="s">
        <v>75</v>
      </c>
      <c r="AY416" s="204" t="s">
        <v>257</v>
      </c>
    </row>
    <row r="417" s="13" customFormat="1">
      <c r="A417" s="13"/>
      <c r="B417" s="195"/>
      <c r="C417" s="13"/>
      <c r="D417" s="196" t="s">
        <v>265</v>
      </c>
      <c r="E417" s="197" t="s">
        <v>1</v>
      </c>
      <c r="F417" s="198" t="s">
        <v>4709</v>
      </c>
      <c r="G417" s="13"/>
      <c r="H417" s="197" t="s">
        <v>1</v>
      </c>
      <c r="I417" s="199"/>
      <c r="J417" s="13"/>
      <c r="K417" s="13"/>
      <c r="L417" s="195"/>
      <c r="M417" s="200"/>
      <c r="N417" s="201"/>
      <c r="O417" s="201"/>
      <c r="P417" s="201"/>
      <c r="Q417" s="201"/>
      <c r="R417" s="201"/>
      <c r="S417" s="201"/>
      <c r="T417" s="202"/>
      <c r="U417" s="13"/>
      <c r="V417" s="13"/>
      <c r="W417" s="13"/>
      <c r="X417" s="13"/>
      <c r="Y417" s="13"/>
      <c r="Z417" s="13"/>
      <c r="AA417" s="13"/>
      <c r="AB417" s="13"/>
      <c r="AC417" s="13"/>
      <c r="AD417" s="13"/>
      <c r="AE417" s="13"/>
      <c r="AT417" s="197" t="s">
        <v>265</v>
      </c>
      <c r="AU417" s="197" t="s">
        <v>85</v>
      </c>
      <c r="AV417" s="13" t="s">
        <v>82</v>
      </c>
      <c r="AW417" s="13" t="s">
        <v>32</v>
      </c>
      <c r="AX417" s="13" t="s">
        <v>75</v>
      </c>
      <c r="AY417" s="197" t="s">
        <v>257</v>
      </c>
    </row>
    <row r="418" s="14" customFormat="1">
      <c r="A418" s="14"/>
      <c r="B418" s="203"/>
      <c r="C418" s="14"/>
      <c r="D418" s="196" t="s">
        <v>265</v>
      </c>
      <c r="E418" s="204" t="s">
        <v>1</v>
      </c>
      <c r="F418" s="205" t="s">
        <v>4710</v>
      </c>
      <c r="G418" s="14"/>
      <c r="H418" s="206">
        <v>2.0899999999999999</v>
      </c>
      <c r="I418" s="207"/>
      <c r="J418" s="14"/>
      <c r="K418" s="14"/>
      <c r="L418" s="203"/>
      <c r="M418" s="208"/>
      <c r="N418" s="209"/>
      <c r="O418" s="209"/>
      <c r="P418" s="209"/>
      <c r="Q418" s="209"/>
      <c r="R418" s="209"/>
      <c r="S418" s="209"/>
      <c r="T418" s="210"/>
      <c r="U418" s="14"/>
      <c r="V418" s="14"/>
      <c r="W418" s="14"/>
      <c r="X418" s="14"/>
      <c r="Y418" s="14"/>
      <c r="Z418" s="14"/>
      <c r="AA418" s="14"/>
      <c r="AB418" s="14"/>
      <c r="AC418" s="14"/>
      <c r="AD418" s="14"/>
      <c r="AE418" s="14"/>
      <c r="AT418" s="204" t="s">
        <v>265</v>
      </c>
      <c r="AU418" s="204" t="s">
        <v>85</v>
      </c>
      <c r="AV418" s="14" t="s">
        <v>85</v>
      </c>
      <c r="AW418" s="14" t="s">
        <v>32</v>
      </c>
      <c r="AX418" s="14" t="s">
        <v>75</v>
      </c>
      <c r="AY418" s="204" t="s">
        <v>257</v>
      </c>
    </row>
    <row r="419" s="13" customFormat="1">
      <c r="A419" s="13"/>
      <c r="B419" s="195"/>
      <c r="C419" s="13"/>
      <c r="D419" s="196" t="s">
        <v>265</v>
      </c>
      <c r="E419" s="197" t="s">
        <v>1</v>
      </c>
      <c r="F419" s="198" t="s">
        <v>4711</v>
      </c>
      <c r="G419" s="13"/>
      <c r="H419" s="197" t="s">
        <v>1</v>
      </c>
      <c r="I419" s="199"/>
      <c r="J419" s="13"/>
      <c r="K419" s="13"/>
      <c r="L419" s="195"/>
      <c r="M419" s="200"/>
      <c r="N419" s="201"/>
      <c r="O419" s="201"/>
      <c r="P419" s="201"/>
      <c r="Q419" s="201"/>
      <c r="R419" s="201"/>
      <c r="S419" s="201"/>
      <c r="T419" s="202"/>
      <c r="U419" s="13"/>
      <c r="V419" s="13"/>
      <c r="W419" s="13"/>
      <c r="X419" s="13"/>
      <c r="Y419" s="13"/>
      <c r="Z419" s="13"/>
      <c r="AA419" s="13"/>
      <c r="AB419" s="13"/>
      <c r="AC419" s="13"/>
      <c r="AD419" s="13"/>
      <c r="AE419" s="13"/>
      <c r="AT419" s="197" t="s">
        <v>265</v>
      </c>
      <c r="AU419" s="197" t="s">
        <v>85</v>
      </c>
      <c r="AV419" s="13" t="s">
        <v>82</v>
      </c>
      <c r="AW419" s="13" t="s">
        <v>32</v>
      </c>
      <c r="AX419" s="13" t="s">
        <v>75</v>
      </c>
      <c r="AY419" s="197" t="s">
        <v>257</v>
      </c>
    </row>
    <row r="420" s="14" customFormat="1">
      <c r="A420" s="14"/>
      <c r="B420" s="203"/>
      <c r="C420" s="14"/>
      <c r="D420" s="196" t="s">
        <v>265</v>
      </c>
      <c r="E420" s="204" t="s">
        <v>1</v>
      </c>
      <c r="F420" s="205" t="s">
        <v>4712</v>
      </c>
      <c r="G420" s="14"/>
      <c r="H420" s="206">
        <v>19.23</v>
      </c>
      <c r="I420" s="207"/>
      <c r="J420" s="14"/>
      <c r="K420" s="14"/>
      <c r="L420" s="203"/>
      <c r="M420" s="208"/>
      <c r="N420" s="209"/>
      <c r="O420" s="209"/>
      <c r="P420" s="209"/>
      <c r="Q420" s="209"/>
      <c r="R420" s="209"/>
      <c r="S420" s="209"/>
      <c r="T420" s="210"/>
      <c r="U420" s="14"/>
      <c r="V420" s="14"/>
      <c r="W420" s="14"/>
      <c r="X420" s="14"/>
      <c r="Y420" s="14"/>
      <c r="Z420" s="14"/>
      <c r="AA420" s="14"/>
      <c r="AB420" s="14"/>
      <c r="AC420" s="14"/>
      <c r="AD420" s="14"/>
      <c r="AE420" s="14"/>
      <c r="AT420" s="204" t="s">
        <v>265</v>
      </c>
      <c r="AU420" s="204" t="s">
        <v>85</v>
      </c>
      <c r="AV420" s="14" t="s">
        <v>85</v>
      </c>
      <c r="AW420" s="14" t="s">
        <v>32</v>
      </c>
      <c r="AX420" s="14" t="s">
        <v>75</v>
      </c>
      <c r="AY420" s="204" t="s">
        <v>257</v>
      </c>
    </row>
    <row r="421" s="16" customFormat="1">
      <c r="A421" s="16"/>
      <c r="B421" s="219"/>
      <c r="C421" s="16"/>
      <c r="D421" s="196" t="s">
        <v>265</v>
      </c>
      <c r="E421" s="220" t="s">
        <v>1</v>
      </c>
      <c r="F421" s="221" t="s">
        <v>296</v>
      </c>
      <c r="G421" s="16"/>
      <c r="H421" s="222">
        <v>496.79000000000008</v>
      </c>
      <c r="I421" s="223"/>
      <c r="J421" s="16"/>
      <c r="K421" s="16"/>
      <c r="L421" s="219"/>
      <c r="M421" s="224"/>
      <c r="N421" s="225"/>
      <c r="O421" s="225"/>
      <c r="P421" s="225"/>
      <c r="Q421" s="225"/>
      <c r="R421" s="225"/>
      <c r="S421" s="225"/>
      <c r="T421" s="226"/>
      <c r="U421" s="16"/>
      <c r="V421" s="16"/>
      <c r="W421" s="16"/>
      <c r="X421" s="16"/>
      <c r="Y421" s="16"/>
      <c r="Z421" s="16"/>
      <c r="AA421" s="16"/>
      <c r="AB421" s="16"/>
      <c r="AC421" s="16"/>
      <c r="AD421" s="16"/>
      <c r="AE421" s="16"/>
      <c r="AT421" s="220" t="s">
        <v>265</v>
      </c>
      <c r="AU421" s="220" t="s">
        <v>85</v>
      </c>
      <c r="AV421" s="16" t="s">
        <v>92</v>
      </c>
      <c r="AW421" s="16" t="s">
        <v>32</v>
      </c>
      <c r="AX421" s="16" t="s">
        <v>75</v>
      </c>
      <c r="AY421" s="220" t="s">
        <v>257</v>
      </c>
    </row>
    <row r="422" s="13" customFormat="1">
      <c r="A422" s="13"/>
      <c r="B422" s="195"/>
      <c r="C422" s="13"/>
      <c r="D422" s="196" t="s">
        <v>265</v>
      </c>
      <c r="E422" s="197" t="s">
        <v>1</v>
      </c>
      <c r="F422" s="198" t="s">
        <v>4723</v>
      </c>
      <c r="G422" s="13"/>
      <c r="H422" s="197" t="s">
        <v>1</v>
      </c>
      <c r="I422" s="199"/>
      <c r="J422" s="13"/>
      <c r="K422" s="13"/>
      <c r="L422" s="195"/>
      <c r="M422" s="200"/>
      <c r="N422" s="201"/>
      <c r="O422" s="201"/>
      <c r="P422" s="201"/>
      <c r="Q422" s="201"/>
      <c r="R422" s="201"/>
      <c r="S422" s="201"/>
      <c r="T422" s="202"/>
      <c r="U422" s="13"/>
      <c r="V422" s="13"/>
      <c r="W422" s="13"/>
      <c r="X422" s="13"/>
      <c r="Y422" s="13"/>
      <c r="Z422" s="13"/>
      <c r="AA422" s="13"/>
      <c r="AB422" s="13"/>
      <c r="AC422" s="13"/>
      <c r="AD422" s="13"/>
      <c r="AE422" s="13"/>
      <c r="AT422" s="197" t="s">
        <v>265</v>
      </c>
      <c r="AU422" s="197" t="s">
        <v>85</v>
      </c>
      <c r="AV422" s="13" t="s">
        <v>82</v>
      </c>
      <c r="AW422" s="13" t="s">
        <v>32</v>
      </c>
      <c r="AX422" s="13" t="s">
        <v>75</v>
      </c>
      <c r="AY422" s="197" t="s">
        <v>257</v>
      </c>
    </row>
    <row r="423" s="14" customFormat="1">
      <c r="A423" s="14"/>
      <c r="B423" s="203"/>
      <c r="C423" s="14"/>
      <c r="D423" s="196" t="s">
        <v>265</v>
      </c>
      <c r="E423" s="204" t="s">
        <v>1</v>
      </c>
      <c r="F423" s="205" t="s">
        <v>1005</v>
      </c>
      <c r="G423" s="14"/>
      <c r="H423" s="206">
        <v>104</v>
      </c>
      <c r="I423" s="207"/>
      <c r="J423" s="14"/>
      <c r="K423" s="14"/>
      <c r="L423" s="203"/>
      <c r="M423" s="208"/>
      <c r="N423" s="209"/>
      <c r="O423" s="209"/>
      <c r="P423" s="209"/>
      <c r="Q423" s="209"/>
      <c r="R423" s="209"/>
      <c r="S423" s="209"/>
      <c r="T423" s="210"/>
      <c r="U423" s="14"/>
      <c r="V423" s="14"/>
      <c r="W423" s="14"/>
      <c r="X423" s="14"/>
      <c r="Y423" s="14"/>
      <c r="Z423" s="14"/>
      <c r="AA423" s="14"/>
      <c r="AB423" s="14"/>
      <c r="AC423" s="14"/>
      <c r="AD423" s="14"/>
      <c r="AE423" s="14"/>
      <c r="AT423" s="204" t="s">
        <v>265</v>
      </c>
      <c r="AU423" s="204" t="s">
        <v>85</v>
      </c>
      <c r="AV423" s="14" t="s">
        <v>85</v>
      </c>
      <c r="AW423" s="14" t="s">
        <v>32</v>
      </c>
      <c r="AX423" s="14" t="s">
        <v>75</v>
      </c>
      <c r="AY423" s="204" t="s">
        <v>257</v>
      </c>
    </row>
    <row r="424" s="15" customFormat="1">
      <c r="A424" s="15"/>
      <c r="B424" s="211"/>
      <c r="C424" s="15"/>
      <c r="D424" s="196" t="s">
        <v>265</v>
      </c>
      <c r="E424" s="212" t="s">
        <v>1</v>
      </c>
      <c r="F424" s="213" t="s">
        <v>271</v>
      </c>
      <c r="G424" s="15"/>
      <c r="H424" s="214">
        <v>600.79000000000008</v>
      </c>
      <c r="I424" s="215"/>
      <c r="J424" s="15"/>
      <c r="K424" s="15"/>
      <c r="L424" s="211"/>
      <c r="M424" s="216"/>
      <c r="N424" s="217"/>
      <c r="O424" s="217"/>
      <c r="P424" s="217"/>
      <c r="Q424" s="217"/>
      <c r="R424" s="217"/>
      <c r="S424" s="217"/>
      <c r="T424" s="218"/>
      <c r="U424" s="15"/>
      <c r="V424" s="15"/>
      <c r="W424" s="15"/>
      <c r="X424" s="15"/>
      <c r="Y424" s="15"/>
      <c r="Z424" s="15"/>
      <c r="AA424" s="15"/>
      <c r="AB424" s="15"/>
      <c r="AC424" s="15"/>
      <c r="AD424" s="15"/>
      <c r="AE424" s="15"/>
      <c r="AT424" s="212" t="s">
        <v>265</v>
      </c>
      <c r="AU424" s="212" t="s">
        <v>85</v>
      </c>
      <c r="AV424" s="15" t="s">
        <v>108</v>
      </c>
      <c r="AW424" s="15" t="s">
        <v>32</v>
      </c>
      <c r="AX424" s="15" t="s">
        <v>82</v>
      </c>
      <c r="AY424" s="212" t="s">
        <v>257</v>
      </c>
    </row>
    <row r="425" s="12" customFormat="1" ht="22.8" customHeight="1">
      <c r="A425" s="12"/>
      <c r="B425" s="168"/>
      <c r="C425" s="12"/>
      <c r="D425" s="169" t="s">
        <v>74</v>
      </c>
      <c r="E425" s="179" t="s">
        <v>967</v>
      </c>
      <c r="F425" s="179" t="s">
        <v>4724</v>
      </c>
      <c r="G425" s="12"/>
      <c r="H425" s="12"/>
      <c r="I425" s="171"/>
      <c r="J425" s="180">
        <f>BK425</f>
        <v>0</v>
      </c>
      <c r="K425" s="12"/>
      <c r="L425" s="168"/>
      <c r="M425" s="173"/>
      <c r="N425" s="174"/>
      <c r="O425" s="174"/>
      <c r="P425" s="175">
        <f>SUM(P426:P569)</f>
        <v>0</v>
      </c>
      <c r="Q425" s="174"/>
      <c r="R425" s="175">
        <f>SUM(R426:R569)</f>
        <v>0</v>
      </c>
      <c r="S425" s="174"/>
      <c r="T425" s="176">
        <f>SUM(T426:T569)</f>
        <v>0</v>
      </c>
      <c r="U425" s="12"/>
      <c r="V425" s="12"/>
      <c r="W425" s="12"/>
      <c r="X425" s="12"/>
      <c r="Y425" s="12"/>
      <c r="Z425" s="12"/>
      <c r="AA425" s="12"/>
      <c r="AB425" s="12"/>
      <c r="AC425" s="12"/>
      <c r="AD425" s="12"/>
      <c r="AE425" s="12"/>
      <c r="AR425" s="169" t="s">
        <v>82</v>
      </c>
      <c r="AT425" s="177" t="s">
        <v>74</v>
      </c>
      <c r="AU425" s="177" t="s">
        <v>82</v>
      </c>
      <c r="AY425" s="169" t="s">
        <v>257</v>
      </c>
      <c r="BK425" s="178">
        <f>SUM(BK426:BK569)</f>
        <v>0</v>
      </c>
    </row>
    <row r="426" s="2" customFormat="1" ht="62.7" customHeight="1">
      <c r="A426" s="38"/>
      <c r="B426" s="181"/>
      <c r="C426" s="182" t="s">
        <v>350</v>
      </c>
      <c r="D426" s="182" t="s">
        <v>259</v>
      </c>
      <c r="E426" s="183" t="s">
        <v>4725</v>
      </c>
      <c r="F426" s="184" t="s">
        <v>4726</v>
      </c>
      <c r="G426" s="185" t="s">
        <v>1799</v>
      </c>
      <c r="H426" s="186">
        <v>1050</v>
      </c>
      <c r="I426" s="187"/>
      <c r="J426" s="188">
        <f>ROUND(I426*H426,2)</f>
        <v>0</v>
      </c>
      <c r="K426" s="184" t="s">
        <v>1</v>
      </c>
      <c r="L426" s="39"/>
      <c r="M426" s="189" t="s">
        <v>1</v>
      </c>
      <c r="N426" s="190" t="s">
        <v>40</v>
      </c>
      <c r="O426" s="77"/>
      <c r="P426" s="191">
        <f>O426*H426</f>
        <v>0</v>
      </c>
      <c r="Q426" s="191">
        <v>0</v>
      </c>
      <c r="R426" s="191">
        <f>Q426*H426</f>
        <v>0</v>
      </c>
      <c r="S426" s="191">
        <v>0</v>
      </c>
      <c r="T426" s="192">
        <f>S426*H426</f>
        <v>0</v>
      </c>
      <c r="U426" s="38"/>
      <c r="V426" s="38"/>
      <c r="W426" s="38"/>
      <c r="X426" s="38"/>
      <c r="Y426" s="38"/>
      <c r="Z426" s="38"/>
      <c r="AA426" s="38"/>
      <c r="AB426" s="38"/>
      <c r="AC426" s="38"/>
      <c r="AD426" s="38"/>
      <c r="AE426" s="38"/>
      <c r="AR426" s="193" t="s">
        <v>108</v>
      </c>
      <c r="AT426" s="193" t="s">
        <v>259</v>
      </c>
      <c r="AU426" s="193" t="s">
        <v>85</v>
      </c>
      <c r="AY426" s="19" t="s">
        <v>257</v>
      </c>
      <c r="BE426" s="194">
        <f>IF(N426="základní",J426,0)</f>
        <v>0</v>
      </c>
      <c r="BF426" s="194">
        <f>IF(N426="snížená",J426,0)</f>
        <v>0</v>
      </c>
      <c r="BG426" s="194">
        <f>IF(N426="zákl. přenesená",J426,0)</f>
        <v>0</v>
      </c>
      <c r="BH426" s="194">
        <f>IF(N426="sníž. přenesená",J426,0)</f>
        <v>0</v>
      </c>
      <c r="BI426" s="194">
        <f>IF(N426="nulová",J426,0)</f>
        <v>0</v>
      </c>
      <c r="BJ426" s="19" t="s">
        <v>82</v>
      </c>
      <c r="BK426" s="194">
        <f>ROUND(I426*H426,2)</f>
        <v>0</v>
      </c>
      <c r="BL426" s="19" t="s">
        <v>108</v>
      </c>
      <c r="BM426" s="193" t="s">
        <v>439</v>
      </c>
    </row>
    <row r="427" s="13" customFormat="1">
      <c r="A427" s="13"/>
      <c r="B427" s="195"/>
      <c r="C427" s="13"/>
      <c r="D427" s="196" t="s">
        <v>265</v>
      </c>
      <c r="E427" s="197" t="s">
        <v>1</v>
      </c>
      <c r="F427" s="198" t="s">
        <v>4727</v>
      </c>
      <c r="G427" s="13"/>
      <c r="H427" s="197" t="s">
        <v>1</v>
      </c>
      <c r="I427" s="199"/>
      <c r="J427" s="13"/>
      <c r="K427" s="13"/>
      <c r="L427" s="195"/>
      <c r="M427" s="200"/>
      <c r="N427" s="201"/>
      <c r="O427" s="201"/>
      <c r="P427" s="201"/>
      <c r="Q427" s="201"/>
      <c r="R427" s="201"/>
      <c r="S427" s="201"/>
      <c r="T427" s="202"/>
      <c r="U427" s="13"/>
      <c r="V427" s="13"/>
      <c r="W427" s="13"/>
      <c r="X427" s="13"/>
      <c r="Y427" s="13"/>
      <c r="Z427" s="13"/>
      <c r="AA427" s="13"/>
      <c r="AB427" s="13"/>
      <c r="AC427" s="13"/>
      <c r="AD427" s="13"/>
      <c r="AE427" s="13"/>
      <c r="AT427" s="197" t="s">
        <v>265</v>
      </c>
      <c r="AU427" s="197" t="s">
        <v>85</v>
      </c>
      <c r="AV427" s="13" t="s">
        <v>82</v>
      </c>
      <c r="AW427" s="13" t="s">
        <v>32</v>
      </c>
      <c r="AX427" s="13" t="s">
        <v>75</v>
      </c>
      <c r="AY427" s="197" t="s">
        <v>257</v>
      </c>
    </row>
    <row r="428" s="13" customFormat="1">
      <c r="A428" s="13"/>
      <c r="B428" s="195"/>
      <c r="C428" s="13"/>
      <c r="D428" s="196" t="s">
        <v>265</v>
      </c>
      <c r="E428" s="197" t="s">
        <v>1</v>
      </c>
      <c r="F428" s="198" t="s">
        <v>4728</v>
      </c>
      <c r="G428" s="13"/>
      <c r="H428" s="197" t="s">
        <v>1</v>
      </c>
      <c r="I428" s="199"/>
      <c r="J428" s="13"/>
      <c r="K428" s="13"/>
      <c r="L428" s="195"/>
      <c r="M428" s="200"/>
      <c r="N428" s="201"/>
      <c r="O428" s="201"/>
      <c r="P428" s="201"/>
      <c r="Q428" s="201"/>
      <c r="R428" s="201"/>
      <c r="S428" s="201"/>
      <c r="T428" s="202"/>
      <c r="U428" s="13"/>
      <c r="V428" s="13"/>
      <c r="W428" s="13"/>
      <c r="X428" s="13"/>
      <c r="Y428" s="13"/>
      <c r="Z428" s="13"/>
      <c r="AA428" s="13"/>
      <c r="AB428" s="13"/>
      <c r="AC428" s="13"/>
      <c r="AD428" s="13"/>
      <c r="AE428" s="13"/>
      <c r="AT428" s="197" t="s">
        <v>265</v>
      </c>
      <c r="AU428" s="197" t="s">
        <v>85</v>
      </c>
      <c r="AV428" s="13" t="s">
        <v>82</v>
      </c>
      <c r="AW428" s="13" t="s">
        <v>32</v>
      </c>
      <c r="AX428" s="13" t="s">
        <v>75</v>
      </c>
      <c r="AY428" s="197" t="s">
        <v>257</v>
      </c>
    </row>
    <row r="429" s="13" customFormat="1">
      <c r="A429" s="13"/>
      <c r="B429" s="195"/>
      <c r="C429" s="13"/>
      <c r="D429" s="196" t="s">
        <v>265</v>
      </c>
      <c r="E429" s="197" t="s">
        <v>1</v>
      </c>
      <c r="F429" s="198" t="s">
        <v>4729</v>
      </c>
      <c r="G429" s="13"/>
      <c r="H429" s="197" t="s">
        <v>1</v>
      </c>
      <c r="I429" s="199"/>
      <c r="J429" s="13"/>
      <c r="K429" s="13"/>
      <c r="L429" s="195"/>
      <c r="M429" s="200"/>
      <c r="N429" s="201"/>
      <c r="O429" s="201"/>
      <c r="P429" s="201"/>
      <c r="Q429" s="201"/>
      <c r="R429" s="201"/>
      <c r="S429" s="201"/>
      <c r="T429" s="202"/>
      <c r="U429" s="13"/>
      <c r="V429" s="13"/>
      <c r="W429" s="13"/>
      <c r="X429" s="13"/>
      <c r="Y429" s="13"/>
      <c r="Z429" s="13"/>
      <c r="AA429" s="13"/>
      <c r="AB429" s="13"/>
      <c r="AC429" s="13"/>
      <c r="AD429" s="13"/>
      <c r="AE429" s="13"/>
      <c r="AT429" s="197" t="s">
        <v>265</v>
      </c>
      <c r="AU429" s="197" t="s">
        <v>85</v>
      </c>
      <c r="AV429" s="13" t="s">
        <v>82</v>
      </c>
      <c r="AW429" s="13" t="s">
        <v>32</v>
      </c>
      <c r="AX429" s="13" t="s">
        <v>75</v>
      </c>
      <c r="AY429" s="197" t="s">
        <v>257</v>
      </c>
    </row>
    <row r="430" s="14" customFormat="1">
      <c r="A430" s="14"/>
      <c r="B430" s="203"/>
      <c r="C430" s="14"/>
      <c r="D430" s="196" t="s">
        <v>265</v>
      </c>
      <c r="E430" s="204" t="s">
        <v>1</v>
      </c>
      <c r="F430" s="205" t="s">
        <v>82</v>
      </c>
      <c r="G430" s="14"/>
      <c r="H430" s="206">
        <v>1</v>
      </c>
      <c r="I430" s="207"/>
      <c r="J430" s="14"/>
      <c r="K430" s="14"/>
      <c r="L430" s="203"/>
      <c r="M430" s="208"/>
      <c r="N430" s="209"/>
      <c r="O430" s="209"/>
      <c r="P430" s="209"/>
      <c r="Q430" s="209"/>
      <c r="R430" s="209"/>
      <c r="S430" s="209"/>
      <c r="T430" s="210"/>
      <c r="U430" s="14"/>
      <c r="V430" s="14"/>
      <c r="W430" s="14"/>
      <c r="X430" s="14"/>
      <c r="Y430" s="14"/>
      <c r="Z430" s="14"/>
      <c r="AA430" s="14"/>
      <c r="AB430" s="14"/>
      <c r="AC430" s="14"/>
      <c r="AD430" s="14"/>
      <c r="AE430" s="14"/>
      <c r="AT430" s="204" t="s">
        <v>265</v>
      </c>
      <c r="AU430" s="204" t="s">
        <v>85</v>
      </c>
      <c r="AV430" s="14" t="s">
        <v>85</v>
      </c>
      <c r="AW430" s="14" t="s">
        <v>32</v>
      </c>
      <c r="AX430" s="14" t="s">
        <v>75</v>
      </c>
      <c r="AY430" s="204" t="s">
        <v>257</v>
      </c>
    </row>
    <row r="431" s="15" customFormat="1">
      <c r="A431" s="15"/>
      <c r="B431" s="211"/>
      <c r="C431" s="15"/>
      <c r="D431" s="196" t="s">
        <v>265</v>
      </c>
      <c r="E431" s="212" t="s">
        <v>1</v>
      </c>
      <c r="F431" s="213" t="s">
        <v>271</v>
      </c>
      <c r="G431" s="15"/>
      <c r="H431" s="214">
        <v>1</v>
      </c>
      <c r="I431" s="215"/>
      <c r="J431" s="15"/>
      <c r="K431" s="15"/>
      <c r="L431" s="211"/>
      <c r="M431" s="216"/>
      <c r="N431" s="217"/>
      <c r="O431" s="217"/>
      <c r="P431" s="217"/>
      <c r="Q431" s="217"/>
      <c r="R431" s="217"/>
      <c r="S431" s="217"/>
      <c r="T431" s="218"/>
      <c r="U431" s="15"/>
      <c r="V431" s="15"/>
      <c r="W431" s="15"/>
      <c r="X431" s="15"/>
      <c r="Y431" s="15"/>
      <c r="Z431" s="15"/>
      <c r="AA431" s="15"/>
      <c r="AB431" s="15"/>
      <c r="AC431" s="15"/>
      <c r="AD431" s="15"/>
      <c r="AE431" s="15"/>
      <c r="AT431" s="212" t="s">
        <v>265</v>
      </c>
      <c r="AU431" s="212" t="s">
        <v>85</v>
      </c>
      <c r="AV431" s="15" t="s">
        <v>108</v>
      </c>
      <c r="AW431" s="15" t="s">
        <v>32</v>
      </c>
      <c r="AX431" s="15" t="s">
        <v>82</v>
      </c>
      <c r="AY431" s="212" t="s">
        <v>257</v>
      </c>
    </row>
    <row r="432" s="14" customFormat="1">
      <c r="A432" s="14"/>
      <c r="B432" s="203"/>
      <c r="C432" s="14"/>
      <c r="D432" s="196" t="s">
        <v>265</v>
      </c>
      <c r="E432" s="14"/>
      <c r="F432" s="205" t="s">
        <v>4730</v>
      </c>
      <c r="G432" s="14"/>
      <c r="H432" s="206">
        <v>1050</v>
      </c>
      <c r="I432" s="207"/>
      <c r="J432" s="14"/>
      <c r="K432" s="14"/>
      <c r="L432" s="203"/>
      <c r="M432" s="208"/>
      <c r="N432" s="209"/>
      <c r="O432" s="209"/>
      <c r="P432" s="209"/>
      <c r="Q432" s="209"/>
      <c r="R432" s="209"/>
      <c r="S432" s="209"/>
      <c r="T432" s="210"/>
      <c r="U432" s="14"/>
      <c r="V432" s="14"/>
      <c r="W432" s="14"/>
      <c r="X432" s="14"/>
      <c r="Y432" s="14"/>
      <c r="Z432" s="14"/>
      <c r="AA432" s="14"/>
      <c r="AB432" s="14"/>
      <c r="AC432" s="14"/>
      <c r="AD432" s="14"/>
      <c r="AE432" s="14"/>
      <c r="AT432" s="204" t="s">
        <v>265</v>
      </c>
      <c r="AU432" s="204" t="s">
        <v>85</v>
      </c>
      <c r="AV432" s="14" t="s">
        <v>85</v>
      </c>
      <c r="AW432" s="14" t="s">
        <v>3</v>
      </c>
      <c r="AX432" s="14" t="s">
        <v>82</v>
      </c>
      <c r="AY432" s="204" t="s">
        <v>257</v>
      </c>
    </row>
    <row r="433" s="2" customFormat="1" ht="24.15" customHeight="1">
      <c r="A433" s="38"/>
      <c r="B433" s="181"/>
      <c r="C433" s="182" t="s">
        <v>8</v>
      </c>
      <c r="D433" s="182" t="s">
        <v>259</v>
      </c>
      <c r="E433" s="183" t="s">
        <v>4731</v>
      </c>
      <c r="F433" s="184" t="s">
        <v>4732</v>
      </c>
      <c r="G433" s="185" t="s">
        <v>262</v>
      </c>
      <c r="H433" s="186">
        <v>17.925000000000001</v>
      </c>
      <c r="I433" s="187"/>
      <c r="J433" s="188">
        <f>ROUND(I433*H433,2)</f>
        <v>0</v>
      </c>
      <c r="K433" s="184" t="s">
        <v>263</v>
      </c>
      <c r="L433" s="39"/>
      <c r="M433" s="189" t="s">
        <v>1</v>
      </c>
      <c r="N433" s="190" t="s">
        <v>40</v>
      </c>
      <c r="O433" s="77"/>
      <c r="P433" s="191">
        <f>O433*H433</f>
        <v>0</v>
      </c>
      <c r="Q433" s="191">
        <v>0</v>
      </c>
      <c r="R433" s="191">
        <f>Q433*H433</f>
        <v>0</v>
      </c>
      <c r="S433" s="191">
        <v>0</v>
      </c>
      <c r="T433" s="192">
        <f>S433*H433</f>
        <v>0</v>
      </c>
      <c r="U433" s="38"/>
      <c r="V433" s="38"/>
      <c r="W433" s="38"/>
      <c r="X433" s="38"/>
      <c r="Y433" s="38"/>
      <c r="Z433" s="38"/>
      <c r="AA433" s="38"/>
      <c r="AB433" s="38"/>
      <c r="AC433" s="38"/>
      <c r="AD433" s="38"/>
      <c r="AE433" s="38"/>
      <c r="AR433" s="193" t="s">
        <v>108</v>
      </c>
      <c r="AT433" s="193" t="s">
        <v>259</v>
      </c>
      <c r="AU433" s="193" t="s">
        <v>85</v>
      </c>
      <c r="AY433" s="19" t="s">
        <v>257</v>
      </c>
      <c r="BE433" s="194">
        <f>IF(N433="základní",J433,0)</f>
        <v>0</v>
      </c>
      <c r="BF433" s="194">
        <f>IF(N433="snížená",J433,0)</f>
        <v>0</v>
      </c>
      <c r="BG433" s="194">
        <f>IF(N433="zákl. přenesená",J433,0)</f>
        <v>0</v>
      </c>
      <c r="BH433" s="194">
        <f>IF(N433="sníž. přenesená",J433,0)</f>
        <v>0</v>
      </c>
      <c r="BI433" s="194">
        <f>IF(N433="nulová",J433,0)</f>
        <v>0</v>
      </c>
      <c r="BJ433" s="19" t="s">
        <v>82</v>
      </c>
      <c r="BK433" s="194">
        <f>ROUND(I433*H433,2)</f>
        <v>0</v>
      </c>
      <c r="BL433" s="19" t="s">
        <v>108</v>
      </c>
      <c r="BM433" s="193" t="s">
        <v>450</v>
      </c>
    </row>
    <row r="434" s="13" customFormat="1">
      <c r="A434" s="13"/>
      <c r="B434" s="195"/>
      <c r="C434" s="13"/>
      <c r="D434" s="196" t="s">
        <v>265</v>
      </c>
      <c r="E434" s="197" t="s">
        <v>1</v>
      </c>
      <c r="F434" s="198" t="s">
        <v>4640</v>
      </c>
      <c r="G434" s="13"/>
      <c r="H434" s="197" t="s">
        <v>1</v>
      </c>
      <c r="I434" s="199"/>
      <c r="J434" s="13"/>
      <c r="K434" s="13"/>
      <c r="L434" s="195"/>
      <c r="M434" s="200"/>
      <c r="N434" s="201"/>
      <c r="O434" s="201"/>
      <c r="P434" s="201"/>
      <c r="Q434" s="201"/>
      <c r="R434" s="201"/>
      <c r="S434" s="201"/>
      <c r="T434" s="202"/>
      <c r="U434" s="13"/>
      <c r="V434" s="13"/>
      <c r="W434" s="13"/>
      <c r="X434" s="13"/>
      <c r="Y434" s="13"/>
      <c r="Z434" s="13"/>
      <c r="AA434" s="13"/>
      <c r="AB434" s="13"/>
      <c r="AC434" s="13"/>
      <c r="AD434" s="13"/>
      <c r="AE434" s="13"/>
      <c r="AT434" s="197" t="s">
        <v>265</v>
      </c>
      <c r="AU434" s="197" t="s">
        <v>85</v>
      </c>
      <c r="AV434" s="13" t="s">
        <v>82</v>
      </c>
      <c r="AW434" s="13" t="s">
        <v>32</v>
      </c>
      <c r="AX434" s="13" t="s">
        <v>75</v>
      </c>
      <c r="AY434" s="197" t="s">
        <v>257</v>
      </c>
    </row>
    <row r="435" s="13" customFormat="1">
      <c r="A435" s="13"/>
      <c r="B435" s="195"/>
      <c r="C435" s="13"/>
      <c r="D435" s="196" t="s">
        <v>265</v>
      </c>
      <c r="E435" s="197" t="s">
        <v>1</v>
      </c>
      <c r="F435" s="198" t="s">
        <v>4641</v>
      </c>
      <c r="G435" s="13"/>
      <c r="H435" s="197" t="s">
        <v>1</v>
      </c>
      <c r="I435" s="199"/>
      <c r="J435" s="13"/>
      <c r="K435" s="13"/>
      <c r="L435" s="195"/>
      <c r="M435" s="200"/>
      <c r="N435" s="201"/>
      <c r="O435" s="201"/>
      <c r="P435" s="201"/>
      <c r="Q435" s="201"/>
      <c r="R435" s="201"/>
      <c r="S435" s="201"/>
      <c r="T435" s="202"/>
      <c r="U435" s="13"/>
      <c r="V435" s="13"/>
      <c r="W435" s="13"/>
      <c r="X435" s="13"/>
      <c r="Y435" s="13"/>
      <c r="Z435" s="13"/>
      <c r="AA435" s="13"/>
      <c r="AB435" s="13"/>
      <c r="AC435" s="13"/>
      <c r="AD435" s="13"/>
      <c r="AE435" s="13"/>
      <c r="AT435" s="197" t="s">
        <v>265</v>
      </c>
      <c r="AU435" s="197" t="s">
        <v>85</v>
      </c>
      <c r="AV435" s="13" t="s">
        <v>82</v>
      </c>
      <c r="AW435" s="13" t="s">
        <v>32</v>
      </c>
      <c r="AX435" s="13" t="s">
        <v>75</v>
      </c>
      <c r="AY435" s="197" t="s">
        <v>257</v>
      </c>
    </row>
    <row r="436" s="13" customFormat="1">
      <c r="A436" s="13"/>
      <c r="B436" s="195"/>
      <c r="C436" s="13"/>
      <c r="D436" s="196" t="s">
        <v>265</v>
      </c>
      <c r="E436" s="197" t="s">
        <v>1</v>
      </c>
      <c r="F436" s="198" t="s">
        <v>4642</v>
      </c>
      <c r="G436" s="13"/>
      <c r="H436" s="197" t="s">
        <v>1</v>
      </c>
      <c r="I436" s="199"/>
      <c r="J436" s="13"/>
      <c r="K436" s="13"/>
      <c r="L436" s="195"/>
      <c r="M436" s="200"/>
      <c r="N436" s="201"/>
      <c r="O436" s="201"/>
      <c r="P436" s="201"/>
      <c r="Q436" s="201"/>
      <c r="R436" s="201"/>
      <c r="S436" s="201"/>
      <c r="T436" s="202"/>
      <c r="U436" s="13"/>
      <c r="V436" s="13"/>
      <c r="W436" s="13"/>
      <c r="X436" s="13"/>
      <c r="Y436" s="13"/>
      <c r="Z436" s="13"/>
      <c r="AA436" s="13"/>
      <c r="AB436" s="13"/>
      <c r="AC436" s="13"/>
      <c r="AD436" s="13"/>
      <c r="AE436" s="13"/>
      <c r="AT436" s="197" t="s">
        <v>265</v>
      </c>
      <c r="AU436" s="197" t="s">
        <v>85</v>
      </c>
      <c r="AV436" s="13" t="s">
        <v>82</v>
      </c>
      <c r="AW436" s="13" t="s">
        <v>32</v>
      </c>
      <c r="AX436" s="13" t="s">
        <v>75</v>
      </c>
      <c r="AY436" s="197" t="s">
        <v>257</v>
      </c>
    </row>
    <row r="437" s="13" customFormat="1">
      <c r="A437" s="13"/>
      <c r="B437" s="195"/>
      <c r="C437" s="13"/>
      <c r="D437" s="196" t="s">
        <v>265</v>
      </c>
      <c r="E437" s="197" t="s">
        <v>1</v>
      </c>
      <c r="F437" s="198" t="s">
        <v>4643</v>
      </c>
      <c r="G437" s="13"/>
      <c r="H437" s="197" t="s">
        <v>1</v>
      </c>
      <c r="I437" s="199"/>
      <c r="J437" s="13"/>
      <c r="K437" s="13"/>
      <c r="L437" s="195"/>
      <c r="M437" s="200"/>
      <c r="N437" s="201"/>
      <c r="O437" s="201"/>
      <c r="P437" s="201"/>
      <c r="Q437" s="201"/>
      <c r="R437" s="201"/>
      <c r="S437" s="201"/>
      <c r="T437" s="202"/>
      <c r="U437" s="13"/>
      <c r="V437" s="13"/>
      <c r="W437" s="13"/>
      <c r="X437" s="13"/>
      <c r="Y437" s="13"/>
      <c r="Z437" s="13"/>
      <c r="AA437" s="13"/>
      <c r="AB437" s="13"/>
      <c r="AC437" s="13"/>
      <c r="AD437" s="13"/>
      <c r="AE437" s="13"/>
      <c r="AT437" s="197" t="s">
        <v>265</v>
      </c>
      <c r="AU437" s="197" t="s">
        <v>85</v>
      </c>
      <c r="AV437" s="13" t="s">
        <v>82</v>
      </c>
      <c r="AW437" s="13" t="s">
        <v>32</v>
      </c>
      <c r="AX437" s="13" t="s">
        <v>75</v>
      </c>
      <c r="AY437" s="197" t="s">
        <v>257</v>
      </c>
    </row>
    <row r="438" s="14" customFormat="1">
      <c r="A438" s="14"/>
      <c r="B438" s="203"/>
      <c r="C438" s="14"/>
      <c r="D438" s="196" t="s">
        <v>265</v>
      </c>
      <c r="E438" s="204" t="s">
        <v>1</v>
      </c>
      <c r="F438" s="205" t="s">
        <v>4733</v>
      </c>
      <c r="G438" s="14"/>
      <c r="H438" s="206">
        <v>5.8079999999999998</v>
      </c>
      <c r="I438" s="207"/>
      <c r="J438" s="14"/>
      <c r="K438" s="14"/>
      <c r="L438" s="203"/>
      <c r="M438" s="208"/>
      <c r="N438" s="209"/>
      <c r="O438" s="209"/>
      <c r="P438" s="209"/>
      <c r="Q438" s="209"/>
      <c r="R438" s="209"/>
      <c r="S438" s="209"/>
      <c r="T438" s="210"/>
      <c r="U438" s="14"/>
      <c r="V438" s="14"/>
      <c r="W438" s="14"/>
      <c r="X438" s="14"/>
      <c r="Y438" s="14"/>
      <c r="Z438" s="14"/>
      <c r="AA438" s="14"/>
      <c r="AB438" s="14"/>
      <c r="AC438" s="14"/>
      <c r="AD438" s="14"/>
      <c r="AE438" s="14"/>
      <c r="AT438" s="204" t="s">
        <v>265</v>
      </c>
      <c r="AU438" s="204" t="s">
        <v>85</v>
      </c>
      <c r="AV438" s="14" t="s">
        <v>85</v>
      </c>
      <c r="AW438" s="14" t="s">
        <v>32</v>
      </c>
      <c r="AX438" s="14" t="s">
        <v>75</v>
      </c>
      <c r="AY438" s="204" t="s">
        <v>257</v>
      </c>
    </row>
    <row r="439" s="14" customFormat="1">
      <c r="A439" s="14"/>
      <c r="B439" s="203"/>
      <c r="C439" s="14"/>
      <c r="D439" s="196" t="s">
        <v>265</v>
      </c>
      <c r="E439" s="204" t="s">
        <v>1</v>
      </c>
      <c r="F439" s="205" t="s">
        <v>4734</v>
      </c>
      <c r="G439" s="14"/>
      <c r="H439" s="206">
        <v>1.0560000000000001</v>
      </c>
      <c r="I439" s="207"/>
      <c r="J439" s="14"/>
      <c r="K439" s="14"/>
      <c r="L439" s="203"/>
      <c r="M439" s="208"/>
      <c r="N439" s="209"/>
      <c r="O439" s="209"/>
      <c r="P439" s="209"/>
      <c r="Q439" s="209"/>
      <c r="R439" s="209"/>
      <c r="S439" s="209"/>
      <c r="T439" s="210"/>
      <c r="U439" s="14"/>
      <c r="V439" s="14"/>
      <c r="W439" s="14"/>
      <c r="X439" s="14"/>
      <c r="Y439" s="14"/>
      <c r="Z439" s="14"/>
      <c r="AA439" s="14"/>
      <c r="AB439" s="14"/>
      <c r="AC439" s="14"/>
      <c r="AD439" s="14"/>
      <c r="AE439" s="14"/>
      <c r="AT439" s="204" t="s">
        <v>265</v>
      </c>
      <c r="AU439" s="204" t="s">
        <v>85</v>
      </c>
      <c r="AV439" s="14" t="s">
        <v>85</v>
      </c>
      <c r="AW439" s="14" t="s">
        <v>32</v>
      </c>
      <c r="AX439" s="14" t="s">
        <v>75</v>
      </c>
      <c r="AY439" s="204" t="s">
        <v>257</v>
      </c>
    </row>
    <row r="440" s="14" customFormat="1">
      <c r="A440" s="14"/>
      <c r="B440" s="203"/>
      <c r="C440" s="14"/>
      <c r="D440" s="196" t="s">
        <v>265</v>
      </c>
      <c r="E440" s="204" t="s">
        <v>1</v>
      </c>
      <c r="F440" s="205" t="s">
        <v>4735</v>
      </c>
      <c r="G440" s="14"/>
      <c r="H440" s="206">
        <v>3.4830000000000001</v>
      </c>
      <c r="I440" s="207"/>
      <c r="J440" s="14"/>
      <c r="K440" s="14"/>
      <c r="L440" s="203"/>
      <c r="M440" s="208"/>
      <c r="N440" s="209"/>
      <c r="O440" s="209"/>
      <c r="P440" s="209"/>
      <c r="Q440" s="209"/>
      <c r="R440" s="209"/>
      <c r="S440" s="209"/>
      <c r="T440" s="210"/>
      <c r="U440" s="14"/>
      <c r="V440" s="14"/>
      <c r="W440" s="14"/>
      <c r="X440" s="14"/>
      <c r="Y440" s="14"/>
      <c r="Z440" s="14"/>
      <c r="AA440" s="14"/>
      <c r="AB440" s="14"/>
      <c r="AC440" s="14"/>
      <c r="AD440" s="14"/>
      <c r="AE440" s="14"/>
      <c r="AT440" s="204" t="s">
        <v>265</v>
      </c>
      <c r="AU440" s="204" t="s">
        <v>85</v>
      </c>
      <c r="AV440" s="14" t="s">
        <v>85</v>
      </c>
      <c r="AW440" s="14" t="s">
        <v>32</v>
      </c>
      <c r="AX440" s="14" t="s">
        <v>75</v>
      </c>
      <c r="AY440" s="204" t="s">
        <v>257</v>
      </c>
    </row>
    <row r="441" s="14" customFormat="1">
      <c r="A441" s="14"/>
      <c r="B441" s="203"/>
      <c r="C441" s="14"/>
      <c r="D441" s="196" t="s">
        <v>265</v>
      </c>
      <c r="E441" s="204" t="s">
        <v>1</v>
      </c>
      <c r="F441" s="205" t="s">
        <v>4736</v>
      </c>
      <c r="G441" s="14"/>
      <c r="H441" s="206">
        <v>1.1000000000000001</v>
      </c>
      <c r="I441" s="207"/>
      <c r="J441" s="14"/>
      <c r="K441" s="14"/>
      <c r="L441" s="203"/>
      <c r="M441" s="208"/>
      <c r="N441" s="209"/>
      <c r="O441" s="209"/>
      <c r="P441" s="209"/>
      <c r="Q441" s="209"/>
      <c r="R441" s="209"/>
      <c r="S441" s="209"/>
      <c r="T441" s="210"/>
      <c r="U441" s="14"/>
      <c r="V441" s="14"/>
      <c r="W441" s="14"/>
      <c r="X441" s="14"/>
      <c r="Y441" s="14"/>
      <c r="Z441" s="14"/>
      <c r="AA441" s="14"/>
      <c r="AB441" s="14"/>
      <c r="AC441" s="14"/>
      <c r="AD441" s="14"/>
      <c r="AE441" s="14"/>
      <c r="AT441" s="204" t="s">
        <v>265</v>
      </c>
      <c r="AU441" s="204" t="s">
        <v>85</v>
      </c>
      <c r="AV441" s="14" t="s">
        <v>85</v>
      </c>
      <c r="AW441" s="14" t="s">
        <v>32</v>
      </c>
      <c r="AX441" s="14" t="s">
        <v>75</v>
      </c>
      <c r="AY441" s="204" t="s">
        <v>257</v>
      </c>
    </row>
    <row r="442" s="14" customFormat="1">
      <c r="A442" s="14"/>
      <c r="B442" s="203"/>
      <c r="C442" s="14"/>
      <c r="D442" s="196" t="s">
        <v>265</v>
      </c>
      <c r="E442" s="204" t="s">
        <v>1</v>
      </c>
      <c r="F442" s="205" t="s">
        <v>4737</v>
      </c>
      <c r="G442" s="14"/>
      <c r="H442" s="206">
        <v>0.23799999999999999</v>
      </c>
      <c r="I442" s="207"/>
      <c r="J442" s="14"/>
      <c r="K442" s="14"/>
      <c r="L442" s="203"/>
      <c r="M442" s="208"/>
      <c r="N442" s="209"/>
      <c r="O442" s="209"/>
      <c r="P442" s="209"/>
      <c r="Q442" s="209"/>
      <c r="R442" s="209"/>
      <c r="S442" s="209"/>
      <c r="T442" s="210"/>
      <c r="U442" s="14"/>
      <c r="V442" s="14"/>
      <c r="W442" s="14"/>
      <c r="X442" s="14"/>
      <c r="Y442" s="14"/>
      <c r="Z442" s="14"/>
      <c r="AA442" s="14"/>
      <c r="AB442" s="14"/>
      <c r="AC442" s="14"/>
      <c r="AD442" s="14"/>
      <c r="AE442" s="14"/>
      <c r="AT442" s="204" t="s">
        <v>265</v>
      </c>
      <c r="AU442" s="204" t="s">
        <v>85</v>
      </c>
      <c r="AV442" s="14" t="s">
        <v>85</v>
      </c>
      <c r="AW442" s="14" t="s">
        <v>32</v>
      </c>
      <c r="AX442" s="14" t="s">
        <v>75</v>
      </c>
      <c r="AY442" s="204" t="s">
        <v>257</v>
      </c>
    </row>
    <row r="443" s="14" customFormat="1">
      <c r="A443" s="14"/>
      <c r="B443" s="203"/>
      <c r="C443" s="14"/>
      <c r="D443" s="196" t="s">
        <v>265</v>
      </c>
      <c r="E443" s="204" t="s">
        <v>1</v>
      </c>
      <c r="F443" s="205" t="s">
        <v>4738</v>
      </c>
      <c r="G443" s="14"/>
      <c r="H443" s="206">
        <v>2.5219999999999998</v>
      </c>
      <c r="I443" s="207"/>
      <c r="J443" s="14"/>
      <c r="K443" s="14"/>
      <c r="L443" s="203"/>
      <c r="M443" s="208"/>
      <c r="N443" s="209"/>
      <c r="O443" s="209"/>
      <c r="P443" s="209"/>
      <c r="Q443" s="209"/>
      <c r="R443" s="209"/>
      <c r="S443" s="209"/>
      <c r="T443" s="210"/>
      <c r="U443" s="14"/>
      <c r="V443" s="14"/>
      <c r="W443" s="14"/>
      <c r="X443" s="14"/>
      <c r="Y443" s="14"/>
      <c r="Z443" s="14"/>
      <c r="AA443" s="14"/>
      <c r="AB443" s="14"/>
      <c r="AC443" s="14"/>
      <c r="AD443" s="14"/>
      <c r="AE443" s="14"/>
      <c r="AT443" s="204" t="s">
        <v>265</v>
      </c>
      <c r="AU443" s="204" t="s">
        <v>85</v>
      </c>
      <c r="AV443" s="14" t="s">
        <v>85</v>
      </c>
      <c r="AW443" s="14" t="s">
        <v>32</v>
      </c>
      <c r="AX443" s="14" t="s">
        <v>75</v>
      </c>
      <c r="AY443" s="204" t="s">
        <v>257</v>
      </c>
    </row>
    <row r="444" s="14" customFormat="1">
      <c r="A444" s="14"/>
      <c r="B444" s="203"/>
      <c r="C444" s="14"/>
      <c r="D444" s="196" t="s">
        <v>265</v>
      </c>
      <c r="E444" s="204" t="s">
        <v>1</v>
      </c>
      <c r="F444" s="205" t="s">
        <v>4739</v>
      </c>
      <c r="G444" s="14"/>
      <c r="H444" s="206">
        <v>0.54400000000000004</v>
      </c>
      <c r="I444" s="207"/>
      <c r="J444" s="14"/>
      <c r="K444" s="14"/>
      <c r="L444" s="203"/>
      <c r="M444" s="208"/>
      <c r="N444" s="209"/>
      <c r="O444" s="209"/>
      <c r="P444" s="209"/>
      <c r="Q444" s="209"/>
      <c r="R444" s="209"/>
      <c r="S444" s="209"/>
      <c r="T444" s="210"/>
      <c r="U444" s="14"/>
      <c r="V444" s="14"/>
      <c r="W444" s="14"/>
      <c r="X444" s="14"/>
      <c r="Y444" s="14"/>
      <c r="Z444" s="14"/>
      <c r="AA444" s="14"/>
      <c r="AB444" s="14"/>
      <c r="AC444" s="14"/>
      <c r="AD444" s="14"/>
      <c r="AE444" s="14"/>
      <c r="AT444" s="204" t="s">
        <v>265</v>
      </c>
      <c r="AU444" s="204" t="s">
        <v>85</v>
      </c>
      <c r="AV444" s="14" t="s">
        <v>85</v>
      </c>
      <c r="AW444" s="14" t="s">
        <v>32</v>
      </c>
      <c r="AX444" s="14" t="s">
        <v>75</v>
      </c>
      <c r="AY444" s="204" t="s">
        <v>257</v>
      </c>
    </row>
    <row r="445" s="14" customFormat="1">
      <c r="A445" s="14"/>
      <c r="B445" s="203"/>
      <c r="C445" s="14"/>
      <c r="D445" s="196" t="s">
        <v>265</v>
      </c>
      <c r="E445" s="204" t="s">
        <v>1</v>
      </c>
      <c r="F445" s="205" t="s">
        <v>4740</v>
      </c>
      <c r="G445" s="14"/>
      <c r="H445" s="206">
        <v>2.1120000000000001</v>
      </c>
      <c r="I445" s="207"/>
      <c r="J445" s="14"/>
      <c r="K445" s="14"/>
      <c r="L445" s="203"/>
      <c r="M445" s="208"/>
      <c r="N445" s="209"/>
      <c r="O445" s="209"/>
      <c r="P445" s="209"/>
      <c r="Q445" s="209"/>
      <c r="R445" s="209"/>
      <c r="S445" s="209"/>
      <c r="T445" s="210"/>
      <c r="U445" s="14"/>
      <c r="V445" s="14"/>
      <c r="W445" s="14"/>
      <c r="X445" s="14"/>
      <c r="Y445" s="14"/>
      <c r="Z445" s="14"/>
      <c r="AA445" s="14"/>
      <c r="AB445" s="14"/>
      <c r="AC445" s="14"/>
      <c r="AD445" s="14"/>
      <c r="AE445" s="14"/>
      <c r="AT445" s="204" t="s">
        <v>265</v>
      </c>
      <c r="AU445" s="204" t="s">
        <v>85</v>
      </c>
      <c r="AV445" s="14" t="s">
        <v>85</v>
      </c>
      <c r="AW445" s="14" t="s">
        <v>32</v>
      </c>
      <c r="AX445" s="14" t="s">
        <v>75</v>
      </c>
      <c r="AY445" s="204" t="s">
        <v>257</v>
      </c>
    </row>
    <row r="446" s="14" customFormat="1">
      <c r="A446" s="14"/>
      <c r="B446" s="203"/>
      <c r="C446" s="14"/>
      <c r="D446" s="196" t="s">
        <v>265</v>
      </c>
      <c r="E446" s="204" t="s">
        <v>1</v>
      </c>
      <c r="F446" s="205" t="s">
        <v>4741</v>
      </c>
      <c r="G446" s="14"/>
      <c r="H446" s="206">
        <v>1.0620000000000001</v>
      </c>
      <c r="I446" s="207"/>
      <c r="J446" s="14"/>
      <c r="K446" s="14"/>
      <c r="L446" s="203"/>
      <c r="M446" s="208"/>
      <c r="N446" s="209"/>
      <c r="O446" s="209"/>
      <c r="P446" s="209"/>
      <c r="Q446" s="209"/>
      <c r="R446" s="209"/>
      <c r="S446" s="209"/>
      <c r="T446" s="210"/>
      <c r="U446" s="14"/>
      <c r="V446" s="14"/>
      <c r="W446" s="14"/>
      <c r="X446" s="14"/>
      <c r="Y446" s="14"/>
      <c r="Z446" s="14"/>
      <c r="AA446" s="14"/>
      <c r="AB446" s="14"/>
      <c r="AC446" s="14"/>
      <c r="AD446" s="14"/>
      <c r="AE446" s="14"/>
      <c r="AT446" s="204" t="s">
        <v>265</v>
      </c>
      <c r="AU446" s="204" t="s">
        <v>85</v>
      </c>
      <c r="AV446" s="14" t="s">
        <v>85</v>
      </c>
      <c r="AW446" s="14" t="s">
        <v>32</v>
      </c>
      <c r="AX446" s="14" t="s">
        <v>75</v>
      </c>
      <c r="AY446" s="204" t="s">
        <v>257</v>
      </c>
    </row>
    <row r="447" s="15" customFormat="1">
      <c r="A447" s="15"/>
      <c r="B447" s="211"/>
      <c r="C447" s="15"/>
      <c r="D447" s="196" t="s">
        <v>265</v>
      </c>
      <c r="E447" s="212" t="s">
        <v>1</v>
      </c>
      <c r="F447" s="213" t="s">
        <v>271</v>
      </c>
      <c r="G447" s="15"/>
      <c r="H447" s="214">
        <v>17.925000000000001</v>
      </c>
      <c r="I447" s="215"/>
      <c r="J447" s="15"/>
      <c r="K447" s="15"/>
      <c r="L447" s="211"/>
      <c r="M447" s="216"/>
      <c r="N447" s="217"/>
      <c r="O447" s="217"/>
      <c r="P447" s="217"/>
      <c r="Q447" s="217"/>
      <c r="R447" s="217"/>
      <c r="S447" s="217"/>
      <c r="T447" s="218"/>
      <c r="U447" s="15"/>
      <c r="V447" s="15"/>
      <c r="W447" s="15"/>
      <c r="X447" s="15"/>
      <c r="Y447" s="15"/>
      <c r="Z447" s="15"/>
      <c r="AA447" s="15"/>
      <c r="AB447" s="15"/>
      <c r="AC447" s="15"/>
      <c r="AD447" s="15"/>
      <c r="AE447" s="15"/>
      <c r="AT447" s="212" t="s">
        <v>265</v>
      </c>
      <c r="AU447" s="212" t="s">
        <v>85</v>
      </c>
      <c r="AV447" s="15" t="s">
        <v>108</v>
      </c>
      <c r="AW447" s="15" t="s">
        <v>32</v>
      </c>
      <c r="AX447" s="15" t="s">
        <v>82</v>
      </c>
      <c r="AY447" s="212" t="s">
        <v>257</v>
      </c>
    </row>
    <row r="448" s="2" customFormat="1" ht="37.8" customHeight="1">
      <c r="A448" s="38"/>
      <c r="B448" s="181"/>
      <c r="C448" s="182" t="s">
        <v>364</v>
      </c>
      <c r="D448" s="182" t="s">
        <v>259</v>
      </c>
      <c r="E448" s="183" t="s">
        <v>4742</v>
      </c>
      <c r="F448" s="184" t="s">
        <v>4743</v>
      </c>
      <c r="G448" s="185" t="s">
        <v>262</v>
      </c>
      <c r="H448" s="186">
        <v>13.805999999999999</v>
      </c>
      <c r="I448" s="187"/>
      <c r="J448" s="188">
        <f>ROUND(I448*H448,2)</f>
        <v>0</v>
      </c>
      <c r="K448" s="184" t="s">
        <v>263</v>
      </c>
      <c r="L448" s="39"/>
      <c r="M448" s="189" t="s">
        <v>1</v>
      </c>
      <c r="N448" s="190" t="s">
        <v>40</v>
      </c>
      <c r="O448" s="77"/>
      <c r="P448" s="191">
        <f>O448*H448</f>
        <v>0</v>
      </c>
      <c r="Q448" s="191">
        <v>0</v>
      </c>
      <c r="R448" s="191">
        <f>Q448*H448</f>
        <v>0</v>
      </c>
      <c r="S448" s="191">
        <v>0</v>
      </c>
      <c r="T448" s="192">
        <f>S448*H448</f>
        <v>0</v>
      </c>
      <c r="U448" s="38"/>
      <c r="V448" s="38"/>
      <c r="W448" s="38"/>
      <c r="X448" s="38"/>
      <c r="Y448" s="38"/>
      <c r="Z448" s="38"/>
      <c r="AA448" s="38"/>
      <c r="AB448" s="38"/>
      <c r="AC448" s="38"/>
      <c r="AD448" s="38"/>
      <c r="AE448" s="38"/>
      <c r="AR448" s="193" t="s">
        <v>108</v>
      </c>
      <c r="AT448" s="193" t="s">
        <v>259</v>
      </c>
      <c r="AU448" s="193" t="s">
        <v>85</v>
      </c>
      <c r="AY448" s="19" t="s">
        <v>257</v>
      </c>
      <c r="BE448" s="194">
        <f>IF(N448="základní",J448,0)</f>
        <v>0</v>
      </c>
      <c r="BF448" s="194">
        <f>IF(N448="snížená",J448,0)</f>
        <v>0</v>
      </c>
      <c r="BG448" s="194">
        <f>IF(N448="zákl. přenesená",J448,0)</f>
        <v>0</v>
      </c>
      <c r="BH448" s="194">
        <f>IF(N448="sníž. přenesená",J448,0)</f>
        <v>0</v>
      </c>
      <c r="BI448" s="194">
        <f>IF(N448="nulová",J448,0)</f>
        <v>0</v>
      </c>
      <c r="BJ448" s="19" t="s">
        <v>82</v>
      </c>
      <c r="BK448" s="194">
        <f>ROUND(I448*H448,2)</f>
        <v>0</v>
      </c>
      <c r="BL448" s="19" t="s">
        <v>108</v>
      </c>
      <c r="BM448" s="193" t="s">
        <v>462</v>
      </c>
    </row>
    <row r="449" s="13" customFormat="1">
      <c r="A449" s="13"/>
      <c r="B449" s="195"/>
      <c r="C449" s="13"/>
      <c r="D449" s="196" t="s">
        <v>265</v>
      </c>
      <c r="E449" s="197" t="s">
        <v>1</v>
      </c>
      <c r="F449" s="198" t="s">
        <v>4640</v>
      </c>
      <c r="G449" s="13"/>
      <c r="H449" s="197" t="s">
        <v>1</v>
      </c>
      <c r="I449" s="199"/>
      <c r="J449" s="13"/>
      <c r="K449" s="13"/>
      <c r="L449" s="195"/>
      <c r="M449" s="200"/>
      <c r="N449" s="201"/>
      <c r="O449" s="201"/>
      <c r="P449" s="201"/>
      <c r="Q449" s="201"/>
      <c r="R449" s="201"/>
      <c r="S449" s="201"/>
      <c r="T449" s="202"/>
      <c r="U449" s="13"/>
      <c r="V449" s="13"/>
      <c r="W449" s="13"/>
      <c r="X449" s="13"/>
      <c r="Y449" s="13"/>
      <c r="Z449" s="13"/>
      <c r="AA449" s="13"/>
      <c r="AB449" s="13"/>
      <c r="AC449" s="13"/>
      <c r="AD449" s="13"/>
      <c r="AE449" s="13"/>
      <c r="AT449" s="197" t="s">
        <v>265</v>
      </c>
      <c r="AU449" s="197" t="s">
        <v>85</v>
      </c>
      <c r="AV449" s="13" t="s">
        <v>82</v>
      </c>
      <c r="AW449" s="13" t="s">
        <v>32</v>
      </c>
      <c r="AX449" s="13" t="s">
        <v>75</v>
      </c>
      <c r="AY449" s="197" t="s">
        <v>257</v>
      </c>
    </row>
    <row r="450" s="13" customFormat="1">
      <c r="A450" s="13"/>
      <c r="B450" s="195"/>
      <c r="C450" s="13"/>
      <c r="D450" s="196" t="s">
        <v>265</v>
      </c>
      <c r="E450" s="197" t="s">
        <v>1</v>
      </c>
      <c r="F450" s="198" t="s">
        <v>4641</v>
      </c>
      <c r="G450" s="13"/>
      <c r="H450" s="197" t="s">
        <v>1</v>
      </c>
      <c r="I450" s="199"/>
      <c r="J450" s="13"/>
      <c r="K450" s="13"/>
      <c r="L450" s="195"/>
      <c r="M450" s="200"/>
      <c r="N450" s="201"/>
      <c r="O450" s="201"/>
      <c r="P450" s="201"/>
      <c r="Q450" s="201"/>
      <c r="R450" s="201"/>
      <c r="S450" s="201"/>
      <c r="T450" s="202"/>
      <c r="U450" s="13"/>
      <c r="V450" s="13"/>
      <c r="W450" s="13"/>
      <c r="X450" s="13"/>
      <c r="Y450" s="13"/>
      <c r="Z450" s="13"/>
      <c r="AA450" s="13"/>
      <c r="AB450" s="13"/>
      <c r="AC450" s="13"/>
      <c r="AD450" s="13"/>
      <c r="AE450" s="13"/>
      <c r="AT450" s="197" t="s">
        <v>265</v>
      </c>
      <c r="AU450" s="197" t="s">
        <v>85</v>
      </c>
      <c r="AV450" s="13" t="s">
        <v>82</v>
      </c>
      <c r="AW450" s="13" t="s">
        <v>32</v>
      </c>
      <c r="AX450" s="13" t="s">
        <v>75</v>
      </c>
      <c r="AY450" s="197" t="s">
        <v>257</v>
      </c>
    </row>
    <row r="451" s="13" customFormat="1">
      <c r="A451" s="13"/>
      <c r="B451" s="195"/>
      <c r="C451" s="13"/>
      <c r="D451" s="196" t="s">
        <v>265</v>
      </c>
      <c r="E451" s="197" t="s">
        <v>1</v>
      </c>
      <c r="F451" s="198" t="s">
        <v>4642</v>
      </c>
      <c r="G451" s="13"/>
      <c r="H451" s="197" t="s">
        <v>1</v>
      </c>
      <c r="I451" s="199"/>
      <c r="J451" s="13"/>
      <c r="K451" s="13"/>
      <c r="L451" s="195"/>
      <c r="M451" s="200"/>
      <c r="N451" s="201"/>
      <c r="O451" s="201"/>
      <c r="P451" s="201"/>
      <c r="Q451" s="201"/>
      <c r="R451" s="201"/>
      <c r="S451" s="201"/>
      <c r="T451" s="202"/>
      <c r="U451" s="13"/>
      <c r="V451" s="13"/>
      <c r="W451" s="13"/>
      <c r="X451" s="13"/>
      <c r="Y451" s="13"/>
      <c r="Z451" s="13"/>
      <c r="AA451" s="13"/>
      <c r="AB451" s="13"/>
      <c r="AC451" s="13"/>
      <c r="AD451" s="13"/>
      <c r="AE451" s="13"/>
      <c r="AT451" s="197" t="s">
        <v>265</v>
      </c>
      <c r="AU451" s="197" t="s">
        <v>85</v>
      </c>
      <c r="AV451" s="13" t="s">
        <v>82</v>
      </c>
      <c r="AW451" s="13" t="s">
        <v>32</v>
      </c>
      <c r="AX451" s="13" t="s">
        <v>75</v>
      </c>
      <c r="AY451" s="197" t="s">
        <v>257</v>
      </c>
    </row>
    <row r="452" s="13" customFormat="1">
      <c r="A452" s="13"/>
      <c r="B452" s="195"/>
      <c r="C452" s="13"/>
      <c r="D452" s="196" t="s">
        <v>265</v>
      </c>
      <c r="E452" s="197" t="s">
        <v>1</v>
      </c>
      <c r="F452" s="198" t="s">
        <v>4643</v>
      </c>
      <c r="G452" s="13"/>
      <c r="H452" s="197" t="s">
        <v>1</v>
      </c>
      <c r="I452" s="199"/>
      <c r="J452" s="13"/>
      <c r="K452" s="13"/>
      <c r="L452" s="195"/>
      <c r="M452" s="200"/>
      <c r="N452" s="201"/>
      <c r="O452" s="201"/>
      <c r="P452" s="201"/>
      <c r="Q452" s="201"/>
      <c r="R452" s="201"/>
      <c r="S452" s="201"/>
      <c r="T452" s="202"/>
      <c r="U452" s="13"/>
      <c r="V452" s="13"/>
      <c r="W452" s="13"/>
      <c r="X452" s="13"/>
      <c r="Y452" s="13"/>
      <c r="Z452" s="13"/>
      <c r="AA452" s="13"/>
      <c r="AB452" s="13"/>
      <c r="AC452" s="13"/>
      <c r="AD452" s="13"/>
      <c r="AE452" s="13"/>
      <c r="AT452" s="197" t="s">
        <v>265</v>
      </c>
      <c r="AU452" s="197" t="s">
        <v>85</v>
      </c>
      <c r="AV452" s="13" t="s">
        <v>82</v>
      </c>
      <c r="AW452" s="13" t="s">
        <v>32</v>
      </c>
      <c r="AX452" s="13" t="s">
        <v>75</v>
      </c>
      <c r="AY452" s="197" t="s">
        <v>257</v>
      </c>
    </row>
    <row r="453" s="14" customFormat="1">
      <c r="A453" s="14"/>
      <c r="B453" s="203"/>
      <c r="C453" s="14"/>
      <c r="D453" s="196" t="s">
        <v>265</v>
      </c>
      <c r="E453" s="204" t="s">
        <v>1</v>
      </c>
      <c r="F453" s="205" t="s">
        <v>4744</v>
      </c>
      <c r="G453" s="14"/>
      <c r="H453" s="206">
        <v>13.805999999999999</v>
      </c>
      <c r="I453" s="207"/>
      <c r="J453" s="14"/>
      <c r="K453" s="14"/>
      <c r="L453" s="203"/>
      <c r="M453" s="208"/>
      <c r="N453" s="209"/>
      <c r="O453" s="209"/>
      <c r="P453" s="209"/>
      <c r="Q453" s="209"/>
      <c r="R453" s="209"/>
      <c r="S453" s="209"/>
      <c r="T453" s="210"/>
      <c r="U453" s="14"/>
      <c r="V453" s="14"/>
      <c r="W453" s="14"/>
      <c r="X453" s="14"/>
      <c r="Y453" s="14"/>
      <c r="Z453" s="14"/>
      <c r="AA453" s="14"/>
      <c r="AB453" s="14"/>
      <c r="AC453" s="14"/>
      <c r="AD453" s="14"/>
      <c r="AE453" s="14"/>
      <c r="AT453" s="204" t="s">
        <v>265</v>
      </c>
      <c r="AU453" s="204" t="s">
        <v>85</v>
      </c>
      <c r="AV453" s="14" t="s">
        <v>85</v>
      </c>
      <c r="AW453" s="14" t="s">
        <v>32</v>
      </c>
      <c r="AX453" s="14" t="s">
        <v>75</v>
      </c>
      <c r="AY453" s="204" t="s">
        <v>257</v>
      </c>
    </row>
    <row r="454" s="15" customFormat="1">
      <c r="A454" s="15"/>
      <c r="B454" s="211"/>
      <c r="C454" s="15"/>
      <c r="D454" s="196" t="s">
        <v>265</v>
      </c>
      <c r="E454" s="212" t="s">
        <v>1</v>
      </c>
      <c r="F454" s="213" t="s">
        <v>271</v>
      </c>
      <c r="G454" s="15"/>
      <c r="H454" s="214">
        <v>13.805999999999999</v>
      </c>
      <c r="I454" s="215"/>
      <c r="J454" s="15"/>
      <c r="K454" s="15"/>
      <c r="L454" s="211"/>
      <c r="M454" s="216"/>
      <c r="N454" s="217"/>
      <c r="O454" s="217"/>
      <c r="P454" s="217"/>
      <c r="Q454" s="217"/>
      <c r="R454" s="217"/>
      <c r="S454" s="217"/>
      <c r="T454" s="218"/>
      <c r="U454" s="15"/>
      <c r="V454" s="15"/>
      <c r="W454" s="15"/>
      <c r="X454" s="15"/>
      <c r="Y454" s="15"/>
      <c r="Z454" s="15"/>
      <c r="AA454" s="15"/>
      <c r="AB454" s="15"/>
      <c r="AC454" s="15"/>
      <c r="AD454" s="15"/>
      <c r="AE454" s="15"/>
      <c r="AT454" s="212" t="s">
        <v>265</v>
      </c>
      <c r="AU454" s="212" t="s">
        <v>85</v>
      </c>
      <c r="AV454" s="15" t="s">
        <v>108</v>
      </c>
      <c r="AW454" s="15" t="s">
        <v>32</v>
      </c>
      <c r="AX454" s="15" t="s">
        <v>82</v>
      </c>
      <c r="AY454" s="212" t="s">
        <v>257</v>
      </c>
    </row>
    <row r="455" s="2" customFormat="1" ht="33" customHeight="1">
      <c r="A455" s="38"/>
      <c r="B455" s="181"/>
      <c r="C455" s="182" t="s">
        <v>368</v>
      </c>
      <c r="D455" s="182" t="s">
        <v>259</v>
      </c>
      <c r="E455" s="183" t="s">
        <v>4745</v>
      </c>
      <c r="F455" s="184" t="s">
        <v>4746</v>
      </c>
      <c r="G455" s="185" t="s">
        <v>262</v>
      </c>
      <c r="H455" s="186">
        <v>13.805999999999999</v>
      </c>
      <c r="I455" s="187"/>
      <c r="J455" s="188">
        <f>ROUND(I455*H455,2)</f>
        <v>0</v>
      </c>
      <c r="K455" s="184" t="s">
        <v>263</v>
      </c>
      <c r="L455" s="39"/>
      <c r="M455" s="189" t="s">
        <v>1</v>
      </c>
      <c r="N455" s="190" t="s">
        <v>40</v>
      </c>
      <c r="O455" s="77"/>
      <c r="P455" s="191">
        <f>O455*H455</f>
        <v>0</v>
      </c>
      <c r="Q455" s="191">
        <v>0</v>
      </c>
      <c r="R455" s="191">
        <f>Q455*H455</f>
        <v>0</v>
      </c>
      <c r="S455" s="191">
        <v>0</v>
      </c>
      <c r="T455" s="192">
        <f>S455*H455</f>
        <v>0</v>
      </c>
      <c r="U455" s="38"/>
      <c r="V455" s="38"/>
      <c r="W455" s="38"/>
      <c r="X455" s="38"/>
      <c r="Y455" s="38"/>
      <c r="Z455" s="38"/>
      <c r="AA455" s="38"/>
      <c r="AB455" s="38"/>
      <c r="AC455" s="38"/>
      <c r="AD455" s="38"/>
      <c r="AE455" s="38"/>
      <c r="AR455" s="193" t="s">
        <v>108</v>
      </c>
      <c r="AT455" s="193" t="s">
        <v>259</v>
      </c>
      <c r="AU455" s="193" t="s">
        <v>85</v>
      </c>
      <c r="AY455" s="19" t="s">
        <v>257</v>
      </c>
      <c r="BE455" s="194">
        <f>IF(N455="základní",J455,0)</f>
        <v>0</v>
      </c>
      <c r="BF455" s="194">
        <f>IF(N455="snížená",J455,0)</f>
        <v>0</v>
      </c>
      <c r="BG455" s="194">
        <f>IF(N455="zákl. přenesená",J455,0)</f>
        <v>0</v>
      </c>
      <c r="BH455" s="194">
        <f>IF(N455="sníž. přenesená",J455,0)</f>
        <v>0</v>
      </c>
      <c r="BI455" s="194">
        <f>IF(N455="nulová",J455,0)</f>
        <v>0</v>
      </c>
      <c r="BJ455" s="19" t="s">
        <v>82</v>
      </c>
      <c r="BK455" s="194">
        <f>ROUND(I455*H455,2)</f>
        <v>0</v>
      </c>
      <c r="BL455" s="19" t="s">
        <v>108</v>
      </c>
      <c r="BM455" s="193" t="s">
        <v>476</v>
      </c>
    </row>
    <row r="456" s="13" customFormat="1">
      <c r="A456" s="13"/>
      <c r="B456" s="195"/>
      <c r="C456" s="13"/>
      <c r="D456" s="196" t="s">
        <v>265</v>
      </c>
      <c r="E456" s="197" t="s">
        <v>1</v>
      </c>
      <c r="F456" s="198" t="s">
        <v>4640</v>
      </c>
      <c r="G456" s="13"/>
      <c r="H456" s="197" t="s">
        <v>1</v>
      </c>
      <c r="I456" s="199"/>
      <c r="J456" s="13"/>
      <c r="K456" s="13"/>
      <c r="L456" s="195"/>
      <c r="M456" s="200"/>
      <c r="N456" s="201"/>
      <c r="O456" s="201"/>
      <c r="P456" s="201"/>
      <c r="Q456" s="201"/>
      <c r="R456" s="201"/>
      <c r="S456" s="201"/>
      <c r="T456" s="202"/>
      <c r="U456" s="13"/>
      <c r="V456" s="13"/>
      <c r="W456" s="13"/>
      <c r="X456" s="13"/>
      <c r="Y456" s="13"/>
      <c r="Z456" s="13"/>
      <c r="AA456" s="13"/>
      <c r="AB456" s="13"/>
      <c r="AC456" s="13"/>
      <c r="AD456" s="13"/>
      <c r="AE456" s="13"/>
      <c r="AT456" s="197" t="s">
        <v>265</v>
      </c>
      <c r="AU456" s="197" t="s">
        <v>85</v>
      </c>
      <c r="AV456" s="13" t="s">
        <v>82</v>
      </c>
      <c r="AW456" s="13" t="s">
        <v>32</v>
      </c>
      <c r="AX456" s="13" t="s">
        <v>75</v>
      </c>
      <c r="AY456" s="197" t="s">
        <v>257</v>
      </c>
    </row>
    <row r="457" s="13" customFormat="1">
      <c r="A457" s="13"/>
      <c r="B457" s="195"/>
      <c r="C457" s="13"/>
      <c r="D457" s="196" t="s">
        <v>265</v>
      </c>
      <c r="E457" s="197" t="s">
        <v>1</v>
      </c>
      <c r="F457" s="198" t="s">
        <v>4641</v>
      </c>
      <c r="G457" s="13"/>
      <c r="H457" s="197" t="s">
        <v>1</v>
      </c>
      <c r="I457" s="199"/>
      <c r="J457" s="13"/>
      <c r="K457" s="13"/>
      <c r="L457" s="195"/>
      <c r="M457" s="200"/>
      <c r="N457" s="201"/>
      <c r="O457" s="201"/>
      <c r="P457" s="201"/>
      <c r="Q457" s="201"/>
      <c r="R457" s="201"/>
      <c r="S457" s="201"/>
      <c r="T457" s="202"/>
      <c r="U457" s="13"/>
      <c r="V457" s="13"/>
      <c r="W457" s="13"/>
      <c r="X457" s="13"/>
      <c r="Y457" s="13"/>
      <c r="Z457" s="13"/>
      <c r="AA457" s="13"/>
      <c r="AB457" s="13"/>
      <c r="AC457" s="13"/>
      <c r="AD457" s="13"/>
      <c r="AE457" s="13"/>
      <c r="AT457" s="197" t="s">
        <v>265</v>
      </c>
      <c r="AU457" s="197" t="s">
        <v>85</v>
      </c>
      <c r="AV457" s="13" t="s">
        <v>82</v>
      </c>
      <c r="AW457" s="13" t="s">
        <v>32</v>
      </c>
      <c r="AX457" s="13" t="s">
        <v>75</v>
      </c>
      <c r="AY457" s="197" t="s">
        <v>257</v>
      </c>
    </row>
    <row r="458" s="13" customFormat="1">
      <c r="A458" s="13"/>
      <c r="B458" s="195"/>
      <c r="C458" s="13"/>
      <c r="D458" s="196" t="s">
        <v>265</v>
      </c>
      <c r="E458" s="197" t="s">
        <v>1</v>
      </c>
      <c r="F458" s="198" t="s">
        <v>4642</v>
      </c>
      <c r="G458" s="13"/>
      <c r="H458" s="197" t="s">
        <v>1</v>
      </c>
      <c r="I458" s="199"/>
      <c r="J458" s="13"/>
      <c r="K458" s="13"/>
      <c r="L458" s="195"/>
      <c r="M458" s="200"/>
      <c r="N458" s="201"/>
      <c r="O458" s="201"/>
      <c r="P458" s="201"/>
      <c r="Q458" s="201"/>
      <c r="R458" s="201"/>
      <c r="S458" s="201"/>
      <c r="T458" s="202"/>
      <c r="U458" s="13"/>
      <c r="V458" s="13"/>
      <c r="W458" s="13"/>
      <c r="X458" s="13"/>
      <c r="Y458" s="13"/>
      <c r="Z458" s="13"/>
      <c r="AA458" s="13"/>
      <c r="AB458" s="13"/>
      <c r="AC458" s="13"/>
      <c r="AD458" s="13"/>
      <c r="AE458" s="13"/>
      <c r="AT458" s="197" t="s">
        <v>265</v>
      </c>
      <c r="AU458" s="197" t="s">
        <v>85</v>
      </c>
      <c r="AV458" s="13" t="s">
        <v>82</v>
      </c>
      <c r="AW458" s="13" t="s">
        <v>32</v>
      </c>
      <c r="AX458" s="13" t="s">
        <v>75</v>
      </c>
      <c r="AY458" s="197" t="s">
        <v>257</v>
      </c>
    </row>
    <row r="459" s="13" customFormat="1">
      <c r="A459" s="13"/>
      <c r="B459" s="195"/>
      <c r="C459" s="13"/>
      <c r="D459" s="196" t="s">
        <v>265</v>
      </c>
      <c r="E459" s="197" t="s">
        <v>1</v>
      </c>
      <c r="F459" s="198" t="s">
        <v>4643</v>
      </c>
      <c r="G459" s="13"/>
      <c r="H459" s="197" t="s">
        <v>1</v>
      </c>
      <c r="I459" s="199"/>
      <c r="J459" s="13"/>
      <c r="K459" s="13"/>
      <c r="L459" s="195"/>
      <c r="M459" s="200"/>
      <c r="N459" s="201"/>
      <c r="O459" s="201"/>
      <c r="P459" s="201"/>
      <c r="Q459" s="201"/>
      <c r="R459" s="201"/>
      <c r="S459" s="201"/>
      <c r="T459" s="202"/>
      <c r="U459" s="13"/>
      <c r="V459" s="13"/>
      <c r="W459" s="13"/>
      <c r="X459" s="13"/>
      <c r="Y459" s="13"/>
      <c r="Z459" s="13"/>
      <c r="AA459" s="13"/>
      <c r="AB459" s="13"/>
      <c r="AC459" s="13"/>
      <c r="AD459" s="13"/>
      <c r="AE459" s="13"/>
      <c r="AT459" s="197" t="s">
        <v>265</v>
      </c>
      <c r="AU459" s="197" t="s">
        <v>85</v>
      </c>
      <c r="AV459" s="13" t="s">
        <v>82</v>
      </c>
      <c r="AW459" s="13" t="s">
        <v>32</v>
      </c>
      <c r="AX459" s="13" t="s">
        <v>75</v>
      </c>
      <c r="AY459" s="197" t="s">
        <v>257</v>
      </c>
    </row>
    <row r="460" s="14" customFormat="1">
      <c r="A460" s="14"/>
      <c r="B460" s="203"/>
      <c r="C460" s="14"/>
      <c r="D460" s="196" t="s">
        <v>265</v>
      </c>
      <c r="E460" s="204" t="s">
        <v>1</v>
      </c>
      <c r="F460" s="205" t="s">
        <v>4744</v>
      </c>
      <c r="G460" s="14"/>
      <c r="H460" s="206">
        <v>13.805999999999999</v>
      </c>
      <c r="I460" s="207"/>
      <c r="J460" s="14"/>
      <c r="K460" s="14"/>
      <c r="L460" s="203"/>
      <c r="M460" s="208"/>
      <c r="N460" s="209"/>
      <c r="O460" s="209"/>
      <c r="P460" s="209"/>
      <c r="Q460" s="209"/>
      <c r="R460" s="209"/>
      <c r="S460" s="209"/>
      <c r="T460" s="210"/>
      <c r="U460" s="14"/>
      <c r="V460" s="14"/>
      <c r="W460" s="14"/>
      <c r="X460" s="14"/>
      <c r="Y460" s="14"/>
      <c r="Z460" s="14"/>
      <c r="AA460" s="14"/>
      <c r="AB460" s="14"/>
      <c r="AC460" s="14"/>
      <c r="AD460" s="14"/>
      <c r="AE460" s="14"/>
      <c r="AT460" s="204" t="s">
        <v>265</v>
      </c>
      <c r="AU460" s="204" t="s">
        <v>85</v>
      </c>
      <c r="AV460" s="14" t="s">
        <v>85</v>
      </c>
      <c r="AW460" s="14" t="s">
        <v>32</v>
      </c>
      <c r="AX460" s="14" t="s">
        <v>75</v>
      </c>
      <c r="AY460" s="204" t="s">
        <v>257</v>
      </c>
    </row>
    <row r="461" s="15" customFormat="1">
      <c r="A461" s="15"/>
      <c r="B461" s="211"/>
      <c r="C461" s="15"/>
      <c r="D461" s="196" t="s">
        <v>265</v>
      </c>
      <c r="E461" s="212" t="s">
        <v>1</v>
      </c>
      <c r="F461" s="213" t="s">
        <v>271</v>
      </c>
      <c r="G461" s="15"/>
      <c r="H461" s="214">
        <v>13.805999999999999</v>
      </c>
      <c r="I461" s="215"/>
      <c r="J461" s="15"/>
      <c r="K461" s="15"/>
      <c r="L461" s="211"/>
      <c r="M461" s="216"/>
      <c r="N461" s="217"/>
      <c r="O461" s="217"/>
      <c r="P461" s="217"/>
      <c r="Q461" s="217"/>
      <c r="R461" s="217"/>
      <c r="S461" s="217"/>
      <c r="T461" s="218"/>
      <c r="U461" s="15"/>
      <c r="V461" s="15"/>
      <c r="W461" s="15"/>
      <c r="X461" s="15"/>
      <c r="Y461" s="15"/>
      <c r="Z461" s="15"/>
      <c r="AA461" s="15"/>
      <c r="AB461" s="15"/>
      <c r="AC461" s="15"/>
      <c r="AD461" s="15"/>
      <c r="AE461" s="15"/>
      <c r="AT461" s="212" t="s">
        <v>265</v>
      </c>
      <c r="AU461" s="212" t="s">
        <v>85</v>
      </c>
      <c r="AV461" s="15" t="s">
        <v>108</v>
      </c>
      <c r="AW461" s="15" t="s">
        <v>32</v>
      </c>
      <c r="AX461" s="15" t="s">
        <v>82</v>
      </c>
      <c r="AY461" s="212" t="s">
        <v>257</v>
      </c>
    </row>
    <row r="462" s="2" customFormat="1" ht="24.15" customHeight="1">
      <c r="A462" s="38"/>
      <c r="B462" s="181"/>
      <c r="C462" s="182" t="s">
        <v>374</v>
      </c>
      <c r="D462" s="182" t="s">
        <v>259</v>
      </c>
      <c r="E462" s="183" t="s">
        <v>4747</v>
      </c>
      <c r="F462" s="184" t="s">
        <v>4748</v>
      </c>
      <c r="G462" s="185" t="s">
        <v>323</v>
      </c>
      <c r="H462" s="186">
        <v>496.79000000000002</v>
      </c>
      <c r="I462" s="187"/>
      <c r="J462" s="188">
        <f>ROUND(I462*H462,2)</f>
        <v>0</v>
      </c>
      <c r="K462" s="184" t="s">
        <v>263</v>
      </c>
      <c r="L462" s="39"/>
      <c r="M462" s="189" t="s">
        <v>1</v>
      </c>
      <c r="N462" s="190" t="s">
        <v>40</v>
      </c>
      <c r="O462" s="77"/>
      <c r="P462" s="191">
        <f>O462*H462</f>
        <v>0</v>
      </c>
      <c r="Q462" s="191">
        <v>0</v>
      </c>
      <c r="R462" s="191">
        <f>Q462*H462</f>
        <v>0</v>
      </c>
      <c r="S462" s="191">
        <v>0</v>
      </c>
      <c r="T462" s="192">
        <f>S462*H462</f>
        <v>0</v>
      </c>
      <c r="U462" s="38"/>
      <c r="V462" s="38"/>
      <c r="W462" s="38"/>
      <c r="X462" s="38"/>
      <c r="Y462" s="38"/>
      <c r="Z462" s="38"/>
      <c r="AA462" s="38"/>
      <c r="AB462" s="38"/>
      <c r="AC462" s="38"/>
      <c r="AD462" s="38"/>
      <c r="AE462" s="38"/>
      <c r="AR462" s="193" t="s">
        <v>108</v>
      </c>
      <c r="AT462" s="193" t="s">
        <v>259</v>
      </c>
      <c r="AU462" s="193" t="s">
        <v>85</v>
      </c>
      <c r="AY462" s="19" t="s">
        <v>257</v>
      </c>
      <c r="BE462" s="194">
        <f>IF(N462="základní",J462,0)</f>
        <v>0</v>
      </c>
      <c r="BF462" s="194">
        <f>IF(N462="snížená",J462,0)</f>
        <v>0</v>
      </c>
      <c r="BG462" s="194">
        <f>IF(N462="zákl. přenesená",J462,0)</f>
        <v>0</v>
      </c>
      <c r="BH462" s="194">
        <f>IF(N462="sníž. přenesená",J462,0)</f>
        <v>0</v>
      </c>
      <c r="BI462" s="194">
        <f>IF(N462="nulová",J462,0)</f>
        <v>0</v>
      </c>
      <c r="BJ462" s="19" t="s">
        <v>82</v>
      </c>
      <c r="BK462" s="194">
        <f>ROUND(I462*H462,2)</f>
        <v>0</v>
      </c>
      <c r="BL462" s="19" t="s">
        <v>108</v>
      </c>
      <c r="BM462" s="193" t="s">
        <v>490</v>
      </c>
    </row>
    <row r="463" s="13" customFormat="1">
      <c r="A463" s="13"/>
      <c r="B463" s="195"/>
      <c r="C463" s="13"/>
      <c r="D463" s="196" t="s">
        <v>265</v>
      </c>
      <c r="E463" s="197" t="s">
        <v>1</v>
      </c>
      <c r="F463" s="198" t="s">
        <v>4640</v>
      </c>
      <c r="G463" s="13"/>
      <c r="H463" s="197" t="s">
        <v>1</v>
      </c>
      <c r="I463" s="199"/>
      <c r="J463" s="13"/>
      <c r="K463" s="13"/>
      <c r="L463" s="195"/>
      <c r="M463" s="200"/>
      <c r="N463" s="201"/>
      <c r="O463" s="201"/>
      <c r="P463" s="201"/>
      <c r="Q463" s="201"/>
      <c r="R463" s="201"/>
      <c r="S463" s="201"/>
      <c r="T463" s="202"/>
      <c r="U463" s="13"/>
      <c r="V463" s="13"/>
      <c r="W463" s="13"/>
      <c r="X463" s="13"/>
      <c r="Y463" s="13"/>
      <c r="Z463" s="13"/>
      <c r="AA463" s="13"/>
      <c r="AB463" s="13"/>
      <c r="AC463" s="13"/>
      <c r="AD463" s="13"/>
      <c r="AE463" s="13"/>
      <c r="AT463" s="197" t="s">
        <v>265</v>
      </c>
      <c r="AU463" s="197" t="s">
        <v>85</v>
      </c>
      <c r="AV463" s="13" t="s">
        <v>82</v>
      </c>
      <c r="AW463" s="13" t="s">
        <v>32</v>
      </c>
      <c r="AX463" s="13" t="s">
        <v>75</v>
      </c>
      <c r="AY463" s="197" t="s">
        <v>257</v>
      </c>
    </row>
    <row r="464" s="13" customFormat="1">
      <c r="A464" s="13"/>
      <c r="B464" s="195"/>
      <c r="C464" s="13"/>
      <c r="D464" s="196" t="s">
        <v>265</v>
      </c>
      <c r="E464" s="197" t="s">
        <v>1</v>
      </c>
      <c r="F464" s="198" t="s">
        <v>4641</v>
      </c>
      <c r="G464" s="13"/>
      <c r="H464" s="197" t="s">
        <v>1</v>
      </c>
      <c r="I464" s="199"/>
      <c r="J464" s="13"/>
      <c r="K464" s="13"/>
      <c r="L464" s="195"/>
      <c r="M464" s="200"/>
      <c r="N464" s="201"/>
      <c r="O464" s="201"/>
      <c r="P464" s="201"/>
      <c r="Q464" s="201"/>
      <c r="R464" s="201"/>
      <c r="S464" s="201"/>
      <c r="T464" s="202"/>
      <c r="U464" s="13"/>
      <c r="V464" s="13"/>
      <c r="W464" s="13"/>
      <c r="X464" s="13"/>
      <c r="Y464" s="13"/>
      <c r="Z464" s="13"/>
      <c r="AA464" s="13"/>
      <c r="AB464" s="13"/>
      <c r="AC464" s="13"/>
      <c r="AD464" s="13"/>
      <c r="AE464" s="13"/>
      <c r="AT464" s="197" t="s">
        <v>265</v>
      </c>
      <c r="AU464" s="197" t="s">
        <v>85</v>
      </c>
      <c r="AV464" s="13" t="s">
        <v>82</v>
      </c>
      <c r="AW464" s="13" t="s">
        <v>32</v>
      </c>
      <c r="AX464" s="13" t="s">
        <v>75</v>
      </c>
      <c r="AY464" s="197" t="s">
        <v>257</v>
      </c>
    </row>
    <row r="465" s="13" customFormat="1">
      <c r="A465" s="13"/>
      <c r="B465" s="195"/>
      <c r="C465" s="13"/>
      <c r="D465" s="196" t="s">
        <v>265</v>
      </c>
      <c r="E465" s="197" t="s">
        <v>1</v>
      </c>
      <c r="F465" s="198" t="s">
        <v>4642</v>
      </c>
      <c r="G465" s="13"/>
      <c r="H465" s="197" t="s">
        <v>1</v>
      </c>
      <c r="I465" s="199"/>
      <c r="J465" s="13"/>
      <c r="K465" s="13"/>
      <c r="L465" s="195"/>
      <c r="M465" s="200"/>
      <c r="N465" s="201"/>
      <c r="O465" s="201"/>
      <c r="P465" s="201"/>
      <c r="Q465" s="201"/>
      <c r="R465" s="201"/>
      <c r="S465" s="201"/>
      <c r="T465" s="202"/>
      <c r="U465" s="13"/>
      <c r="V465" s="13"/>
      <c r="W465" s="13"/>
      <c r="X465" s="13"/>
      <c r="Y465" s="13"/>
      <c r="Z465" s="13"/>
      <c r="AA465" s="13"/>
      <c r="AB465" s="13"/>
      <c r="AC465" s="13"/>
      <c r="AD465" s="13"/>
      <c r="AE465" s="13"/>
      <c r="AT465" s="197" t="s">
        <v>265</v>
      </c>
      <c r="AU465" s="197" t="s">
        <v>85</v>
      </c>
      <c r="AV465" s="13" t="s">
        <v>82</v>
      </c>
      <c r="AW465" s="13" t="s">
        <v>32</v>
      </c>
      <c r="AX465" s="13" t="s">
        <v>75</v>
      </c>
      <c r="AY465" s="197" t="s">
        <v>257</v>
      </c>
    </row>
    <row r="466" s="13" customFormat="1">
      <c r="A466" s="13"/>
      <c r="B466" s="195"/>
      <c r="C466" s="13"/>
      <c r="D466" s="196" t="s">
        <v>265</v>
      </c>
      <c r="E466" s="197" t="s">
        <v>1</v>
      </c>
      <c r="F466" s="198" t="s">
        <v>4643</v>
      </c>
      <c r="G466" s="13"/>
      <c r="H466" s="197" t="s">
        <v>1</v>
      </c>
      <c r="I466" s="199"/>
      <c r="J466" s="13"/>
      <c r="K466" s="13"/>
      <c r="L466" s="195"/>
      <c r="M466" s="200"/>
      <c r="N466" s="201"/>
      <c r="O466" s="201"/>
      <c r="P466" s="201"/>
      <c r="Q466" s="201"/>
      <c r="R466" s="201"/>
      <c r="S466" s="201"/>
      <c r="T466" s="202"/>
      <c r="U466" s="13"/>
      <c r="V466" s="13"/>
      <c r="W466" s="13"/>
      <c r="X466" s="13"/>
      <c r="Y466" s="13"/>
      <c r="Z466" s="13"/>
      <c r="AA466" s="13"/>
      <c r="AB466" s="13"/>
      <c r="AC466" s="13"/>
      <c r="AD466" s="13"/>
      <c r="AE466" s="13"/>
      <c r="AT466" s="197" t="s">
        <v>265</v>
      </c>
      <c r="AU466" s="197" t="s">
        <v>85</v>
      </c>
      <c r="AV466" s="13" t="s">
        <v>82</v>
      </c>
      <c r="AW466" s="13" t="s">
        <v>32</v>
      </c>
      <c r="AX466" s="13" t="s">
        <v>75</v>
      </c>
      <c r="AY466" s="197" t="s">
        <v>257</v>
      </c>
    </row>
    <row r="467" s="13" customFormat="1">
      <c r="A467" s="13"/>
      <c r="B467" s="195"/>
      <c r="C467" s="13"/>
      <c r="D467" s="196" t="s">
        <v>265</v>
      </c>
      <c r="E467" s="197" t="s">
        <v>1</v>
      </c>
      <c r="F467" s="198" t="s">
        <v>4647</v>
      </c>
      <c r="G467" s="13"/>
      <c r="H467" s="197" t="s">
        <v>1</v>
      </c>
      <c r="I467" s="199"/>
      <c r="J467" s="13"/>
      <c r="K467" s="13"/>
      <c r="L467" s="195"/>
      <c r="M467" s="200"/>
      <c r="N467" s="201"/>
      <c r="O467" s="201"/>
      <c r="P467" s="201"/>
      <c r="Q467" s="201"/>
      <c r="R467" s="201"/>
      <c r="S467" s="201"/>
      <c r="T467" s="202"/>
      <c r="U467" s="13"/>
      <c r="V467" s="13"/>
      <c r="W467" s="13"/>
      <c r="X467" s="13"/>
      <c r="Y467" s="13"/>
      <c r="Z467" s="13"/>
      <c r="AA467" s="13"/>
      <c r="AB467" s="13"/>
      <c r="AC467" s="13"/>
      <c r="AD467" s="13"/>
      <c r="AE467" s="13"/>
      <c r="AT467" s="197" t="s">
        <v>265</v>
      </c>
      <c r="AU467" s="197" t="s">
        <v>85</v>
      </c>
      <c r="AV467" s="13" t="s">
        <v>82</v>
      </c>
      <c r="AW467" s="13" t="s">
        <v>32</v>
      </c>
      <c r="AX467" s="13" t="s">
        <v>75</v>
      </c>
      <c r="AY467" s="197" t="s">
        <v>257</v>
      </c>
    </row>
    <row r="468" s="14" customFormat="1">
      <c r="A468" s="14"/>
      <c r="B468" s="203"/>
      <c r="C468" s="14"/>
      <c r="D468" s="196" t="s">
        <v>265</v>
      </c>
      <c r="E468" s="204" t="s">
        <v>1</v>
      </c>
      <c r="F468" s="205" t="s">
        <v>4665</v>
      </c>
      <c r="G468" s="14"/>
      <c r="H468" s="206">
        <v>25.239999999999998</v>
      </c>
      <c r="I468" s="207"/>
      <c r="J468" s="14"/>
      <c r="K468" s="14"/>
      <c r="L468" s="203"/>
      <c r="M468" s="208"/>
      <c r="N468" s="209"/>
      <c r="O468" s="209"/>
      <c r="P468" s="209"/>
      <c r="Q468" s="209"/>
      <c r="R468" s="209"/>
      <c r="S468" s="209"/>
      <c r="T468" s="210"/>
      <c r="U468" s="14"/>
      <c r="V468" s="14"/>
      <c r="W468" s="14"/>
      <c r="X468" s="14"/>
      <c r="Y468" s="14"/>
      <c r="Z468" s="14"/>
      <c r="AA468" s="14"/>
      <c r="AB468" s="14"/>
      <c r="AC468" s="14"/>
      <c r="AD468" s="14"/>
      <c r="AE468" s="14"/>
      <c r="AT468" s="204" t="s">
        <v>265</v>
      </c>
      <c r="AU468" s="204" t="s">
        <v>85</v>
      </c>
      <c r="AV468" s="14" t="s">
        <v>85</v>
      </c>
      <c r="AW468" s="14" t="s">
        <v>32</v>
      </c>
      <c r="AX468" s="14" t="s">
        <v>75</v>
      </c>
      <c r="AY468" s="204" t="s">
        <v>257</v>
      </c>
    </row>
    <row r="469" s="13" customFormat="1">
      <c r="A469" s="13"/>
      <c r="B469" s="195"/>
      <c r="C469" s="13"/>
      <c r="D469" s="196" t="s">
        <v>265</v>
      </c>
      <c r="E469" s="197" t="s">
        <v>1</v>
      </c>
      <c r="F469" s="198" t="s">
        <v>4649</v>
      </c>
      <c r="G469" s="13"/>
      <c r="H469" s="197" t="s">
        <v>1</v>
      </c>
      <c r="I469" s="199"/>
      <c r="J469" s="13"/>
      <c r="K469" s="13"/>
      <c r="L469" s="195"/>
      <c r="M469" s="200"/>
      <c r="N469" s="201"/>
      <c r="O469" s="201"/>
      <c r="P469" s="201"/>
      <c r="Q469" s="201"/>
      <c r="R469" s="201"/>
      <c r="S469" s="201"/>
      <c r="T469" s="202"/>
      <c r="U469" s="13"/>
      <c r="V469" s="13"/>
      <c r="W469" s="13"/>
      <c r="X469" s="13"/>
      <c r="Y469" s="13"/>
      <c r="Z469" s="13"/>
      <c r="AA469" s="13"/>
      <c r="AB469" s="13"/>
      <c r="AC469" s="13"/>
      <c r="AD469" s="13"/>
      <c r="AE469" s="13"/>
      <c r="AT469" s="197" t="s">
        <v>265</v>
      </c>
      <c r="AU469" s="197" t="s">
        <v>85</v>
      </c>
      <c r="AV469" s="13" t="s">
        <v>82</v>
      </c>
      <c r="AW469" s="13" t="s">
        <v>32</v>
      </c>
      <c r="AX469" s="13" t="s">
        <v>75</v>
      </c>
      <c r="AY469" s="197" t="s">
        <v>257</v>
      </c>
    </row>
    <row r="470" s="14" customFormat="1">
      <c r="A470" s="14"/>
      <c r="B470" s="203"/>
      <c r="C470" s="14"/>
      <c r="D470" s="196" t="s">
        <v>265</v>
      </c>
      <c r="E470" s="204" t="s">
        <v>1</v>
      </c>
      <c r="F470" s="205" t="s">
        <v>4666</v>
      </c>
      <c r="G470" s="14"/>
      <c r="H470" s="206">
        <v>16.190000000000001</v>
      </c>
      <c r="I470" s="207"/>
      <c r="J470" s="14"/>
      <c r="K470" s="14"/>
      <c r="L470" s="203"/>
      <c r="M470" s="208"/>
      <c r="N470" s="209"/>
      <c r="O470" s="209"/>
      <c r="P470" s="209"/>
      <c r="Q470" s="209"/>
      <c r="R470" s="209"/>
      <c r="S470" s="209"/>
      <c r="T470" s="210"/>
      <c r="U470" s="14"/>
      <c r="V470" s="14"/>
      <c r="W470" s="14"/>
      <c r="X470" s="14"/>
      <c r="Y470" s="14"/>
      <c r="Z470" s="14"/>
      <c r="AA470" s="14"/>
      <c r="AB470" s="14"/>
      <c r="AC470" s="14"/>
      <c r="AD470" s="14"/>
      <c r="AE470" s="14"/>
      <c r="AT470" s="204" t="s">
        <v>265</v>
      </c>
      <c r="AU470" s="204" t="s">
        <v>85</v>
      </c>
      <c r="AV470" s="14" t="s">
        <v>85</v>
      </c>
      <c r="AW470" s="14" t="s">
        <v>32</v>
      </c>
      <c r="AX470" s="14" t="s">
        <v>75</v>
      </c>
      <c r="AY470" s="204" t="s">
        <v>257</v>
      </c>
    </row>
    <row r="471" s="13" customFormat="1">
      <c r="A471" s="13"/>
      <c r="B471" s="195"/>
      <c r="C471" s="13"/>
      <c r="D471" s="196" t="s">
        <v>265</v>
      </c>
      <c r="E471" s="197" t="s">
        <v>1</v>
      </c>
      <c r="F471" s="198" t="s">
        <v>4667</v>
      </c>
      <c r="G471" s="13"/>
      <c r="H471" s="197" t="s">
        <v>1</v>
      </c>
      <c r="I471" s="199"/>
      <c r="J471" s="13"/>
      <c r="K471" s="13"/>
      <c r="L471" s="195"/>
      <c r="M471" s="200"/>
      <c r="N471" s="201"/>
      <c r="O471" s="201"/>
      <c r="P471" s="201"/>
      <c r="Q471" s="201"/>
      <c r="R471" s="201"/>
      <c r="S471" s="201"/>
      <c r="T471" s="202"/>
      <c r="U471" s="13"/>
      <c r="V471" s="13"/>
      <c r="W471" s="13"/>
      <c r="X471" s="13"/>
      <c r="Y471" s="13"/>
      <c r="Z471" s="13"/>
      <c r="AA471" s="13"/>
      <c r="AB471" s="13"/>
      <c r="AC471" s="13"/>
      <c r="AD471" s="13"/>
      <c r="AE471" s="13"/>
      <c r="AT471" s="197" t="s">
        <v>265</v>
      </c>
      <c r="AU471" s="197" t="s">
        <v>85</v>
      </c>
      <c r="AV471" s="13" t="s">
        <v>82</v>
      </c>
      <c r="AW471" s="13" t="s">
        <v>32</v>
      </c>
      <c r="AX471" s="13" t="s">
        <v>75</v>
      </c>
      <c r="AY471" s="197" t="s">
        <v>257</v>
      </c>
    </row>
    <row r="472" s="14" customFormat="1">
      <c r="A472" s="14"/>
      <c r="B472" s="203"/>
      <c r="C472" s="14"/>
      <c r="D472" s="196" t="s">
        <v>265</v>
      </c>
      <c r="E472" s="204" t="s">
        <v>1</v>
      </c>
      <c r="F472" s="205" t="s">
        <v>4668</v>
      </c>
      <c r="G472" s="14"/>
      <c r="H472" s="206">
        <v>24.489999999999998</v>
      </c>
      <c r="I472" s="207"/>
      <c r="J472" s="14"/>
      <c r="K472" s="14"/>
      <c r="L472" s="203"/>
      <c r="M472" s="208"/>
      <c r="N472" s="209"/>
      <c r="O472" s="209"/>
      <c r="P472" s="209"/>
      <c r="Q472" s="209"/>
      <c r="R472" s="209"/>
      <c r="S472" s="209"/>
      <c r="T472" s="210"/>
      <c r="U472" s="14"/>
      <c r="V472" s="14"/>
      <c r="W472" s="14"/>
      <c r="X472" s="14"/>
      <c r="Y472" s="14"/>
      <c r="Z472" s="14"/>
      <c r="AA472" s="14"/>
      <c r="AB472" s="14"/>
      <c r="AC472" s="14"/>
      <c r="AD472" s="14"/>
      <c r="AE472" s="14"/>
      <c r="AT472" s="204" t="s">
        <v>265</v>
      </c>
      <c r="AU472" s="204" t="s">
        <v>85</v>
      </c>
      <c r="AV472" s="14" t="s">
        <v>85</v>
      </c>
      <c r="AW472" s="14" t="s">
        <v>32</v>
      </c>
      <c r="AX472" s="14" t="s">
        <v>75</v>
      </c>
      <c r="AY472" s="204" t="s">
        <v>257</v>
      </c>
    </row>
    <row r="473" s="13" customFormat="1">
      <c r="A473" s="13"/>
      <c r="B473" s="195"/>
      <c r="C473" s="13"/>
      <c r="D473" s="196" t="s">
        <v>265</v>
      </c>
      <c r="E473" s="197" t="s">
        <v>1</v>
      </c>
      <c r="F473" s="198" t="s">
        <v>4669</v>
      </c>
      <c r="G473" s="13"/>
      <c r="H473" s="197" t="s">
        <v>1</v>
      </c>
      <c r="I473" s="199"/>
      <c r="J473" s="13"/>
      <c r="K473" s="13"/>
      <c r="L473" s="195"/>
      <c r="M473" s="200"/>
      <c r="N473" s="201"/>
      <c r="O473" s="201"/>
      <c r="P473" s="201"/>
      <c r="Q473" s="201"/>
      <c r="R473" s="201"/>
      <c r="S473" s="201"/>
      <c r="T473" s="202"/>
      <c r="U473" s="13"/>
      <c r="V473" s="13"/>
      <c r="W473" s="13"/>
      <c r="X473" s="13"/>
      <c r="Y473" s="13"/>
      <c r="Z473" s="13"/>
      <c r="AA473" s="13"/>
      <c r="AB473" s="13"/>
      <c r="AC473" s="13"/>
      <c r="AD473" s="13"/>
      <c r="AE473" s="13"/>
      <c r="AT473" s="197" t="s">
        <v>265</v>
      </c>
      <c r="AU473" s="197" t="s">
        <v>85</v>
      </c>
      <c r="AV473" s="13" t="s">
        <v>82</v>
      </c>
      <c r="AW473" s="13" t="s">
        <v>32</v>
      </c>
      <c r="AX473" s="13" t="s">
        <v>75</v>
      </c>
      <c r="AY473" s="197" t="s">
        <v>257</v>
      </c>
    </row>
    <row r="474" s="14" customFormat="1">
      <c r="A474" s="14"/>
      <c r="B474" s="203"/>
      <c r="C474" s="14"/>
      <c r="D474" s="196" t="s">
        <v>265</v>
      </c>
      <c r="E474" s="204" t="s">
        <v>1</v>
      </c>
      <c r="F474" s="205" t="s">
        <v>4670</v>
      </c>
      <c r="G474" s="14"/>
      <c r="H474" s="206">
        <v>12.16</v>
      </c>
      <c r="I474" s="207"/>
      <c r="J474" s="14"/>
      <c r="K474" s="14"/>
      <c r="L474" s="203"/>
      <c r="M474" s="208"/>
      <c r="N474" s="209"/>
      <c r="O474" s="209"/>
      <c r="P474" s="209"/>
      <c r="Q474" s="209"/>
      <c r="R474" s="209"/>
      <c r="S474" s="209"/>
      <c r="T474" s="210"/>
      <c r="U474" s="14"/>
      <c r="V474" s="14"/>
      <c r="W474" s="14"/>
      <c r="X474" s="14"/>
      <c r="Y474" s="14"/>
      <c r="Z474" s="14"/>
      <c r="AA474" s="14"/>
      <c r="AB474" s="14"/>
      <c r="AC474" s="14"/>
      <c r="AD474" s="14"/>
      <c r="AE474" s="14"/>
      <c r="AT474" s="204" t="s">
        <v>265</v>
      </c>
      <c r="AU474" s="204" t="s">
        <v>85</v>
      </c>
      <c r="AV474" s="14" t="s">
        <v>85</v>
      </c>
      <c r="AW474" s="14" t="s">
        <v>32</v>
      </c>
      <c r="AX474" s="14" t="s">
        <v>75</v>
      </c>
      <c r="AY474" s="204" t="s">
        <v>257</v>
      </c>
    </row>
    <row r="475" s="13" customFormat="1">
      <c r="A475" s="13"/>
      <c r="B475" s="195"/>
      <c r="C475" s="13"/>
      <c r="D475" s="196" t="s">
        <v>265</v>
      </c>
      <c r="E475" s="197" t="s">
        <v>1</v>
      </c>
      <c r="F475" s="198" t="s">
        <v>4671</v>
      </c>
      <c r="G475" s="13"/>
      <c r="H475" s="197" t="s">
        <v>1</v>
      </c>
      <c r="I475" s="199"/>
      <c r="J475" s="13"/>
      <c r="K475" s="13"/>
      <c r="L475" s="195"/>
      <c r="M475" s="200"/>
      <c r="N475" s="201"/>
      <c r="O475" s="201"/>
      <c r="P475" s="201"/>
      <c r="Q475" s="201"/>
      <c r="R475" s="201"/>
      <c r="S475" s="201"/>
      <c r="T475" s="202"/>
      <c r="U475" s="13"/>
      <c r="V475" s="13"/>
      <c r="W475" s="13"/>
      <c r="X475" s="13"/>
      <c r="Y475" s="13"/>
      <c r="Z475" s="13"/>
      <c r="AA475" s="13"/>
      <c r="AB475" s="13"/>
      <c r="AC475" s="13"/>
      <c r="AD475" s="13"/>
      <c r="AE475" s="13"/>
      <c r="AT475" s="197" t="s">
        <v>265</v>
      </c>
      <c r="AU475" s="197" t="s">
        <v>85</v>
      </c>
      <c r="AV475" s="13" t="s">
        <v>82</v>
      </c>
      <c r="AW475" s="13" t="s">
        <v>32</v>
      </c>
      <c r="AX475" s="13" t="s">
        <v>75</v>
      </c>
      <c r="AY475" s="197" t="s">
        <v>257</v>
      </c>
    </row>
    <row r="476" s="14" customFormat="1">
      <c r="A476" s="14"/>
      <c r="B476" s="203"/>
      <c r="C476" s="14"/>
      <c r="D476" s="196" t="s">
        <v>265</v>
      </c>
      <c r="E476" s="204" t="s">
        <v>1</v>
      </c>
      <c r="F476" s="205" t="s">
        <v>4672</v>
      </c>
      <c r="G476" s="14"/>
      <c r="H476" s="206">
        <v>30.32</v>
      </c>
      <c r="I476" s="207"/>
      <c r="J476" s="14"/>
      <c r="K476" s="14"/>
      <c r="L476" s="203"/>
      <c r="M476" s="208"/>
      <c r="N476" s="209"/>
      <c r="O476" s="209"/>
      <c r="P476" s="209"/>
      <c r="Q476" s="209"/>
      <c r="R476" s="209"/>
      <c r="S476" s="209"/>
      <c r="T476" s="210"/>
      <c r="U476" s="14"/>
      <c r="V476" s="14"/>
      <c r="W476" s="14"/>
      <c r="X476" s="14"/>
      <c r="Y476" s="14"/>
      <c r="Z476" s="14"/>
      <c r="AA476" s="14"/>
      <c r="AB476" s="14"/>
      <c r="AC476" s="14"/>
      <c r="AD476" s="14"/>
      <c r="AE476" s="14"/>
      <c r="AT476" s="204" t="s">
        <v>265</v>
      </c>
      <c r="AU476" s="204" t="s">
        <v>85</v>
      </c>
      <c r="AV476" s="14" t="s">
        <v>85</v>
      </c>
      <c r="AW476" s="14" t="s">
        <v>32</v>
      </c>
      <c r="AX476" s="14" t="s">
        <v>75</v>
      </c>
      <c r="AY476" s="204" t="s">
        <v>257</v>
      </c>
    </row>
    <row r="477" s="13" customFormat="1">
      <c r="A477" s="13"/>
      <c r="B477" s="195"/>
      <c r="C477" s="13"/>
      <c r="D477" s="196" t="s">
        <v>265</v>
      </c>
      <c r="E477" s="197" t="s">
        <v>1</v>
      </c>
      <c r="F477" s="198" t="s">
        <v>4673</v>
      </c>
      <c r="G477" s="13"/>
      <c r="H477" s="197" t="s">
        <v>1</v>
      </c>
      <c r="I477" s="199"/>
      <c r="J477" s="13"/>
      <c r="K477" s="13"/>
      <c r="L477" s="195"/>
      <c r="M477" s="200"/>
      <c r="N477" s="201"/>
      <c r="O477" s="201"/>
      <c r="P477" s="201"/>
      <c r="Q477" s="201"/>
      <c r="R477" s="201"/>
      <c r="S477" s="201"/>
      <c r="T477" s="202"/>
      <c r="U477" s="13"/>
      <c r="V477" s="13"/>
      <c r="W477" s="13"/>
      <c r="X477" s="13"/>
      <c r="Y477" s="13"/>
      <c r="Z477" s="13"/>
      <c r="AA477" s="13"/>
      <c r="AB477" s="13"/>
      <c r="AC477" s="13"/>
      <c r="AD477" s="13"/>
      <c r="AE477" s="13"/>
      <c r="AT477" s="197" t="s">
        <v>265</v>
      </c>
      <c r="AU477" s="197" t="s">
        <v>85</v>
      </c>
      <c r="AV477" s="13" t="s">
        <v>82</v>
      </c>
      <c r="AW477" s="13" t="s">
        <v>32</v>
      </c>
      <c r="AX477" s="13" t="s">
        <v>75</v>
      </c>
      <c r="AY477" s="197" t="s">
        <v>257</v>
      </c>
    </row>
    <row r="478" s="14" customFormat="1">
      <c r="A478" s="14"/>
      <c r="B478" s="203"/>
      <c r="C478" s="14"/>
      <c r="D478" s="196" t="s">
        <v>265</v>
      </c>
      <c r="E478" s="204" t="s">
        <v>1</v>
      </c>
      <c r="F478" s="205" t="s">
        <v>4152</v>
      </c>
      <c r="G478" s="14"/>
      <c r="H478" s="206">
        <v>19.739999999999998</v>
      </c>
      <c r="I478" s="207"/>
      <c r="J478" s="14"/>
      <c r="K478" s="14"/>
      <c r="L478" s="203"/>
      <c r="M478" s="208"/>
      <c r="N478" s="209"/>
      <c r="O478" s="209"/>
      <c r="P478" s="209"/>
      <c r="Q478" s="209"/>
      <c r="R478" s="209"/>
      <c r="S478" s="209"/>
      <c r="T478" s="210"/>
      <c r="U478" s="14"/>
      <c r="V478" s="14"/>
      <c r="W478" s="14"/>
      <c r="X478" s="14"/>
      <c r="Y478" s="14"/>
      <c r="Z478" s="14"/>
      <c r="AA478" s="14"/>
      <c r="AB478" s="14"/>
      <c r="AC478" s="14"/>
      <c r="AD478" s="14"/>
      <c r="AE478" s="14"/>
      <c r="AT478" s="204" t="s">
        <v>265</v>
      </c>
      <c r="AU478" s="204" t="s">
        <v>85</v>
      </c>
      <c r="AV478" s="14" t="s">
        <v>85</v>
      </c>
      <c r="AW478" s="14" t="s">
        <v>32</v>
      </c>
      <c r="AX478" s="14" t="s">
        <v>75</v>
      </c>
      <c r="AY478" s="204" t="s">
        <v>257</v>
      </c>
    </row>
    <row r="479" s="13" customFormat="1">
      <c r="A479" s="13"/>
      <c r="B479" s="195"/>
      <c r="C479" s="13"/>
      <c r="D479" s="196" t="s">
        <v>265</v>
      </c>
      <c r="E479" s="197" t="s">
        <v>1</v>
      </c>
      <c r="F479" s="198" t="s">
        <v>4674</v>
      </c>
      <c r="G479" s="13"/>
      <c r="H479" s="197" t="s">
        <v>1</v>
      </c>
      <c r="I479" s="199"/>
      <c r="J479" s="13"/>
      <c r="K479" s="13"/>
      <c r="L479" s="195"/>
      <c r="M479" s="200"/>
      <c r="N479" s="201"/>
      <c r="O479" s="201"/>
      <c r="P479" s="201"/>
      <c r="Q479" s="201"/>
      <c r="R479" s="201"/>
      <c r="S479" s="201"/>
      <c r="T479" s="202"/>
      <c r="U479" s="13"/>
      <c r="V479" s="13"/>
      <c r="W479" s="13"/>
      <c r="X479" s="13"/>
      <c r="Y479" s="13"/>
      <c r="Z479" s="13"/>
      <c r="AA479" s="13"/>
      <c r="AB479" s="13"/>
      <c r="AC479" s="13"/>
      <c r="AD479" s="13"/>
      <c r="AE479" s="13"/>
      <c r="AT479" s="197" t="s">
        <v>265</v>
      </c>
      <c r="AU479" s="197" t="s">
        <v>85</v>
      </c>
      <c r="AV479" s="13" t="s">
        <v>82</v>
      </c>
      <c r="AW479" s="13" t="s">
        <v>32</v>
      </c>
      <c r="AX479" s="13" t="s">
        <v>75</v>
      </c>
      <c r="AY479" s="197" t="s">
        <v>257</v>
      </c>
    </row>
    <row r="480" s="14" customFormat="1">
      <c r="A480" s="14"/>
      <c r="B480" s="203"/>
      <c r="C480" s="14"/>
      <c r="D480" s="196" t="s">
        <v>265</v>
      </c>
      <c r="E480" s="204" t="s">
        <v>1</v>
      </c>
      <c r="F480" s="205" t="s">
        <v>4675</v>
      </c>
      <c r="G480" s="14"/>
      <c r="H480" s="206">
        <v>14.33</v>
      </c>
      <c r="I480" s="207"/>
      <c r="J480" s="14"/>
      <c r="K480" s="14"/>
      <c r="L480" s="203"/>
      <c r="M480" s="208"/>
      <c r="N480" s="209"/>
      <c r="O480" s="209"/>
      <c r="P480" s="209"/>
      <c r="Q480" s="209"/>
      <c r="R480" s="209"/>
      <c r="S480" s="209"/>
      <c r="T480" s="210"/>
      <c r="U480" s="14"/>
      <c r="V480" s="14"/>
      <c r="W480" s="14"/>
      <c r="X480" s="14"/>
      <c r="Y480" s="14"/>
      <c r="Z480" s="14"/>
      <c r="AA480" s="14"/>
      <c r="AB480" s="14"/>
      <c r="AC480" s="14"/>
      <c r="AD480" s="14"/>
      <c r="AE480" s="14"/>
      <c r="AT480" s="204" t="s">
        <v>265</v>
      </c>
      <c r="AU480" s="204" t="s">
        <v>85</v>
      </c>
      <c r="AV480" s="14" t="s">
        <v>85</v>
      </c>
      <c r="AW480" s="14" t="s">
        <v>32</v>
      </c>
      <c r="AX480" s="14" t="s">
        <v>75</v>
      </c>
      <c r="AY480" s="204" t="s">
        <v>257</v>
      </c>
    </row>
    <row r="481" s="13" customFormat="1">
      <c r="A481" s="13"/>
      <c r="B481" s="195"/>
      <c r="C481" s="13"/>
      <c r="D481" s="196" t="s">
        <v>265</v>
      </c>
      <c r="E481" s="197" t="s">
        <v>1</v>
      </c>
      <c r="F481" s="198" t="s">
        <v>4676</v>
      </c>
      <c r="G481" s="13"/>
      <c r="H481" s="197" t="s">
        <v>1</v>
      </c>
      <c r="I481" s="199"/>
      <c r="J481" s="13"/>
      <c r="K481" s="13"/>
      <c r="L481" s="195"/>
      <c r="M481" s="200"/>
      <c r="N481" s="201"/>
      <c r="O481" s="201"/>
      <c r="P481" s="201"/>
      <c r="Q481" s="201"/>
      <c r="R481" s="201"/>
      <c r="S481" s="201"/>
      <c r="T481" s="202"/>
      <c r="U481" s="13"/>
      <c r="V481" s="13"/>
      <c r="W481" s="13"/>
      <c r="X481" s="13"/>
      <c r="Y481" s="13"/>
      <c r="Z481" s="13"/>
      <c r="AA481" s="13"/>
      <c r="AB481" s="13"/>
      <c r="AC481" s="13"/>
      <c r="AD481" s="13"/>
      <c r="AE481" s="13"/>
      <c r="AT481" s="197" t="s">
        <v>265</v>
      </c>
      <c r="AU481" s="197" t="s">
        <v>85</v>
      </c>
      <c r="AV481" s="13" t="s">
        <v>82</v>
      </c>
      <c r="AW481" s="13" t="s">
        <v>32</v>
      </c>
      <c r="AX481" s="13" t="s">
        <v>75</v>
      </c>
      <c r="AY481" s="197" t="s">
        <v>257</v>
      </c>
    </row>
    <row r="482" s="14" customFormat="1">
      <c r="A482" s="14"/>
      <c r="B482" s="203"/>
      <c r="C482" s="14"/>
      <c r="D482" s="196" t="s">
        <v>265</v>
      </c>
      <c r="E482" s="204" t="s">
        <v>1</v>
      </c>
      <c r="F482" s="205" t="s">
        <v>4677</v>
      </c>
      <c r="G482" s="14"/>
      <c r="H482" s="206">
        <v>23.780000000000001</v>
      </c>
      <c r="I482" s="207"/>
      <c r="J482" s="14"/>
      <c r="K482" s="14"/>
      <c r="L482" s="203"/>
      <c r="M482" s="208"/>
      <c r="N482" s="209"/>
      <c r="O482" s="209"/>
      <c r="P482" s="209"/>
      <c r="Q482" s="209"/>
      <c r="R482" s="209"/>
      <c r="S482" s="209"/>
      <c r="T482" s="210"/>
      <c r="U482" s="14"/>
      <c r="V482" s="14"/>
      <c r="W482" s="14"/>
      <c r="X482" s="14"/>
      <c r="Y482" s="14"/>
      <c r="Z482" s="14"/>
      <c r="AA482" s="14"/>
      <c r="AB482" s="14"/>
      <c r="AC482" s="14"/>
      <c r="AD482" s="14"/>
      <c r="AE482" s="14"/>
      <c r="AT482" s="204" t="s">
        <v>265</v>
      </c>
      <c r="AU482" s="204" t="s">
        <v>85</v>
      </c>
      <c r="AV482" s="14" t="s">
        <v>85</v>
      </c>
      <c r="AW482" s="14" t="s">
        <v>32</v>
      </c>
      <c r="AX482" s="14" t="s">
        <v>75</v>
      </c>
      <c r="AY482" s="204" t="s">
        <v>257</v>
      </c>
    </row>
    <row r="483" s="13" customFormat="1">
      <c r="A483" s="13"/>
      <c r="B483" s="195"/>
      <c r="C483" s="13"/>
      <c r="D483" s="196" t="s">
        <v>265</v>
      </c>
      <c r="E483" s="197" t="s">
        <v>1</v>
      </c>
      <c r="F483" s="198" t="s">
        <v>4678</v>
      </c>
      <c r="G483" s="13"/>
      <c r="H483" s="197" t="s">
        <v>1</v>
      </c>
      <c r="I483" s="199"/>
      <c r="J483" s="13"/>
      <c r="K483" s="13"/>
      <c r="L483" s="195"/>
      <c r="M483" s="200"/>
      <c r="N483" s="201"/>
      <c r="O483" s="201"/>
      <c r="P483" s="201"/>
      <c r="Q483" s="201"/>
      <c r="R483" s="201"/>
      <c r="S483" s="201"/>
      <c r="T483" s="202"/>
      <c r="U483" s="13"/>
      <c r="V483" s="13"/>
      <c r="W483" s="13"/>
      <c r="X483" s="13"/>
      <c r="Y483" s="13"/>
      <c r="Z483" s="13"/>
      <c r="AA483" s="13"/>
      <c r="AB483" s="13"/>
      <c r="AC483" s="13"/>
      <c r="AD483" s="13"/>
      <c r="AE483" s="13"/>
      <c r="AT483" s="197" t="s">
        <v>265</v>
      </c>
      <c r="AU483" s="197" t="s">
        <v>85</v>
      </c>
      <c r="AV483" s="13" t="s">
        <v>82</v>
      </c>
      <c r="AW483" s="13" t="s">
        <v>32</v>
      </c>
      <c r="AX483" s="13" t="s">
        <v>75</v>
      </c>
      <c r="AY483" s="197" t="s">
        <v>257</v>
      </c>
    </row>
    <row r="484" s="14" customFormat="1">
      <c r="A484" s="14"/>
      <c r="B484" s="203"/>
      <c r="C484" s="14"/>
      <c r="D484" s="196" t="s">
        <v>265</v>
      </c>
      <c r="E484" s="204" t="s">
        <v>1</v>
      </c>
      <c r="F484" s="205" t="s">
        <v>4679</v>
      </c>
      <c r="G484" s="14"/>
      <c r="H484" s="206">
        <v>16.140000000000001</v>
      </c>
      <c r="I484" s="207"/>
      <c r="J484" s="14"/>
      <c r="K484" s="14"/>
      <c r="L484" s="203"/>
      <c r="M484" s="208"/>
      <c r="N484" s="209"/>
      <c r="O484" s="209"/>
      <c r="P484" s="209"/>
      <c r="Q484" s="209"/>
      <c r="R484" s="209"/>
      <c r="S484" s="209"/>
      <c r="T484" s="210"/>
      <c r="U484" s="14"/>
      <c r="V484" s="14"/>
      <c r="W484" s="14"/>
      <c r="X484" s="14"/>
      <c r="Y484" s="14"/>
      <c r="Z484" s="14"/>
      <c r="AA484" s="14"/>
      <c r="AB484" s="14"/>
      <c r="AC484" s="14"/>
      <c r="AD484" s="14"/>
      <c r="AE484" s="14"/>
      <c r="AT484" s="204" t="s">
        <v>265</v>
      </c>
      <c r="AU484" s="204" t="s">
        <v>85</v>
      </c>
      <c r="AV484" s="14" t="s">
        <v>85</v>
      </c>
      <c r="AW484" s="14" t="s">
        <v>32</v>
      </c>
      <c r="AX484" s="14" t="s">
        <v>75</v>
      </c>
      <c r="AY484" s="204" t="s">
        <v>257</v>
      </c>
    </row>
    <row r="485" s="13" customFormat="1">
      <c r="A485" s="13"/>
      <c r="B485" s="195"/>
      <c r="C485" s="13"/>
      <c r="D485" s="196" t="s">
        <v>265</v>
      </c>
      <c r="E485" s="197" t="s">
        <v>1</v>
      </c>
      <c r="F485" s="198" t="s">
        <v>4651</v>
      </c>
      <c r="G485" s="13"/>
      <c r="H485" s="197" t="s">
        <v>1</v>
      </c>
      <c r="I485" s="199"/>
      <c r="J485" s="13"/>
      <c r="K485" s="13"/>
      <c r="L485" s="195"/>
      <c r="M485" s="200"/>
      <c r="N485" s="201"/>
      <c r="O485" s="201"/>
      <c r="P485" s="201"/>
      <c r="Q485" s="201"/>
      <c r="R485" s="201"/>
      <c r="S485" s="201"/>
      <c r="T485" s="202"/>
      <c r="U485" s="13"/>
      <c r="V485" s="13"/>
      <c r="W485" s="13"/>
      <c r="X485" s="13"/>
      <c r="Y485" s="13"/>
      <c r="Z485" s="13"/>
      <c r="AA485" s="13"/>
      <c r="AB485" s="13"/>
      <c r="AC485" s="13"/>
      <c r="AD485" s="13"/>
      <c r="AE485" s="13"/>
      <c r="AT485" s="197" t="s">
        <v>265</v>
      </c>
      <c r="AU485" s="197" t="s">
        <v>85</v>
      </c>
      <c r="AV485" s="13" t="s">
        <v>82</v>
      </c>
      <c r="AW485" s="13" t="s">
        <v>32</v>
      </c>
      <c r="AX485" s="13" t="s">
        <v>75</v>
      </c>
      <c r="AY485" s="197" t="s">
        <v>257</v>
      </c>
    </row>
    <row r="486" s="14" customFormat="1">
      <c r="A486" s="14"/>
      <c r="B486" s="203"/>
      <c r="C486" s="14"/>
      <c r="D486" s="196" t="s">
        <v>265</v>
      </c>
      <c r="E486" s="204" t="s">
        <v>1</v>
      </c>
      <c r="F486" s="205" t="s">
        <v>4680</v>
      </c>
      <c r="G486" s="14"/>
      <c r="H486" s="206">
        <v>14.09</v>
      </c>
      <c r="I486" s="207"/>
      <c r="J486" s="14"/>
      <c r="K486" s="14"/>
      <c r="L486" s="203"/>
      <c r="M486" s="208"/>
      <c r="N486" s="209"/>
      <c r="O486" s="209"/>
      <c r="P486" s="209"/>
      <c r="Q486" s="209"/>
      <c r="R486" s="209"/>
      <c r="S486" s="209"/>
      <c r="T486" s="210"/>
      <c r="U486" s="14"/>
      <c r="V486" s="14"/>
      <c r="W486" s="14"/>
      <c r="X486" s="14"/>
      <c r="Y486" s="14"/>
      <c r="Z486" s="14"/>
      <c r="AA486" s="14"/>
      <c r="AB486" s="14"/>
      <c r="AC486" s="14"/>
      <c r="AD486" s="14"/>
      <c r="AE486" s="14"/>
      <c r="AT486" s="204" t="s">
        <v>265</v>
      </c>
      <c r="AU486" s="204" t="s">
        <v>85</v>
      </c>
      <c r="AV486" s="14" t="s">
        <v>85</v>
      </c>
      <c r="AW486" s="14" t="s">
        <v>32</v>
      </c>
      <c r="AX486" s="14" t="s">
        <v>75</v>
      </c>
      <c r="AY486" s="204" t="s">
        <v>257</v>
      </c>
    </row>
    <row r="487" s="13" customFormat="1">
      <c r="A487" s="13"/>
      <c r="B487" s="195"/>
      <c r="C487" s="13"/>
      <c r="D487" s="196" t="s">
        <v>265</v>
      </c>
      <c r="E487" s="197" t="s">
        <v>1</v>
      </c>
      <c r="F487" s="198" t="s">
        <v>4653</v>
      </c>
      <c r="G487" s="13"/>
      <c r="H487" s="197" t="s">
        <v>1</v>
      </c>
      <c r="I487" s="199"/>
      <c r="J487" s="13"/>
      <c r="K487" s="13"/>
      <c r="L487" s="195"/>
      <c r="M487" s="200"/>
      <c r="N487" s="201"/>
      <c r="O487" s="201"/>
      <c r="P487" s="201"/>
      <c r="Q487" s="201"/>
      <c r="R487" s="201"/>
      <c r="S487" s="201"/>
      <c r="T487" s="202"/>
      <c r="U487" s="13"/>
      <c r="V487" s="13"/>
      <c r="W487" s="13"/>
      <c r="X487" s="13"/>
      <c r="Y487" s="13"/>
      <c r="Z487" s="13"/>
      <c r="AA487" s="13"/>
      <c r="AB487" s="13"/>
      <c r="AC487" s="13"/>
      <c r="AD487" s="13"/>
      <c r="AE487" s="13"/>
      <c r="AT487" s="197" t="s">
        <v>265</v>
      </c>
      <c r="AU487" s="197" t="s">
        <v>85</v>
      </c>
      <c r="AV487" s="13" t="s">
        <v>82</v>
      </c>
      <c r="AW487" s="13" t="s">
        <v>32</v>
      </c>
      <c r="AX487" s="13" t="s">
        <v>75</v>
      </c>
      <c r="AY487" s="197" t="s">
        <v>257</v>
      </c>
    </row>
    <row r="488" s="14" customFormat="1">
      <c r="A488" s="14"/>
      <c r="B488" s="203"/>
      <c r="C488" s="14"/>
      <c r="D488" s="196" t="s">
        <v>265</v>
      </c>
      <c r="E488" s="204" t="s">
        <v>1</v>
      </c>
      <c r="F488" s="205" t="s">
        <v>4681</v>
      </c>
      <c r="G488" s="14"/>
      <c r="H488" s="206">
        <v>8.8200000000000003</v>
      </c>
      <c r="I488" s="207"/>
      <c r="J488" s="14"/>
      <c r="K488" s="14"/>
      <c r="L488" s="203"/>
      <c r="M488" s="208"/>
      <c r="N488" s="209"/>
      <c r="O488" s="209"/>
      <c r="P488" s="209"/>
      <c r="Q488" s="209"/>
      <c r="R488" s="209"/>
      <c r="S488" s="209"/>
      <c r="T488" s="210"/>
      <c r="U488" s="14"/>
      <c r="V488" s="14"/>
      <c r="W488" s="14"/>
      <c r="X488" s="14"/>
      <c r="Y488" s="14"/>
      <c r="Z488" s="14"/>
      <c r="AA488" s="14"/>
      <c r="AB488" s="14"/>
      <c r="AC488" s="14"/>
      <c r="AD488" s="14"/>
      <c r="AE488" s="14"/>
      <c r="AT488" s="204" t="s">
        <v>265</v>
      </c>
      <c r="AU488" s="204" t="s">
        <v>85</v>
      </c>
      <c r="AV488" s="14" t="s">
        <v>85</v>
      </c>
      <c r="AW488" s="14" t="s">
        <v>32</v>
      </c>
      <c r="AX488" s="14" t="s">
        <v>75</v>
      </c>
      <c r="AY488" s="204" t="s">
        <v>257</v>
      </c>
    </row>
    <row r="489" s="13" customFormat="1">
      <c r="A489" s="13"/>
      <c r="B489" s="195"/>
      <c r="C489" s="13"/>
      <c r="D489" s="196" t="s">
        <v>265</v>
      </c>
      <c r="E489" s="197" t="s">
        <v>1</v>
      </c>
      <c r="F489" s="198" t="s">
        <v>4682</v>
      </c>
      <c r="G489" s="13"/>
      <c r="H489" s="197" t="s">
        <v>1</v>
      </c>
      <c r="I489" s="199"/>
      <c r="J489" s="13"/>
      <c r="K489" s="13"/>
      <c r="L489" s="195"/>
      <c r="M489" s="200"/>
      <c r="N489" s="201"/>
      <c r="O489" s="201"/>
      <c r="P489" s="201"/>
      <c r="Q489" s="201"/>
      <c r="R489" s="201"/>
      <c r="S489" s="201"/>
      <c r="T489" s="202"/>
      <c r="U489" s="13"/>
      <c r="V489" s="13"/>
      <c r="W489" s="13"/>
      <c r="X489" s="13"/>
      <c r="Y489" s="13"/>
      <c r="Z489" s="13"/>
      <c r="AA489" s="13"/>
      <c r="AB489" s="13"/>
      <c r="AC489" s="13"/>
      <c r="AD489" s="13"/>
      <c r="AE489" s="13"/>
      <c r="AT489" s="197" t="s">
        <v>265</v>
      </c>
      <c r="AU489" s="197" t="s">
        <v>85</v>
      </c>
      <c r="AV489" s="13" t="s">
        <v>82</v>
      </c>
      <c r="AW489" s="13" t="s">
        <v>32</v>
      </c>
      <c r="AX489" s="13" t="s">
        <v>75</v>
      </c>
      <c r="AY489" s="197" t="s">
        <v>257</v>
      </c>
    </row>
    <row r="490" s="14" customFormat="1">
      <c r="A490" s="14"/>
      <c r="B490" s="203"/>
      <c r="C490" s="14"/>
      <c r="D490" s="196" t="s">
        <v>265</v>
      </c>
      <c r="E490" s="204" t="s">
        <v>1</v>
      </c>
      <c r="F490" s="205" t="s">
        <v>4683</v>
      </c>
      <c r="G490" s="14"/>
      <c r="H490" s="206">
        <v>19.57</v>
      </c>
      <c r="I490" s="207"/>
      <c r="J490" s="14"/>
      <c r="K490" s="14"/>
      <c r="L490" s="203"/>
      <c r="M490" s="208"/>
      <c r="N490" s="209"/>
      <c r="O490" s="209"/>
      <c r="P490" s="209"/>
      <c r="Q490" s="209"/>
      <c r="R490" s="209"/>
      <c r="S490" s="209"/>
      <c r="T490" s="210"/>
      <c r="U490" s="14"/>
      <c r="V490" s="14"/>
      <c r="W490" s="14"/>
      <c r="X490" s="14"/>
      <c r="Y490" s="14"/>
      <c r="Z490" s="14"/>
      <c r="AA490" s="14"/>
      <c r="AB490" s="14"/>
      <c r="AC490" s="14"/>
      <c r="AD490" s="14"/>
      <c r="AE490" s="14"/>
      <c r="AT490" s="204" t="s">
        <v>265</v>
      </c>
      <c r="AU490" s="204" t="s">
        <v>85</v>
      </c>
      <c r="AV490" s="14" t="s">
        <v>85</v>
      </c>
      <c r="AW490" s="14" t="s">
        <v>32</v>
      </c>
      <c r="AX490" s="14" t="s">
        <v>75</v>
      </c>
      <c r="AY490" s="204" t="s">
        <v>257</v>
      </c>
    </row>
    <row r="491" s="13" customFormat="1">
      <c r="A491" s="13"/>
      <c r="B491" s="195"/>
      <c r="C491" s="13"/>
      <c r="D491" s="196" t="s">
        <v>265</v>
      </c>
      <c r="E491" s="197" t="s">
        <v>1</v>
      </c>
      <c r="F491" s="198" t="s">
        <v>4684</v>
      </c>
      <c r="G491" s="13"/>
      <c r="H491" s="197" t="s">
        <v>1</v>
      </c>
      <c r="I491" s="199"/>
      <c r="J491" s="13"/>
      <c r="K491" s="13"/>
      <c r="L491" s="195"/>
      <c r="M491" s="200"/>
      <c r="N491" s="201"/>
      <c r="O491" s="201"/>
      <c r="P491" s="201"/>
      <c r="Q491" s="201"/>
      <c r="R491" s="201"/>
      <c r="S491" s="201"/>
      <c r="T491" s="202"/>
      <c r="U491" s="13"/>
      <c r="V491" s="13"/>
      <c r="W491" s="13"/>
      <c r="X491" s="13"/>
      <c r="Y491" s="13"/>
      <c r="Z491" s="13"/>
      <c r="AA491" s="13"/>
      <c r="AB491" s="13"/>
      <c r="AC491" s="13"/>
      <c r="AD491" s="13"/>
      <c r="AE491" s="13"/>
      <c r="AT491" s="197" t="s">
        <v>265</v>
      </c>
      <c r="AU491" s="197" t="s">
        <v>85</v>
      </c>
      <c r="AV491" s="13" t="s">
        <v>82</v>
      </c>
      <c r="AW491" s="13" t="s">
        <v>32</v>
      </c>
      <c r="AX491" s="13" t="s">
        <v>75</v>
      </c>
      <c r="AY491" s="197" t="s">
        <v>257</v>
      </c>
    </row>
    <row r="492" s="14" customFormat="1">
      <c r="A492" s="14"/>
      <c r="B492" s="203"/>
      <c r="C492" s="14"/>
      <c r="D492" s="196" t="s">
        <v>265</v>
      </c>
      <c r="E492" s="204" t="s">
        <v>1</v>
      </c>
      <c r="F492" s="205" t="s">
        <v>4685</v>
      </c>
      <c r="G492" s="14"/>
      <c r="H492" s="206">
        <v>23.5</v>
      </c>
      <c r="I492" s="207"/>
      <c r="J492" s="14"/>
      <c r="K492" s="14"/>
      <c r="L492" s="203"/>
      <c r="M492" s="208"/>
      <c r="N492" s="209"/>
      <c r="O492" s="209"/>
      <c r="P492" s="209"/>
      <c r="Q492" s="209"/>
      <c r="R492" s="209"/>
      <c r="S492" s="209"/>
      <c r="T492" s="210"/>
      <c r="U492" s="14"/>
      <c r="V492" s="14"/>
      <c r="W492" s="14"/>
      <c r="X492" s="14"/>
      <c r="Y492" s="14"/>
      <c r="Z492" s="14"/>
      <c r="AA492" s="14"/>
      <c r="AB492" s="14"/>
      <c r="AC492" s="14"/>
      <c r="AD492" s="14"/>
      <c r="AE492" s="14"/>
      <c r="AT492" s="204" t="s">
        <v>265</v>
      </c>
      <c r="AU492" s="204" t="s">
        <v>85</v>
      </c>
      <c r="AV492" s="14" t="s">
        <v>85</v>
      </c>
      <c r="AW492" s="14" t="s">
        <v>32</v>
      </c>
      <c r="AX492" s="14" t="s">
        <v>75</v>
      </c>
      <c r="AY492" s="204" t="s">
        <v>257</v>
      </c>
    </row>
    <row r="493" s="13" customFormat="1">
      <c r="A493" s="13"/>
      <c r="B493" s="195"/>
      <c r="C493" s="13"/>
      <c r="D493" s="196" t="s">
        <v>265</v>
      </c>
      <c r="E493" s="197" t="s">
        <v>1</v>
      </c>
      <c r="F493" s="198" t="s">
        <v>4686</v>
      </c>
      <c r="G493" s="13"/>
      <c r="H493" s="197" t="s">
        <v>1</v>
      </c>
      <c r="I493" s="199"/>
      <c r="J493" s="13"/>
      <c r="K493" s="13"/>
      <c r="L493" s="195"/>
      <c r="M493" s="200"/>
      <c r="N493" s="201"/>
      <c r="O493" s="201"/>
      <c r="P493" s="201"/>
      <c r="Q493" s="201"/>
      <c r="R493" s="201"/>
      <c r="S493" s="201"/>
      <c r="T493" s="202"/>
      <c r="U493" s="13"/>
      <c r="V493" s="13"/>
      <c r="W493" s="13"/>
      <c r="X493" s="13"/>
      <c r="Y493" s="13"/>
      <c r="Z493" s="13"/>
      <c r="AA493" s="13"/>
      <c r="AB493" s="13"/>
      <c r="AC493" s="13"/>
      <c r="AD493" s="13"/>
      <c r="AE493" s="13"/>
      <c r="AT493" s="197" t="s">
        <v>265</v>
      </c>
      <c r="AU493" s="197" t="s">
        <v>85</v>
      </c>
      <c r="AV493" s="13" t="s">
        <v>82</v>
      </c>
      <c r="AW493" s="13" t="s">
        <v>32</v>
      </c>
      <c r="AX493" s="13" t="s">
        <v>75</v>
      </c>
      <c r="AY493" s="197" t="s">
        <v>257</v>
      </c>
    </row>
    <row r="494" s="14" customFormat="1">
      <c r="A494" s="14"/>
      <c r="B494" s="203"/>
      <c r="C494" s="14"/>
      <c r="D494" s="196" t="s">
        <v>265</v>
      </c>
      <c r="E494" s="204" t="s">
        <v>1</v>
      </c>
      <c r="F494" s="205" t="s">
        <v>4687</v>
      </c>
      <c r="G494" s="14"/>
      <c r="H494" s="206">
        <v>13.130000000000001</v>
      </c>
      <c r="I494" s="207"/>
      <c r="J494" s="14"/>
      <c r="K494" s="14"/>
      <c r="L494" s="203"/>
      <c r="M494" s="208"/>
      <c r="N494" s="209"/>
      <c r="O494" s="209"/>
      <c r="P494" s="209"/>
      <c r="Q494" s="209"/>
      <c r="R494" s="209"/>
      <c r="S494" s="209"/>
      <c r="T494" s="210"/>
      <c r="U494" s="14"/>
      <c r="V494" s="14"/>
      <c r="W494" s="14"/>
      <c r="X494" s="14"/>
      <c r="Y494" s="14"/>
      <c r="Z494" s="14"/>
      <c r="AA494" s="14"/>
      <c r="AB494" s="14"/>
      <c r="AC494" s="14"/>
      <c r="AD494" s="14"/>
      <c r="AE494" s="14"/>
      <c r="AT494" s="204" t="s">
        <v>265</v>
      </c>
      <c r="AU494" s="204" t="s">
        <v>85</v>
      </c>
      <c r="AV494" s="14" t="s">
        <v>85</v>
      </c>
      <c r="AW494" s="14" t="s">
        <v>32</v>
      </c>
      <c r="AX494" s="14" t="s">
        <v>75</v>
      </c>
      <c r="AY494" s="204" t="s">
        <v>257</v>
      </c>
    </row>
    <row r="495" s="13" customFormat="1">
      <c r="A495" s="13"/>
      <c r="B495" s="195"/>
      <c r="C495" s="13"/>
      <c r="D495" s="196" t="s">
        <v>265</v>
      </c>
      <c r="E495" s="197" t="s">
        <v>1</v>
      </c>
      <c r="F495" s="198" t="s">
        <v>4688</v>
      </c>
      <c r="G495" s="13"/>
      <c r="H495" s="197" t="s">
        <v>1</v>
      </c>
      <c r="I495" s="199"/>
      <c r="J495" s="13"/>
      <c r="K495" s="13"/>
      <c r="L495" s="195"/>
      <c r="M495" s="200"/>
      <c r="N495" s="201"/>
      <c r="O495" s="201"/>
      <c r="P495" s="201"/>
      <c r="Q495" s="201"/>
      <c r="R495" s="201"/>
      <c r="S495" s="201"/>
      <c r="T495" s="202"/>
      <c r="U495" s="13"/>
      <c r="V495" s="13"/>
      <c r="W495" s="13"/>
      <c r="X495" s="13"/>
      <c r="Y495" s="13"/>
      <c r="Z495" s="13"/>
      <c r="AA495" s="13"/>
      <c r="AB495" s="13"/>
      <c r="AC495" s="13"/>
      <c r="AD495" s="13"/>
      <c r="AE495" s="13"/>
      <c r="AT495" s="197" t="s">
        <v>265</v>
      </c>
      <c r="AU495" s="197" t="s">
        <v>85</v>
      </c>
      <c r="AV495" s="13" t="s">
        <v>82</v>
      </c>
      <c r="AW495" s="13" t="s">
        <v>32</v>
      </c>
      <c r="AX495" s="13" t="s">
        <v>75</v>
      </c>
      <c r="AY495" s="197" t="s">
        <v>257</v>
      </c>
    </row>
    <row r="496" s="14" customFormat="1">
      <c r="A496" s="14"/>
      <c r="B496" s="203"/>
      <c r="C496" s="14"/>
      <c r="D496" s="196" t="s">
        <v>265</v>
      </c>
      <c r="E496" s="204" t="s">
        <v>1</v>
      </c>
      <c r="F496" s="205" t="s">
        <v>4689</v>
      </c>
      <c r="G496" s="14"/>
      <c r="H496" s="206">
        <v>24.91</v>
      </c>
      <c r="I496" s="207"/>
      <c r="J496" s="14"/>
      <c r="K496" s="14"/>
      <c r="L496" s="203"/>
      <c r="M496" s="208"/>
      <c r="N496" s="209"/>
      <c r="O496" s="209"/>
      <c r="P496" s="209"/>
      <c r="Q496" s="209"/>
      <c r="R496" s="209"/>
      <c r="S496" s="209"/>
      <c r="T496" s="210"/>
      <c r="U496" s="14"/>
      <c r="V496" s="14"/>
      <c r="W496" s="14"/>
      <c r="X496" s="14"/>
      <c r="Y496" s="14"/>
      <c r="Z496" s="14"/>
      <c r="AA496" s="14"/>
      <c r="AB496" s="14"/>
      <c r="AC496" s="14"/>
      <c r="AD496" s="14"/>
      <c r="AE496" s="14"/>
      <c r="AT496" s="204" t="s">
        <v>265</v>
      </c>
      <c r="AU496" s="204" t="s">
        <v>85</v>
      </c>
      <c r="AV496" s="14" t="s">
        <v>85</v>
      </c>
      <c r="AW496" s="14" t="s">
        <v>32</v>
      </c>
      <c r="AX496" s="14" t="s">
        <v>75</v>
      </c>
      <c r="AY496" s="204" t="s">
        <v>257</v>
      </c>
    </row>
    <row r="497" s="13" customFormat="1">
      <c r="A497" s="13"/>
      <c r="B497" s="195"/>
      <c r="C497" s="13"/>
      <c r="D497" s="196" t="s">
        <v>265</v>
      </c>
      <c r="E497" s="197" t="s">
        <v>1</v>
      </c>
      <c r="F497" s="198" t="s">
        <v>4690</v>
      </c>
      <c r="G497" s="13"/>
      <c r="H497" s="197" t="s">
        <v>1</v>
      </c>
      <c r="I497" s="199"/>
      <c r="J497" s="13"/>
      <c r="K497" s="13"/>
      <c r="L497" s="195"/>
      <c r="M497" s="200"/>
      <c r="N497" s="201"/>
      <c r="O497" s="201"/>
      <c r="P497" s="201"/>
      <c r="Q497" s="201"/>
      <c r="R497" s="201"/>
      <c r="S497" s="201"/>
      <c r="T497" s="202"/>
      <c r="U497" s="13"/>
      <c r="V497" s="13"/>
      <c r="W497" s="13"/>
      <c r="X497" s="13"/>
      <c r="Y497" s="13"/>
      <c r="Z497" s="13"/>
      <c r="AA497" s="13"/>
      <c r="AB497" s="13"/>
      <c r="AC497" s="13"/>
      <c r="AD497" s="13"/>
      <c r="AE497" s="13"/>
      <c r="AT497" s="197" t="s">
        <v>265</v>
      </c>
      <c r="AU497" s="197" t="s">
        <v>85</v>
      </c>
      <c r="AV497" s="13" t="s">
        <v>82</v>
      </c>
      <c r="AW497" s="13" t="s">
        <v>32</v>
      </c>
      <c r="AX497" s="13" t="s">
        <v>75</v>
      </c>
      <c r="AY497" s="197" t="s">
        <v>257</v>
      </c>
    </row>
    <row r="498" s="14" customFormat="1">
      <c r="A498" s="14"/>
      <c r="B498" s="203"/>
      <c r="C498" s="14"/>
      <c r="D498" s="196" t="s">
        <v>265</v>
      </c>
      <c r="E498" s="204" t="s">
        <v>1</v>
      </c>
      <c r="F498" s="205" t="s">
        <v>4691</v>
      </c>
      <c r="G498" s="14"/>
      <c r="H498" s="206">
        <v>19.559999999999999</v>
      </c>
      <c r="I498" s="207"/>
      <c r="J498" s="14"/>
      <c r="K498" s="14"/>
      <c r="L498" s="203"/>
      <c r="M498" s="208"/>
      <c r="N498" s="209"/>
      <c r="O498" s="209"/>
      <c r="P498" s="209"/>
      <c r="Q498" s="209"/>
      <c r="R498" s="209"/>
      <c r="S498" s="209"/>
      <c r="T498" s="210"/>
      <c r="U498" s="14"/>
      <c r="V498" s="14"/>
      <c r="W498" s="14"/>
      <c r="X498" s="14"/>
      <c r="Y498" s="14"/>
      <c r="Z498" s="14"/>
      <c r="AA498" s="14"/>
      <c r="AB498" s="14"/>
      <c r="AC498" s="14"/>
      <c r="AD498" s="14"/>
      <c r="AE498" s="14"/>
      <c r="AT498" s="204" t="s">
        <v>265</v>
      </c>
      <c r="AU498" s="204" t="s">
        <v>85</v>
      </c>
      <c r="AV498" s="14" t="s">
        <v>85</v>
      </c>
      <c r="AW498" s="14" t="s">
        <v>32</v>
      </c>
      <c r="AX498" s="14" t="s">
        <v>75</v>
      </c>
      <c r="AY498" s="204" t="s">
        <v>257</v>
      </c>
    </row>
    <row r="499" s="13" customFormat="1">
      <c r="A499" s="13"/>
      <c r="B499" s="195"/>
      <c r="C499" s="13"/>
      <c r="D499" s="196" t="s">
        <v>265</v>
      </c>
      <c r="E499" s="197" t="s">
        <v>1</v>
      </c>
      <c r="F499" s="198" t="s">
        <v>4692</v>
      </c>
      <c r="G499" s="13"/>
      <c r="H499" s="197" t="s">
        <v>1</v>
      </c>
      <c r="I499" s="199"/>
      <c r="J499" s="13"/>
      <c r="K499" s="13"/>
      <c r="L499" s="195"/>
      <c r="M499" s="200"/>
      <c r="N499" s="201"/>
      <c r="O499" s="201"/>
      <c r="P499" s="201"/>
      <c r="Q499" s="201"/>
      <c r="R499" s="201"/>
      <c r="S499" s="201"/>
      <c r="T499" s="202"/>
      <c r="U499" s="13"/>
      <c r="V499" s="13"/>
      <c r="W499" s="13"/>
      <c r="X499" s="13"/>
      <c r="Y499" s="13"/>
      <c r="Z499" s="13"/>
      <c r="AA499" s="13"/>
      <c r="AB499" s="13"/>
      <c r="AC499" s="13"/>
      <c r="AD499" s="13"/>
      <c r="AE499" s="13"/>
      <c r="AT499" s="197" t="s">
        <v>265</v>
      </c>
      <c r="AU499" s="197" t="s">
        <v>85</v>
      </c>
      <c r="AV499" s="13" t="s">
        <v>82</v>
      </c>
      <c r="AW499" s="13" t="s">
        <v>32</v>
      </c>
      <c r="AX499" s="13" t="s">
        <v>75</v>
      </c>
      <c r="AY499" s="197" t="s">
        <v>257</v>
      </c>
    </row>
    <row r="500" s="14" customFormat="1">
      <c r="A500" s="14"/>
      <c r="B500" s="203"/>
      <c r="C500" s="14"/>
      <c r="D500" s="196" t="s">
        <v>265</v>
      </c>
      <c r="E500" s="204" t="s">
        <v>1</v>
      </c>
      <c r="F500" s="205" t="s">
        <v>4693</v>
      </c>
      <c r="G500" s="14"/>
      <c r="H500" s="206">
        <v>9.7799999999999994</v>
      </c>
      <c r="I500" s="207"/>
      <c r="J500" s="14"/>
      <c r="K500" s="14"/>
      <c r="L500" s="203"/>
      <c r="M500" s="208"/>
      <c r="N500" s="209"/>
      <c r="O500" s="209"/>
      <c r="P500" s="209"/>
      <c r="Q500" s="209"/>
      <c r="R500" s="209"/>
      <c r="S500" s="209"/>
      <c r="T500" s="210"/>
      <c r="U500" s="14"/>
      <c r="V500" s="14"/>
      <c r="W500" s="14"/>
      <c r="X500" s="14"/>
      <c r="Y500" s="14"/>
      <c r="Z500" s="14"/>
      <c r="AA500" s="14"/>
      <c r="AB500" s="14"/>
      <c r="AC500" s="14"/>
      <c r="AD500" s="14"/>
      <c r="AE500" s="14"/>
      <c r="AT500" s="204" t="s">
        <v>265</v>
      </c>
      <c r="AU500" s="204" t="s">
        <v>85</v>
      </c>
      <c r="AV500" s="14" t="s">
        <v>85</v>
      </c>
      <c r="AW500" s="14" t="s">
        <v>32</v>
      </c>
      <c r="AX500" s="14" t="s">
        <v>75</v>
      </c>
      <c r="AY500" s="204" t="s">
        <v>257</v>
      </c>
    </row>
    <row r="501" s="13" customFormat="1">
      <c r="A501" s="13"/>
      <c r="B501" s="195"/>
      <c r="C501" s="13"/>
      <c r="D501" s="196" t="s">
        <v>265</v>
      </c>
      <c r="E501" s="197" t="s">
        <v>1</v>
      </c>
      <c r="F501" s="198" t="s">
        <v>4694</v>
      </c>
      <c r="G501" s="13"/>
      <c r="H501" s="197" t="s">
        <v>1</v>
      </c>
      <c r="I501" s="199"/>
      <c r="J501" s="13"/>
      <c r="K501" s="13"/>
      <c r="L501" s="195"/>
      <c r="M501" s="200"/>
      <c r="N501" s="201"/>
      <c r="O501" s="201"/>
      <c r="P501" s="201"/>
      <c r="Q501" s="201"/>
      <c r="R501" s="201"/>
      <c r="S501" s="201"/>
      <c r="T501" s="202"/>
      <c r="U501" s="13"/>
      <c r="V501" s="13"/>
      <c r="W501" s="13"/>
      <c r="X501" s="13"/>
      <c r="Y501" s="13"/>
      <c r="Z501" s="13"/>
      <c r="AA501" s="13"/>
      <c r="AB501" s="13"/>
      <c r="AC501" s="13"/>
      <c r="AD501" s="13"/>
      <c r="AE501" s="13"/>
      <c r="AT501" s="197" t="s">
        <v>265</v>
      </c>
      <c r="AU501" s="197" t="s">
        <v>85</v>
      </c>
      <c r="AV501" s="13" t="s">
        <v>82</v>
      </c>
      <c r="AW501" s="13" t="s">
        <v>32</v>
      </c>
      <c r="AX501" s="13" t="s">
        <v>75</v>
      </c>
      <c r="AY501" s="197" t="s">
        <v>257</v>
      </c>
    </row>
    <row r="502" s="14" customFormat="1">
      <c r="A502" s="14"/>
      <c r="B502" s="203"/>
      <c r="C502" s="14"/>
      <c r="D502" s="196" t="s">
        <v>265</v>
      </c>
      <c r="E502" s="204" t="s">
        <v>1</v>
      </c>
      <c r="F502" s="205" t="s">
        <v>4695</v>
      </c>
      <c r="G502" s="14"/>
      <c r="H502" s="206">
        <v>27.41</v>
      </c>
      <c r="I502" s="207"/>
      <c r="J502" s="14"/>
      <c r="K502" s="14"/>
      <c r="L502" s="203"/>
      <c r="M502" s="208"/>
      <c r="N502" s="209"/>
      <c r="O502" s="209"/>
      <c r="P502" s="209"/>
      <c r="Q502" s="209"/>
      <c r="R502" s="209"/>
      <c r="S502" s="209"/>
      <c r="T502" s="210"/>
      <c r="U502" s="14"/>
      <c r="V502" s="14"/>
      <c r="W502" s="14"/>
      <c r="X502" s="14"/>
      <c r="Y502" s="14"/>
      <c r="Z502" s="14"/>
      <c r="AA502" s="14"/>
      <c r="AB502" s="14"/>
      <c r="AC502" s="14"/>
      <c r="AD502" s="14"/>
      <c r="AE502" s="14"/>
      <c r="AT502" s="204" t="s">
        <v>265</v>
      </c>
      <c r="AU502" s="204" t="s">
        <v>85</v>
      </c>
      <c r="AV502" s="14" t="s">
        <v>85</v>
      </c>
      <c r="AW502" s="14" t="s">
        <v>32</v>
      </c>
      <c r="AX502" s="14" t="s">
        <v>75</v>
      </c>
      <c r="AY502" s="204" t="s">
        <v>257</v>
      </c>
    </row>
    <row r="503" s="13" customFormat="1">
      <c r="A503" s="13"/>
      <c r="B503" s="195"/>
      <c r="C503" s="13"/>
      <c r="D503" s="196" t="s">
        <v>265</v>
      </c>
      <c r="E503" s="197" t="s">
        <v>1</v>
      </c>
      <c r="F503" s="198" t="s">
        <v>4696</v>
      </c>
      <c r="G503" s="13"/>
      <c r="H503" s="197" t="s">
        <v>1</v>
      </c>
      <c r="I503" s="199"/>
      <c r="J503" s="13"/>
      <c r="K503" s="13"/>
      <c r="L503" s="195"/>
      <c r="M503" s="200"/>
      <c r="N503" s="201"/>
      <c r="O503" s="201"/>
      <c r="P503" s="201"/>
      <c r="Q503" s="201"/>
      <c r="R503" s="201"/>
      <c r="S503" s="201"/>
      <c r="T503" s="202"/>
      <c r="U503" s="13"/>
      <c r="V503" s="13"/>
      <c r="W503" s="13"/>
      <c r="X503" s="13"/>
      <c r="Y503" s="13"/>
      <c r="Z503" s="13"/>
      <c r="AA503" s="13"/>
      <c r="AB503" s="13"/>
      <c r="AC503" s="13"/>
      <c r="AD503" s="13"/>
      <c r="AE503" s="13"/>
      <c r="AT503" s="197" t="s">
        <v>265</v>
      </c>
      <c r="AU503" s="197" t="s">
        <v>85</v>
      </c>
      <c r="AV503" s="13" t="s">
        <v>82</v>
      </c>
      <c r="AW503" s="13" t="s">
        <v>32</v>
      </c>
      <c r="AX503" s="13" t="s">
        <v>75</v>
      </c>
      <c r="AY503" s="197" t="s">
        <v>257</v>
      </c>
    </row>
    <row r="504" s="14" customFormat="1">
      <c r="A504" s="14"/>
      <c r="B504" s="203"/>
      <c r="C504" s="14"/>
      <c r="D504" s="196" t="s">
        <v>265</v>
      </c>
      <c r="E504" s="204" t="s">
        <v>1</v>
      </c>
      <c r="F504" s="205" t="s">
        <v>4697</v>
      </c>
      <c r="G504" s="14"/>
      <c r="H504" s="206">
        <v>28.359999999999999</v>
      </c>
      <c r="I504" s="207"/>
      <c r="J504" s="14"/>
      <c r="K504" s="14"/>
      <c r="L504" s="203"/>
      <c r="M504" s="208"/>
      <c r="N504" s="209"/>
      <c r="O504" s="209"/>
      <c r="P504" s="209"/>
      <c r="Q504" s="209"/>
      <c r="R504" s="209"/>
      <c r="S504" s="209"/>
      <c r="T504" s="210"/>
      <c r="U504" s="14"/>
      <c r="V504" s="14"/>
      <c r="W504" s="14"/>
      <c r="X504" s="14"/>
      <c r="Y504" s="14"/>
      <c r="Z504" s="14"/>
      <c r="AA504" s="14"/>
      <c r="AB504" s="14"/>
      <c r="AC504" s="14"/>
      <c r="AD504" s="14"/>
      <c r="AE504" s="14"/>
      <c r="AT504" s="204" t="s">
        <v>265</v>
      </c>
      <c r="AU504" s="204" t="s">
        <v>85</v>
      </c>
      <c r="AV504" s="14" t="s">
        <v>85</v>
      </c>
      <c r="AW504" s="14" t="s">
        <v>32</v>
      </c>
      <c r="AX504" s="14" t="s">
        <v>75</v>
      </c>
      <c r="AY504" s="204" t="s">
        <v>257</v>
      </c>
    </row>
    <row r="505" s="13" customFormat="1">
      <c r="A505" s="13"/>
      <c r="B505" s="195"/>
      <c r="C505" s="13"/>
      <c r="D505" s="196" t="s">
        <v>265</v>
      </c>
      <c r="E505" s="197" t="s">
        <v>1</v>
      </c>
      <c r="F505" s="198" t="s">
        <v>4698</v>
      </c>
      <c r="G505" s="13"/>
      <c r="H505" s="197" t="s">
        <v>1</v>
      </c>
      <c r="I505" s="199"/>
      <c r="J505" s="13"/>
      <c r="K505" s="13"/>
      <c r="L505" s="195"/>
      <c r="M505" s="200"/>
      <c r="N505" s="201"/>
      <c r="O505" s="201"/>
      <c r="P505" s="201"/>
      <c r="Q505" s="201"/>
      <c r="R505" s="201"/>
      <c r="S505" s="201"/>
      <c r="T505" s="202"/>
      <c r="U505" s="13"/>
      <c r="V505" s="13"/>
      <c r="W505" s="13"/>
      <c r="X505" s="13"/>
      <c r="Y505" s="13"/>
      <c r="Z505" s="13"/>
      <c r="AA505" s="13"/>
      <c r="AB505" s="13"/>
      <c r="AC505" s="13"/>
      <c r="AD505" s="13"/>
      <c r="AE505" s="13"/>
      <c r="AT505" s="197" t="s">
        <v>265</v>
      </c>
      <c r="AU505" s="197" t="s">
        <v>85</v>
      </c>
      <c r="AV505" s="13" t="s">
        <v>82</v>
      </c>
      <c r="AW505" s="13" t="s">
        <v>32</v>
      </c>
      <c r="AX505" s="13" t="s">
        <v>75</v>
      </c>
      <c r="AY505" s="197" t="s">
        <v>257</v>
      </c>
    </row>
    <row r="506" s="14" customFormat="1">
      <c r="A506" s="14"/>
      <c r="B506" s="203"/>
      <c r="C506" s="14"/>
      <c r="D506" s="196" t="s">
        <v>265</v>
      </c>
      <c r="E506" s="204" t="s">
        <v>1</v>
      </c>
      <c r="F506" s="205" t="s">
        <v>4699</v>
      </c>
      <c r="G506" s="14"/>
      <c r="H506" s="206">
        <v>14.01</v>
      </c>
      <c r="I506" s="207"/>
      <c r="J506" s="14"/>
      <c r="K506" s="14"/>
      <c r="L506" s="203"/>
      <c r="M506" s="208"/>
      <c r="N506" s="209"/>
      <c r="O506" s="209"/>
      <c r="P506" s="209"/>
      <c r="Q506" s="209"/>
      <c r="R506" s="209"/>
      <c r="S506" s="209"/>
      <c r="T506" s="210"/>
      <c r="U506" s="14"/>
      <c r="V506" s="14"/>
      <c r="W506" s="14"/>
      <c r="X506" s="14"/>
      <c r="Y506" s="14"/>
      <c r="Z506" s="14"/>
      <c r="AA506" s="14"/>
      <c r="AB506" s="14"/>
      <c r="AC506" s="14"/>
      <c r="AD506" s="14"/>
      <c r="AE506" s="14"/>
      <c r="AT506" s="204" t="s">
        <v>265</v>
      </c>
      <c r="AU506" s="204" t="s">
        <v>85</v>
      </c>
      <c r="AV506" s="14" t="s">
        <v>85</v>
      </c>
      <c r="AW506" s="14" t="s">
        <v>32</v>
      </c>
      <c r="AX506" s="14" t="s">
        <v>75</v>
      </c>
      <c r="AY506" s="204" t="s">
        <v>257</v>
      </c>
    </row>
    <row r="507" s="13" customFormat="1">
      <c r="A507" s="13"/>
      <c r="B507" s="195"/>
      <c r="C507" s="13"/>
      <c r="D507" s="196" t="s">
        <v>265</v>
      </c>
      <c r="E507" s="197" t="s">
        <v>1</v>
      </c>
      <c r="F507" s="198" t="s">
        <v>4684</v>
      </c>
      <c r="G507" s="13"/>
      <c r="H507" s="197" t="s">
        <v>1</v>
      </c>
      <c r="I507" s="199"/>
      <c r="J507" s="13"/>
      <c r="K507" s="13"/>
      <c r="L507" s="195"/>
      <c r="M507" s="200"/>
      <c r="N507" s="201"/>
      <c r="O507" s="201"/>
      <c r="P507" s="201"/>
      <c r="Q507" s="201"/>
      <c r="R507" s="201"/>
      <c r="S507" s="201"/>
      <c r="T507" s="202"/>
      <c r="U507" s="13"/>
      <c r="V507" s="13"/>
      <c r="W507" s="13"/>
      <c r="X507" s="13"/>
      <c r="Y507" s="13"/>
      <c r="Z507" s="13"/>
      <c r="AA507" s="13"/>
      <c r="AB507" s="13"/>
      <c r="AC507" s="13"/>
      <c r="AD507" s="13"/>
      <c r="AE507" s="13"/>
      <c r="AT507" s="197" t="s">
        <v>265</v>
      </c>
      <c r="AU507" s="197" t="s">
        <v>85</v>
      </c>
      <c r="AV507" s="13" t="s">
        <v>82</v>
      </c>
      <c r="AW507" s="13" t="s">
        <v>32</v>
      </c>
      <c r="AX507" s="13" t="s">
        <v>75</v>
      </c>
      <c r="AY507" s="197" t="s">
        <v>257</v>
      </c>
    </row>
    <row r="508" s="14" customFormat="1">
      <c r="A508" s="14"/>
      <c r="B508" s="203"/>
      <c r="C508" s="14"/>
      <c r="D508" s="196" t="s">
        <v>265</v>
      </c>
      <c r="E508" s="204" t="s">
        <v>1</v>
      </c>
      <c r="F508" s="205" t="s">
        <v>4700</v>
      </c>
      <c r="G508" s="14"/>
      <c r="H508" s="206">
        <v>22.989999999999998</v>
      </c>
      <c r="I508" s="207"/>
      <c r="J508" s="14"/>
      <c r="K508" s="14"/>
      <c r="L508" s="203"/>
      <c r="M508" s="208"/>
      <c r="N508" s="209"/>
      <c r="O508" s="209"/>
      <c r="P508" s="209"/>
      <c r="Q508" s="209"/>
      <c r="R508" s="209"/>
      <c r="S508" s="209"/>
      <c r="T508" s="210"/>
      <c r="U508" s="14"/>
      <c r="V508" s="14"/>
      <c r="W508" s="14"/>
      <c r="X508" s="14"/>
      <c r="Y508" s="14"/>
      <c r="Z508" s="14"/>
      <c r="AA508" s="14"/>
      <c r="AB508" s="14"/>
      <c r="AC508" s="14"/>
      <c r="AD508" s="14"/>
      <c r="AE508" s="14"/>
      <c r="AT508" s="204" t="s">
        <v>265</v>
      </c>
      <c r="AU508" s="204" t="s">
        <v>85</v>
      </c>
      <c r="AV508" s="14" t="s">
        <v>85</v>
      </c>
      <c r="AW508" s="14" t="s">
        <v>32</v>
      </c>
      <c r="AX508" s="14" t="s">
        <v>75</v>
      </c>
      <c r="AY508" s="204" t="s">
        <v>257</v>
      </c>
    </row>
    <row r="509" s="13" customFormat="1">
      <c r="A509" s="13"/>
      <c r="B509" s="195"/>
      <c r="C509" s="13"/>
      <c r="D509" s="196" t="s">
        <v>265</v>
      </c>
      <c r="E509" s="197" t="s">
        <v>1</v>
      </c>
      <c r="F509" s="198" t="s">
        <v>4701</v>
      </c>
      <c r="G509" s="13"/>
      <c r="H509" s="197" t="s">
        <v>1</v>
      </c>
      <c r="I509" s="199"/>
      <c r="J509" s="13"/>
      <c r="K509" s="13"/>
      <c r="L509" s="195"/>
      <c r="M509" s="200"/>
      <c r="N509" s="201"/>
      <c r="O509" s="201"/>
      <c r="P509" s="201"/>
      <c r="Q509" s="201"/>
      <c r="R509" s="201"/>
      <c r="S509" s="201"/>
      <c r="T509" s="202"/>
      <c r="U509" s="13"/>
      <c r="V509" s="13"/>
      <c r="W509" s="13"/>
      <c r="X509" s="13"/>
      <c r="Y509" s="13"/>
      <c r="Z509" s="13"/>
      <c r="AA509" s="13"/>
      <c r="AB509" s="13"/>
      <c r="AC509" s="13"/>
      <c r="AD509" s="13"/>
      <c r="AE509" s="13"/>
      <c r="AT509" s="197" t="s">
        <v>265</v>
      </c>
      <c r="AU509" s="197" t="s">
        <v>85</v>
      </c>
      <c r="AV509" s="13" t="s">
        <v>82</v>
      </c>
      <c r="AW509" s="13" t="s">
        <v>32</v>
      </c>
      <c r="AX509" s="13" t="s">
        <v>75</v>
      </c>
      <c r="AY509" s="197" t="s">
        <v>257</v>
      </c>
    </row>
    <row r="510" s="14" customFormat="1">
      <c r="A510" s="14"/>
      <c r="B510" s="203"/>
      <c r="C510" s="14"/>
      <c r="D510" s="196" t="s">
        <v>265</v>
      </c>
      <c r="E510" s="204" t="s">
        <v>1</v>
      </c>
      <c r="F510" s="205" t="s">
        <v>4702</v>
      </c>
      <c r="G510" s="14"/>
      <c r="H510" s="206">
        <v>10.09</v>
      </c>
      <c r="I510" s="207"/>
      <c r="J510" s="14"/>
      <c r="K510" s="14"/>
      <c r="L510" s="203"/>
      <c r="M510" s="208"/>
      <c r="N510" s="209"/>
      <c r="O510" s="209"/>
      <c r="P510" s="209"/>
      <c r="Q510" s="209"/>
      <c r="R510" s="209"/>
      <c r="S510" s="209"/>
      <c r="T510" s="210"/>
      <c r="U510" s="14"/>
      <c r="V510" s="14"/>
      <c r="W510" s="14"/>
      <c r="X510" s="14"/>
      <c r="Y510" s="14"/>
      <c r="Z510" s="14"/>
      <c r="AA510" s="14"/>
      <c r="AB510" s="14"/>
      <c r="AC510" s="14"/>
      <c r="AD510" s="14"/>
      <c r="AE510" s="14"/>
      <c r="AT510" s="204" t="s">
        <v>265</v>
      </c>
      <c r="AU510" s="204" t="s">
        <v>85</v>
      </c>
      <c r="AV510" s="14" t="s">
        <v>85</v>
      </c>
      <c r="AW510" s="14" t="s">
        <v>32</v>
      </c>
      <c r="AX510" s="14" t="s">
        <v>75</v>
      </c>
      <c r="AY510" s="204" t="s">
        <v>257</v>
      </c>
    </row>
    <row r="511" s="13" customFormat="1">
      <c r="A511" s="13"/>
      <c r="B511" s="195"/>
      <c r="C511" s="13"/>
      <c r="D511" s="196" t="s">
        <v>265</v>
      </c>
      <c r="E511" s="197" t="s">
        <v>1</v>
      </c>
      <c r="F511" s="198" t="s">
        <v>4703</v>
      </c>
      <c r="G511" s="13"/>
      <c r="H511" s="197" t="s">
        <v>1</v>
      </c>
      <c r="I511" s="199"/>
      <c r="J511" s="13"/>
      <c r="K511" s="13"/>
      <c r="L511" s="195"/>
      <c r="M511" s="200"/>
      <c r="N511" s="201"/>
      <c r="O511" s="201"/>
      <c r="P511" s="201"/>
      <c r="Q511" s="201"/>
      <c r="R511" s="201"/>
      <c r="S511" s="201"/>
      <c r="T511" s="202"/>
      <c r="U511" s="13"/>
      <c r="V511" s="13"/>
      <c r="W511" s="13"/>
      <c r="X511" s="13"/>
      <c r="Y511" s="13"/>
      <c r="Z511" s="13"/>
      <c r="AA511" s="13"/>
      <c r="AB511" s="13"/>
      <c r="AC511" s="13"/>
      <c r="AD511" s="13"/>
      <c r="AE511" s="13"/>
      <c r="AT511" s="197" t="s">
        <v>265</v>
      </c>
      <c r="AU511" s="197" t="s">
        <v>85</v>
      </c>
      <c r="AV511" s="13" t="s">
        <v>82</v>
      </c>
      <c r="AW511" s="13" t="s">
        <v>32</v>
      </c>
      <c r="AX511" s="13" t="s">
        <v>75</v>
      </c>
      <c r="AY511" s="197" t="s">
        <v>257</v>
      </c>
    </row>
    <row r="512" s="14" customFormat="1">
      <c r="A512" s="14"/>
      <c r="B512" s="203"/>
      <c r="C512" s="14"/>
      <c r="D512" s="196" t="s">
        <v>265</v>
      </c>
      <c r="E512" s="204" t="s">
        <v>1</v>
      </c>
      <c r="F512" s="205" t="s">
        <v>4704</v>
      </c>
      <c r="G512" s="14"/>
      <c r="H512" s="206">
        <v>42.5</v>
      </c>
      <c r="I512" s="207"/>
      <c r="J512" s="14"/>
      <c r="K512" s="14"/>
      <c r="L512" s="203"/>
      <c r="M512" s="208"/>
      <c r="N512" s="209"/>
      <c r="O512" s="209"/>
      <c r="P512" s="209"/>
      <c r="Q512" s="209"/>
      <c r="R512" s="209"/>
      <c r="S512" s="209"/>
      <c r="T512" s="210"/>
      <c r="U512" s="14"/>
      <c r="V512" s="14"/>
      <c r="W512" s="14"/>
      <c r="X512" s="14"/>
      <c r="Y512" s="14"/>
      <c r="Z512" s="14"/>
      <c r="AA512" s="14"/>
      <c r="AB512" s="14"/>
      <c r="AC512" s="14"/>
      <c r="AD512" s="14"/>
      <c r="AE512" s="14"/>
      <c r="AT512" s="204" t="s">
        <v>265</v>
      </c>
      <c r="AU512" s="204" t="s">
        <v>85</v>
      </c>
      <c r="AV512" s="14" t="s">
        <v>85</v>
      </c>
      <c r="AW512" s="14" t="s">
        <v>32</v>
      </c>
      <c r="AX512" s="14" t="s">
        <v>75</v>
      </c>
      <c r="AY512" s="204" t="s">
        <v>257</v>
      </c>
    </row>
    <row r="513" s="13" customFormat="1">
      <c r="A513" s="13"/>
      <c r="B513" s="195"/>
      <c r="C513" s="13"/>
      <c r="D513" s="196" t="s">
        <v>265</v>
      </c>
      <c r="E513" s="197" t="s">
        <v>1</v>
      </c>
      <c r="F513" s="198" t="s">
        <v>4705</v>
      </c>
      <c r="G513" s="13"/>
      <c r="H513" s="197" t="s">
        <v>1</v>
      </c>
      <c r="I513" s="199"/>
      <c r="J513" s="13"/>
      <c r="K513" s="13"/>
      <c r="L513" s="195"/>
      <c r="M513" s="200"/>
      <c r="N513" s="201"/>
      <c r="O513" s="201"/>
      <c r="P513" s="201"/>
      <c r="Q513" s="201"/>
      <c r="R513" s="201"/>
      <c r="S513" s="201"/>
      <c r="T513" s="202"/>
      <c r="U513" s="13"/>
      <c r="V513" s="13"/>
      <c r="W513" s="13"/>
      <c r="X513" s="13"/>
      <c r="Y513" s="13"/>
      <c r="Z513" s="13"/>
      <c r="AA513" s="13"/>
      <c r="AB513" s="13"/>
      <c r="AC513" s="13"/>
      <c r="AD513" s="13"/>
      <c r="AE513" s="13"/>
      <c r="AT513" s="197" t="s">
        <v>265</v>
      </c>
      <c r="AU513" s="197" t="s">
        <v>85</v>
      </c>
      <c r="AV513" s="13" t="s">
        <v>82</v>
      </c>
      <c r="AW513" s="13" t="s">
        <v>32</v>
      </c>
      <c r="AX513" s="13" t="s">
        <v>75</v>
      </c>
      <c r="AY513" s="197" t="s">
        <v>257</v>
      </c>
    </row>
    <row r="514" s="14" customFormat="1">
      <c r="A514" s="14"/>
      <c r="B514" s="203"/>
      <c r="C514" s="14"/>
      <c r="D514" s="196" t="s">
        <v>265</v>
      </c>
      <c r="E514" s="204" t="s">
        <v>1</v>
      </c>
      <c r="F514" s="205" t="s">
        <v>4706</v>
      </c>
      <c r="G514" s="14"/>
      <c r="H514" s="206">
        <v>4.4699999999999998</v>
      </c>
      <c r="I514" s="207"/>
      <c r="J514" s="14"/>
      <c r="K514" s="14"/>
      <c r="L514" s="203"/>
      <c r="M514" s="208"/>
      <c r="N514" s="209"/>
      <c r="O514" s="209"/>
      <c r="P514" s="209"/>
      <c r="Q514" s="209"/>
      <c r="R514" s="209"/>
      <c r="S514" s="209"/>
      <c r="T514" s="210"/>
      <c r="U514" s="14"/>
      <c r="V514" s="14"/>
      <c r="W514" s="14"/>
      <c r="X514" s="14"/>
      <c r="Y514" s="14"/>
      <c r="Z514" s="14"/>
      <c r="AA514" s="14"/>
      <c r="AB514" s="14"/>
      <c r="AC514" s="14"/>
      <c r="AD514" s="14"/>
      <c r="AE514" s="14"/>
      <c r="AT514" s="204" t="s">
        <v>265</v>
      </c>
      <c r="AU514" s="204" t="s">
        <v>85</v>
      </c>
      <c r="AV514" s="14" t="s">
        <v>85</v>
      </c>
      <c r="AW514" s="14" t="s">
        <v>32</v>
      </c>
      <c r="AX514" s="14" t="s">
        <v>75</v>
      </c>
      <c r="AY514" s="204" t="s">
        <v>257</v>
      </c>
    </row>
    <row r="515" s="13" customFormat="1">
      <c r="A515" s="13"/>
      <c r="B515" s="195"/>
      <c r="C515" s="13"/>
      <c r="D515" s="196" t="s">
        <v>265</v>
      </c>
      <c r="E515" s="197" t="s">
        <v>1</v>
      </c>
      <c r="F515" s="198" t="s">
        <v>4707</v>
      </c>
      <c r="G515" s="13"/>
      <c r="H515" s="197" t="s">
        <v>1</v>
      </c>
      <c r="I515" s="199"/>
      <c r="J515" s="13"/>
      <c r="K515" s="13"/>
      <c r="L515" s="195"/>
      <c r="M515" s="200"/>
      <c r="N515" s="201"/>
      <c r="O515" s="201"/>
      <c r="P515" s="201"/>
      <c r="Q515" s="201"/>
      <c r="R515" s="201"/>
      <c r="S515" s="201"/>
      <c r="T515" s="202"/>
      <c r="U515" s="13"/>
      <c r="V515" s="13"/>
      <c r="W515" s="13"/>
      <c r="X515" s="13"/>
      <c r="Y515" s="13"/>
      <c r="Z515" s="13"/>
      <c r="AA515" s="13"/>
      <c r="AB515" s="13"/>
      <c r="AC515" s="13"/>
      <c r="AD515" s="13"/>
      <c r="AE515" s="13"/>
      <c r="AT515" s="197" t="s">
        <v>265</v>
      </c>
      <c r="AU515" s="197" t="s">
        <v>85</v>
      </c>
      <c r="AV515" s="13" t="s">
        <v>82</v>
      </c>
      <c r="AW515" s="13" t="s">
        <v>32</v>
      </c>
      <c r="AX515" s="13" t="s">
        <v>75</v>
      </c>
      <c r="AY515" s="197" t="s">
        <v>257</v>
      </c>
    </row>
    <row r="516" s="14" customFormat="1">
      <c r="A516" s="14"/>
      <c r="B516" s="203"/>
      <c r="C516" s="14"/>
      <c r="D516" s="196" t="s">
        <v>265</v>
      </c>
      <c r="E516" s="204" t="s">
        <v>1</v>
      </c>
      <c r="F516" s="205" t="s">
        <v>4708</v>
      </c>
      <c r="G516" s="14"/>
      <c r="H516" s="206">
        <v>9.8900000000000006</v>
      </c>
      <c r="I516" s="207"/>
      <c r="J516" s="14"/>
      <c r="K516" s="14"/>
      <c r="L516" s="203"/>
      <c r="M516" s="208"/>
      <c r="N516" s="209"/>
      <c r="O516" s="209"/>
      <c r="P516" s="209"/>
      <c r="Q516" s="209"/>
      <c r="R516" s="209"/>
      <c r="S516" s="209"/>
      <c r="T516" s="210"/>
      <c r="U516" s="14"/>
      <c r="V516" s="14"/>
      <c r="W516" s="14"/>
      <c r="X516" s="14"/>
      <c r="Y516" s="14"/>
      <c r="Z516" s="14"/>
      <c r="AA516" s="14"/>
      <c r="AB516" s="14"/>
      <c r="AC516" s="14"/>
      <c r="AD516" s="14"/>
      <c r="AE516" s="14"/>
      <c r="AT516" s="204" t="s">
        <v>265</v>
      </c>
      <c r="AU516" s="204" t="s">
        <v>85</v>
      </c>
      <c r="AV516" s="14" t="s">
        <v>85</v>
      </c>
      <c r="AW516" s="14" t="s">
        <v>32</v>
      </c>
      <c r="AX516" s="14" t="s">
        <v>75</v>
      </c>
      <c r="AY516" s="204" t="s">
        <v>257</v>
      </c>
    </row>
    <row r="517" s="13" customFormat="1">
      <c r="A517" s="13"/>
      <c r="B517" s="195"/>
      <c r="C517" s="13"/>
      <c r="D517" s="196" t="s">
        <v>265</v>
      </c>
      <c r="E517" s="197" t="s">
        <v>1</v>
      </c>
      <c r="F517" s="198" t="s">
        <v>4709</v>
      </c>
      <c r="G517" s="13"/>
      <c r="H517" s="197" t="s">
        <v>1</v>
      </c>
      <c r="I517" s="199"/>
      <c r="J517" s="13"/>
      <c r="K517" s="13"/>
      <c r="L517" s="195"/>
      <c r="M517" s="200"/>
      <c r="N517" s="201"/>
      <c r="O517" s="201"/>
      <c r="P517" s="201"/>
      <c r="Q517" s="201"/>
      <c r="R517" s="201"/>
      <c r="S517" s="201"/>
      <c r="T517" s="202"/>
      <c r="U517" s="13"/>
      <c r="V517" s="13"/>
      <c r="W517" s="13"/>
      <c r="X517" s="13"/>
      <c r="Y517" s="13"/>
      <c r="Z517" s="13"/>
      <c r="AA517" s="13"/>
      <c r="AB517" s="13"/>
      <c r="AC517" s="13"/>
      <c r="AD517" s="13"/>
      <c r="AE517" s="13"/>
      <c r="AT517" s="197" t="s">
        <v>265</v>
      </c>
      <c r="AU517" s="197" t="s">
        <v>85</v>
      </c>
      <c r="AV517" s="13" t="s">
        <v>82</v>
      </c>
      <c r="AW517" s="13" t="s">
        <v>32</v>
      </c>
      <c r="AX517" s="13" t="s">
        <v>75</v>
      </c>
      <c r="AY517" s="197" t="s">
        <v>257</v>
      </c>
    </row>
    <row r="518" s="14" customFormat="1">
      <c r="A518" s="14"/>
      <c r="B518" s="203"/>
      <c r="C518" s="14"/>
      <c r="D518" s="196" t="s">
        <v>265</v>
      </c>
      <c r="E518" s="204" t="s">
        <v>1</v>
      </c>
      <c r="F518" s="205" t="s">
        <v>4710</v>
      </c>
      <c r="G518" s="14"/>
      <c r="H518" s="206">
        <v>2.0899999999999999</v>
      </c>
      <c r="I518" s="207"/>
      <c r="J518" s="14"/>
      <c r="K518" s="14"/>
      <c r="L518" s="203"/>
      <c r="M518" s="208"/>
      <c r="N518" s="209"/>
      <c r="O518" s="209"/>
      <c r="P518" s="209"/>
      <c r="Q518" s="209"/>
      <c r="R518" s="209"/>
      <c r="S518" s="209"/>
      <c r="T518" s="210"/>
      <c r="U518" s="14"/>
      <c r="V518" s="14"/>
      <c r="W518" s="14"/>
      <c r="X518" s="14"/>
      <c r="Y518" s="14"/>
      <c r="Z518" s="14"/>
      <c r="AA518" s="14"/>
      <c r="AB518" s="14"/>
      <c r="AC518" s="14"/>
      <c r="AD518" s="14"/>
      <c r="AE518" s="14"/>
      <c r="AT518" s="204" t="s">
        <v>265</v>
      </c>
      <c r="AU518" s="204" t="s">
        <v>85</v>
      </c>
      <c r="AV518" s="14" t="s">
        <v>85</v>
      </c>
      <c r="AW518" s="14" t="s">
        <v>32</v>
      </c>
      <c r="AX518" s="14" t="s">
        <v>75</v>
      </c>
      <c r="AY518" s="204" t="s">
        <v>257</v>
      </c>
    </row>
    <row r="519" s="13" customFormat="1">
      <c r="A519" s="13"/>
      <c r="B519" s="195"/>
      <c r="C519" s="13"/>
      <c r="D519" s="196" t="s">
        <v>265</v>
      </c>
      <c r="E519" s="197" t="s">
        <v>1</v>
      </c>
      <c r="F519" s="198" t="s">
        <v>4711</v>
      </c>
      <c r="G519" s="13"/>
      <c r="H519" s="197" t="s">
        <v>1</v>
      </c>
      <c r="I519" s="199"/>
      <c r="J519" s="13"/>
      <c r="K519" s="13"/>
      <c r="L519" s="195"/>
      <c r="M519" s="200"/>
      <c r="N519" s="201"/>
      <c r="O519" s="201"/>
      <c r="P519" s="201"/>
      <c r="Q519" s="201"/>
      <c r="R519" s="201"/>
      <c r="S519" s="201"/>
      <c r="T519" s="202"/>
      <c r="U519" s="13"/>
      <c r="V519" s="13"/>
      <c r="W519" s="13"/>
      <c r="X519" s="13"/>
      <c r="Y519" s="13"/>
      <c r="Z519" s="13"/>
      <c r="AA519" s="13"/>
      <c r="AB519" s="13"/>
      <c r="AC519" s="13"/>
      <c r="AD519" s="13"/>
      <c r="AE519" s="13"/>
      <c r="AT519" s="197" t="s">
        <v>265</v>
      </c>
      <c r="AU519" s="197" t="s">
        <v>85</v>
      </c>
      <c r="AV519" s="13" t="s">
        <v>82</v>
      </c>
      <c r="AW519" s="13" t="s">
        <v>32</v>
      </c>
      <c r="AX519" s="13" t="s">
        <v>75</v>
      </c>
      <c r="AY519" s="197" t="s">
        <v>257</v>
      </c>
    </row>
    <row r="520" s="14" customFormat="1">
      <c r="A520" s="14"/>
      <c r="B520" s="203"/>
      <c r="C520" s="14"/>
      <c r="D520" s="196" t="s">
        <v>265</v>
      </c>
      <c r="E520" s="204" t="s">
        <v>1</v>
      </c>
      <c r="F520" s="205" t="s">
        <v>4712</v>
      </c>
      <c r="G520" s="14"/>
      <c r="H520" s="206">
        <v>19.23</v>
      </c>
      <c r="I520" s="207"/>
      <c r="J520" s="14"/>
      <c r="K520" s="14"/>
      <c r="L520" s="203"/>
      <c r="M520" s="208"/>
      <c r="N520" s="209"/>
      <c r="O520" s="209"/>
      <c r="P520" s="209"/>
      <c r="Q520" s="209"/>
      <c r="R520" s="209"/>
      <c r="S520" s="209"/>
      <c r="T520" s="210"/>
      <c r="U520" s="14"/>
      <c r="V520" s="14"/>
      <c r="W520" s="14"/>
      <c r="X520" s="14"/>
      <c r="Y520" s="14"/>
      <c r="Z520" s="14"/>
      <c r="AA520" s="14"/>
      <c r="AB520" s="14"/>
      <c r="AC520" s="14"/>
      <c r="AD520" s="14"/>
      <c r="AE520" s="14"/>
      <c r="AT520" s="204" t="s">
        <v>265</v>
      </c>
      <c r="AU520" s="204" t="s">
        <v>85</v>
      </c>
      <c r="AV520" s="14" t="s">
        <v>85</v>
      </c>
      <c r="AW520" s="14" t="s">
        <v>32</v>
      </c>
      <c r="AX520" s="14" t="s">
        <v>75</v>
      </c>
      <c r="AY520" s="204" t="s">
        <v>257</v>
      </c>
    </row>
    <row r="521" s="15" customFormat="1">
      <c r="A521" s="15"/>
      <c r="B521" s="211"/>
      <c r="C521" s="15"/>
      <c r="D521" s="196" t="s">
        <v>265</v>
      </c>
      <c r="E521" s="212" t="s">
        <v>1</v>
      </c>
      <c r="F521" s="213" t="s">
        <v>271</v>
      </c>
      <c r="G521" s="15"/>
      <c r="H521" s="214">
        <v>496.79000000000008</v>
      </c>
      <c r="I521" s="215"/>
      <c r="J521" s="15"/>
      <c r="K521" s="15"/>
      <c r="L521" s="211"/>
      <c r="M521" s="216"/>
      <c r="N521" s="217"/>
      <c r="O521" s="217"/>
      <c r="P521" s="217"/>
      <c r="Q521" s="217"/>
      <c r="R521" s="217"/>
      <c r="S521" s="217"/>
      <c r="T521" s="218"/>
      <c r="U521" s="15"/>
      <c r="V521" s="15"/>
      <c r="W521" s="15"/>
      <c r="X521" s="15"/>
      <c r="Y521" s="15"/>
      <c r="Z521" s="15"/>
      <c r="AA521" s="15"/>
      <c r="AB521" s="15"/>
      <c r="AC521" s="15"/>
      <c r="AD521" s="15"/>
      <c r="AE521" s="15"/>
      <c r="AT521" s="212" t="s">
        <v>265</v>
      </c>
      <c r="AU521" s="212" t="s">
        <v>85</v>
      </c>
      <c r="AV521" s="15" t="s">
        <v>108</v>
      </c>
      <c r="AW521" s="15" t="s">
        <v>32</v>
      </c>
      <c r="AX521" s="15" t="s">
        <v>82</v>
      </c>
      <c r="AY521" s="212" t="s">
        <v>257</v>
      </c>
    </row>
    <row r="522" s="2" customFormat="1" ht="24.15" customHeight="1">
      <c r="A522" s="38"/>
      <c r="B522" s="181"/>
      <c r="C522" s="182" t="s">
        <v>379</v>
      </c>
      <c r="D522" s="182" t="s">
        <v>259</v>
      </c>
      <c r="E522" s="183" t="s">
        <v>4749</v>
      </c>
      <c r="F522" s="184" t="s">
        <v>4750</v>
      </c>
      <c r="G522" s="185" t="s">
        <v>323</v>
      </c>
      <c r="H522" s="186">
        <v>64.340000000000003</v>
      </c>
      <c r="I522" s="187"/>
      <c r="J522" s="188">
        <f>ROUND(I522*H522,2)</f>
        <v>0</v>
      </c>
      <c r="K522" s="184" t="s">
        <v>263</v>
      </c>
      <c r="L522" s="39"/>
      <c r="M522" s="189" t="s">
        <v>1</v>
      </c>
      <c r="N522" s="190" t="s">
        <v>40</v>
      </c>
      <c r="O522" s="77"/>
      <c r="P522" s="191">
        <f>O522*H522</f>
        <v>0</v>
      </c>
      <c r="Q522" s="191">
        <v>0</v>
      </c>
      <c r="R522" s="191">
        <f>Q522*H522</f>
        <v>0</v>
      </c>
      <c r="S522" s="191">
        <v>0</v>
      </c>
      <c r="T522" s="192">
        <f>S522*H522</f>
        <v>0</v>
      </c>
      <c r="U522" s="38"/>
      <c r="V522" s="38"/>
      <c r="W522" s="38"/>
      <c r="X522" s="38"/>
      <c r="Y522" s="38"/>
      <c r="Z522" s="38"/>
      <c r="AA522" s="38"/>
      <c r="AB522" s="38"/>
      <c r="AC522" s="38"/>
      <c r="AD522" s="38"/>
      <c r="AE522" s="38"/>
      <c r="AR522" s="193" t="s">
        <v>108</v>
      </c>
      <c r="AT522" s="193" t="s">
        <v>259</v>
      </c>
      <c r="AU522" s="193" t="s">
        <v>85</v>
      </c>
      <c r="AY522" s="19" t="s">
        <v>257</v>
      </c>
      <c r="BE522" s="194">
        <f>IF(N522="základní",J522,0)</f>
        <v>0</v>
      </c>
      <c r="BF522" s="194">
        <f>IF(N522="snížená",J522,0)</f>
        <v>0</v>
      </c>
      <c r="BG522" s="194">
        <f>IF(N522="zákl. přenesená",J522,0)</f>
        <v>0</v>
      </c>
      <c r="BH522" s="194">
        <f>IF(N522="sníž. přenesená",J522,0)</f>
        <v>0</v>
      </c>
      <c r="BI522" s="194">
        <f>IF(N522="nulová",J522,0)</f>
        <v>0</v>
      </c>
      <c r="BJ522" s="19" t="s">
        <v>82</v>
      </c>
      <c r="BK522" s="194">
        <f>ROUND(I522*H522,2)</f>
        <v>0</v>
      </c>
      <c r="BL522" s="19" t="s">
        <v>108</v>
      </c>
      <c r="BM522" s="193" t="s">
        <v>530</v>
      </c>
    </row>
    <row r="523" s="13" customFormat="1">
      <c r="A523" s="13"/>
      <c r="B523" s="195"/>
      <c r="C523" s="13"/>
      <c r="D523" s="196" t="s">
        <v>265</v>
      </c>
      <c r="E523" s="197" t="s">
        <v>1</v>
      </c>
      <c r="F523" s="198" t="s">
        <v>4640</v>
      </c>
      <c r="G523" s="13"/>
      <c r="H523" s="197" t="s">
        <v>1</v>
      </c>
      <c r="I523" s="199"/>
      <c r="J523" s="13"/>
      <c r="K523" s="13"/>
      <c r="L523" s="195"/>
      <c r="M523" s="200"/>
      <c r="N523" s="201"/>
      <c r="O523" s="201"/>
      <c r="P523" s="201"/>
      <c r="Q523" s="201"/>
      <c r="R523" s="201"/>
      <c r="S523" s="201"/>
      <c r="T523" s="202"/>
      <c r="U523" s="13"/>
      <c r="V523" s="13"/>
      <c r="W523" s="13"/>
      <c r="X523" s="13"/>
      <c r="Y523" s="13"/>
      <c r="Z523" s="13"/>
      <c r="AA523" s="13"/>
      <c r="AB523" s="13"/>
      <c r="AC523" s="13"/>
      <c r="AD523" s="13"/>
      <c r="AE523" s="13"/>
      <c r="AT523" s="197" t="s">
        <v>265</v>
      </c>
      <c r="AU523" s="197" t="s">
        <v>85</v>
      </c>
      <c r="AV523" s="13" t="s">
        <v>82</v>
      </c>
      <c r="AW523" s="13" t="s">
        <v>32</v>
      </c>
      <c r="AX523" s="13" t="s">
        <v>75</v>
      </c>
      <c r="AY523" s="197" t="s">
        <v>257</v>
      </c>
    </row>
    <row r="524" s="13" customFormat="1">
      <c r="A524" s="13"/>
      <c r="B524" s="195"/>
      <c r="C524" s="13"/>
      <c r="D524" s="196" t="s">
        <v>265</v>
      </c>
      <c r="E524" s="197" t="s">
        <v>1</v>
      </c>
      <c r="F524" s="198" t="s">
        <v>4641</v>
      </c>
      <c r="G524" s="13"/>
      <c r="H524" s="197" t="s">
        <v>1</v>
      </c>
      <c r="I524" s="199"/>
      <c r="J524" s="13"/>
      <c r="K524" s="13"/>
      <c r="L524" s="195"/>
      <c r="M524" s="200"/>
      <c r="N524" s="201"/>
      <c r="O524" s="201"/>
      <c r="P524" s="201"/>
      <c r="Q524" s="201"/>
      <c r="R524" s="201"/>
      <c r="S524" s="201"/>
      <c r="T524" s="202"/>
      <c r="U524" s="13"/>
      <c r="V524" s="13"/>
      <c r="W524" s="13"/>
      <c r="X524" s="13"/>
      <c r="Y524" s="13"/>
      <c r="Z524" s="13"/>
      <c r="AA524" s="13"/>
      <c r="AB524" s="13"/>
      <c r="AC524" s="13"/>
      <c r="AD524" s="13"/>
      <c r="AE524" s="13"/>
      <c r="AT524" s="197" t="s">
        <v>265</v>
      </c>
      <c r="AU524" s="197" t="s">
        <v>85</v>
      </c>
      <c r="AV524" s="13" t="s">
        <v>82</v>
      </c>
      <c r="AW524" s="13" t="s">
        <v>32</v>
      </c>
      <c r="AX524" s="13" t="s">
        <v>75</v>
      </c>
      <c r="AY524" s="197" t="s">
        <v>257</v>
      </c>
    </row>
    <row r="525" s="13" customFormat="1">
      <c r="A525" s="13"/>
      <c r="B525" s="195"/>
      <c r="C525" s="13"/>
      <c r="D525" s="196" t="s">
        <v>265</v>
      </c>
      <c r="E525" s="197" t="s">
        <v>1</v>
      </c>
      <c r="F525" s="198" t="s">
        <v>4642</v>
      </c>
      <c r="G525" s="13"/>
      <c r="H525" s="197" t="s">
        <v>1</v>
      </c>
      <c r="I525" s="199"/>
      <c r="J525" s="13"/>
      <c r="K525" s="13"/>
      <c r="L525" s="195"/>
      <c r="M525" s="200"/>
      <c r="N525" s="201"/>
      <c r="O525" s="201"/>
      <c r="P525" s="201"/>
      <c r="Q525" s="201"/>
      <c r="R525" s="201"/>
      <c r="S525" s="201"/>
      <c r="T525" s="202"/>
      <c r="U525" s="13"/>
      <c r="V525" s="13"/>
      <c r="W525" s="13"/>
      <c r="X525" s="13"/>
      <c r="Y525" s="13"/>
      <c r="Z525" s="13"/>
      <c r="AA525" s="13"/>
      <c r="AB525" s="13"/>
      <c r="AC525" s="13"/>
      <c r="AD525" s="13"/>
      <c r="AE525" s="13"/>
      <c r="AT525" s="197" t="s">
        <v>265</v>
      </c>
      <c r="AU525" s="197" t="s">
        <v>85</v>
      </c>
      <c r="AV525" s="13" t="s">
        <v>82</v>
      </c>
      <c r="AW525" s="13" t="s">
        <v>32</v>
      </c>
      <c r="AX525" s="13" t="s">
        <v>75</v>
      </c>
      <c r="AY525" s="197" t="s">
        <v>257</v>
      </c>
    </row>
    <row r="526" s="13" customFormat="1">
      <c r="A526" s="13"/>
      <c r="B526" s="195"/>
      <c r="C526" s="13"/>
      <c r="D526" s="196" t="s">
        <v>265</v>
      </c>
      <c r="E526" s="197" t="s">
        <v>1</v>
      </c>
      <c r="F526" s="198" t="s">
        <v>4643</v>
      </c>
      <c r="G526" s="13"/>
      <c r="H526" s="197" t="s">
        <v>1</v>
      </c>
      <c r="I526" s="199"/>
      <c r="J526" s="13"/>
      <c r="K526" s="13"/>
      <c r="L526" s="195"/>
      <c r="M526" s="200"/>
      <c r="N526" s="201"/>
      <c r="O526" s="201"/>
      <c r="P526" s="201"/>
      <c r="Q526" s="201"/>
      <c r="R526" s="201"/>
      <c r="S526" s="201"/>
      <c r="T526" s="202"/>
      <c r="U526" s="13"/>
      <c r="V526" s="13"/>
      <c r="W526" s="13"/>
      <c r="X526" s="13"/>
      <c r="Y526" s="13"/>
      <c r="Z526" s="13"/>
      <c r="AA526" s="13"/>
      <c r="AB526" s="13"/>
      <c r="AC526" s="13"/>
      <c r="AD526" s="13"/>
      <c r="AE526" s="13"/>
      <c r="AT526" s="197" t="s">
        <v>265</v>
      </c>
      <c r="AU526" s="197" t="s">
        <v>85</v>
      </c>
      <c r="AV526" s="13" t="s">
        <v>82</v>
      </c>
      <c r="AW526" s="13" t="s">
        <v>32</v>
      </c>
      <c r="AX526" s="13" t="s">
        <v>75</v>
      </c>
      <c r="AY526" s="197" t="s">
        <v>257</v>
      </c>
    </row>
    <row r="527" s="13" customFormat="1">
      <c r="A527" s="13"/>
      <c r="B527" s="195"/>
      <c r="C527" s="13"/>
      <c r="D527" s="196" t="s">
        <v>265</v>
      </c>
      <c r="E527" s="197" t="s">
        <v>1</v>
      </c>
      <c r="F527" s="198" t="s">
        <v>4647</v>
      </c>
      <c r="G527" s="13"/>
      <c r="H527" s="197" t="s">
        <v>1</v>
      </c>
      <c r="I527" s="199"/>
      <c r="J527" s="13"/>
      <c r="K527" s="13"/>
      <c r="L527" s="195"/>
      <c r="M527" s="200"/>
      <c r="N527" s="201"/>
      <c r="O527" s="201"/>
      <c r="P527" s="201"/>
      <c r="Q527" s="201"/>
      <c r="R527" s="201"/>
      <c r="S527" s="201"/>
      <c r="T527" s="202"/>
      <c r="U527" s="13"/>
      <c r="V527" s="13"/>
      <c r="W527" s="13"/>
      <c r="X527" s="13"/>
      <c r="Y527" s="13"/>
      <c r="Z527" s="13"/>
      <c r="AA527" s="13"/>
      <c r="AB527" s="13"/>
      <c r="AC527" s="13"/>
      <c r="AD527" s="13"/>
      <c r="AE527" s="13"/>
      <c r="AT527" s="197" t="s">
        <v>265</v>
      </c>
      <c r="AU527" s="197" t="s">
        <v>85</v>
      </c>
      <c r="AV527" s="13" t="s">
        <v>82</v>
      </c>
      <c r="AW527" s="13" t="s">
        <v>32</v>
      </c>
      <c r="AX527" s="13" t="s">
        <v>75</v>
      </c>
      <c r="AY527" s="197" t="s">
        <v>257</v>
      </c>
    </row>
    <row r="528" s="14" customFormat="1">
      <c r="A528" s="14"/>
      <c r="B528" s="203"/>
      <c r="C528" s="14"/>
      <c r="D528" s="196" t="s">
        <v>265</v>
      </c>
      <c r="E528" s="204" t="s">
        <v>1</v>
      </c>
      <c r="F528" s="205" t="s">
        <v>4665</v>
      </c>
      <c r="G528" s="14"/>
      <c r="H528" s="206">
        <v>25.239999999999998</v>
      </c>
      <c r="I528" s="207"/>
      <c r="J528" s="14"/>
      <c r="K528" s="14"/>
      <c r="L528" s="203"/>
      <c r="M528" s="208"/>
      <c r="N528" s="209"/>
      <c r="O528" s="209"/>
      <c r="P528" s="209"/>
      <c r="Q528" s="209"/>
      <c r="R528" s="209"/>
      <c r="S528" s="209"/>
      <c r="T528" s="210"/>
      <c r="U528" s="14"/>
      <c r="V528" s="14"/>
      <c r="W528" s="14"/>
      <c r="X528" s="14"/>
      <c r="Y528" s="14"/>
      <c r="Z528" s="14"/>
      <c r="AA528" s="14"/>
      <c r="AB528" s="14"/>
      <c r="AC528" s="14"/>
      <c r="AD528" s="14"/>
      <c r="AE528" s="14"/>
      <c r="AT528" s="204" t="s">
        <v>265</v>
      </c>
      <c r="AU528" s="204" t="s">
        <v>85</v>
      </c>
      <c r="AV528" s="14" t="s">
        <v>85</v>
      </c>
      <c r="AW528" s="14" t="s">
        <v>32</v>
      </c>
      <c r="AX528" s="14" t="s">
        <v>75</v>
      </c>
      <c r="AY528" s="204" t="s">
        <v>257</v>
      </c>
    </row>
    <row r="529" s="13" customFormat="1">
      <c r="A529" s="13"/>
      <c r="B529" s="195"/>
      <c r="C529" s="13"/>
      <c r="D529" s="196" t="s">
        <v>265</v>
      </c>
      <c r="E529" s="197" t="s">
        <v>1</v>
      </c>
      <c r="F529" s="198" t="s">
        <v>4649</v>
      </c>
      <c r="G529" s="13"/>
      <c r="H529" s="197" t="s">
        <v>1</v>
      </c>
      <c r="I529" s="199"/>
      <c r="J529" s="13"/>
      <c r="K529" s="13"/>
      <c r="L529" s="195"/>
      <c r="M529" s="200"/>
      <c r="N529" s="201"/>
      <c r="O529" s="201"/>
      <c r="P529" s="201"/>
      <c r="Q529" s="201"/>
      <c r="R529" s="201"/>
      <c r="S529" s="201"/>
      <c r="T529" s="202"/>
      <c r="U529" s="13"/>
      <c r="V529" s="13"/>
      <c r="W529" s="13"/>
      <c r="X529" s="13"/>
      <c r="Y529" s="13"/>
      <c r="Z529" s="13"/>
      <c r="AA529" s="13"/>
      <c r="AB529" s="13"/>
      <c r="AC529" s="13"/>
      <c r="AD529" s="13"/>
      <c r="AE529" s="13"/>
      <c r="AT529" s="197" t="s">
        <v>265</v>
      </c>
      <c r="AU529" s="197" t="s">
        <v>85</v>
      </c>
      <c r="AV529" s="13" t="s">
        <v>82</v>
      </c>
      <c r="AW529" s="13" t="s">
        <v>32</v>
      </c>
      <c r="AX529" s="13" t="s">
        <v>75</v>
      </c>
      <c r="AY529" s="197" t="s">
        <v>257</v>
      </c>
    </row>
    <row r="530" s="14" customFormat="1">
      <c r="A530" s="14"/>
      <c r="B530" s="203"/>
      <c r="C530" s="14"/>
      <c r="D530" s="196" t="s">
        <v>265</v>
      </c>
      <c r="E530" s="204" t="s">
        <v>1</v>
      </c>
      <c r="F530" s="205" t="s">
        <v>4666</v>
      </c>
      <c r="G530" s="14"/>
      <c r="H530" s="206">
        <v>16.190000000000001</v>
      </c>
      <c r="I530" s="207"/>
      <c r="J530" s="14"/>
      <c r="K530" s="14"/>
      <c r="L530" s="203"/>
      <c r="M530" s="208"/>
      <c r="N530" s="209"/>
      <c r="O530" s="209"/>
      <c r="P530" s="209"/>
      <c r="Q530" s="209"/>
      <c r="R530" s="209"/>
      <c r="S530" s="209"/>
      <c r="T530" s="210"/>
      <c r="U530" s="14"/>
      <c r="V530" s="14"/>
      <c r="W530" s="14"/>
      <c r="X530" s="14"/>
      <c r="Y530" s="14"/>
      <c r="Z530" s="14"/>
      <c r="AA530" s="14"/>
      <c r="AB530" s="14"/>
      <c r="AC530" s="14"/>
      <c r="AD530" s="14"/>
      <c r="AE530" s="14"/>
      <c r="AT530" s="204" t="s">
        <v>265</v>
      </c>
      <c r="AU530" s="204" t="s">
        <v>85</v>
      </c>
      <c r="AV530" s="14" t="s">
        <v>85</v>
      </c>
      <c r="AW530" s="14" t="s">
        <v>32</v>
      </c>
      <c r="AX530" s="14" t="s">
        <v>75</v>
      </c>
      <c r="AY530" s="204" t="s">
        <v>257</v>
      </c>
    </row>
    <row r="531" s="13" customFormat="1">
      <c r="A531" s="13"/>
      <c r="B531" s="195"/>
      <c r="C531" s="13"/>
      <c r="D531" s="196" t="s">
        <v>265</v>
      </c>
      <c r="E531" s="197" t="s">
        <v>1</v>
      </c>
      <c r="F531" s="198" t="s">
        <v>4651</v>
      </c>
      <c r="G531" s="13"/>
      <c r="H531" s="197" t="s">
        <v>1</v>
      </c>
      <c r="I531" s="199"/>
      <c r="J531" s="13"/>
      <c r="K531" s="13"/>
      <c r="L531" s="195"/>
      <c r="M531" s="200"/>
      <c r="N531" s="201"/>
      <c r="O531" s="201"/>
      <c r="P531" s="201"/>
      <c r="Q531" s="201"/>
      <c r="R531" s="201"/>
      <c r="S531" s="201"/>
      <c r="T531" s="202"/>
      <c r="U531" s="13"/>
      <c r="V531" s="13"/>
      <c r="W531" s="13"/>
      <c r="X531" s="13"/>
      <c r="Y531" s="13"/>
      <c r="Z531" s="13"/>
      <c r="AA531" s="13"/>
      <c r="AB531" s="13"/>
      <c r="AC531" s="13"/>
      <c r="AD531" s="13"/>
      <c r="AE531" s="13"/>
      <c r="AT531" s="197" t="s">
        <v>265</v>
      </c>
      <c r="AU531" s="197" t="s">
        <v>85</v>
      </c>
      <c r="AV531" s="13" t="s">
        <v>82</v>
      </c>
      <c r="AW531" s="13" t="s">
        <v>32</v>
      </c>
      <c r="AX531" s="13" t="s">
        <v>75</v>
      </c>
      <c r="AY531" s="197" t="s">
        <v>257</v>
      </c>
    </row>
    <row r="532" s="14" customFormat="1">
      <c r="A532" s="14"/>
      <c r="B532" s="203"/>
      <c r="C532" s="14"/>
      <c r="D532" s="196" t="s">
        <v>265</v>
      </c>
      <c r="E532" s="204" t="s">
        <v>1</v>
      </c>
      <c r="F532" s="205" t="s">
        <v>4680</v>
      </c>
      <c r="G532" s="14"/>
      <c r="H532" s="206">
        <v>14.09</v>
      </c>
      <c r="I532" s="207"/>
      <c r="J532" s="14"/>
      <c r="K532" s="14"/>
      <c r="L532" s="203"/>
      <c r="M532" s="208"/>
      <c r="N532" s="209"/>
      <c r="O532" s="209"/>
      <c r="P532" s="209"/>
      <c r="Q532" s="209"/>
      <c r="R532" s="209"/>
      <c r="S532" s="209"/>
      <c r="T532" s="210"/>
      <c r="U532" s="14"/>
      <c r="V532" s="14"/>
      <c r="W532" s="14"/>
      <c r="X532" s="14"/>
      <c r="Y532" s="14"/>
      <c r="Z532" s="14"/>
      <c r="AA532" s="14"/>
      <c r="AB532" s="14"/>
      <c r="AC532" s="14"/>
      <c r="AD532" s="14"/>
      <c r="AE532" s="14"/>
      <c r="AT532" s="204" t="s">
        <v>265</v>
      </c>
      <c r="AU532" s="204" t="s">
        <v>85</v>
      </c>
      <c r="AV532" s="14" t="s">
        <v>85</v>
      </c>
      <c r="AW532" s="14" t="s">
        <v>32</v>
      </c>
      <c r="AX532" s="14" t="s">
        <v>75</v>
      </c>
      <c r="AY532" s="204" t="s">
        <v>257</v>
      </c>
    </row>
    <row r="533" s="13" customFormat="1">
      <c r="A533" s="13"/>
      <c r="B533" s="195"/>
      <c r="C533" s="13"/>
      <c r="D533" s="196" t="s">
        <v>265</v>
      </c>
      <c r="E533" s="197" t="s">
        <v>1</v>
      </c>
      <c r="F533" s="198" t="s">
        <v>4653</v>
      </c>
      <c r="G533" s="13"/>
      <c r="H533" s="197" t="s">
        <v>1</v>
      </c>
      <c r="I533" s="199"/>
      <c r="J533" s="13"/>
      <c r="K533" s="13"/>
      <c r="L533" s="195"/>
      <c r="M533" s="200"/>
      <c r="N533" s="201"/>
      <c r="O533" s="201"/>
      <c r="P533" s="201"/>
      <c r="Q533" s="201"/>
      <c r="R533" s="201"/>
      <c r="S533" s="201"/>
      <c r="T533" s="202"/>
      <c r="U533" s="13"/>
      <c r="V533" s="13"/>
      <c r="W533" s="13"/>
      <c r="X533" s="13"/>
      <c r="Y533" s="13"/>
      <c r="Z533" s="13"/>
      <c r="AA533" s="13"/>
      <c r="AB533" s="13"/>
      <c r="AC533" s="13"/>
      <c r="AD533" s="13"/>
      <c r="AE533" s="13"/>
      <c r="AT533" s="197" t="s">
        <v>265</v>
      </c>
      <c r="AU533" s="197" t="s">
        <v>85</v>
      </c>
      <c r="AV533" s="13" t="s">
        <v>82</v>
      </c>
      <c r="AW533" s="13" t="s">
        <v>32</v>
      </c>
      <c r="AX533" s="13" t="s">
        <v>75</v>
      </c>
      <c r="AY533" s="197" t="s">
        <v>257</v>
      </c>
    </row>
    <row r="534" s="14" customFormat="1">
      <c r="A534" s="14"/>
      <c r="B534" s="203"/>
      <c r="C534" s="14"/>
      <c r="D534" s="196" t="s">
        <v>265</v>
      </c>
      <c r="E534" s="204" t="s">
        <v>1</v>
      </c>
      <c r="F534" s="205" t="s">
        <v>4681</v>
      </c>
      <c r="G534" s="14"/>
      <c r="H534" s="206">
        <v>8.8200000000000003</v>
      </c>
      <c r="I534" s="207"/>
      <c r="J534" s="14"/>
      <c r="K534" s="14"/>
      <c r="L534" s="203"/>
      <c r="M534" s="208"/>
      <c r="N534" s="209"/>
      <c r="O534" s="209"/>
      <c r="P534" s="209"/>
      <c r="Q534" s="209"/>
      <c r="R534" s="209"/>
      <c r="S534" s="209"/>
      <c r="T534" s="210"/>
      <c r="U534" s="14"/>
      <c r="V534" s="14"/>
      <c r="W534" s="14"/>
      <c r="X534" s="14"/>
      <c r="Y534" s="14"/>
      <c r="Z534" s="14"/>
      <c r="AA534" s="14"/>
      <c r="AB534" s="14"/>
      <c r="AC534" s="14"/>
      <c r="AD534" s="14"/>
      <c r="AE534" s="14"/>
      <c r="AT534" s="204" t="s">
        <v>265</v>
      </c>
      <c r="AU534" s="204" t="s">
        <v>85</v>
      </c>
      <c r="AV534" s="14" t="s">
        <v>85</v>
      </c>
      <c r="AW534" s="14" t="s">
        <v>32</v>
      </c>
      <c r="AX534" s="14" t="s">
        <v>75</v>
      </c>
      <c r="AY534" s="204" t="s">
        <v>257</v>
      </c>
    </row>
    <row r="535" s="15" customFormat="1">
      <c r="A535" s="15"/>
      <c r="B535" s="211"/>
      <c r="C535" s="15"/>
      <c r="D535" s="196" t="s">
        <v>265</v>
      </c>
      <c r="E535" s="212" t="s">
        <v>1</v>
      </c>
      <c r="F535" s="213" t="s">
        <v>271</v>
      </c>
      <c r="G535" s="15"/>
      <c r="H535" s="214">
        <v>64.340000000000003</v>
      </c>
      <c r="I535" s="215"/>
      <c r="J535" s="15"/>
      <c r="K535" s="15"/>
      <c r="L535" s="211"/>
      <c r="M535" s="216"/>
      <c r="N535" s="217"/>
      <c r="O535" s="217"/>
      <c r="P535" s="217"/>
      <c r="Q535" s="217"/>
      <c r="R535" s="217"/>
      <c r="S535" s="217"/>
      <c r="T535" s="218"/>
      <c r="U535" s="15"/>
      <c r="V535" s="15"/>
      <c r="W535" s="15"/>
      <c r="X535" s="15"/>
      <c r="Y535" s="15"/>
      <c r="Z535" s="15"/>
      <c r="AA535" s="15"/>
      <c r="AB535" s="15"/>
      <c r="AC535" s="15"/>
      <c r="AD535" s="15"/>
      <c r="AE535" s="15"/>
      <c r="AT535" s="212" t="s">
        <v>265</v>
      </c>
      <c r="AU535" s="212" t="s">
        <v>85</v>
      </c>
      <c r="AV535" s="15" t="s">
        <v>108</v>
      </c>
      <c r="AW535" s="15" t="s">
        <v>32</v>
      </c>
      <c r="AX535" s="15" t="s">
        <v>82</v>
      </c>
      <c r="AY535" s="212" t="s">
        <v>257</v>
      </c>
    </row>
    <row r="536" s="2" customFormat="1" ht="24.15" customHeight="1">
      <c r="A536" s="38"/>
      <c r="B536" s="181"/>
      <c r="C536" s="182" t="s">
        <v>388</v>
      </c>
      <c r="D536" s="182" t="s">
        <v>259</v>
      </c>
      <c r="E536" s="183" t="s">
        <v>4751</v>
      </c>
      <c r="F536" s="184" t="s">
        <v>4752</v>
      </c>
      <c r="G536" s="185" t="s">
        <v>774</v>
      </c>
      <c r="H536" s="186">
        <v>8</v>
      </c>
      <c r="I536" s="187"/>
      <c r="J536" s="188">
        <f>ROUND(I536*H536,2)</f>
        <v>0</v>
      </c>
      <c r="K536" s="184" t="s">
        <v>1</v>
      </c>
      <c r="L536" s="39"/>
      <c r="M536" s="189" t="s">
        <v>1</v>
      </c>
      <c r="N536" s="190" t="s">
        <v>40</v>
      </c>
      <c r="O536" s="77"/>
      <c r="P536" s="191">
        <f>O536*H536</f>
        <v>0</v>
      </c>
      <c r="Q536" s="191">
        <v>0</v>
      </c>
      <c r="R536" s="191">
        <f>Q536*H536</f>
        <v>0</v>
      </c>
      <c r="S536" s="191">
        <v>0</v>
      </c>
      <c r="T536" s="192">
        <f>S536*H536</f>
        <v>0</v>
      </c>
      <c r="U536" s="38"/>
      <c r="V536" s="38"/>
      <c r="W536" s="38"/>
      <c r="X536" s="38"/>
      <c r="Y536" s="38"/>
      <c r="Z536" s="38"/>
      <c r="AA536" s="38"/>
      <c r="AB536" s="38"/>
      <c r="AC536" s="38"/>
      <c r="AD536" s="38"/>
      <c r="AE536" s="38"/>
      <c r="AR536" s="193" t="s">
        <v>108</v>
      </c>
      <c r="AT536" s="193" t="s">
        <v>259</v>
      </c>
      <c r="AU536" s="193" t="s">
        <v>85</v>
      </c>
      <c r="AY536" s="19" t="s">
        <v>257</v>
      </c>
      <c r="BE536" s="194">
        <f>IF(N536="základní",J536,0)</f>
        <v>0</v>
      </c>
      <c r="BF536" s="194">
        <f>IF(N536="snížená",J536,0)</f>
        <v>0</v>
      </c>
      <c r="BG536" s="194">
        <f>IF(N536="zákl. přenesená",J536,0)</f>
        <v>0</v>
      </c>
      <c r="BH536" s="194">
        <f>IF(N536="sníž. přenesená",J536,0)</f>
        <v>0</v>
      </c>
      <c r="BI536" s="194">
        <f>IF(N536="nulová",J536,0)</f>
        <v>0</v>
      </c>
      <c r="BJ536" s="19" t="s">
        <v>82</v>
      </c>
      <c r="BK536" s="194">
        <f>ROUND(I536*H536,2)</f>
        <v>0</v>
      </c>
      <c r="BL536" s="19" t="s">
        <v>108</v>
      </c>
      <c r="BM536" s="193" t="s">
        <v>589</v>
      </c>
    </row>
    <row r="537" s="13" customFormat="1">
      <c r="A537" s="13"/>
      <c r="B537" s="195"/>
      <c r="C537" s="13"/>
      <c r="D537" s="196" t="s">
        <v>265</v>
      </c>
      <c r="E537" s="197" t="s">
        <v>1</v>
      </c>
      <c r="F537" s="198" t="s">
        <v>4640</v>
      </c>
      <c r="G537" s="13"/>
      <c r="H537" s="197" t="s">
        <v>1</v>
      </c>
      <c r="I537" s="199"/>
      <c r="J537" s="13"/>
      <c r="K537" s="13"/>
      <c r="L537" s="195"/>
      <c r="M537" s="200"/>
      <c r="N537" s="201"/>
      <c r="O537" s="201"/>
      <c r="P537" s="201"/>
      <c r="Q537" s="201"/>
      <c r="R537" s="201"/>
      <c r="S537" s="201"/>
      <c r="T537" s="202"/>
      <c r="U537" s="13"/>
      <c r="V537" s="13"/>
      <c r="W537" s="13"/>
      <c r="X537" s="13"/>
      <c r="Y537" s="13"/>
      <c r="Z537" s="13"/>
      <c r="AA537" s="13"/>
      <c r="AB537" s="13"/>
      <c r="AC537" s="13"/>
      <c r="AD537" s="13"/>
      <c r="AE537" s="13"/>
      <c r="AT537" s="197" t="s">
        <v>265</v>
      </c>
      <c r="AU537" s="197" t="s">
        <v>85</v>
      </c>
      <c r="AV537" s="13" t="s">
        <v>82</v>
      </c>
      <c r="AW537" s="13" t="s">
        <v>32</v>
      </c>
      <c r="AX537" s="13" t="s">
        <v>75</v>
      </c>
      <c r="AY537" s="197" t="s">
        <v>257</v>
      </c>
    </row>
    <row r="538" s="13" customFormat="1">
      <c r="A538" s="13"/>
      <c r="B538" s="195"/>
      <c r="C538" s="13"/>
      <c r="D538" s="196" t="s">
        <v>265</v>
      </c>
      <c r="E538" s="197" t="s">
        <v>1</v>
      </c>
      <c r="F538" s="198" t="s">
        <v>4641</v>
      </c>
      <c r="G538" s="13"/>
      <c r="H538" s="197" t="s">
        <v>1</v>
      </c>
      <c r="I538" s="199"/>
      <c r="J538" s="13"/>
      <c r="K538" s="13"/>
      <c r="L538" s="195"/>
      <c r="M538" s="200"/>
      <c r="N538" s="201"/>
      <c r="O538" s="201"/>
      <c r="P538" s="201"/>
      <c r="Q538" s="201"/>
      <c r="R538" s="201"/>
      <c r="S538" s="201"/>
      <c r="T538" s="202"/>
      <c r="U538" s="13"/>
      <c r="V538" s="13"/>
      <c r="W538" s="13"/>
      <c r="X538" s="13"/>
      <c r="Y538" s="13"/>
      <c r="Z538" s="13"/>
      <c r="AA538" s="13"/>
      <c r="AB538" s="13"/>
      <c r="AC538" s="13"/>
      <c r="AD538" s="13"/>
      <c r="AE538" s="13"/>
      <c r="AT538" s="197" t="s">
        <v>265</v>
      </c>
      <c r="AU538" s="197" t="s">
        <v>85</v>
      </c>
      <c r="AV538" s="13" t="s">
        <v>82</v>
      </c>
      <c r="AW538" s="13" t="s">
        <v>32</v>
      </c>
      <c r="AX538" s="13" t="s">
        <v>75</v>
      </c>
      <c r="AY538" s="197" t="s">
        <v>257</v>
      </c>
    </row>
    <row r="539" s="13" customFormat="1">
      <c r="A539" s="13"/>
      <c r="B539" s="195"/>
      <c r="C539" s="13"/>
      <c r="D539" s="196" t="s">
        <v>265</v>
      </c>
      <c r="E539" s="197" t="s">
        <v>1</v>
      </c>
      <c r="F539" s="198" t="s">
        <v>4642</v>
      </c>
      <c r="G539" s="13"/>
      <c r="H539" s="197" t="s">
        <v>1</v>
      </c>
      <c r="I539" s="199"/>
      <c r="J539" s="13"/>
      <c r="K539" s="13"/>
      <c r="L539" s="195"/>
      <c r="M539" s="200"/>
      <c r="N539" s="201"/>
      <c r="O539" s="201"/>
      <c r="P539" s="201"/>
      <c r="Q539" s="201"/>
      <c r="R539" s="201"/>
      <c r="S539" s="201"/>
      <c r="T539" s="202"/>
      <c r="U539" s="13"/>
      <c r="V539" s="13"/>
      <c r="W539" s="13"/>
      <c r="X539" s="13"/>
      <c r="Y539" s="13"/>
      <c r="Z539" s="13"/>
      <c r="AA539" s="13"/>
      <c r="AB539" s="13"/>
      <c r="AC539" s="13"/>
      <c r="AD539" s="13"/>
      <c r="AE539" s="13"/>
      <c r="AT539" s="197" t="s">
        <v>265</v>
      </c>
      <c r="AU539" s="197" t="s">
        <v>85</v>
      </c>
      <c r="AV539" s="13" t="s">
        <v>82</v>
      </c>
      <c r="AW539" s="13" t="s">
        <v>32</v>
      </c>
      <c r="AX539" s="13" t="s">
        <v>75</v>
      </c>
      <c r="AY539" s="197" t="s">
        <v>257</v>
      </c>
    </row>
    <row r="540" s="13" customFormat="1">
      <c r="A540" s="13"/>
      <c r="B540" s="195"/>
      <c r="C540" s="13"/>
      <c r="D540" s="196" t="s">
        <v>265</v>
      </c>
      <c r="E540" s="197" t="s">
        <v>1</v>
      </c>
      <c r="F540" s="198" t="s">
        <v>4643</v>
      </c>
      <c r="G540" s="13"/>
      <c r="H540" s="197" t="s">
        <v>1</v>
      </c>
      <c r="I540" s="199"/>
      <c r="J540" s="13"/>
      <c r="K540" s="13"/>
      <c r="L540" s="195"/>
      <c r="M540" s="200"/>
      <c r="N540" s="201"/>
      <c r="O540" s="201"/>
      <c r="P540" s="201"/>
      <c r="Q540" s="201"/>
      <c r="R540" s="201"/>
      <c r="S540" s="201"/>
      <c r="T540" s="202"/>
      <c r="U540" s="13"/>
      <c r="V540" s="13"/>
      <c r="W540" s="13"/>
      <c r="X540" s="13"/>
      <c r="Y540" s="13"/>
      <c r="Z540" s="13"/>
      <c r="AA540" s="13"/>
      <c r="AB540" s="13"/>
      <c r="AC540" s="13"/>
      <c r="AD540" s="13"/>
      <c r="AE540" s="13"/>
      <c r="AT540" s="197" t="s">
        <v>265</v>
      </c>
      <c r="AU540" s="197" t="s">
        <v>85</v>
      </c>
      <c r="AV540" s="13" t="s">
        <v>82</v>
      </c>
      <c r="AW540" s="13" t="s">
        <v>32</v>
      </c>
      <c r="AX540" s="13" t="s">
        <v>75</v>
      </c>
      <c r="AY540" s="197" t="s">
        <v>257</v>
      </c>
    </row>
    <row r="541" s="14" customFormat="1">
      <c r="A541" s="14"/>
      <c r="B541" s="203"/>
      <c r="C541" s="14"/>
      <c r="D541" s="196" t="s">
        <v>265</v>
      </c>
      <c r="E541" s="204" t="s">
        <v>1</v>
      </c>
      <c r="F541" s="205" t="s">
        <v>307</v>
      </c>
      <c r="G541" s="14"/>
      <c r="H541" s="206">
        <v>8</v>
      </c>
      <c r="I541" s="207"/>
      <c r="J541" s="14"/>
      <c r="K541" s="14"/>
      <c r="L541" s="203"/>
      <c r="M541" s="208"/>
      <c r="N541" s="209"/>
      <c r="O541" s="209"/>
      <c r="P541" s="209"/>
      <c r="Q541" s="209"/>
      <c r="R541" s="209"/>
      <c r="S541" s="209"/>
      <c r="T541" s="210"/>
      <c r="U541" s="14"/>
      <c r="V541" s="14"/>
      <c r="W541" s="14"/>
      <c r="X541" s="14"/>
      <c r="Y541" s="14"/>
      <c r="Z541" s="14"/>
      <c r="AA541" s="14"/>
      <c r="AB541" s="14"/>
      <c r="AC541" s="14"/>
      <c r="AD541" s="14"/>
      <c r="AE541" s="14"/>
      <c r="AT541" s="204" t="s">
        <v>265</v>
      </c>
      <c r="AU541" s="204" t="s">
        <v>85</v>
      </c>
      <c r="AV541" s="14" t="s">
        <v>85</v>
      </c>
      <c r="AW541" s="14" t="s">
        <v>32</v>
      </c>
      <c r="AX541" s="14" t="s">
        <v>75</v>
      </c>
      <c r="AY541" s="204" t="s">
        <v>257</v>
      </c>
    </row>
    <row r="542" s="15" customFormat="1">
      <c r="A542" s="15"/>
      <c r="B542" s="211"/>
      <c r="C542" s="15"/>
      <c r="D542" s="196" t="s">
        <v>265</v>
      </c>
      <c r="E542" s="212" t="s">
        <v>1</v>
      </c>
      <c r="F542" s="213" t="s">
        <v>271</v>
      </c>
      <c r="G542" s="15"/>
      <c r="H542" s="214">
        <v>8</v>
      </c>
      <c r="I542" s="215"/>
      <c r="J542" s="15"/>
      <c r="K542" s="15"/>
      <c r="L542" s="211"/>
      <c r="M542" s="216"/>
      <c r="N542" s="217"/>
      <c r="O542" s="217"/>
      <c r="P542" s="217"/>
      <c r="Q542" s="217"/>
      <c r="R542" s="217"/>
      <c r="S542" s="217"/>
      <c r="T542" s="218"/>
      <c r="U542" s="15"/>
      <c r="V542" s="15"/>
      <c r="W542" s="15"/>
      <c r="X542" s="15"/>
      <c r="Y542" s="15"/>
      <c r="Z542" s="15"/>
      <c r="AA542" s="15"/>
      <c r="AB542" s="15"/>
      <c r="AC542" s="15"/>
      <c r="AD542" s="15"/>
      <c r="AE542" s="15"/>
      <c r="AT542" s="212" t="s">
        <v>265</v>
      </c>
      <c r="AU542" s="212" t="s">
        <v>85</v>
      </c>
      <c r="AV542" s="15" t="s">
        <v>108</v>
      </c>
      <c r="AW542" s="15" t="s">
        <v>32</v>
      </c>
      <c r="AX542" s="15" t="s">
        <v>82</v>
      </c>
      <c r="AY542" s="212" t="s">
        <v>257</v>
      </c>
    </row>
    <row r="543" s="2" customFormat="1" ht="24.15" customHeight="1">
      <c r="A543" s="38"/>
      <c r="B543" s="181"/>
      <c r="C543" s="182" t="s">
        <v>7</v>
      </c>
      <c r="D543" s="182" t="s">
        <v>259</v>
      </c>
      <c r="E543" s="183" t="s">
        <v>4753</v>
      </c>
      <c r="F543" s="184" t="s">
        <v>4754</v>
      </c>
      <c r="G543" s="185" t="s">
        <v>323</v>
      </c>
      <c r="H543" s="186">
        <v>145.19999999999999</v>
      </c>
      <c r="I543" s="187"/>
      <c r="J543" s="188">
        <f>ROUND(I543*H543,2)</f>
        <v>0</v>
      </c>
      <c r="K543" s="184" t="s">
        <v>263</v>
      </c>
      <c r="L543" s="39"/>
      <c r="M543" s="189" t="s">
        <v>1</v>
      </c>
      <c r="N543" s="190" t="s">
        <v>40</v>
      </c>
      <c r="O543" s="77"/>
      <c r="P543" s="191">
        <f>O543*H543</f>
        <v>0</v>
      </c>
      <c r="Q543" s="191">
        <v>0</v>
      </c>
      <c r="R543" s="191">
        <f>Q543*H543</f>
        <v>0</v>
      </c>
      <c r="S543" s="191">
        <v>0</v>
      </c>
      <c r="T543" s="192">
        <f>S543*H543</f>
        <v>0</v>
      </c>
      <c r="U543" s="38"/>
      <c r="V543" s="38"/>
      <c r="W543" s="38"/>
      <c r="X543" s="38"/>
      <c r="Y543" s="38"/>
      <c r="Z543" s="38"/>
      <c r="AA543" s="38"/>
      <c r="AB543" s="38"/>
      <c r="AC543" s="38"/>
      <c r="AD543" s="38"/>
      <c r="AE543" s="38"/>
      <c r="AR543" s="193" t="s">
        <v>108</v>
      </c>
      <c r="AT543" s="193" t="s">
        <v>259</v>
      </c>
      <c r="AU543" s="193" t="s">
        <v>85</v>
      </c>
      <c r="AY543" s="19" t="s">
        <v>257</v>
      </c>
      <c r="BE543" s="194">
        <f>IF(N543="základní",J543,0)</f>
        <v>0</v>
      </c>
      <c r="BF543" s="194">
        <f>IF(N543="snížená",J543,0)</f>
        <v>0</v>
      </c>
      <c r="BG543" s="194">
        <f>IF(N543="zákl. přenesená",J543,0)</f>
        <v>0</v>
      </c>
      <c r="BH543" s="194">
        <f>IF(N543="sníž. přenesená",J543,0)</f>
        <v>0</v>
      </c>
      <c r="BI543" s="194">
        <f>IF(N543="nulová",J543,0)</f>
        <v>0</v>
      </c>
      <c r="BJ543" s="19" t="s">
        <v>82</v>
      </c>
      <c r="BK543" s="194">
        <f>ROUND(I543*H543,2)</f>
        <v>0</v>
      </c>
      <c r="BL543" s="19" t="s">
        <v>108</v>
      </c>
      <c r="BM543" s="193" t="s">
        <v>599</v>
      </c>
    </row>
    <row r="544" s="13" customFormat="1">
      <c r="A544" s="13"/>
      <c r="B544" s="195"/>
      <c r="C544" s="13"/>
      <c r="D544" s="196" t="s">
        <v>265</v>
      </c>
      <c r="E544" s="197" t="s">
        <v>1</v>
      </c>
      <c r="F544" s="198" t="s">
        <v>4640</v>
      </c>
      <c r="G544" s="13"/>
      <c r="H544" s="197" t="s">
        <v>1</v>
      </c>
      <c r="I544" s="199"/>
      <c r="J544" s="13"/>
      <c r="K544" s="13"/>
      <c r="L544" s="195"/>
      <c r="M544" s="200"/>
      <c r="N544" s="201"/>
      <c r="O544" s="201"/>
      <c r="P544" s="201"/>
      <c r="Q544" s="201"/>
      <c r="R544" s="201"/>
      <c r="S544" s="201"/>
      <c r="T544" s="202"/>
      <c r="U544" s="13"/>
      <c r="V544" s="13"/>
      <c r="W544" s="13"/>
      <c r="X544" s="13"/>
      <c r="Y544" s="13"/>
      <c r="Z544" s="13"/>
      <c r="AA544" s="13"/>
      <c r="AB544" s="13"/>
      <c r="AC544" s="13"/>
      <c r="AD544" s="13"/>
      <c r="AE544" s="13"/>
      <c r="AT544" s="197" t="s">
        <v>265</v>
      </c>
      <c r="AU544" s="197" t="s">
        <v>85</v>
      </c>
      <c r="AV544" s="13" t="s">
        <v>82</v>
      </c>
      <c r="AW544" s="13" t="s">
        <v>32</v>
      </c>
      <c r="AX544" s="13" t="s">
        <v>75</v>
      </c>
      <c r="AY544" s="197" t="s">
        <v>257</v>
      </c>
    </row>
    <row r="545" s="13" customFormat="1">
      <c r="A545" s="13"/>
      <c r="B545" s="195"/>
      <c r="C545" s="13"/>
      <c r="D545" s="196" t="s">
        <v>265</v>
      </c>
      <c r="E545" s="197" t="s">
        <v>1</v>
      </c>
      <c r="F545" s="198" t="s">
        <v>4641</v>
      </c>
      <c r="G545" s="13"/>
      <c r="H545" s="197" t="s">
        <v>1</v>
      </c>
      <c r="I545" s="199"/>
      <c r="J545" s="13"/>
      <c r="K545" s="13"/>
      <c r="L545" s="195"/>
      <c r="M545" s="200"/>
      <c r="N545" s="201"/>
      <c r="O545" s="201"/>
      <c r="P545" s="201"/>
      <c r="Q545" s="201"/>
      <c r="R545" s="201"/>
      <c r="S545" s="201"/>
      <c r="T545" s="202"/>
      <c r="U545" s="13"/>
      <c r="V545" s="13"/>
      <c r="W545" s="13"/>
      <c r="X545" s="13"/>
      <c r="Y545" s="13"/>
      <c r="Z545" s="13"/>
      <c r="AA545" s="13"/>
      <c r="AB545" s="13"/>
      <c r="AC545" s="13"/>
      <c r="AD545" s="13"/>
      <c r="AE545" s="13"/>
      <c r="AT545" s="197" t="s">
        <v>265</v>
      </c>
      <c r="AU545" s="197" t="s">
        <v>85</v>
      </c>
      <c r="AV545" s="13" t="s">
        <v>82</v>
      </c>
      <c r="AW545" s="13" t="s">
        <v>32</v>
      </c>
      <c r="AX545" s="13" t="s">
        <v>75</v>
      </c>
      <c r="AY545" s="197" t="s">
        <v>257</v>
      </c>
    </row>
    <row r="546" s="13" customFormat="1">
      <c r="A546" s="13"/>
      <c r="B546" s="195"/>
      <c r="C546" s="13"/>
      <c r="D546" s="196" t="s">
        <v>265</v>
      </c>
      <c r="E546" s="197" t="s">
        <v>1</v>
      </c>
      <c r="F546" s="198" t="s">
        <v>4642</v>
      </c>
      <c r="G546" s="13"/>
      <c r="H546" s="197" t="s">
        <v>1</v>
      </c>
      <c r="I546" s="199"/>
      <c r="J546" s="13"/>
      <c r="K546" s="13"/>
      <c r="L546" s="195"/>
      <c r="M546" s="200"/>
      <c r="N546" s="201"/>
      <c r="O546" s="201"/>
      <c r="P546" s="201"/>
      <c r="Q546" s="201"/>
      <c r="R546" s="201"/>
      <c r="S546" s="201"/>
      <c r="T546" s="202"/>
      <c r="U546" s="13"/>
      <c r="V546" s="13"/>
      <c r="W546" s="13"/>
      <c r="X546" s="13"/>
      <c r="Y546" s="13"/>
      <c r="Z546" s="13"/>
      <c r="AA546" s="13"/>
      <c r="AB546" s="13"/>
      <c r="AC546" s="13"/>
      <c r="AD546" s="13"/>
      <c r="AE546" s="13"/>
      <c r="AT546" s="197" t="s">
        <v>265</v>
      </c>
      <c r="AU546" s="197" t="s">
        <v>85</v>
      </c>
      <c r="AV546" s="13" t="s">
        <v>82</v>
      </c>
      <c r="AW546" s="13" t="s">
        <v>32</v>
      </c>
      <c r="AX546" s="13" t="s">
        <v>75</v>
      </c>
      <c r="AY546" s="197" t="s">
        <v>257</v>
      </c>
    </row>
    <row r="547" s="13" customFormat="1">
      <c r="A547" s="13"/>
      <c r="B547" s="195"/>
      <c r="C547" s="13"/>
      <c r="D547" s="196" t="s">
        <v>265</v>
      </c>
      <c r="E547" s="197" t="s">
        <v>1</v>
      </c>
      <c r="F547" s="198" t="s">
        <v>4643</v>
      </c>
      <c r="G547" s="13"/>
      <c r="H547" s="197" t="s">
        <v>1</v>
      </c>
      <c r="I547" s="199"/>
      <c r="J547" s="13"/>
      <c r="K547" s="13"/>
      <c r="L547" s="195"/>
      <c r="M547" s="200"/>
      <c r="N547" s="201"/>
      <c r="O547" s="201"/>
      <c r="P547" s="201"/>
      <c r="Q547" s="201"/>
      <c r="R547" s="201"/>
      <c r="S547" s="201"/>
      <c r="T547" s="202"/>
      <c r="U547" s="13"/>
      <c r="V547" s="13"/>
      <c r="W547" s="13"/>
      <c r="X547" s="13"/>
      <c r="Y547" s="13"/>
      <c r="Z547" s="13"/>
      <c r="AA547" s="13"/>
      <c r="AB547" s="13"/>
      <c r="AC547" s="13"/>
      <c r="AD547" s="13"/>
      <c r="AE547" s="13"/>
      <c r="AT547" s="197" t="s">
        <v>265</v>
      </c>
      <c r="AU547" s="197" t="s">
        <v>85</v>
      </c>
      <c r="AV547" s="13" t="s">
        <v>82</v>
      </c>
      <c r="AW547" s="13" t="s">
        <v>32</v>
      </c>
      <c r="AX547" s="13" t="s">
        <v>75</v>
      </c>
      <c r="AY547" s="197" t="s">
        <v>257</v>
      </c>
    </row>
    <row r="548" s="13" customFormat="1">
      <c r="A548" s="13"/>
      <c r="B548" s="195"/>
      <c r="C548" s="13"/>
      <c r="D548" s="196" t="s">
        <v>265</v>
      </c>
      <c r="E548" s="197" t="s">
        <v>1</v>
      </c>
      <c r="F548" s="198" t="s">
        <v>4755</v>
      </c>
      <c r="G548" s="13"/>
      <c r="H548" s="197" t="s">
        <v>1</v>
      </c>
      <c r="I548" s="199"/>
      <c r="J548" s="13"/>
      <c r="K548" s="13"/>
      <c r="L548" s="195"/>
      <c r="M548" s="200"/>
      <c r="N548" s="201"/>
      <c r="O548" s="201"/>
      <c r="P548" s="201"/>
      <c r="Q548" s="201"/>
      <c r="R548" s="201"/>
      <c r="S548" s="201"/>
      <c r="T548" s="202"/>
      <c r="U548" s="13"/>
      <c r="V548" s="13"/>
      <c r="W548" s="13"/>
      <c r="X548" s="13"/>
      <c r="Y548" s="13"/>
      <c r="Z548" s="13"/>
      <c r="AA548" s="13"/>
      <c r="AB548" s="13"/>
      <c r="AC548" s="13"/>
      <c r="AD548" s="13"/>
      <c r="AE548" s="13"/>
      <c r="AT548" s="197" t="s">
        <v>265</v>
      </c>
      <c r="AU548" s="197" t="s">
        <v>85</v>
      </c>
      <c r="AV548" s="13" t="s">
        <v>82</v>
      </c>
      <c r="AW548" s="13" t="s">
        <v>32</v>
      </c>
      <c r="AX548" s="13" t="s">
        <v>75</v>
      </c>
      <c r="AY548" s="197" t="s">
        <v>257</v>
      </c>
    </row>
    <row r="549" s="14" customFormat="1">
      <c r="A549" s="14"/>
      <c r="B549" s="203"/>
      <c r="C549" s="14"/>
      <c r="D549" s="196" t="s">
        <v>265</v>
      </c>
      <c r="E549" s="204" t="s">
        <v>1</v>
      </c>
      <c r="F549" s="205" t="s">
        <v>4756</v>
      </c>
      <c r="G549" s="14"/>
      <c r="H549" s="206">
        <v>59.399999999999999</v>
      </c>
      <c r="I549" s="207"/>
      <c r="J549" s="14"/>
      <c r="K549" s="14"/>
      <c r="L549" s="203"/>
      <c r="M549" s="208"/>
      <c r="N549" s="209"/>
      <c r="O549" s="209"/>
      <c r="P549" s="209"/>
      <c r="Q549" s="209"/>
      <c r="R549" s="209"/>
      <c r="S549" s="209"/>
      <c r="T549" s="210"/>
      <c r="U549" s="14"/>
      <c r="V549" s="14"/>
      <c r="W549" s="14"/>
      <c r="X549" s="14"/>
      <c r="Y549" s="14"/>
      <c r="Z549" s="14"/>
      <c r="AA549" s="14"/>
      <c r="AB549" s="14"/>
      <c r="AC549" s="14"/>
      <c r="AD549" s="14"/>
      <c r="AE549" s="14"/>
      <c r="AT549" s="204" t="s">
        <v>265</v>
      </c>
      <c r="AU549" s="204" t="s">
        <v>85</v>
      </c>
      <c r="AV549" s="14" t="s">
        <v>85</v>
      </c>
      <c r="AW549" s="14" t="s">
        <v>32</v>
      </c>
      <c r="AX549" s="14" t="s">
        <v>75</v>
      </c>
      <c r="AY549" s="204" t="s">
        <v>257</v>
      </c>
    </row>
    <row r="550" s="13" customFormat="1">
      <c r="A550" s="13"/>
      <c r="B550" s="195"/>
      <c r="C550" s="13"/>
      <c r="D550" s="196" t="s">
        <v>265</v>
      </c>
      <c r="E550" s="197" t="s">
        <v>1</v>
      </c>
      <c r="F550" s="198" t="s">
        <v>4757</v>
      </c>
      <c r="G550" s="13"/>
      <c r="H550" s="197" t="s">
        <v>1</v>
      </c>
      <c r="I550" s="199"/>
      <c r="J550" s="13"/>
      <c r="K550" s="13"/>
      <c r="L550" s="195"/>
      <c r="M550" s="200"/>
      <c r="N550" s="201"/>
      <c r="O550" s="201"/>
      <c r="P550" s="201"/>
      <c r="Q550" s="201"/>
      <c r="R550" s="201"/>
      <c r="S550" s="201"/>
      <c r="T550" s="202"/>
      <c r="U550" s="13"/>
      <c r="V550" s="13"/>
      <c r="W550" s="13"/>
      <c r="X550" s="13"/>
      <c r="Y550" s="13"/>
      <c r="Z550" s="13"/>
      <c r="AA550" s="13"/>
      <c r="AB550" s="13"/>
      <c r="AC550" s="13"/>
      <c r="AD550" s="13"/>
      <c r="AE550" s="13"/>
      <c r="AT550" s="197" t="s">
        <v>265</v>
      </c>
      <c r="AU550" s="197" t="s">
        <v>85</v>
      </c>
      <c r="AV550" s="13" t="s">
        <v>82</v>
      </c>
      <c r="AW550" s="13" t="s">
        <v>32</v>
      </c>
      <c r="AX550" s="13" t="s">
        <v>75</v>
      </c>
      <c r="AY550" s="197" t="s">
        <v>257</v>
      </c>
    </row>
    <row r="551" s="14" customFormat="1">
      <c r="A551" s="14"/>
      <c r="B551" s="203"/>
      <c r="C551" s="14"/>
      <c r="D551" s="196" t="s">
        <v>265</v>
      </c>
      <c r="E551" s="204" t="s">
        <v>1</v>
      </c>
      <c r="F551" s="205" t="s">
        <v>4758</v>
      </c>
      <c r="G551" s="14"/>
      <c r="H551" s="206">
        <v>11</v>
      </c>
      <c r="I551" s="207"/>
      <c r="J551" s="14"/>
      <c r="K551" s="14"/>
      <c r="L551" s="203"/>
      <c r="M551" s="208"/>
      <c r="N551" s="209"/>
      <c r="O551" s="209"/>
      <c r="P551" s="209"/>
      <c r="Q551" s="209"/>
      <c r="R551" s="209"/>
      <c r="S551" s="209"/>
      <c r="T551" s="210"/>
      <c r="U551" s="14"/>
      <c r="V551" s="14"/>
      <c r="W551" s="14"/>
      <c r="X551" s="14"/>
      <c r="Y551" s="14"/>
      <c r="Z551" s="14"/>
      <c r="AA551" s="14"/>
      <c r="AB551" s="14"/>
      <c r="AC551" s="14"/>
      <c r="AD551" s="14"/>
      <c r="AE551" s="14"/>
      <c r="AT551" s="204" t="s">
        <v>265</v>
      </c>
      <c r="AU551" s="204" t="s">
        <v>85</v>
      </c>
      <c r="AV551" s="14" t="s">
        <v>85</v>
      </c>
      <c r="AW551" s="14" t="s">
        <v>32</v>
      </c>
      <c r="AX551" s="14" t="s">
        <v>75</v>
      </c>
      <c r="AY551" s="204" t="s">
        <v>257</v>
      </c>
    </row>
    <row r="552" s="13" customFormat="1">
      <c r="A552" s="13"/>
      <c r="B552" s="195"/>
      <c r="C552" s="13"/>
      <c r="D552" s="196" t="s">
        <v>265</v>
      </c>
      <c r="E552" s="197" t="s">
        <v>1</v>
      </c>
      <c r="F552" s="198" t="s">
        <v>4755</v>
      </c>
      <c r="G552" s="13"/>
      <c r="H552" s="197" t="s">
        <v>1</v>
      </c>
      <c r="I552" s="199"/>
      <c r="J552" s="13"/>
      <c r="K552" s="13"/>
      <c r="L552" s="195"/>
      <c r="M552" s="200"/>
      <c r="N552" s="201"/>
      <c r="O552" s="201"/>
      <c r="P552" s="201"/>
      <c r="Q552" s="201"/>
      <c r="R552" s="201"/>
      <c r="S552" s="201"/>
      <c r="T552" s="202"/>
      <c r="U552" s="13"/>
      <c r="V552" s="13"/>
      <c r="W552" s="13"/>
      <c r="X552" s="13"/>
      <c r="Y552" s="13"/>
      <c r="Z552" s="13"/>
      <c r="AA552" s="13"/>
      <c r="AB552" s="13"/>
      <c r="AC552" s="13"/>
      <c r="AD552" s="13"/>
      <c r="AE552" s="13"/>
      <c r="AT552" s="197" t="s">
        <v>265</v>
      </c>
      <c r="AU552" s="197" t="s">
        <v>85</v>
      </c>
      <c r="AV552" s="13" t="s">
        <v>82</v>
      </c>
      <c r="AW552" s="13" t="s">
        <v>32</v>
      </c>
      <c r="AX552" s="13" t="s">
        <v>75</v>
      </c>
      <c r="AY552" s="197" t="s">
        <v>257</v>
      </c>
    </row>
    <row r="553" s="14" customFormat="1">
      <c r="A553" s="14"/>
      <c r="B553" s="203"/>
      <c r="C553" s="14"/>
      <c r="D553" s="196" t="s">
        <v>265</v>
      </c>
      <c r="E553" s="204" t="s">
        <v>1</v>
      </c>
      <c r="F553" s="205" t="s">
        <v>4759</v>
      </c>
      <c r="G553" s="14"/>
      <c r="H553" s="206">
        <v>55</v>
      </c>
      <c r="I553" s="207"/>
      <c r="J553" s="14"/>
      <c r="K553" s="14"/>
      <c r="L553" s="203"/>
      <c r="M553" s="208"/>
      <c r="N553" s="209"/>
      <c r="O553" s="209"/>
      <c r="P553" s="209"/>
      <c r="Q553" s="209"/>
      <c r="R553" s="209"/>
      <c r="S553" s="209"/>
      <c r="T553" s="210"/>
      <c r="U553" s="14"/>
      <c r="V553" s="14"/>
      <c r="W553" s="14"/>
      <c r="X553" s="14"/>
      <c r="Y553" s="14"/>
      <c r="Z553" s="14"/>
      <c r="AA553" s="14"/>
      <c r="AB553" s="14"/>
      <c r="AC553" s="14"/>
      <c r="AD553" s="14"/>
      <c r="AE553" s="14"/>
      <c r="AT553" s="204" t="s">
        <v>265</v>
      </c>
      <c r="AU553" s="204" t="s">
        <v>85</v>
      </c>
      <c r="AV553" s="14" t="s">
        <v>85</v>
      </c>
      <c r="AW553" s="14" t="s">
        <v>32</v>
      </c>
      <c r="AX553" s="14" t="s">
        <v>75</v>
      </c>
      <c r="AY553" s="204" t="s">
        <v>257</v>
      </c>
    </row>
    <row r="554" s="13" customFormat="1">
      <c r="A554" s="13"/>
      <c r="B554" s="195"/>
      <c r="C554" s="13"/>
      <c r="D554" s="196" t="s">
        <v>265</v>
      </c>
      <c r="E554" s="197" t="s">
        <v>1</v>
      </c>
      <c r="F554" s="198" t="s">
        <v>4757</v>
      </c>
      <c r="G554" s="13"/>
      <c r="H554" s="197" t="s">
        <v>1</v>
      </c>
      <c r="I554" s="199"/>
      <c r="J554" s="13"/>
      <c r="K554" s="13"/>
      <c r="L554" s="195"/>
      <c r="M554" s="200"/>
      <c r="N554" s="201"/>
      <c r="O554" s="201"/>
      <c r="P554" s="201"/>
      <c r="Q554" s="201"/>
      <c r="R554" s="201"/>
      <c r="S554" s="201"/>
      <c r="T554" s="202"/>
      <c r="U554" s="13"/>
      <c r="V554" s="13"/>
      <c r="W554" s="13"/>
      <c r="X554" s="13"/>
      <c r="Y554" s="13"/>
      <c r="Z554" s="13"/>
      <c r="AA554" s="13"/>
      <c r="AB554" s="13"/>
      <c r="AC554" s="13"/>
      <c r="AD554" s="13"/>
      <c r="AE554" s="13"/>
      <c r="AT554" s="197" t="s">
        <v>265</v>
      </c>
      <c r="AU554" s="197" t="s">
        <v>85</v>
      </c>
      <c r="AV554" s="13" t="s">
        <v>82</v>
      </c>
      <c r="AW554" s="13" t="s">
        <v>32</v>
      </c>
      <c r="AX554" s="13" t="s">
        <v>75</v>
      </c>
      <c r="AY554" s="197" t="s">
        <v>257</v>
      </c>
    </row>
    <row r="555" s="14" customFormat="1">
      <c r="A555" s="14"/>
      <c r="B555" s="203"/>
      <c r="C555" s="14"/>
      <c r="D555" s="196" t="s">
        <v>265</v>
      </c>
      <c r="E555" s="204" t="s">
        <v>1</v>
      </c>
      <c r="F555" s="205" t="s">
        <v>4760</v>
      </c>
      <c r="G555" s="14"/>
      <c r="H555" s="206">
        <v>2.2000000000000002</v>
      </c>
      <c r="I555" s="207"/>
      <c r="J555" s="14"/>
      <c r="K555" s="14"/>
      <c r="L555" s="203"/>
      <c r="M555" s="208"/>
      <c r="N555" s="209"/>
      <c r="O555" s="209"/>
      <c r="P555" s="209"/>
      <c r="Q555" s="209"/>
      <c r="R555" s="209"/>
      <c r="S555" s="209"/>
      <c r="T555" s="210"/>
      <c r="U555" s="14"/>
      <c r="V555" s="14"/>
      <c r="W555" s="14"/>
      <c r="X555" s="14"/>
      <c r="Y555" s="14"/>
      <c r="Z555" s="14"/>
      <c r="AA555" s="14"/>
      <c r="AB555" s="14"/>
      <c r="AC555" s="14"/>
      <c r="AD555" s="14"/>
      <c r="AE555" s="14"/>
      <c r="AT555" s="204" t="s">
        <v>265</v>
      </c>
      <c r="AU555" s="204" t="s">
        <v>85</v>
      </c>
      <c r="AV555" s="14" t="s">
        <v>85</v>
      </c>
      <c r="AW555" s="14" t="s">
        <v>32</v>
      </c>
      <c r="AX555" s="14" t="s">
        <v>75</v>
      </c>
      <c r="AY555" s="204" t="s">
        <v>257</v>
      </c>
    </row>
    <row r="556" s="13" customFormat="1">
      <c r="A556" s="13"/>
      <c r="B556" s="195"/>
      <c r="C556" s="13"/>
      <c r="D556" s="196" t="s">
        <v>265</v>
      </c>
      <c r="E556" s="197" t="s">
        <v>1</v>
      </c>
      <c r="F556" s="198" t="s">
        <v>4755</v>
      </c>
      <c r="G556" s="13"/>
      <c r="H556" s="197" t="s">
        <v>1</v>
      </c>
      <c r="I556" s="199"/>
      <c r="J556" s="13"/>
      <c r="K556" s="13"/>
      <c r="L556" s="195"/>
      <c r="M556" s="200"/>
      <c r="N556" s="201"/>
      <c r="O556" s="201"/>
      <c r="P556" s="201"/>
      <c r="Q556" s="201"/>
      <c r="R556" s="201"/>
      <c r="S556" s="201"/>
      <c r="T556" s="202"/>
      <c r="U556" s="13"/>
      <c r="V556" s="13"/>
      <c r="W556" s="13"/>
      <c r="X556" s="13"/>
      <c r="Y556" s="13"/>
      <c r="Z556" s="13"/>
      <c r="AA556" s="13"/>
      <c r="AB556" s="13"/>
      <c r="AC556" s="13"/>
      <c r="AD556" s="13"/>
      <c r="AE556" s="13"/>
      <c r="AT556" s="197" t="s">
        <v>265</v>
      </c>
      <c r="AU556" s="197" t="s">
        <v>85</v>
      </c>
      <c r="AV556" s="13" t="s">
        <v>82</v>
      </c>
      <c r="AW556" s="13" t="s">
        <v>32</v>
      </c>
      <c r="AX556" s="13" t="s">
        <v>75</v>
      </c>
      <c r="AY556" s="197" t="s">
        <v>257</v>
      </c>
    </row>
    <row r="557" s="14" customFormat="1">
      <c r="A557" s="14"/>
      <c r="B557" s="203"/>
      <c r="C557" s="14"/>
      <c r="D557" s="196" t="s">
        <v>265</v>
      </c>
      <c r="E557" s="204" t="s">
        <v>1</v>
      </c>
      <c r="F557" s="205" t="s">
        <v>4761</v>
      </c>
      <c r="G557" s="14"/>
      <c r="H557" s="206">
        <v>17.600000000000001</v>
      </c>
      <c r="I557" s="207"/>
      <c r="J557" s="14"/>
      <c r="K557" s="14"/>
      <c r="L557" s="203"/>
      <c r="M557" s="208"/>
      <c r="N557" s="209"/>
      <c r="O557" s="209"/>
      <c r="P557" s="209"/>
      <c r="Q557" s="209"/>
      <c r="R557" s="209"/>
      <c r="S557" s="209"/>
      <c r="T557" s="210"/>
      <c r="U557" s="14"/>
      <c r="V557" s="14"/>
      <c r="W557" s="14"/>
      <c r="X557" s="14"/>
      <c r="Y557" s="14"/>
      <c r="Z557" s="14"/>
      <c r="AA557" s="14"/>
      <c r="AB557" s="14"/>
      <c r="AC557" s="14"/>
      <c r="AD557" s="14"/>
      <c r="AE557" s="14"/>
      <c r="AT557" s="204" t="s">
        <v>265</v>
      </c>
      <c r="AU557" s="204" t="s">
        <v>85</v>
      </c>
      <c r="AV557" s="14" t="s">
        <v>85</v>
      </c>
      <c r="AW557" s="14" t="s">
        <v>32</v>
      </c>
      <c r="AX557" s="14" t="s">
        <v>75</v>
      </c>
      <c r="AY557" s="204" t="s">
        <v>257</v>
      </c>
    </row>
    <row r="558" s="15" customFormat="1">
      <c r="A558" s="15"/>
      <c r="B558" s="211"/>
      <c r="C558" s="15"/>
      <c r="D558" s="196" t="s">
        <v>265</v>
      </c>
      <c r="E558" s="212" t="s">
        <v>1</v>
      </c>
      <c r="F558" s="213" t="s">
        <v>271</v>
      </c>
      <c r="G558" s="15"/>
      <c r="H558" s="214">
        <v>145.20000000000002</v>
      </c>
      <c r="I558" s="215"/>
      <c r="J558" s="15"/>
      <c r="K558" s="15"/>
      <c r="L558" s="211"/>
      <c r="M558" s="216"/>
      <c r="N558" s="217"/>
      <c r="O558" s="217"/>
      <c r="P558" s="217"/>
      <c r="Q558" s="217"/>
      <c r="R558" s="217"/>
      <c r="S558" s="217"/>
      <c r="T558" s="218"/>
      <c r="U558" s="15"/>
      <c r="V558" s="15"/>
      <c r="W558" s="15"/>
      <c r="X558" s="15"/>
      <c r="Y558" s="15"/>
      <c r="Z558" s="15"/>
      <c r="AA558" s="15"/>
      <c r="AB558" s="15"/>
      <c r="AC558" s="15"/>
      <c r="AD558" s="15"/>
      <c r="AE558" s="15"/>
      <c r="AT558" s="212" t="s">
        <v>265</v>
      </c>
      <c r="AU558" s="212" t="s">
        <v>85</v>
      </c>
      <c r="AV558" s="15" t="s">
        <v>108</v>
      </c>
      <c r="AW558" s="15" t="s">
        <v>32</v>
      </c>
      <c r="AX558" s="15" t="s">
        <v>82</v>
      </c>
      <c r="AY558" s="212" t="s">
        <v>257</v>
      </c>
    </row>
    <row r="559" s="2" customFormat="1" ht="16.5" customHeight="1">
      <c r="A559" s="38"/>
      <c r="B559" s="181"/>
      <c r="C559" s="182" t="s">
        <v>402</v>
      </c>
      <c r="D559" s="182" t="s">
        <v>259</v>
      </c>
      <c r="E559" s="183" t="s">
        <v>4762</v>
      </c>
      <c r="F559" s="184" t="s">
        <v>4763</v>
      </c>
      <c r="G559" s="185" t="s">
        <v>323</v>
      </c>
      <c r="H559" s="186">
        <v>19.739999999999998</v>
      </c>
      <c r="I559" s="187"/>
      <c r="J559" s="188">
        <f>ROUND(I559*H559,2)</f>
        <v>0</v>
      </c>
      <c r="K559" s="184" t="s">
        <v>1</v>
      </c>
      <c r="L559" s="39"/>
      <c r="M559" s="189" t="s">
        <v>1</v>
      </c>
      <c r="N559" s="190" t="s">
        <v>40</v>
      </c>
      <c r="O559" s="77"/>
      <c r="P559" s="191">
        <f>O559*H559</f>
        <v>0</v>
      </c>
      <c r="Q559" s="191">
        <v>0</v>
      </c>
      <c r="R559" s="191">
        <f>Q559*H559</f>
        <v>0</v>
      </c>
      <c r="S559" s="191">
        <v>0</v>
      </c>
      <c r="T559" s="192">
        <f>S559*H559</f>
        <v>0</v>
      </c>
      <c r="U559" s="38"/>
      <c r="V559" s="38"/>
      <c r="W559" s="38"/>
      <c r="X559" s="38"/>
      <c r="Y559" s="38"/>
      <c r="Z559" s="38"/>
      <c r="AA559" s="38"/>
      <c r="AB559" s="38"/>
      <c r="AC559" s="38"/>
      <c r="AD559" s="38"/>
      <c r="AE559" s="38"/>
      <c r="AR559" s="193" t="s">
        <v>108</v>
      </c>
      <c r="AT559" s="193" t="s">
        <v>259</v>
      </c>
      <c r="AU559" s="193" t="s">
        <v>85</v>
      </c>
      <c r="AY559" s="19" t="s">
        <v>257</v>
      </c>
      <c r="BE559" s="194">
        <f>IF(N559="základní",J559,0)</f>
        <v>0</v>
      </c>
      <c r="BF559" s="194">
        <f>IF(N559="snížená",J559,0)</f>
        <v>0</v>
      </c>
      <c r="BG559" s="194">
        <f>IF(N559="zákl. přenesená",J559,0)</f>
        <v>0</v>
      </c>
      <c r="BH559" s="194">
        <f>IF(N559="sníž. přenesená",J559,0)</f>
        <v>0</v>
      </c>
      <c r="BI559" s="194">
        <f>IF(N559="nulová",J559,0)</f>
        <v>0</v>
      </c>
      <c r="BJ559" s="19" t="s">
        <v>82</v>
      </c>
      <c r="BK559" s="194">
        <f>ROUND(I559*H559,2)</f>
        <v>0</v>
      </c>
      <c r="BL559" s="19" t="s">
        <v>108</v>
      </c>
      <c r="BM559" s="193" t="s">
        <v>609</v>
      </c>
    </row>
    <row r="560" s="13" customFormat="1">
      <c r="A560" s="13"/>
      <c r="B560" s="195"/>
      <c r="C560" s="13"/>
      <c r="D560" s="196" t="s">
        <v>265</v>
      </c>
      <c r="E560" s="197" t="s">
        <v>1</v>
      </c>
      <c r="F560" s="198" t="s">
        <v>4640</v>
      </c>
      <c r="G560" s="13"/>
      <c r="H560" s="197" t="s">
        <v>1</v>
      </c>
      <c r="I560" s="199"/>
      <c r="J560" s="13"/>
      <c r="K560" s="13"/>
      <c r="L560" s="195"/>
      <c r="M560" s="200"/>
      <c r="N560" s="201"/>
      <c r="O560" s="201"/>
      <c r="P560" s="201"/>
      <c r="Q560" s="201"/>
      <c r="R560" s="201"/>
      <c r="S560" s="201"/>
      <c r="T560" s="202"/>
      <c r="U560" s="13"/>
      <c r="V560" s="13"/>
      <c r="W560" s="13"/>
      <c r="X560" s="13"/>
      <c r="Y560" s="13"/>
      <c r="Z560" s="13"/>
      <c r="AA560" s="13"/>
      <c r="AB560" s="13"/>
      <c r="AC560" s="13"/>
      <c r="AD560" s="13"/>
      <c r="AE560" s="13"/>
      <c r="AT560" s="197" t="s">
        <v>265</v>
      </c>
      <c r="AU560" s="197" t="s">
        <v>85</v>
      </c>
      <c r="AV560" s="13" t="s">
        <v>82</v>
      </c>
      <c r="AW560" s="13" t="s">
        <v>32</v>
      </c>
      <c r="AX560" s="13" t="s">
        <v>75</v>
      </c>
      <c r="AY560" s="197" t="s">
        <v>257</v>
      </c>
    </row>
    <row r="561" s="13" customFormat="1">
      <c r="A561" s="13"/>
      <c r="B561" s="195"/>
      <c r="C561" s="13"/>
      <c r="D561" s="196" t="s">
        <v>265</v>
      </c>
      <c r="E561" s="197" t="s">
        <v>1</v>
      </c>
      <c r="F561" s="198" t="s">
        <v>4641</v>
      </c>
      <c r="G561" s="13"/>
      <c r="H561" s="197" t="s">
        <v>1</v>
      </c>
      <c r="I561" s="199"/>
      <c r="J561" s="13"/>
      <c r="K561" s="13"/>
      <c r="L561" s="195"/>
      <c r="M561" s="200"/>
      <c r="N561" s="201"/>
      <c r="O561" s="201"/>
      <c r="P561" s="201"/>
      <c r="Q561" s="201"/>
      <c r="R561" s="201"/>
      <c r="S561" s="201"/>
      <c r="T561" s="202"/>
      <c r="U561" s="13"/>
      <c r="V561" s="13"/>
      <c r="W561" s="13"/>
      <c r="X561" s="13"/>
      <c r="Y561" s="13"/>
      <c r="Z561" s="13"/>
      <c r="AA561" s="13"/>
      <c r="AB561" s="13"/>
      <c r="AC561" s="13"/>
      <c r="AD561" s="13"/>
      <c r="AE561" s="13"/>
      <c r="AT561" s="197" t="s">
        <v>265</v>
      </c>
      <c r="AU561" s="197" t="s">
        <v>85</v>
      </c>
      <c r="AV561" s="13" t="s">
        <v>82</v>
      </c>
      <c r="AW561" s="13" t="s">
        <v>32</v>
      </c>
      <c r="AX561" s="13" t="s">
        <v>75</v>
      </c>
      <c r="AY561" s="197" t="s">
        <v>257</v>
      </c>
    </row>
    <row r="562" s="13" customFormat="1">
      <c r="A562" s="13"/>
      <c r="B562" s="195"/>
      <c r="C562" s="13"/>
      <c r="D562" s="196" t="s">
        <v>265</v>
      </c>
      <c r="E562" s="197" t="s">
        <v>1</v>
      </c>
      <c r="F562" s="198" t="s">
        <v>4642</v>
      </c>
      <c r="G562" s="13"/>
      <c r="H562" s="197" t="s">
        <v>1</v>
      </c>
      <c r="I562" s="199"/>
      <c r="J562" s="13"/>
      <c r="K562" s="13"/>
      <c r="L562" s="195"/>
      <c r="M562" s="200"/>
      <c r="N562" s="201"/>
      <c r="O562" s="201"/>
      <c r="P562" s="201"/>
      <c r="Q562" s="201"/>
      <c r="R562" s="201"/>
      <c r="S562" s="201"/>
      <c r="T562" s="202"/>
      <c r="U562" s="13"/>
      <c r="V562" s="13"/>
      <c r="W562" s="13"/>
      <c r="X562" s="13"/>
      <c r="Y562" s="13"/>
      <c r="Z562" s="13"/>
      <c r="AA562" s="13"/>
      <c r="AB562" s="13"/>
      <c r="AC562" s="13"/>
      <c r="AD562" s="13"/>
      <c r="AE562" s="13"/>
      <c r="AT562" s="197" t="s">
        <v>265</v>
      </c>
      <c r="AU562" s="197" t="s">
        <v>85</v>
      </c>
      <c r="AV562" s="13" t="s">
        <v>82</v>
      </c>
      <c r="AW562" s="13" t="s">
        <v>32</v>
      </c>
      <c r="AX562" s="13" t="s">
        <v>75</v>
      </c>
      <c r="AY562" s="197" t="s">
        <v>257</v>
      </c>
    </row>
    <row r="563" s="13" customFormat="1">
      <c r="A563" s="13"/>
      <c r="B563" s="195"/>
      <c r="C563" s="13"/>
      <c r="D563" s="196" t="s">
        <v>265</v>
      </c>
      <c r="E563" s="197" t="s">
        <v>1</v>
      </c>
      <c r="F563" s="198" t="s">
        <v>4643</v>
      </c>
      <c r="G563" s="13"/>
      <c r="H563" s="197" t="s">
        <v>1</v>
      </c>
      <c r="I563" s="199"/>
      <c r="J563" s="13"/>
      <c r="K563" s="13"/>
      <c r="L563" s="195"/>
      <c r="M563" s="200"/>
      <c r="N563" s="201"/>
      <c r="O563" s="201"/>
      <c r="P563" s="201"/>
      <c r="Q563" s="201"/>
      <c r="R563" s="201"/>
      <c r="S563" s="201"/>
      <c r="T563" s="202"/>
      <c r="U563" s="13"/>
      <c r="V563" s="13"/>
      <c r="W563" s="13"/>
      <c r="X563" s="13"/>
      <c r="Y563" s="13"/>
      <c r="Z563" s="13"/>
      <c r="AA563" s="13"/>
      <c r="AB563" s="13"/>
      <c r="AC563" s="13"/>
      <c r="AD563" s="13"/>
      <c r="AE563" s="13"/>
      <c r="AT563" s="197" t="s">
        <v>265</v>
      </c>
      <c r="AU563" s="197" t="s">
        <v>85</v>
      </c>
      <c r="AV563" s="13" t="s">
        <v>82</v>
      </c>
      <c r="AW563" s="13" t="s">
        <v>32</v>
      </c>
      <c r="AX563" s="13" t="s">
        <v>75</v>
      </c>
      <c r="AY563" s="197" t="s">
        <v>257</v>
      </c>
    </row>
    <row r="564" s="13" customFormat="1">
      <c r="A564" s="13"/>
      <c r="B564" s="195"/>
      <c r="C564" s="13"/>
      <c r="D564" s="196" t="s">
        <v>265</v>
      </c>
      <c r="E564" s="197" t="s">
        <v>1</v>
      </c>
      <c r="F564" s="198" t="s">
        <v>4764</v>
      </c>
      <c r="G564" s="13"/>
      <c r="H564" s="197" t="s">
        <v>1</v>
      </c>
      <c r="I564" s="199"/>
      <c r="J564" s="13"/>
      <c r="K564" s="13"/>
      <c r="L564" s="195"/>
      <c r="M564" s="200"/>
      <c r="N564" s="201"/>
      <c r="O564" s="201"/>
      <c r="P564" s="201"/>
      <c r="Q564" s="201"/>
      <c r="R564" s="201"/>
      <c r="S564" s="201"/>
      <c r="T564" s="202"/>
      <c r="U564" s="13"/>
      <c r="V564" s="13"/>
      <c r="W564" s="13"/>
      <c r="X564" s="13"/>
      <c r="Y564" s="13"/>
      <c r="Z564" s="13"/>
      <c r="AA564" s="13"/>
      <c r="AB564" s="13"/>
      <c r="AC564" s="13"/>
      <c r="AD564" s="13"/>
      <c r="AE564" s="13"/>
      <c r="AT564" s="197" t="s">
        <v>265</v>
      </c>
      <c r="AU564" s="197" t="s">
        <v>85</v>
      </c>
      <c r="AV564" s="13" t="s">
        <v>82</v>
      </c>
      <c r="AW564" s="13" t="s">
        <v>32</v>
      </c>
      <c r="AX564" s="13" t="s">
        <v>75</v>
      </c>
      <c r="AY564" s="197" t="s">
        <v>257</v>
      </c>
    </row>
    <row r="565" s="14" customFormat="1">
      <c r="A565" s="14"/>
      <c r="B565" s="203"/>
      <c r="C565" s="14"/>
      <c r="D565" s="196" t="s">
        <v>265</v>
      </c>
      <c r="E565" s="204" t="s">
        <v>1</v>
      </c>
      <c r="F565" s="205" t="s">
        <v>4765</v>
      </c>
      <c r="G565" s="14"/>
      <c r="H565" s="206">
        <v>2.02</v>
      </c>
      <c r="I565" s="207"/>
      <c r="J565" s="14"/>
      <c r="K565" s="14"/>
      <c r="L565" s="203"/>
      <c r="M565" s="208"/>
      <c r="N565" s="209"/>
      <c r="O565" s="209"/>
      <c r="P565" s="209"/>
      <c r="Q565" s="209"/>
      <c r="R565" s="209"/>
      <c r="S565" s="209"/>
      <c r="T565" s="210"/>
      <c r="U565" s="14"/>
      <c r="V565" s="14"/>
      <c r="W565" s="14"/>
      <c r="X565" s="14"/>
      <c r="Y565" s="14"/>
      <c r="Z565" s="14"/>
      <c r="AA565" s="14"/>
      <c r="AB565" s="14"/>
      <c r="AC565" s="14"/>
      <c r="AD565" s="14"/>
      <c r="AE565" s="14"/>
      <c r="AT565" s="204" t="s">
        <v>265</v>
      </c>
      <c r="AU565" s="204" t="s">
        <v>85</v>
      </c>
      <c r="AV565" s="14" t="s">
        <v>85</v>
      </c>
      <c r="AW565" s="14" t="s">
        <v>32</v>
      </c>
      <c r="AX565" s="14" t="s">
        <v>75</v>
      </c>
      <c r="AY565" s="204" t="s">
        <v>257</v>
      </c>
    </row>
    <row r="566" s="14" customFormat="1">
      <c r="A566" s="14"/>
      <c r="B566" s="203"/>
      <c r="C566" s="14"/>
      <c r="D566" s="196" t="s">
        <v>265</v>
      </c>
      <c r="E566" s="204" t="s">
        <v>1</v>
      </c>
      <c r="F566" s="205" t="s">
        <v>4766</v>
      </c>
      <c r="G566" s="14"/>
      <c r="H566" s="206">
        <v>8.4000000000000004</v>
      </c>
      <c r="I566" s="207"/>
      <c r="J566" s="14"/>
      <c r="K566" s="14"/>
      <c r="L566" s="203"/>
      <c r="M566" s="208"/>
      <c r="N566" s="209"/>
      <c r="O566" s="209"/>
      <c r="P566" s="209"/>
      <c r="Q566" s="209"/>
      <c r="R566" s="209"/>
      <c r="S566" s="209"/>
      <c r="T566" s="210"/>
      <c r="U566" s="14"/>
      <c r="V566" s="14"/>
      <c r="W566" s="14"/>
      <c r="X566" s="14"/>
      <c r="Y566" s="14"/>
      <c r="Z566" s="14"/>
      <c r="AA566" s="14"/>
      <c r="AB566" s="14"/>
      <c r="AC566" s="14"/>
      <c r="AD566" s="14"/>
      <c r="AE566" s="14"/>
      <c r="AT566" s="204" t="s">
        <v>265</v>
      </c>
      <c r="AU566" s="204" t="s">
        <v>85</v>
      </c>
      <c r="AV566" s="14" t="s">
        <v>85</v>
      </c>
      <c r="AW566" s="14" t="s">
        <v>32</v>
      </c>
      <c r="AX566" s="14" t="s">
        <v>75</v>
      </c>
      <c r="AY566" s="204" t="s">
        <v>257</v>
      </c>
    </row>
    <row r="567" s="14" customFormat="1">
      <c r="A567" s="14"/>
      <c r="B567" s="203"/>
      <c r="C567" s="14"/>
      <c r="D567" s="196" t="s">
        <v>265</v>
      </c>
      <c r="E567" s="204" t="s">
        <v>1</v>
      </c>
      <c r="F567" s="205" t="s">
        <v>4767</v>
      </c>
      <c r="G567" s="14"/>
      <c r="H567" s="206">
        <v>7.5999999999999996</v>
      </c>
      <c r="I567" s="207"/>
      <c r="J567" s="14"/>
      <c r="K567" s="14"/>
      <c r="L567" s="203"/>
      <c r="M567" s="208"/>
      <c r="N567" s="209"/>
      <c r="O567" s="209"/>
      <c r="P567" s="209"/>
      <c r="Q567" s="209"/>
      <c r="R567" s="209"/>
      <c r="S567" s="209"/>
      <c r="T567" s="210"/>
      <c r="U567" s="14"/>
      <c r="V567" s="14"/>
      <c r="W567" s="14"/>
      <c r="X567" s="14"/>
      <c r="Y567" s="14"/>
      <c r="Z567" s="14"/>
      <c r="AA567" s="14"/>
      <c r="AB567" s="14"/>
      <c r="AC567" s="14"/>
      <c r="AD567" s="14"/>
      <c r="AE567" s="14"/>
      <c r="AT567" s="204" t="s">
        <v>265</v>
      </c>
      <c r="AU567" s="204" t="s">
        <v>85</v>
      </c>
      <c r="AV567" s="14" t="s">
        <v>85</v>
      </c>
      <c r="AW567" s="14" t="s">
        <v>32</v>
      </c>
      <c r="AX567" s="14" t="s">
        <v>75</v>
      </c>
      <c r="AY567" s="204" t="s">
        <v>257</v>
      </c>
    </row>
    <row r="568" s="14" customFormat="1">
      <c r="A568" s="14"/>
      <c r="B568" s="203"/>
      <c r="C568" s="14"/>
      <c r="D568" s="196" t="s">
        <v>265</v>
      </c>
      <c r="E568" s="204" t="s">
        <v>1</v>
      </c>
      <c r="F568" s="205" t="s">
        <v>4768</v>
      </c>
      <c r="G568" s="14"/>
      <c r="H568" s="206">
        <v>1.72</v>
      </c>
      <c r="I568" s="207"/>
      <c r="J568" s="14"/>
      <c r="K568" s="14"/>
      <c r="L568" s="203"/>
      <c r="M568" s="208"/>
      <c r="N568" s="209"/>
      <c r="O568" s="209"/>
      <c r="P568" s="209"/>
      <c r="Q568" s="209"/>
      <c r="R568" s="209"/>
      <c r="S568" s="209"/>
      <c r="T568" s="210"/>
      <c r="U568" s="14"/>
      <c r="V568" s="14"/>
      <c r="W568" s="14"/>
      <c r="X568" s="14"/>
      <c r="Y568" s="14"/>
      <c r="Z568" s="14"/>
      <c r="AA568" s="14"/>
      <c r="AB568" s="14"/>
      <c r="AC568" s="14"/>
      <c r="AD568" s="14"/>
      <c r="AE568" s="14"/>
      <c r="AT568" s="204" t="s">
        <v>265</v>
      </c>
      <c r="AU568" s="204" t="s">
        <v>85</v>
      </c>
      <c r="AV568" s="14" t="s">
        <v>85</v>
      </c>
      <c r="AW568" s="14" t="s">
        <v>32</v>
      </c>
      <c r="AX568" s="14" t="s">
        <v>75</v>
      </c>
      <c r="AY568" s="204" t="s">
        <v>257</v>
      </c>
    </row>
    <row r="569" s="15" customFormat="1">
      <c r="A569" s="15"/>
      <c r="B569" s="211"/>
      <c r="C569" s="15"/>
      <c r="D569" s="196" t="s">
        <v>265</v>
      </c>
      <c r="E569" s="212" t="s">
        <v>1</v>
      </c>
      <c r="F569" s="213" t="s">
        <v>271</v>
      </c>
      <c r="G569" s="15"/>
      <c r="H569" s="214">
        <v>19.739999999999998</v>
      </c>
      <c r="I569" s="215"/>
      <c r="J569" s="15"/>
      <c r="K569" s="15"/>
      <c r="L569" s="211"/>
      <c r="M569" s="216"/>
      <c r="N569" s="217"/>
      <c r="O569" s="217"/>
      <c r="P569" s="217"/>
      <c r="Q569" s="217"/>
      <c r="R569" s="217"/>
      <c r="S569" s="217"/>
      <c r="T569" s="218"/>
      <c r="U569" s="15"/>
      <c r="V569" s="15"/>
      <c r="W569" s="15"/>
      <c r="X569" s="15"/>
      <c r="Y569" s="15"/>
      <c r="Z569" s="15"/>
      <c r="AA569" s="15"/>
      <c r="AB569" s="15"/>
      <c r="AC569" s="15"/>
      <c r="AD569" s="15"/>
      <c r="AE569" s="15"/>
      <c r="AT569" s="212" t="s">
        <v>265</v>
      </c>
      <c r="AU569" s="212" t="s">
        <v>85</v>
      </c>
      <c r="AV569" s="15" t="s">
        <v>108</v>
      </c>
      <c r="AW569" s="15" t="s">
        <v>32</v>
      </c>
      <c r="AX569" s="15" t="s">
        <v>82</v>
      </c>
      <c r="AY569" s="212" t="s">
        <v>257</v>
      </c>
    </row>
    <row r="570" s="12" customFormat="1" ht="22.8" customHeight="1">
      <c r="A570" s="12"/>
      <c r="B570" s="168"/>
      <c r="C570" s="12"/>
      <c r="D570" s="169" t="s">
        <v>74</v>
      </c>
      <c r="E570" s="179" t="s">
        <v>1003</v>
      </c>
      <c r="F570" s="179" t="s">
        <v>1004</v>
      </c>
      <c r="G570" s="12"/>
      <c r="H570" s="12"/>
      <c r="I570" s="171"/>
      <c r="J570" s="180">
        <f>BK570</f>
        <v>0</v>
      </c>
      <c r="K570" s="12"/>
      <c r="L570" s="168"/>
      <c r="M570" s="173"/>
      <c r="N570" s="174"/>
      <c r="O570" s="174"/>
      <c r="P570" s="175">
        <f>SUM(P571:P576)</f>
        <v>0</v>
      </c>
      <c r="Q570" s="174"/>
      <c r="R570" s="175">
        <f>SUM(R571:R576)</f>
        <v>0</v>
      </c>
      <c r="S570" s="174"/>
      <c r="T570" s="176">
        <f>SUM(T571:T576)</f>
        <v>0</v>
      </c>
      <c r="U570" s="12"/>
      <c r="V570" s="12"/>
      <c r="W570" s="12"/>
      <c r="X570" s="12"/>
      <c r="Y570" s="12"/>
      <c r="Z570" s="12"/>
      <c r="AA570" s="12"/>
      <c r="AB570" s="12"/>
      <c r="AC570" s="12"/>
      <c r="AD570" s="12"/>
      <c r="AE570" s="12"/>
      <c r="AR570" s="169" t="s">
        <v>82</v>
      </c>
      <c r="AT570" s="177" t="s">
        <v>74</v>
      </c>
      <c r="AU570" s="177" t="s">
        <v>82</v>
      </c>
      <c r="AY570" s="169" t="s">
        <v>257</v>
      </c>
      <c r="BK570" s="178">
        <f>SUM(BK571:BK576)</f>
        <v>0</v>
      </c>
    </row>
    <row r="571" s="2" customFormat="1" ht="33" customHeight="1">
      <c r="A571" s="38"/>
      <c r="B571" s="181"/>
      <c r="C571" s="182" t="s">
        <v>406</v>
      </c>
      <c r="D571" s="182" t="s">
        <v>259</v>
      </c>
      <c r="E571" s="183" t="s">
        <v>1006</v>
      </c>
      <c r="F571" s="184" t="s">
        <v>1007</v>
      </c>
      <c r="G571" s="185" t="s">
        <v>304</v>
      </c>
      <c r="H571" s="186">
        <v>95.560000000000002</v>
      </c>
      <c r="I571" s="187"/>
      <c r="J571" s="188">
        <f>ROUND(I571*H571,2)</f>
        <v>0</v>
      </c>
      <c r="K571" s="184" t="s">
        <v>4769</v>
      </c>
      <c r="L571" s="39"/>
      <c r="M571" s="189" t="s">
        <v>1</v>
      </c>
      <c r="N571" s="190" t="s">
        <v>40</v>
      </c>
      <c r="O571" s="77"/>
      <c r="P571" s="191">
        <f>O571*H571</f>
        <v>0</v>
      </c>
      <c r="Q571" s="191">
        <v>0</v>
      </c>
      <c r="R571" s="191">
        <f>Q571*H571</f>
        <v>0</v>
      </c>
      <c r="S571" s="191">
        <v>0</v>
      </c>
      <c r="T571" s="192">
        <f>S571*H571</f>
        <v>0</v>
      </c>
      <c r="U571" s="38"/>
      <c r="V571" s="38"/>
      <c r="W571" s="38"/>
      <c r="X571" s="38"/>
      <c r="Y571" s="38"/>
      <c r="Z571" s="38"/>
      <c r="AA571" s="38"/>
      <c r="AB571" s="38"/>
      <c r="AC571" s="38"/>
      <c r="AD571" s="38"/>
      <c r="AE571" s="38"/>
      <c r="AR571" s="193" t="s">
        <v>108</v>
      </c>
      <c r="AT571" s="193" t="s">
        <v>259</v>
      </c>
      <c r="AU571" s="193" t="s">
        <v>85</v>
      </c>
      <c r="AY571" s="19" t="s">
        <v>257</v>
      </c>
      <c r="BE571" s="194">
        <f>IF(N571="základní",J571,0)</f>
        <v>0</v>
      </c>
      <c r="BF571" s="194">
        <f>IF(N571="snížená",J571,0)</f>
        <v>0</v>
      </c>
      <c r="BG571" s="194">
        <f>IF(N571="zákl. přenesená",J571,0)</f>
        <v>0</v>
      </c>
      <c r="BH571" s="194">
        <f>IF(N571="sníž. přenesená",J571,0)</f>
        <v>0</v>
      </c>
      <c r="BI571" s="194">
        <f>IF(N571="nulová",J571,0)</f>
        <v>0</v>
      </c>
      <c r="BJ571" s="19" t="s">
        <v>82</v>
      </c>
      <c r="BK571" s="194">
        <f>ROUND(I571*H571,2)</f>
        <v>0</v>
      </c>
      <c r="BL571" s="19" t="s">
        <v>108</v>
      </c>
      <c r="BM571" s="193" t="s">
        <v>622</v>
      </c>
    </row>
    <row r="572" s="2" customFormat="1" ht="24.15" customHeight="1">
      <c r="A572" s="38"/>
      <c r="B572" s="181"/>
      <c r="C572" s="182" t="s">
        <v>413</v>
      </c>
      <c r="D572" s="182" t="s">
        <v>259</v>
      </c>
      <c r="E572" s="183" t="s">
        <v>1010</v>
      </c>
      <c r="F572" s="184" t="s">
        <v>1011</v>
      </c>
      <c r="G572" s="185" t="s">
        <v>304</v>
      </c>
      <c r="H572" s="186">
        <v>95.560000000000002</v>
      </c>
      <c r="I572" s="187"/>
      <c r="J572" s="188">
        <f>ROUND(I572*H572,2)</f>
        <v>0</v>
      </c>
      <c r="K572" s="184" t="s">
        <v>4769</v>
      </c>
      <c r="L572" s="39"/>
      <c r="M572" s="189" t="s">
        <v>1</v>
      </c>
      <c r="N572" s="190" t="s">
        <v>40</v>
      </c>
      <c r="O572" s="77"/>
      <c r="P572" s="191">
        <f>O572*H572</f>
        <v>0</v>
      </c>
      <c r="Q572" s="191">
        <v>0</v>
      </c>
      <c r="R572" s="191">
        <f>Q572*H572</f>
        <v>0</v>
      </c>
      <c r="S572" s="191">
        <v>0</v>
      </c>
      <c r="T572" s="192">
        <f>S572*H572</f>
        <v>0</v>
      </c>
      <c r="U572" s="38"/>
      <c r="V572" s="38"/>
      <c r="W572" s="38"/>
      <c r="X572" s="38"/>
      <c r="Y572" s="38"/>
      <c r="Z572" s="38"/>
      <c r="AA572" s="38"/>
      <c r="AB572" s="38"/>
      <c r="AC572" s="38"/>
      <c r="AD572" s="38"/>
      <c r="AE572" s="38"/>
      <c r="AR572" s="193" t="s">
        <v>108</v>
      </c>
      <c r="AT572" s="193" t="s">
        <v>259</v>
      </c>
      <c r="AU572" s="193" t="s">
        <v>85</v>
      </c>
      <c r="AY572" s="19" t="s">
        <v>257</v>
      </c>
      <c r="BE572" s="194">
        <f>IF(N572="základní",J572,0)</f>
        <v>0</v>
      </c>
      <c r="BF572" s="194">
        <f>IF(N572="snížená",J572,0)</f>
        <v>0</v>
      </c>
      <c r="BG572" s="194">
        <f>IF(N572="zákl. přenesená",J572,0)</f>
        <v>0</v>
      </c>
      <c r="BH572" s="194">
        <f>IF(N572="sníž. přenesená",J572,0)</f>
        <v>0</v>
      </c>
      <c r="BI572" s="194">
        <f>IF(N572="nulová",J572,0)</f>
        <v>0</v>
      </c>
      <c r="BJ572" s="19" t="s">
        <v>82</v>
      </c>
      <c r="BK572" s="194">
        <f>ROUND(I572*H572,2)</f>
        <v>0</v>
      </c>
      <c r="BL572" s="19" t="s">
        <v>108</v>
      </c>
      <c r="BM572" s="193" t="s">
        <v>647</v>
      </c>
    </row>
    <row r="573" s="2" customFormat="1" ht="24.15" customHeight="1">
      <c r="A573" s="38"/>
      <c r="B573" s="181"/>
      <c r="C573" s="182" t="s">
        <v>419</v>
      </c>
      <c r="D573" s="182" t="s">
        <v>259</v>
      </c>
      <c r="E573" s="183" t="s">
        <v>1014</v>
      </c>
      <c r="F573" s="184" t="s">
        <v>1015</v>
      </c>
      <c r="G573" s="185" t="s">
        <v>304</v>
      </c>
      <c r="H573" s="186">
        <v>1337.8399999999999</v>
      </c>
      <c r="I573" s="187"/>
      <c r="J573" s="188">
        <f>ROUND(I573*H573,2)</f>
        <v>0</v>
      </c>
      <c r="K573" s="184" t="s">
        <v>4769</v>
      </c>
      <c r="L573" s="39"/>
      <c r="M573" s="189" t="s">
        <v>1</v>
      </c>
      <c r="N573" s="190" t="s">
        <v>40</v>
      </c>
      <c r="O573" s="77"/>
      <c r="P573" s="191">
        <f>O573*H573</f>
        <v>0</v>
      </c>
      <c r="Q573" s="191">
        <v>0</v>
      </c>
      <c r="R573" s="191">
        <f>Q573*H573</f>
        <v>0</v>
      </c>
      <c r="S573" s="191">
        <v>0</v>
      </c>
      <c r="T573" s="192">
        <f>S573*H573</f>
        <v>0</v>
      </c>
      <c r="U573" s="38"/>
      <c r="V573" s="38"/>
      <c r="W573" s="38"/>
      <c r="X573" s="38"/>
      <c r="Y573" s="38"/>
      <c r="Z573" s="38"/>
      <c r="AA573" s="38"/>
      <c r="AB573" s="38"/>
      <c r="AC573" s="38"/>
      <c r="AD573" s="38"/>
      <c r="AE573" s="38"/>
      <c r="AR573" s="193" t="s">
        <v>108</v>
      </c>
      <c r="AT573" s="193" t="s">
        <v>259</v>
      </c>
      <c r="AU573" s="193" t="s">
        <v>85</v>
      </c>
      <c r="AY573" s="19" t="s">
        <v>257</v>
      </c>
      <c r="BE573" s="194">
        <f>IF(N573="základní",J573,0)</f>
        <v>0</v>
      </c>
      <c r="BF573" s="194">
        <f>IF(N573="snížená",J573,0)</f>
        <v>0</v>
      </c>
      <c r="BG573" s="194">
        <f>IF(N573="zákl. přenesená",J573,0)</f>
        <v>0</v>
      </c>
      <c r="BH573" s="194">
        <f>IF(N573="sníž. přenesená",J573,0)</f>
        <v>0</v>
      </c>
      <c r="BI573" s="194">
        <f>IF(N573="nulová",J573,0)</f>
        <v>0</v>
      </c>
      <c r="BJ573" s="19" t="s">
        <v>82</v>
      </c>
      <c r="BK573" s="194">
        <f>ROUND(I573*H573,2)</f>
        <v>0</v>
      </c>
      <c r="BL573" s="19" t="s">
        <v>108</v>
      </c>
      <c r="BM573" s="193" t="s">
        <v>659</v>
      </c>
    </row>
    <row r="574" s="14" customFormat="1">
      <c r="A574" s="14"/>
      <c r="B574" s="203"/>
      <c r="C574" s="14"/>
      <c r="D574" s="196" t="s">
        <v>265</v>
      </c>
      <c r="E574" s="204" t="s">
        <v>1</v>
      </c>
      <c r="F574" s="205" t="s">
        <v>4770</v>
      </c>
      <c r="G574" s="14"/>
      <c r="H574" s="206">
        <v>1337.8399999999999</v>
      </c>
      <c r="I574" s="207"/>
      <c r="J574" s="14"/>
      <c r="K574" s="14"/>
      <c r="L574" s="203"/>
      <c r="M574" s="208"/>
      <c r="N574" s="209"/>
      <c r="O574" s="209"/>
      <c r="P574" s="209"/>
      <c r="Q574" s="209"/>
      <c r="R574" s="209"/>
      <c r="S574" s="209"/>
      <c r="T574" s="210"/>
      <c r="U574" s="14"/>
      <c r="V574" s="14"/>
      <c r="W574" s="14"/>
      <c r="X574" s="14"/>
      <c r="Y574" s="14"/>
      <c r="Z574" s="14"/>
      <c r="AA574" s="14"/>
      <c r="AB574" s="14"/>
      <c r="AC574" s="14"/>
      <c r="AD574" s="14"/>
      <c r="AE574" s="14"/>
      <c r="AT574" s="204" t="s">
        <v>265</v>
      </c>
      <c r="AU574" s="204" t="s">
        <v>85</v>
      </c>
      <c r="AV574" s="14" t="s">
        <v>85</v>
      </c>
      <c r="AW574" s="14" t="s">
        <v>32</v>
      </c>
      <c r="AX574" s="14" t="s">
        <v>75</v>
      </c>
      <c r="AY574" s="204" t="s">
        <v>257</v>
      </c>
    </row>
    <row r="575" s="15" customFormat="1">
      <c r="A575" s="15"/>
      <c r="B575" s="211"/>
      <c r="C575" s="15"/>
      <c r="D575" s="196" t="s">
        <v>265</v>
      </c>
      <c r="E575" s="212" t="s">
        <v>1</v>
      </c>
      <c r="F575" s="213" t="s">
        <v>271</v>
      </c>
      <c r="G575" s="15"/>
      <c r="H575" s="214">
        <v>1337.8399999999999</v>
      </c>
      <c r="I575" s="215"/>
      <c r="J575" s="15"/>
      <c r="K575" s="15"/>
      <c r="L575" s="211"/>
      <c r="M575" s="216"/>
      <c r="N575" s="217"/>
      <c r="O575" s="217"/>
      <c r="P575" s="217"/>
      <c r="Q575" s="217"/>
      <c r="R575" s="217"/>
      <c r="S575" s="217"/>
      <c r="T575" s="218"/>
      <c r="U575" s="15"/>
      <c r="V575" s="15"/>
      <c r="W575" s="15"/>
      <c r="X575" s="15"/>
      <c r="Y575" s="15"/>
      <c r="Z575" s="15"/>
      <c r="AA575" s="15"/>
      <c r="AB575" s="15"/>
      <c r="AC575" s="15"/>
      <c r="AD575" s="15"/>
      <c r="AE575" s="15"/>
      <c r="AT575" s="212" t="s">
        <v>265</v>
      </c>
      <c r="AU575" s="212" t="s">
        <v>85</v>
      </c>
      <c r="AV575" s="15" t="s">
        <v>108</v>
      </c>
      <c r="AW575" s="15" t="s">
        <v>32</v>
      </c>
      <c r="AX575" s="15" t="s">
        <v>82</v>
      </c>
      <c r="AY575" s="212" t="s">
        <v>257</v>
      </c>
    </row>
    <row r="576" s="2" customFormat="1" ht="49.05" customHeight="1">
      <c r="A576" s="38"/>
      <c r="B576" s="181"/>
      <c r="C576" s="182" t="s">
        <v>427</v>
      </c>
      <c r="D576" s="182" t="s">
        <v>259</v>
      </c>
      <c r="E576" s="183" t="s">
        <v>1019</v>
      </c>
      <c r="F576" s="184" t="s">
        <v>1020</v>
      </c>
      <c r="G576" s="185" t="s">
        <v>304</v>
      </c>
      <c r="H576" s="186">
        <v>95.560000000000002</v>
      </c>
      <c r="I576" s="187"/>
      <c r="J576" s="188">
        <f>ROUND(I576*H576,2)</f>
        <v>0</v>
      </c>
      <c r="K576" s="184" t="s">
        <v>4769</v>
      </c>
      <c r="L576" s="39"/>
      <c r="M576" s="189" t="s">
        <v>1</v>
      </c>
      <c r="N576" s="190" t="s">
        <v>40</v>
      </c>
      <c r="O576" s="77"/>
      <c r="P576" s="191">
        <f>O576*H576</f>
        <v>0</v>
      </c>
      <c r="Q576" s="191">
        <v>0</v>
      </c>
      <c r="R576" s="191">
        <f>Q576*H576</f>
        <v>0</v>
      </c>
      <c r="S576" s="191">
        <v>0</v>
      </c>
      <c r="T576" s="192">
        <f>S576*H576</f>
        <v>0</v>
      </c>
      <c r="U576" s="38"/>
      <c r="V576" s="38"/>
      <c r="W576" s="38"/>
      <c r="X576" s="38"/>
      <c r="Y576" s="38"/>
      <c r="Z576" s="38"/>
      <c r="AA576" s="38"/>
      <c r="AB576" s="38"/>
      <c r="AC576" s="38"/>
      <c r="AD576" s="38"/>
      <c r="AE576" s="38"/>
      <c r="AR576" s="193" t="s">
        <v>108</v>
      </c>
      <c r="AT576" s="193" t="s">
        <v>259</v>
      </c>
      <c r="AU576" s="193" t="s">
        <v>85</v>
      </c>
      <c r="AY576" s="19" t="s">
        <v>257</v>
      </c>
      <c r="BE576" s="194">
        <f>IF(N576="základní",J576,0)</f>
        <v>0</v>
      </c>
      <c r="BF576" s="194">
        <f>IF(N576="snížená",J576,0)</f>
        <v>0</v>
      </c>
      <c r="BG576" s="194">
        <f>IF(N576="zákl. přenesená",J576,0)</f>
        <v>0</v>
      </c>
      <c r="BH576" s="194">
        <f>IF(N576="sníž. přenesená",J576,0)</f>
        <v>0</v>
      </c>
      <c r="BI576" s="194">
        <f>IF(N576="nulová",J576,0)</f>
        <v>0</v>
      </c>
      <c r="BJ576" s="19" t="s">
        <v>82</v>
      </c>
      <c r="BK576" s="194">
        <f>ROUND(I576*H576,2)</f>
        <v>0</v>
      </c>
      <c r="BL576" s="19" t="s">
        <v>108</v>
      </c>
      <c r="BM576" s="193" t="s">
        <v>671</v>
      </c>
    </row>
    <row r="577" s="12" customFormat="1" ht="22.8" customHeight="1">
      <c r="A577" s="12"/>
      <c r="B577" s="168"/>
      <c r="C577" s="12"/>
      <c r="D577" s="169" t="s">
        <v>74</v>
      </c>
      <c r="E577" s="179" t="s">
        <v>1022</v>
      </c>
      <c r="F577" s="179" t="s">
        <v>1023</v>
      </c>
      <c r="G577" s="12"/>
      <c r="H577" s="12"/>
      <c r="I577" s="171"/>
      <c r="J577" s="180">
        <f>BK577</f>
        <v>0</v>
      </c>
      <c r="K577" s="12"/>
      <c r="L577" s="168"/>
      <c r="M577" s="173"/>
      <c r="N577" s="174"/>
      <c r="O577" s="174"/>
      <c r="P577" s="175">
        <f>SUM(P578:P579)</f>
        <v>0</v>
      </c>
      <c r="Q577" s="174"/>
      <c r="R577" s="175">
        <f>SUM(R578:R579)</f>
        <v>0</v>
      </c>
      <c r="S577" s="174"/>
      <c r="T577" s="176">
        <f>SUM(T578:T579)</f>
        <v>0</v>
      </c>
      <c r="U577" s="12"/>
      <c r="V577" s="12"/>
      <c r="W577" s="12"/>
      <c r="X577" s="12"/>
      <c r="Y577" s="12"/>
      <c r="Z577" s="12"/>
      <c r="AA577" s="12"/>
      <c r="AB577" s="12"/>
      <c r="AC577" s="12"/>
      <c r="AD577" s="12"/>
      <c r="AE577" s="12"/>
      <c r="AR577" s="169" t="s">
        <v>82</v>
      </c>
      <c r="AT577" s="177" t="s">
        <v>74</v>
      </c>
      <c r="AU577" s="177" t="s">
        <v>82</v>
      </c>
      <c r="AY577" s="169" t="s">
        <v>257</v>
      </c>
      <c r="BK577" s="178">
        <f>SUM(BK578:BK579)</f>
        <v>0</v>
      </c>
    </row>
    <row r="578" s="2" customFormat="1" ht="33" customHeight="1">
      <c r="A578" s="38"/>
      <c r="B578" s="181"/>
      <c r="C578" s="182" t="s">
        <v>433</v>
      </c>
      <c r="D578" s="182" t="s">
        <v>259</v>
      </c>
      <c r="E578" s="183" t="s">
        <v>1025</v>
      </c>
      <c r="F578" s="184" t="s">
        <v>1026</v>
      </c>
      <c r="G578" s="185" t="s">
        <v>304</v>
      </c>
      <c r="H578" s="186">
        <v>22.844000000000001</v>
      </c>
      <c r="I578" s="187"/>
      <c r="J578" s="188">
        <f>ROUND(I578*H578,2)</f>
        <v>0</v>
      </c>
      <c r="K578" s="184" t="s">
        <v>263</v>
      </c>
      <c r="L578" s="39"/>
      <c r="M578" s="189" t="s">
        <v>1</v>
      </c>
      <c r="N578" s="190" t="s">
        <v>40</v>
      </c>
      <c r="O578" s="77"/>
      <c r="P578" s="191">
        <f>O578*H578</f>
        <v>0</v>
      </c>
      <c r="Q578" s="191">
        <v>0</v>
      </c>
      <c r="R578" s="191">
        <f>Q578*H578</f>
        <v>0</v>
      </c>
      <c r="S578" s="191">
        <v>0</v>
      </c>
      <c r="T578" s="192">
        <f>S578*H578</f>
        <v>0</v>
      </c>
      <c r="U578" s="38"/>
      <c r="V578" s="38"/>
      <c r="W578" s="38"/>
      <c r="X578" s="38"/>
      <c r="Y578" s="38"/>
      <c r="Z578" s="38"/>
      <c r="AA578" s="38"/>
      <c r="AB578" s="38"/>
      <c r="AC578" s="38"/>
      <c r="AD578" s="38"/>
      <c r="AE578" s="38"/>
      <c r="AR578" s="193" t="s">
        <v>108</v>
      </c>
      <c r="AT578" s="193" t="s">
        <v>259</v>
      </c>
      <c r="AU578" s="193" t="s">
        <v>85</v>
      </c>
      <c r="AY578" s="19" t="s">
        <v>257</v>
      </c>
      <c r="BE578" s="194">
        <f>IF(N578="základní",J578,0)</f>
        <v>0</v>
      </c>
      <c r="BF578" s="194">
        <f>IF(N578="snížená",J578,0)</f>
        <v>0</v>
      </c>
      <c r="BG578" s="194">
        <f>IF(N578="zákl. přenesená",J578,0)</f>
        <v>0</v>
      </c>
      <c r="BH578" s="194">
        <f>IF(N578="sníž. přenesená",J578,0)</f>
        <v>0</v>
      </c>
      <c r="BI578" s="194">
        <f>IF(N578="nulová",J578,0)</f>
        <v>0</v>
      </c>
      <c r="BJ578" s="19" t="s">
        <v>82</v>
      </c>
      <c r="BK578" s="194">
        <f>ROUND(I578*H578,2)</f>
        <v>0</v>
      </c>
      <c r="BL578" s="19" t="s">
        <v>108</v>
      </c>
      <c r="BM578" s="193" t="s">
        <v>682</v>
      </c>
    </row>
    <row r="579" s="2" customFormat="1" ht="33" customHeight="1">
      <c r="A579" s="38"/>
      <c r="B579" s="181"/>
      <c r="C579" s="182" t="s">
        <v>439</v>
      </c>
      <c r="D579" s="182" t="s">
        <v>259</v>
      </c>
      <c r="E579" s="183" t="s">
        <v>1029</v>
      </c>
      <c r="F579" s="184" t="s">
        <v>1030</v>
      </c>
      <c r="G579" s="185" t="s">
        <v>304</v>
      </c>
      <c r="H579" s="186">
        <v>22.844000000000001</v>
      </c>
      <c r="I579" s="187"/>
      <c r="J579" s="188">
        <f>ROUND(I579*H579,2)</f>
        <v>0</v>
      </c>
      <c r="K579" s="184" t="s">
        <v>263</v>
      </c>
      <c r="L579" s="39"/>
      <c r="M579" s="189" t="s">
        <v>1</v>
      </c>
      <c r="N579" s="190" t="s">
        <v>40</v>
      </c>
      <c r="O579" s="77"/>
      <c r="P579" s="191">
        <f>O579*H579</f>
        <v>0</v>
      </c>
      <c r="Q579" s="191">
        <v>0</v>
      </c>
      <c r="R579" s="191">
        <f>Q579*H579</f>
        <v>0</v>
      </c>
      <c r="S579" s="191">
        <v>0</v>
      </c>
      <c r="T579" s="192">
        <f>S579*H579</f>
        <v>0</v>
      </c>
      <c r="U579" s="38"/>
      <c r="V579" s="38"/>
      <c r="W579" s="38"/>
      <c r="X579" s="38"/>
      <c r="Y579" s="38"/>
      <c r="Z579" s="38"/>
      <c r="AA579" s="38"/>
      <c r="AB579" s="38"/>
      <c r="AC579" s="38"/>
      <c r="AD579" s="38"/>
      <c r="AE579" s="38"/>
      <c r="AR579" s="193" t="s">
        <v>108</v>
      </c>
      <c r="AT579" s="193" t="s">
        <v>259</v>
      </c>
      <c r="AU579" s="193" t="s">
        <v>85</v>
      </c>
      <c r="AY579" s="19" t="s">
        <v>257</v>
      </c>
      <c r="BE579" s="194">
        <f>IF(N579="základní",J579,0)</f>
        <v>0</v>
      </c>
      <c r="BF579" s="194">
        <f>IF(N579="snížená",J579,0)</f>
        <v>0</v>
      </c>
      <c r="BG579" s="194">
        <f>IF(N579="zákl. přenesená",J579,0)</f>
        <v>0</v>
      </c>
      <c r="BH579" s="194">
        <f>IF(N579="sníž. přenesená",J579,0)</f>
        <v>0</v>
      </c>
      <c r="BI579" s="194">
        <f>IF(N579="nulová",J579,0)</f>
        <v>0</v>
      </c>
      <c r="BJ579" s="19" t="s">
        <v>82</v>
      </c>
      <c r="BK579" s="194">
        <f>ROUND(I579*H579,2)</f>
        <v>0</v>
      </c>
      <c r="BL579" s="19" t="s">
        <v>108</v>
      </c>
      <c r="BM579" s="193" t="s">
        <v>692</v>
      </c>
    </row>
    <row r="580" s="12" customFormat="1" ht="25.92" customHeight="1">
      <c r="A580" s="12"/>
      <c r="B580" s="168"/>
      <c r="C580" s="12"/>
      <c r="D580" s="169" t="s">
        <v>74</v>
      </c>
      <c r="E580" s="170" t="s">
        <v>1032</v>
      </c>
      <c r="F580" s="170" t="s">
        <v>1033</v>
      </c>
      <c r="G580" s="12"/>
      <c r="H580" s="12"/>
      <c r="I580" s="171"/>
      <c r="J580" s="172">
        <f>BK580</f>
        <v>0</v>
      </c>
      <c r="K580" s="12"/>
      <c r="L580" s="168"/>
      <c r="M580" s="173"/>
      <c r="N580" s="174"/>
      <c r="O580" s="174"/>
      <c r="P580" s="175">
        <f>P581+P644+P662+P668+P671+P962</f>
        <v>0</v>
      </c>
      <c r="Q580" s="174"/>
      <c r="R580" s="175">
        <f>R581+R644+R662+R668+R671+R962</f>
        <v>0.30765599999999999</v>
      </c>
      <c r="S580" s="174"/>
      <c r="T580" s="176">
        <f>T581+T644+T662+T668+T671+T962</f>
        <v>0</v>
      </c>
      <c r="U580" s="12"/>
      <c r="V580" s="12"/>
      <c r="W580" s="12"/>
      <c r="X580" s="12"/>
      <c r="Y580" s="12"/>
      <c r="Z580" s="12"/>
      <c r="AA580" s="12"/>
      <c r="AB580" s="12"/>
      <c r="AC580" s="12"/>
      <c r="AD580" s="12"/>
      <c r="AE580" s="12"/>
      <c r="AR580" s="169" t="s">
        <v>85</v>
      </c>
      <c r="AT580" s="177" t="s">
        <v>74</v>
      </c>
      <c r="AU580" s="177" t="s">
        <v>75</v>
      </c>
      <c r="AY580" s="169" t="s">
        <v>257</v>
      </c>
      <c r="BK580" s="178">
        <f>BK581+BK644+BK662+BK668+BK671+BK962</f>
        <v>0</v>
      </c>
    </row>
    <row r="581" s="12" customFormat="1" ht="22.8" customHeight="1">
      <c r="A581" s="12"/>
      <c r="B581" s="168"/>
      <c r="C581" s="12"/>
      <c r="D581" s="169" t="s">
        <v>74</v>
      </c>
      <c r="E581" s="179" t="s">
        <v>1414</v>
      </c>
      <c r="F581" s="179" t="s">
        <v>1415</v>
      </c>
      <c r="G581" s="12"/>
      <c r="H581" s="12"/>
      <c r="I581" s="171"/>
      <c r="J581" s="180">
        <f>BK581</f>
        <v>0</v>
      </c>
      <c r="K581" s="12"/>
      <c r="L581" s="168"/>
      <c r="M581" s="173"/>
      <c r="N581" s="174"/>
      <c r="O581" s="174"/>
      <c r="P581" s="175">
        <f>SUM(P582:P643)</f>
        <v>0</v>
      </c>
      <c r="Q581" s="174"/>
      <c r="R581" s="175">
        <f>SUM(R582:R643)</f>
        <v>0</v>
      </c>
      <c r="S581" s="174"/>
      <c r="T581" s="176">
        <f>SUM(T582:T643)</f>
        <v>0</v>
      </c>
      <c r="U581" s="12"/>
      <c r="V581" s="12"/>
      <c r="W581" s="12"/>
      <c r="X581" s="12"/>
      <c r="Y581" s="12"/>
      <c r="Z581" s="12"/>
      <c r="AA581" s="12"/>
      <c r="AB581" s="12"/>
      <c r="AC581" s="12"/>
      <c r="AD581" s="12"/>
      <c r="AE581" s="12"/>
      <c r="AR581" s="169" t="s">
        <v>85</v>
      </c>
      <c r="AT581" s="177" t="s">
        <v>74</v>
      </c>
      <c r="AU581" s="177" t="s">
        <v>82</v>
      </c>
      <c r="AY581" s="169" t="s">
        <v>257</v>
      </c>
      <c r="BK581" s="178">
        <f>SUM(BK582:BK643)</f>
        <v>0</v>
      </c>
    </row>
    <row r="582" s="2" customFormat="1" ht="37.8" customHeight="1">
      <c r="A582" s="38"/>
      <c r="B582" s="181"/>
      <c r="C582" s="182" t="s">
        <v>443</v>
      </c>
      <c r="D582" s="182" t="s">
        <v>259</v>
      </c>
      <c r="E582" s="183" t="s">
        <v>4771</v>
      </c>
      <c r="F582" s="184" t="s">
        <v>4772</v>
      </c>
      <c r="G582" s="185" t="s">
        <v>323</v>
      </c>
      <c r="H582" s="186">
        <v>64.340000000000003</v>
      </c>
      <c r="I582" s="187"/>
      <c r="J582" s="188">
        <f>ROUND(I582*H582,2)</f>
        <v>0</v>
      </c>
      <c r="K582" s="184" t="s">
        <v>1</v>
      </c>
      <c r="L582" s="39"/>
      <c r="M582" s="189" t="s">
        <v>1</v>
      </c>
      <c r="N582" s="190" t="s">
        <v>40</v>
      </c>
      <c r="O582" s="77"/>
      <c r="P582" s="191">
        <f>O582*H582</f>
        <v>0</v>
      </c>
      <c r="Q582" s="191">
        <v>0</v>
      </c>
      <c r="R582" s="191">
        <f>Q582*H582</f>
        <v>0</v>
      </c>
      <c r="S582" s="191">
        <v>0</v>
      </c>
      <c r="T582" s="192">
        <f>S582*H582</f>
        <v>0</v>
      </c>
      <c r="U582" s="38"/>
      <c r="V582" s="38"/>
      <c r="W582" s="38"/>
      <c r="X582" s="38"/>
      <c r="Y582" s="38"/>
      <c r="Z582" s="38"/>
      <c r="AA582" s="38"/>
      <c r="AB582" s="38"/>
      <c r="AC582" s="38"/>
      <c r="AD582" s="38"/>
      <c r="AE582" s="38"/>
      <c r="AR582" s="193" t="s">
        <v>364</v>
      </c>
      <c r="AT582" s="193" t="s">
        <v>259</v>
      </c>
      <c r="AU582" s="193" t="s">
        <v>85</v>
      </c>
      <c r="AY582" s="19" t="s">
        <v>257</v>
      </c>
      <c r="BE582" s="194">
        <f>IF(N582="základní",J582,0)</f>
        <v>0</v>
      </c>
      <c r="BF582" s="194">
        <f>IF(N582="snížená",J582,0)</f>
        <v>0</v>
      </c>
      <c r="BG582" s="194">
        <f>IF(N582="zákl. přenesená",J582,0)</f>
        <v>0</v>
      </c>
      <c r="BH582" s="194">
        <f>IF(N582="sníž. přenesená",J582,0)</f>
        <v>0</v>
      </c>
      <c r="BI582" s="194">
        <f>IF(N582="nulová",J582,0)</f>
        <v>0</v>
      </c>
      <c r="BJ582" s="19" t="s">
        <v>82</v>
      </c>
      <c r="BK582" s="194">
        <f>ROUND(I582*H582,2)</f>
        <v>0</v>
      </c>
      <c r="BL582" s="19" t="s">
        <v>364</v>
      </c>
      <c r="BM582" s="193" t="s">
        <v>711</v>
      </c>
    </row>
    <row r="583" s="13" customFormat="1">
      <c r="A583" s="13"/>
      <c r="B583" s="195"/>
      <c r="C583" s="13"/>
      <c r="D583" s="196" t="s">
        <v>265</v>
      </c>
      <c r="E583" s="197" t="s">
        <v>1</v>
      </c>
      <c r="F583" s="198" t="s">
        <v>4640</v>
      </c>
      <c r="G583" s="13"/>
      <c r="H583" s="197" t="s">
        <v>1</v>
      </c>
      <c r="I583" s="199"/>
      <c r="J583" s="13"/>
      <c r="K583" s="13"/>
      <c r="L583" s="195"/>
      <c r="M583" s="200"/>
      <c r="N583" s="201"/>
      <c r="O583" s="201"/>
      <c r="P583" s="201"/>
      <c r="Q583" s="201"/>
      <c r="R583" s="201"/>
      <c r="S583" s="201"/>
      <c r="T583" s="202"/>
      <c r="U583" s="13"/>
      <c r="V583" s="13"/>
      <c r="W583" s="13"/>
      <c r="X583" s="13"/>
      <c r="Y583" s="13"/>
      <c r="Z583" s="13"/>
      <c r="AA583" s="13"/>
      <c r="AB583" s="13"/>
      <c r="AC583" s="13"/>
      <c r="AD583" s="13"/>
      <c r="AE583" s="13"/>
      <c r="AT583" s="197" t="s">
        <v>265</v>
      </c>
      <c r="AU583" s="197" t="s">
        <v>85</v>
      </c>
      <c r="AV583" s="13" t="s">
        <v>82</v>
      </c>
      <c r="AW583" s="13" t="s">
        <v>32</v>
      </c>
      <c r="AX583" s="13" t="s">
        <v>75</v>
      </c>
      <c r="AY583" s="197" t="s">
        <v>257</v>
      </c>
    </row>
    <row r="584" s="13" customFormat="1">
      <c r="A584" s="13"/>
      <c r="B584" s="195"/>
      <c r="C584" s="13"/>
      <c r="D584" s="196" t="s">
        <v>265</v>
      </c>
      <c r="E584" s="197" t="s">
        <v>1</v>
      </c>
      <c r="F584" s="198" t="s">
        <v>4641</v>
      </c>
      <c r="G584" s="13"/>
      <c r="H584" s="197" t="s">
        <v>1</v>
      </c>
      <c r="I584" s="199"/>
      <c r="J584" s="13"/>
      <c r="K584" s="13"/>
      <c r="L584" s="195"/>
      <c r="M584" s="200"/>
      <c r="N584" s="201"/>
      <c r="O584" s="201"/>
      <c r="P584" s="201"/>
      <c r="Q584" s="201"/>
      <c r="R584" s="201"/>
      <c r="S584" s="201"/>
      <c r="T584" s="202"/>
      <c r="U584" s="13"/>
      <c r="V584" s="13"/>
      <c r="W584" s="13"/>
      <c r="X584" s="13"/>
      <c r="Y584" s="13"/>
      <c r="Z584" s="13"/>
      <c r="AA584" s="13"/>
      <c r="AB584" s="13"/>
      <c r="AC584" s="13"/>
      <c r="AD584" s="13"/>
      <c r="AE584" s="13"/>
      <c r="AT584" s="197" t="s">
        <v>265</v>
      </c>
      <c r="AU584" s="197" t="s">
        <v>85</v>
      </c>
      <c r="AV584" s="13" t="s">
        <v>82</v>
      </c>
      <c r="AW584" s="13" t="s">
        <v>32</v>
      </c>
      <c r="AX584" s="13" t="s">
        <v>75</v>
      </c>
      <c r="AY584" s="197" t="s">
        <v>257</v>
      </c>
    </row>
    <row r="585" s="13" customFormat="1">
      <c r="A585" s="13"/>
      <c r="B585" s="195"/>
      <c r="C585" s="13"/>
      <c r="D585" s="196" t="s">
        <v>265</v>
      </c>
      <c r="E585" s="197" t="s">
        <v>1</v>
      </c>
      <c r="F585" s="198" t="s">
        <v>4642</v>
      </c>
      <c r="G585" s="13"/>
      <c r="H585" s="197" t="s">
        <v>1</v>
      </c>
      <c r="I585" s="199"/>
      <c r="J585" s="13"/>
      <c r="K585" s="13"/>
      <c r="L585" s="195"/>
      <c r="M585" s="200"/>
      <c r="N585" s="201"/>
      <c r="O585" s="201"/>
      <c r="P585" s="201"/>
      <c r="Q585" s="201"/>
      <c r="R585" s="201"/>
      <c r="S585" s="201"/>
      <c r="T585" s="202"/>
      <c r="U585" s="13"/>
      <c r="V585" s="13"/>
      <c r="W585" s="13"/>
      <c r="X585" s="13"/>
      <c r="Y585" s="13"/>
      <c r="Z585" s="13"/>
      <c r="AA585" s="13"/>
      <c r="AB585" s="13"/>
      <c r="AC585" s="13"/>
      <c r="AD585" s="13"/>
      <c r="AE585" s="13"/>
      <c r="AT585" s="197" t="s">
        <v>265</v>
      </c>
      <c r="AU585" s="197" t="s">
        <v>85</v>
      </c>
      <c r="AV585" s="13" t="s">
        <v>82</v>
      </c>
      <c r="AW585" s="13" t="s">
        <v>32</v>
      </c>
      <c r="AX585" s="13" t="s">
        <v>75</v>
      </c>
      <c r="AY585" s="197" t="s">
        <v>257</v>
      </c>
    </row>
    <row r="586" s="13" customFormat="1">
      <c r="A586" s="13"/>
      <c r="B586" s="195"/>
      <c r="C586" s="13"/>
      <c r="D586" s="196" t="s">
        <v>265</v>
      </c>
      <c r="E586" s="197" t="s">
        <v>1</v>
      </c>
      <c r="F586" s="198" t="s">
        <v>4643</v>
      </c>
      <c r="G586" s="13"/>
      <c r="H586" s="197" t="s">
        <v>1</v>
      </c>
      <c r="I586" s="199"/>
      <c r="J586" s="13"/>
      <c r="K586" s="13"/>
      <c r="L586" s="195"/>
      <c r="M586" s="200"/>
      <c r="N586" s="201"/>
      <c r="O586" s="201"/>
      <c r="P586" s="201"/>
      <c r="Q586" s="201"/>
      <c r="R586" s="201"/>
      <c r="S586" s="201"/>
      <c r="T586" s="202"/>
      <c r="U586" s="13"/>
      <c r="V586" s="13"/>
      <c r="W586" s="13"/>
      <c r="X586" s="13"/>
      <c r="Y586" s="13"/>
      <c r="Z586" s="13"/>
      <c r="AA586" s="13"/>
      <c r="AB586" s="13"/>
      <c r="AC586" s="13"/>
      <c r="AD586" s="13"/>
      <c r="AE586" s="13"/>
      <c r="AT586" s="197" t="s">
        <v>265</v>
      </c>
      <c r="AU586" s="197" t="s">
        <v>85</v>
      </c>
      <c r="AV586" s="13" t="s">
        <v>82</v>
      </c>
      <c r="AW586" s="13" t="s">
        <v>32</v>
      </c>
      <c r="AX586" s="13" t="s">
        <v>75</v>
      </c>
      <c r="AY586" s="197" t="s">
        <v>257</v>
      </c>
    </row>
    <row r="587" s="13" customFormat="1">
      <c r="A587" s="13"/>
      <c r="B587" s="195"/>
      <c r="C587" s="13"/>
      <c r="D587" s="196" t="s">
        <v>265</v>
      </c>
      <c r="E587" s="197" t="s">
        <v>1</v>
      </c>
      <c r="F587" s="198" t="s">
        <v>4647</v>
      </c>
      <c r="G587" s="13"/>
      <c r="H587" s="197" t="s">
        <v>1</v>
      </c>
      <c r="I587" s="199"/>
      <c r="J587" s="13"/>
      <c r="K587" s="13"/>
      <c r="L587" s="195"/>
      <c r="M587" s="200"/>
      <c r="N587" s="201"/>
      <c r="O587" s="201"/>
      <c r="P587" s="201"/>
      <c r="Q587" s="201"/>
      <c r="R587" s="201"/>
      <c r="S587" s="201"/>
      <c r="T587" s="202"/>
      <c r="U587" s="13"/>
      <c r="V587" s="13"/>
      <c r="W587" s="13"/>
      <c r="X587" s="13"/>
      <c r="Y587" s="13"/>
      <c r="Z587" s="13"/>
      <c r="AA587" s="13"/>
      <c r="AB587" s="13"/>
      <c r="AC587" s="13"/>
      <c r="AD587" s="13"/>
      <c r="AE587" s="13"/>
      <c r="AT587" s="197" t="s">
        <v>265</v>
      </c>
      <c r="AU587" s="197" t="s">
        <v>85</v>
      </c>
      <c r="AV587" s="13" t="s">
        <v>82</v>
      </c>
      <c r="AW587" s="13" t="s">
        <v>32</v>
      </c>
      <c r="AX587" s="13" t="s">
        <v>75</v>
      </c>
      <c r="AY587" s="197" t="s">
        <v>257</v>
      </c>
    </row>
    <row r="588" s="14" customFormat="1">
      <c r="A588" s="14"/>
      <c r="B588" s="203"/>
      <c r="C588" s="14"/>
      <c r="D588" s="196" t="s">
        <v>265</v>
      </c>
      <c r="E588" s="204" t="s">
        <v>1</v>
      </c>
      <c r="F588" s="205" t="s">
        <v>4665</v>
      </c>
      <c r="G588" s="14"/>
      <c r="H588" s="206">
        <v>25.239999999999998</v>
      </c>
      <c r="I588" s="207"/>
      <c r="J588" s="14"/>
      <c r="K588" s="14"/>
      <c r="L588" s="203"/>
      <c r="M588" s="208"/>
      <c r="N588" s="209"/>
      <c r="O588" s="209"/>
      <c r="P588" s="209"/>
      <c r="Q588" s="209"/>
      <c r="R588" s="209"/>
      <c r="S588" s="209"/>
      <c r="T588" s="210"/>
      <c r="U588" s="14"/>
      <c r="V588" s="14"/>
      <c r="W588" s="14"/>
      <c r="X588" s="14"/>
      <c r="Y588" s="14"/>
      <c r="Z588" s="14"/>
      <c r="AA588" s="14"/>
      <c r="AB588" s="14"/>
      <c r="AC588" s="14"/>
      <c r="AD588" s="14"/>
      <c r="AE588" s="14"/>
      <c r="AT588" s="204" t="s">
        <v>265</v>
      </c>
      <c r="AU588" s="204" t="s">
        <v>85</v>
      </c>
      <c r="AV588" s="14" t="s">
        <v>85</v>
      </c>
      <c r="AW588" s="14" t="s">
        <v>32</v>
      </c>
      <c r="AX588" s="14" t="s">
        <v>75</v>
      </c>
      <c r="AY588" s="204" t="s">
        <v>257</v>
      </c>
    </row>
    <row r="589" s="13" customFormat="1">
      <c r="A589" s="13"/>
      <c r="B589" s="195"/>
      <c r="C589" s="13"/>
      <c r="D589" s="196" t="s">
        <v>265</v>
      </c>
      <c r="E589" s="197" t="s">
        <v>1</v>
      </c>
      <c r="F589" s="198" t="s">
        <v>4649</v>
      </c>
      <c r="G589" s="13"/>
      <c r="H589" s="197" t="s">
        <v>1</v>
      </c>
      <c r="I589" s="199"/>
      <c r="J589" s="13"/>
      <c r="K589" s="13"/>
      <c r="L589" s="195"/>
      <c r="M589" s="200"/>
      <c r="N589" s="201"/>
      <c r="O589" s="201"/>
      <c r="P589" s="201"/>
      <c r="Q589" s="201"/>
      <c r="R589" s="201"/>
      <c r="S589" s="201"/>
      <c r="T589" s="202"/>
      <c r="U589" s="13"/>
      <c r="V589" s="13"/>
      <c r="W589" s="13"/>
      <c r="X589" s="13"/>
      <c r="Y589" s="13"/>
      <c r="Z589" s="13"/>
      <c r="AA589" s="13"/>
      <c r="AB589" s="13"/>
      <c r="AC589" s="13"/>
      <c r="AD589" s="13"/>
      <c r="AE589" s="13"/>
      <c r="AT589" s="197" t="s">
        <v>265</v>
      </c>
      <c r="AU589" s="197" t="s">
        <v>85</v>
      </c>
      <c r="AV589" s="13" t="s">
        <v>82</v>
      </c>
      <c r="AW589" s="13" t="s">
        <v>32</v>
      </c>
      <c r="AX589" s="13" t="s">
        <v>75</v>
      </c>
      <c r="AY589" s="197" t="s">
        <v>257</v>
      </c>
    </row>
    <row r="590" s="14" customFormat="1">
      <c r="A590" s="14"/>
      <c r="B590" s="203"/>
      <c r="C590" s="14"/>
      <c r="D590" s="196" t="s">
        <v>265</v>
      </c>
      <c r="E590" s="204" t="s">
        <v>1</v>
      </c>
      <c r="F590" s="205" t="s">
        <v>4666</v>
      </c>
      <c r="G590" s="14"/>
      <c r="H590" s="206">
        <v>16.190000000000001</v>
      </c>
      <c r="I590" s="207"/>
      <c r="J590" s="14"/>
      <c r="K590" s="14"/>
      <c r="L590" s="203"/>
      <c r="M590" s="208"/>
      <c r="N590" s="209"/>
      <c r="O590" s="209"/>
      <c r="P590" s="209"/>
      <c r="Q590" s="209"/>
      <c r="R590" s="209"/>
      <c r="S590" s="209"/>
      <c r="T590" s="210"/>
      <c r="U590" s="14"/>
      <c r="V590" s="14"/>
      <c r="W590" s="14"/>
      <c r="X590" s="14"/>
      <c r="Y590" s="14"/>
      <c r="Z590" s="14"/>
      <c r="AA590" s="14"/>
      <c r="AB590" s="14"/>
      <c r="AC590" s="14"/>
      <c r="AD590" s="14"/>
      <c r="AE590" s="14"/>
      <c r="AT590" s="204" t="s">
        <v>265</v>
      </c>
      <c r="AU590" s="204" t="s">
        <v>85</v>
      </c>
      <c r="AV590" s="14" t="s">
        <v>85</v>
      </c>
      <c r="AW590" s="14" t="s">
        <v>32</v>
      </c>
      <c r="AX590" s="14" t="s">
        <v>75</v>
      </c>
      <c r="AY590" s="204" t="s">
        <v>257</v>
      </c>
    </row>
    <row r="591" s="13" customFormat="1">
      <c r="A591" s="13"/>
      <c r="B591" s="195"/>
      <c r="C591" s="13"/>
      <c r="D591" s="196" t="s">
        <v>265</v>
      </c>
      <c r="E591" s="197" t="s">
        <v>1</v>
      </c>
      <c r="F591" s="198" t="s">
        <v>4651</v>
      </c>
      <c r="G591" s="13"/>
      <c r="H591" s="197" t="s">
        <v>1</v>
      </c>
      <c r="I591" s="199"/>
      <c r="J591" s="13"/>
      <c r="K591" s="13"/>
      <c r="L591" s="195"/>
      <c r="M591" s="200"/>
      <c r="N591" s="201"/>
      <c r="O591" s="201"/>
      <c r="P591" s="201"/>
      <c r="Q591" s="201"/>
      <c r="R591" s="201"/>
      <c r="S591" s="201"/>
      <c r="T591" s="202"/>
      <c r="U591" s="13"/>
      <c r="V591" s="13"/>
      <c r="W591" s="13"/>
      <c r="X591" s="13"/>
      <c r="Y591" s="13"/>
      <c r="Z591" s="13"/>
      <c r="AA591" s="13"/>
      <c r="AB591" s="13"/>
      <c r="AC591" s="13"/>
      <c r="AD591" s="13"/>
      <c r="AE591" s="13"/>
      <c r="AT591" s="197" t="s">
        <v>265</v>
      </c>
      <c r="AU591" s="197" t="s">
        <v>85</v>
      </c>
      <c r="AV591" s="13" t="s">
        <v>82</v>
      </c>
      <c r="AW591" s="13" t="s">
        <v>32</v>
      </c>
      <c r="AX591" s="13" t="s">
        <v>75</v>
      </c>
      <c r="AY591" s="197" t="s">
        <v>257</v>
      </c>
    </row>
    <row r="592" s="14" customFormat="1">
      <c r="A592" s="14"/>
      <c r="B592" s="203"/>
      <c r="C592" s="14"/>
      <c r="D592" s="196" t="s">
        <v>265</v>
      </c>
      <c r="E592" s="204" t="s">
        <v>1</v>
      </c>
      <c r="F592" s="205" t="s">
        <v>4680</v>
      </c>
      <c r="G592" s="14"/>
      <c r="H592" s="206">
        <v>14.09</v>
      </c>
      <c r="I592" s="207"/>
      <c r="J592" s="14"/>
      <c r="K592" s="14"/>
      <c r="L592" s="203"/>
      <c r="M592" s="208"/>
      <c r="N592" s="209"/>
      <c r="O592" s="209"/>
      <c r="P592" s="209"/>
      <c r="Q592" s="209"/>
      <c r="R592" s="209"/>
      <c r="S592" s="209"/>
      <c r="T592" s="210"/>
      <c r="U592" s="14"/>
      <c r="V592" s="14"/>
      <c r="W592" s="14"/>
      <c r="X592" s="14"/>
      <c r="Y592" s="14"/>
      <c r="Z592" s="14"/>
      <c r="AA592" s="14"/>
      <c r="AB592" s="14"/>
      <c r="AC592" s="14"/>
      <c r="AD592" s="14"/>
      <c r="AE592" s="14"/>
      <c r="AT592" s="204" t="s">
        <v>265</v>
      </c>
      <c r="AU592" s="204" t="s">
        <v>85</v>
      </c>
      <c r="AV592" s="14" t="s">
        <v>85</v>
      </c>
      <c r="AW592" s="14" t="s">
        <v>32</v>
      </c>
      <c r="AX592" s="14" t="s">
        <v>75</v>
      </c>
      <c r="AY592" s="204" t="s">
        <v>257</v>
      </c>
    </row>
    <row r="593" s="13" customFormat="1">
      <c r="A593" s="13"/>
      <c r="B593" s="195"/>
      <c r="C593" s="13"/>
      <c r="D593" s="196" t="s">
        <v>265</v>
      </c>
      <c r="E593" s="197" t="s">
        <v>1</v>
      </c>
      <c r="F593" s="198" t="s">
        <v>4653</v>
      </c>
      <c r="G593" s="13"/>
      <c r="H593" s="197" t="s">
        <v>1</v>
      </c>
      <c r="I593" s="199"/>
      <c r="J593" s="13"/>
      <c r="K593" s="13"/>
      <c r="L593" s="195"/>
      <c r="M593" s="200"/>
      <c r="N593" s="201"/>
      <c r="O593" s="201"/>
      <c r="P593" s="201"/>
      <c r="Q593" s="201"/>
      <c r="R593" s="201"/>
      <c r="S593" s="201"/>
      <c r="T593" s="202"/>
      <c r="U593" s="13"/>
      <c r="V593" s="13"/>
      <c r="W593" s="13"/>
      <c r="X593" s="13"/>
      <c r="Y593" s="13"/>
      <c r="Z593" s="13"/>
      <c r="AA593" s="13"/>
      <c r="AB593" s="13"/>
      <c r="AC593" s="13"/>
      <c r="AD593" s="13"/>
      <c r="AE593" s="13"/>
      <c r="AT593" s="197" t="s">
        <v>265</v>
      </c>
      <c r="AU593" s="197" t="s">
        <v>85</v>
      </c>
      <c r="AV593" s="13" t="s">
        <v>82</v>
      </c>
      <c r="AW593" s="13" t="s">
        <v>32</v>
      </c>
      <c r="AX593" s="13" t="s">
        <v>75</v>
      </c>
      <c r="AY593" s="197" t="s">
        <v>257</v>
      </c>
    </row>
    <row r="594" s="14" customFormat="1">
      <c r="A594" s="14"/>
      <c r="B594" s="203"/>
      <c r="C594" s="14"/>
      <c r="D594" s="196" t="s">
        <v>265</v>
      </c>
      <c r="E594" s="204" t="s">
        <v>1</v>
      </c>
      <c r="F594" s="205" t="s">
        <v>4681</v>
      </c>
      <c r="G594" s="14"/>
      <c r="H594" s="206">
        <v>8.8200000000000003</v>
      </c>
      <c r="I594" s="207"/>
      <c r="J594" s="14"/>
      <c r="K594" s="14"/>
      <c r="L594" s="203"/>
      <c r="M594" s="208"/>
      <c r="N594" s="209"/>
      <c r="O594" s="209"/>
      <c r="P594" s="209"/>
      <c r="Q594" s="209"/>
      <c r="R594" s="209"/>
      <c r="S594" s="209"/>
      <c r="T594" s="210"/>
      <c r="U594" s="14"/>
      <c r="V594" s="14"/>
      <c r="W594" s="14"/>
      <c r="X594" s="14"/>
      <c r="Y594" s="14"/>
      <c r="Z594" s="14"/>
      <c r="AA594" s="14"/>
      <c r="AB594" s="14"/>
      <c r="AC594" s="14"/>
      <c r="AD594" s="14"/>
      <c r="AE594" s="14"/>
      <c r="AT594" s="204" t="s">
        <v>265</v>
      </c>
      <c r="AU594" s="204" t="s">
        <v>85</v>
      </c>
      <c r="AV594" s="14" t="s">
        <v>85</v>
      </c>
      <c r="AW594" s="14" t="s">
        <v>32</v>
      </c>
      <c r="AX594" s="14" t="s">
        <v>75</v>
      </c>
      <c r="AY594" s="204" t="s">
        <v>257</v>
      </c>
    </row>
    <row r="595" s="15" customFormat="1">
      <c r="A595" s="15"/>
      <c r="B595" s="211"/>
      <c r="C595" s="15"/>
      <c r="D595" s="196" t="s">
        <v>265</v>
      </c>
      <c r="E595" s="212" t="s">
        <v>1</v>
      </c>
      <c r="F595" s="213" t="s">
        <v>271</v>
      </c>
      <c r="G595" s="15"/>
      <c r="H595" s="214">
        <v>64.340000000000003</v>
      </c>
      <c r="I595" s="215"/>
      <c r="J595" s="15"/>
      <c r="K595" s="15"/>
      <c r="L595" s="211"/>
      <c r="M595" s="216"/>
      <c r="N595" s="217"/>
      <c r="O595" s="217"/>
      <c r="P595" s="217"/>
      <c r="Q595" s="217"/>
      <c r="R595" s="217"/>
      <c r="S595" s="217"/>
      <c r="T595" s="218"/>
      <c r="U595" s="15"/>
      <c r="V595" s="15"/>
      <c r="W595" s="15"/>
      <c r="X595" s="15"/>
      <c r="Y595" s="15"/>
      <c r="Z595" s="15"/>
      <c r="AA595" s="15"/>
      <c r="AB595" s="15"/>
      <c r="AC595" s="15"/>
      <c r="AD595" s="15"/>
      <c r="AE595" s="15"/>
      <c r="AT595" s="212" t="s">
        <v>265</v>
      </c>
      <c r="AU595" s="212" t="s">
        <v>85</v>
      </c>
      <c r="AV595" s="15" t="s">
        <v>108</v>
      </c>
      <c r="AW595" s="15" t="s">
        <v>32</v>
      </c>
      <c r="AX595" s="15" t="s">
        <v>82</v>
      </c>
      <c r="AY595" s="212" t="s">
        <v>257</v>
      </c>
    </row>
    <row r="596" s="2" customFormat="1" ht="33" customHeight="1">
      <c r="A596" s="38"/>
      <c r="B596" s="181"/>
      <c r="C596" s="182" t="s">
        <v>450</v>
      </c>
      <c r="D596" s="182" t="s">
        <v>259</v>
      </c>
      <c r="E596" s="183" t="s">
        <v>4773</v>
      </c>
      <c r="F596" s="184" t="s">
        <v>4774</v>
      </c>
      <c r="G596" s="185" t="s">
        <v>323</v>
      </c>
      <c r="H596" s="186">
        <v>216.22499999999999</v>
      </c>
      <c r="I596" s="187"/>
      <c r="J596" s="188">
        <f>ROUND(I596*H596,2)</f>
        <v>0</v>
      </c>
      <c r="K596" s="184" t="s">
        <v>1</v>
      </c>
      <c r="L596" s="39"/>
      <c r="M596" s="189" t="s">
        <v>1</v>
      </c>
      <c r="N596" s="190" t="s">
        <v>40</v>
      </c>
      <c r="O596" s="77"/>
      <c r="P596" s="191">
        <f>O596*H596</f>
        <v>0</v>
      </c>
      <c r="Q596" s="191">
        <v>0</v>
      </c>
      <c r="R596" s="191">
        <f>Q596*H596</f>
        <v>0</v>
      </c>
      <c r="S596" s="191">
        <v>0</v>
      </c>
      <c r="T596" s="192">
        <f>S596*H596</f>
        <v>0</v>
      </c>
      <c r="U596" s="38"/>
      <c r="V596" s="38"/>
      <c r="W596" s="38"/>
      <c r="X596" s="38"/>
      <c r="Y596" s="38"/>
      <c r="Z596" s="38"/>
      <c r="AA596" s="38"/>
      <c r="AB596" s="38"/>
      <c r="AC596" s="38"/>
      <c r="AD596" s="38"/>
      <c r="AE596" s="38"/>
      <c r="AR596" s="193" t="s">
        <v>364</v>
      </c>
      <c r="AT596" s="193" t="s">
        <v>259</v>
      </c>
      <c r="AU596" s="193" t="s">
        <v>85</v>
      </c>
      <c r="AY596" s="19" t="s">
        <v>257</v>
      </c>
      <c r="BE596" s="194">
        <f>IF(N596="základní",J596,0)</f>
        <v>0</v>
      </c>
      <c r="BF596" s="194">
        <f>IF(N596="snížená",J596,0)</f>
        <v>0</v>
      </c>
      <c r="BG596" s="194">
        <f>IF(N596="zákl. přenesená",J596,0)</f>
        <v>0</v>
      </c>
      <c r="BH596" s="194">
        <f>IF(N596="sníž. přenesená",J596,0)</f>
        <v>0</v>
      </c>
      <c r="BI596" s="194">
        <f>IF(N596="nulová",J596,0)</f>
        <v>0</v>
      </c>
      <c r="BJ596" s="19" t="s">
        <v>82</v>
      </c>
      <c r="BK596" s="194">
        <f>ROUND(I596*H596,2)</f>
        <v>0</v>
      </c>
      <c r="BL596" s="19" t="s">
        <v>364</v>
      </c>
      <c r="BM596" s="193" t="s">
        <v>727</v>
      </c>
    </row>
    <row r="597" s="13" customFormat="1">
      <c r="A597" s="13"/>
      <c r="B597" s="195"/>
      <c r="C597" s="13"/>
      <c r="D597" s="196" t="s">
        <v>265</v>
      </c>
      <c r="E597" s="197" t="s">
        <v>1</v>
      </c>
      <c r="F597" s="198" t="s">
        <v>4667</v>
      </c>
      <c r="G597" s="13"/>
      <c r="H597" s="197" t="s">
        <v>1</v>
      </c>
      <c r="I597" s="199"/>
      <c r="J597" s="13"/>
      <c r="K597" s="13"/>
      <c r="L597" s="195"/>
      <c r="M597" s="200"/>
      <c r="N597" s="201"/>
      <c r="O597" s="201"/>
      <c r="P597" s="201"/>
      <c r="Q597" s="201"/>
      <c r="R597" s="201"/>
      <c r="S597" s="201"/>
      <c r="T597" s="202"/>
      <c r="U597" s="13"/>
      <c r="V597" s="13"/>
      <c r="W597" s="13"/>
      <c r="X597" s="13"/>
      <c r="Y597" s="13"/>
      <c r="Z597" s="13"/>
      <c r="AA597" s="13"/>
      <c r="AB597" s="13"/>
      <c r="AC597" s="13"/>
      <c r="AD597" s="13"/>
      <c r="AE597" s="13"/>
      <c r="AT597" s="197" t="s">
        <v>265</v>
      </c>
      <c r="AU597" s="197" t="s">
        <v>85</v>
      </c>
      <c r="AV597" s="13" t="s">
        <v>82</v>
      </c>
      <c r="AW597" s="13" t="s">
        <v>32</v>
      </c>
      <c r="AX597" s="13" t="s">
        <v>75</v>
      </c>
      <c r="AY597" s="197" t="s">
        <v>257</v>
      </c>
    </row>
    <row r="598" s="14" customFormat="1">
      <c r="A598" s="14"/>
      <c r="B598" s="203"/>
      <c r="C598" s="14"/>
      <c r="D598" s="196" t="s">
        <v>265</v>
      </c>
      <c r="E598" s="204" t="s">
        <v>1</v>
      </c>
      <c r="F598" s="205" t="s">
        <v>4775</v>
      </c>
      <c r="G598" s="14"/>
      <c r="H598" s="206">
        <v>12.244999999999999</v>
      </c>
      <c r="I598" s="207"/>
      <c r="J598" s="14"/>
      <c r="K598" s="14"/>
      <c r="L598" s="203"/>
      <c r="M598" s="208"/>
      <c r="N598" s="209"/>
      <c r="O598" s="209"/>
      <c r="P598" s="209"/>
      <c r="Q598" s="209"/>
      <c r="R598" s="209"/>
      <c r="S598" s="209"/>
      <c r="T598" s="210"/>
      <c r="U598" s="14"/>
      <c r="V598" s="14"/>
      <c r="W598" s="14"/>
      <c r="X598" s="14"/>
      <c r="Y598" s="14"/>
      <c r="Z598" s="14"/>
      <c r="AA598" s="14"/>
      <c r="AB598" s="14"/>
      <c r="AC598" s="14"/>
      <c r="AD598" s="14"/>
      <c r="AE598" s="14"/>
      <c r="AT598" s="204" t="s">
        <v>265</v>
      </c>
      <c r="AU598" s="204" t="s">
        <v>85</v>
      </c>
      <c r="AV598" s="14" t="s">
        <v>85</v>
      </c>
      <c r="AW598" s="14" t="s">
        <v>32</v>
      </c>
      <c r="AX598" s="14" t="s">
        <v>75</v>
      </c>
      <c r="AY598" s="204" t="s">
        <v>257</v>
      </c>
    </row>
    <row r="599" s="13" customFormat="1">
      <c r="A599" s="13"/>
      <c r="B599" s="195"/>
      <c r="C599" s="13"/>
      <c r="D599" s="196" t="s">
        <v>265</v>
      </c>
      <c r="E599" s="197" t="s">
        <v>1</v>
      </c>
      <c r="F599" s="198" t="s">
        <v>4669</v>
      </c>
      <c r="G599" s="13"/>
      <c r="H599" s="197" t="s">
        <v>1</v>
      </c>
      <c r="I599" s="199"/>
      <c r="J599" s="13"/>
      <c r="K599" s="13"/>
      <c r="L599" s="195"/>
      <c r="M599" s="200"/>
      <c r="N599" s="201"/>
      <c r="O599" s="201"/>
      <c r="P599" s="201"/>
      <c r="Q599" s="201"/>
      <c r="R599" s="201"/>
      <c r="S599" s="201"/>
      <c r="T599" s="202"/>
      <c r="U599" s="13"/>
      <c r="V599" s="13"/>
      <c r="W599" s="13"/>
      <c r="X599" s="13"/>
      <c r="Y599" s="13"/>
      <c r="Z599" s="13"/>
      <c r="AA599" s="13"/>
      <c r="AB599" s="13"/>
      <c r="AC599" s="13"/>
      <c r="AD599" s="13"/>
      <c r="AE599" s="13"/>
      <c r="AT599" s="197" t="s">
        <v>265</v>
      </c>
      <c r="AU599" s="197" t="s">
        <v>85</v>
      </c>
      <c r="AV599" s="13" t="s">
        <v>82</v>
      </c>
      <c r="AW599" s="13" t="s">
        <v>32</v>
      </c>
      <c r="AX599" s="13" t="s">
        <v>75</v>
      </c>
      <c r="AY599" s="197" t="s">
        <v>257</v>
      </c>
    </row>
    <row r="600" s="14" customFormat="1">
      <c r="A600" s="14"/>
      <c r="B600" s="203"/>
      <c r="C600" s="14"/>
      <c r="D600" s="196" t="s">
        <v>265</v>
      </c>
      <c r="E600" s="204" t="s">
        <v>1</v>
      </c>
      <c r="F600" s="205" t="s">
        <v>4776</v>
      </c>
      <c r="G600" s="14"/>
      <c r="H600" s="206">
        <v>6.0800000000000001</v>
      </c>
      <c r="I600" s="207"/>
      <c r="J600" s="14"/>
      <c r="K600" s="14"/>
      <c r="L600" s="203"/>
      <c r="M600" s="208"/>
      <c r="N600" s="209"/>
      <c r="O600" s="209"/>
      <c r="P600" s="209"/>
      <c r="Q600" s="209"/>
      <c r="R600" s="209"/>
      <c r="S600" s="209"/>
      <c r="T600" s="210"/>
      <c r="U600" s="14"/>
      <c r="V600" s="14"/>
      <c r="W600" s="14"/>
      <c r="X600" s="14"/>
      <c r="Y600" s="14"/>
      <c r="Z600" s="14"/>
      <c r="AA600" s="14"/>
      <c r="AB600" s="14"/>
      <c r="AC600" s="14"/>
      <c r="AD600" s="14"/>
      <c r="AE600" s="14"/>
      <c r="AT600" s="204" t="s">
        <v>265</v>
      </c>
      <c r="AU600" s="204" t="s">
        <v>85</v>
      </c>
      <c r="AV600" s="14" t="s">
        <v>85</v>
      </c>
      <c r="AW600" s="14" t="s">
        <v>32</v>
      </c>
      <c r="AX600" s="14" t="s">
        <v>75</v>
      </c>
      <c r="AY600" s="204" t="s">
        <v>257</v>
      </c>
    </row>
    <row r="601" s="13" customFormat="1">
      <c r="A601" s="13"/>
      <c r="B601" s="195"/>
      <c r="C601" s="13"/>
      <c r="D601" s="196" t="s">
        <v>265</v>
      </c>
      <c r="E601" s="197" t="s">
        <v>1</v>
      </c>
      <c r="F601" s="198" t="s">
        <v>4671</v>
      </c>
      <c r="G601" s="13"/>
      <c r="H601" s="197" t="s">
        <v>1</v>
      </c>
      <c r="I601" s="199"/>
      <c r="J601" s="13"/>
      <c r="K601" s="13"/>
      <c r="L601" s="195"/>
      <c r="M601" s="200"/>
      <c r="N601" s="201"/>
      <c r="O601" s="201"/>
      <c r="P601" s="201"/>
      <c r="Q601" s="201"/>
      <c r="R601" s="201"/>
      <c r="S601" s="201"/>
      <c r="T601" s="202"/>
      <c r="U601" s="13"/>
      <c r="V601" s="13"/>
      <c r="W601" s="13"/>
      <c r="X601" s="13"/>
      <c r="Y601" s="13"/>
      <c r="Z601" s="13"/>
      <c r="AA601" s="13"/>
      <c r="AB601" s="13"/>
      <c r="AC601" s="13"/>
      <c r="AD601" s="13"/>
      <c r="AE601" s="13"/>
      <c r="AT601" s="197" t="s">
        <v>265</v>
      </c>
      <c r="AU601" s="197" t="s">
        <v>85</v>
      </c>
      <c r="AV601" s="13" t="s">
        <v>82</v>
      </c>
      <c r="AW601" s="13" t="s">
        <v>32</v>
      </c>
      <c r="AX601" s="13" t="s">
        <v>75</v>
      </c>
      <c r="AY601" s="197" t="s">
        <v>257</v>
      </c>
    </row>
    <row r="602" s="14" customFormat="1">
      <c r="A602" s="14"/>
      <c r="B602" s="203"/>
      <c r="C602" s="14"/>
      <c r="D602" s="196" t="s">
        <v>265</v>
      </c>
      <c r="E602" s="204" t="s">
        <v>1</v>
      </c>
      <c r="F602" s="205" t="s">
        <v>4777</v>
      </c>
      <c r="G602" s="14"/>
      <c r="H602" s="206">
        <v>15.16</v>
      </c>
      <c r="I602" s="207"/>
      <c r="J602" s="14"/>
      <c r="K602" s="14"/>
      <c r="L602" s="203"/>
      <c r="M602" s="208"/>
      <c r="N602" s="209"/>
      <c r="O602" s="209"/>
      <c r="P602" s="209"/>
      <c r="Q602" s="209"/>
      <c r="R602" s="209"/>
      <c r="S602" s="209"/>
      <c r="T602" s="210"/>
      <c r="U602" s="14"/>
      <c r="V602" s="14"/>
      <c r="W602" s="14"/>
      <c r="X602" s="14"/>
      <c r="Y602" s="14"/>
      <c r="Z602" s="14"/>
      <c r="AA602" s="14"/>
      <c r="AB602" s="14"/>
      <c r="AC602" s="14"/>
      <c r="AD602" s="14"/>
      <c r="AE602" s="14"/>
      <c r="AT602" s="204" t="s">
        <v>265</v>
      </c>
      <c r="AU602" s="204" t="s">
        <v>85</v>
      </c>
      <c r="AV602" s="14" t="s">
        <v>85</v>
      </c>
      <c r="AW602" s="14" t="s">
        <v>32</v>
      </c>
      <c r="AX602" s="14" t="s">
        <v>75</v>
      </c>
      <c r="AY602" s="204" t="s">
        <v>257</v>
      </c>
    </row>
    <row r="603" s="13" customFormat="1">
      <c r="A603" s="13"/>
      <c r="B603" s="195"/>
      <c r="C603" s="13"/>
      <c r="D603" s="196" t="s">
        <v>265</v>
      </c>
      <c r="E603" s="197" t="s">
        <v>1</v>
      </c>
      <c r="F603" s="198" t="s">
        <v>4673</v>
      </c>
      <c r="G603" s="13"/>
      <c r="H603" s="197" t="s">
        <v>1</v>
      </c>
      <c r="I603" s="199"/>
      <c r="J603" s="13"/>
      <c r="K603" s="13"/>
      <c r="L603" s="195"/>
      <c r="M603" s="200"/>
      <c r="N603" s="201"/>
      <c r="O603" s="201"/>
      <c r="P603" s="201"/>
      <c r="Q603" s="201"/>
      <c r="R603" s="201"/>
      <c r="S603" s="201"/>
      <c r="T603" s="202"/>
      <c r="U603" s="13"/>
      <c r="V603" s="13"/>
      <c r="W603" s="13"/>
      <c r="X603" s="13"/>
      <c r="Y603" s="13"/>
      <c r="Z603" s="13"/>
      <c r="AA603" s="13"/>
      <c r="AB603" s="13"/>
      <c r="AC603" s="13"/>
      <c r="AD603" s="13"/>
      <c r="AE603" s="13"/>
      <c r="AT603" s="197" t="s">
        <v>265</v>
      </c>
      <c r="AU603" s="197" t="s">
        <v>85</v>
      </c>
      <c r="AV603" s="13" t="s">
        <v>82</v>
      </c>
      <c r="AW603" s="13" t="s">
        <v>32</v>
      </c>
      <c r="AX603" s="13" t="s">
        <v>75</v>
      </c>
      <c r="AY603" s="197" t="s">
        <v>257</v>
      </c>
    </row>
    <row r="604" s="14" customFormat="1">
      <c r="A604" s="14"/>
      <c r="B604" s="203"/>
      <c r="C604" s="14"/>
      <c r="D604" s="196" t="s">
        <v>265</v>
      </c>
      <c r="E604" s="204" t="s">
        <v>1</v>
      </c>
      <c r="F604" s="205" t="s">
        <v>4778</v>
      </c>
      <c r="G604" s="14"/>
      <c r="H604" s="206">
        <v>9.8699999999999992</v>
      </c>
      <c r="I604" s="207"/>
      <c r="J604" s="14"/>
      <c r="K604" s="14"/>
      <c r="L604" s="203"/>
      <c r="M604" s="208"/>
      <c r="N604" s="209"/>
      <c r="O604" s="209"/>
      <c r="P604" s="209"/>
      <c r="Q604" s="209"/>
      <c r="R604" s="209"/>
      <c r="S604" s="209"/>
      <c r="T604" s="210"/>
      <c r="U604" s="14"/>
      <c r="V604" s="14"/>
      <c r="W604" s="14"/>
      <c r="X604" s="14"/>
      <c r="Y604" s="14"/>
      <c r="Z604" s="14"/>
      <c r="AA604" s="14"/>
      <c r="AB604" s="14"/>
      <c r="AC604" s="14"/>
      <c r="AD604" s="14"/>
      <c r="AE604" s="14"/>
      <c r="AT604" s="204" t="s">
        <v>265</v>
      </c>
      <c r="AU604" s="204" t="s">
        <v>85</v>
      </c>
      <c r="AV604" s="14" t="s">
        <v>85</v>
      </c>
      <c r="AW604" s="14" t="s">
        <v>32</v>
      </c>
      <c r="AX604" s="14" t="s">
        <v>75</v>
      </c>
      <c r="AY604" s="204" t="s">
        <v>257</v>
      </c>
    </row>
    <row r="605" s="13" customFormat="1">
      <c r="A605" s="13"/>
      <c r="B605" s="195"/>
      <c r="C605" s="13"/>
      <c r="D605" s="196" t="s">
        <v>265</v>
      </c>
      <c r="E605" s="197" t="s">
        <v>1</v>
      </c>
      <c r="F605" s="198" t="s">
        <v>4674</v>
      </c>
      <c r="G605" s="13"/>
      <c r="H605" s="197" t="s">
        <v>1</v>
      </c>
      <c r="I605" s="199"/>
      <c r="J605" s="13"/>
      <c r="K605" s="13"/>
      <c r="L605" s="195"/>
      <c r="M605" s="200"/>
      <c r="N605" s="201"/>
      <c r="O605" s="201"/>
      <c r="P605" s="201"/>
      <c r="Q605" s="201"/>
      <c r="R605" s="201"/>
      <c r="S605" s="201"/>
      <c r="T605" s="202"/>
      <c r="U605" s="13"/>
      <c r="V605" s="13"/>
      <c r="W605" s="13"/>
      <c r="X605" s="13"/>
      <c r="Y605" s="13"/>
      <c r="Z605" s="13"/>
      <c r="AA605" s="13"/>
      <c r="AB605" s="13"/>
      <c r="AC605" s="13"/>
      <c r="AD605" s="13"/>
      <c r="AE605" s="13"/>
      <c r="AT605" s="197" t="s">
        <v>265</v>
      </c>
      <c r="AU605" s="197" t="s">
        <v>85</v>
      </c>
      <c r="AV605" s="13" t="s">
        <v>82</v>
      </c>
      <c r="AW605" s="13" t="s">
        <v>32</v>
      </c>
      <c r="AX605" s="13" t="s">
        <v>75</v>
      </c>
      <c r="AY605" s="197" t="s">
        <v>257</v>
      </c>
    </row>
    <row r="606" s="14" customFormat="1">
      <c r="A606" s="14"/>
      <c r="B606" s="203"/>
      <c r="C606" s="14"/>
      <c r="D606" s="196" t="s">
        <v>265</v>
      </c>
      <c r="E606" s="204" t="s">
        <v>1</v>
      </c>
      <c r="F606" s="205" t="s">
        <v>4779</v>
      </c>
      <c r="G606" s="14"/>
      <c r="H606" s="206">
        <v>7.165</v>
      </c>
      <c r="I606" s="207"/>
      <c r="J606" s="14"/>
      <c r="K606" s="14"/>
      <c r="L606" s="203"/>
      <c r="M606" s="208"/>
      <c r="N606" s="209"/>
      <c r="O606" s="209"/>
      <c r="P606" s="209"/>
      <c r="Q606" s="209"/>
      <c r="R606" s="209"/>
      <c r="S606" s="209"/>
      <c r="T606" s="210"/>
      <c r="U606" s="14"/>
      <c r="V606" s="14"/>
      <c r="W606" s="14"/>
      <c r="X606" s="14"/>
      <c r="Y606" s="14"/>
      <c r="Z606" s="14"/>
      <c r="AA606" s="14"/>
      <c r="AB606" s="14"/>
      <c r="AC606" s="14"/>
      <c r="AD606" s="14"/>
      <c r="AE606" s="14"/>
      <c r="AT606" s="204" t="s">
        <v>265</v>
      </c>
      <c r="AU606" s="204" t="s">
        <v>85</v>
      </c>
      <c r="AV606" s="14" t="s">
        <v>85</v>
      </c>
      <c r="AW606" s="14" t="s">
        <v>32</v>
      </c>
      <c r="AX606" s="14" t="s">
        <v>75</v>
      </c>
      <c r="AY606" s="204" t="s">
        <v>257</v>
      </c>
    </row>
    <row r="607" s="13" customFormat="1">
      <c r="A607" s="13"/>
      <c r="B607" s="195"/>
      <c r="C607" s="13"/>
      <c r="D607" s="196" t="s">
        <v>265</v>
      </c>
      <c r="E607" s="197" t="s">
        <v>1</v>
      </c>
      <c r="F607" s="198" t="s">
        <v>4676</v>
      </c>
      <c r="G607" s="13"/>
      <c r="H607" s="197" t="s">
        <v>1</v>
      </c>
      <c r="I607" s="199"/>
      <c r="J607" s="13"/>
      <c r="K607" s="13"/>
      <c r="L607" s="195"/>
      <c r="M607" s="200"/>
      <c r="N607" s="201"/>
      <c r="O607" s="201"/>
      <c r="P607" s="201"/>
      <c r="Q607" s="201"/>
      <c r="R607" s="201"/>
      <c r="S607" s="201"/>
      <c r="T607" s="202"/>
      <c r="U607" s="13"/>
      <c r="V607" s="13"/>
      <c r="W607" s="13"/>
      <c r="X607" s="13"/>
      <c r="Y607" s="13"/>
      <c r="Z607" s="13"/>
      <c r="AA607" s="13"/>
      <c r="AB607" s="13"/>
      <c r="AC607" s="13"/>
      <c r="AD607" s="13"/>
      <c r="AE607" s="13"/>
      <c r="AT607" s="197" t="s">
        <v>265</v>
      </c>
      <c r="AU607" s="197" t="s">
        <v>85</v>
      </c>
      <c r="AV607" s="13" t="s">
        <v>82</v>
      </c>
      <c r="AW607" s="13" t="s">
        <v>32</v>
      </c>
      <c r="AX607" s="13" t="s">
        <v>75</v>
      </c>
      <c r="AY607" s="197" t="s">
        <v>257</v>
      </c>
    </row>
    <row r="608" s="14" customFormat="1">
      <c r="A608" s="14"/>
      <c r="B608" s="203"/>
      <c r="C608" s="14"/>
      <c r="D608" s="196" t="s">
        <v>265</v>
      </c>
      <c r="E608" s="204" t="s">
        <v>1</v>
      </c>
      <c r="F608" s="205" t="s">
        <v>4780</v>
      </c>
      <c r="G608" s="14"/>
      <c r="H608" s="206">
        <v>11.890000000000001</v>
      </c>
      <c r="I608" s="207"/>
      <c r="J608" s="14"/>
      <c r="K608" s="14"/>
      <c r="L608" s="203"/>
      <c r="M608" s="208"/>
      <c r="N608" s="209"/>
      <c r="O608" s="209"/>
      <c r="P608" s="209"/>
      <c r="Q608" s="209"/>
      <c r="R608" s="209"/>
      <c r="S608" s="209"/>
      <c r="T608" s="210"/>
      <c r="U608" s="14"/>
      <c r="V608" s="14"/>
      <c r="W608" s="14"/>
      <c r="X608" s="14"/>
      <c r="Y608" s="14"/>
      <c r="Z608" s="14"/>
      <c r="AA608" s="14"/>
      <c r="AB608" s="14"/>
      <c r="AC608" s="14"/>
      <c r="AD608" s="14"/>
      <c r="AE608" s="14"/>
      <c r="AT608" s="204" t="s">
        <v>265</v>
      </c>
      <c r="AU608" s="204" t="s">
        <v>85</v>
      </c>
      <c r="AV608" s="14" t="s">
        <v>85</v>
      </c>
      <c r="AW608" s="14" t="s">
        <v>32</v>
      </c>
      <c r="AX608" s="14" t="s">
        <v>75</v>
      </c>
      <c r="AY608" s="204" t="s">
        <v>257</v>
      </c>
    </row>
    <row r="609" s="13" customFormat="1">
      <c r="A609" s="13"/>
      <c r="B609" s="195"/>
      <c r="C609" s="13"/>
      <c r="D609" s="196" t="s">
        <v>265</v>
      </c>
      <c r="E609" s="197" t="s">
        <v>1</v>
      </c>
      <c r="F609" s="198" t="s">
        <v>4678</v>
      </c>
      <c r="G609" s="13"/>
      <c r="H609" s="197" t="s">
        <v>1</v>
      </c>
      <c r="I609" s="199"/>
      <c r="J609" s="13"/>
      <c r="K609" s="13"/>
      <c r="L609" s="195"/>
      <c r="M609" s="200"/>
      <c r="N609" s="201"/>
      <c r="O609" s="201"/>
      <c r="P609" s="201"/>
      <c r="Q609" s="201"/>
      <c r="R609" s="201"/>
      <c r="S609" s="201"/>
      <c r="T609" s="202"/>
      <c r="U609" s="13"/>
      <c r="V609" s="13"/>
      <c r="W609" s="13"/>
      <c r="X609" s="13"/>
      <c r="Y609" s="13"/>
      <c r="Z609" s="13"/>
      <c r="AA609" s="13"/>
      <c r="AB609" s="13"/>
      <c r="AC609" s="13"/>
      <c r="AD609" s="13"/>
      <c r="AE609" s="13"/>
      <c r="AT609" s="197" t="s">
        <v>265</v>
      </c>
      <c r="AU609" s="197" t="s">
        <v>85</v>
      </c>
      <c r="AV609" s="13" t="s">
        <v>82</v>
      </c>
      <c r="AW609" s="13" t="s">
        <v>32</v>
      </c>
      <c r="AX609" s="13" t="s">
        <v>75</v>
      </c>
      <c r="AY609" s="197" t="s">
        <v>257</v>
      </c>
    </row>
    <row r="610" s="14" customFormat="1">
      <c r="A610" s="14"/>
      <c r="B610" s="203"/>
      <c r="C610" s="14"/>
      <c r="D610" s="196" t="s">
        <v>265</v>
      </c>
      <c r="E610" s="204" t="s">
        <v>1</v>
      </c>
      <c r="F610" s="205" t="s">
        <v>4781</v>
      </c>
      <c r="G610" s="14"/>
      <c r="H610" s="206">
        <v>8.0700000000000003</v>
      </c>
      <c r="I610" s="207"/>
      <c r="J610" s="14"/>
      <c r="K610" s="14"/>
      <c r="L610" s="203"/>
      <c r="M610" s="208"/>
      <c r="N610" s="209"/>
      <c r="O610" s="209"/>
      <c r="P610" s="209"/>
      <c r="Q610" s="209"/>
      <c r="R610" s="209"/>
      <c r="S610" s="209"/>
      <c r="T610" s="210"/>
      <c r="U610" s="14"/>
      <c r="V610" s="14"/>
      <c r="W610" s="14"/>
      <c r="X610" s="14"/>
      <c r="Y610" s="14"/>
      <c r="Z610" s="14"/>
      <c r="AA610" s="14"/>
      <c r="AB610" s="14"/>
      <c r="AC610" s="14"/>
      <c r="AD610" s="14"/>
      <c r="AE610" s="14"/>
      <c r="AT610" s="204" t="s">
        <v>265</v>
      </c>
      <c r="AU610" s="204" t="s">
        <v>85</v>
      </c>
      <c r="AV610" s="14" t="s">
        <v>85</v>
      </c>
      <c r="AW610" s="14" t="s">
        <v>32</v>
      </c>
      <c r="AX610" s="14" t="s">
        <v>75</v>
      </c>
      <c r="AY610" s="204" t="s">
        <v>257</v>
      </c>
    </row>
    <row r="611" s="13" customFormat="1">
      <c r="A611" s="13"/>
      <c r="B611" s="195"/>
      <c r="C611" s="13"/>
      <c r="D611" s="196" t="s">
        <v>265</v>
      </c>
      <c r="E611" s="197" t="s">
        <v>1</v>
      </c>
      <c r="F611" s="198" t="s">
        <v>4682</v>
      </c>
      <c r="G611" s="13"/>
      <c r="H611" s="197" t="s">
        <v>1</v>
      </c>
      <c r="I611" s="199"/>
      <c r="J611" s="13"/>
      <c r="K611" s="13"/>
      <c r="L611" s="195"/>
      <c r="M611" s="200"/>
      <c r="N611" s="201"/>
      <c r="O611" s="201"/>
      <c r="P611" s="201"/>
      <c r="Q611" s="201"/>
      <c r="R611" s="201"/>
      <c r="S611" s="201"/>
      <c r="T611" s="202"/>
      <c r="U611" s="13"/>
      <c r="V611" s="13"/>
      <c r="W611" s="13"/>
      <c r="X611" s="13"/>
      <c r="Y611" s="13"/>
      <c r="Z611" s="13"/>
      <c r="AA611" s="13"/>
      <c r="AB611" s="13"/>
      <c r="AC611" s="13"/>
      <c r="AD611" s="13"/>
      <c r="AE611" s="13"/>
      <c r="AT611" s="197" t="s">
        <v>265</v>
      </c>
      <c r="AU611" s="197" t="s">
        <v>85</v>
      </c>
      <c r="AV611" s="13" t="s">
        <v>82</v>
      </c>
      <c r="AW611" s="13" t="s">
        <v>32</v>
      </c>
      <c r="AX611" s="13" t="s">
        <v>75</v>
      </c>
      <c r="AY611" s="197" t="s">
        <v>257</v>
      </c>
    </row>
    <row r="612" s="14" customFormat="1">
      <c r="A612" s="14"/>
      <c r="B612" s="203"/>
      <c r="C612" s="14"/>
      <c r="D612" s="196" t="s">
        <v>265</v>
      </c>
      <c r="E612" s="204" t="s">
        <v>1</v>
      </c>
      <c r="F612" s="205" t="s">
        <v>4782</v>
      </c>
      <c r="G612" s="14"/>
      <c r="H612" s="206">
        <v>9.7850000000000001</v>
      </c>
      <c r="I612" s="207"/>
      <c r="J612" s="14"/>
      <c r="K612" s="14"/>
      <c r="L612" s="203"/>
      <c r="M612" s="208"/>
      <c r="N612" s="209"/>
      <c r="O612" s="209"/>
      <c r="P612" s="209"/>
      <c r="Q612" s="209"/>
      <c r="R612" s="209"/>
      <c r="S612" s="209"/>
      <c r="T612" s="210"/>
      <c r="U612" s="14"/>
      <c r="V612" s="14"/>
      <c r="W612" s="14"/>
      <c r="X612" s="14"/>
      <c r="Y612" s="14"/>
      <c r="Z612" s="14"/>
      <c r="AA612" s="14"/>
      <c r="AB612" s="14"/>
      <c r="AC612" s="14"/>
      <c r="AD612" s="14"/>
      <c r="AE612" s="14"/>
      <c r="AT612" s="204" t="s">
        <v>265</v>
      </c>
      <c r="AU612" s="204" t="s">
        <v>85</v>
      </c>
      <c r="AV612" s="14" t="s">
        <v>85</v>
      </c>
      <c r="AW612" s="14" t="s">
        <v>32</v>
      </c>
      <c r="AX612" s="14" t="s">
        <v>75</v>
      </c>
      <c r="AY612" s="204" t="s">
        <v>257</v>
      </c>
    </row>
    <row r="613" s="13" customFormat="1">
      <c r="A613" s="13"/>
      <c r="B613" s="195"/>
      <c r="C613" s="13"/>
      <c r="D613" s="196" t="s">
        <v>265</v>
      </c>
      <c r="E613" s="197" t="s">
        <v>1</v>
      </c>
      <c r="F613" s="198" t="s">
        <v>4684</v>
      </c>
      <c r="G613" s="13"/>
      <c r="H613" s="197" t="s">
        <v>1</v>
      </c>
      <c r="I613" s="199"/>
      <c r="J613" s="13"/>
      <c r="K613" s="13"/>
      <c r="L613" s="195"/>
      <c r="M613" s="200"/>
      <c r="N613" s="201"/>
      <c r="O613" s="201"/>
      <c r="P613" s="201"/>
      <c r="Q613" s="201"/>
      <c r="R613" s="201"/>
      <c r="S613" s="201"/>
      <c r="T613" s="202"/>
      <c r="U613" s="13"/>
      <c r="V613" s="13"/>
      <c r="W613" s="13"/>
      <c r="X613" s="13"/>
      <c r="Y613" s="13"/>
      <c r="Z613" s="13"/>
      <c r="AA613" s="13"/>
      <c r="AB613" s="13"/>
      <c r="AC613" s="13"/>
      <c r="AD613" s="13"/>
      <c r="AE613" s="13"/>
      <c r="AT613" s="197" t="s">
        <v>265</v>
      </c>
      <c r="AU613" s="197" t="s">
        <v>85</v>
      </c>
      <c r="AV613" s="13" t="s">
        <v>82</v>
      </c>
      <c r="AW613" s="13" t="s">
        <v>32</v>
      </c>
      <c r="AX613" s="13" t="s">
        <v>75</v>
      </c>
      <c r="AY613" s="197" t="s">
        <v>257</v>
      </c>
    </row>
    <row r="614" s="14" customFormat="1">
      <c r="A614" s="14"/>
      <c r="B614" s="203"/>
      <c r="C614" s="14"/>
      <c r="D614" s="196" t="s">
        <v>265</v>
      </c>
      <c r="E614" s="204" t="s">
        <v>1</v>
      </c>
      <c r="F614" s="205" t="s">
        <v>4783</v>
      </c>
      <c r="G614" s="14"/>
      <c r="H614" s="206">
        <v>11.75</v>
      </c>
      <c r="I614" s="207"/>
      <c r="J614" s="14"/>
      <c r="K614" s="14"/>
      <c r="L614" s="203"/>
      <c r="M614" s="208"/>
      <c r="N614" s="209"/>
      <c r="O614" s="209"/>
      <c r="P614" s="209"/>
      <c r="Q614" s="209"/>
      <c r="R614" s="209"/>
      <c r="S614" s="209"/>
      <c r="T614" s="210"/>
      <c r="U614" s="14"/>
      <c r="V614" s="14"/>
      <c r="W614" s="14"/>
      <c r="X614" s="14"/>
      <c r="Y614" s="14"/>
      <c r="Z614" s="14"/>
      <c r="AA614" s="14"/>
      <c r="AB614" s="14"/>
      <c r="AC614" s="14"/>
      <c r="AD614" s="14"/>
      <c r="AE614" s="14"/>
      <c r="AT614" s="204" t="s">
        <v>265</v>
      </c>
      <c r="AU614" s="204" t="s">
        <v>85</v>
      </c>
      <c r="AV614" s="14" t="s">
        <v>85</v>
      </c>
      <c r="AW614" s="14" t="s">
        <v>32</v>
      </c>
      <c r="AX614" s="14" t="s">
        <v>75</v>
      </c>
      <c r="AY614" s="204" t="s">
        <v>257</v>
      </c>
    </row>
    <row r="615" s="13" customFormat="1">
      <c r="A615" s="13"/>
      <c r="B615" s="195"/>
      <c r="C615" s="13"/>
      <c r="D615" s="196" t="s">
        <v>265</v>
      </c>
      <c r="E615" s="197" t="s">
        <v>1</v>
      </c>
      <c r="F615" s="198" t="s">
        <v>4686</v>
      </c>
      <c r="G615" s="13"/>
      <c r="H615" s="197" t="s">
        <v>1</v>
      </c>
      <c r="I615" s="199"/>
      <c r="J615" s="13"/>
      <c r="K615" s="13"/>
      <c r="L615" s="195"/>
      <c r="M615" s="200"/>
      <c r="N615" s="201"/>
      <c r="O615" s="201"/>
      <c r="P615" s="201"/>
      <c r="Q615" s="201"/>
      <c r="R615" s="201"/>
      <c r="S615" s="201"/>
      <c r="T615" s="202"/>
      <c r="U615" s="13"/>
      <c r="V615" s="13"/>
      <c r="W615" s="13"/>
      <c r="X615" s="13"/>
      <c r="Y615" s="13"/>
      <c r="Z615" s="13"/>
      <c r="AA615" s="13"/>
      <c r="AB615" s="13"/>
      <c r="AC615" s="13"/>
      <c r="AD615" s="13"/>
      <c r="AE615" s="13"/>
      <c r="AT615" s="197" t="s">
        <v>265</v>
      </c>
      <c r="AU615" s="197" t="s">
        <v>85</v>
      </c>
      <c r="AV615" s="13" t="s">
        <v>82</v>
      </c>
      <c r="AW615" s="13" t="s">
        <v>32</v>
      </c>
      <c r="AX615" s="13" t="s">
        <v>75</v>
      </c>
      <c r="AY615" s="197" t="s">
        <v>257</v>
      </c>
    </row>
    <row r="616" s="14" customFormat="1">
      <c r="A616" s="14"/>
      <c r="B616" s="203"/>
      <c r="C616" s="14"/>
      <c r="D616" s="196" t="s">
        <v>265</v>
      </c>
      <c r="E616" s="204" t="s">
        <v>1</v>
      </c>
      <c r="F616" s="205" t="s">
        <v>4784</v>
      </c>
      <c r="G616" s="14"/>
      <c r="H616" s="206">
        <v>6.5650000000000004</v>
      </c>
      <c r="I616" s="207"/>
      <c r="J616" s="14"/>
      <c r="K616" s="14"/>
      <c r="L616" s="203"/>
      <c r="M616" s="208"/>
      <c r="N616" s="209"/>
      <c r="O616" s="209"/>
      <c r="P616" s="209"/>
      <c r="Q616" s="209"/>
      <c r="R616" s="209"/>
      <c r="S616" s="209"/>
      <c r="T616" s="210"/>
      <c r="U616" s="14"/>
      <c r="V616" s="14"/>
      <c r="W616" s="14"/>
      <c r="X616" s="14"/>
      <c r="Y616" s="14"/>
      <c r="Z616" s="14"/>
      <c r="AA616" s="14"/>
      <c r="AB616" s="14"/>
      <c r="AC616" s="14"/>
      <c r="AD616" s="14"/>
      <c r="AE616" s="14"/>
      <c r="AT616" s="204" t="s">
        <v>265</v>
      </c>
      <c r="AU616" s="204" t="s">
        <v>85</v>
      </c>
      <c r="AV616" s="14" t="s">
        <v>85</v>
      </c>
      <c r="AW616" s="14" t="s">
        <v>32</v>
      </c>
      <c r="AX616" s="14" t="s">
        <v>75</v>
      </c>
      <c r="AY616" s="204" t="s">
        <v>257</v>
      </c>
    </row>
    <row r="617" s="13" customFormat="1">
      <c r="A617" s="13"/>
      <c r="B617" s="195"/>
      <c r="C617" s="13"/>
      <c r="D617" s="196" t="s">
        <v>265</v>
      </c>
      <c r="E617" s="197" t="s">
        <v>1</v>
      </c>
      <c r="F617" s="198" t="s">
        <v>4688</v>
      </c>
      <c r="G617" s="13"/>
      <c r="H617" s="197" t="s">
        <v>1</v>
      </c>
      <c r="I617" s="199"/>
      <c r="J617" s="13"/>
      <c r="K617" s="13"/>
      <c r="L617" s="195"/>
      <c r="M617" s="200"/>
      <c r="N617" s="201"/>
      <c r="O617" s="201"/>
      <c r="P617" s="201"/>
      <c r="Q617" s="201"/>
      <c r="R617" s="201"/>
      <c r="S617" s="201"/>
      <c r="T617" s="202"/>
      <c r="U617" s="13"/>
      <c r="V617" s="13"/>
      <c r="W617" s="13"/>
      <c r="X617" s="13"/>
      <c r="Y617" s="13"/>
      <c r="Z617" s="13"/>
      <c r="AA617" s="13"/>
      <c r="AB617" s="13"/>
      <c r="AC617" s="13"/>
      <c r="AD617" s="13"/>
      <c r="AE617" s="13"/>
      <c r="AT617" s="197" t="s">
        <v>265</v>
      </c>
      <c r="AU617" s="197" t="s">
        <v>85</v>
      </c>
      <c r="AV617" s="13" t="s">
        <v>82</v>
      </c>
      <c r="AW617" s="13" t="s">
        <v>32</v>
      </c>
      <c r="AX617" s="13" t="s">
        <v>75</v>
      </c>
      <c r="AY617" s="197" t="s">
        <v>257</v>
      </c>
    </row>
    <row r="618" s="14" customFormat="1">
      <c r="A618" s="14"/>
      <c r="B618" s="203"/>
      <c r="C618" s="14"/>
      <c r="D618" s="196" t="s">
        <v>265</v>
      </c>
      <c r="E618" s="204" t="s">
        <v>1</v>
      </c>
      <c r="F618" s="205" t="s">
        <v>4785</v>
      </c>
      <c r="G618" s="14"/>
      <c r="H618" s="206">
        <v>12.455</v>
      </c>
      <c r="I618" s="207"/>
      <c r="J618" s="14"/>
      <c r="K618" s="14"/>
      <c r="L618" s="203"/>
      <c r="M618" s="208"/>
      <c r="N618" s="209"/>
      <c r="O618" s="209"/>
      <c r="P618" s="209"/>
      <c r="Q618" s="209"/>
      <c r="R618" s="209"/>
      <c r="S618" s="209"/>
      <c r="T618" s="210"/>
      <c r="U618" s="14"/>
      <c r="V618" s="14"/>
      <c r="W618" s="14"/>
      <c r="X618" s="14"/>
      <c r="Y618" s="14"/>
      <c r="Z618" s="14"/>
      <c r="AA618" s="14"/>
      <c r="AB618" s="14"/>
      <c r="AC618" s="14"/>
      <c r="AD618" s="14"/>
      <c r="AE618" s="14"/>
      <c r="AT618" s="204" t="s">
        <v>265</v>
      </c>
      <c r="AU618" s="204" t="s">
        <v>85</v>
      </c>
      <c r="AV618" s="14" t="s">
        <v>85</v>
      </c>
      <c r="AW618" s="14" t="s">
        <v>32</v>
      </c>
      <c r="AX618" s="14" t="s">
        <v>75</v>
      </c>
      <c r="AY618" s="204" t="s">
        <v>257</v>
      </c>
    </row>
    <row r="619" s="13" customFormat="1">
      <c r="A619" s="13"/>
      <c r="B619" s="195"/>
      <c r="C619" s="13"/>
      <c r="D619" s="196" t="s">
        <v>265</v>
      </c>
      <c r="E619" s="197" t="s">
        <v>1</v>
      </c>
      <c r="F619" s="198" t="s">
        <v>4690</v>
      </c>
      <c r="G619" s="13"/>
      <c r="H619" s="197" t="s">
        <v>1</v>
      </c>
      <c r="I619" s="199"/>
      <c r="J619" s="13"/>
      <c r="K619" s="13"/>
      <c r="L619" s="195"/>
      <c r="M619" s="200"/>
      <c r="N619" s="201"/>
      <c r="O619" s="201"/>
      <c r="P619" s="201"/>
      <c r="Q619" s="201"/>
      <c r="R619" s="201"/>
      <c r="S619" s="201"/>
      <c r="T619" s="202"/>
      <c r="U619" s="13"/>
      <c r="V619" s="13"/>
      <c r="W619" s="13"/>
      <c r="X619" s="13"/>
      <c r="Y619" s="13"/>
      <c r="Z619" s="13"/>
      <c r="AA619" s="13"/>
      <c r="AB619" s="13"/>
      <c r="AC619" s="13"/>
      <c r="AD619" s="13"/>
      <c r="AE619" s="13"/>
      <c r="AT619" s="197" t="s">
        <v>265</v>
      </c>
      <c r="AU619" s="197" t="s">
        <v>85</v>
      </c>
      <c r="AV619" s="13" t="s">
        <v>82</v>
      </c>
      <c r="AW619" s="13" t="s">
        <v>32</v>
      </c>
      <c r="AX619" s="13" t="s">
        <v>75</v>
      </c>
      <c r="AY619" s="197" t="s">
        <v>257</v>
      </c>
    </row>
    <row r="620" s="14" customFormat="1">
      <c r="A620" s="14"/>
      <c r="B620" s="203"/>
      <c r="C620" s="14"/>
      <c r="D620" s="196" t="s">
        <v>265</v>
      </c>
      <c r="E620" s="204" t="s">
        <v>1</v>
      </c>
      <c r="F620" s="205" t="s">
        <v>4786</v>
      </c>
      <c r="G620" s="14"/>
      <c r="H620" s="206">
        <v>9.7799999999999994</v>
      </c>
      <c r="I620" s="207"/>
      <c r="J620" s="14"/>
      <c r="K620" s="14"/>
      <c r="L620" s="203"/>
      <c r="M620" s="208"/>
      <c r="N620" s="209"/>
      <c r="O620" s="209"/>
      <c r="P620" s="209"/>
      <c r="Q620" s="209"/>
      <c r="R620" s="209"/>
      <c r="S620" s="209"/>
      <c r="T620" s="210"/>
      <c r="U620" s="14"/>
      <c r="V620" s="14"/>
      <c r="W620" s="14"/>
      <c r="X620" s="14"/>
      <c r="Y620" s="14"/>
      <c r="Z620" s="14"/>
      <c r="AA620" s="14"/>
      <c r="AB620" s="14"/>
      <c r="AC620" s="14"/>
      <c r="AD620" s="14"/>
      <c r="AE620" s="14"/>
      <c r="AT620" s="204" t="s">
        <v>265</v>
      </c>
      <c r="AU620" s="204" t="s">
        <v>85</v>
      </c>
      <c r="AV620" s="14" t="s">
        <v>85</v>
      </c>
      <c r="AW620" s="14" t="s">
        <v>32</v>
      </c>
      <c r="AX620" s="14" t="s">
        <v>75</v>
      </c>
      <c r="AY620" s="204" t="s">
        <v>257</v>
      </c>
    </row>
    <row r="621" s="13" customFormat="1">
      <c r="A621" s="13"/>
      <c r="B621" s="195"/>
      <c r="C621" s="13"/>
      <c r="D621" s="196" t="s">
        <v>265</v>
      </c>
      <c r="E621" s="197" t="s">
        <v>1</v>
      </c>
      <c r="F621" s="198" t="s">
        <v>4692</v>
      </c>
      <c r="G621" s="13"/>
      <c r="H621" s="197" t="s">
        <v>1</v>
      </c>
      <c r="I621" s="199"/>
      <c r="J621" s="13"/>
      <c r="K621" s="13"/>
      <c r="L621" s="195"/>
      <c r="M621" s="200"/>
      <c r="N621" s="201"/>
      <c r="O621" s="201"/>
      <c r="P621" s="201"/>
      <c r="Q621" s="201"/>
      <c r="R621" s="201"/>
      <c r="S621" s="201"/>
      <c r="T621" s="202"/>
      <c r="U621" s="13"/>
      <c r="V621" s="13"/>
      <c r="W621" s="13"/>
      <c r="X621" s="13"/>
      <c r="Y621" s="13"/>
      <c r="Z621" s="13"/>
      <c r="AA621" s="13"/>
      <c r="AB621" s="13"/>
      <c r="AC621" s="13"/>
      <c r="AD621" s="13"/>
      <c r="AE621" s="13"/>
      <c r="AT621" s="197" t="s">
        <v>265</v>
      </c>
      <c r="AU621" s="197" t="s">
        <v>85</v>
      </c>
      <c r="AV621" s="13" t="s">
        <v>82</v>
      </c>
      <c r="AW621" s="13" t="s">
        <v>32</v>
      </c>
      <c r="AX621" s="13" t="s">
        <v>75</v>
      </c>
      <c r="AY621" s="197" t="s">
        <v>257</v>
      </c>
    </row>
    <row r="622" s="14" customFormat="1">
      <c r="A622" s="14"/>
      <c r="B622" s="203"/>
      <c r="C622" s="14"/>
      <c r="D622" s="196" t="s">
        <v>265</v>
      </c>
      <c r="E622" s="204" t="s">
        <v>1</v>
      </c>
      <c r="F622" s="205" t="s">
        <v>4787</v>
      </c>
      <c r="G622" s="14"/>
      <c r="H622" s="206">
        <v>4.8899999999999997</v>
      </c>
      <c r="I622" s="207"/>
      <c r="J622" s="14"/>
      <c r="K622" s="14"/>
      <c r="L622" s="203"/>
      <c r="M622" s="208"/>
      <c r="N622" s="209"/>
      <c r="O622" s="209"/>
      <c r="P622" s="209"/>
      <c r="Q622" s="209"/>
      <c r="R622" s="209"/>
      <c r="S622" s="209"/>
      <c r="T622" s="210"/>
      <c r="U622" s="14"/>
      <c r="V622" s="14"/>
      <c r="W622" s="14"/>
      <c r="X622" s="14"/>
      <c r="Y622" s="14"/>
      <c r="Z622" s="14"/>
      <c r="AA622" s="14"/>
      <c r="AB622" s="14"/>
      <c r="AC622" s="14"/>
      <c r="AD622" s="14"/>
      <c r="AE622" s="14"/>
      <c r="AT622" s="204" t="s">
        <v>265</v>
      </c>
      <c r="AU622" s="204" t="s">
        <v>85</v>
      </c>
      <c r="AV622" s="14" t="s">
        <v>85</v>
      </c>
      <c r="AW622" s="14" t="s">
        <v>32</v>
      </c>
      <c r="AX622" s="14" t="s">
        <v>75</v>
      </c>
      <c r="AY622" s="204" t="s">
        <v>257</v>
      </c>
    </row>
    <row r="623" s="13" customFormat="1">
      <c r="A623" s="13"/>
      <c r="B623" s="195"/>
      <c r="C623" s="13"/>
      <c r="D623" s="196" t="s">
        <v>265</v>
      </c>
      <c r="E623" s="197" t="s">
        <v>1</v>
      </c>
      <c r="F623" s="198" t="s">
        <v>4694</v>
      </c>
      <c r="G623" s="13"/>
      <c r="H623" s="197" t="s">
        <v>1</v>
      </c>
      <c r="I623" s="199"/>
      <c r="J623" s="13"/>
      <c r="K623" s="13"/>
      <c r="L623" s="195"/>
      <c r="M623" s="200"/>
      <c r="N623" s="201"/>
      <c r="O623" s="201"/>
      <c r="P623" s="201"/>
      <c r="Q623" s="201"/>
      <c r="R623" s="201"/>
      <c r="S623" s="201"/>
      <c r="T623" s="202"/>
      <c r="U623" s="13"/>
      <c r="V623" s="13"/>
      <c r="W623" s="13"/>
      <c r="X623" s="13"/>
      <c r="Y623" s="13"/>
      <c r="Z623" s="13"/>
      <c r="AA623" s="13"/>
      <c r="AB623" s="13"/>
      <c r="AC623" s="13"/>
      <c r="AD623" s="13"/>
      <c r="AE623" s="13"/>
      <c r="AT623" s="197" t="s">
        <v>265</v>
      </c>
      <c r="AU623" s="197" t="s">
        <v>85</v>
      </c>
      <c r="AV623" s="13" t="s">
        <v>82</v>
      </c>
      <c r="AW623" s="13" t="s">
        <v>32</v>
      </c>
      <c r="AX623" s="13" t="s">
        <v>75</v>
      </c>
      <c r="AY623" s="197" t="s">
        <v>257</v>
      </c>
    </row>
    <row r="624" s="14" customFormat="1">
      <c r="A624" s="14"/>
      <c r="B624" s="203"/>
      <c r="C624" s="14"/>
      <c r="D624" s="196" t="s">
        <v>265</v>
      </c>
      <c r="E624" s="204" t="s">
        <v>1</v>
      </c>
      <c r="F624" s="205" t="s">
        <v>4788</v>
      </c>
      <c r="G624" s="14"/>
      <c r="H624" s="206">
        <v>13.705</v>
      </c>
      <c r="I624" s="207"/>
      <c r="J624" s="14"/>
      <c r="K624" s="14"/>
      <c r="L624" s="203"/>
      <c r="M624" s="208"/>
      <c r="N624" s="209"/>
      <c r="O624" s="209"/>
      <c r="P624" s="209"/>
      <c r="Q624" s="209"/>
      <c r="R624" s="209"/>
      <c r="S624" s="209"/>
      <c r="T624" s="210"/>
      <c r="U624" s="14"/>
      <c r="V624" s="14"/>
      <c r="W624" s="14"/>
      <c r="X624" s="14"/>
      <c r="Y624" s="14"/>
      <c r="Z624" s="14"/>
      <c r="AA624" s="14"/>
      <c r="AB624" s="14"/>
      <c r="AC624" s="14"/>
      <c r="AD624" s="14"/>
      <c r="AE624" s="14"/>
      <c r="AT624" s="204" t="s">
        <v>265</v>
      </c>
      <c r="AU624" s="204" t="s">
        <v>85</v>
      </c>
      <c r="AV624" s="14" t="s">
        <v>85</v>
      </c>
      <c r="AW624" s="14" t="s">
        <v>32</v>
      </c>
      <c r="AX624" s="14" t="s">
        <v>75</v>
      </c>
      <c r="AY624" s="204" t="s">
        <v>257</v>
      </c>
    </row>
    <row r="625" s="13" customFormat="1">
      <c r="A625" s="13"/>
      <c r="B625" s="195"/>
      <c r="C625" s="13"/>
      <c r="D625" s="196" t="s">
        <v>265</v>
      </c>
      <c r="E625" s="197" t="s">
        <v>1</v>
      </c>
      <c r="F625" s="198" t="s">
        <v>4696</v>
      </c>
      <c r="G625" s="13"/>
      <c r="H625" s="197" t="s">
        <v>1</v>
      </c>
      <c r="I625" s="199"/>
      <c r="J625" s="13"/>
      <c r="K625" s="13"/>
      <c r="L625" s="195"/>
      <c r="M625" s="200"/>
      <c r="N625" s="201"/>
      <c r="O625" s="201"/>
      <c r="P625" s="201"/>
      <c r="Q625" s="201"/>
      <c r="R625" s="201"/>
      <c r="S625" s="201"/>
      <c r="T625" s="202"/>
      <c r="U625" s="13"/>
      <c r="V625" s="13"/>
      <c r="W625" s="13"/>
      <c r="X625" s="13"/>
      <c r="Y625" s="13"/>
      <c r="Z625" s="13"/>
      <c r="AA625" s="13"/>
      <c r="AB625" s="13"/>
      <c r="AC625" s="13"/>
      <c r="AD625" s="13"/>
      <c r="AE625" s="13"/>
      <c r="AT625" s="197" t="s">
        <v>265</v>
      </c>
      <c r="AU625" s="197" t="s">
        <v>85</v>
      </c>
      <c r="AV625" s="13" t="s">
        <v>82</v>
      </c>
      <c r="AW625" s="13" t="s">
        <v>32</v>
      </c>
      <c r="AX625" s="13" t="s">
        <v>75</v>
      </c>
      <c r="AY625" s="197" t="s">
        <v>257</v>
      </c>
    </row>
    <row r="626" s="14" customFormat="1">
      <c r="A626" s="14"/>
      <c r="B626" s="203"/>
      <c r="C626" s="14"/>
      <c r="D626" s="196" t="s">
        <v>265</v>
      </c>
      <c r="E626" s="204" t="s">
        <v>1</v>
      </c>
      <c r="F626" s="205" t="s">
        <v>4789</v>
      </c>
      <c r="G626" s="14"/>
      <c r="H626" s="206">
        <v>14.18</v>
      </c>
      <c r="I626" s="207"/>
      <c r="J626" s="14"/>
      <c r="K626" s="14"/>
      <c r="L626" s="203"/>
      <c r="M626" s="208"/>
      <c r="N626" s="209"/>
      <c r="O626" s="209"/>
      <c r="P626" s="209"/>
      <c r="Q626" s="209"/>
      <c r="R626" s="209"/>
      <c r="S626" s="209"/>
      <c r="T626" s="210"/>
      <c r="U626" s="14"/>
      <c r="V626" s="14"/>
      <c r="W626" s="14"/>
      <c r="X626" s="14"/>
      <c r="Y626" s="14"/>
      <c r="Z626" s="14"/>
      <c r="AA626" s="14"/>
      <c r="AB626" s="14"/>
      <c r="AC626" s="14"/>
      <c r="AD626" s="14"/>
      <c r="AE626" s="14"/>
      <c r="AT626" s="204" t="s">
        <v>265</v>
      </c>
      <c r="AU626" s="204" t="s">
        <v>85</v>
      </c>
      <c r="AV626" s="14" t="s">
        <v>85</v>
      </c>
      <c r="AW626" s="14" t="s">
        <v>32</v>
      </c>
      <c r="AX626" s="14" t="s">
        <v>75</v>
      </c>
      <c r="AY626" s="204" t="s">
        <v>257</v>
      </c>
    </row>
    <row r="627" s="13" customFormat="1">
      <c r="A627" s="13"/>
      <c r="B627" s="195"/>
      <c r="C627" s="13"/>
      <c r="D627" s="196" t="s">
        <v>265</v>
      </c>
      <c r="E627" s="197" t="s">
        <v>1</v>
      </c>
      <c r="F627" s="198" t="s">
        <v>4698</v>
      </c>
      <c r="G627" s="13"/>
      <c r="H627" s="197" t="s">
        <v>1</v>
      </c>
      <c r="I627" s="199"/>
      <c r="J627" s="13"/>
      <c r="K627" s="13"/>
      <c r="L627" s="195"/>
      <c r="M627" s="200"/>
      <c r="N627" s="201"/>
      <c r="O627" s="201"/>
      <c r="P627" s="201"/>
      <c r="Q627" s="201"/>
      <c r="R627" s="201"/>
      <c r="S627" s="201"/>
      <c r="T627" s="202"/>
      <c r="U627" s="13"/>
      <c r="V627" s="13"/>
      <c r="W627" s="13"/>
      <c r="X627" s="13"/>
      <c r="Y627" s="13"/>
      <c r="Z627" s="13"/>
      <c r="AA627" s="13"/>
      <c r="AB627" s="13"/>
      <c r="AC627" s="13"/>
      <c r="AD627" s="13"/>
      <c r="AE627" s="13"/>
      <c r="AT627" s="197" t="s">
        <v>265</v>
      </c>
      <c r="AU627" s="197" t="s">
        <v>85</v>
      </c>
      <c r="AV627" s="13" t="s">
        <v>82</v>
      </c>
      <c r="AW627" s="13" t="s">
        <v>32</v>
      </c>
      <c r="AX627" s="13" t="s">
        <v>75</v>
      </c>
      <c r="AY627" s="197" t="s">
        <v>257</v>
      </c>
    </row>
    <row r="628" s="14" customFormat="1">
      <c r="A628" s="14"/>
      <c r="B628" s="203"/>
      <c r="C628" s="14"/>
      <c r="D628" s="196" t="s">
        <v>265</v>
      </c>
      <c r="E628" s="204" t="s">
        <v>1</v>
      </c>
      <c r="F628" s="205" t="s">
        <v>4790</v>
      </c>
      <c r="G628" s="14"/>
      <c r="H628" s="206">
        <v>7.0049999999999999</v>
      </c>
      <c r="I628" s="207"/>
      <c r="J628" s="14"/>
      <c r="K628" s="14"/>
      <c r="L628" s="203"/>
      <c r="M628" s="208"/>
      <c r="N628" s="209"/>
      <c r="O628" s="209"/>
      <c r="P628" s="209"/>
      <c r="Q628" s="209"/>
      <c r="R628" s="209"/>
      <c r="S628" s="209"/>
      <c r="T628" s="210"/>
      <c r="U628" s="14"/>
      <c r="V628" s="14"/>
      <c r="W628" s="14"/>
      <c r="X628" s="14"/>
      <c r="Y628" s="14"/>
      <c r="Z628" s="14"/>
      <c r="AA628" s="14"/>
      <c r="AB628" s="14"/>
      <c r="AC628" s="14"/>
      <c r="AD628" s="14"/>
      <c r="AE628" s="14"/>
      <c r="AT628" s="204" t="s">
        <v>265</v>
      </c>
      <c r="AU628" s="204" t="s">
        <v>85</v>
      </c>
      <c r="AV628" s="14" t="s">
        <v>85</v>
      </c>
      <c r="AW628" s="14" t="s">
        <v>32</v>
      </c>
      <c r="AX628" s="14" t="s">
        <v>75</v>
      </c>
      <c r="AY628" s="204" t="s">
        <v>257</v>
      </c>
    </row>
    <row r="629" s="13" customFormat="1">
      <c r="A629" s="13"/>
      <c r="B629" s="195"/>
      <c r="C629" s="13"/>
      <c r="D629" s="196" t="s">
        <v>265</v>
      </c>
      <c r="E629" s="197" t="s">
        <v>1</v>
      </c>
      <c r="F629" s="198" t="s">
        <v>4684</v>
      </c>
      <c r="G629" s="13"/>
      <c r="H629" s="197" t="s">
        <v>1</v>
      </c>
      <c r="I629" s="199"/>
      <c r="J629" s="13"/>
      <c r="K629" s="13"/>
      <c r="L629" s="195"/>
      <c r="M629" s="200"/>
      <c r="N629" s="201"/>
      <c r="O629" s="201"/>
      <c r="P629" s="201"/>
      <c r="Q629" s="201"/>
      <c r="R629" s="201"/>
      <c r="S629" s="201"/>
      <c r="T629" s="202"/>
      <c r="U629" s="13"/>
      <c r="V629" s="13"/>
      <c r="W629" s="13"/>
      <c r="X629" s="13"/>
      <c r="Y629" s="13"/>
      <c r="Z629" s="13"/>
      <c r="AA629" s="13"/>
      <c r="AB629" s="13"/>
      <c r="AC629" s="13"/>
      <c r="AD629" s="13"/>
      <c r="AE629" s="13"/>
      <c r="AT629" s="197" t="s">
        <v>265</v>
      </c>
      <c r="AU629" s="197" t="s">
        <v>85</v>
      </c>
      <c r="AV629" s="13" t="s">
        <v>82</v>
      </c>
      <c r="AW629" s="13" t="s">
        <v>32</v>
      </c>
      <c r="AX629" s="13" t="s">
        <v>75</v>
      </c>
      <c r="AY629" s="197" t="s">
        <v>257</v>
      </c>
    </row>
    <row r="630" s="14" customFormat="1">
      <c r="A630" s="14"/>
      <c r="B630" s="203"/>
      <c r="C630" s="14"/>
      <c r="D630" s="196" t="s">
        <v>265</v>
      </c>
      <c r="E630" s="204" t="s">
        <v>1</v>
      </c>
      <c r="F630" s="205" t="s">
        <v>4791</v>
      </c>
      <c r="G630" s="14"/>
      <c r="H630" s="206">
        <v>11.494999999999999</v>
      </c>
      <c r="I630" s="207"/>
      <c r="J630" s="14"/>
      <c r="K630" s="14"/>
      <c r="L630" s="203"/>
      <c r="M630" s="208"/>
      <c r="N630" s="209"/>
      <c r="O630" s="209"/>
      <c r="P630" s="209"/>
      <c r="Q630" s="209"/>
      <c r="R630" s="209"/>
      <c r="S630" s="209"/>
      <c r="T630" s="210"/>
      <c r="U630" s="14"/>
      <c r="V630" s="14"/>
      <c r="W630" s="14"/>
      <c r="X630" s="14"/>
      <c r="Y630" s="14"/>
      <c r="Z630" s="14"/>
      <c r="AA630" s="14"/>
      <c r="AB630" s="14"/>
      <c r="AC630" s="14"/>
      <c r="AD630" s="14"/>
      <c r="AE630" s="14"/>
      <c r="AT630" s="204" t="s">
        <v>265</v>
      </c>
      <c r="AU630" s="204" t="s">
        <v>85</v>
      </c>
      <c r="AV630" s="14" t="s">
        <v>85</v>
      </c>
      <c r="AW630" s="14" t="s">
        <v>32</v>
      </c>
      <c r="AX630" s="14" t="s">
        <v>75</v>
      </c>
      <c r="AY630" s="204" t="s">
        <v>257</v>
      </c>
    </row>
    <row r="631" s="13" customFormat="1">
      <c r="A631" s="13"/>
      <c r="B631" s="195"/>
      <c r="C631" s="13"/>
      <c r="D631" s="196" t="s">
        <v>265</v>
      </c>
      <c r="E631" s="197" t="s">
        <v>1</v>
      </c>
      <c r="F631" s="198" t="s">
        <v>4701</v>
      </c>
      <c r="G631" s="13"/>
      <c r="H631" s="197" t="s">
        <v>1</v>
      </c>
      <c r="I631" s="199"/>
      <c r="J631" s="13"/>
      <c r="K631" s="13"/>
      <c r="L631" s="195"/>
      <c r="M631" s="200"/>
      <c r="N631" s="201"/>
      <c r="O631" s="201"/>
      <c r="P631" s="201"/>
      <c r="Q631" s="201"/>
      <c r="R631" s="201"/>
      <c r="S631" s="201"/>
      <c r="T631" s="202"/>
      <c r="U631" s="13"/>
      <c r="V631" s="13"/>
      <c r="W631" s="13"/>
      <c r="X631" s="13"/>
      <c r="Y631" s="13"/>
      <c r="Z631" s="13"/>
      <c r="AA631" s="13"/>
      <c r="AB631" s="13"/>
      <c r="AC631" s="13"/>
      <c r="AD631" s="13"/>
      <c r="AE631" s="13"/>
      <c r="AT631" s="197" t="s">
        <v>265</v>
      </c>
      <c r="AU631" s="197" t="s">
        <v>85</v>
      </c>
      <c r="AV631" s="13" t="s">
        <v>82</v>
      </c>
      <c r="AW631" s="13" t="s">
        <v>32</v>
      </c>
      <c r="AX631" s="13" t="s">
        <v>75</v>
      </c>
      <c r="AY631" s="197" t="s">
        <v>257</v>
      </c>
    </row>
    <row r="632" s="14" customFormat="1">
      <c r="A632" s="14"/>
      <c r="B632" s="203"/>
      <c r="C632" s="14"/>
      <c r="D632" s="196" t="s">
        <v>265</v>
      </c>
      <c r="E632" s="204" t="s">
        <v>1</v>
      </c>
      <c r="F632" s="205" t="s">
        <v>4792</v>
      </c>
      <c r="G632" s="14"/>
      <c r="H632" s="206">
        <v>5.0449999999999999</v>
      </c>
      <c r="I632" s="207"/>
      <c r="J632" s="14"/>
      <c r="K632" s="14"/>
      <c r="L632" s="203"/>
      <c r="M632" s="208"/>
      <c r="N632" s="209"/>
      <c r="O632" s="209"/>
      <c r="P632" s="209"/>
      <c r="Q632" s="209"/>
      <c r="R632" s="209"/>
      <c r="S632" s="209"/>
      <c r="T632" s="210"/>
      <c r="U632" s="14"/>
      <c r="V632" s="14"/>
      <c r="W632" s="14"/>
      <c r="X632" s="14"/>
      <c r="Y632" s="14"/>
      <c r="Z632" s="14"/>
      <c r="AA632" s="14"/>
      <c r="AB632" s="14"/>
      <c r="AC632" s="14"/>
      <c r="AD632" s="14"/>
      <c r="AE632" s="14"/>
      <c r="AT632" s="204" t="s">
        <v>265</v>
      </c>
      <c r="AU632" s="204" t="s">
        <v>85</v>
      </c>
      <c r="AV632" s="14" t="s">
        <v>85</v>
      </c>
      <c r="AW632" s="14" t="s">
        <v>32</v>
      </c>
      <c r="AX632" s="14" t="s">
        <v>75</v>
      </c>
      <c r="AY632" s="204" t="s">
        <v>257</v>
      </c>
    </row>
    <row r="633" s="13" customFormat="1">
      <c r="A633" s="13"/>
      <c r="B633" s="195"/>
      <c r="C633" s="13"/>
      <c r="D633" s="196" t="s">
        <v>265</v>
      </c>
      <c r="E633" s="197" t="s">
        <v>1</v>
      </c>
      <c r="F633" s="198" t="s">
        <v>4703</v>
      </c>
      <c r="G633" s="13"/>
      <c r="H633" s="197" t="s">
        <v>1</v>
      </c>
      <c r="I633" s="199"/>
      <c r="J633" s="13"/>
      <c r="K633" s="13"/>
      <c r="L633" s="195"/>
      <c r="M633" s="200"/>
      <c r="N633" s="201"/>
      <c r="O633" s="201"/>
      <c r="P633" s="201"/>
      <c r="Q633" s="201"/>
      <c r="R633" s="201"/>
      <c r="S633" s="201"/>
      <c r="T633" s="202"/>
      <c r="U633" s="13"/>
      <c r="V633" s="13"/>
      <c r="W633" s="13"/>
      <c r="X633" s="13"/>
      <c r="Y633" s="13"/>
      <c r="Z633" s="13"/>
      <c r="AA633" s="13"/>
      <c r="AB633" s="13"/>
      <c r="AC633" s="13"/>
      <c r="AD633" s="13"/>
      <c r="AE633" s="13"/>
      <c r="AT633" s="197" t="s">
        <v>265</v>
      </c>
      <c r="AU633" s="197" t="s">
        <v>85</v>
      </c>
      <c r="AV633" s="13" t="s">
        <v>82</v>
      </c>
      <c r="AW633" s="13" t="s">
        <v>32</v>
      </c>
      <c r="AX633" s="13" t="s">
        <v>75</v>
      </c>
      <c r="AY633" s="197" t="s">
        <v>257</v>
      </c>
    </row>
    <row r="634" s="14" customFormat="1">
      <c r="A634" s="14"/>
      <c r="B634" s="203"/>
      <c r="C634" s="14"/>
      <c r="D634" s="196" t="s">
        <v>265</v>
      </c>
      <c r="E634" s="204" t="s">
        <v>1</v>
      </c>
      <c r="F634" s="205" t="s">
        <v>4793</v>
      </c>
      <c r="G634" s="14"/>
      <c r="H634" s="206">
        <v>21.25</v>
      </c>
      <c r="I634" s="207"/>
      <c r="J634" s="14"/>
      <c r="K634" s="14"/>
      <c r="L634" s="203"/>
      <c r="M634" s="208"/>
      <c r="N634" s="209"/>
      <c r="O634" s="209"/>
      <c r="P634" s="209"/>
      <c r="Q634" s="209"/>
      <c r="R634" s="209"/>
      <c r="S634" s="209"/>
      <c r="T634" s="210"/>
      <c r="U634" s="14"/>
      <c r="V634" s="14"/>
      <c r="W634" s="14"/>
      <c r="X634" s="14"/>
      <c r="Y634" s="14"/>
      <c r="Z634" s="14"/>
      <c r="AA634" s="14"/>
      <c r="AB634" s="14"/>
      <c r="AC634" s="14"/>
      <c r="AD634" s="14"/>
      <c r="AE634" s="14"/>
      <c r="AT634" s="204" t="s">
        <v>265</v>
      </c>
      <c r="AU634" s="204" t="s">
        <v>85</v>
      </c>
      <c r="AV634" s="14" t="s">
        <v>85</v>
      </c>
      <c r="AW634" s="14" t="s">
        <v>32</v>
      </c>
      <c r="AX634" s="14" t="s">
        <v>75</v>
      </c>
      <c r="AY634" s="204" t="s">
        <v>257</v>
      </c>
    </row>
    <row r="635" s="13" customFormat="1">
      <c r="A635" s="13"/>
      <c r="B635" s="195"/>
      <c r="C635" s="13"/>
      <c r="D635" s="196" t="s">
        <v>265</v>
      </c>
      <c r="E635" s="197" t="s">
        <v>1</v>
      </c>
      <c r="F635" s="198" t="s">
        <v>4705</v>
      </c>
      <c r="G635" s="13"/>
      <c r="H635" s="197" t="s">
        <v>1</v>
      </c>
      <c r="I635" s="199"/>
      <c r="J635" s="13"/>
      <c r="K635" s="13"/>
      <c r="L635" s="195"/>
      <c r="M635" s="200"/>
      <c r="N635" s="201"/>
      <c r="O635" s="201"/>
      <c r="P635" s="201"/>
      <c r="Q635" s="201"/>
      <c r="R635" s="201"/>
      <c r="S635" s="201"/>
      <c r="T635" s="202"/>
      <c r="U635" s="13"/>
      <c r="V635" s="13"/>
      <c r="W635" s="13"/>
      <c r="X635" s="13"/>
      <c r="Y635" s="13"/>
      <c r="Z635" s="13"/>
      <c r="AA635" s="13"/>
      <c r="AB635" s="13"/>
      <c r="AC635" s="13"/>
      <c r="AD635" s="13"/>
      <c r="AE635" s="13"/>
      <c r="AT635" s="197" t="s">
        <v>265</v>
      </c>
      <c r="AU635" s="197" t="s">
        <v>85</v>
      </c>
      <c r="AV635" s="13" t="s">
        <v>82</v>
      </c>
      <c r="AW635" s="13" t="s">
        <v>32</v>
      </c>
      <c r="AX635" s="13" t="s">
        <v>75</v>
      </c>
      <c r="AY635" s="197" t="s">
        <v>257</v>
      </c>
    </row>
    <row r="636" s="14" customFormat="1">
      <c r="A636" s="14"/>
      <c r="B636" s="203"/>
      <c r="C636" s="14"/>
      <c r="D636" s="196" t="s">
        <v>265</v>
      </c>
      <c r="E636" s="204" t="s">
        <v>1</v>
      </c>
      <c r="F636" s="205" t="s">
        <v>4794</v>
      </c>
      <c r="G636" s="14"/>
      <c r="H636" s="206">
        <v>2.2349999999999999</v>
      </c>
      <c r="I636" s="207"/>
      <c r="J636" s="14"/>
      <c r="K636" s="14"/>
      <c r="L636" s="203"/>
      <c r="M636" s="208"/>
      <c r="N636" s="209"/>
      <c r="O636" s="209"/>
      <c r="P636" s="209"/>
      <c r="Q636" s="209"/>
      <c r="R636" s="209"/>
      <c r="S636" s="209"/>
      <c r="T636" s="210"/>
      <c r="U636" s="14"/>
      <c r="V636" s="14"/>
      <c r="W636" s="14"/>
      <c r="X636" s="14"/>
      <c r="Y636" s="14"/>
      <c r="Z636" s="14"/>
      <c r="AA636" s="14"/>
      <c r="AB636" s="14"/>
      <c r="AC636" s="14"/>
      <c r="AD636" s="14"/>
      <c r="AE636" s="14"/>
      <c r="AT636" s="204" t="s">
        <v>265</v>
      </c>
      <c r="AU636" s="204" t="s">
        <v>85</v>
      </c>
      <c r="AV636" s="14" t="s">
        <v>85</v>
      </c>
      <c r="AW636" s="14" t="s">
        <v>32</v>
      </c>
      <c r="AX636" s="14" t="s">
        <v>75</v>
      </c>
      <c r="AY636" s="204" t="s">
        <v>257</v>
      </c>
    </row>
    <row r="637" s="13" customFormat="1">
      <c r="A637" s="13"/>
      <c r="B637" s="195"/>
      <c r="C637" s="13"/>
      <c r="D637" s="196" t="s">
        <v>265</v>
      </c>
      <c r="E637" s="197" t="s">
        <v>1</v>
      </c>
      <c r="F637" s="198" t="s">
        <v>4707</v>
      </c>
      <c r="G637" s="13"/>
      <c r="H637" s="197" t="s">
        <v>1</v>
      </c>
      <c r="I637" s="199"/>
      <c r="J637" s="13"/>
      <c r="K637" s="13"/>
      <c r="L637" s="195"/>
      <c r="M637" s="200"/>
      <c r="N637" s="201"/>
      <c r="O637" s="201"/>
      <c r="P637" s="201"/>
      <c r="Q637" s="201"/>
      <c r="R637" s="201"/>
      <c r="S637" s="201"/>
      <c r="T637" s="202"/>
      <c r="U637" s="13"/>
      <c r="V637" s="13"/>
      <c r="W637" s="13"/>
      <c r="X637" s="13"/>
      <c r="Y637" s="13"/>
      <c r="Z637" s="13"/>
      <c r="AA637" s="13"/>
      <c r="AB637" s="13"/>
      <c r="AC637" s="13"/>
      <c r="AD637" s="13"/>
      <c r="AE637" s="13"/>
      <c r="AT637" s="197" t="s">
        <v>265</v>
      </c>
      <c r="AU637" s="197" t="s">
        <v>85</v>
      </c>
      <c r="AV637" s="13" t="s">
        <v>82</v>
      </c>
      <c r="AW637" s="13" t="s">
        <v>32</v>
      </c>
      <c r="AX637" s="13" t="s">
        <v>75</v>
      </c>
      <c r="AY637" s="197" t="s">
        <v>257</v>
      </c>
    </row>
    <row r="638" s="14" customFormat="1">
      <c r="A638" s="14"/>
      <c r="B638" s="203"/>
      <c r="C638" s="14"/>
      <c r="D638" s="196" t="s">
        <v>265</v>
      </c>
      <c r="E638" s="204" t="s">
        <v>1</v>
      </c>
      <c r="F638" s="205" t="s">
        <v>4795</v>
      </c>
      <c r="G638" s="14"/>
      <c r="H638" s="206">
        <v>4.9450000000000003</v>
      </c>
      <c r="I638" s="207"/>
      <c r="J638" s="14"/>
      <c r="K638" s="14"/>
      <c r="L638" s="203"/>
      <c r="M638" s="208"/>
      <c r="N638" s="209"/>
      <c r="O638" s="209"/>
      <c r="P638" s="209"/>
      <c r="Q638" s="209"/>
      <c r="R638" s="209"/>
      <c r="S638" s="209"/>
      <c r="T638" s="210"/>
      <c r="U638" s="14"/>
      <c r="V638" s="14"/>
      <c r="W638" s="14"/>
      <c r="X638" s="14"/>
      <c r="Y638" s="14"/>
      <c r="Z638" s="14"/>
      <c r="AA638" s="14"/>
      <c r="AB638" s="14"/>
      <c r="AC638" s="14"/>
      <c r="AD638" s="14"/>
      <c r="AE638" s="14"/>
      <c r="AT638" s="204" t="s">
        <v>265</v>
      </c>
      <c r="AU638" s="204" t="s">
        <v>85</v>
      </c>
      <c r="AV638" s="14" t="s">
        <v>85</v>
      </c>
      <c r="AW638" s="14" t="s">
        <v>32</v>
      </c>
      <c r="AX638" s="14" t="s">
        <v>75</v>
      </c>
      <c r="AY638" s="204" t="s">
        <v>257</v>
      </c>
    </row>
    <row r="639" s="13" customFormat="1">
      <c r="A639" s="13"/>
      <c r="B639" s="195"/>
      <c r="C639" s="13"/>
      <c r="D639" s="196" t="s">
        <v>265</v>
      </c>
      <c r="E639" s="197" t="s">
        <v>1</v>
      </c>
      <c r="F639" s="198" t="s">
        <v>4709</v>
      </c>
      <c r="G639" s="13"/>
      <c r="H639" s="197" t="s">
        <v>1</v>
      </c>
      <c r="I639" s="199"/>
      <c r="J639" s="13"/>
      <c r="K639" s="13"/>
      <c r="L639" s="195"/>
      <c r="M639" s="200"/>
      <c r="N639" s="201"/>
      <c r="O639" s="201"/>
      <c r="P639" s="201"/>
      <c r="Q639" s="201"/>
      <c r="R639" s="201"/>
      <c r="S639" s="201"/>
      <c r="T639" s="202"/>
      <c r="U639" s="13"/>
      <c r="V639" s="13"/>
      <c r="W639" s="13"/>
      <c r="X639" s="13"/>
      <c r="Y639" s="13"/>
      <c r="Z639" s="13"/>
      <c r="AA639" s="13"/>
      <c r="AB639" s="13"/>
      <c r="AC639" s="13"/>
      <c r="AD639" s="13"/>
      <c r="AE639" s="13"/>
      <c r="AT639" s="197" t="s">
        <v>265</v>
      </c>
      <c r="AU639" s="197" t="s">
        <v>85</v>
      </c>
      <c r="AV639" s="13" t="s">
        <v>82</v>
      </c>
      <c r="AW639" s="13" t="s">
        <v>32</v>
      </c>
      <c r="AX639" s="13" t="s">
        <v>75</v>
      </c>
      <c r="AY639" s="197" t="s">
        <v>257</v>
      </c>
    </row>
    <row r="640" s="14" customFormat="1">
      <c r="A640" s="14"/>
      <c r="B640" s="203"/>
      <c r="C640" s="14"/>
      <c r="D640" s="196" t="s">
        <v>265</v>
      </c>
      <c r="E640" s="204" t="s">
        <v>1</v>
      </c>
      <c r="F640" s="205" t="s">
        <v>4796</v>
      </c>
      <c r="G640" s="14"/>
      <c r="H640" s="206">
        <v>1.0449999999999999</v>
      </c>
      <c r="I640" s="207"/>
      <c r="J640" s="14"/>
      <c r="K640" s="14"/>
      <c r="L640" s="203"/>
      <c r="M640" s="208"/>
      <c r="N640" s="209"/>
      <c r="O640" s="209"/>
      <c r="P640" s="209"/>
      <c r="Q640" s="209"/>
      <c r="R640" s="209"/>
      <c r="S640" s="209"/>
      <c r="T640" s="210"/>
      <c r="U640" s="14"/>
      <c r="V640" s="14"/>
      <c r="W640" s="14"/>
      <c r="X640" s="14"/>
      <c r="Y640" s="14"/>
      <c r="Z640" s="14"/>
      <c r="AA640" s="14"/>
      <c r="AB640" s="14"/>
      <c r="AC640" s="14"/>
      <c r="AD640" s="14"/>
      <c r="AE640" s="14"/>
      <c r="AT640" s="204" t="s">
        <v>265</v>
      </c>
      <c r="AU640" s="204" t="s">
        <v>85</v>
      </c>
      <c r="AV640" s="14" t="s">
        <v>85</v>
      </c>
      <c r="AW640" s="14" t="s">
        <v>32</v>
      </c>
      <c r="AX640" s="14" t="s">
        <v>75</v>
      </c>
      <c r="AY640" s="204" t="s">
        <v>257</v>
      </c>
    </row>
    <row r="641" s="13" customFormat="1">
      <c r="A641" s="13"/>
      <c r="B641" s="195"/>
      <c r="C641" s="13"/>
      <c r="D641" s="196" t="s">
        <v>265</v>
      </c>
      <c r="E641" s="197" t="s">
        <v>1</v>
      </c>
      <c r="F641" s="198" t="s">
        <v>4711</v>
      </c>
      <c r="G641" s="13"/>
      <c r="H641" s="197" t="s">
        <v>1</v>
      </c>
      <c r="I641" s="199"/>
      <c r="J641" s="13"/>
      <c r="K641" s="13"/>
      <c r="L641" s="195"/>
      <c r="M641" s="200"/>
      <c r="N641" s="201"/>
      <c r="O641" s="201"/>
      <c r="P641" s="201"/>
      <c r="Q641" s="201"/>
      <c r="R641" s="201"/>
      <c r="S641" s="201"/>
      <c r="T641" s="202"/>
      <c r="U641" s="13"/>
      <c r="V641" s="13"/>
      <c r="W641" s="13"/>
      <c r="X641" s="13"/>
      <c r="Y641" s="13"/>
      <c r="Z641" s="13"/>
      <c r="AA641" s="13"/>
      <c r="AB641" s="13"/>
      <c r="AC641" s="13"/>
      <c r="AD641" s="13"/>
      <c r="AE641" s="13"/>
      <c r="AT641" s="197" t="s">
        <v>265</v>
      </c>
      <c r="AU641" s="197" t="s">
        <v>85</v>
      </c>
      <c r="AV641" s="13" t="s">
        <v>82</v>
      </c>
      <c r="AW641" s="13" t="s">
        <v>32</v>
      </c>
      <c r="AX641" s="13" t="s">
        <v>75</v>
      </c>
      <c r="AY641" s="197" t="s">
        <v>257</v>
      </c>
    </row>
    <row r="642" s="14" customFormat="1">
      <c r="A642" s="14"/>
      <c r="B642" s="203"/>
      <c r="C642" s="14"/>
      <c r="D642" s="196" t="s">
        <v>265</v>
      </c>
      <c r="E642" s="204" t="s">
        <v>1</v>
      </c>
      <c r="F642" s="205" t="s">
        <v>4797</v>
      </c>
      <c r="G642" s="14"/>
      <c r="H642" s="206">
        <v>9.6150000000000002</v>
      </c>
      <c r="I642" s="207"/>
      <c r="J642" s="14"/>
      <c r="K642" s="14"/>
      <c r="L642" s="203"/>
      <c r="M642" s="208"/>
      <c r="N642" s="209"/>
      <c r="O642" s="209"/>
      <c r="P642" s="209"/>
      <c r="Q642" s="209"/>
      <c r="R642" s="209"/>
      <c r="S642" s="209"/>
      <c r="T642" s="210"/>
      <c r="U642" s="14"/>
      <c r="V642" s="14"/>
      <c r="W642" s="14"/>
      <c r="X642" s="14"/>
      <c r="Y642" s="14"/>
      <c r="Z642" s="14"/>
      <c r="AA642" s="14"/>
      <c r="AB642" s="14"/>
      <c r="AC642" s="14"/>
      <c r="AD642" s="14"/>
      <c r="AE642" s="14"/>
      <c r="AT642" s="204" t="s">
        <v>265</v>
      </c>
      <c r="AU642" s="204" t="s">
        <v>85</v>
      </c>
      <c r="AV642" s="14" t="s">
        <v>85</v>
      </c>
      <c r="AW642" s="14" t="s">
        <v>32</v>
      </c>
      <c r="AX642" s="14" t="s">
        <v>75</v>
      </c>
      <c r="AY642" s="204" t="s">
        <v>257</v>
      </c>
    </row>
    <row r="643" s="15" customFormat="1">
      <c r="A643" s="15"/>
      <c r="B643" s="211"/>
      <c r="C643" s="15"/>
      <c r="D643" s="196" t="s">
        <v>265</v>
      </c>
      <c r="E643" s="212" t="s">
        <v>1</v>
      </c>
      <c r="F643" s="213" t="s">
        <v>271</v>
      </c>
      <c r="G643" s="15"/>
      <c r="H643" s="214">
        <v>216.22499999999999</v>
      </c>
      <c r="I643" s="215"/>
      <c r="J643" s="15"/>
      <c r="K643" s="15"/>
      <c r="L643" s="211"/>
      <c r="M643" s="216"/>
      <c r="N643" s="217"/>
      <c r="O643" s="217"/>
      <c r="P643" s="217"/>
      <c r="Q643" s="217"/>
      <c r="R643" s="217"/>
      <c r="S643" s="217"/>
      <c r="T643" s="218"/>
      <c r="U643" s="15"/>
      <c r="V643" s="15"/>
      <c r="W643" s="15"/>
      <c r="X643" s="15"/>
      <c r="Y643" s="15"/>
      <c r="Z643" s="15"/>
      <c r="AA643" s="15"/>
      <c r="AB643" s="15"/>
      <c r="AC643" s="15"/>
      <c r="AD643" s="15"/>
      <c r="AE643" s="15"/>
      <c r="AT643" s="212" t="s">
        <v>265</v>
      </c>
      <c r="AU643" s="212" t="s">
        <v>85</v>
      </c>
      <c r="AV643" s="15" t="s">
        <v>108</v>
      </c>
      <c r="AW643" s="15" t="s">
        <v>32</v>
      </c>
      <c r="AX643" s="15" t="s">
        <v>82</v>
      </c>
      <c r="AY643" s="212" t="s">
        <v>257</v>
      </c>
    </row>
    <row r="644" s="12" customFormat="1" ht="22.8" customHeight="1">
      <c r="A644" s="12"/>
      <c r="B644" s="168"/>
      <c r="C644" s="12"/>
      <c r="D644" s="169" t="s">
        <v>74</v>
      </c>
      <c r="E644" s="179" t="s">
        <v>1620</v>
      </c>
      <c r="F644" s="179" t="s">
        <v>1621</v>
      </c>
      <c r="G644" s="12"/>
      <c r="H644" s="12"/>
      <c r="I644" s="171"/>
      <c r="J644" s="180">
        <f>BK644</f>
        <v>0</v>
      </c>
      <c r="K644" s="12"/>
      <c r="L644" s="168"/>
      <c r="M644" s="173"/>
      <c r="N644" s="174"/>
      <c r="O644" s="174"/>
      <c r="P644" s="175">
        <f>SUM(P645:P661)</f>
        <v>0</v>
      </c>
      <c r="Q644" s="174"/>
      <c r="R644" s="175">
        <f>SUM(R645:R661)</f>
        <v>0</v>
      </c>
      <c r="S644" s="174"/>
      <c r="T644" s="176">
        <f>SUM(T645:T661)</f>
        <v>0</v>
      </c>
      <c r="U644" s="12"/>
      <c r="V644" s="12"/>
      <c r="W644" s="12"/>
      <c r="X644" s="12"/>
      <c r="Y644" s="12"/>
      <c r="Z644" s="12"/>
      <c r="AA644" s="12"/>
      <c r="AB644" s="12"/>
      <c r="AC644" s="12"/>
      <c r="AD644" s="12"/>
      <c r="AE644" s="12"/>
      <c r="AR644" s="169" t="s">
        <v>85</v>
      </c>
      <c r="AT644" s="177" t="s">
        <v>74</v>
      </c>
      <c r="AU644" s="177" t="s">
        <v>82</v>
      </c>
      <c r="AY644" s="169" t="s">
        <v>257</v>
      </c>
      <c r="BK644" s="178">
        <f>SUM(BK645:BK661)</f>
        <v>0</v>
      </c>
    </row>
    <row r="645" s="2" customFormat="1" ht="24.15" customHeight="1">
      <c r="A645" s="38"/>
      <c r="B645" s="181"/>
      <c r="C645" s="182" t="s">
        <v>455</v>
      </c>
      <c r="D645" s="182" t="s">
        <v>259</v>
      </c>
      <c r="E645" s="183" t="s">
        <v>4798</v>
      </c>
      <c r="F645" s="184" t="s">
        <v>4799</v>
      </c>
      <c r="G645" s="185" t="s">
        <v>493</v>
      </c>
      <c r="H645" s="186">
        <v>1</v>
      </c>
      <c r="I645" s="187"/>
      <c r="J645" s="188">
        <f>ROUND(I645*H645,2)</f>
        <v>0</v>
      </c>
      <c r="K645" s="184" t="s">
        <v>263</v>
      </c>
      <c r="L645" s="39"/>
      <c r="M645" s="189" t="s">
        <v>1</v>
      </c>
      <c r="N645" s="190" t="s">
        <v>40</v>
      </c>
      <c r="O645" s="77"/>
      <c r="P645" s="191">
        <f>O645*H645</f>
        <v>0</v>
      </c>
      <c r="Q645" s="191">
        <v>0</v>
      </c>
      <c r="R645" s="191">
        <f>Q645*H645</f>
        <v>0</v>
      </c>
      <c r="S645" s="191">
        <v>0</v>
      </c>
      <c r="T645" s="192">
        <f>S645*H645</f>
        <v>0</v>
      </c>
      <c r="U645" s="38"/>
      <c r="V645" s="38"/>
      <c r="W645" s="38"/>
      <c r="X645" s="38"/>
      <c r="Y645" s="38"/>
      <c r="Z645" s="38"/>
      <c r="AA645" s="38"/>
      <c r="AB645" s="38"/>
      <c r="AC645" s="38"/>
      <c r="AD645" s="38"/>
      <c r="AE645" s="38"/>
      <c r="AR645" s="193" t="s">
        <v>364</v>
      </c>
      <c r="AT645" s="193" t="s">
        <v>259</v>
      </c>
      <c r="AU645" s="193" t="s">
        <v>85</v>
      </c>
      <c r="AY645" s="19" t="s">
        <v>257</v>
      </c>
      <c r="BE645" s="194">
        <f>IF(N645="základní",J645,0)</f>
        <v>0</v>
      </c>
      <c r="BF645" s="194">
        <f>IF(N645="snížená",J645,0)</f>
        <v>0</v>
      </c>
      <c r="BG645" s="194">
        <f>IF(N645="zákl. přenesená",J645,0)</f>
        <v>0</v>
      </c>
      <c r="BH645" s="194">
        <f>IF(N645="sníž. přenesená",J645,0)</f>
        <v>0</v>
      </c>
      <c r="BI645" s="194">
        <f>IF(N645="nulová",J645,0)</f>
        <v>0</v>
      </c>
      <c r="BJ645" s="19" t="s">
        <v>82</v>
      </c>
      <c r="BK645" s="194">
        <f>ROUND(I645*H645,2)</f>
        <v>0</v>
      </c>
      <c r="BL645" s="19" t="s">
        <v>364</v>
      </c>
      <c r="BM645" s="193" t="s">
        <v>740</v>
      </c>
    </row>
    <row r="646" s="13" customFormat="1">
      <c r="A646" s="13"/>
      <c r="B646" s="195"/>
      <c r="C646" s="13"/>
      <c r="D646" s="196" t="s">
        <v>265</v>
      </c>
      <c r="E646" s="197" t="s">
        <v>1</v>
      </c>
      <c r="F646" s="198" t="s">
        <v>4653</v>
      </c>
      <c r="G646" s="13"/>
      <c r="H646" s="197" t="s">
        <v>1</v>
      </c>
      <c r="I646" s="199"/>
      <c r="J646" s="13"/>
      <c r="K646" s="13"/>
      <c r="L646" s="195"/>
      <c r="M646" s="200"/>
      <c r="N646" s="201"/>
      <c r="O646" s="201"/>
      <c r="P646" s="201"/>
      <c r="Q646" s="201"/>
      <c r="R646" s="201"/>
      <c r="S646" s="201"/>
      <c r="T646" s="202"/>
      <c r="U646" s="13"/>
      <c r="V646" s="13"/>
      <c r="W646" s="13"/>
      <c r="X646" s="13"/>
      <c r="Y646" s="13"/>
      <c r="Z646" s="13"/>
      <c r="AA646" s="13"/>
      <c r="AB646" s="13"/>
      <c r="AC646" s="13"/>
      <c r="AD646" s="13"/>
      <c r="AE646" s="13"/>
      <c r="AT646" s="197" t="s">
        <v>265</v>
      </c>
      <c r="AU646" s="197" t="s">
        <v>85</v>
      </c>
      <c r="AV646" s="13" t="s">
        <v>82</v>
      </c>
      <c r="AW646" s="13" t="s">
        <v>32</v>
      </c>
      <c r="AX646" s="13" t="s">
        <v>75</v>
      </c>
      <c r="AY646" s="197" t="s">
        <v>257</v>
      </c>
    </row>
    <row r="647" s="14" customFormat="1">
      <c r="A647" s="14"/>
      <c r="B647" s="203"/>
      <c r="C647" s="14"/>
      <c r="D647" s="196" t="s">
        <v>265</v>
      </c>
      <c r="E647" s="204" t="s">
        <v>1</v>
      </c>
      <c r="F647" s="205" t="s">
        <v>82</v>
      </c>
      <c r="G647" s="14"/>
      <c r="H647" s="206">
        <v>1</v>
      </c>
      <c r="I647" s="207"/>
      <c r="J647" s="14"/>
      <c r="K647" s="14"/>
      <c r="L647" s="203"/>
      <c r="M647" s="208"/>
      <c r="N647" s="209"/>
      <c r="O647" s="209"/>
      <c r="P647" s="209"/>
      <c r="Q647" s="209"/>
      <c r="R647" s="209"/>
      <c r="S647" s="209"/>
      <c r="T647" s="210"/>
      <c r="U647" s="14"/>
      <c r="V647" s="14"/>
      <c r="W647" s="14"/>
      <c r="X647" s="14"/>
      <c r="Y647" s="14"/>
      <c r="Z647" s="14"/>
      <c r="AA647" s="14"/>
      <c r="AB647" s="14"/>
      <c r="AC647" s="14"/>
      <c r="AD647" s="14"/>
      <c r="AE647" s="14"/>
      <c r="AT647" s="204" t="s">
        <v>265</v>
      </c>
      <c r="AU647" s="204" t="s">
        <v>85</v>
      </c>
      <c r="AV647" s="14" t="s">
        <v>85</v>
      </c>
      <c r="AW647" s="14" t="s">
        <v>32</v>
      </c>
      <c r="AX647" s="14" t="s">
        <v>75</v>
      </c>
      <c r="AY647" s="204" t="s">
        <v>257</v>
      </c>
    </row>
    <row r="648" s="15" customFormat="1">
      <c r="A648" s="15"/>
      <c r="B648" s="211"/>
      <c r="C648" s="15"/>
      <c r="D648" s="196" t="s">
        <v>265</v>
      </c>
      <c r="E648" s="212" t="s">
        <v>1</v>
      </c>
      <c r="F648" s="213" t="s">
        <v>271</v>
      </c>
      <c r="G648" s="15"/>
      <c r="H648" s="214">
        <v>1</v>
      </c>
      <c r="I648" s="215"/>
      <c r="J648" s="15"/>
      <c r="K648" s="15"/>
      <c r="L648" s="211"/>
      <c r="M648" s="216"/>
      <c r="N648" s="217"/>
      <c r="O648" s="217"/>
      <c r="P648" s="217"/>
      <c r="Q648" s="217"/>
      <c r="R648" s="217"/>
      <c r="S648" s="217"/>
      <c r="T648" s="218"/>
      <c r="U648" s="15"/>
      <c r="V648" s="15"/>
      <c r="W648" s="15"/>
      <c r="X648" s="15"/>
      <c r="Y648" s="15"/>
      <c r="Z648" s="15"/>
      <c r="AA648" s="15"/>
      <c r="AB648" s="15"/>
      <c r="AC648" s="15"/>
      <c r="AD648" s="15"/>
      <c r="AE648" s="15"/>
      <c r="AT648" s="212" t="s">
        <v>265</v>
      </c>
      <c r="AU648" s="212" t="s">
        <v>85</v>
      </c>
      <c r="AV648" s="15" t="s">
        <v>108</v>
      </c>
      <c r="AW648" s="15" t="s">
        <v>32</v>
      </c>
      <c r="AX648" s="15" t="s">
        <v>82</v>
      </c>
      <c r="AY648" s="212" t="s">
        <v>257</v>
      </c>
    </row>
    <row r="649" s="2" customFormat="1" ht="24.15" customHeight="1">
      <c r="A649" s="38"/>
      <c r="B649" s="181"/>
      <c r="C649" s="182" t="s">
        <v>462</v>
      </c>
      <c r="D649" s="182" t="s">
        <v>259</v>
      </c>
      <c r="E649" s="183" t="s">
        <v>4800</v>
      </c>
      <c r="F649" s="184" t="s">
        <v>4801</v>
      </c>
      <c r="G649" s="185" t="s">
        <v>493</v>
      </c>
      <c r="H649" s="186">
        <v>1</v>
      </c>
      <c r="I649" s="187"/>
      <c r="J649" s="188">
        <f>ROUND(I649*H649,2)</f>
        <v>0</v>
      </c>
      <c r="K649" s="184" t="s">
        <v>263</v>
      </c>
      <c r="L649" s="39"/>
      <c r="M649" s="189" t="s">
        <v>1</v>
      </c>
      <c r="N649" s="190" t="s">
        <v>40</v>
      </c>
      <c r="O649" s="77"/>
      <c r="P649" s="191">
        <f>O649*H649</f>
        <v>0</v>
      </c>
      <c r="Q649" s="191">
        <v>0</v>
      </c>
      <c r="R649" s="191">
        <f>Q649*H649</f>
        <v>0</v>
      </c>
      <c r="S649" s="191">
        <v>0</v>
      </c>
      <c r="T649" s="192">
        <f>S649*H649</f>
        <v>0</v>
      </c>
      <c r="U649" s="38"/>
      <c r="V649" s="38"/>
      <c r="W649" s="38"/>
      <c r="X649" s="38"/>
      <c r="Y649" s="38"/>
      <c r="Z649" s="38"/>
      <c r="AA649" s="38"/>
      <c r="AB649" s="38"/>
      <c r="AC649" s="38"/>
      <c r="AD649" s="38"/>
      <c r="AE649" s="38"/>
      <c r="AR649" s="193" t="s">
        <v>364</v>
      </c>
      <c r="AT649" s="193" t="s">
        <v>259</v>
      </c>
      <c r="AU649" s="193" t="s">
        <v>85</v>
      </c>
      <c r="AY649" s="19" t="s">
        <v>257</v>
      </c>
      <c r="BE649" s="194">
        <f>IF(N649="základní",J649,0)</f>
        <v>0</v>
      </c>
      <c r="BF649" s="194">
        <f>IF(N649="snížená",J649,0)</f>
        <v>0</v>
      </c>
      <c r="BG649" s="194">
        <f>IF(N649="zákl. přenesená",J649,0)</f>
        <v>0</v>
      </c>
      <c r="BH649" s="194">
        <f>IF(N649="sníž. přenesená",J649,0)</f>
        <v>0</v>
      </c>
      <c r="BI649" s="194">
        <f>IF(N649="nulová",J649,0)</f>
        <v>0</v>
      </c>
      <c r="BJ649" s="19" t="s">
        <v>82</v>
      </c>
      <c r="BK649" s="194">
        <f>ROUND(I649*H649,2)</f>
        <v>0</v>
      </c>
      <c r="BL649" s="19" t="s">
        <v>364</v>
      </c>
      <c r="BM649" s="193" t="s">
        <v>751</v>
      </c>
    </row>
    <row r="650" s="13" customFormat="1">
      <c r="A650" s="13"/>
      <c r="B650" s="195"/>
      <c r="C650" s="13"/>
      <c r="D650" s="196" t="s">
        <v>265</v>
      </c>
      <c r="E650" s="197" t="s">
        <v>1</v>
      </c>
      <c r="F650" s="198" t="s">
        <v>4653</v>
      </c>
      <c r="G650" s="13"/>
      <c r="H650" s="197" t="s">
        <v>1</v>
      </c>
      <c r="I650" s="199"/>
      <c r="J650" s="13"/>
      <c r="K650" s="13"/>
      <c r="L650" s="195"/>
      <c r="M650" s="200"/>
      <c r="N650" s="201"/>
      <c r="O650" s="201"/>
      <c r="P650" s="201"/>
      <c r="Q650" s="201"/>
      <c r="R650" s="201"/>
      <c r="S650" s="201"/>
      <c r="T650" s="202"/>
      <c r="U650" s="13"/>
      <c r="V650" s="13"/>
      <c r="W650" s="13"/>
      <c r="X650" s="13"/>
      <c r="Y650" s="13"/>
      <c r="Z650" s="13"/>
      <c r="AA650" s="13"/>
      <c r="AB650" s="13"/>
      <c r="AC650" s="13"/>
      <c r="AD650" s="13"/>
      <c r="AE650" s="13"/>
      <c r="AT650" s="197" t="s">
        <v>265</v>
      </c>
      <c r="AU650" s="197" t="s">
        <v>85</v>
      </c>
      <c r="AV650" s="13" t="s">
        <v>82</v>
      </c>
      <c r="AW650" s="13" t="s">
        <v>32</v>
      </c>
      <c r="AX650" s="13" t="s">
        <v>75</v>
      </c>
      <c r="AY650" s="197" t="s">
        <v>257</v>
      </c>
    </row>
    <row r="651" s="14" customFormat="1">
      <c r="A651" s="14"/>
      <c r="B651" s="203"/>
      <c r="C651" s="14"/>
      <c r="D651" s="196" t="s">
        <v>265</v>
      </c>
      <c r="E651" s="204" t="s">
        <v>1</v>
      </c>
      <c r="F651" s="205" t="s">
        <v>82</v>
      </c>
      <c r="G651" s="14"/>
      <c r="H651" s="206">
        <v>1</v>
      </c>
      <c r="I651" s="207"/>
      <c r="J651" s="14"/>
      <c r="K651" s="14"/>
      <c r="L651" s="203"/>
      <c r="M651" s="208"/>
      <c r="N651" s="209"/>
      <c r="O651" s="209"/>
      <c r="P651" s="209"/>
      <c r="Q651" s="209"/>
      <c r="R651" s="209"/>
      <c r="S651" s="209"/>
      <c r="T651" s="210"/>
      <c r="U651" s="14"/>
      <c r="V651" s="14"/>
      <c r="W651" s="14"/>
      <c r="X651" s="14"/>
      <c r="Y651" s="14"/>
      <c r="Z651" s="14"/>
      <c r="AA651" s="14"/>
      <c r="AB651" s="14"/>
      <c r="AC651" s="14"/>
      <c r="AD651" s="14"/>
      <c r="AE651" s="14"/>
      <c r="AT651" s="204" t="s">
        <v>265</v>
      </c>
      <c r="AU651" s="204" t="s">
        <v>85</v>
      </c>
      <c r="AV651" s="14" t="s">
        <v>85</v>
      </c>
      <c r="AW651" s="14" t="s">
        <v>32</v>
      </c>
      <c r="AX651" s="14" t="s">
        <v>75</v>
      </c>
      <c r="AY651" s="204" t="s">
        <v>257</v>
      </c>
    </row>
    <row r="652" s="15" customFormat="1">
      <c r="A652" s="15"/>
      <c r="B652" s="211"/>
      <c r="C652" s="15"/>
      <c r="D652" s="196" t="s">
        <v>265</v>
      </c>
      <c r="E652" s="212" t="s">
        <v>1</v>
      </c>
      <c r="F652" s="213" t="s">
        <v>271</v>
      </c>
      <c r="G652" s="15"/>
      <c r="H652" s="214">
        <v>1</v>
      </c>
      <c r="I652" s="215"/>
      <c r="J652" s="15"/>
      <c r="K652" s="15"/>
      <c r="L652" s="211"/>
      <c r="M652" s="216"/>
      <c r="N652" s="217"/>
      <c r="O652" s="217"/>
      <c r="P652" s="217"/>
      <c r="Q652" s="217"/>
      <c r="R652" s="217"/>
      <c r="S652" s="217"/>
      <c r="T652" s="218"/>
      <c r="U652" s="15"/>
      <c r="V652" s="15"/>
      <c r="W652" s="15"/>
      <c r="X652" s="15"/>
      <c r="Y652" s="15"/>
      <c r="Z652" s="15"/>
      <c r="AA652" s="15"/>
      <c r="AB652" s="15"/>
      <c r="AC652" s="15"/>
      <c r="AD652" s="15"/>
      <c r="AE652" s="15"/>
      <c r="AT652" s="212" t="s">
        <v>265</v>
      </c>
      <c r="AU652" s="212" t="s">
        <v>85</v>
      </c>
      <c r="AV652" s="15" t="s">
        <v>108</v>
      </c>
      <c r="AW652" s="15" t="s">
        <v>32</v>
      </c>
      <c r="AX652" s="15" t="s">
        <v>82</v>
      </c>
      <c r="AY652" s="212" t="s">
        <v>257</v>
      </c>
    </row>
    <row r="653" s="2" customFormat="1" ht="44.25" customHeight="1">
      <c r="A653" s="38"/>
      <c r="B653" s="181"/>
      <c r="C653" s="182" t="s">
        <v>468</v>
      </c>
      <c r="D653" s="182" t="s">
        <v>259</v>
      </c>
      <c r="E653" s="183" t="s">
        <v>4802</v>
      </c>
      <c r="F653" s="184" t="s">
        <v>4803</v>
      </c>
      <c r="G653" s="185" t="s">
        <v>774</v>
      </c>
      <c r="H653" s="186">
        <v>11</v>
      </c>
      <c r="I653" s="187"/>
      <c r="J653" s="188">
        <f>ROUND(I653*H653,2)</f>
        <v>0</v>
      </c>
      <c r="K653" s="184" t="s">
        <v>1</v>
      </c>
      <c r="L653" s="39"/>
      <c r="M653" s="189" t="s">
        <v>1</v>
      </c>
      <c r="N653" s="190" t="s">
        <v>40</v>
      </c>
      <c r="O653" s="77"/>
      <c r="P653" s="191">
        <f>O653*H653</f>
        <v>0</v>
      </c>
      <c r="Q653" s="191">
        <v>0</v>
      </c>
      <c r="R653" s="191">
        <f>Q653*H653</f>
        <v>0</v>
      </c>
      <c r="S653" s="191">
        <v>0</v>
      </c>
      <c r="T653" s="192">
        <f>S653*H653</f>
        <v>0</v>
      </c>
      <c r="U653" s="38"/>
      <c r="V653" s="38"/>
      <c r="W653" s="38"/>
      <c r="X653" s="38"/>
      <c r="Y653" s="38"/>
      <c r="Z653" s="38"/>
      <c r="AA653" s="38"/>
      <c r="AB653" s="38"/>
      <c r="AC653" s="38"/>
      <c r="AD653" s="38"/>
      <c r="AE653" s="38"/>
      <c r="AR653" s="193" t="s">
        <v>364</v>
      </c>
      <c r="AT653" s="193" t="s">
        <v>259</v>
      </c>
      <c r="AU653" s="193" t="s">
        <v>85</v>
      </c>
      <c r="AY653" s="19" t="s">
        <v>257</v>
      </c>
      <c r="BE653" s="194">
        <f>IF(N653="základní",J653,0)</f>
        <v>0</v>
      </c>
      <c r="BF653" s="194">
        <f>IF(N653="snížená",J653,0)</f>
        <v>0</v>
      </c>
      <c r="BG653" s="194">
        <f>IF(N653="zákl. přenesená",J653,0)</f>
        <v>0</v>
      </c>
      <c r="BH653" s="194">
        <f>IF(N653="sníž. přenesená",J653,0)</f>
        <v>0</v>
      </c>
      <c r="BI653" s="194">
        <f>IF(N653="nulová",J653,0)</f>
        <v>0</v>
      </c>
      <c r="BJ653" s="19" t="s">
        <v>82</v>
      </c>
      <c r="BK653" s="194">
        <f>ROUND(I653*H653,2)</f>
        <v>0</v>
      </c>
      <c r="BL653" s="19" t="s">
        <v>364</v>
      </c>
      <c r="BM653" s="193" t="s">
        <v>4804</v>
      </c>
    </row>
    <row r="654" s="2" customFormat="1" ht="44.25" customHeight="1">
      <c r="A654" s="38"/>
      <c r="B654" s="181"/>
      <c r="C654" s="182" t="s">
        <v>476</v>
      </c>
      <c r="D654" s="182" t="s">
        <v>259</v>
      </c>
      <c r="E654" s="183" t="s">
        <v>4805</v>
      </c>
      <c r="F654" s="184" t="s">
        <v>4803</v>
      </c>
      <c r="G654" s="185" t="s">
        <v>774</v>
      </c>
      <c r="H654" s="186">
        <v>8</v>
      </c>
      <c r="I654" s="187"/>
      <c r="J654" s="188">
        <f>ROUND(I654*H654,2)</f>
        <v>0</v>
      </c>
      <c r="K654" s="184" t="s">
        <v>1</v>
      </c>
      <c r="L654" s="39"/>
      <c r="M654" s="189" t="s">
        <v>1</v>
      </c>
      <c r="N654" s="190" t="s">
        <v>40</v>
      </c>
      <c r="O654" s="77"/>
      <c r="P654" s="191">
        <f>O654*H654</f>
        <v>0</v>
      </c>
      <c r="Q654" s="191">
        <v>0</v>
      </c>
      <c r="R654" s="191">
        <f>Q654*H654</f>
        <v>0</v>
      </c>
      <c r="S654" s="191">
        <v>0</v>
      </c>
      <c r="T654" s="192">
        <f>S654*H654</f>
        <v>0</v>
      </c>
      <c r="U654" s="38"/>
      <c r="V654" s="38"/>
      <c r="W654" s="38"/>
      <c r="X654" s="38"/>
      <c r="Y654" s="38"/>
      <c r="Z654" s="38"/>
      <c r="AA654" s="38"/>
      <c r="AB654" s="38"/>
      <c r="AC654" s="38"/>
      <c r="AD654" s="38"/>
      <c r="AE654" s="38"/>
      <c r="AR654" s="193" t="s">
        <v>364</v>
      </c>
      <c r="AT654" s="193" t="s">
        <v>259</v>
      </c>
      <c r="AU654" s="193" t="s">
        <v>85</v>
      </c>
      <c r="AY654" s="19" t="s">
        <v>257</v>
      </c>
      <c r="BE654" s="194">
        <f>IF(N654="základní",J654,0)</f>
        <v>0</v>
      </c>
      <c r="BF654" s="194">
        <f>IF(N654="snížená",J654,0)</f>
        <v>0</v>
      </c>
      <c r="BG654" s="194">
        <f>IF(N654="zákl. přenesená",J654,0)</f>
        <v>0</v>
      </c>
      <c r="BH654" s="194">
        <f>IF(N654="sníž. přenesená",J654,0)</f>
        <v>0</v>
      </c>
      <c r="BI654" s="194">
        <f>IF(N654="nulová",J654,0)</f>
        <v>0</v>
      </c>
      <c r="BJ654" s="19" t="s">
        <v>82</v>
      </c>
      <c r="BK654" s="194">
        <f>ROUND(I654*H654,2)</f>
        <v>0</v>
      </c>
      <c r="BL654" s="19" t="s">
        <v>364</v>
      </c>
      <c r="BM654" s="193" t="s">
        <v>4806</v>
      </c>
    </row>
    <row r="655" s="2" customFormat="1" ht="44.25" customHeight="1">
      <c r="A655" s="38"/>
      <c r="B655" s="181"/>
      <c r="C655" s="182" t="s">
        <v>484</v>
      </c>
      <c r="D655" s="182" t="s">
        <v>259</v>
      </c>
      <c r="E655" s="183" t="s">
        <v>4807</v>
      </c>
      <c r="F655" s="184" t="s">
        <v>4803</v>
      </c>
      <c r="G655" s="185" t="s">
        <v>774</v>
      </c>
      <c r="H655" s="186">
        <v>3</v>
      </c>
      <c r="I655" s="187"/>
      <c r="J655" s="188">
        <f>ROUND(I655*H655,2)</f>
        <v>0</v>
      </c>
      <c r="K655" s="184" t="s">
        <v>1</v>
      </c>
      <c r="L655" s="39"/>
      <c r="M655" s="189" t="s">
        <v>1</v>
      </c>
      <c r="N655" s="190" t="s">
        <v>40</v>
      </c>
      <c r="O655" s="77"/>
      <c r="P655" s="191">
        <f>O655*H655</f>
        <v>0</v>
      </c>
      <c r="Q655" s="191">
        <v>0</v>
      </c>
      <c r="R655" s="191">
        <f>Q655*H655</f>
        <v>0</v>
      </c>
      <c r="S655" s="191">
        <v>0</v>
      </c>
      <c r="T655" s="192">
        <f>S655*H655</f>
        <v>0</v>
      </c>
      <c r="U655" s="38"/>
      <c r="V655" s="38"/>
      <c r="W655" s="38"/>
      <c r="X655" s="38"/>
      <c r="Y655" s="38"/>
      <c r="Z655" s="38"/>
      <c r="AA655" s="38"/>
      <c r="AB655" s="38"/>
      <c r="AC655" s="38"/>
      <c r="AD655" s="38"/>
      <c r="AE655" s="38"/>
      <c r="AR655" s="193" t="s">
        <v>364</v>
      </c>
      <c r="AT655" s="193" t="s">
        <v>259</v>
      </c>
      <c r="AU655" s="193" t="s">
        <v>85</v>
      </c>
      <c r="AY655" s="19" t="s">
        <v>257</v>
      </c>
      <c r="BE655" s="194">
        <f>IF(N655="základní",J655,0)</f>
        <v>0</v>
      </c>
      <c r="BF655" s="194">
        <f>IF(N655="snížená",J655,0)</f>
        <v>0</v>
      </c>
      <c r="BG655" s="194">
        <f>IF(N655="zákl. přenesená",J655,0)</f>
        <v>0</v>
      </c>
      <c r="BH655" s="194">
        <f>IF(N655="sníž. přenesená",J655,0)</f>
        <v>0</v>
      </c>
      <c r="BI655" s="194">
        <f>IF(N655="nulová",J655,0)</f>
        <v>0</v>
      </c>
      <c r="BJ655" s="19" t="s">
        <v>82</v>
      </c>
      <c r="BK655" s="194">
        <f>ROUND(I655*H655,2)</f>
        <v>0</v>
      </c>
      <c r="BL655" s="19" t="s">
        <v>364</v>
      </c>
      <c r="BM655" s="193" t="s">
        <v>4808</v>
      </c>
    </row>
    <row r="656" s="2" customFormat="1" ht="49.05" customHeight="1">
      <c r="A656" s="38"/>
      <c r="B656" s="181"/>
      <c r="C656" s="182" t="s">
        <v>717</v>
      </c>
      <c r="D656" s="182" t="s">
        <v>259</v>
      </c>
      <c r="E656" s="183" t="s">
        <v>4809</v>
      </c>
      <c r="F656" s="184" t="s">
        <v>4810</v>
      </c>
      <c r="G656" s="185" t="s">
        <v>774</v>
      </c>
      <c r="H656" s="186">
        <v>4</v>
      </c>
      <c r="I656" s="187"/>
      <c r="J656" s="188">
        <f>ROUND(I656*H656,2)</f>
        <v>0</v>
      </c>
      <c r="K656" s="184" t="s">
        <v>1</v>
      </c>
      <c r="L656" s="39"/>
      <c r="M656" s="189" t="s">
        <v>1</v>
      </c>
      <c r="N656" s="190" t="s">
        <v>40</v>
      </c>
      <c r="O656" s="77"/>
      <c r="P656" s="191">
        <f>O656*H656</f>
        <v>0</v>
      </c>
      <c r="Q656" s="191">
        <v>0</v>
      </c>
      <c r="R656" s="191">
        <f>Q656*H656</f>
        <v>0</v>
      </c>
      <c r="S656" s="191">
        <v>0</v>
      </c>
      <c r="T656" s="192">
        <f>S656*H656</f>
        <v>0</v>
      </c>
      <c r="U656" s="38"/>
      <c r="V656" s="38"/>
      <c r="W656" s="38"/>
      <c r="X656" s="38"/>
      <c r="Y656" s="38"/>
      <c r="Z656" s="38"/>
      <c r="AA656" s="38"/>
      <c r="AB656" s="38"/>
      <c r="AC656" s="38"/>
      <c r="AD656" s="38"/>
      <c r="AE656" s="38"/>
      <c r="AR656" s="193" t="s">
        <v>364</v>
      </c>
      <c r="AT656" s="193" t="s">
        <v>259</v>
      </c>
      <c r="AU656" s="193" t="s">
        <v>85</v>
      </c>
      <c r="AY656" s="19" t="s">
        <v>257</v>
      </c>
      <c r="BE656" s="194">
        <f>IF(N656="základní",J656,0)</f>
        <v>0</v>
      </c>
      <c r="BF656" s="194">
        <f>IF(N656="snížená",J656,0)</f>
        <v>0</v>
      </c>
      <c r="BG656" s="194">
        <f>IF(N656="zákl. přenesená",J656,0)</f>
        <v>0</v>
      </c>
      <c r="BH656" s="194">
        <f>IF(N656="sníž. přenesená",J656,0)</f>
        <v>0</v>
      </c>
      <c r="BI656" s="194">
        <f>IF(N656="nulová",J656,0)</f>
        <v>0</v>
      </c>
      <c r="BJ656" s="19" t="s">
        <v>82</v>
      </c>
      <c r="BK656" s="194">
        <f>ROUND(I656*H656,2)</f>
        <v>0</v>
      </c>
      <c r="BL656" s="19" t="s">
        <v>364</v>
      </c>
      <c r="BM656" s="193" t="s">
        <v>4811</v>
      </c>
    </row>
    <row r="657" s="2" customFormat="1" ht="37.8" customHeight="1">
      <c r="A657" s="38"/>
      <c r="B657" s="181"/>
      <c r="C657" s="182" t="s">
        <v>490</v>
      </c>
      <c r="D657" s="182" t="s">
        <v>259</v>
      </c>
      <c r="E657" s="183" t="s">
        <v>4812</v>
      </c>
      <c r="F657" s="184" t="s">
        <v>4813</v>
      </c>
      <c r="G657" s="185" t="s">
        <v>774</v>
      </c>
      <c r="H657" s="186">
        <v>3</v>
      </c>
      <c r="I657" s="187"/>
      <c r="J657" s="188">
        <f>ROUND(I657*H657,2)</f>
        <v>0</v>
      </c>
      <c r="K657" s="184" t="s">
        <v>1</v>
      </c>
      <c r="L657" s="39"/>
      <c r="M657" s="189" t="s">
        <v>1</v>
      </c>
      <c r="N657" s="190" t="s">
        <v>40</v>
      </c>
      <c r="O657" s="77"/>
      <c r="P657" s="191">
        <f>O657*H657</f>
        <v>0</v>
      </c>
      <c r="Q657" s="191">
        <v>0</v>
      </c>
      <c r="R657" s="191">
        <f>Q657*H657</f>
        <v>0</v>
      </c>
      <c r="S657" s="191">
        <v>0</v>
      </c>
      <c r="T657" s="192">
        <f>S657*H657</f>
        <v>0</v>
      </c>
      <c r="U657" s="38"/>
      <c r="V657" s="38"/>
      <c r="W657" s="38"/>
      <c r="X657" s="38"/>
      <c r="Y657" s="38"/>
      <c r="Z657" s="38"/>
      <c r="AA657" s="38"/>
      <c r="AB657" s="38"/>
      <c r="AC657" s="38"/>
      <c r="AD657" s="38"/>
      <c r="AE657" s="38"/>
      <c r="AR657" s="193" t="s">
        <v>364</v>
      </c>
      <c r="AT657" s="193" t="s">
        <v>259</v>
      </c>
      <c r="AU657" s="193" t="s">
        <v>85</v>
      </c>
      <c r="AY657" s="19" t="s">
        <v>257</v>
      </c>
      <c r="BE657" s="194">
        <f>IF(N657="základní",J657,0)</f>
        <v>0</v>
      </c>
      <c r="BF657" s="194">
        <f>IF(N657="snížená",J657,0)</f>
        <v>0</v>
      </c>
      <c r="BG657" s="194">
        <f>IF(N657="zákl. přenesená",J657,0)</f>
        <v>0</v>
      </c>
      <c r="BH657" s="194">
        <f>IF(N657="sníž. přenesená",J657,0)</f>
        <v>0</v>
      </c>
      <c r="BI657" s="194">
        <f>IF(N657="nulová",J657,0)</f>
        <v>0</v>
      </c>
      <c r="BJ657" s="19" t="s">
        <v>82</v>
      </c>
      <c r="BK657" s="194">
        <f>ROUND(I657*H657,2)</f>
        <v>0</v>
      </c>
      <c r="BL657" s="19" t="s">
        <v>364</v>
      </c>
      <c r="BM657" s="193" t="s">
        <v>4814</v>
      </c>
    </row>
    <row r="658" s="2" customFormat="1" ht="37.8" customHeight="1">
      <c r="A658" s="38"/>
      <c r="B658" s="181"/>
      <c r="C658" s="182" t="s">
        <v>496</v>
      </c>
      <c r="D658" s="182" t="s">
        <v>259</v>
      </c>
      <c r="E658" s="183" t="s">
        <v>4815</v>
      </c>
      <c r="F658" s="184" t="s">
        <v>4816</v>
      </c>
      <c r="G658" s="185" t="s">
        <v>774</v>
      </c>
      <c r="H658" s="186">
        <v>3</v>
      </c>
      <c r="I658" s="187"/>
      <c r="J658" s="188">
        <f>ROUND(I658*H658,2)</f>
        <v>0</v>
      </c>
      <c r="K658" s="184" t="s">
        <v>1</v>
      </c>
      <c r="L658" s="39"/>
      <c r="M658" s="189" t="s">
        <v>1</v>
      </c>
      <c r="N658" s="190" t="s">
        <v>40</v>
      </c>
      <c r="O658" s="77"/>
      <c r="P658" s="191">
        <f>O658*H658</f>
        <v>0</v>
      </c>
      <c r="Q658" s="191">
        <v>0</v>
      </c>
      <c r="R658" s="191">
        <f>Q658*H658</f>
        <v>0</v>
      </c>
      <c r="S658" s="191">
        <v>0</v>
      </c>
      <c r="T658" s="192">
        <f>S658*H658</f>
        <v>0</v>
      </c>
      <c r="U658" s="38"/>
      <c r="V658" s="38"/>
      <c r="W658" s="38"/>
      <c r="X658" s="38"/>
      <c r="Y658" s="38"/>
      <c r="Z658" s="38"/>
      <c r="AA658" s="38"/>
      <c r="AB658" s="38"/>
      <c r="AC658" s="38"/>
      <c r="AD658" s="38"/>
      <c r="AE658" s="38"/>
      <c r="AR658" s="193" t="s">
        <v>364</v>
      </c>
      <c r="AT658" s="193" t="s">
        <v>259</v>
      </c>
      <c r="AU658" s="193" t="s">
        <v>85</v>
      </c>
      <c r="AY658" s="19" t="s">
        <v>257</v>
      </c>
      <c r="BE658" s="194">
        <f>IF(N658="základní",J658,0)</f>
        <v>0</v>
      </c>
      <c r="BF658" s="194">
        <f>IF(N658="snížená",J658,0)</f>
        <v>0</v>
      </c>
      <c r="BG658" s="194">
        <f>IF(N658="zákl. přenesená",J658,0)</f>
        <v>0</v>
      </c>
      <c r="BH658" s="194">
        <f>IF(N658="sníž. přenesená",J658,0)</f>
        <v>0</v>
      </c>
      <c r="BI658" s="194">
        <f>IF(N658="nulová",J658,0)</f>
        <v>0</v>
      </c>
      <c r="BJ658" s="19" t="s">
        <v>82</v>
      </c>
      <c r="BK658" s="194">
        <f>ROUND(I658*H658,2)</f>
        <v>0</v>
      </c>
      <c r="BL658" s="19" t="s">
        <v>364</v>
      </c>
      <c r="BM658" s="193" t="s">
        <v>4817</v>
      </c>
    </row>
    <row r="659" s="2" customFormat="1" ht="37.8" customHeight="1">
      <c r="A659" s="38"/>
      <c r="B659" s="181"/>
      <c r="C659" s="182" t="s">
        <v>530</v>
      </c>
      <c r="D659" s="182" t="s">
        <v>259</v>
      </c>
      <c r="E659" s="183" t="s">
        <v>4818</v>
      </c>
      <c r="F659" s="184" t="s">
        <v>4819</v>
      </c>
      <c r="G659" s="185" t="s">
        <v>774</v>
      </c>
      <c r="H659" s="186">
        <v>1</v>
      </c>
      <c r="I659" s="187"/>
      <c r="J659" s="188">
        <f>ROUND(I659*H659,2)</f>
        <v>0</v>
      </c>
      <c r="K659" s="184" t="s">
        <v>1</v>
      </c>
      <c r="L659" s="39"/>
      <c r="M659" s="189" t="s">
        <v>1</v>
      </c>
      <c r="N659" s="190" t="s">
        <v>40</v>
      </c>
      <c r="O659" s="77"/>
      <c r="P659" s="191">
        <f>O659*H659</f>
        <v>0</v>
      </c>
      <c r="Q659" s="191">
        <v>0</v>
      </c>
      <c r="R659" s="191">
        <f>Q659*H659</f>
        <v>0</v>
      </c>
      <c r="S659" s="191">
        <v>0</v>
      </c>
      <c r="T659" s="192">
        <f>S659*H659</f>
        <v>0</v>
      </c>
      <c r="U659" s="38"/>
      <c r="V659" s="38"/>
      <c r="W659" s="38"/>
      <c r="X659" s="38"/>
      <c r="Y659" s="38"/>
      <c r="Z659" s="38"/>
      <c r="AA659" s="38"/>
      <c r="AB659" s="38"/>
      <c r="AC659" s="38"/>
      <c r="AD659" s="38"/>
      <c r="AE659" s="38"/>
      <c r="AR659" s="193" t="s">
        <v>364</v>
      </c>
      <c r="AT659" s="193" t="s">
        <v>259</v>
      </c>
      <c r="AU659" s="193" t="s">
        <v>85</v>
      </c>
      <c r="AY659" s="19" t="s">
        <v>257</v>
      </c>
      <c r="BE659" s="194">
        <f>IF(N659="základní",J659,0)</f>
        <v>0</v>
      </c>
      <c r="BF659" s="194">
        <f>IF(N659="snížená",J659,0)</f>
        <v>0</v>
      </c>
      <c r="BG659" s="194">
        <f>IF(N659="zákl. přenesená",J659,0)</f>
        <v>0</v>
      </c>
      <c r="BH659" s="194">
        <f>IF(N659="sníž. přenesená",J659,0)</f>
        <v>0</v>
      </c>
      <c r="BI659" s="194">
        <f>IF(N659="nulová",J659,0)</f>
        <v>0</v>
      </c>
      <c r="BJ659" s="19" t="s">
        <v>82</v>
      </c>
      <c r="BK659" s="194">
        <f>ROUND(I659*H659,2)</f>
        <v>0</v>
      </c>
      <c r="BL659" s="19" t="s">
        <v>364</v>
      </c>
      <c r="BM659" s="193" t="s">
        <v>4820</v>
      </c>
    </row>
    <row r="660" s="2" customFormat="1" ht="37.8" customHeight="1">
      <c r="A660" s="38"/>
      <c r="B660" s="181"/>
      <c r="C660" s="182" t="s">
        <v>545</v>
      </c>
      <c r="D660" s="182" t="s">
        <v>259</v>
      </c>
      <c r="E660" s="183" t="s">
        <v>4821</v>
      </c>
      <c r="F660" s="184" t="s">
        <v>4822</v>
      </c>
      <c r="G660" s="185" t="s">
        <v>774</v>
      </c>
      <c r="H660" s="186">
        <v>1</v>
      </c>
      <c r="I660" s="187"/>
      <c r="J660" s="188">
        <f>ROUND(I660*H660,2)</f>
        <v>0</v>
      </c>
      <c r="K660" s="184" t="s">
        <v>1</v>
      </c>
      <c r="L660" s="39"/>
      <c r="M660" s="189" t="s">
        <v>1</v>
      </c>
      <c r="N660" s="190" t="s">
        <v>40</v>
      </c>
      <c r="O660" s="77"/>
      <c r="P660" s="191">
        <f>O660*H660</f>
        <v>0</v>
      </c>
      <c r="Q660" s="191">
        <v>0</v>
      </c>
      <c r="R660" s="191">
        <f>Q660*H660</f>
        <v>0</v>
      </c>
      <c r="S660" s="191">
        <v>0</v>
      </c>
      <c r="T660" s="192">
        <f>S660*H660</f>
        <v>0</v>
      </c>
      <c r="U660" s="38"/>
      <c r="V660" s="38"/>
      <c r="W660" s="38"/>
      <c r="X660" s="38"/>
      <c r="Y660" s="38"/>
      <c r="Z660" s="38"/>
      <c r="AA660" s="38"/>
      <c r="AB660" s="38"/>
      <c r="AC660" s="38"/>
      <c r="AD660" s="38"/>
      <c r="AE660" s="38"/>
      <c r="AR660" s="193" t="s">
        <v>364</v>
      </c>
      <c r="AT660" s="193" t="s">
        <v>259</v>
      </c>
      <c r="AU660" s="193" t="s">
        <v>85</v>
      </c>
      <c r="AY660" s="19" t="s">
        <v>257</v>
      </c>
      <c r="BE660" s="194">
        <f>IF(N660="základní",J660,0)</f>
        <v>0</v>
      </c>
      <c r="BF660" s="194">
        <f>IF(N660="snížená",J660,0)</f>
        <v>0</v>
      </c>
      <c r="BG660" s="194">
        <f>IF(N660="zákl. přenesená",J660,0)</f>
        <v>0</v>
      </c>
      <c r="BH660" s="194">
        <f>IF(N660="sníž. přenesená",J660,0)</f>
        <v>0</v>
      </c>
      <c r="BI660" s="194">
        <f>IF(N660="nulová",J660,0)</f>
        <v>0</v>
      </c>
      <c r="BJ660" s="19" t="s">
        <v>82</v>
      </c>
      <c r="BK660" s="194">
        <f>ROUND(I660*H660,2)</f>
        <v>0</v>
      </c>
      <c r="BL660" s="19" t="s">
        <v>364</v>
      </c>
      <c r="BM660" s="193" t="s">
        <v>4823</v>
      </c>
    </row>
    <row r="661" s="2" customFormat="1" ht="33" customHeight="1">
      <c r="A661" s="38"/>
      <c r="B661" s="181"/>
      <c r="C661" s="182" t="s">
        <v>589</v>
      </c>
      <c r="D661" s="182" t="s">
        <v>259</v>
      </c>
      <c r="E661" s="183" t="s">
        <v>4824</v>
      </c>
      <c r="F661" s="184" t="s">
        <v>4825</v>
      </c>
      <c r="G661" s="185" t="s">
        <v>774</v>
      </c>
      <c r="H661" s="186">
        <v>5</v>
      </c>
      <c r="I661" s="187"/>
      <c r="J661" s="188">
        <f>ROUND(I661*H661,2)</f>
        <v>0</v>
      </c>
      <c r="K661" s="184" t="s">
        <v>1</v>
      </c>
      <c r="L661" s="39"/>
      <c r="M661" s="189" t="s">
        <v>1</v>
      </c>
      <c r="N661" s="190" t="s">
        <v>40</v>
      </c>
      <c r="O661" s="77"/>
      <c r="P661" s="191">
        <f>O661*H661</f>
        <v>0</v>
      </c>
      <c r="Q661" s="191">
        <v>0</v>
      </c>
      <c r="R661" s="191">
        <f>Q661*H661</f>
        <v>0</v>
      </c>
      <c r="S661" s="191">
        <v>0</v>
      </c>
      <c r="T661" s="192">
        <f>S661*H661</f>
        <v>0</v>
      </c>
      <c r="U661" s="38"/>
      <c r="V661" s="38"/>
      <c r="W661" s="38"/>
      <c r="X661" s="38"/>
      <c r="Y661" s="38"/>
      <c r="Z661" s="38"/>
      <c r="AA661" s="38"/>
      <c r="AB661" s="38"/>
      <c r="AC661" s="38"/>
      <c r="AD661" s="38"/>
      <c r="AE661" s="38"/>
      <c r="AR661" s="193" t="s">
        <v>364</v>
      </c>
      <c r="AT661" s="193" t="s">
        <v>259</v>
      </c>
      <c r="AU661" s="193" t="s">
        <v>85</v>
      </c>
      <c r="AY661" s="19" t="s">
        <v>257</v>
      </c>
      <c r="BE661" s="194">
        <f>IF(N661="základní",J661,0)</f>
        <v>0</v>
      </c>
      <c r="BF661" s="194">
        <f>IF(N661="snížená",J661,0)</f>
        <v>0</v>
      </c>
      <c r="BG661" s="194">
        <f>IF(N661="zákl. přenesená",J661,0)</f>
        <v>0</v>
      </c>
      <c r="BH661" s="194">
        <f>IF(N661="sníž. přenesená",J661,0)</f>
        <v>0</v>
      </c>
      <c r="BI661" s="194">
        <f>IF(N661="nulová",J661,0)</f>
        <v>0</v>
      </c>
      <c r="BJ661" s="19" t="s">
        <v>82</v>
      </c>
      <c r="BK661" s="194">
        <f>ROUND(I661*H661,2)</f>
        <v>0</v>
      </c>
      <c r="BL661" s="19" t="s">
        <v>364</v>
      </c>
      <c r="BM661" s="193" t="s">
        <v>4826</v>
      </c>
    </row>
    <row r="662" s="12" customFormat="1" ht="22.8" customHeight="1">
      <c r="A662" s="12"/>
      <c r="B662" s="168"/>
      <c r="C662" s="12"/>
      <c r="D662" s="169" t="s">
        <v>74</v>
      </c>
      <c r="E662" s="179" t="s">
        <v>1774</v>
      </c>
      <c r="F662" s="179" t="s">
        <v>1775</v>
      </c>
      <c r="G662" s="12"/>
      <c r="H662" s="12"/>
      <c r="I662" s="171"/>
      <c r="J662" s="180">
        <f>BK662</f>
        <v>0</v>
      </c>
      <c r="K662" s="12"/>
      <c r="L662" s="168"/>
      <c r="M662" s="173"/>
      <c r="N662" s="174"/>
      <c r="O662" s="174"/>
      <c r="P662" s="175">
        <f>SUM(P663:P667)</f>
        <v>0</v>
      </c>
      <c r="Q662" s="174"/>
      <c r="R662" s="175">
        <f>SUM(R663:R667)</f>
        <v>0</v>
      </c>
      <c r="S662" s="174"/>
      <c r="T662" s="176">
        <f>SUM(T663:T667)</f>
        <v>0</v>
      </c>
      <c r="U662" s="12"/>
      <c r="V662" s="12"/>
      <c r="W662" s="12"/>
      <c r="X662" s="12"/>
      <c r="Y662" s="12"/>
      <c r="Z662" s="12"/>
      <c r="AA662" s="12"/>
      <c r="AB662" s="12"/>
      <c r="AC662" s="12"/>
      <c r="AD662" s="12"/>
      <c r="AE662" s="12"/>
      <c r="AR662" s="169" t="s">
        <v>85</v>
      </c>
      <c r="AT662" s="177" t="s">
        <v>74</v>
      </c>
      <c r="AU662" s="177" t="s">
        <v>82</v>
      </c>
      <c r="AY662" s="169" t="s">
        <v>257</v>
      </c>
      <c r="BK662" s="178">
        <f>SUM(BK663:BK667)</f>
        <v>0</v>
      </c>
    </row>
    <row r="663" s="2" customFormat="1" ht="44.25" customHeight="1">
      <c r="A663" s="38"/>
      <c r="B663" s="181"/>
      <c r="C663" s="182" t="s">
        <v>593</v>
      </c>
      <c r="D663" s="182" t="s">
        <v>259</v>
      </c>
      <c r="E663" s="183" t="s">
        <v>4827</v>
      </c>
      <c r="F663" s="184" t="s">
        <v>4828</v>
      </c>
      <c r="G663" s="185" t="s">
        <v>416</v>
      </c>
      <c r="H663" s="186">
        <v>1</v>
      </c>
      <c r="I663" s="187"/>
      <c r="J663" s="188">
        <f>ROUND(I663*H663,2)</f>
        <v>0</v>
      </c>
      <c r="K663" s="184" t="s">
        <v>1</v>
      </c>
      <c r="L663" s="39"/>
      <c r="M663" s="189" t="s">
        <v>1</v>
      </c>
      <c r="N663" s="190" t="s">
        <v>40</v>
      </c>
      <c r="O663" s="77"/>
      <c r="P663" s="191">
        <f>O663*H663</f>
        <v>0</v>
      </c>
      <c r="Q663" s="191">
        <v>0</v>
      </c>
      <c r="R663" s="191">
        <f>Q663*H663</f>
        <v>0</v>
      </c>
      <c r="S663" s="191">
        <v>0</v>
      </c>
      <c r="T663" s="192">
        <f>S663*H663</f>
        <v>0</v>
      </c>
      <c r="U663" s="38"/>
      <c r="V663" s="38"/>
      <c r="W663" s="38"/>
      <c r="X663" s="38"/>
      <c r="Y663" s="38"/>
      <c r="Z663" s="38"/>
      <c r="AA663" s="38"/>
      <c r="AB663" s="38"/>
      <c r="AC663" s="38"/>
      <c r="AD663" s="38"/>
      <c r="AE663" s="38"/>
      <c r="AR663" s="193" t="s">
        <v>364</v>
      </c>
      <c r="AT663" s="193" t="s">
        <v>259</v>
      </c>
      <c r="AU663" s="193" t="s">
        <v>85</v>
      </c>
      <c r="AY663" s="19" t="s">
        <v>257</v>
      </c>
      <c r="BE663" s="194">
        <f>IF(N663="základní",J663,0)</f>
        <v>0</v>
      </c>
      <c r="BF663" s="194">
        <f>IF(N663="snížená",J663,0)</f>
        <v>0</v>
      </c>
      <c r="BG663" s="194">
        <f>IF(N663="zákl. přenesená",J663,0)</f>
        <v>0</v>
      </c>
      <c r="BH663" s="194">
        <f>IF(N663="sníž. přenesená",J663,0)</f>
        <v>0</v>
      </c>
      <c r="BI663" s="194">
        <f>IF(N663="nulová",J663,0)</f>
        <v>0</v>
      </c>
      <c r="BJ663" s="19" t="s">
        <v>82</v>
      </c>
      <c r="BK663" s="194">
        <f>ROUND(I663*H663,2)</f>
        <v>0</v>
      </c>
      <c r="BL663" s="19" t="s">
        <v>364</v>
      </c>
      <c r="BM663" s="193" t="s">
        <v>4829</v>
      </c>
    </row>
    <row r="664" s="2" customFormat="1" ht="49.05" customHeight="1">
      <c r="A664" s="38"/>
      <c r="B664" s="181"/>
      <c r="C664" s="182" t="s">
        <v>599</v>
      </c>
      <c r="D664" s="182" t="s">
        <v>259</v>
      </c>
      <c r="E664" s="183" t="s">
        <v>1918</v>
      </c>
      <c r="F664" s="184" t="s">
        <v>1919</v>
      </c>
      <c r="G664" s="185" t="s">
        <v>774</v>
      </c>
      <c r="H664" s="186">
        <v>4</v>
      </c>
      <c r="I664" s="187"/>
      <c r="J664" s="188">
        <f>ROUND(I664*H664,2)</f>
        <v>0</v>
      </c>
      <c r="K664" s="184" t="s">
        <v>1</v>
      </c>
      <c r="L664" s="39"/>
      <c r="M664" s="189" t="s">
        <v>1</v>
      </c>
      <c r="N664" s="190" t="s">
        <v>40</v>
      </c>
      <c r="O664" s="77"/>
      <c r="P664" s="191">
        <f>O664*H664</f>
        <v>0</v>
      </c>
      <c r="Q664" s="191">
        <v>0</v>
      </c>
      <c r="R664" s="191">
        <f>Q664*H664</f>
        <v>0</v>
      </c>
      <c r="S664" s="191">
        <v>0</v>
      </c>
      <c r="T664" s="192">
        <f>S664*H664</f>
        <v>0</v>
      </c>
      <c r="U664" s="38"/>
      <c r="V664" s="38"/>
      <c r="W664" s="38"/>
      <c r="X664" s="38"/>
      <c r="Y664" s="38"/>
      <c r="Z664" s="38"/>
      <c r="AA664" s="38"/>
      <c r="AB664" s="38"/>
      <c r="AC664" s="38"/>
      <c r="AD664" s="38"/>
      <c r="AE664" s="38"/>
      <c r="AR664" s="193" t="s">
        <v>364</v>
      </c>
      <c r="AT664" s="193" t="s">
        <v>259</v>
      </c>
      <c r="AU664" s="193" t="s">
        <v>85</v>
      </c>
      <c r="AY664" s="19" t="s">
        <v>257</v>
      </c>
      <c r="BE664" s="194">
        <f>IF(N664="základní",J664,0)</f>
        <v>0</v>
      </c>
      <c r="BF664" s="194">
        <f>IF(N664="snížená",J664,0)</f>
        <v>0</v>
      </c>
      <c r="BG664" s="194">
        <f>IF(N664="zákl. přenesená",J664,0)</f>
        <v>0</v>
      </c>
      <c r="BH664" s="194">
        <f>IF(N664="sníž. přenesená",J664,0)</f>
        <v>0</v>
      </c>
      <c r="BI664" s="194">
        <f>IF(N664="nulová",J664,0)</f>
        <v>0</v>
      </c>
      <c r="BJ664" s="19" t="s">
        <v>82</v>
      </c>
      <c r="BK664" s="194">
        <f>ROUND(I664*H664,2)</f>
        <v>0</v>
      </c>
      <c r="BL664" s="19" t="s">
        <v>364</v>
      </c>
      <c r="BM664" s="193" t="s">
        <v>4830</v>
      </c>
    </row>
    <row r="665" s="2" customFormat="1" ht="49.05" customHeight="1">
      <c r="A665" s="38"/>
      <c r="B665" s="181"/>
      <c r="C665" s="182" t="s">
        <v>603</v>
      </c>
      <c r="D665" s="182" t="s">
        <v>259</v>
      </c>
      <c r="E665" s="183" t="s">
        <v>1926</v>
      </c>
      <c r="F665" s="184" t="s">
        <v>1927</v>
      </c>
      <c r="G665" s="185" t="s">
        <v>774</v>
      </c>
      <c r="H665" s="186">
        <v>2</v>
      </c>
      <c r="I665" s="187"/>
      <c r="J665" s="188">
        <f>ROUND(I665*H665,2)</f>
        <v>0</v>
      </c>
      <c r="K665" s="184" t="s">
        <v>1</v>
      </c>
      <c r="L665" s="39"/>
      <c r="M665" s="189" t="s">
        <v>1</v>
      </c>
      <c r="N665" s="190" t="s">
        <v>40</v>
      </c>
      <c r="O665" s="77"/>
      <c r="P665" s="191">
        <f>O665*H665</f>
        <v>0</v>
      </c>
      <c r="Q665" s="191">
        <v>0</v>
      </c>
      <c r="R665" s="191">
        <f>Q665*H665</f>
        <v>0</v>
      </c>
      <c r="S665" s="191">
        <v>0</v>
      </c>
      <c r="T665" s="192">
        <f>S665*H665</f>
        <v>0</v>
      </c>
      <c r="U665" s="38"/>
      <c r="V665" s="38"/>
      <c r="W665" s="38"/>
      <c r="X665" s="38"/>
      <c r="Y665" s="38"/>
      <c r="Z665" s="38"/>
      <c r="AA665" s="38"/>
      <c r="AB665" s="38"/>
      <c r="AC665" s="38"/>
      <c r="AD665" s="38"/>
      <c r="AE665" s="38"/>
      <c r="AR665" s="193" t="s">
        <v>364</v>
      </c>
      <c r="AT665" s="193" t="s">
        <v>259</v>
      </c>
      <c r="AU665" s="193" t="s">
        <v>85</v>
      </c>
      <c r="AY665" s="19" t="s">
        <v>257</v>
      </c>
      <c r="BE665" s="194">
        <f>IF(N665="základní",J665,0)</f>
        <v>0</v>
      </c>
      <c r="BF665" s="194">
        <f>IF(N665="snížená",J665,0)</f>
        <v>0</v>
      </c>
      <c r="BG665" s="194">
        <f>IF(N665="zákl. přenesená",J665,0)</f>
        <v>0</v>
      </c>
      <c r="BH665" s="194">
        <f>IF(N665="sníž. přenesená",J665,0)</f>
        <v>0</v>
      </c>
      <c r="BI665" s="194">
        <f>IF(N665="nulová",J665,0)</f>
        <v>0</v>
      </c>
      <c r="BJ665" s="19" t="s">
        <v>82</v>
      </c>
      <c r="BK665" s="194">
        <f>ROUND(I665*H665,2)</f>
        <v>0</v>
      </c>
      <c r="BL665" s="19" t="s">
        <v>364</v>
      </c>
      <c r="BM665" s="193" t="s">
        <v>4831</v>
      </c>
    </row>
    <row r="666" s="2" customFormat="1" ht="49.05" customHeight="1">
      <c r="A666" s="38"/>
      <c r="B666" s="181"/>
      <c r="C666" s="182" t="s">
        <v>613</v>
      </c>
      <c r="D666" s="182" t="s">
        <v>259</v>
      </c>
      <c r="E666" s="183" t="s">
        <v>4832</v>
      </c>
      <c r="F666" s="184" t="s">
        <v>4833</v>
      </c>
      <c r="G666" s="185" t="s">
        <v>774</v>
      </c>
      <c r="H666" s="186">
        <v>2</v>
      </c>
      <c r="I666" s="187"/>
      <c r="J666" s="188">
        <f>ROUND(I666*H666,2)</f>
        <v>0</v>
      </c>
      <c r="K666" s="184" t="s">
        <v>1</v>
      </c>
      <c r="L666" s="39"/>
      <c r="M666" s="189" t="s">
        <v>1</v>
      </c>
      <c r="N666" s="190" t="s">
        <v>40</v>
      </c>
      <c r="O666" s="77"/>
      <c r="P666" s="191">
        <f>O666*H666</f>
        <v>0</v>
      </c>
      <c r="Q666" s="191">
        <v>0</v>
      </c>
      <c r="R666" s="191">
        <f>Q666*H666</f>
        <v>0</v>
      </c>
      <c r="S666" s="191">
        <v>0</v>
      </c>
      <c r="T666" s="192">
        <f>S666*H666</f>
        <v>0</v>
      </c>
      <c r="U666" s="38"/>
      <c r="V666" s="38"/>
      <c r="W666" s="38"/>
      <c r="X666" s="38"/>
      <c r="Y666" s="38"/>
      <c r="Z666" s="38"/>
      <c r="AA666" s="38"/>
      <c r="AB666" s="38"/>
      <c r="AC666" s="38"/>
      <c r="AD666" s="38"/>
      <c r="AE666" s="38"/>
      <c r="AR666" s="193" t="s">
        <v>364</v>
      </c>
      <c r="AT666" s="193" t="s">
        <v>259</v>
      </c>
      <c r="AU666" s="193" t="s">
        <v>85</v>
      </c>
      <c r="AY666" s="19" t="s">
        <v>257</v>
      </c>
      <c r="BE666" s="194">
        <f>IF(N666="základní",J666,0)</f>
        <v>0</v>
      </c>
      <c r="BF666" s="194">
        <f>IF(N666="snížená",J666,0)</f>
        <v>0</v>
      </c>
      <c r="BG666" s="194">
        <f>IF(N666="zákl. přenesená",J666,0)</f>
        <v>0</v>
      </c>
      <c r="BH666" s="194">
        <f>IF(N666="sníž. přenesená",J666,0)</f>
        <v>0</v>
      </c>
      <c r="BI666" s="194">
        <f>IF(N666="nulová",J666,0)</f>
        <v>0</v>
      </c>
      <c r="BJ666" s="19" t="s">
        <v>82</v>
      </c>
      <c r="BK666" s="194">
        <f>ROUND(I666*H666,2)</f>
        <v>0</v>
      </c>
      <c r="BL666" s="19" t="s">
        <v>364</v>
      </c>
      <c r="BM666" s="193" t="s">
        <v>4834</v>
      </c>
    </row>
    <row r="667" s="2" customFormat="1" ht="49.05" customHeight="1">
      <c r="A667" s="38"/>
      <c r="B667" s="181"/>
      <c r="C667" s="182" t="s">
        <v>622</v>
      </c>
      <c r="D667" s="182" t="s">
        <v>259</v>
      </c>
      <c r="E667" s="183" t="s">
        <v>4835</v>
      </c>
      <c r="F667" s="184" t="s">
        <v>4836</v>
      </c>
      <c r="G667" s="185" t="s">
        <v>774</v>
      </c>
      <c r="H667" s="186">
        <v>2</v>
      </c>
      <c r="I667" s="187"/>
      <c r="J667" s="188">
        <f>ROUND(I667*H667,2)</f>
        <v>0</v>
      </c>
      <c r="K667" s="184" t="s">
        <v>1</v>
      </c>
      <c r="L667" s="39"/>
      <c r="M667" s="189" t="s">
        <v>1</v>
      </c>
      <c r="N667" s="190" t="s">
        <v>40</v>
      </c>
      <c r="O667" s="77"/>
      <c r="P667" s="191">
        <f>O667*H667</f>
        <v>0</v>
      </c>
      <c r="Q667" s="191">
        <v>0</v>
      </c>
      <c r="R667" s="191">
        <f>Q667*H667</f>
        <v>0</v>
      </c>
      <c r="S667" s="191">
        <v>0</v>
      </c>
      <c r="T667" s="192">
        <f>S667*H667</f>
        <v>0</v>
      </c>
      <c r="U667" s="38"/>
      <c r="V667" s="38"/>
      <c r="W667" s="38"/>
      <c r="X667" s="38"/>
      <c r="Y667" s="38"/>
      <c r="Z667" s="38"/>
      <c r="AA667" s="38"/>
      <c r="AB667" s="38"/>
      <c r="AC667" s="38"/>
      <c r="AD667" s="38"/>
      <c r="AE667" s="38"/>
      <c r="AR667" s="193" t="s">
        <v>364</v>
      </c>
      <c r="AT667" s="193" t="s">
        <v>259</v>
      </c>
      <c r="AU667" s="193" t="s">
        <v>85</v>
      </c>
      <c r="AY667" s="19" t="s">
        <v>257</v>
      </c>
      <c r="BE667" s="194">
        <f>IF(N667="základní",J667,0)</f>
        <v>0</v>
      </c>
      <c r="BF667" s="194">
        <f>IF(N667="snížená",J667,0)</f>
        <v>0</v>
      </c>
      <c r="BG667" s="194">
        <f>IF(N667="zákl. přenesená",J667,0)</f>
        <v>0</v>
      </c>
      <c r="BH667" s="194">
        <f>IF(N667="sníž. přenesená",J667,0)</f>
        <v>0</v>
      </c>
      <c r="BI667" s="194">
        <f>IF(N667="nulová",J667,0)</f>
        <v>0</v>
      </c>
      <c r="BJ667" s="19" t="s">
        <v>82</v>
      </c>
      <c r="BK667" s="194">
        <f>ROUND(I667*H667,2)</f>
        <v>0</v>
      </c>
      <c r="BL667" s="19" t="s">
        <v>364</v>
      </c>
      <c r="BM667" s="193" t="s">
        <v>4837</v>
      </c>
    </row>
    <row r="668" s="12" customFormat="1" ht="22.8" customHeight="1">
      <c r="A668" s="12"/>
      <c r="B668" s="168"/>
      <c r="C668" s="12"/>
      <c r="D668" s="169" t="s">
        <v>74</v>
      </c>
      <c r="E668" s="179" t="s">
        <v>1933</v>
      </c>
      <c r="F668" s="179" t="s">
        <v>1934</v>
      </c>
      <c r="G668" s="12"/>
      <c r="H668" s="12"/>
      <c r="I668" s="171"/>
      <c r="J668" s="180">
        <f>BK668</f>
        <v>0</v>
      </c>
      <c r="K668" s="12"/>
      <c r="L668" s="168"/>
      <c r="M668" s="173"/>
      <c r="N668" s="174"/>
      <c r="O668" s="174"/>
      <c r="P668" s="175">
        <f>SUM(P669:P670)</f>
        <v>0</v>
      </c>
      <c r="Q668" s="174"/>
      <c r="R668" s="175">
        <f>SUM(R669:R670)</f>
        <v>0</v>
      </c>
      <c r="S668" s="174"/>
      <c r="T668" s="176">
        <f>SUM(T669:T670)</f>
        <v>0</v>
      </c>
      <c r="U668" s="12"/>
      <c r="V668" s="12"/>
      <c r="W668" s="12"/>
      <c r="X668" s="12"/>
      <c r="Y668" s="12"/>
      <c r="Z668" s="12"/>
      <c r="AA668" s="12"/>
      <c r="AB668" s="12"/>
      <c r="AC668" s="12"/>
      <c r="AD668" s="12"/>
      <c r="AE668" s="12"/>
      <c r="AR668" s="169" t="s">
        <v>85</v>
      </c>
      <c r="AT668" s="177" t="s">
        <v>74</v>
      </c>
      <c r="AU668" s="177" t="s">
        <v>82</v>
      </c>
      <c r="AY668" s="169" t="s">
        <v>257</v>
      </c>
      <c r="BK668" s="178">
        <f>SUM(BK669:BK670)</f>
        <v>0</v>
      </c>
    </row>
    <row r="669" s="2" customFormat="1" ht="49.05" customHeight="1">
      <c r="A669" s="38"/>
      <c r="B669" s="181"/>
      <c r="C669" s="182" t="s">
        <v>627</v>
      </c>
      <c r="D669" s="182" t="s">
        <v>259</v>
      </c>
      <c r="E669" s="183" t="s">
        <v>4838</v>
      </c>
      <c r="F669" s="184" t="s">
        <v>4839</v>
      </c>
      <c r="G669" s="185" t="s">
        <v>422</v>
      </c>
      <c r="H669" s="186">
        <v>20</v>
      </c>
      <c r="I669" s="187"/>
      <c r="J669" s="188">
        <f>ROUND(I669*H669,2)</f>
        <v>0</v>
      </c>
      <c r="K669" s="184" t="s">
        <v>1</v>
      </c>
      <c r="L669" s="39"/>
      <c r="M669" s="189" t="s">
        <v>1</v>
      </c>
      <c r="N669" s="190" t="s">
        <v>40</v>
      </c>
      <c r="O669" s="77"/>
      <c r="P669" s="191">
        <f>O669*H669</f>
        <v>0</v>
      </c>
      <c r="Q669" s="191">
        <v>0</v>
      </c>
      <c r="R669" s="191">
        <f>Q669*H669</f>
        <v>0</v>
      </c>
      <c r="S669" s="191">
        <v>0</v>
      </c>
      <c r="T669" s="192">
        <f>S669*H669</f>
        <v>0</v>
      </c>
      <c r="U669" s="38"/>
      <c r="V669" s="38"/>
      <c r="W669" s="38"/>
      <c r="X669" s="38"/>
      <c r="Y669" s="38"/>
      <c r="Z669" s="38"/>
      <c r="AA669" s="38"/>
      <c r="AB669" s="38"/>
      <c r="AC669" s="38"/>
      <c r="AD669" s="38"/>
      <c r="AE669" s="38"/>
      <c r="AR669" s="193" t="s">
        <v>364</v>
      </c>
      <c r="AT669" s="193" t="s">
        <v>259</v>
      </c>
      <c r="AU669" s="193" t="s">
        <v>85</v>
      </c>
      <c r="AY669" s="19" t="s">
        <v>257</v>
      </c>
      <c r="BE669" s="194">
        <f>IF(N669="základní",J669,0)</f>
        <v>0</v>
      </c>
      <c r="BF669" s="194">
        <f>IF(N669="snížená",J669,0)</f>
        <v>0</v>
      </c>
      <c r="BG669" s="194">
        <f>IF(N669="zákl. přenesená",J669,0)</f>
        <v>0</v>
      </c>
      <c r="BH669" s="194">
        <f>IF(N669="sníž. přenesená",J669,0)</f>
        <v>0</v>
      </c>
      <c r="BI669" s="194">
        <f>IF(N669="nulová",J669,0)</f>
        <v>0</v>
      </c>
      <c r="BJ669" s="19" t="s">
        <v>82</v>
      </c>
      <c r="BK669" s="194">
        <f>ROUND(I669*H669,2)</f>
        <v>0</v>
      </c>
      <c r="BL669" s="19" t="s">
        <v>364</v>
      </c>
      <c r="BM669" s="193" t="s">
        <v>4840</v>
      </c>
    </row>
    <row r="670" s="2" customFormat="1" ht="49.05" customHeight="1">
      <c r="A670" s="38"/>
      <c r="B670" s="181"/>
      <c r="C670" s="182" t="s">
        <v>647</v>
      </c>
      <c r="D670" s="182" t="s">
        <v>259</v>
      </c>
      <c r="E670" s="183" t="s">
        <v>4841</v>
      </c>
      <c r="F670" s="184" t="s">
        <v>4842</v>
      </c>
      <c r="G670" s="185" t="s">
        <v>422</v>
      </c>
      <c r="H670" s="186">
        <v>20</v>
      </c>
      <c r="I670" s="187"/>
      <c r="J670" s="188">
        <f>ROUND(I670*H670,2)</f>
        <v>0</v>
      </c>
      <c r="K670" s="184" t="s">
        <v>1</v>
      </c>
      <c r="L670" s="39"/>
      <c r="M670" s="189" t="s">
        <v>1</v>
      </c>
      <c r="N670" s="190" t="s">
        <v>40</v>
      </c>
      <c r="O670" s="77"/>
      <c r="P670" s="191">
        <f>O670*H670</f>
        <v>0</v>
      </c>
      <c r="Q670" s="191">
        <v>0</v>
      </c>
      <c r="R670" s="191">
        <f>Q670*H670</f>
        <v>0</v>
      </c>
      <c r="S670" s="191">
        <v>0</v>
      </c>
      <c r="T670" s="192">
        <f>S670*H670</f>
        <v>0</v>
      </c>
      <c r="U670" s="38"/>
      <c r="V670" s="38"/>
      <c r="W670" s="38"/>
      <c r="X670" s="38"/>
      <c r="Y670" s="38"/>
      <c r="Z670" s="38"/>
      <c r="AA670" s="38"/>
      <c r="AB670" s="38"/>
      <c r="AC670" s="38"/>
      <c r="AD670" s="38"/>
      <c r="AE670" s="38"/>
      <c r="AR670" s="193" t="s">
        <v>364</v>
      </c>
      <c r="AT670" s="193" t="s">
        <v>259</v>
      </c>
      <c r="AU670" s="193" t="s">
        <v>85</v>
      </c>
      <c r="AY670" s="19" t="s">
        <v>257</v>
      </c>
      <c r="BE670" s="194">
        <f>IF(N670="základní",J670,0)</f>
        <v>0</v>
      </c>
      <c r="BF670" s="194">
        <f>IF(N670="snížená",J670,0)</f>
        <v>0</v>
      </c>
      <c r="BG670" s="194">
        <f>IF(N670="zákl. přenesená",J670,0)</f>
        <v>0</v>
      </c>
      <c r="BH670" s="194">
        <f>IF(N670="sníž. přenesená",J670,0)</f>
        <v>0</v>
      </c>
      <c r="BI670" s="194">
        <f>IF(N670="nulová",J670,0)</f>
        <v>0</v>
      </c>
      <c r="BJ670" s="19" t="s">
        <v>82</v>
      </c>
      <c r="BK670" s="194">
        <f>ROUND(I670*H670,2)</f>
        <v>0</v>
      </c>
      <c r="BL670" s="19" t="s">
        <v>364</v>
      </c>
      <c r="BM670" s="193" t="s">
        <v>4843</v>
      </c>
    </row>
    <row r="671" s="12" customFormat="1" ht="22.8" customHeight="1">
      <c r="A671" s="12"/>
      <c r="B671" s="168"/>
      <c r="C671" s="12"/>
      <c r="D671" s="169" t="s">
        <v>74</v>
      </c>
      <c r="E671" s="179" t="s">
        <v>2022</v>
      </c>
      <c r="F671" s="179" t="s">
        <v>2023</v>
      </c>
      <c r="G671" s="12"/>
      <c r="H671" s="12"/>
      <c r="I671" s="171"/>
      <c r="J671" s="180">
        <f>BK671</f>
        <v>0</v>
      </c>
      <c r="K671" s="12"/>
      <c r="L671" s="168"/>
      <c r="M671" s="173"/>
      <c r="N671" s="174"/>
      <c r="O671" s="174"/>
      <c r="P671" s="175">
        <f>SUM(P672:P961)</f>
        <v>0</v>
      </c>
      <c r="Q671" s="174"/>
      <c r="R671" s="175">
        <f>SUM(R672:R961)</f>
        <v>0.30765599999999999</v>
      </c>
      <c r="S671" s="174"/>
      <c r="T671" s="176">
        <f>SUM(T672:T961)</f>
        <v>0</v>
      </c>
      <c r="U671" s="12"/>
      <c r="V671" s="12"/>
      <c r="W671" s="12"/>
      <c r="X671" s="12"/>
      <c r="Y671" s="12"/>
      <c r="Z671" s="12"/>
      <c r="AA671" s="12"/>
      <c r="AB671" s="12"/>
      <c r="AC671" s="12"/>
      <c r="AD671" s="12"/>
      <c r="AE671" s="12"/>
      <c r="AR671" s="169" t="s">
        <v>85</v>
      </c>
      <c r="AT671" s="177" t="s">
        <v>74</v>
      </c>
      <c r="AU671" s="177" t="s">
        <v>82</v>
      </c>
      <c r="AY671" s="169" t="s">
        <v>257</v>
      </c>
      <c r="BK671" s="178">
        <f>SUM(BK672:BK961)</f>
        <v>0</v>
      </c>
    </row>
    <row r="672" s="2" customFormat="1" ht="21.75" customHeight="1">
      <c r="A672" s="38"/>
      <c r="B672" s="181"/>
      <c r="C672" s="182" t="s">
        <v>655</v>
      </c>
      <c r="D672" s="182" t="s">
        <v>259</v>
      </c>
      <c r="E672" s="183" t="s">
        <v>2025</v>
      </c>
      <c r="F672" s="184" t="s">
        <v>2026</v>
      </c>
      <c r="G672" s="185" t="s">
        <v>323</v>
      </c>
      <c r="H672" s="186">
        <v>496.79000000000002</v>
      </c>
      <c r="I672" s="187"/>
      <c r="J672" s="188">
        <f>ROUND(I672*H672,2)</f>
        <v>0</v>
      </c>
      <c r="K672" s="184" t="s">
        <v>263</v>
      </c>
      <c r="L672" s="39"/>
      <c r="M672" s="189" t="s">
        <v>1</v>
      </c>
      <c r="N672" s="190" t="s">
        <v>40</v>
      </c>
      <c r="O672" s="77"/>
      <c r="P672" s="191">
        <f>O672*H672</f>
        <v>0</v>
      </c>
      <c r="Q672" s="191">
        <v>0</v>
      </c>
      <c r="R672" s="191">
        <f>Q672*H672</f>
        <v>0</v>
      </c>
      <c r="S672" s="191">
        <v>0</v>
      </c>
      <c r="T672" s="192">
        <f>S672*H672</f>
        <v>0</v>
      </c>
      <c r="U672" s="38"/>
      <c r="V672" s="38"/>
      <c r="W672" s="38"/>
      <c r="X672" s="38"/>
      <c r="Y672" s="38"/>
      <c r="Z672" s="38"/>
      <c r="AA672" s="38"/>
      <c r="AB672" s="38"/>
      <c r="AC672" s="38"/>
      <c r="AD672" s="38"/>
      <c r="AE672" s="38"/>
      <c r="AR672" s="193" t="s">
        <v>364</v>
      </c>
      <c r="AT672" s="193" t="s">
        <v>259</v>
      </c>
      <c r="AU672" s="193" t="s">
        <v>85</v>
      </c>
      <c r="AY672" s="19" t="s">
        <v>257</v>
      </c>
      <c r="BE672" s="194">
        <f>IF(N672="základní",J672,0)</f>
        <v>0</v>
      </c>
      <c r="BF672" s="194">
        <f>IF(N672="snížená",J672,0)</f>
        <v>0</v>
      </c>
      <c r="BG672" s="194">
        <f>IF(N672="zákl. přenesená",J672,0)</f>
        <v>0</v>
      </c>
      <c r="BH672" s="194">
        <f>IF(N672="sníž. přenesená",J672,0)</f>
        <v>0</v>
      </c>
      <c r="BI672" s="194">
        <f>IF(N672="nulová",J672,0)</f>
        <v>0</v>
      </c>
      <c r="BJ672" s="19" t="s">
        <v>82</v>
      </c>
      <c r="BK672" s="194">
        <f>ROUND(I672*H672,2)</f>
        <v>0</v>
      </c>
      <c r="BL672" s="19" t="s">
        <v>364</v>
      </c>
      <c r="BM672" s="193" t="s">
        <v>796</v>
      </c>
    </row>
    <row r="673" s="13" customFormat="1">
      <c r="A673" s="13"/>
      <c r="B673" s="195"/>
      <c r="C673" s="13"/>
      <c r="D673" s="196" t="s">
        <v>265</v>
      </c>
      <c r="E673" s="197" t="s">
        <v>1</v>
      </c>
      <c r="F673" s="198" t="s">
        <v>4647</v>
      </c>
      <c r="G673" s="13"/>
      <c r="H673" s="197" t="s">
        <v>1</v>
      </c>
      <c r="I673" s="199"/>
      <c r="J673" s="13"/>
      <c r="K673" s="13"/>
      <c r="L673" s="195"/>
      <c r="M673" s="200"/>
      <c r="N673" s="201"/>
      <c r="O673" s="201"/>
      <c r="P673" s="201"/>
      <c r="Q673" s="201"/>
      <c r="R673" s="201"/>
      <c r="S673" s="201"/>
      <c r="T673" s="202"/>
      <c r="U673" s="13"/>
      <c r="V673" s="13"/>
      <c r="W673" s="13"/>
      <c r="X673" s="13"/>
      <c r="Y673" s="13"/>
      <c r="Z673" s="13"/>
      <c r="AA673" s="13"/>
      <c r="AB673" s="13"/>
      <c r="AC673" s="13"/>
      <c r="AD673" s="13"/>
      <c r="AE673" s="13"/>
      <c r="AT673" s="197" t="s">
        <v>265</v>
      </c>
      <c r="AU673" s="197" t="s">
        <v>85</v>
      </c>
      <c r="AV673" s="13" t="s">
        <v>82</v>
      </c>
      <c r="AW673" s="13" t="s">
        <v>32</v>
      </c>
      <c r="AX673" s="13" t="s">
        <v>75</v>
      </c>
      <c r="AY673" s="197" t="s">
        <v>257</v>
      </c>
    </row>
    <row r="674" s="14" customFormat="1">
      <c r="A674" s="14"/>
      <c r="B674" s="203"/>
      <c r="C674" s="14"/>
      <c r="D674" s="196" t="s">
        <v>265</v>
      </c>
      <c r="E674" s="204" t="s">
        <v>1</v>
      </c>
      <c r="F674" s="205" t="s">
        <v>4665</v>
      </c>
      <c r="G674" s="14"/>
      <c r="H674" s="206">
        <v>25.239999999999998</v>
      </c>
      <c r="I674" s="207"/>
      <c r="J674" s="14"/>
      <c r="K674" s="14"/>
      <c r="L674" s="203"/>
      <c r="M674" s="208"/>
      <c r="N674" s="209"/>
      <c r="O674" s="209"/>
      <c r="P674" s="209"/>
      <c r="Q674" s="209"/>
      <c r="R674" s="209"/>
      <c r="S674" s="209"/>
      <c r="T674" s="210"/>
      <c r="U674" s="14"/>
      <c r="V674" s="14"/>
      <c r="W674" s="14"/>
      <c r="X674" s="14"/>
      <c r="Y674" s="14"/>
      <c r="Z674" s="14"/>
      <c r="AA674" s="14"/>
      <c r="AB674" s="14"/>
      <c r="AC674" s="14"/>
      <c r="AD674" s="14"/>
      <c r="AE674" s="14"/>
      <c r="AT674" s="204" t="s">
        <v>265</v>
      </c>
      <c r="AU674" s="204" t="s">
        <v>85</v>
      </c>
      <c r="AV674" s="14" t="s">
        <v>85</v>
      </c>
      <c r="AW674" s="14" t="s">
        <v>32</v>
      </c>
      <c r="AX674" s="14" t="s">
        <v>75</v>
      </c>
      <c r="AY674" s="204" t="s">
        <v>257</v>
      </c>
    </row>
    <row r="675" s="13" customFormat="1">
      <c r="A675" s="13"/>
      <c r="B675" s="195"/>
      <c r="C675" s="13"/>
      <c r="D675" s="196" t="s">
        <v>265</v>
      </c>
      <c r="E675" s="197" t="s">
        <v>1</v>
      </c>
      <c r="F675" s="198" t="s">
        <v>4649</v>
      </c>
      <c r="G675" s="13"/>
      <c r="H675" s="197" t="s">
        <v>1</v>
      </c>
      <c r="I675" s="199"/>
      <c r="J675" s="13"/>
      <c r="K675" s="13"/>
      <c r="L675" s="195"/>
      <c r="M675" s="200"/>
      <c r="N675" s="201"/>
      <c r="O675" s="201"/>
      <c r="P675" s="201"/>
      <c r="Q675" s="201"/>
      <c r="R675" s="201"/>
      <c r="S675" s="201"/>
      <c r="T675" s="202"/>
      <c r="U675" s="13"/>
      <c r="V675" s="13"/>
      <c r="W675" s="13"/>
      <c r="X675" s="13"/>
      <c r="Y675" s="13"/>
      <c r="Z675" s="13"/>
      <c r="AA675" s="13"/>
      <c r="AB675" s="13"/>
      <c r="AC675" s="13"/>
      <c r="AD675" s="13"/>
      <c r="AE675" s="13"/>
      <c r="AT675" s="197" t="s">
        <v>265</v>
      </c>
      <c r="AU675" s="197" t="s">
        <v>85</v>
      </c>
      <c r="AV675" s="13" t="s">
        <v>82</v>
      </c>
      <c r="AW675" s="13" t="s">
        <v>32</v>
      </c>
      <c r="AX675" s="13" t="s">
        <v>75</v>
      </c>
      <c r="AY675" s="197" t="s">
        <v>257</v>
      </c>
    </row>
    <row r="676" s="14" customFormat="1">
      <c r="A676" s="14"/>
      <c r="B676" s="203"/>
      <c r="C676" s="14"/>
      <c r="D676" s="196" t="s">
        <v>265</v>
      </c>
      <c r="E676" s="204" t="s">
        <v>1</v>
      </c>
      <c r="F676" s="205" t="s">
        <v>4666</v>
      </c>
      <c r="G676" s="14"/>
      <c r="H676" s="206">
        <v>16.190000000000001</v>
      </c>
      <c r="I676" s="207"/>
      <c r="J676" s="14"/>
      <c r="K676" s="14"/>
      <c r="L676" s="203"/>
      <c r="M676" s="208"/>
      <c r="N676" s="209"/>
      <c r="O676" s="209"/>
      <c r="P676" s="209"/>
      <c r="Q676" s="209"/>
      <c r="R676" s="209"/>
      <c r="S676" s="209"/>
      <c r="T676" s="210"/>
      <c r="U676" s="14"/>
      <c r="V676" s="14"/>
      <c r="W676" s="14"/>
      <c r="X676" s="14"/>
      <c r="Y676" s="14"/>
      <c r="Z676" s="14"/>
      <c r="AA676" s="14"/>
      <c r="AB676" s="14"/>
      <c r="AC676" s="14"/>
      <c r="AD676" s="14"/>
      <c r="AE676" s="14"/>
      <c r="AT676" s="204" t="s">
        <v>265</v>
      </c>
      <c r="AU676" s="204" t="s">
        <v>85</v>
      </c>
      <c r="AV676" s="14" t="s">
        <v>85</v>
      </c>
      <c r="AW676" s="14" t="s">
        <v>32</v>
      </c>
      <c r="AX676" s="14" t="s">
        <v>75</v>
      </c>
      <c r="AY676" s="204" t="s">
        <v>257</v>
      </c>
    </row>
    <row r="677" s="13" customFormat="1">
      <c r="A677" s="13"/>
      <c r="B677" s="195"/>
      <c r="C677" s="13"/>
      <c r="D677" s="196" t="s">
        <v>265</v>
      </c>
      <c r="E677" s="197" t="s">
        <v>1</v>
      </c>
      <c r="F677" s="198" t="s">
        <v>4667</v>
      </c>
      <c r="G677" s="13"/>
      <c r="H677" s="197" t="s">
        <v>1</v>
      </c>
      <c r="I677" s="199"/>
      <c r="J677" s="13"/>
      <c r="K677" s="13"/>
      <c r="L677" s="195"/>
      <c r="M677" s="200"/>
      <c r="N677" s="201"/>
      <c r="O677" s="201"/>
      <c r="P677" s="201"/>
      <c r="Q677" s="201"/>
      <c r="R677" s="201"/>
      <c r="S677" s="201"/>
      <c r="T677" s="202"/>
      <c r="U677" s="13"/>
      <c r="V677" s="13"/>
      <c r="W677" s="13"/>
      <c r="X677" s="13"/>
      <c r="Y677" s="13"/>
      <c r="Z677" s="13"/>
      <c r="AA677" s="13"/>
      <c r="AB677" s="13"/>
      <c r="AC677" s="13"/>
      <c r="AD677" s="13"/>
      <c r="AE677" s="13"/>
      <c r="AT677" s="197" t="s">
        <v>265</v>
      </c>
      <c r="AU677" s="197" t="s">
        <v>85</v>
      </c>
      <c r="AV677" s="13" t="s">
        <v>82</v>
      </c>
      <c r="AW677" s="13" t="s">
        <v>32</v>
      </c>
      <c r="AX677" s="13" t="s">
        <v>75</v>
      </c>
      <c r="AY677" s="197" t="s">
        <v>257</v>
      </c>
    </row>
    <row r="678" s="14" customFormat="1">
      <c r="A678" s="14"/>
      <c r="B678" s="203"/>
      <c r="C678" s="14"/>
      <c r="D678" s="196" t="s">
        <v>265</v>
      </c>
      <c r="E678" s="204" t="s">
        <v>1</v>
      </c>
      <c r="F678" s="205" t="s">
        <v>4668</v>
      </c>
      <c r="G678" s="14"/>
      <c r="H678" s="206">
        <v>24.489999999999998</v>
      </c>
      <c r="I678" s="207"/>
      <c r="J678" s="14"/>
      <c r="K678" s="14"/>
      <c r="L678" s="203"/>
      <c r="M678" s="208"/>
      <c r="N678" s="209"/>
      <c r="O678" s="209"/>
      <c r="P678" s="209"/>
      <c r="Q678" s="209"/>
      <c r="R678" s="209"/>
      <c r="S678" s="209"/>
      <c r="T678" s="210"/>
      <c r="U678" s="14"/>
      <c r="V678" s="14"/>
      <c r="W678" s="14"/>
      <c r="X678" s="14"/>
      <c r="Y678" s="14"/>
      <c r="Z678" s="14"/>
      <c r="AA678" s="14"/>
      <c r="AB678" s="14"/>
      <c r="AC678" s="14"/>
      <c r="AD678" s="14"/>
      <c r="AE678" s="14"/>
      <c r="AT678" s="204" t="s">
        <v>265</v>
      </c>
      <c r="AU678" s="204" t="s">
        <v>85</v>
      </c>
      <c r="AV678" s="14" t="s">
        <v>85</v>
      </c>
      <c r="AW678" s="14" t="s">
        <v>32</v>
      </c>
      <c r="AX678" s="14" t="s">
        <v>75</v>
      </c>
      <c r="AY678" s="204" t="s">
        <v>257</v>
      </c>
    </row>
    <row r="679" s="13" customFormat="1">
      <c r="A679" s="13"/>
      <c r="B679" s="195"/>
      <c r="C679" s="13"/>
      <c r="D679" s="196" t="s">
        <v>265</v>
      </c>
      <c r="E679" s="197" t="s">
        <v>1</v>
      </c>
      <c r="F679" s="198" t="s">
        <v>4669</v>
      </c>
      <c r="G679" s="13"/>
      <c r="H679" s="197" t="s">
        <v>1</v>
      </c>
      <c r="I679" s="199"/>
      <c r="J679" s="13"/>
      <c r="K679" s="13"/>
      <c r="L679" s="195"/>
      <c r="M679" s="200"/>
      <c r="N679" s="201"/>
      <c r="O679" s="201"/>
      <c r="P679" s="201"/>
      <c r="Q679" s="201"/>
      <c r="R679" s="201"/>
      <c r="S679" s="201"/>
      <c r="T679" s="202"/>
      <c r="U679" s="13"/>
      <c r="V679" s="13"/>
      <c r="W679" s="13"/>
      <c r="X679" s="13"/>
      <c r="Y679" s="13"/>
      <c r="Z679" s="13"/>
      <c r="AA679" s="13"/>
      <c r="AB679" s="13"/>
      <c r="AC679" s="13"/>
      <c r="AD679" s="13"/>
      <c r="AE679" s="13"/>
      <c r="AT679" s="197" t="s">
        <v>265</v>
      </c>
      <c r="AU679" s="197" t="s">
        <v>85</v>
      </c>
      <c r="AV679" s="13" t="s">
        <v>82</v>
      </c>
      <c r="AW679" s="13" t="s">
        <v>32</v>
      </c>
      <c r="AX679" s="13" t="s">
        <v>75</v>
      </c>
      <c r="AY679" s="197" t="s">
        <v>257</v>
      </c>
    </row>
    <row r="680" s="14" customFormat="1">
      <c r="A680" s="14"/>
      <c r="B680" s="203"/>
      <c r="C680" s="14"/>
      <c r="D680" s="196" t="s">
        <v>265</v>
      </c>
      <c r="E680" s="204" t="s">
        <v>1</v>
      </c>
      <c r="F680" s="205" t="s">
        <v>4670</v>
      </c>
      <c r="G680" s="14"/>
      <c r="H680" s="206">
        <v>12.16</v>
      </c>
      <c r="I680" s="207"/>
      <c r="J680" s="14"/>
      <c r="K680" s="14"/>
      <c r="L680" s="203"/>
      <c r="M680" s="208"/>
      <c r="N680" s="209"/>
      <c r="O680" s="209"/>
      <c r="P680" s="209"/>
      <c r="Q680" s="209"/>
      <c r="R680" s="209"/>
      <c r="S680" s="209"/>
      <c r="T680" s="210"/>
      <c r="U680" s="14"/>
      <c r="V680" s="14"/>
      <c r="W680" s="14"/>
      <c r="X680" s="14"/>
      <c r="Y680" s="14"/>
      <c r="Z680" s="14"/>
      <c r="AA680" s="14"/>
      <c r="AB680" s="14"/>
      <c r="AC680" s="14"/>
      <c r="AD680" s="14"/>
      <c r="AE680" s="14"/>
      <c r="AT680" s="204" t="s">
        <v>265</v>
      </c>
      <c r="AU680" s="204" t="s">
        <v>85</v>
      </c>
      <c r="AV680" s="14" t="s">
        <v>85</v>
      </c>
      <c r="AW680" s="14" t="s">
        <v>32</v>
      </c>
      <c r="AX680" s="14" t="s">
        <v>75</v>
      </c>
      <c r="AY680" s="204" t="s">
        <v>257</v>
      </c>
    </row>
    <row r="681" s="13" customFormat="1">
      <c r="A681" s="13"/>
      <c r="B681" s="195"/>
      <c r="C681" s="13"/>
      <c r="D681" s="196" t="s">
        <v>265</v>
      </c>
      <c r="E681" s="197" t="s">
        <v>1</v>
      </c>
      <c r="F681" s="198" t="s">
        <v>4671</v>
      </c>
      <c r="G681" s="13"/>
      <c r="H681" s="197" t="s">
        <v>1</v>
      </c>
      <c r="I681" s="199"/>
      <c r="J681" s="13"/>
      <c r="K681" s="13"/>
      <c r="L681" s="195"/>
      <c r="M681" s="200"/>
      <c r="N681" s="201"/>
      <c r="O681" s="201"/>
      <c r="P681" s="201"/>
      <c r="Q681" s="201"/>
      <c r="R681" s="201"/>
      <c r="S681" s="201"/>
      <c r="T681" s="202"/>
      <c r="U681" s="13"/>
      <c r="V681" s="13"/>
      <c r="W681" s="13"/>
      <c r="X681" s="13"/>
      <c r="Y681" s="13"/>
      <c r="Z681" s="13"/>
      <c r="AA681" s="13"/>
      <c r="AB681" s="13"/>
      <c r="AC681" s="13"/>
      <c r="AD681" s="13"/>
      <c r="AE681" s="13"/>
      <c r="AT681" s="197" t="s">
        <v>265</v>
      </c>
      <c r="AU681" s="197" t="s">
        <v>85</v>
      </c>
      <c r="AV681" s="13" t="s">
        <v>82</v>
      </c>
      <c r="AW681" s="13" t="s">
        <v>32</v>
      </c>
      <c r="AX681" s="13" t="s">
        <v>75</v>
      </c>
      <c r="AY681" s="197" t="s">
        <v>257</v>
      </c>
    </row>
    <row r="682" s="14" customFormat="1">
      <c r="A682" s="14"/>
      <c r="B682" s="203"/>
      <c r="C682" s="14"/>
      <c r="D682" s="196" t="s">
        <v>265</v>
      </c>
      <c r="E682" s="204" t="s">
        <v>1</v>
      </c>
      <c r="F682" s="205" t="s">
        <v>4672</v>
      </c>
      <c r="G682" s="14"/>
      <c r="H682" s="206">
        <v>30.32</v>
      </c>
      <c r="I682" s="207"/>
      <c r="J682" s="14"/>
      <c r="K682" s="14"/>
      <c r="L682" s="203"/>
      <c r="M682" s="208"/>
      <c r="N682" s="209"/>
      <c r="O682" s="209"/>
      <c r="P682" s="209"/>
      <c r="Q682" s="209"/>
      <c r="R682" s="209"/>
      <c r="S682" s="209"/>
      <c r="T682" s="210"/>
      <c r="U682" s="14"/>
      <c r="V682" s="14"/>
      <c r="W682" s="14"/>
      <c r="X682" s="14"/>
      <c r="Y682" s="14"/>
      <c r="Z682" s="14"/>
      <c r="AA682" s="14"/>
      <c r="AB682" s="14"/>
      <c r="AC682" s="14"/>
      <c r="AD682" s="14"/>
      <c r="AE682" s="14"/>
      <c r="AT682" s="204" t="s">
        <v>265</v>
      </c>
      <c r="AU682" s="204" t="s">
        <v>85</v>
      </c>
      <c r="AV682" s="14" t="s">
        <v>85</v>
      </c>
      <c r="AW682" s="14" t="s">
        <v>32</v>
      </c>
      <c r="AX682" s="14" t="s">
        <v>75</v>
      </c>
      <c r="AY682" s="204" t="s">
        <v>257</v>
      </c>
    </row>
    <row r="683" s="13" customFormat="1">
      <c r="A683" s="13"/>
      <c r="B683" s="195"/>
      <c r="C683" s="13"/>
      <c r="D683" s="196" t="s">
        <v>265</v>
      </c>
      <c r="E683" s="197" t="s">
        <v>1</v>
      </c>
      <c r="F683" s="198" t="s">
        <v>4673</v>
      </c>
      <c r="G683" s="13"/>
      <c r="H683" s="197" t="s">
        <v>1</v>
      </c>
      <c r="I683" s="199"/>
      <c r="J683" s="13"/>
      <c r="K683" s="13"/>
      <c r="L683" s="195"/>
      <c r="M683" s="200"/>
      <c r="N683" s="201"/>
      <c r="O683" s="201"/>
      <c r="P683" s="201"/>
      <c r="Q683" s="201"/>
      <c r="R683" s="201"/>
      <c r="S683" s="201"/>
      <c r="T683" s="202"/>
      <c r="U683" s="13"/>
      <c r="V683" s="13"/>
      <c r="W683" s="13"/>
      <c r="X683" s="13"/>
      <c r="Y683" s="13"/>
      <c r="Z683" s="13"/>
      <c r="AA683" s="13"/>
      <c r="AB683" s="13"/>
      <c r="AC683" s="13"/>
      <c r="AD683" s="13"/>
      <c r="AE683" s="13"/>
      <c r="AT683" s="197" t="s">
        <v>265</v>
      </c>
      <c r="AU683" s="197" t="s">
        <v>85</v>
      </c>
      <c r="AV683" s="13" t="s">
        <v>82</v>
      </c>
      <c r="AW683" s="13" t="s">
        <v>32</v>
      </c>
      <c r="AX683" s="13" t="s">
        <v>75</v>
      </c>
      <c r="AY683" s="197" t="s">
        <v>257</v>
      </c>
    </row>
    <row r="684" s="14" customFormat="1">
      <c r="A684" s="14"/>
      <c r="B684" s="203"/>
      <c r="C684" s="14"/>
      <c r="D684" s="196" t="s">
        <v>265</v>
      </c>
      <c r="E684" s="204" t="s">
        <v>1</v>
      </c>
      <c r="F684" s="205" t="s">
        <v>4152</v>
      </c>
      <c r="G684" s="14"/>
      <c r="H684" s="206">
        <v>19.739999999999998</v>
      </c>
      <c r="I684" s="207"/>
      <c r="J684" s="14"/>
      <c r="K684" s="14"/>
      <c r="L684" s="203"/>
      <c r="M684" s="208"/>
      <c r="N684" s="209"/>
      <c r="O684" s="209"/>
      <c r="P684" s="209"/>
      <c r="Q684" s="209"/>
      <c r="R684" s="209"/>
      <c r="S684" s="209"/>
      <c r="T684" s="210"/>
      <c r="U684" s="14"/>
      <c r="V684" s="14"/>
      <c r="W684" s="14"/>
      <c r="X684" s="14"/>
      <c r="Y684" s="14"/>
      <c r="Z684" s="14"/>
      <c r="AA684" s="14"/>
      <c r="AB684" s="14"/>
      <c r="AC684" s="14"/>
      <c r="AD684" s="14"/>
      <c r="AE684" s="14"/>
      <c r="AT684" s="204" t="s">
        <v>265</v>
      </c>
      <c r="AU684" s="204" t="s">
        <v>85</v>
      </c>
      <c r="AV684" s="14" t="s">
        <v>85</v>
      </c>
      <c r="AW684" s="14" t="s">
        <v>32</v>
      </c>
      <c r="AX684" s="14" t="s">
        <v>75</v>
      </c>
      <c r="AY684" s="204" t="s">
        <v>257</v>
      </c>
    </row>
    <row r="685" s="13" customFormat="1">
      <c r="A685" s="13"/>
      <c r="B685" s="195"/>
      <c r="C685" s="13"/>
      <c r="D685" s="196" t="s">
        <v>265</v>
      </c>
      <c r="E685" s="197" t="s">
        <v>1</v>
      </c>
      <c r="F685" s="198" t="s">
        <v>4674</v>
      </c>
      <c r="G685" s="13"/>
      <c r="H685" s="197" t="s">
        <v>1</v>
      </c>
      <c r="I685" s="199"/>
      <c r="J685" s="13"/>
      <c r="K685" s="13"/>
      <c r="L685" s="195"/>
      <c r="M685" s="200"/>
      <c r="N685" s="201"/>
      <c r="O685" s="201"/>
      <c r="P685" s="201"/>
      <c r="Q685" s="201"/>
      <c r="R685" s="201"/>
      <c r="S685" s="201"/>
      <c r="T685" s="202"/>
      <c r="U685" s="13"/>
      <c r="V685" s="13"/>
      <c r="W685" s="13"/>
      <c r="X685" s="13"/>
      <c r="Y685" s="13"/>
      <c r="Z685" s="13"/>
      <c r="AA685" s="13"/>
      <c r="AB685" s="13"/>
      <c r="AC685" s="13"/>
      <c r="AD685" s="13"/>
      <c r="AE685" s="13"/>
      <c r="AT685" s="197" t="s">
        <v>265</v>
      </c>
      <c r="AU685" s="197" t="s">
        <v>85</v>
      </c>
      <c r="AV685" s="13" t="s">
        <v>82</v>
      </c>
      <c r="AW685" s="13" t="s">
        <v>32</v>
      </c>
      <c r="AX685" s="13" t="s">
        <v>75</v>
      </c>
      <c r="AY685" s="197" t="s">
        <v>257</v>
      </c>
    </row>
    <row r="686" s="14" customFormat="1">
      <c r="A686" s="14"/>
      <c r="B686" s="203"/>
      <c r="C686" s="14"/>
      <c r="D686" s="196" t="s">
        <v>265</v>
      </c>
      <c r="E686" s="204" t="s">
        <v>1</v>
      </c>
      <c r="F686" s="205" t="s">
        <v>4675</v>
      </c>
      <c r="G686" s="14"/>
      <c r="H686" s="206">
        <v>14.33</v>
      </c>
      <c r="I686" s="207"/>
      <c r="J686" s="14"/>
      <c r="K686" s="14"/>
      <c r="L686" s="203"/>
      <c r="M686" s="208"/>
      <c r="N686" s="209"/>
      <c r="O686" s="209"/>
      <c r="P686" s="209"/>
      <c r="Q686" s="209"/>
      <c r="R686" s="209"/>
      <c r="S686" s="209"/>
      <c r="T686" s="210"/>
      <c r="U686" s="14"/>
      <c r="V686" s="14"/>
      <c r="W686" s="14"/>
      <c r="X686" s="14"/>
      <c r="Y686" s="14"/>
      <c r="Z686" s="14"/>
      <c r="AA686" s="14"/>
      <c r="AB686" s="14"/>
      <c r="AC686" s="14"/>
      <c r="AD686" s="14"/>
      <c r="AE686" s="14"/>
      <c r="AT686" s="204" t="s">
        <v>265</v>
      </c>
      <c r="AU686" s="204" t="s">
        <v>85</v>
      </c>
      <c r="AV686" s="14" t="s">
        <v>85</v>
      </c>
      <c r="AW686" s="14" t="s">
        <v>32</v>
      </c>
      <c r="AX686" s="14" t="s">
        <v>75</v>
      </c>
      <c r="AY686" s="204" t="s">
        <v>257</v>
      </c>
    </row>
    <row r="687" s="13" customFormat="1">
      <c r="A687" s="13"/>
      <c r="B687" s="195"/>
      <c r="C687" s="13"/>
      <c r="D687" s="196" t="s">
        <v>265</v>
      </c>
      <c r="E687" s="197" t="s">
        <v>1</v>
      </c>
      <c r="F687" s="198" t="s">
        <v>4676</v>
      </c>
      <c r="G687" s="13"/>
      <c r="H687" s="197" t="s">
        <v>1</v>
      </c>
      <c r="I687" s="199"/>
      <c r="J687" s="13"/>
      <c r="K687" s="13"/>
      <c r="L687" s="195"/>
      <c r="M687" s="200"/>
      <c r="N687" s="201"/>
      <c r="O687" s="201"/>
      <c r="P687" s="201"/>
      <c r="Q687" s="201"/>
      <c r="R687" s="201"/>
      <c r="S687" s="201"/>
      <c r="T687" s="202"/>
      <c r="U687" s="13"/>
      <c r="V687" s="13"/>
      <c r="W687" s="13"/>
      <c r="X687" s="13"/>
      <c r="Y687" s="13"/>
      <c r="Z687" s="13"/>
      <c r="AA687" s="13"/>
      <c r="AB687" s="13"/>
      <c r="AC687" s="13"/>
      <c r="AD687" s="13"/>
      <c r="AE687" s="13"/>
      <c r="AT687" s="197" t="s">
        <v>265</v>
      </c>
      <c r="AU687" s="197" t="s">
        <v>85</v>
      </c>
      <c r="AV687" s="13" t="s">
        <v>82</v>
      </c>
      <c r="AW687" s="13" t="s">
        <v>32</v>
      </c>
      <c r="AX687" s="13" t="s">
        <v>75</v>
      </c>
      <c r="AY687" s="197" t="s">
        <v>257</v>
      </c>
    </row>
    <row r="688" s="14" customFormat="1">
      <c r="A688" s="14"/>
      <c r="B688" s="203"/>
      <c r="C688" s="14"/>
      <c r="D688" s="196" t="s">
        <v>265</v>
      </c>
      <c r="E688" s="204" t="s">
        <v>1</v>
      </c>
      <c r="F688" s="205" t="s">
        <v>4677</v>
      </c>
      <c r="G688" s="14"/>
      <c r="H688" s="206">
        <v>23.780000000000001</v>
      </c>
      <c r="I688" s="207"/>
      <c r="J688" s="14"/>
      <c r="K688" s="14"/>
      <c r="L688" s="203"/>
      <c r="M688" s="208"/>
      <c r="N688" s="209"/>
      <c r="O688" s="209"/>
      <c r="P688" s="209"/>
      <c r="Q688" s="209"/>
      <c r="R688" s="209"/>
      <c r="S688" s="209"/>
      <c r="T688" s="210"/>
      <c r="U688" s="14"/>
      <c r="V688" s="14"/>
      <c r="W688" s="14"/>
      <c r="X688" s="14"/>
      <c r="Y688" s="14"/>
      <c r="Z688" s="14"/>
      <c r="AA688" s="14"/>
      <c r="AB688" s="14"/>
      <c r="AC688" s="14"/>
      <c r="AD688" s="14"/>
      <c r="AE688" s="14"/>
      <c r="AT688" s="204" t="s">
        <v>265</v>
      </c>
      <c r="AU688" s="204" t="s">
        <v>85</v>
      </c>
      <c r="AV688" s="14" t="s">
        <v>85</v>
      </c>
      <c r="AW688" s="14" t="s">
        <v>32</v>
      </c>
      <c r="AX688" s="14" t="s">
        <v>75</v>
      </c>
      <c r="AY688" s="204" t="s">
        <v>257</v>
      </c>
    </row>
    <row r="689" s="13" customFormat="1">
      <c r="A689" s="13"/>
      <c r="B689" s="195"/>
      <c r="C689" s="13"/>
      <c r="D689" s="196" t="s">
        <v>265</v>
      </c>
      <c r="E689" s="197" t="s">
        <v>1</v>
      </c>
      <c r="F689" s="198" t="s">
        <v>4678</v>
      </c>
      <c r="G689" s="13"/>
      <c r="H689" s="197" t="s">
        <v>1</v>
      </c>
      <c r="I689" s="199"/>
      <c r="J689" s="13"/>
      <c r="K689" s="13"/>
      <c r="L689" s="195"/>
      <c r="M689" s="200"/>
      <c r="N689" s="201"/>
      <c r="O689" s="201"/>
      <c r="P689" s="201"/>
      <c r="Q689" s="201"/>
      <c r="R689" s="201"/>
      <c r="S689" s="201"/>
      <c r="T689" s="202"/>
      <c r="U689" s="13"/>
      <c r="V689" s="13"/>
      <c r="W689" s="13"/>
      <c r="X689" s="13"/>
      <c r="Y689" s="13"/>
      <c r="Z689" s="13"/>
      <c r="AA689" s="13"/>
      <c r="AB689" s="13"/>
      <c r="AC689" s="13"/>
      <c r="AD689" s="13"/>
      <c r="AE689" s="13"/>
      <c r="AT689" s="197" t="s">
        <v>265</v>
      </c>
      <c r="AU689" s="197" t="s">
        <v>85</v>
      </c>
      <c r="AV689" s="13" t="s">
        <v>82</v>
      </c>
      <c r="AW689" s="13" t="s">
        <v>32</v>
      </c>
      <c r="AX689" s="13" t="s">
        <v>75</v>
      </c>
      <c r="AY689" s="197" t="s">
        <v>257</v>
      </c>
    </row>
    <row r="690" s="14" customFormat="1">
      <c r="A690" s="14"/>
      <c r="B690" s="203"/>
      <c r="C690" s="14"/>
      <c r="D690" s="196" t="s">
        <v>265</v>
      </c>
      <c r="E690" s="204" t="s">
        <v>1</v>
      </c>
      <c r="F690" s="205" t="s">
        <v>4679</v>
      </c>
      <c r="G690" s="14"/>
      <c r="H690" s="206">
        <v>16.140000000000001</v>
      </c>
      <c r="I690" s="207"/>
      <c r="J690" s="14"/>
      <c r="K690" s="14"/>
      <c r="L690" s="203"/>
      <c r="M690" s="208"/>
      <c r="N690" s="209"/>
      <c r="O690" s="209"/>
      <c r="P690" s="209"/>
      <c r="Q690" s="209"/>
      <c r="R690" s="209"/>
      <c r="S690" s="209"/>
      <c r="T690" s="210"/>
      <c r="U690" s="14"/>
      <c r="V690" s="14"/>
      <c r="W690" s="14"/>
      <c r="X690" s="14"/>
      <c r="Y690" s="14"/>
      <c r="Z690" s="14"/>
      <c r="AA690" s="14"/>
      <c r="AB690" s="14"/>
      <c r="AC690" s="14"/>
      <c r="AD690" s="14"/>
      <c r="AE690" s="14"/>
      <c r="AT690" s="204" t="s">
        <v>265</v>
      </c>
      <c r="AU690" s="204" t="s">
        <v>85</v>
      </c>
      <c r="AV690" s="14" t="s">
        <v>85</v>
      </c>
      <c r="AW690" s="14" t="s">
        <v>32</v>
      </c>
      <c r="AX690" s="14" t="s">
        <v>75</v>
      </c>
      <c r="AY690" s="204" t="s">
        <v>257</v>
      </c>
    </row>
    <row r="691" s="13" customFormat="1">
      <c r="A691" s="13"/>
      <c r="B691" s="195"/>
      <c r="C691" s="13"/>
      <c r="D691" s="196" t="s">
        <v>265</v>
      </c>
      <c r="E691" s="197" t="s">
        <v>1</v>
      </c>
      <c r="F691" s="198" t="s">
        <v>4651</v>
      </c>
      <c r="G691" s="13"/>
      <c r="H691" s="197" t="s">
        <v>1</v>
      </c>
      <c r="I691" s="199"/>
      <c r="J691" s="13"/>
      <c r="K691" s="13"/>
      <c r="L691" s="195"/>
      <c r="M691" s="200"/>
      <c r="N691" s="201"/>
      <c r="O691" s="201"/>
      <c r="P691" s="201"/>
      <c r="Q691" s="201"/>
      <c r="R691" s="201"/>
      <c r="S691" s="201"/>
      <c r="T691" s="202"/>
      <c r="U691" s="13"/>
      <c r="V691" s="13"/>
      <c r="W691" s="13"/>
      <c r="X691" s="13"/>
      <c r="Y691" s="13"/>
      <c r="Z691" s="13"/>
      <c r="AA691" s="13"/>
      <c r="AB691" s="13"/>
      <c r="AC691" s="13"/>
      <c r="AD691" s="13"/>
      <c r="AE691" s="13"/>
      <c r="AT691" s="197" t="s">
        <v>265</v>
      </c>
      <c r="AU691" s="197" t="s">
        <v>85</v>
      </c>
      <c r="AV691" s="13" t="s">
        <v>82</v>
      </c>
      <c r="AW691" s="13" t="s">
        <v>32</v>
      </c>
      <c r="AX691" s="13" t="s">
        <v>75</v>
      </c>
      <c r="AY691" s="197" t="s">
        <v>257</v>
      </c>
    </row>
    <row r="692" s="14" customFormat="1">
      <c r="A692" s="14"/>
      <c r="B692" s="203"/>
      <c r="C692" s="14"/>
      <c r="D692" s="196" t="s">
        <v>265</v>
      </c>
      <c r="E692" s="204" t="s">
        <v>1</v>
      </c>
      <c r="F692" s="205" t="s">
        <v>4680</v>
      </c>
      <c r="G692" s="14"/>
      <c r="H692" s="206">
        <v>14.09</v>
      </c>
      <c r="I692" s="207"/>
      <c r="J692" s="14"/>
      <c r="K692" s="14"/>
      <c r="L692" s="203"/>
      <c r="M692" s="208"/>
      <c r="N692" s="209"/>
      <c r="O692" s="209"/>
      <c r="P692" s="209"/>
      <c r="Q692" s="209"/>
      <c r="R692" s="209"/>
      <c r="S692" s="209"/>
      <c r="T692" s="210"/>
      <c r="U692" s="14"/>
      <c r="V692" s="14"/>
      <c r="W692" s="14"/>
      <c r="X692" s="14"/>
      <c r="Y692" s="14"/>
      <c r="Z692" s="14"/>
      <c r="AA692" s="14"/>
      <c r="AB692" s="14"/>
      <c r="AC692" s="14"/>
      <c r="AD692" s="14"/>
      <c r="AE692" s="14"/>
      <c r="AT692" s="204" t="s">
        <v>265</v>
      </c>
      <c r="AU692" s="204" t="s">
        <v>85</v>
      </c>
      <c r="AV692" s="14" t="s">
        <v>85</v>
      </c>
      <c r="AW692" s="14" t="s">
        <v>32</v>
      </c>
      <c r="AX692" s="14" t="s">
        <v>75</v>
      </c>
      <c r="AY692" s="204" t="s">
        <v>257</v>
      </c>
    </row>
    <row r="693" s="13" customFormat="1">
      <c r="A693" s="13"/>
      <c r="B693" s="195"/>
      <c r="C693" s="13"/>
      <c r="D693" s="196" t="s">
        <v>265</v>
      </c>
      <c r="E693" s="197" t="s">
        <v>1</v>
      </c>
      <c r="F693" s="198" t="s">
        <v>4653</v>
      </c>
      <c r="G693" s="13"/>
      <c r="H693" s="197" t="s">
        <v>1</v>
      </c>
      <c r="I693" s="199"/>
      <c r="J693" s="13"/>
      <c r="K693" s="13"/>
      <c r="L693" s="195"/>
      <c r="M693" s="200"/>
      <c r="N693" s="201"/>
      <c r="O693" s="201"/>
      <c r="P693" s="201"/>
      <c r="Q693" s="201"/>
      <c r="R693" s="201"/>
      <c r="S693" s="201"/>
      <c r="T693" s="202"/>
      <c r="U693" s="13"/>
      <c r="V693" s="13"/>
      <c r="W693" s="13"/>
      <c r="X693" s="13"/>
      <c r="Y693" s="13"/>
      <c r="Z693" s="13"/>
      <c r="AA693" s="13"/>
      <c r="AB693" s="13"/>
      <c r="AC693" s="13"/>
      <c r="AD693" s="13"/>
      <c r="AE693" s="13"/>
      <c r="AT693" s="197" t="s">
        <v>265</v>
      </c>
      <c r="AU693" s="197" t="s">
        <v>85</v>
      </c>
      <c r="AV693" s="13" t="s">
        <v>82</v>
      </c>
      <c r="AW693" s="13" t="s">
        <v>32</v>
      </c>
      <c r="AX693" s="13" t="s">
        <v>75</v>
      </c>
      <c r="AY693" s="197" t="s">
        <v>257</v>
      </c>
    </row>
    <row r="694" s="14" customFormat="1">
      <c r="A694" s="14"/>
      <c r="B694" s="203"/>
      <c r="C694" s="14"/>
      <c r="D694" s="196" t="s">
        <v>265</v>
      </c>
      <c r="E694" s="204" t="s">
        <v>1</v>
      </c>
      <c r="F694" s="205" t="s">
        <v>4681</v>
      </c>
      <c r="G694" s="14"/>
      <c r="H694" s="206">
        <v>8.8200000000000003</v>
      </c>
      <c r="I694" s="207"/>
      <c r="J694" s="14"/>
      <c r="K694" s="14"/>
      <c r="L694" s="203"/>
      <c r="M694" s="208"/>
      <c r="N694" s="209"/>
      <c r="O694" s="209"/>
      <c r="P694" s="209"/>
      <c r="Q694" s="209"/>
      <c r="R694" s="209"/>
      <c r="S694" s="209"/>
      <c r="T694" s="210"/>
      <c r="U694" s="14"/>
      <c r="V694" s="14"/>
      <c r="W694" s="14"/>
      <c r="X694" s="14"/>
      <c r="Y694" s="14"/>
      <c r="Z694" s="14"/>
      <c r="AA694" s="14"/>
      <c r="AB694" s="14"/>
      <c r="AC694" s="14"/>
      <c r="AD694" s="14"/>
      <c r="AE694" s="14"/>
      <c r="AT694" s="204" t="s">
        <v>265</v>
      </c>
      <c r="AU694" s="204" t="s">
        <v>85</v>
      </c>
      <c r="AV694" s="14" t="s">
        <v>85</v>
      </c>
      <c r="AW694" s="14" t="s">
        <v>32</v>
      </c>
      <c r="AX694" s="14" t="s">
        <v>75</v>
      </c>
      <c r="AY694" s="204" t="s">
        <v>257</v>
      </c>
    </row>
    <row r="695" s="13" customFormat="1">
      <c r="A695" s="13"/>
      <c r="B695" s="195"/>
      <c r="C695" s="13"/>
      <c r="D695" s="196" t="s">
        <v>265</v>
      </c>
      <c r="E695" s="197" t="s">
        <v>1</v>
      </c>
      <c r="F695" s="198" t="s">
        <v>4682</v>
      </c>
      <c r="G695" s="13"/>
      <c r="H695" s="197" t="s">
        <v>1</v>
      </c>
      <c r="I695" s="199"/>
      <c r="J695" s="13"/>
      <c r="K695" s="13"/>
      <c r="L695" s="195"/>
      <c r="M695" s="200"/>
      <c r="N695" s="201"/>
      <c r="O695" s="201"/>
      <c r="P695" s="201"/>
      <c r="Q695" s="201"/>
      <c r="R695" s="201"/>
      <c r="S695" s="201"/>
      <c r="T695" s="202"/>
      <c r="U695" s="13"/>
      <c r="V695" s="13"/>
      <c r="W695" s="13"/>
      <c r="X695" s="13"/>
      <c r="Y695" s="13"/>
      <c r="Z695" s="13"/>
      <c r="AA695" s="13"/>
      <c r="AB695" s="13"/>
      <c r="AC695" s="13"/>
      <c r="AD695" s="13"/>
      <c r="AE695" s="13"/>
      <c r="AT695" s="197" t="s">
        <v>265</v>
      </c>
      <c r="AU695" s="197" t="s">
        <v>85</v>
      </c>
      <c r="AV695" s="13" t="s">
        <v>82</v>
      </c>
      <c r="AW695" s="13" t="s">
        <v>32</v>
      </c>
      <c r="AX695" s="13" t="s">
        <v>75</v>
      </c>
      <c r="AY695" s="197" t="s">
        <v>257</v>
      </c>
    </row>
    <row r="696" s="14" customFormat="1">
      <c r="A696" s="14"/>
      <c r="B696" s="203"/>
      <c r="C696" s="14"/>
      <c r="D696" s="196" t="s">
        <v>265</v>
      </c>
      <c r="E696" s="204" t="s">
        <v>1</v>
      </c>
      <c r="F696" s="205" t="s">
        <v>4683</v>
      </c>
      <c r="G696" s="14"/>
      <c r="H696" s="206">
        <v>19.57</v>
      </c>
      <c r="I696" s="207"/>
      <c r="J696" s="14"/>
      <c r="K696" s="14"/>
      <c r="L696" s="203"/>
      <c r="M696" s="208"/>
      <c r="N696" s="209"/>
      <c r="O696" s="209"/>
      <c r="P696" s="209"/>
      <c r="Q696" s="209"/>
      <c r="R696" s="209"/>
      <c r="S696" s="209"/>
      <c r="T696" s="210"/>
      <c r="U696" s="14"/>
      <c r="V696" s="14"/>
      <c r="W696" s="14"/>
      <c r="X696" s="14"/>
      <c r="Y696" s="14"/>
      <c r="Z696" s="14"/>
      <c r="AA696" s="14"/>
      <c r="AB696" s="14"/>
      <c r="AC696" s="14"/>
      <c r="AD696" s="14"/>
      <c r="AE696" s="14"/>
      <c r="AT696" s="204" t="s">
        <v>265</v>
      </c>
      <c r="AU696" s="204" t="s">
        <v>85</v>
      </c>
      <c r="AV696" s="14" t="s">
        <v>85</v>
      </c>
      <c r="AW696" s="14" t="s">
        <v>32</v>
      </c>
      <c r="AX696" s="14" t="s">
        <v>75</v>
      </c>
      <c r="AY696" s="204" t="s">
        <v>257</v>
      </c>
    </row>
    <row r="697" s="13" customFormat="1">
      <c r="A697" s="13"/>
      <c r="B697" s="195"/>
      <c r="C697" s="13"/>
      <c r="D697" s="196" t="s">
        <v>265</v>
      </c>
      <c r="E697" s="197" t="s">
        <v>1</v>
      </c>
      <c r="F697" s="198" t="s">
        <v>4684</v>
      </c>
      <c r="G697" s="13"/>
      <c r="H697" s="197" t="s">
        <v>1</v>
      </c>
      <c r="I697" s="199"/>
      <c r="J697" s="13"/>
      <c r="K697" s="13"/>
      <c r="L697" s="195"/>
      <c r="M697" s="200"/>
      <c r="N697" s="201"/>
      <c r="O697" s="201"/>
      <c r="P697" s="201"/>
      <c r="Q697" s="201"/>
      <c r="R697" s="201"/>
      <c r="S697" s="201"/>
      <c r="T697" s="202"/>
      <c r="U697" s="13"/>
      <c r="V697" s="13"/>
      <c r="W697" s="13"/>
      <c r="X697" s="13"/>
      <c r="Y697" s="13"/>
      <c r="Z697" s="13"/>
      <c r="AA697" s="13"/>
      <c r="AB697" s="13"/>
      <c r="AC697" s="13"/>
      <c r="AD697" s="13"/>
      <c r="AE697" s="13"/>
      <c r="AT697" s="197" t="s">
        <v>265</v>
      </c>
      <c r="AU697" s="197" t="s">
        <v>85</v>
      </c>
      <c r="AV697" s="13" t="s">
        <v>82</v>
      </c>
      <c r="AW697" s="13" t="s">
        <v>32</v>
      </c>
      <c r="AX697" s="13" t="s">
        <v>75</v>
      </c>
      <c r="AY697" s="197" t="s">
        <v>257</v>
      </c>
    </row>
    <row r="698" s="14" customFormat="1">
      <c r="A698" s="14"/>
      <c r="B698" s="203"/>
      <c r="C698" s="14"/>
      <c r="D698" s="196" t="s">
        <v>265</v>
      </c>
      <c r="E698" s="204" t="s">
        <v>1</v>
      </c>
      <c r="F698" s="205" t="s">
        <v>4685</v>
      </c>
      <c r="G698" s="14"/>
      <c r="H698" s="206">
        <v>23.5</v>
      </c>
      <c r="I698" s="207"/>
      <c r="J698" s="14"/>
      <c r="K698" s="14"/>
      <c r="L698" s="203"/>
      <c r="M698" s="208"/>
      <c r="N698" s="209"/>
      <c r="O698" s="209"/>
      <c r="P698" s="209"/>
      <c r="Q698" s="209"/>
      <c r="R698" s="209"/>
      <c r="S698" s="209"/>
      <c r="T698" s="210"/>
      <c r="U698" s="14"/>
      <c r="V698" s="14"/>
      <c r="W698" s="14"/>
      <c r="X698" s="14"/>
      <c r="Y698" s="14"/>
      <c r="Z698" s="14"/>
      <c r="AA698" s="14"/>
      <c r="AB698" s="14"/>
      <c r="AC698" s="14"/>
      <c r="AD698" s="14"/>
      <c r="AE698" s="14"/>
      <c r="AT698" s="204" t="s">
        <v>265</v>
      </c>
      <c r="AU698" s="204" t="s">
        <v>85</v>
      </c>
      <c r="AV698" s="14" t="s">
        <v>85</v>
      </c>
      <c r="AW698" s="14" t="s">
        <v>32</v>
      </c>
      <c r="AX698" s="14" t="s">
        <v>75</v>
      </c>
      <c r="AY698" s="204" t="s">
        <v>257</v>
      </c>
    </row>
    <row r="699" s="13" customFormat="1">
      <c r="A699" s="13"/>
      <c r="B699" s="195"/>
      <c r="C699" s="13"/>
      <c r="D699" s="196" t="s">
        <v>265</v>
      </c>
      <c r="E699" s="197" t="s">
        <v>1</v>
      </c>
      <c r="F699" s="198" t="s">
        <v>4686</v>
      </c>
      <c r="G699" s="13"/>
      <c r="H699" s="197" t="s">
        <v>1</v>
      </c>
      <c r="I699" s="199"/>
      <c r="J699" s="13"/>
      <c r="K699" s="13"/>
      <c r="L699" s="195"/>
      <c r="M699" s="200"/>
      <c r="N699" s="201"/>
      <c r="O699" s="201"/>
      <c r="P699" s="201"/>
      <c r="Q699" s="201"/>
      <c r="R699" s="201"/>
      <c r="S699" s="201"/>
      <c r="T699" s="202"/>
      <c r="U699" s="13"/>
      <c r="V699" s="13"/>
      <c r="W699" s="13"/>
      <c r="X699" s="13"/>
      <c r="Y699" s="13"/>
      <c r="Z699" s="13"/>
      <c r="AA699" s="13"/>
      <c r="AB699" s="13"/>
      <c r="AC699" s="13"/>
      <c r="AD699" s="13"/>
      <c r="AE699" s="13"/>
      <c r="AT699" s="197" t="s">
        <v>265</v>
      </c>
      <c r="AU699" s="197" t="s">
        <v>85</v>
      </c>
      <c r="AV699" s="13" t="s">
        <v>82</v>
      </c>
      <c r="AW699" s="13" t="s">
        <v>32</v>
      </c>
      <c r="AX699" s="13" t="s">
        <v>75</v>
      </c>
      <c r="AY699" s="197" t="s">
        <v>257</v>
      </c>
    </row>
    <row r="700" s="14" customFormat="1">
      <c r="A700" s="14"/>
      <c r="B700" s="203"/>
      <c r="C700" s="14"/>
      <c r="D700" s="196" t="s">
        <v>265</v>
      </c>
      <c r="E700" s="204" t="s">
        <v>1</v>
      </c>
      <c r="F700" s="205" t="s">
        <v>4687</v>
      </c>
      <c r="G700" s="14"/>
      <c r="H700" s="206">
        <v>13.130000000000001</v>
      </c>
      <c r="I700" s="207"/>
      <c r="J700" s="14"/>
      <c r="K700" s="14"/>
      <c r="L700" s="203"/>
      <c r="M700" s="208"/>
      <c r="N700" s="209"/>
      <c r="O700" s="209"/>
      <c r="P700" s="209"/>
      <c r="Q700" s="209"/>
      <c r="R700" s="209"/>
      <c r="S700" s="209"/>
      <c r="T700" s="210"/>
      <c r="U700" s="14"/>
      <c r="V700" s="14"/>
      <c r="W700" s="14"/>
      <c r="X700" s="14"/>
      <c r="Y700" s="14"/>
      <c r="Z700" s="14"/>
      <c r="AA700" s="14"/>
      <c r="AB700" s="14"/>
      <c r="AC700" s="14"/>
      <c r="AD700" s="14"/>
      <c r="AE700" s="14"/>
      <c r="AT700" s="204" t="s">
        <v>265</v>
      </c>
      <c r="AU700" s="204" t="s">
        <v>85</v>
      </c>
      <c r="AV700" s="14" t="s">
        <v>85</v>
      </c>
      <c r="AW700" s="14" t="s">
        <v>32</v>
      </c>
      <c r="AX700" s="14" t="s">
        <v>75</v>
      </c>
      <c r="AY700" s="204" t="s">
        <v>257</v>
      </c>
    </row>
    <row r="701" s="13" customFormat="1">
      <c r="A701" s="13"/>
      <c r="B701" s="195"/>
      <c r="C701" s="13"/>
      <c r="D701" s="196" t="s">
        <v>265</v>
      </c>
      <c r="E701" s="197" t="s">
        <v>1</v>
      </c>
      <c r="F701" s="198" t="s">
        <v>4688</v>
      </c>
      <c r="G701" s="13"/>
      <c r="H701" s="197" t="s">
        <v>1</v>
      </c>
      <c r="I701" s="199"/>
      <c r="J701" s="13"/>
      <c r="K701" s="13"/>
      <c r="L701" s="195"/>
      <c r="M701" s="200"/>
      <c r="N701" s="201"/>
      <c r="O701" s="201"/>
      <c r="P701" s="201"/>
      <c r="Q701" s="201"/>
      <c r="R701" s="201"/>
      <c r="S701" s="201"/>
      <c r="T701" s="202"/>
      <c r="U701" s="13"/>
      <c r="V701" s="13"/>
      <c r="W701" s="13"/>
      <c r="X701" s="13"/>
      <c r="Y701" s="13"/>
      <c r="Z701" s="13"/>
      <c r="AA701" s="13"/>
      <c r="AB701" s="13"/>
      <c r="AC701" s="13"/>
      <c r="AD701" s="13"/>
      <c r="AE701" s="13"/>
      <c r="AT701" s="197" t="s">
        <v>265</v>
      </c>
      <c r="AU701" s="197" t="s">
        <v>85</v>
      </c>
      <c r="AV701" s="13" t="s">
        <v>82</v>
      </c>
      <c r="AW701" s="13" t="s">
        <v>32</v>
      </c>
      <c r="AX701" s="13" t="s">
        <v>75</v>
      </c>
      <c r="AY701" s="197" t="s">
        <v>257</v>
      </c>
    </row>
    <row r="702" s="14" customFormat="1">
      <c r="A702" s="14"/>
      <c r="B702" s="203"/>
      <c r="C702" s="14"/>
      <c r="D702" s="196" t="s">
        <v>265</v>
      </c>
      <c r="E702" s="204" t="s">
        <v>1</v>
      </c>
      <c r="F702" s="205" t="s">
        <v>4689</v>
      </c>
      <c r="G702" s="14"/>
      <c r="H702" s="206">
        <v>24.91</v>
      </c>
      <c r="I702" s="207"/>
      <c r="J702" s="14"/>
      <c r="K702" s="14"/>
      <c r="L702" s="203"/>
      <c r="M702" s="208"/>
      <c r="N702" s="209"/>
      <c r="O702" s="209"/>
      <c r="P702" s="209"/>
      <c r="Q702" s="209"/>
      <c r="R702" s="209"/>
      <c r="S702" s="209"/>
      <c r="T702" s="210"/>
      <c r="U702" s="14"/>
      <c r="V702" s="14"/>
      <c r="W702" s="14"/>
      <c r="X702" s="14"/>
      <c r="Y702" s="14"/>
      <c r="Z702" s="14"/>
      <c r="AA702" s="14"/>
      <c r="AB702" s="14"/>
      <c r="AC702" s="14"/>
      <c r="AD702" s="14"/>
      <c r="AE702" s="14"/>
      <c r="AT702" s="204" t="s">
        <v>265</v>
      </c>
      <c r="AU702" s="204" t="s">
        <v>85</v>
      </c>
      <c r="AV702" s="14" t="s">
        <v>85</v>
      </c>
      <c r="AW702" s="14" t="s">
        <v>32</v>
      </c>
      <c r="AX702" s="14" t="s">
        <v>75</v>
      </c>
      <c r="AY702" s="204" t="s">
        <v>257</v>
      </c>
    </row>
    <row r="703" s="13" customFormat="1">
      <c r="A703" s="13"/>
      <c r="B703" s="195"/>
      <c r="C703" s="13"/>
      <c r="D703" s="196" t="s">
        <v>265</v>
      </c>
      <c r="E703" s="197" t="s">
        <v>1</v>
      </c>
      <c r="F703" s="198" t="s">
        <v>4690</v>
      </c>
      <c r="G703" s="13"/>
      <c r="H703" s="197" t="s">
        <v>1</v>
      </c>
      <c r="I703" s="199"/>
      <c r="J703" s="13"/>
      <c r="K703" s="13"/>
      <c r="L703" s="195"/>
      <c r="M703" s="200"/>
      <c r="N703" s="201"/>
      <c r="O703" s="201"/>
      <c r="P703" s="201"/>
      <c r="Q703" s="201"/>
      <c r="R703" s="201"/>
      <c r="S703" s="201"/>
      <c r="T703" s="202"/>
      <c r="U703" s="13"/>
      <c r="V703" s="13"/>
      <c r="W703" s="13"/>
      <c r="X703" s="13"/>
      <c r="Y703" s="13"/>
      <c r="Z703" s="13"/>
      <c r="AA703" s="13"/>
      <c r="AB703" s="13"/>
      <c r="AC703" s="13"/>
      <c r="AD703" s="13"/>
      <c r="AE703" s="13"/>
      <c r="AT703" s="197" t="s">
        <v>265</v>
      </c>
      <c r="AU703" s="197" t="s">
        <v>85</v>
      </c>
      <c r="AV703" s="13" t="s">
        <v>82</v>
      </c>
      <c r="AW703" s="13" t="s">
        <v>32</v>
      </c>
      <c r="AX703" s="13" t="s">
        <v>75</v>
      </c>
      <c r="AY703" s="197" t="s">
        <v>257</v>
      </c>
    </row>
    <row r="704" s="14" customFormat="1">
      <c r="A704" s="14"/>
      <c r="B704" s="203"/>
      <c r="C704" s="14"/>
      <c r="D704" s="196" t="s">
        <v>265</v>
      </c>
      <c r="E704" s="204" t="s">
        <v>1</v>
      </c>
      <c r="F704" s="205" t="s">
        <v>4691</v>
      </c>
      <c r="G704" s="14"/>
      <c r="H704" s="206">
        <v>19.559999999999999</v>
      </c>
      <c r="I704" s="207"/>
      <c r="J704" s="14"/>
      <c r="K704" s="14"/>
      <c r="L704" s="203"/>
      <c r="M704" s="208"/>
      <c r="N704" s="209"/>
      <c r="O704" s="209"/>
      <c r="P704" s="209"/>
      <c r="Q704" s="209"/>
      <c r="R704" s="209"/>
      <c r="S704" s="209"/>
      <c r="T704" s="210"/>
      <c r="U704" s="14"/>
      <c r="V704" s="14"/>
      <c r="W704" s="14"/>
      <c r="X704" s="14"/>
      <c r="Y704" s="14"/>
      <c r="Z704" s="14"/>
      <c r="AA704" s="14"/>
      <c r="AB704" s="14"/>
      <c r="AC704" s="14"/>
      <c r="AD704" s="14"/>
      <c r="AE704" s="14"/>
      <c r="AT704" s="204" t="s">
        <v>265</v>
      </c>
      <c r="AU704" s="204" t="s">
        <v>85</v>
      </c>
      <c r="AV704" s="14" t="s">
        <v>85</v>
      </c>
      <c r="AW704" s="14" t="s">
        <v>32</v>
      </c>
      <c r="AX704" s="14" t="s">
        <v>75</v>
      </c>
      <c r="AY704" s="204" t="s">
        <v>257</v>
      </c>
    </row>
    <row r="705" s="13" customFormat="1">
      <c r="A705" s="13"/>
      <c r="B705" s="195"/>
      <c r="C705" s="13"/>
      <c r="D705" s="196" t="s">
        <v>265</v>
      </c>
      <c r="E705" s="197" t="s">
        <v>1</v>
      </c>
      <c r="F705" s="198" t="s">
        <v>4692</v>
      </c>
      <c r="G705" s="13"/>
      <c r="H705" s="197" t="s">
        <v>1</v>
      </c>
      <c r="I705" s="199"/>
      <c r="J705" s="13"/>
      <c r="K705" s="13"/>
      <c r="L705" s="195"/>
      <c r="M705" s="200"/>
      <c r="N705" s="201"/>
      <c r="O705" s="201"/>
      <c r="P705" s="201"/>
      <c r="Q705" s="201"/>
      <c r="R705" s="201"/>
      <c r="S705" s="201"/>
      <c r="T705" s="202"/>
      <c r="U705" s="13"/>
      <c r="V705" s="13"/>
      <c r="W705" s="13"/>
      <c r="X705" s="13"/>
      <c r="Y705" s="13"/>
      <c r="Z705" s="13"/>
      <c r="AA705" s="13"/>
      <c r="AB705" s="13"/>
      <c r="AC705" s="13"/>
      <c r="AD705" s="13"/>
      <c r="AE705" s="13"/>
      <c r="AT705" s="197" t="s">
        <v>265</v>
      </c>
      <c r="AU705" s="197" t="s">
        <v>85</v>
      </c>
      <c r="AV705" s="13" t="s">
        <v>82</v>
      </c>
      <c r="AW705" s="13" t="s">
        <v>32</v>
      </c>
      <c r="AX705" s="13" t="s">
        <v>75</v>
      </c>
      <c r="AY705" s="197" t="s">
        <v>257</v>
      </c>
    </row>
    <row r="706" s="14" customFormat="1">
      <c r="A706" s="14"/>
      <c r="B706" s="203"/>
      <c r="C706" s="14"/>
      <c r="D706" s="196" t="s">
        <v>265</v>
      </c>
      <c r="E706" s="204" t="s">
        <v>1</v>
      </c>
      <c r="F706" s="205" t="s">
        <v>4693</v>
      </c>
      <c r="G706" s="14"/>
      <c r="H706" s="206">
        <v>9.7799999999999994</v>
      </c>
      <c r="I706" s="207"/>
      <c r="J706" s="14"/>
      <c r="K706" s="14"/>
      <c r="L706" s="203"/>
      <c r="M706" s="208"/>
      <c r="N706" s="209"/>
      <c r="O706" s="209"/>
      <c r="P706" s="209"/>
      <c r="Q706" s="209"/>
      <c r="R706" s="209"/>
      <c r="S706" s="209"/>
      <c r="T706" s="210"/>
      <c r="U706" s="14"/>
      <c r="V706" s="14"/>
      <c r="W706" s="14"/>
      <c r="X706" s="14"/>
      <c r="Y706" s="14"/>
      <c r="Z706" s="14"/>
      <c r="AA706" s="14"/>
      <c r="AB706" s="14"/>
      <c r="AC706" s="14"/>
      <c r="AD706" s="14"/>
      <c r="AE706" s="14"/>
      <c r="AT706" s="204" t="s">
        <v>265</v>
      </c>
      <c r="AU706" s="204" t="s">
        <v>85</v>
      </c>
      <c r="AV706" s="14" t="s">
        <v>85</v>
      </c>
      <c r="AW706" s="14" t="s">
        <v>32</v>
      </c>
      <c r="AX706" s="14" t="s">
        <v>75</v>
      </c>
      <c r="AY706" s="204" t="s">
        <v>257</v>
      </c>
    </row>
    <row r="707" s="13" customFormat="1">
      <c r="A707" s="13"/>
      <c r="B707" s="195"/>
      <c r="C707" s="13"/>
      <c r="D707" s="196" t="s">
        <v>265</v>
      </c>
      <c r="E707" s="197" t="s">
        <v>1</v>
      </c>
      <c r="F707" s="198" t="s">
        <v>4694</v>
      </c>
      <c r="G707" s="13"/>
      <c r="H707" s="197" t="s">
        <v>1</v>
      </c>
      <c r="I707" s="199"/>
      <c r="J707" s="13"/>
      <c r="K707" s="13"/>
      <c r="L707" s="195"/>
      <c r="M707" s="200"/>
      <c r="N707" s="201"/>
      <c r="O707" s="201"/>
      <c r="P707" s="201"/>
      <c r="Q707" s="201"/>
      <c r="R707" s="201"/>
      <c r="S707" s="201"/>
      <c r="T707" s="202"/>
      <c r="U707" s="13"/>
      <c r="V707" s="13"/>
      <c r="W707" s="13"/>
      <c r="X707" s="13"/>
      <c r="Y707" s="13"/>
      <c r="Z707" s="13"/>
      <c r="AA707" s="13"/>
      <c r="AB707" s="13"/>
      <c r="AC707" s="13"/>
      <c r="AD707" s="13"/>
      <c r="AE707" s="13"/>
      <c r="AT707" s="197" t="s">
        <v>265</v>
      </c>
      <c r="AU707" s="197" t="s">
        <v>85</v>
      </c>
      <c r="AV707" s="13" t="s">
        <v>82</v>
      </c>
      <c r="AW707" s="13" t="s">
        <v>32</v>
      </c>
      <c r="AX707" s="13" t="s">
        <v>75</v>
      </c>
      <c r="AY707" s="197" t="s">
        <v>257</v>
      </c>
    </row>
    <row r="708" s="14" customFormat="1">
      <c r="A708" s="14"/>
      <c r="B708" s="203"/>
      <c r="C708" s="14"/>
      <c r="D708" s="196" t="s">
        <v>265</v>
      </c>
      <c r="E708" s="204" t="s">
        <v>1</v>
      </c>
      <c r="F708" s="205" t="s">
        <v>4695</v>
      </c>
      <c r="G708" s="14"/>
      <c r="H708" s="206">
        <v>27.41</v>
      </c>
      <c r="I708" s="207"/>
      <c r="J708" s="14"/>
      <c r="K708" s="14"/>
      <c r="L708" s="203"/>
      <c r="M708" s="208"/>
      <c r="N708" s="209"/>
      <c r="O708" s="209"/>
      <c r="P708" s="209"/>
      <c r="Q708" s="209"/>
      <c r="R708" s="209"/>
      <c r="S708" s="209"/>
      <c r="T708" s="210"/>
      <c r="U708" s="14"/>
      <c r="V708" s="14"/>
      <c r="W708" s="14"/>
      <c r="X708" s="14"/>
      <c r="Y708" s="14"/>
      <c r="Z708" s="14"/>
      <c r="AA708" s="14"/>
      <c r="AB708" s="14"/>
      <c r="AC708" s="14"/>
      <c r="AD708" s="14"/>
      <c r="AE708" s="14"/>
      <c r="AT708" s="204" t="s">
        <v>265</v>
      </c>
      <c r="AU708" s="204" t="s">
        <v>85</v>
      </c>
      <c r="AV708" s="14" t="s">
        <v>85</v>
      </c>
      <c r="AW708" s="14" t="s">
        <v>32</v>
      </c>
      <c r="AX708" s="14" t="s">
        <v>75</v>
      </c>
      <c r="AY708" s="204" t="s">
        <v>257</v>
      </c>
    </row>
    <row r="709" s="13" customFormat="1">
      <c r="A709" s="13"/>
      <c r="B709" s="195"/>
      <c r="C709" s="13"/>
      <c r="D709" s="196" t="s">
        <v>265</v>
      </c>
      <c r="E709" s="197" t="s">
        <v>1</v>
      </c>
      <c r="F709" s="198" t="s">
        <v>4696</v>
      </c>
      <c r="G709" s="13"/>
      <c r="H709" s="197" t="s">
        <v>1</v>
      </c>
      <c r="I709" s="199"/>
      <c r="J709" s="13"/>
      <c r="K709" s="13"/>
      <c r="L709" s="195"/>
      <c r="M709" s="200"/>
      <c r="N709" s="201"/>
      <c r="O709" s="201"/>
      <c r="P709" s="201"/>
      <c r="Q709" s="201"/>
      <c r="R709" s="201"/>
      <c r="S709" s="201"/>
      <c r="T709" s="202"/>
      <c r="U709" s="13"/>
      <c r="V709" s="13"/>
      <c r="W709" s="13"/>
      <c r="X709" s="13"/>
      <c r="Y709" s="13"/>
      <c r="Z709" s="13"/>
      <c r="AA709" s="13"/>
      <c r="AB709" s="13"/>
      <c r="AC709" s="13"/>
      <c r="AD709" s="13"/>
      <c r="AE709" s="13"/>
      <c r="AT709" s="197" t="s">
        <v>265</v>
      </c>
      <c r="AU709" s="197" t="s">
        <v>85</v>
      </c>
      <c r="AV709" s="13" t="s">
        <v>82</v>
      </c>
      <c r="AW709" s="13" t="s">
        <v>32</v>
      </c>
      <c r="AX709" s="13" t="s">
        <v>75</v>
      </c>
      <c r="AY709" s="197" t="s">
        <v>257</v>
      </c>
    </row>
    <row r="710" s="14" customFormat="1">
      <c r="A710" s="14"/>
      <c r="B710" s="203"/>
      <c r="C710" s="14"/>
      <c r="D710" s="196" t="s">
        <v>265</v>
      </c>
      <c r="E710" s="204" t="s">
        <v>1</v>
      </c>
      <c r="F710" s="205" t="s">
        <v>4697</v>
      </c>
      <c r="G710" s="14"/>
      <c r="H710" s="206">
        <v>28.359999999999999</v>
      </c>
      <c r="I710" s="207"/>
      <c r="J710" s="14"/>
      <c r="K710" s="14"/>
      <c r="L710" s="203"/>
      <c r="M710" s="208"/>
      <c r="N710" s="209"/>
      <c r="O710" s="209"/>
      <c r="P710" s="209"/>
      <c r="Q710" s="209"/>
      <c r="R710" s="209"/>
      <c r="S710" s="209"/>
      <c r="T710" s="210"/>
      <c r="U710" s="14"/>
      <c r="V710" s="14"/>
      <c r="W710" s="14"/>
      <c r="X710" s="14"/>
      <c r="Y710" s="14"/>
      <c r="Z710" s="14"/>
      <c r="AA710" s="14"/>
      <c r="AB710" s="14"/>
      <c r="AC710" s="14"/>
      <c r="AD710" s="14"/>
      <c r="AE710" s="14"/>
      <c r="AT710" s="204" t="s">
        <v>265</v>
      </c>
      <c r="AU710" s="204" t="s">
        <v>85</v>
      </c>
      <c r="AV710" s="14" t="s">
        <v>85</v>
      </c>
      <c r="AW710" s="14" t="s">
        <v>32</v>
      </c>
      <c r="AX710" s="14" t="s">
        <v>75</v>
      </c>
      <c r="AY710" s="204" t="s">
        <v>257</v>
      </c>
    </row>
    <row r="711" s="13" customFormat="1">
      <c r="A711" s="13"/>
      <c r="B711" s="195"/>
      <c r="C711" s="13"/>
      <c r="D711" s="196" t="s">
        <v>265</v>
      </c>
      <c r="E711" s="197" t="s">
        <v>1</v>
      </c>
      <c r="F711" s="198" t="s">
        <v>4698</v>
      </c>
      <c r="G711" s="13"/>
      <c r="H711" s="197" t="s">
        <v>1</v>
      </c>
      <c r="I711" s="199"/>
      <c r="J711" s="13"/>
      <c r="K711" s="13"/>
      <c r="L711" s="195"/>
      <c r="M711" s="200"/>
      <c r="N711" s="201"/>
      <c r="O711" s="201"/>
      <c r="P711" s="201"/>
      <c r="Q711" s="201"/>
      <c r="R711" s="201"/>
      <c r="S711" s="201"/>
      <c r="T711" s="202"/>
      <c r="U711" s="13"/>
      <c r="V711" s="13"/>
      <c r="W711" s="13"/>
      <c r="X711" s="13"/>
      <c r="Y711" s="13"/>
      <c r="Z711" s="13"/>
      <c r="AA711" s="13"/>
      <c r="AB711" s="13"/>
      <c r="AC711" s="13"/>
      <c r="AD711" s="13"/>
      <c r="AE711" s="13"/>
      <c r="AT711" s="197" t="s">
        <v>265</v>
      </c>
      <c r="AU711" s="197" t="s">
        <v>85</v>
      </c>
      <c r="AV711" s="13" t="s">
        <v>82</v>
      </c>
      <c r="AW711" s="13" t="s">
        <v>32</v>
      </c>
      <c r="AX711" s="13" t="s">
        <v>75</v>
      </c>
      <c r="AY711" s="197" t="s">
        <v>257</v>
      </c>
    </row>
    <row r="712" s="14" customFormat="1">
      <c r="A712" s="14"/>
      <c r="B712" s="203"/>
      <c r="C712" s="14"/>
      <c r="D712" s="196" t="s">
        <v>265</v>
      </c>
      <c r="E712" s="204" t="s">
        <v>1</v>
      </c>
      <c r="F712" s="205" t="s">
        <v>4699</v>
      </c>
      <c r="G712" s="14"/>
      <c r="H712" s="206">
        <v>14.01</v>
      </c>
      <c r="I712" s="207"/>
      <c r="J712" s="14"/>
      <c r="K712" s="14"/>
      <c r="L712" s="203"/>
      <c r="M712" s="208"/>
      <c r="N712" s="209"/>
      <c r="O712" s="209"/>
      <c r="P712" s="209"/>
      <c r="Q712" s="209"/>
      <c r="R712" s="209"/>
      <c r="S712" s="209"/>
      <c r="T712" s="210"/>
      <c r="U712" s="14"/>
      <c r="V712" s="14"/>
      <c r="W712" s="14"/>
      <c r="X712" s="14"/>
      <c r="Y712" s="14"/>
      <c r="Z712" s="14"/>
      <c r="AA712" s="14"/>
      <c r="AB712" s="14"/>
      <c r="AC712" s="14"/>
      <c r="AD712" s="14"/>
      <c r="AE712" s="14"/>
      <c r="AT712" s="204" t="s">
        <v>265</v>
      </c>
      <c r="AU712" s="204" t="s">
        <v>85</v>
      </c>
      <c r="AV712" s="14" t="s">
        <v>85</v>
      </c>
      <c r="AW712" s="14" t="s">
        <v>32</v>
      </c>
      <c r="AX712" s="14" t="s">
        <v>75</v>
      </c>
      <c r="AY712" s="204" t="s">
        <v>257</v>
      </c>
    </row>
    <row r="713" s="13" customFormat="1">
      <c r="A713" s="13"/>
      <c r="B713" s="195"/>
      <c r="C713" s="13"/>
      <c r="D713" s="196" t="s">
        <v>265</v>
      </c>
      <c r="E713" s="197" t="s">
        <v>1</v>
      </c>
      <c r="F713" s="198" t="s">
        <v>4684</v>
      </c>
      <c r="G713" s="13"/>
      <c r="H713" s="197" t="s">
        <v>1</v>
      </c>
      <c r="I713" s="199"/>
      <c r="J713" s="13"/>
      <c r="K713" s="13"/>
      <c r="L713" s="195"/>
      <c r="M713" s="200"/>
      <c r="N713" s="201"/>
      <c r="O713" s="201"/>
      <c r="P713" s="201"/>
      <c r="Q713" s="201"/>
      <c r="R713" s="201"/>
      <c r="S713" s="201"/>
      <c r="T713" s="202"/>
      <c r="U713" s="13"/>
      <c r="V713" s="13"/>
      <c r="W713" s="13"/>
      <c r="X713" s="13"/>
      <c r="Y713" s="13"/>
      <c r="Z713" s="13"/>
      <c r="AA713" s="13"/>
      <c r="AB713" s="13"/>
      <c r="AC713" s="13"/>
      <c r="AD713" s="13"/>
      <c r="AE713" s="13"/>
      <c r="AT713" s="197" t="s">
        <v>265</v>
      </c>
      <c r="AU713" s="197" t="s">
        <v>85</v>
      </c>
      <c r="AV713" s="13" t="s">
        <v>82</v>
      </c>
      <c r="AW713" s="13" t="s">
        <v>32</v>
      </c>
      <c r="AX713" s="13" t="s">
        <v>75</v>
      </c>
      <c r="AY713" s="197" t="s">
        <v>257</v>
      </c>
    </row>
    <row r="714" s="14" customFormat="1">
      <c r="A714" s="14"/>
      <c r="B714" s="203"/>
      <c r="C714" s="14"/>
      <c r="D714" s="196" t="s">
        <v>265</v>
      </c>
      <c r="E714" s="204" t="s">
        <v>1</v>
      </c>
      <c r="F714" s="205" t="s">
        <v>4700</v>
      </c>
      <c r="G714" s="14"/>
      <c r="H714" s="206">
        <v>22.989999999999998</v>
      </c>
      <c r="I714" s="207"/>
      <c r="J714" s="14"/>
      <c r="K714" s="14"/>
      <c r="L714" s="203"/>
      <c r="M714" s="208"/>
      <c r="N714" s="209"/>
      <c r="O714" s="209"/>
      <c r="P714" s="209"/>
      <c r="Q714" s="209"/>
      <c r="R714" s="209"/>
      <c r="S714" s="209"/>
      <c r="T714" s="210"/>
      <c r="U714" s="14"/>
      <c r="V714" s="14"/>
      <c r="W714" s="14"/>
      <c r="X714" s="14"/>
      <c r="Y714" s="14"/>
      <c r="Z714" s="14"/>
      <c r="AA714" s="14"/>
      <c r="AB714" s="14"/>
      <c r="AC714" s="14"/>
      <c r="AD714" s="14"/>
      <c r="AE714" s="14"/>
      <c r="AT714" s="204" t="s">
        <v>265</v>
      </c>
      <c r="AU714" s="204" t="s">
        <v>85</v>
      </c>
      <c r="AV714" s="14" t="s">
        <v>85</v>
      </c>
      <c r="AW714" s="14" t="s">
        <v>32</v>
      </c>
      <c r="AX714" s="14" t="s">
        <v>75</v>
      </c>
      <c r="AY714" s="204" t="s">
        <v>257</v>
      </c>
    </row>
    <row r="715" s="13" customFormat="1">
      <c r="A715" s="13"/>
      <c r="B715" s="195"/>
      <c r="C715" s="13"/>
      <c r="D715" s="196" t="s">
        <v>265</v>
      </c>
      <c r="E715" s="197" t="s">
        <v>1</v>
      </c>
      <c r="F715" s="198" t="s">
        <v>4701</v>
      </c>
      <c r="G715" s="13"/>
      <c r="H715" s="197" t="s">
        <v>1</v>
      </c>
      <c r="I715" s="199"/>
      <c r="J715" s="13"/>
      <c r="K715" s="13"/>
      <c r="L715" s="195"/>
      <c r="M715" s="200"/>
      <c r="N715" s="201"/>
      <c r="O715" s="201"/>
      <c r="P715" s="201"/>
      <c r="Q715" s="201"/>
      <c r="R715" s="201"/>
      <c r="S715" s="201"/>
      <c r="T715" s="202"/>
      <c r="U715" s="13"/>
      <c r="V715" s="13"/>
      <c r="W715" s="13"/>
      <c r="X715" s="13"/>
      <c r="Y715" s="13"/>
      <c r="Z715" s="13"/>
      <c r="AA715" s="13"/>
      <c r="AB715" s="13"/>
      <c r="AC715" s="13"/>
      <c r="AD715" s="13"/>
      <c r="AE715" s="13"/>
      <c r="AT715" s="197" t="s">
        <v>265</v>
      </c>
      <c r="AU715" s="197" t="s">
        <v>85</v>
      </c>
      <c r="AV715" s="13" t="s">
        <v>82</v>
      </c>
      <c r="AW715" s="13" t="s">
        <v>32</v>
      </c>
      <c r="AX715" s="13" t="s">
        <v>75</v>
      </c>
      <c r="AY715" s="197" t="s">
        <v>257</v>
      </c>
    </row>
    <row r="716" s="14" customFormat="1">
      <c r="A716" s="14"/>
      <c r="B716" s="203"/>
      <c r="C716" s="14"/>
      <c r="D716" s="196" t="s">
        <v>265</v>
      </c>
      <c r="E716" s="204" t="s">
        <v>1</v>
      </c>
      <c r="F716" s="205" t="s">
        <v>4702</v>
      </c>
      <c r="G716" s="14"/>
      <c r="H716" s="206">
        <v>10.09</v>
      </c>
      <c r="I716" s="207"/>
      <c r="J716" s="14"/>
      <c r="K716" s="14"/>
      <c r="L716" s="203"/>
      <c r="M716" s="208"/>
      <c r="N716" s="209"/>
      <c r="O716" s="209"/>
      <c r="P716" s="209"/>
      <c r="Q716" s="209"/>
      <c r="R716" s="209"/>
      <c r="S716" s="209"/>
      <c r="T716" s="210"/>
      <c r="U716" s="14"/>
      <c r="V716" s="14"/>
      <c r="W716" s="14"/>
      <c r="X716" s="14"/>
      <c r="Y716" s="14"/>
      <c r="Z716" s="14"/>
      <c r="AA716" s="14"/>
      <c r="AB716" s="14"/>
      <c r="AC716" s="14"/>
      <c r="AD716" s="14"/>
      <c r="AE716" s="14"/>
      <c r="AT716" s="204" t="s">
        <v>265</v>
      </c>
      <c r="AU716" s="204" t="s">
        <v>85</v>
      </c>
      <c r="AV716" s="14" t="s">
        <v>85</v>
      </c>
      <c r="AW716" s="14" t="s">
        <v>32</v>
      </c>
      <c r="AX716" s="14" t="s">
        <v>75</v>
      </c>
      <c r="AY716" s="204" t="s">
        <v>257</v>
      </c>
    </row>
    <row r="717" s="13" customFormat="1">
      <c r="A717" s="13"/>
      <c r="B717" s="195"/>
      <c r="C717" s="13"/>
      <c r="D717" s="196" t="s">
        <v>265</v>
      </c>
      <c r="E717" s="197" t="s">
        <v>1</v>
      </c>
      <c r="F717" s="198" t="s">
        <v>4703</v>
      </c>
      <c r="G717" s="13"/>
      <c r="H717" s="197" t="s">
        <v>1</v>
      </c>
      <c r="I717" s="199"/>
      <c r="J717" s="13"/>
      <c r="K717" s="13"/>
      <c r="L717" s="195"/>
      <c r="M717" s="200"/>
      <c r="N717" s="201"/>
      <c r="O717" s="201"/>
      <c r="P717" s="201"/>
      <c r="Q717" s="201"/>
      <c r="R717" s="201"/>
      <c r="S717" s="201"/>
      <c r="T717" s="202"/>
      <c r="U717" s="13"/>
      <c r="V717" s="13"/>
      <c r="W717" s="13"/>
      <c r="X717" s="13"/>
      <c r="Y717" s="13"/>
      <c r="Z717" s="13"/>
      <c r="AA717" s="13"/>
      <c r="AB717" s="13"/>
      <c r="AC717" s="13"/>
      <c r="AD717" s="13"/>
      <c r="AE717" s="13"/>
      <c r="AT717" s="197" t="s">
        <v>265</v>
      </c>
      <c r="AU717" s="197" t="s">
        <v>85</v>
      </c>
      <c r="AV717" s="13" t="s">
        <v>82</v>
      </c>
      <c r="AW717" s="13" t="s">
        <v>32</v>
      </c>
      <c r="AX717" s="13" t="s">
        <v>75</v>
      </c>
      <c r="AY717" s="197" t="s">
        <v>257</v>
      </c>
    </row>
    <row r="718" s="14" customFormat="1">
      <c r="A718" s="14"/>
      <c r="B718" s="203"/>
      <c r="C718" s="14"/>
      <c r="D718" s="196" t="s">
        <v>265</v>
      </c>
      <c r="E718" s="204" t="s">
        <v>1</v>
      </c>
      <c r="F718" s="205" t="s">
        <v>4704</v>
      </c>
      <c r="G718" s="14"/>
      <c r="H718" s="206">
        <v>42.5</v>
      </c>
      <c r="I718" s="207"/>
      <c r="J718" s="14"/>
      <c r="K718" s="14"/>
      <c r="L718" s="203"/>
      <c r="M718" s="208"/>
      <c r="N718" s="209"/>
      <c r="O718" s="209"/>
      <c r="P718" s="209"/>
      <c r="Q718" s="209"/>
      <c r="R718" s="209"/>
      <c r="S718" s="209"/>
      <c r="T718" s="210"/>
      <c r="U718" s="14"/>
      <c r="V718" s="14"/>
      <c r="W718" s="14"/>
      <c r="X718" s="14"/>
      <c r="Y718" s="14"/>
      <c r="Z718" s="14"/>
      <c r="AA718" s="14"/>
      <c r="AB718" s="14"/>
      <c r="AC718" s="14"/>
      <c r="AD718" s="14"/>
      <c r="AE718" s="14"/>
      <c r="AT718" s="204" t="s">
        <v>265</v>
      </c>
      <c r="AU718" s="204" t="s">
        <v>85</v>
      </c>
      <c r="AV718" s="14" t="s">
        <v>85</v>
      </c>
      <c r="AW718" s="14" t="s">
        <v>32</v>
      </c>
      <c r="AX718" s="14" t="s">
        <v>75</v>
      </c>
      <c r="AY718" s="204" t="s">
        <v>257</v>
      </c>
    </row>
    <row r="719" s="13" customFormat="1">
      <c r="A719" s="13"/>
      <c r="B719" s="195"/>
      <c r="C719" s="13"/>
      <c r="D719" s="196" t="s">
        <v>265</v>
      </c>
      <c r="E719" s="197" t="s">
        <v>1</v>
      </c>
      <c r="F719" s="198" t="s">
        <v>4705</v>
      </c>
      <c r="G719" s="13"/>
      <c r="H719" s="197" t="s">
        <v>1</v>
      </c>
      <c r="I719" s="199"/>
      <c r="J719" s="13"/>
      <c r="K719" s="13"/>
      <c r="L719" s="195"/>
      <c r="M719" s="200"/>
      <c r="N719" s="201"/>
      <c r="O719" s="201"/>
      <c r="P719" s="201"/>
      <c r="Q719" s="201"/>
      <c r="R719" s="201"/>
      <c r="S719" s="201"/>
      <c r="T719" s="202"/>
      <c r="U719" s="13"/>
      <c r="V719" s="13"/>
      <c r="W719" s="13"/>
      <c r="X719" s="13"/>
      <c r="Y719" s="13"/>
      <c r="Z719" s="13"/>
      <c r="AA719" s="13"/>
      <c r="AB719" s="13"/>
      <c r="AC719" s="13"/>
      <c r="AD719" s="13"/>
      <c r="AE719" s="13"/>
      <c r="AT719" s="197" t="s">
        <v>265</v>
      </c>
      <c r="AU719" s="197" t="s">
        <v>85</v>
      </c>
      <c r="AV719" s="13" t="s">
        <v>82</v>
      </c>
      <c r="AW719" s="13" t="s">
        <v>32</v>
      </c>
      <c r="AX719" s="13" t="s">
        <v>75</v>
      </c>
      <c r="AY719" s="197" t="s">
        <v>257</v>
      </c>
    </row>
    <row r="720" s="14" customFormat="1">
      <c r="A720" s="14"/>
      <c r="B720" s="203"/>
      <c r="C720" s="14"/>
      <c r="D720" s="196" t="s">
        <v>265</v>
      </c>
      <c r="E720" s="204" t="s">
        <v>1</v>
      </c>
      <c r="F720" s="205" t="s">
        <v>4706</v>
      </c>
      <c r="G720" s="14"/>
      <c r="H720" s="206">
        <v>4.4699999999999998</v>
      </c>
      <c r="I720" s="207"/>
      <c r="J720" s="14"/>
      <c r="K720" s="14"/>
      <c r="L720" s="203"/>
      <c r="M720" s="208"/>
      <c r="N720" s="209"/>
      <c r="O720" s="209"/>
      <c r="P720" s="209"/>
      <c r="Q720" s="209"/>
      <c r="R720" s="209"/>
      <c r="S720" s="209"/>
      <c r="T720" s="210"/>
      <c r="U720" s="14"/>
      <c r="V720" s="14"/>
      <c r="W720" s="14"/>
      <c r="X720" s="14"/>
      <c r="Y720" s="14"/>
      <c r="Z720" s="14"/>
      <c r="AA720" s="14"/>
      <c r="AB720" s="14"/>
      <c r="AC720" s="14"/>
      <c r="AD720" s="14"/>
      <c r="AE720" s="14"/>
      <c r="AT720" s="204" t="s">
        <v>265</v>
      </c>
      <c r="AU720" s="204" t="s">
        <v>85</v>
      </c>
      <c r="AV720" s="14" t="s">
        <v>85</v>
      </c>
      <c r="AW720" s="14" t="s">
        <v>32</v>
      </c>
      <c r="AX720" s="14" t="s">
        <v>75</v>
      </c>
      <c r="AY720" s="204" t="s">
        <v>257</v>
      </c>
    </row>
    <row r="721" s="13" customFormat="1">
      <c r="A721" s="13"/>
      <c r="B721" s="195"/>
      <c r="C721" s="13"/>
      <c r="D721" s="196" t="s">
        <v>265</v>
      </c>
      <c r="E721" s="197" t="s">
        <v>1</v>
      </c>
      <c r="F721" s="198" t="s">
        <v>4707</v>
      </c>
      <c r="G721" s="13"/>
      <c r="H721" s="197" t="s">
        <v>1</v>
      </c>
      <c r="I721" s="199"/>
      <c r="J721" s="13"/>
      <c r="K721" s="13"/>
      <c r="L721" s="195"/>
      <c r="M721" s="200"/>
      <c r="N721" s="201"/>
      <c r="O721" s="201"/>
      <c r="P721" s="201"/>
      <c r="Q721" s="201"/>
      <c r="R721" s="201"/>
      <c r="S721" s="201"/>
      <c r="T721" s="202"/>
      <c r="U721" s="13"/>
      <c r="V721" s="13"/>
      <c r="W721" s="13"/>
      <c r="X721" s="13"/>
      <c r="Y721" s="13"/>
      <c r="Z721" s="13"/>
      <c r="AA721" s="13"/>
      <c r="AB721" s="13"/>
      <c r="AC721" s="13"/>
      <c r="AD721" s="13"/>
      <c r="AE721" s="13"/>
      <c r="AT721" s="197" t="s">
        <v>265</v>
      </c>
      <c r="AU721" s="197" t="s">
        <v>85</v>
      </c>
      <c r="AV721" s="13" t="s">
        <v>82</v>
      </c>
      <c r="AW721" s="13" t="s">
        <v>32</v>
      </c>
      <c r="AX721" s="13" t="s">
        <v>75</v>
      </c>
      <c r="AY721" s="197" t="s">
        <v>257</v>
      </c>
    </row>
    <row r="722" s="14" customFormat="1">
      <c r="A722" s="14"/>
      <c r="B722" s="203"/>
      <c r="C722" s="14"/>
      <c r="D722" s="196" t="s">
        <v>265</v>
      </c>
      <c r="E722" s="204" t="s">
        <v>1</v>
      </c>
      <c r="F722" s="205" t="s">
        <v>4708</v>
      </c>
      <c r="G722" s="14"/>
      <c r="H722" s="206">
        <v>9.8900000000000006</v>
      </c>
      <c r="I722" s="207"/>
      <c r="J722" s="14"/>
      <c r="K722" s="14"/>
      <c r="L722" s="203"/>
      <c r="M722" s="208"/>
      <c r="N722" s="209"/>
      <c r="O722" s="209"/>
      <c r="P722" s="209"/>
      <c r="Q722" s="209"/>
      <c r="R722" s="209"/>
      <c r="S722" s="209"/>
      <c r="T722" s="210"/>
      <c r="U722" s="14"/>
      <c r="V722" s="14"/>
      <c r="W722" s="14"/>
      <c r="X722" s="14"/>
      <c r="Y722" s="14"/>
      <c r="Z722" s="14"/>
      <c r="AA722" s="14"/>
      <c r="AB722" s="14"/>
      <c r="AC722" s="14"/>
      <c r="AD722" s="14"/>
      <c r="AE722" s="14"/>
      <c r="AT722" s="204" t="s">
        <v>265</v>
      </c>
      <c r="AU722" s="204" t="s">
        <v>85</v>
      </c>
      <c r="AV722" s="14" t="s">
        <v>85</v>
      </c>
      <c r="AW722" s="14" t="s">
        <v>32</v>
      </c>
      <c r="AX722" s="14" t="s">
        <v>75</v>
      </c>
      <c r="AY722" s="204" t="s">
        <v>257</v>
      </c>
    </row>
    <row r="723" s="13" customFormat="1">
      <c r="A723" s="13"/>
      <c r="B723" s="195"/>
      <c r="C723" s="13"/>
      <c r="D723" s="196" t="s">
        <v>265</v>
      </c>
      <c r="E723" s="197" t="s">
        <v>1</v>
      </c>
      <c r="F723" s="198" t="s">
        <v>4709</v>
      </c>
      <c r="G723" s="13"/>
      <c r="H723" s="197" t="s">
        <v>1</v>
      </c>
      <c r="I723" s="199"/>
      <c r="J723" s="13"/>
      <c r="K723" s="13"/>
      <c r="L723" s="195"/>
      <c r="M723" s="200"/>
      <c r="N723" s="201"/>
      <c r="O723" s="201"/>
      <c r="P723" s="201"/>
      <c r="Q723" s="201"/>
      <c r="R723" s="201"/>
      <c r="S723" s="201"/>
      <c r="T723" s="202"/>
      <c r="U723" s="13"/>
      <c r="V723" s="13"/>
      <c r="W723" s="13"/>
      <c r="X723" s="13"/>
      <c r="Y723" s="13"/>
      <c r="Z723" s="13"/>
      <c r="AA723" s="13"/>
      <c r="AB723" s="13"/>
      <c r="AC723" s="13"/>
      <c r="AD723" s="13"/>
      <c r="AE723" s="13"/>
      <c r="AT723" s="197" t="s">
        <v>265</v>
      </c>
      <c r="AU723" s="197" t="s">
        <v>85</v>
      </c>
      <c r="AV723" s="13" t="s">
        <v>82</v>
      </c>
      <c r="AW723" s="13" t="s">
        <v>32</v>
      </c>
      <c r="AX723" s="13" t="s">
        <v>75</v>
      </c>
      <c r="AY723" s="197" t="s">
        <v>257</v>
      </c>
    </row>
    <row r="724" s="14" customFormat="1">
      <c r="A724" s="14"/>
      <c r="B724" s="203"/>
      <c r="C724" s="14"/>
      <c r="D724" s="196" t="s">
        <v>265</v>
      </c>
      <c r="E724" s="204" t="s">
        <v>1</v>
      </c>
      <c r="F724" s="205" t="s">
        <v>4710</v>
      </c>
      <c r="G724" s="14"/>
      <c r="H724" s="206">
        <v>2.0899999999999999</v>
      </c>
      <c r="I724" s="207"/>
      <c r="J724" s="14"/>
      <c r="K724" s="14"/>
      <c r="L724" s="203"/>
      <c r="M724" s="208"/>
      <c r="N724" s="209"/>
      <c r="O724" s="209"/>
      <c r="P724" s="209"/>
      <c r="Q724" s="209"/>
      <c r="R724" s="209"/>
      <c r="S724" s="209"/>
      <c r="T724" s="210"/>
      <c r="U724" s="14"/>
      <c r="V724" s="14"/>
      <c r="W724" s="14"/>
      <c r="X724" s="14"/>
      <c r="Y724" s="14"/>
      <c r="Z724" s="14"/>
      <c r="AA724" s="14"/>
      <c r="AB724" s="14"/>
      <c r="AC724" s="14"/>
      <c r="AD724" s="14"/>
      <c r="AE724" s="14"/>
      <c r="AT724" s="204" t="s">
        <v>265</v>
      </c>
      <c r="AU724" s="204" t="s">
        <v>85</v>
      </c>
      <c r="AV724" s="14" t="s">
        <v>85</v>
      </c>
      <c r="AW724" s="14" t="s">
        <v>32</v>
      </c>
      <c r="AX724" s="14" t="s">
        <v>75</v>
      </c>
      <c r="AY724" s="204" t="s">
        <v>257</v>
      </c>
    </row>
    <row r="725" s="13" customFormat="1">
      <c r="A725" s="13"/>
      <c r="B725" s="195"/>
      <c r="C725" s="13"/>
      <c r="D725" s="196" t="s">
        <v>265</v>
      </c>
      <c r="E725" s="197" t="s">
        <v>1</v>
      </c>
      <c r="F725" s="198" t="s">
        <v>4711</v>
      </c>
      <c r="G725" s="13"/>
      <c r="H725" s="197" t="s">
        <v>1</v>
      </c>
      <c r="I725" s="199"/>
      <c r="J725" s="13"/>
      <c r="K725" s="13"/>
      <c r="L725" s="195"/>
      <c r="M725" s="200"/>
      <c r="N725" s="201"/>
      <c r="O725" s="201"/>
      <c r="P725" s="201"/>
      <c r="Q725" s="201"/>
      <c r="R725" s="201"/>
      <c r="S725" s="201"/>
      <c r="T725" s="202"/>
      <c r="U725" s="13"/>
      <c r="V725" s="13"/>
      <c r="W725" s="13"/>
      <c r="X725" s="13"/>
      <c r="Y725" s="13"/>
      <c r="Z725" s="13"/>
      <c r="AA725" s="13"/>
      <c r="AB725" s="13"/>
      <c r="AC725" s="13"/>
      <c r="AD725" s="13"/>
      <c r="AE725" s="13"/>
      <c r="AT725" s="197" t="s">
        <v>265</v>
      </c>
      <c r="AU725" s="197" t="s">
        <v>85</v>
      </c>
      <c r="AV725" s="13" t="s">
        <v>82</v>
      </c>
      <c r="AW725" s="13" t="s">
        <v>32</v>
      </c>
      <c r="AX725" s="13" t="s">
        <v>75</v>
      </c>
      <c r="AY725" s="197" t="s">
        <v>257</v>
      </c>
    </row>
    <row r="726" s="14" customFormat="1">
      <c r="A726" s="14"/>
      <c r="B726" s="203"/>
      <c r="C726" s="14"/>
      <c r="D726" s="196" t="s">
        <v>265</v>
      </c>
      <c r="E726" s="204" t="s">
        <v>1</v>
      </c>
      <c r="F726" s="205" t="s">
        <v>4712</v>
      </c>
      <c r="G726" s="14"/>
      <c r="H726" s="206">
        <v>19.23</v>
      </c>
      <c r="I726" s="207"/>
      <c r="J726" s="14"/>
      <c r="K726" s="14"/>
      <c r="L726" s="203"/>
      <c r="M726" s="208"/>
      <c r="N726" s="209"/>
      <c r="O726" s="209"/>
      <c r="P726" s="209"/>
      <c r="Q726" s="209"/>
      <c r="R726" s="209"/>
      <c r="S726" s="209"/>
      <c r="T726" s="210"/>
      <c r="U726" s="14"/>
      <c r="V726" s="14"/>
      <c r="W726" s="14"/>
      <c r="X726" s="14"/>
      <c r="Y726" s="14"/>
      <c r="Z726" s="14"/>
      <c r="AA726" s="14"/>
      <c r="AB726" s="14"/>
      <c r="AC726" s="14"/>
      <c r="AD726" s="14"/>
      <c r="AE726" s="14"/>
      <c r="AT726" s="204" t="s">
        <v>265</v>
      </c>
      <c r="AU726" s="204" t="s">
        <v>85</v>
      </c>
      <c r="AV726" s="14" t="s">
        <v>85</v>
      </c>
      <c r="AW726" s="14" t="s">
        <v>32</v>
      </c>
      <c r="AX726" s="14" t="s">
        <v>75</v>
      </c>
      <c r="AY726" s="204" t="s">
        <v>257</v>
      </c>
    </row>
    <row r="727" s="15" customFormat="1">
      <c r="A727" s="15"/>
      <c r="B727" s="211"/>
      <c r="C727" s="15"/>
      <c r="D727" s="196" t="s">
        <v>265</v>
      </c>
      <c r="E727" s="212" t="s">
        <v>1</v>
      </c>
      <c r="F727" s="213" t="s">
        <v>271</v>
      </c>
      <c r="G727" s="15"/>
      <c r="H727" s="214">
        <v>496.79000000000008</v>
      </c>
      <c r="I727" s="215"/>
      <c r="J727" s="15"/>
      <c r="K727" s="15"/>
      <c r="L727" s="211"/>
      <c r="M727" s="216"/>
      <c r="N727" s="217"/>
      <c r="O727" s="217"/>
      <c r="P727" s="217"/>
      <c r="Q727" s="217"/>
      <c r="R727" s="217"/>
      <c r="S727" s="217"/>
      <c r="T727" s="218"/>
      <c r="U727" s="15"/>
      <c r="V727" s="15"/>
      <c r="W727" s="15"/>
      <c r="X727" s="15"/>
      <c r="Y727" s="15"/>
      <c r="Z727" s="15"/>
      <c r="AA727" s="15"/>
      <c r="AB727" s="15"/>
      <c r="AC727" s="15"/>
      <c r="AD727" s="15"/>
      <c r="AE727" s="15"/>
      <c r="AT727" s="212" t="s">
        <v>265</v>
      </c>
      <c r="AU727" s="212" t="s">
        <v>85</v>
      </c>
      <c r="AV727" s="15" t="s">
        <v>108</v>
      </c>
      <c r="AW727" s="15" t="s">
        <v>32</v>
      </c>
      <c r="AX727" s="15" t="s">
        <v>82</v>
      </c>
      <c r="AY727" s="212" t="s">
        <v>257</v>
      </c>
    </row>
    <row r="728" s="2" customFormat="1" ht="16.5" customHeight="1">
      <c r="A728" s="38"/>
      <c r="B728" s="181"/>
      <c r="C728" s="182" t="s">
        <v>659</v>
      </c>
      <c r="D728" s="182" t="s">
        <v>259</v>
      </c>
      <c r="E728" s="183" t="s">
        <v>2066</v>
      </c>
      <c r="F728" s="184" t="s">
        <v>2067</v>
      </c>
      <c r="G728" s="185" t="s">
        <v>323</v>
      </c>
      <c r="H728" s="186">
        <v>496.79000000000002</v>
      </c>
      <c r="I728" s="187"/>
      <c r="J728" s="188">
        <f>ROUND(I728*H728,2)</f>
        <v>0</v>
      </c>
      <c r="K728" s="184" t="s">
        <v>263</v>
      </c>
      <c r="L728" s="39"/>
      <c r="M728" s="189" t="s">
        <v>1</v>
      </c>
      <c r="N728" s="190" t="s">
        <v>40</v>
      </c>
      <c r="O728" s="77"/>
      <c r="P728" s="191">
        <f>O728*H728</f>
        <v>0</v>
      </c>
      <c r="Q728" s="191">
        <v>0</v>
      </c>
      <c r="R728" s="191">
        <f>Q728*H728</f>
        <v>0</v>
      </c>
      <c r="S728" s="191">
        <v>0</v>
      </c>
      <c r="T728" s="192">
        <f>S728*H728</f>
        <v>0</v>
      </c>
      <c r="U728" s="38"/>
      <c r="V728" s="38"/>
      <c r="W728" s="38"/>
      <c r="X728" s="38"/>
      <c r="Y728" s="38"/>
      <c r="Z728" s="38"/>
      <c r="AA728" s="38"/>
      <c r="AB728" s="38"/>
      <c r="AC728" s="38"/>
      <c r="AD728" s="38"/>
      <c r="AE728" s="38"/>
      <c r="AR728" s="193" t="s">
        <v>364</v>
      </c>
      <c r="AT728" s="193" t="s">
        <v>259</v>
      </c>
      <c r="AU728" s="193" t="s">
        <v>85</v>
      </c>
      <c r="AY728" s="19" t="s">
        <v>257</v>
      </c>
      <c r="BE728" s="194">
        <f>IF(N728="základní",J728,0)</f>
        <v>0</v>
      </c>
      <c r="BF728" s="194">
        <f>IF(N728="snížená",J728,0)</f>
        <v>0</v>
      </c>
      <c r="BG728" s="194">
        <f>IF(N728="zákl. přenesená",J728,0)</f>
        <v>0</v>
      </c>
      <c r="BH728" s="194">
        <f>IF(N728="sníž. přenesená",J728,0)</f>
        <v>0</v>
      </c>
      <c r="BI728" s="194">
        <f>IF(N728="nulová",J728,0)</f>
        <v>0</v>
      </c>
      <c r="BJ728" s="19" t="s">
        <v>82</v>
      </c>
      <c r="BK728" s="194">
        <f>ROUND(I728*H728,2)</f>
        <v>0</v>
      </c>
      <c r="BL728" s="19" t="s">
        <v>364</v>
      </c>
      <c r="BM728" s="193" t="s">
        <v>804</v>
      </c>
    </row>
    <row r="729" s="13" customFormat="1">
      <c r="A729" s="13"/>
      <c r="B729" s="195"/>
      <c r="C729" s="13"/>
      <c r="D729" s="196" t="s">
        <v>265</v>
      </c>
      <c r="E729" s="197" t="s">
        <v>1</v>
      </c>
      <c r="F729" s="198" t="s">
        <v>4647</v>
      </c>
      <c r="G729" s="13"/>
      <c r="H729" s="197" t="s">
        <v>1</v>
      </c>
      <c r="I729" s="199"/>
      <c r="J729" s="13"/>
      <c r="K729" s="13"/>
      <c r="L729" s="195"/>
      <c r="M729" s="200"/>
      <c r="N729" s="201"/>
      <c r="O729" s="201"/>
      <c r="P729" s="201"/>
      <c r="Q729" s="201"/>
      <c r="R729" s="201"/>
      <c r="S729" s="201"/>
      <c r="T729" s="202"/>
      <c r="U729" s="13"/>
      <c r="V729" s="13"/>
      <c r="W729" s="13"/>
      <c r="X729" s="13"/>
      <c r="Y729" s="13"/>
      <c r="Z729" s="13"/>
      <c r="AA729" s="13"/>
      <c r="AB729" s="13"/>
      <c r="AC729" s="13"/>
      <c r="AD729" s="13"/>
      <c r="AE729" s="13"/>
      <c r="AT729" s="197" t="s">
        <v>265</v>
      </c>
      <c r="AU729" s="197" t="s">
        <v>85</v>
      </c>
      <c r="AV729" s="13" t="s">
        <v>82</v>
      </c>
      <c r="AW729" s="13" t="s">
        <v>32</v>
      </c>
      <c r="AX729" s="13" t="s">
        <v>75</v>
      </c>
      <c r="AY729" s="197" t="s">
        <v>257</v>
      </c>
    </row>
    <row r="730" s="14" customFormat="1">
      <c r="A730" s="14"/>
      <c r="B730" s="203"/>
      <c r="C730" s="14"/>
      <c r="D730" s="196" t="s">
        <v>265</v>
      </c>
      <c r="E730" s="204" t="s">
        <v>1</v>
      </c>
      <c r="F730" s="205" t="s">
        <v>4665</v>
      </c>
      <c r="G730" s="14"/>
      <c r="H730" s="206">
        <v>25.239999999999998</v>
      </c>
      <c r="I730" s="207"/>
      <c r="J730" s="14"/>
      <c r="K730" s="14"/>
      <c r="L730" s="203"/>
      <c r="M730" s="208"/>
      <c r="N730" s="209"/>
      <c r="O730" s="209"/>
      <c r="P730" s="209"/>
      <c r="Q730" s="209"/>
      <c r="R730" s="209"/>
      <c r="S730" s="209"/>
      <c r="T730" s="210"/>
      <c r="U730" s="14"/>
      <c r="V730" s="14"/>
      <c r="W730" s="14"/>
      <c r="X730" s="14"/>
      <c r="Y730" s="14"/>
      <c r="Z730" s="14"/>
      <c r="AA730" s="14"/>
      <c r="AB730" s="14"/>
      <c r="AC730" s="14"/>
      <c r="AD730" s="14"/>
      <c r="AE730" s="14"/>
      <c r="AT730" s="204" t="s">
        <v>265</v>
      </c>
      <c r="AU730" s="204" t="s">
        <v>85</v>
      </c>
      <c r="AV730" s="14" t="s">
        <v>85</v>
      </c>
      <c r="AW730" s="14" t="s">
        <v>32</v>
      </c>
      <c r="AX730" s="14" t="s">
        <v>75</v>
      </c>
      <c r="AY730" s="204" t="s">
        <v>257</v>
      </c>
    </row>
    <row r="731" s="13" customFormat="1">
      <c r="A731" s="13"/>
      <c r="B731" s="195"/>
      <c r="C731" s="13"/>
      <c r="D731" s="196" t="s">
        <v>265</v>
      </c>
      <c r="E731" s="197" t="s">
        <v>1</v>
      </c>
      <c r="F731" s="198" t="s">
        <v>4649</v>
      </c>
      <c r="G731" s="13"/>
      <c r="H731" s="197" t="s">
        <v>1</v>
      </c>
      <c r="I731" s="199"/>
      <c r="J731" s="13"/>
      <c r="K731" s="13"/>
      <c r="L731" s="195"/>
      <c r="M731" s="200"/>
      <c r="N731" s="201"/>
      <c r="O731" s="201"/>
      <c r="P731" s="201"/>
      <c r="Q731" s="201"/>
      <c r="R731" s="201"/>
      <c r="S731" s="201"/>
      <c r="T731" s="202"/>
      <c r="U731" s="13"/>
      <c r="V731" s="13"/>
      <c r="W731" s="13"/>
      <c r="X731" s="13"/>
      <c r="Y731" s="13"/>
      <c r="Z731" s="13"/>
      <c r="AA731" s="13"/>
      <c r="AB731" s="13"/>
      <c r="AC731" s="13"/>
      <c r="AD731" s="13"/>
      <c r="AE731" s="13"/>
      <c r="AT731" s="197" t="s">
        <v>265</v>
      </c>
      <c r="AU731" s="197" t="s">
        <v>85</v>
      </c>
      <c r="AV731" s="13" t="s">
        <v>82</v>
      </c>
      <c r="AW731" s="13" t="s">
        <v>32</v>
      </c>
      <c r="AX731" s="13" t="s">
        <v>75</v>
      </c>
      <c r="AY731" s="197" t="s">
        <v>257</v>
      </c>
    </row>
    <row r="732" s="14" customFormat="1">
      <c r="A732" s="14"/>
      <c r="B732" s="203"/>
      <c r="C732" s="14"/>
      <c r="D732" s="196" t="s">
        <v>265</v>
      </c>
      <c r="E732" s="204" t="s">
        <v>1</v>
      </c>
      <c r="F732" s="205" t="s">
        <v>4666</v>
      </c>
      <c r="G732" s="14"/>
      <c r="H732" s="206">
        <v>16.190000000000001</v>
      </c>
      <c r="I732" s="207"/>
      <c r="J732" s="14"/>
      <c r="K732" s="14"/>
      <c r="L732" s="203"/>
      <c r="M732" s="208"/>
      <c r="N732" s="209"/>
      <c r="O732" s="209"/>
      <c r="P732" s="209"/>
      <c r="Q732" s="209"/>
      <c r="R732" s="209"/>
      <c r="S732" s="209"/>
      <c r="T732" s="210"/>
      <c r="U732" s="14"/>
      <c r="V732" s="14"/>
      <c r="W732" s="14"/>
      <c r="X732" s="14"/>
      <c r="Y732" s="14"/>
      <c r="Z732" s="14"/>
      <c r="AA732" s="14"/>
      <c r="AB732" s="14"/>
      <c r="AC732" s="14"/>
      <c r="AD732" s="14"/>
      <c r="AE732" s="14"/>
      <c r="AT732" s="204" t="s">
        <v>265</v>
      </c>
      <c r="AU732" s="204" t="s">
        <v>85</v>
      </c>
      <c r="AV732" s="14" t="s">
        <v>85</v>
      </c>
      <c r="AW732" s="14" t="s">
        <v>32</v>
      </c>
      <c r="AX732" s="14" t="s">
        <v>75</v>
      </c>
      <c r="AY732" s="204" t="s">
        <v>257</v>
      </c>
    </row>
    <row r="733" s="13" customFormat="1">
      <c r="A733" s="13"/>
      <c r="B733" s="195"/>
      <c r="C733" s="13"/>
      <c r="D733" s="196" t="s">
        <v>265</v>
      </c>
      <c r="E733" s="197" t="s">
        <v>1</v>
      </c>
      <c r="F733" s="198" t="s">
        <v>4667</v>
      </c>
      <c r="G733" s="13"/>
      <c r="H733" s="197" t="s">
        <v>1</v>
      </c>
      <c r="I733" s="199"/>
      <c r="J733" s="13"/>
      <c r="K733" s="13"/>
      <c r="L733" s="195"/>
      <c r="M733" s="200"/>
      <c r="N733" s="201"/>
      <c r="O733" s="201"/>
      <c r="P733" s="201"/>
      <c r="Q733" s="201"/>
      <c r="R733" s="201"/>
      <c r="S733" s="201"/>
      <c r="T733" s="202"/>
      <c r="U733" s="13"/>
      <c r="V733" s="13"/>
      <c r="W733" s="13"/>
      <c r="X733" s="13"/>
      <c r="Y733" s="13"/>
      <c r="Z733" s="13"/>
      <c r="AA733" s="13"/>
      <c r="AB733" s="13"/>
      <c r="AC733" s="13"/>
      <c r="AD733" s="13"/>
      <c r="AE733" s="13"/>
      <c r="AT733" s="197" t="s">
        <v>265</v>
      </c>
      <c r="AU733" s="197" t="s">
        <v>85</v>
      </c>
      <c r="AV733" s="13" t="s">
        <v>82</v>
      </c>
      <c r="AW733" s="13" t="s">
        <v>32</v>
      </c>
      <c r="AX733" s="13" t="s">
        <v>75</v>
      </c>
      <c r="AY733" s="197" t="s">
        <v>257</v>
      </c>
    </row>
    <row r="734" s="14" customFormat="1">
      <c r="A734" s="14"/>
      <c r="B734" s="203"/>
      <c r="C734" s="14"/>
      <c r="D734" s="196" t="s">
        <v>265</v>
      </c>
      <c r="E734" s="204" t="s">
        <v>1</v>
      </c>
      <c r="F734" s="205" t="s">
        <v>4668</v>
      </c>
      <c r="G734" s="14"/>
      <c r="H734" s="206">
        <v>24.489999999999998</v>
      </c>
      <c r="I734" s="207"/>
      <c r="J734" s="14"/>
      <c r="K734" s="14"/>
      <c r="L734" s="203"/>
      <c r="M734" s="208"/>
      <c r="N734" s="209"/>
      <c r="O734" s="209"/>
      <c r="P734" s="209"/>
      <c r="Q734" s="209"/>
      <c r="R734" s="209"/>
      <c r="S734" s="209"/>
      <c r="T734" s="210"/>
      <c r="U734" s="14"/>
      <c r="V734" s="14"/>
      <c r="W734" s="14"/>
      <c r="X734" s="14"/>
      <c r="Y734" s="14"/>
      <c r="Z734" s="14"/>
      <c r="AA734" s="14"/>
      <c r="AB734" s="14"/>
      <c r="AC734" s="14"/>
      <c r="AD734" s="14"/>
      <c r="AE734" s="14"/>
      <c r="AT734" s="204" t="s">
        <v>265</v>
      </c>
      <c r="AU734" s="204" t="s">
        <v>85</v>
      </c>
      <c r="AV734" s="14" t="s">
        <v>85</v>
      </c>
      <c r="AW734" s="14" t="s">
        <v>32</v>
      </c>
      <c r="AX734" s="14" t="s">
        <v>75</v>
      </c>
      <c r="AY734" s="204" t="s">
        <v>257</v>
      </c>
    </row>
    <row r="735" s="13" customFormat="1">
      <c r="A735" s="13"/>
      <c r="B735" s="195"/>
      <c r="C735" s="13"/>
      <c r="D735" s="196" t="s">
        <v>265</v>
      </c>
      <c r="E735" s="197" t="s">
        <v>1</v>
      </c>
      <c r="F735" s="198" t="s">
        <v>4669</v>
      </c>
      <c r="G735" s="13"/>
      <c r="H735" s="197" t="s">
        <v>1</v>
      </c>
      <c r="I735" s="199"/>
      <c r="J735" s="13"/>
      <c r="K735" s="13"/>
      <c r="L735" s="195"/>
      <c r="M735" s="200"/>
      <c r="N735" s="201"/>
      <c r="O735" s="201"/>
      <c r="P735" s="201"/>
      <c r="Q735" s="201"/>
      <c r="R735" s="201"/>
      <c r="S735" s="201"/>
      <c r="T735" s="202"/>
      <c r="U735" s="13"/>
      <c r="V735" s="13"/>
      <c r="W735" s="13"/>
      <c r="X735" s="13"/>
      <c r="Y735" s="13"/>
      <c r="Z735" s="13"/>
      <c r="AA735" s="13"/>
      <c r="AB735" s="13"/>
      <c r="AC735" s="13"/>
      <c r="AD735" s="13"/>
      <c r="AE735" s="13"/>
      <c r="AT735" s="197" t="s">
        <v>265</v>
      </c>
      <c r="AU735" s="197" t="s">
        <v>85</v>
      </c>
      <c r="AV735" s="13" t="s">
        <v>82</v>
      </c>
      <c r="AW735" s="13" t="s">
        <v>32</v>
      </c>
      <c r="AX735" s="13" t="s">
        <v>75</v>
      </c>
      <c r="AY735" s="197" t="s">
        <v>257</v>
      </c>
    </row>
    <row r="736" s="14" customFormat="1">
      <c r="A736" s="14"/>
      <c r="B736" s="203"/>
      <c r="C736" s="14"/>
      <c r="D736" s="196" t="s">
        <v>265</v>
      </c>
      <c r="E736" s="204" t="s">
        <v>1</v>
      </c>
      <c r="F736" s="205" t="s">
        <v>4670</v>
      </c>
      <c r="G736" s="14"/>
      <c r="H736" s="206">
        <v>12.16</v>
      </c>
      <c r="I736" s="207"/>
      <c r="J736" s="14"/>
      <c r="K736" s="14"/>
      <c r="L736" s="203"/>
      <c r="M736" s="208"/>
      <c r="N736" s="209"/>
      <c r="O736" s="209"/>
      <c r="P736" s="209"/>
      <c r="Q736" s="209"/>
      <c r="R736" s="209"/>
      <c r="S736" s="209"/>
      <c r="T736" s="210"/>
      <c r="U736" s="14"/>
      <c r="V736" s="14"/>
      <c r="W736" s="14"/>
      <c r="X736" s="14"/>
      <c r="Y736" s="14"/>
      <c r="Z736" s="14"/>
      <c r="AA736" s="14"/>
      <c r="AB736" s="14"/>
      <c r="AC736" s="14"/>
      <c r="AD736" s="14"/>
      <c r="AE736" s="14"/>
      <c r="AT736" s="204" t="s">
        <v>265</v>
      </c>
      <c r="AU736" s="204" t="s">
        <v>85</v>
      </c>
      <c r="AV736" s="14" t="s">
        <v>85</v>
      </c>
      <c r="AW736" s="14" t="s">
        <v>32</v>
      </c>
      <c r="AX736" s="14" t="s">
        <v>75</v>
      </c>
      <c r="AY736" s="204" t="s">
        <v>257</v>
      </c>
    </row>
    <row r="737" s="13" customFormat="1">
      <c r="A737" s="13"/>
      <c r="B737" s="195"/>
      <c r="C737" s="13"/>
      <c r="D737" s="196" t="s">
        <v>265</v>
      </c>
      <c r="E737" s="197" t="s">
        <v>1</v>
      </c>
      <c r="F737" s="198" t="s">
        <v>4671</v>
      </c>
      <c r="G737" s="13"/>
      <c r="H737" s="197" t="s">
        <v>1</v>
      </c>
      <c r="I737" s="199"/>
      <c r="J737" s="13"/>
      <c r="K737" s="13"/>
      <c r="L737" s="195"/>
      <c r="M737" s="200"/>
      <c r="N737" s="201"/>
      <c r="O737" s="201"/>
      <c r="P737" s="201"/>
      <c r="Q737" s="201"/>
      <c r="R737" s="201"/>
      <c r="S737" s="201"/>
      <c r="T737" s="202"/>
      <c r="U737" s="13"/>
      <c r="V737" s="13"/>
      <c r="W737" s="13"/>
      <c r="X737" s="13"/>
      <c r="Y737" s="13"/>
      <c r="Z737" s="13"/>
      <c r="AA737" s="13"/>
      <c r="AB737" s="13"/>
      <c r="AC737" s="13"/>
      <c r="AD737" s="13"/>
      <c r="AE737" s="13"/>
      <c r="AT737" s="197" t="s">
        <v>265</v>
      </c>
      <c r="AU737" s="197" t="s">
        <v>85</v>
      </c>
      <c r="AV737" s="13" t="s">
        <v>82</v>
      </c>
      <c r="AW737" s="13" t="s">
        <v>32</v>
      </c>
      <c r="AX737" s="13" t="s">
        <v>75</v>
      </c>
      <c r="AY737" s="197" t="s">
        <v>257</v>
      </c>
    </row>
    <row r="738" s="14" customFormat="1">
      <c r="A738" s="14"/>
      <c r="B738" s="203"/>
      <c r="C738" s="14"/>
      <c r="D738" s="196" t="s">
        <v>265</v>
      </c>
      <c r="E738" s="204" t="s">
        <v>1</v>
      </c>
      <c r="F738" s="205" t="s">
        <v>4672</v>
      </c>
      <c r="G738" s="14"/>
      <c r="H738" s="206">
        <v>30.32</v>
      </c>
      <c r="I738" s="207"/>
      <c r="J738" s="14"/>
      <c r="K738" s="14"/>
      <c r="L738" s="203"/>
      <c r="M738" s="208"/>
      <c r="N738" s="209"/>
      <c r="O738" s="209"/>
      <c r="P738" s="209"/>
      <c r="Q738" s="209"/>
      <c r="R738" s="209"/>
      <c r="S738" s="209"/>
      <c r="T738" s="210"/>
      <c r="U738" s="14"/>
      <c r="V738" s="14"/>
      <c r="W738" s="14"/>
      <c r="X738" s="14"/>
      <c r="Y738" s="14"/>
      <c r="Z738" s="14"/>
      <c r="AA738" s="14"/>
      <c r="AB738" s="14"/>
      <c r="AC738" s="14"/>
      <c r="AD738" s="14"/>
      <c r="AE738" s="14"/>
      <c r="AT738" s="204" t="s">
        <v>265</v>
      </c>
      <c r="AU738" s="204" t="s">
        <v>85</v>
      </c>
      <c r="AV738" s="14" t="s">
        <v>85</v>
      </c>
      <c r="AW738" s="14" t="s">
        <v>32</v>
      </c>
      <c r="AX738" s="14" t="s">
        <v>75</v>
      </c>
      <c r="AY738" s="204" t="s">
        <v>257</v>
      </c>
    </row>
    <row r="739" s="13" customFormat="1">
      <c r="A739" s="13"/>
      <c r="B739" s="195"/>
      <c r="C739" s="13"/>
      <c r="D739" s="196" t="s">
        <v>265</v>
      </c>
      <c r="E739" s="197" t="s">
        <v>1</v>
      </c>
      <c r="F739" s="198" t="s">
        <v>4673</v>
      </c>
      <c r="G739" s="13"/>
      <c r="H739" s="197" t="s">
        <v>1</v>
      </c>
      <c r="I739" s="199"/>
      <c r="J739" s="13"/>
      <c r="K739" s="13"/>
      <c r="L739" s="195"/>
      <c r="M739" s="200"/>
      <c r="N739" s="201"/>
      <c r="O739" s="201"/>
      <c r="P739" s="201"/>
      <c r="Q739" s="201"/>
      <c r="R739" s="201"/>
      <c r="S739" s="201"/>
      <c r="T739" s="202"/>
      <c r="U739" s="13"/>
      <c r="V739" s="13"/>
      <c r="W739" s="13"/>
      <c r="X739" s="13"/>
      <c r="Y739" s="13"/>
      <c r="Z739" s="13"/>
      <c r="AA739" s="13"/>
      <c r="AB739" s="13"/>
      <c r="AC739" s="13"/>
      <c r="AD739" s="13"/>
      <c r="AE739" s="13"/>
      <c r="AT739" s="197" t="s">
        <v>265</v>
      </c>
      <c r="AU739" s="197" t="s">
        <v>85</v>
      </c>
      <c r="AV739" s="13" t="s">
        <v>82</v>
      </c>
      <c r="AW739" s="13" t="s">
        <v>32</v>
      </c>
      <c r="AX739" s="13" t="s">
        <v>75</v>
      </c>
      <c r="AY739" s="197" t="s">
        <v>257</v>
      </c>
    </row>
    <row r="740" s="14" customFormat="1">
      <c r="A740" s="14"/>
      <c r="B740" s="203"/>
      <c r="C740" s="14"/>
      <c r="D740" s="196" t="s">
        <v>265</v>
      </c>
      <c r="E740" s="204" t="s">
        <v>1</v>
      </c>
      <c r="F740" s="205" t="s">
        <v>4152</v>
      </c>
      <c r="G740" s="14"/>
      <c r="H740" s="206">
        <v>19.739999999999998</v>
      </c>
      <c r="I740" s="207"/>
      <c r="J740" s="14"/>
      <c r="K740" s="14"/>
      <c r="L740" s="203"/>
      <c r="M740" s="208"/>
      <c r="N740" s="209"/>
      <c r="O740" s="209"/>
      <c r="P740" s="209"/>
      <c r="Q740" s="209"/>
      <c r="R740" s="209"/>
      <c r="S740" s="209"/>
      <c r="T740" s="210"/>
      <c r="U740" s="14"/>
      <c r="V740" s="14"/>
      <c r="W740" s="14"/>
      <c r="X740" s="14"/>
      <c r="Y740" s="14"/>
      <c r="Z740" s="14"/>
      <c r="AA740" s="14"/>
      <c r="AB740" s="14"/>
      <c r="AC740" s="14"/>
      <c r="AD740" s="14"/>
      <c r="AE740" s="14"/>
      <c r="AT740" s="204" t="s">
        <v>265</v>
      </c>
      <c r="AU740" s="204" t="s">
        <v>85</v>
      </c>
      <c r="AV740" s="14" t="s">
        <v>85</v>
      </c>
      <c r="AW740" s="14" t="s">
        <v>32</v>
      </c>
      <c r="AX740" s="14" t="s">
        <v>75</v>
      </c>
      <c r="AY740" s="204" t="s">
        <v>257</v>
      </c>
    </row>
    <row r="741" s="13" customFormat="1">
      <c r="A741" s="13"/>
      <c r="B741" s="195"/>
      <c r="C741" s="13"/>
      <c r="D741" s="196" t="s">
        <v>265</v>
      </c>
      <c r="E741" s="197" t="s">
        <v>1</v>
      </c>
      <c r="F741" s="198" t="s">
        <v>4674</v>
      </c>
      <c r="G741" s="13"/>
      <c r="H741" s="197" t="s">
        <v>1</v>
      </c>
      <c r="I741" s="199"/>
      <c r="J741" s="13"/>
      <c r="K741" s="13"/>
      <c r="L741" s="195"/>
      <c r="M741" s="200"/>
      <c r="N741" s="201"/>
      <c r="O741" s="201"/>
      <c r="P741" s="201"/>
      <c r="Q741" s="201"/>
      <c r="R741" s="201"/>
      <c r="S741" s="201"/>
      <c r="T741" s="202"/>
      <c r="U741" s="13"/>
      <c r="V741" s="13"/>
      <c r="W741" s="13"/>
      <c r="X741" s="13"/>
      <c r="Y741" s="13"/>
      <c r="Z741" s="13"/>
      <c r="AA741" s="13"/>
      <c r="AB741" s="13"/>
      <c r="AC741" s="13"/>
      <c r="AD741" s="13"/>
      <c r="AE741" s="13"/>
      <c r="AT741" s="197" t="s">
        <v>265</v>
      </c>
      <c r="AU741" s="197" t="s">
        <v>85</v>
      </c>
      <c r="AV741" s="13" t="s">
        <v>82</v>
      </c>
      <c r="AW741" s="13" t="s">
        <v>32</v>
      </c>
      <c r="AX741" s="13" t="s">
        <v>75</v>
      </c>
      <c r="AY741" s="197" t="s">
        <v>257</v>
      </c>
    </row>
    <row r="742" s="14" customFormat="1">
      <c r="A742" s="14"/>
      <c r="B742" s="203"/>
      <c r="C742" s="14"/>
      <c r="D742" s="196" t="s">
        <v>265</v>
      </c>
      <c r="E742" s="204" t="s">
        <v>1</v>
      </c>
      <c r="F742" s="205" t="s">
        <v>4675</v>
      </c>
      <c r="G742" s="14"/>
      <c r="H742" s="206">
        <v>14.33</v>
      </c>
      <c r="I742" s="207"/>
      <c r="J742" s="14"/>
      <c r="K742" s="14"/>
      <c r="L742" s="203"/>
      <c r="M742" s="208"/>
      <c r="N742" s="209"/>
      <c r="O742" s="209"/>
      <c r="P742" s="209"/>
      <c r="Q742" s="209"/>
      <c r="R742" s="209"/>
      <c r="S742" s="209"/>
      <c r="T742" s="210"/>
      <c r="U742" s="14"/>
      <c r="V742" s="14"/>
      <c r="W742" s="14"/>
      <c r="X742" s="14"/>
      <c r="Y742" s="14"/>
      <c r="Z742" s="14"/>
      <c r="AA742" s="14"/>
      <c r="AB742" s="14"/>
      <c r="AC742" s="14"/>
      <c r="AD742" s="14"/>
      <c r="AE742" s="14"/>
      <c r="AT742" s="204" t="s">
        <v>265</v>
      </c>
      <c r="AU742" s="204" t="s">
        <v>85</v>
      </c>
      <c r="AV742" s="14" t="s">
        <v>85</v>
      </c>
      <c r="AW742" s="14" t="s">
        <v>32</v>
      </c>
      <c r="AX742" s="14" t="s">
        <v>75</v>
      </c>
      <c r="AY742" s="204" t="s">
        <v>257</v>
      </c>
    </row>
    <row r="743" s="13" customFormat="1">
      <c r="A743" s="13"/>
      <c r="B743" s="195"/>
      <c r="C743" s="13"/>
      <c r="D743" s="196" t="s">
        <v>265</v>
      </c>
      <c r="E743" s="197" t="s">
        <v>1</v>
      </c>
      <c r="F743" s="198" t="s">
        <v>4676</v>
      </c>
      <c r="G743" s="13"/>
      <c r="H743" s="197" t="s">
        <v>1</v>
      </c>
      <c r="I743" s="199"/>
      <c r="J743" s="13"/>
      <c r="K743" s="13"/>
      <c r="L743" s="195"/>
      <c r="M743" s="200"/>
      <c r="N743" s="201"/>
      <c r="O743" s="201"/>
      <c r="P743" s="201"/>
      <c r="Q743" s="201"/>
      <c r="R743" s="201"/>
      <c r="S743" s="201"/>
      <c r="T743" s="202"/>
      <c r="U743" s="13"/>
      <c r="V743" s="13"/>
      <c r="W743" s="13"/>
      <c r="X743" s="13"/>
      <c r="Y743" s="13"/>
      <c r="Z743" s="13"/>
      <c r="AA743" s="13"/>
      <c r="AB743" s="13"/>
      <c r="AC743" s="13"/>
      <c r="AD743" s="13"/>
      <c r="AE743" s="13"/>
      <c r="AT743" s="197" t="s">
        <v>265</v>
      </c>
      <c r="AU743" s="197" t="s">
        <v>85</v>
      </c>
      <c r="AV743" s="13" t="s">
        <v>82</v>
      </c>
      <c r="AW743" s="13" t="s">
        <v>32</v>
      </c>
      <c r="AX743" s="13" t="s">
        <v>75</v>
      </c>
      <c r="AY743" s="197" t="s">
        <v>257</v>
      </c>
    </row>
    <row r="744" s="14" customFormat="1">
      <c r="A744" s="14"/>
      <c r="B744" s="203"/>
      <c r="C744" s="14"/>
      <c r="D744" s="196" t="s">
        <v>265</v>
      </c>
      <c r="E744" s="204" t="s">
        <v>1</v>
      </c>
      <c r="F744" s="205" t="s">
        <v>4677</v>
      </c>
      <c r="G744" s="14"/>
      <c r="H744" s="206">
        <v>23.780000000000001</v>
      </c>
      <c r="I744" s="207"/>
      <c r="J744" s="14"/>
      <c r="K744" s="14"/>
      <c r="L744" s="203"/>
      <c r="M744" s="208"/>
      <c r="N744" s="209"/>
      <c r="O744" s="209"/>
      <c r="P744" s="209"/>
      <c r="Q744" s="209"/>
      <c r="R744" s="209"/>
      <c r="S744" s="209"/>
      <c r="T744" s="210"/>
      <c r="U744" s="14"/>
      <c r="V744" s="14"/>
      <c r="W744" s="14"/>
      <c r="X744" s="14"/>
      <c r="Y744" s="14"/>
      <c r="Z744" s="14"/>
      <c r="AA744" s="14"/>
      <c r="AB744" s="14"/>
      <c r="AC744" s="14"/>
      <c r="AD744" s="14"/>
      <c r="AE744" s="14"/>
      <c r="AT744" s="204" t="s">
        <v>265</v>
      </c>
      <c r="AU744" s="204" t="s">
        <v>85</v>
      </c>
      <c r="AV744" s="14" t="s">
        <v>85</v>
      </c>
      <c r="AW744" s="14" t="s">
        <v>32</v>
      </c>
      <c r="AX744" s="14" t="s">
        <v>75</v>
      </c>
      <c r="AY744" s="204" t="s">
        <v>257</v>
      </c>
    </row>
    <row r="745" s="13" customFormat="1">
      <c r="A745" s="13"/>
      <c r="B745" s="195"/>
      <c r="C745" s="13"/>
      <c r="D745" s="196" t="s">
        <v>265</v>
      </c>
      <c r="E745" s="197" t="s">
        <v>1</v>
      </c>
      <c r="F745" s="198" t="s">
        <v>4678</v>
      </c>
      <c r="G745" s="13"/>
      <c r="H745" s="197" t="s">
        <v>1</v>
      </c>
      <c r="I745" s="199"/>
      <c r="J745" s="13"/>
      <c r="K745" s="13"/>
      <c r="L745" s="195"/>
      <c r="M745" s="200"/>
      <c r="N745" s="201"/>
      <c r="O745" s="201"/>
      <c r="P745" s="201"/>
      <c r="Q745" s="201"/>
      <c r="R745" s="201"/>
      <c r="S745" s="201"/>
      <c r="T745" s="202"/>
      <c r="U745" s="13"/>
      <c r="V745" s="13"/>
      <c r="W745" s="13"/>
      <c r="X745" s="13"/>
      <c r="Y745" s="13"/>
      <c r="Z745" s="13"/>
      <c r="AA745" s="13"/>
      <c r="AB745" s="13"/>
      <c r="AC745" s="13"/>
      <c r="AD745" s="13"/>
      <c r="AE745" s="13"/>
      <c r="AT745" s="197" t="s">
        <v>265</v>
      </c>
      <c r="AU745" s="197" t="s">
        <v>85</v>
      </c>
      <c r="AV745" s="13" t="s">
        <v>82</v>
      </c>
      <c r="AW745" s="13" t="s">
        <v>32</v>
      </c>
      <c r="AX745" s="13" t="s">
        <v>75</v>
      </c>
      <c r="AY745" s="197" t="s">
        <v>257</v>
      </c>
    </row>
    <row r="746" s="14" customFormat="1">
      <c r="A746" s="14"/>
      <c r="B746" s="203"/>
      <c r="C746" s="14"/>
      <c r="D746" s="196" t="s">
        <v>265</v>
      </c>
      <c r="E746" s="204" t="s">
        <v>1</v>
      </c>
      <c r="F746" s="205" t="s">
        <v>4679</v>
      </c>
      <c r="G746" s="14"/>
      <c r="H746" s="206">
        <v>16.140000000000001</v>
      </c>
      <c r="I746" s="207"/>
      <c r="J746" s="14"/>
      <c r="K746" s="14"/>
      <c r="L746" s="203"/>
      <c r="M746" s="208"/>
      <c r="N746" s="209"/>
      <c r="O746" s="209"/>
      <c r="P746" s="209"/>
      <c r="Q746" s="209"/>
      <c r="R746" s="209"/>
      <c r="S746" s="209"/>
      <c r="T746" s="210"/>
      <c r="U746" s="14"/>
      <c r="V746" s="14"/>
      <c r="W746" s="14"/>
      <c r="X746" s="14"/>
      <c r="Y746" s="14"/>
      <c r="Z746" s="14"/>
      <c r="AA746" s="14"/>
      <c r="AB746" s="14"/>
      <c r="AC746" s="14"/>
      <c r="AD746" s="14"/>
      <c r="AE746" s="14"/>
      <c r="AT746" s="204" t="s">
        <v>265</v>
      </c>
      <c r="AU746" s="204" t="s">
        <v>85</v>
      </c>
      <c r="AV746" s="14" t="s">
        <v>85</v>
      </c>
      <c r="AW746" s="14" t="s">
        <v>32</v>
      </c>
      <c r="AX746" s="14" t="s">
        <v>75</v>
      </c>
      <c r="AY746" s="204" t="s">
        <v>257</v>
      </c>
    </row>
    <row r="747" s="13" customFormat="1">
      <c r="A747" s="13"/>
      <c r="B747" s="195"/>
      <c r="C747" s="13"/>
      <c r="D747" s="196" t="s">
        <v>265</v>
      </c>
      <c r="E747" s="197" t="s">
        <v>1</v>
      </c>
      <c r="F747" s="198" t="s">
        <v>4651</v>
      </c>
      <c r="G747" s="13"/>
      <c r="H747" s="197" t="s">
        <v>1</v>
      </c>
      <c r="I747" s="199"/>
      <c r="J747" s="13"/>
      <c r="K747" s="13"/>
      <c r="L747" s="195"/>
      <c r="M747" s="200"/>
      <c r="N747" s="201"/>
      <c r="O747" s="201"/>
      <c r="P747" s="201"/>
      <c r="Q747" s="201"/>
      <c r="R747" s="201"/>
      <c r="S747" s="201"/>
      <c r="T747" s="202"/>
      <c r="U747" s="13"/>
      <c r="V747" s="13"/>
      <c r="W747" s="13"/>
      <c r="X747" s="13"/>
      <c r="Y747" s="13"/>
      <c r="Z747" s="13"/>
      <c r="AA747" s="13"/>
      <c r="AB747" s="13"/>
      <c r="AC747" s="13"/>
      <c r="AD747" s="13"/>
      <c r="AE747" s="13"/>
      <c r="AT747" s="197" t="s">
        <v>265</v>
      </c>
      <c r="AU747" s="197" t="s">
        <v>85</v>
      </c>
      <c r="AV747" s="13" t="s">
        <v>82</v>
      </c>
      <c r="AW747" s="13" t="s">
        <v>32</v>
      </c>
      <c r="AX747" s="13" t="s">
        <v>75</v>
      </c>
      <c r="AY747" s="197" t="s">
        <v>257</v>
      </c>
    </row>
    <row r="748" s="14" customFormat="1">
      <c r="A748" s="14"/>
      <c r="B748" s="203"/>
      <c r="C748" s="14"/>
      <c r="D748" s="196" t="s">
        <v>265</v>
      </c>
      <c r="E748" s="204" t="s">
        <v>1</v>
      </c>
      <c r="F748" s="205" t="s">
        <v>4680</v>
      </c>
      <c r="G748" s="14"/>
      <c r="H748" s="206">
        <v>14.09</v>
      </c>
      <c r="I748" s="207"/>
      <c r="J748" s="14"/>
      <c r="K748" s="14"/>
      <c r="L748" s="203"/>
      <c r="M748" s="208"/>
      <c r="N748" s="209"/>
      <c r="O748" s="209"/>
      <c r="P748" s="209"/>
      <c r="Q748" s="209"/>
      <c r="R748" s="209"/>
      <c r="S748" s="209"/>
      <c r="T748" s="210"/>
      <c r="U748" s="14"/>
      <c r="V748" s="14"/>
      <c r="W748" s="14"/>
      <c r="X748" s="14"/>
      <c r="Y748" s="14"/>
      <c r="Z748" s="14"/>
      <c r="AA748" s="14"/>
      <c r="AB748" s="14"/>
      <c r="AC748" s="14"/>
      <c r="AD748" s="14"/>
      <c r="AE748" s="14"/>
      <c r="AT748" s="204" t="s">
        <v>265</v>
      </c>
      <c r="AU748" s="204" t="s">
        <v>85</v>
      </c>
      <c r="AV748" s="14" t="s">
        <v>85</v>
      </c>
      <c r="AW748" s="14" t="s">
        <v>32</v>
      </c>
      <c r="AX748" s="14" t="s">
        <v>75</v>
      </c>
      <c r="AY748" s="204" t="s">
        <v>257</v>
      </c>
    </row>
    <row r="749" s="13" customFormat="1">
      <c r="A749" s="13"/>
      <c r="B749" s="195"/>
      <c r="C749" s="13"/>
      <c r="D749" s="196" t="s">
        <v>265</v>
      </c>
      <c r="E749" s="197" t="s">
        <v>1</v>
      </c>
      <c r="F749" s="198" t="s">
        <v>4653</v>
      </c>
      <c r="G749" s="13"/>
      <c r="H749" s="197" t="s">
        <v>1</v>
      </c>
      <c r="I749" s="199"/>
      <c r="J749" s="13"/>
      <c r="K749" s="13"/>
      <c r="L749" s="195"/>
      <c r="M749" s="200"/>
      <c r="N749" s="201"/>
      <c r="O749" s="201"/>
      <c r="P749" s="201"/>
      <c r="Q749" s="201"/>
      <c r="R749" s="201"/>
      <c r="S749" s="201"/>
      <c r="T749" s="202"/>
      <c r="U749" s="13"/>
      <c r="V749" s="13"/>
      <c r="W749" s="13"/>
      <c r="X749" s="13"/>
      <c r="Y749" s="13"/>
      <c r="Z749" s="13"/>
      <c r="AA749" s="13"/>
      <c r="AB749" s="13"/>
      <c r="AC749" s="13"/>
      <c r="AD749" s="13"/>
      <c r="AE749" s="13"/>
      <c r="AT749" s="197" t="s">
        <v>265</v>
      </c>
      <c r="AU749" s="197" t="s">
        <v>85</v>
      </c>
      <c r="AV749" s="13" t="s">
        <v>82</v>
      </c>
      <c r="AW749" s="13" t="s">
        <v>32</v>
      </c>
      <c r="AX749" s="13" t="s">
        <v>75</v>
      </c>
      <c r="AY749" s="197" t="s">
        <v>257</v>
      </c>
    </row>
    <row r="750" s="14" customFormat="1">
      <c r="A750" s="14"/>
      <c r="B750" s="203"/>
      <c r="C750" s="14"/>
      <c r="D750" s="196" t="s">
        <v>265</v>
      </c>
      <c r="E750" s="204" t="s">
        <v>1</v>
      </c>
      <c r="F750" s="205" t="s">
        <v>4681</v>
      </c>
      <c r="G750" s="14"/>
      <c r="H750" s="206">
        <v>8.8200000000000003</v>
      </c>
      <c r="I750" s="207"/>
      <c r="J750" s="14"/>
      <c r="K750" s="14"/>
      <c r="L750" s="203"/>
      <c r="M750" s="208"/>
      <c r="N750" s="209"/>
      <c r="O750" s="209"/>
      <c r="P750" s="209"/>
      <c r="Q750" s="209"/>
      <c r="R750" s="209"/>
      <c r="S750" s="209"/>
      <c r="T750" s="210"/>
      <c r="U750" s="14"/>
      <c r="V750" s="14"/>
      <c r="W750" s="14"/>
      <c r="X750" s="14"/>
      <c r="Y750" s="14"/>
      <c r="Z750" s="14"/>
      <c r="AA750" s="14"/>
      <c r="AB750" s="14"/>
      <c r="AC750" s="14"/>
      <c r="AD750" s="14"/>
      <c r="AE750" s="14"/>
      <c r="AT750" s="204" t="s">
        <v>265</v>
      </c>
      <c r="AU750" s="204" t="s">
        <v>85</v>
      </c>
      <c r="AV750" s="14" t="s">
        <v>85</v>
      </c>
      <c r="AW750" s="14" t="s">
        <v>32</v>
      </c>
      <c r="AX750" s="14" t="s">
        <v>75</v>
      </c>
      <c r="AY750" s="204" t="s">
        <v>257</v>
      </c>
    </row>
    <row r="751" s="13" customFormat="1">
      <c r="A751" s="13"/>
      <c r="B751" s="195"/>
      <c r="C751" s="13"/>
      <c r="D751" s="196" t="s">
        <v>265</v>
      </c>
      <c r="E751" s="197" t="s">
        <v>1</v>
      </c>
      <c r="F751" s="198" t="s">
        <v>4682</v>
      </c>
      <c r="G751" s="13"/>
      <c r="H751" s="197" t="s">
        <v>1</v>
      </c>
      <c r="I751" s="199"/>
      <c r="J751" s="13"/>
      <c r="K751" s="13"/>
      <c r="L751" s="195"/>
      <c r="M751" s="200"/>
      <c r="N751" s="201"/>
      <c r="O751" s="201"/>
      <c r="P751" s="201"/>
      <c r="Q751" s="201"/>
      <c r="R751" s="201"/>
      <c r="S751" s="201"/>
      <c r="T751" s="202"/>
      <c r="U751" s="13"/>
      <c r="V751" s="13"/>
      <c r="W751" s="13"/>
      <c r="X751" s="13"/>
      <c r="Y751" s="13"/>
      <c r="Z751" s="13"/>
      <c r="AA751" s="13"/>
      <c r="AB751" s="13"/>
      <c r="AC751" s="13"/>
      <c r="AD751" s="13"/>
      <c r="AE751" s="13"/>
      <c r="AT751" s="197" t="s">
        <v>265</v>
      </c>
      <c r="AU751" s="197" t="s">
        <v>85</v>
      </c>
      <c r="AV751" s="13" t="s">
        <v>82</v>
      </c>
      <c r="AW751" s="13" t="s">
        <v>32</v>
      </c>
      <c r="AX751" s="13" t="s">
        <v>75</v>
      </c>
      <c r="AY751" s="197" t="s">
        <v>257</v>
      </c>
    </row>
    <row r="752" s="14" customFormat="1">
      <c r="A752" s="14"/>
      <c r="B752" s="203"/>
      <c r="C752" s="14"/>
      <c r="D752" s="196" t="s">
        <v>265</v>
      </c>
      <c r="E752" s="204" t="s">
        <v>1</v>
      </c>
      <c r="F752" s="205" t="s">
        <v>4683</v>
      </c>
      <c r="G752" s="14"/>
      <c r="H752" s="206">
        <v>19.57</v>
      </c>
      <c r="I752" s="207"/>
      <c r="J752" s="14"/>
      <c r="K752" s="14"/>
      <c r="L752" s="203"/>
      <c r="M752" s="208"/>
      <c r="N752" s="209"/>
      <c r="O752" s="209"/>
      <c r="P752" s="209"/>
      <c r="Q752" s="209"/>
      <c r="R752" s="209"/>
      <c r="S752" s="209"/>
      <c r="T752" s="210"/>
      <c r="U752" s="14"/>
      <c r="V752" s="14"/>
      <c r="W752" s="14"/>
      <c r="X752" s="14"/>
      <c r="Y752" s="14"/>
      <c r="Z752" s="14"/>
      <c r="AA752" s="14"/>
      <c r="AB752" s="14"/>
      <c r="AC752" s="14"/>
      <c r="AD752" s="14"/>
      <c r="AE752" s="14"/>
      <c r="AT752" s="204" t="s">
        <v>265</v>
      </c>
      <c r="AU752" s="204" t="s">
        <v>85</v>
      </c>
      <c r="AV752" s="14" t="s">
        <v>85</v>
      </c>
      <c r="AW752" s="14" t="s">
        <v>32</v>
      </c>
      <c r="AX752" s="14" t="s">
        <v>75</v>
      </c>
      <c r="AY752" s="204" t="s">
        <v>257</v>
      </c>
    </row>
    <row r="753" s="13" customFormat="1">
      <c r="A753" s="13"/>
      <c r="B753" s="195"/>
      <c r="C753" s="13"/>
      <c r="D753" s="196" t="s">
        <v>265</v>
      </c>
      <c r="E753" s="197" t="s">
        <v>1</v>
      </c>
      <c r="F753" s="198" t="s">
        <v>4684</v>
      </c>
      <c r="G753" s="13"/>
      <c r="H753" s="197" t="s">
        <v>1</v>
      </c>
      <c r="I753" s="199"/>
      <c r="J753" s="13"/>
      <c r="K753" s="13"/>
      <c r="L753" s="195"/>
      <c r="M753" s="200"/>
      <c r="N753" s="201"/>
      <c r="O753" s="201"/>
      <c r="P753" s="201"/>
      <c r="Q753" s="201"/>
      <c r="R753" s="201"/>
      <c r="S753" s="201"/>
      <c r="T753" s="202"/>
      <c r="U753" s="13"/>
      <c r="V753" s="13"/>
      <c r="W753" s="13"/>
      <c r="X753" s="13"/>
      <c r="Y753" s="13"/>
      <c r="Z753" s="13"/>
      <c r="AA753" s="13"/>
      <c r="AB753" s="13"/>
      <c r="AC753" s="13"/>
      <c r="AD753" s="13"/>
      <c r="AE753" s="13"/>
      <c r="AT753" s="197" t="s">
        <v>265</v>
      </c>
      <c r="AU753" s="197" t="s">
        <v>85</v>
      </c>
      <c r="AV753" s="13" t="s">
        <v>82</v>
      </c>
      <c r="AW753" s="13" t="s">
        <v>32</v>
      </c>
      <c r="AX753" s="13" t="s">
        <v>75</v>
      </c>
      <c r="AY753" s="197" t="s">
        <v>257</v>
      </c>
    </row>
    <row r="754" s="14" customFormat="1">
      <c r="A754" s="14"/>
      <c r="B754" s="203"/>
      <c r="C754" s="14"/>
      <c r="D754" s="196" t="s">
        <v>265</v>
      </c>
      <c r="E754" s="204" t="s">
        <v>1</v>
      </c>
      <c r="F754" s="205" t="s">
        <v>4685</v>
      </c>
      <c r="G754" s="14"/>
      <c r="H754" s="206">
        <v>23.5</v>
      </c>
      <c r="I754" s="207"/>
      <c r="J754" s="14"/>
      <c r="K754" s="14"/>
      <c r="L754" s="203"/>
      <c r="M754" s="208"/>
      <c r="N754" s="209"/>
      <c r="O754" s="209"/>
      <c r="P754" s="209"/>
      <c r="Q754" s="209"/>
      <c r="R754" s="209"/>
      <c r="S754" s="209"/>
      <c r="T754" s="210"/>
      <c r="U754" s="14"/>
      <c r="V754" s="14"/>
      <c r="W754" s="14"/>
      <c r="X754" s="14"/>
      <c r="Y754" s="14"/>
      <c r="Z754" s="14"/>
      <c r="AA754" s="14"/>
      <c r="AB754" s="14"/>
      <c r="AC754" s="14"/>
      <c r="AD754" s="14"/>
      <c r="AE754" s="14"/>
      <c r="AT754" s="204" t="s">
        <v>265</v>
      </c>
      <c r="AU754" s="204" t="s">
        <v>85</v>
      </c>
      <c r="AV754" s="14" t="s">
        <v>85</v>
      </c>
      <c r="AW754" s="14" t="s">
        <v>32</v>
      </c>
      <c r="AX754" s="14" t="s">
        <v>75</v>
      </c>
      <c r="AY754" s="204" t="s">
        <v>257</v>
      </c>
    </row>
    <row r="755" s="13" customFormat="1">
      <c r="A755" s="13"/>
      <c r="B755" s="195"/>
      <c r="C755" s="13"/>
      <c r="D755" s="196" t="s">
        <v>265</v>
      </c>
      <c r="E755" s="197" t="s">
        <v>1</v>
      </c>
      <c r="F755" s="198" t="s">
        <v>4686</v>
      </c>
      <c r="G755" s="13"/>
      <c r="H755" s="197" t="s">
        <v>1</v>
      </c>
      <c r="I755" s="199"/>
      <c r="J755" s="13"/>
      <c r="K755" s="13"/>
      <c r="L755" s="195"/>
      <c r="M755" s="200"/>
      <c r="N755" s="201"/>
      <c r="O755" s="201"/>
      <c r="P755" s="201"/>
      <c r="Q755" s="201"/>
      <c r="R755" s="201"/>
      <c r="S755" s="201"/>
      <c r="T755" s="202"/>
      <c r="U755" s="13"/>
      <c r="V755" s="13"/>
      <c r="W755" s="13"/>
      <c r="X755" s="13"/>
      <c r="Y755" s="13"/>
      <c r="Z755" s="13"/>
      <c r="AA755" s="13"/>
      <c r="AB755" s="13"/>
      <c r="AC755" s="13"/>
      <c r="AD755" s="13"/>
      <c r="AE755" s="13"/>
      <c r="AT755" s="197" t="s">
        <v>265</v>
      </c>
      <c r="AU755" s="197" t="s">
        <v>85</v>
      </c>
      <c r="AV755" s="13" t="s">
        <v>82</v>
      </c>
      <c r="AW755" s="13" t="s">
        <v>32</v>
      </c>
      <c r="AX755" s="13" t="s">
        <v>75</v>
      </c>
      <c r="AY755" s="197" t="s">
        <v>257</v>
      </c>
    </row>
    <row r="756" s="14" customFormat="1">
      <c r="A756" s="14"/>
      <c r="B756" s="203"/>
      <c r="C756" s="14"/>
      <c r="D756" s="196" t="s">
        <v>265</v>
      </c>
      <c r="E756" s="204" t="s">
        <v>1</v>
      </c>
      <c r="F756" s="205" t="s">
        <v>4687</v>
      </c>
      <c r="G756" s="14"/>
      <c r="H756" s="206">
        <v>13.130000000000001</v>
      </c>
      <c r="I756" s="207"/>
      <c r="J756" s="14"/>
      <c r="K756" s="14"/>
      <c r="L756" s="203"/>
      <c r="M756" s="208"/>
      <c r="N756" s="209"/>
      <c r="O756" s="209"/>
      <c r="P756" s="209"/>
      <c r="Q756" s="209"/>
      <c r="R756" s="209"/>
      <c r="S756" s="209"/>
      <c r="T756" s="210"/>
      <c r="U756" s="14"/>
      <c r="V756" s="14"/>
      <c r="W756" s="14"/>
      <c r="X756" s="14"/>
      <c r="Y756" s="14"/>
      <c r="Z756" s="14"/>
      <c r="AA756" s="14"/>
      <c r="AB756" s="14"/>
      <c r="AC756" s="14"/>
      <c r="AD756" s="14"/>
      <c r="AE756" s="14"/>
      <c r="AT756" s="204" t="s">
        <v>265</v>
      </c>
      <c r="AU756" s="204" t="s">
        <v>85</v>
      </c>
      <c r="AV756" s="14" t="s">
        <v>85</v>
      </c>
      <c r="AW756" s="14" t="s">
        <v>32</v>
      </c>
      <c r="AX756" s="14" t="s">
        <v>75</v>
      </c>
      <c r="AY756" s="204" t="s">
        <v>257</v>
      </c>
    </row>
    <row r="757" s="13" customFormat="1">
      <c r="A757" s="13"/>
      <c r="B757" s="195"/>
      <c r="C757" s="13"/>
      <c r="D757" s="196" t="s">
        <v>265</v>
      </c>
      <c r="E757" s="197" t="s">
        <v>1</v>
      </c>
      <c r="F757" s="198" t="s">
        <v>4688</v>
      </c>
      <c r="G757" s="13"/>
      <c r="H757" s="197" t="s">
        <v>1</v>
      </c>
      <c r="I757" s="199"/>
      <c r="J757" s="13"/>
      <c r="K757" s="13"/>
      <c r="L757" s="195"/>
      <c r="M757" s="200"/>
      <c r="N757" s="201"/>
      <c r="O757" s="201"/>
      <c r="P757" s="201"/>
      <c r="Q757" s="201"/>
      <c r="R757" s="201"/>
      <c r="S757" s="201"/>
      <c r="T757" s="202"/>
      <c r="U757" s="13"/>
      <c r="V757" s="13"/>
      <c r="W757" s="13"/>
      <c r="X757" s="13"/>
      <c r="Y757" s="13"/>
      <c r="Z757" s="13"/>
      <c r="AA757" s="13"/>
      <c r="AB757" s="13"/>
      <c r="AC757" s="13"/>
      <c r="AD757" s="13"/>
      <c r="AE757" s="13"/>
      <c r="AT757" s="197" t="s">
        <v>265</v>
      </c>
      <c r="AU757" s="197" t="s">
        <v>85</v>
      </c>
      <c r="AV757" s="13" t="s">
        <v>82</v>
      </c>
      <c r="AW757" s="13" t="s">
        <v>32</v>
      </c>
      <c r="AX757" s="13" t="s">
        <v>75</v>
      </c>
      <c r="AY757" s="197" t="s">
        <v>257</v>
      </c>
    </row>
    <row r="758" s="14" customFormat="1">
      <c r="A758" s="14"/>
      <c r="B758" s="203"/>
      <c r="C758" s="14"/>
      <c r="D758" s="196" t="s">
        <v>265</v>
      </c>
      <c r="E758" s="204" t="s">
        <v>1</v>
      </c>
      <c r="F758" s="205" t="s">
        <v>4689</v>
      </c>
      <c r="G758" s="14"/>
      <c r="H758" s="206">
        <v>24.91</v>
      </c>
      <c r="I758" s="207"/>
      <c r="J758" s="14"/>
      <c r="K758" s="14"/>
      <c r="L758" s="203"/>
      <c r="M758" s="208"/>
      <c r="N758" s="209"/>
      <c r="O758" s="209"/>
      <c r="P758" s="209"/>
      <c r="Q758" s="209"/>
      <c r="R758" s="209"/>
      <c r="S758" s="209"/>
      <c r="T758" s="210"/>
      <c r="U758" s="14"/>
      <c r="V758" s="14"/>
      <c r="W758" s="14"/>
      <c r="X758" s="14"/>
      <c r="Y758" s="14"/>
      <c r="Z758" s="14"/>
      <c r="AA758" s="14"/>
      <c r="AB758" s="14"/>
      <c r="AC758" s="14"/>
      <c r="AD758" s="14"/>
      <c r="AE758" s="14"/>
      <c r="AT758" s="204" t="s">
        <v>265</v>
      </c>
      <c r="AU758" s="204" t="s">
        <v>85</v>
      </c>
      <c r="AV758" s="14" t="s">
        <v>85</v>
      </c>
      <c r="AW758" s="14" t="s">
        <v>32</v>
      </c>
      <c r="AX758" s="14" t="s">
        <v>75</v>
      </c>
      <c r="AY758" s="204" t="s">
        <v>257</v>
      </c>
    </row>
    <row r="759" s="13" customFormat="1">
      <c r="A759" s="13"/>
      <c r="B759" s="195"/>
      <c r="C759" s="13"/>
      <c r="D759" s="196" t="s">
        <v>265</v>
      </c>
      <c r="E759" s="197" t="s">
        <v>1</v>
      </c>
      <c r="F759" s="198" t="s">
        <v>4690</v>
      </c>
      <c r="G759" s="13"/>
      <c r="H759" s="197" t="s">
        <v>1</v>
      </c>
      <c r="I759" s="199"/>
      <c r="J759" s="13"/>
      <c r="K759" s="13"/>
      <c r="L759" s="195"/>
      <c r="M759" s="200"/>
      <c r="N759" s="201"/>
      <c r="O759" s="201"/>
      <c r="P759" s="201"/>
      <c r="Q759" s="201"/>
      <c r="R759" s="201"/>
      <c r="S759" s="201"/>
      <c r="T759" s="202"/>
      <c r="U759" s="13"/>
      <c r="V759" s="13"/>
      <c r="W759" s="13"/>
      <c r="X759" s="13"/>
      <c r="Y759" s="13"/>
      <c r="Z759" s="13"/>
      <c r="AA759" s="13"/>
      <c r="AB759" s="13"/>
      <c r="AC759" s="13"/>
      <c r="AD759" s="13"/>
      <c r="AE759" s="13"/>
      <c r="AT759" s="197" t="s">
        <v>265</v>
      </c>
      <c r="AU759" s="197" t="s">
        <v>85</v>
      </c>
      <c r="AV759" s="13" t="s">
        <v>82</v>
      </c>
      <c r="AW759" s="13" t="s">
        <v>32</v>
      </c>
      <c r="AX759" s="13" t="s">
        <v>75</v>
      </c>
      <c r="AY759" s="197" t="s">
        <v>257</v>
      </c>
    </row>
    <row r="760" s="14" customFormat="1">
      <c r="A760" s="14"/>
      <c r="B760" s="203"/>
      <c r="C760" s="14"/>
      <c r="D760" s="196" t="s">
        <v>265</v>
      </c>
      <c r="E760" s="204" t="s">
        <v>1</v>
      </c>
      <c r="F760" s="205" t="s">
        <v>4691</v>
      </c>
      <c r="G760" s="14"/>
      <c r="H760" s="206">
        <v>19.559999999999999</v>
      </c>
      <c r="I760" s="207"/>
      <c r="J760" s="14"/>
      <c r="K760" s="14"/>
      <c r="L760" s="203"/>
      <c r="M760" s="208"/>
      <c r="N760" s="209"/>
      <c r="O760" s="209"/>
      <c r="P760" s="209"/>
      <c r="Q760" s="209"/>
      <c r="R760" s="209"/>
      <c r="S760" s="209"/>
      <c r="T760" s="210"/>
      <c r="U760" s="14"/>
      <c r="V760" s="14"/>
      <c r="W760" s="14"/>
      <c r="X760" s="14"/>
      <c r="Y760" s="14"/>
      <c r="Z760" s="14"/>
      <c r="AA760" s="14"/>
      <c r="AB760" s="14"/>
      <c r="AC760" s="14"/>
      <c r="AD760" s="14"/>
      <c r="AE760" s="14"/>
      <c r="AT760" s="204" t="s">
        <v>265</v>
      </c>
      <c r="AU760" s="204" t="s">
        <v>85</v>
      </c>
      <c r="AV760" s="14" t="s">
        <v>85</v>
      </c>
      <c r="AW760" s="14" t="s">
        <v>32</v>
      </c>
      <c r="AX760" s="14" t="s">
        <v>75</v>
      </c>
      <c r="AY760" s="204" t="s">
        <v>257</v>
      </c>
    </row>
    <row r="761" s="13" customFormat="1">
      <c r="A761" s="13"/>
      <c r="B761" s="195"/>
      <c r="C761" s="13"/>
      <c r="D761" s="196" t="s">
        <v>265</v>
      </c>
      <c r="E761" s="197" t="s">
        <v>1</v>
      </c>
      <c r="F761" s="198" t="s">
        <v>4692</v>
      </c>
      <c r="G761" s="13"/>
      <c r="H761" s="197" t="s">
        <v>1</v>
      </c>
      <c r="I761" s="199"/>
      <c r="J761" s="13"/>
      <c r="K761" s="13"/>
      <c r="L761" s="195"/>
      <c r="M761" s="200"/>
      <c r="N761" s="201"/>
      <c r="O761" s="201"/>
      <c r="P761" s="201"/>
      <c r="Q761" s="201"/>
      <c r="R761" s="201"/>
      <c r="S761" s="201"/>
      <c r="T761" s="202"/>
      <c r="U761" s="13"/>
      <c r="V761" s="13"/>
      <c r="W761" s="13"/>
      <c r="X761" s="13"/>
      <c r="Y761" s="13"/>
      <c r="Z761" s="13"/>
      <c r="AA761" s="13"/>
      <c r="AB761" s="13"/>
      <c r="AC761" s="13"/>
      <c r="AD761" s="13"/>
      <c r="AE761" s="13"/>
      <c r="AT761" s="197" t="s">
        <v>265</v>
      </c>
      <c r="AU761" s="197" t="s">
        <v>85</v>
      </c>
      <c r="AV761" s="13" t="s">
        <v>82</v>
      </c>
      <c r="AW761" s="13" t="s">
        <v>32</v>
      </c>
      <c r="AX761" s="13" t="s">
        <v>75</v>
      </c>
      <c r="AY761" s="197" t="s">
        <v>257</v>
      </c>
    </row>
    <row r="762" s="14" customFormat="1">
      <c r="A762" s="14"/>
      <c r="B762" s="203"/>
      <c r="C762" s="14"/>
      <c r="D762" s="196" t="s">
        <v>265</v>
      </c>
      <c r="E762" s="204" t="s">
        <v>1</v>
      </c>
      <c r="F762" s="205" t="s">
        <v>4693</v>
      </c>
      <c r="G762" s="14"/>
      <c r="H762" s="206">
        <v>9.7799999999999994</v>
      </c>
      <c r="I762" s="207"/>
      <c r="J762" s="14"/>
      <c r="K762" s="14"/>
      <c r="L762" s="203"/>
      <c r="M762" s="208"/>
      <c r="N762" s="209"/>
      <c r="O762" s="209"/>
      <c r="P762" s="209"/>
      <c r="Q762" s="209"/>
      <c r="R762" s="209"/>
      <c r="S762" s="209"/>
      <c r="T762" s="210"/>
      <c r="U762" s="14"/>
      <c r="V762" s="14"/>
      <c r="W762" s="14"/>
      <c r="X762" s="14"/>
      <c r="Y762" s="14"/>
      <c r="Z762" s="14"/>
      <c r="AA762" s="14"/>
      <c r="AB762" s="14"/>
      <c r="AC762" s="14"/>
      <c r="AD762" s="14"/>
      <c r="AE762" s="14"/>
      <c r="AT762" s="204" t="s">
        <v>265</v>
      </c>
      <c r="AU762" s="204" t="s">
        <v>85</v>
      </c>
      <c r="AV762" s="14" t="s">
        <v>85</v>
      </c>
      <c r="AW762" s="14" t="s">
        <v>32</v>
      </c>
      <c r="AX762" s="14" t="s">
        <v>75</v>
      </c>
      <c r="AY762" s="204" t="s">
        <v>257</v>
      </c>
    </row>
    <row r="763" s="13" customFormat="1">
      <c r="A763" s="13"/>
      <c r="B763" s="195"/>
      <c r="C763" s="13"/>
      <c r="D763" s="196" t="s">
        <v>265</v>
      </c>
      <c r="E763" s="197" t="s">
        <v>1</v>
      </c>
      <c r="F763" s="198" t="s">
        <v>4694</v>
      </c>
      <c r="G763" s="13"/>
      <c r="H763" s="197" t="s">
        <v>1</v>
      </c>
      <c r="I763" s="199"/>
      <c r="J763" s="13"/>
      <c r="K763" s="13"/>
      <c r="L763" s="195"/>
      <c r="M763" s="200"/>
      <c r="N763" s="201"/>
      <c r="O763" s="201"/>
      <c r="P763" s="201"/>
      <c r="Q763" s="201"/>
      <c r="R763" s="201"/>
      <c r="S763" s="201"/>
      <c r="T763" s="202"/>
      <c r="U763" s="13"/>
      <c r="V763" s="13"/>
      <c r="W763" s="13"/>
      <c r="X763" s="13"/>
      <c r="Y763" s="13"/>
      <c r="Z763" s="13"/>
      <c r="AA763" s="13"/>
      <c r="AB763" s="13"/>
      <c r="AC763" s="13"/>
      <c r="AD763" s="13"/>
      <c r="AE763" s="13"/>
      <c r="AT763" s="197" t="s">
        <v>265</v>
      </c>
      <c r="AU763" s="197" t="s">
        <v>85</v>
      </c>
      <c r="AV763" s="13" t="s">
        <v>82</v>
      </c>
      <c r="AW763" s="13" t="s">
        <v>32</v>
      </c>
      <c r="AX763" s="13" t="s">
        <v>75</v>
      </c>
      <c r="AY763" s="197" t="s">
        <v>257</v>
      </c>
    </row>
    <row r="764" s="14" customFormat="1">
      <c r="A764" s="14"/>
      <c r="B764" s="203"/>
      <c r="C764" s="14"/>
      <c r="D764" s="196" t="s">
        <v>265</v>
      </c>
      <c r="E764" s="204" t="s">
        <v>1</v>
      </c>
      <c r="F764" s="205" t="s">
        <v>4695</v>
      </c>
      <c r="G764" s="14"/>
      <c r="H764" s="206">
        <v>27.41</v>
      </c>
      <c r="I764" s="207"/>
      <c r="J764" s="14"/>
      <c r="K764" s="14"/>
      <c r="L764" s="203"/>
      <c r="M764" s="208"/>
      <c r="N764" s="209"/>
      <c r="O764" s="209"/>
      <c r="P764" s="209"/>
      <c r="Q764" s="209"/>
      <c r="R764" s="209"/>
      <c r="S764" s="209"/>
      <c r="T764" s="210"/>
      <c r="U764" s="14"/>
      <c r="V764" s="14"/>
      <c r="W764" s="14"/>
      <c r="X764" s="14"/>
      <c r="Y764" s="14"/>
      <c r="Z764" s="14"/>
      <c r="AA764" s="14"/>
      <c r="AB764" s="14"/>
      <c r="AC764" s="14"/>
      <c r="AD764" s="14"/>
      <c r="AE764" s="14"/>
      <c r="AT764" s="204" t="s">
        <v>265</v>
      </c>
      <c r="AU764" s="204" t="s">
        <v>85</v>
      </c>
      <c r="AV764" s="14" t="s">
        <v>85</v>
      </c>
      <c r="AW764" s="14" t="s">
        <v>32</v>
      </c>
      <c r="AX764" s="14" t="s">
        <v>75</v>
      </c>
      <c r="AY764" s="204" t="s">
        <v>257</v>
      </c>
    </row>
    <row r="765" s="13" customFormat="1">
      <c r="A765" s="13"/>
      <c r="B765" s="195"/>
      <c r="C765" s="13"/>
      <c r="D765" s="196" t="s">
        <v>265</v>
      </c>
      <c r="E765" s="197" t="s">
        <v>1</v>
      </c>
      <c r="F765" s="198" t="s">
        <v>4696</v>
      </c>
      <c r="G765" s="13"/>
      <c r="H765" s="197" t="s">
        <v>1</v>
      </c>
      <c r="I765" s="199"/>
      <c r="J765" s="13"/>
      <c r="K765" s="13"/>
      <c r="L765" s="195"/>
      <c r="M765" s="200"/>
      <c r="N765" s="201"/>
      <c r="O765" s="201"/>
      <c r="P765" s="201"/>
      <c r="Q765" s="201"/>
      <c r="R765" s="201"/>
      <c r="S765" s="201"/>
      <c r="T765" s="202"/>
      <c r="U765" s="13"/>
      <c r="V765" s="13"/>
      <c r="W765" s="13"/>
      <c r="X765" s="13"/>
      <c r="Y765" s="13"/>
      <c r="Z765" s="13"/>
      <c r="AA765" s="13"/>
      <c r="AB765" s="13"/>
      <c r="AC765" s="13"/>
      <c r="AD765" s="13"/>
      <c r="AE765" s="13"/>
      <c r="AT765" s="197" t="s">
        <v>265</v>
      </c>
      <c r="AU765" s="197" t="s">
        <v>85</v>
      </c>
      <c r="AV765" s="13" t="s">
        <v>82</v>
      </c>
      <c r="AW765" s="13" t="s">
        <v>32</v>
      </c>
      <c r="AX765" s="13" t="s">
        <v>75</v>
      </c>
      <c r="AY765" s="197" t="s">
        <v>257</v>
      </c>
    </row>
    <row r="766" s="14" customFormat="1">
      <c r="A766" s="14"/>
      <c r="B766" s="203"/>
      <c r="C766" s="14"/>
      <c r="D766" s="196" t="s">
        <v>265</v>
      </c>
      <c r="E766" s="204" t="s">
        <v>1</v>
      </c>
      <c r="F766" s="205" t="s">
        <v>4697</v>
      </c>
      <c r="G766" s="14"/>
      <c r="H766" s="206">
        <v>28.359999999999999</v>
      </c>
      <c r="I766" s="207"/>
      <c r="J766" s="14"/>
      <c r="K766" s="14"/>
      <c r="L766" s="203"/>
      <c r="M766" s="208"/>
      <c r="N766" s="209"/>
      <c r="O766" s="209"/>
      <c r="P766" s="209"/>
      <c r="Q766" s="209"/>
      <c r="R766" s="209"/>
      <c r="S766" s="209"/>
      <c r="T766" s="210"/>
      <c r="U766" s="14"/>
      <c r="V766" s="14"/>
      <c r="W766" s="14"/>
      <c r="X766" s="14"/>
      <c r="Y766" s="14"/>
      <c r="Z766" s="14"/>
      <c r="AA766" s="14"/>
      <c r="AB766" s="14"/>
      <c r="AC766" s="14"/>
      <c r="AD766" s="14"/>
      <c r="AE766" s="14"/>
      <c r="AT766" s="204" t="s">
        <v>265</v>
      </c>
      <c r="AU766" s="204" t="s">
        <v>85</v>
      </c>
      <c r="AV766" s="14" t="s">
        <v>85</v>
      </c>
      <c r="AW766" s="14" t="s">
        <v>32</v>
      </c>
      <c r="AX766" s="14" t="s">
        <v>75</v>
      </c>
      <c r="AY766" s="204" t="s">
        <v>257</v>
      </c>
    </row>
    <row r="767" s="13" customFormat="1">
      <c r="A767" s="13"/>
      <c r="B767" s="195"/>
      <c r="C767" s="13"/>
      <c r="D767" s="196" t="s">
        <v>265</v>
      </c>
      <c r="E767" s="197" t="s">
        <v>1</v>
      </c>
      <c r="F767" s="198" t="s">
        <v>4698</v>
      </c>
      <c r="G767" s="13"/>
      <c r="H767" s="197" t="s">
        <v>1</v>
      </c>
      <c r="I767" s="199"/>
      <c r="J767" s="13"/>
      <c r="K767" s="13"/>
      <c r="L767" s="195"/>
      <c r="M767" s="200"/>
      <c r="N767" s="201"/>
      <c r="O767" s="201"/>
      <c r="P767" s="201"/>
      <c r="Q767" s="201"/>
      <c r="R767" s="201"/>
      <c r="S767" s="201"/>
      <c r="T767" s="202"/>
      <c r="U767" s="13"/>
      <c r="V767" s="13"/>
      <c r="W767" s="13"/>
      <c r="X767" s="13"/>
      <c r="Y767" s="13"/>
      <c r="Z767" s="13"/>
      <c r="AA767" s="13"/>
      <c r="AB767" s="13"/>
      <c r="AC767" s="13"/>
      <c r="AD767" s="13"/>
      <c r="AE767" s="13"/>
      <c r="AT767" s="197" t="s">
        <v>265</v>
      </c>
      <c r="AU767" s="197" t="s">
        <v>85</v>
      </c>
      <c r="AV767" s="13" t="s">
        <v>82</v>
      </c>
      <c r="AW767" s="13" t="s">
        <v>32</v>
      </c>
      <c r="AX767" s="13" t="s">
        <v>75</v>
      </c>
      <c r="AY767" s="197" t="s">
        <v>257</v>
      </c>
    </row>
    <row r="768" s="14" customFormat="1">
      <c r="A768" s="14"/>
      <c r="B768" s="203"/>
      <c r="C768" s="14"/>
      <c r="D768" s="196" t="s">
        <v>265</v>
      </c>
      <c r="E768" s="204" t="s">
        <v>1</v>
      </c>
      <c r="F768" s="205" t="s">
        <v>4699</v>
      </c>
      <c r="G768" s="14"/>
      <c r="H768" s="206">
        <v>14.01</v>
      </c>
      <c r="I768" s="207"/>
      <c r="J768" s="14"/>
      <c r="K768" s="14"/>
      <c r="L768" s="203"/>
      <c r="M768" s="208"/>
      <c r="N768" s="209"/>
      <c r="O768" s="209"/>
      <c r="P768" s="209"/>
      <c r="Q768" s="209"/>
      <c r="R768" s="209"/>
      <c r="S768" s="209"/>
      <c r="T768" s="210"/>
      <c r="U768" s="14"/>
      <c r="V768" s="14"/>
      <c r="W768" s="14"/>
      <c r="X768" s="14"/>
      <c r="Y768" s="14"/>
      <c r="Z768" s="14"/>
      <c r="AA768" s="14"/>
      <c r="AB768" s="14"/>
      <c r="AC768" s="14"/>
      <c r="AD768" s="14"/>
      <c r="AE768" s="14"/>
      <c r="AT768" s="204" t="s">
        <v>265</v>
      </c>
      <c r="AU768" s="204" t="s">
        <v>85</v>
      </c>
      <c r="AV768" s="14" t="s">
        <v>85</v>
      </c>
      <c r="AW768" s="14" t="s">
        <v>32</v>
      </c>
      <c r="AX768" s="14" t="s">
        <v>75</v>
      </c>
      <c r="AY768" s="204" t="s">
        <v>257</v>
      </c>
    </row>
    <row r="769" s="13" customFormat="1">
      <c r="A769" s="13"/>
      <c r="B769" s="195"/>
      <c r="C769" s="13"/>
      <c r="D769" s="196" t="s">
        <v>265</v>
      </c>
      <c r="E769" s="197" t="s">
        <v>1</v>
      </c>
      <c r="F769" s="198" t="s">
        <v>4684</v>
      </c>
      <c r="G769" s="13"/>
      <c r="H769" s="197" t="s">
        <v>1</v>
      </c>
      <c r="I769" s="199"/>
      <c r="J769" s="13"/>
      <c r="K769" s="13"/>
      <c r="L769" s="195"/>
      <c r="M769" s="200"/>
      <c r="N769" s="201"/>
      <c r="O769" s="201"/>
      <c r="P769" s="201"/>
      <c r="Q769" s="201"/>
      <c r="R769" s="201"/>
      <c r="S769" s="201"/>
      <c r="T769" s="202"/>
      <c r="U769" s="13"/>
      <c r="V769" s="13"/>
      <c r="W769" s="13"/>
      <c r="X769" s="13"/>
      <c r="Y769" s="13"/>
      <c r="Z769" s="13"/>
      <c r="AA769" s="13"/>
      <c r="AB769" s="13"/>
      <c r="AC769" s="13"/>
      <c r="AD769" s="13"/>
      <c r="AE769" s="13"/>
      <c r="AT769" s="197" t="s">
        <v>265</v>
      </c>
      <c r="AU769" s="197" t="s">
        <v>85</v>
      </c>
      <c r="AV769" s="13" t="s">
        <v>82</v>
      </c>
      <c r="AW769" s="13" t="s">
        <v>32</v>
      </c>
      <c r="AX769" s="13" t="s">
        <v>75</v>
      </c>
      <c r="AY769" s="197" t="s">
        <v>257</v>
      </c>
    </row>
    <row r="770" s="14" customFormat="1">
      <c r="A770" s="14"/>
      <c r="B770" s="203"/>
      <c r="C770" s="14"/>
      <c r="D770" s="196" t="s">
        <v>265</v>
      </c>
      <c r="E770" s="204" t="s">
        <v>1</v>
      </c>
      <c r="F770" s="205" t="s">
        <v>4700</v>
      </c>
      <c r="G770" s="14"/>
      <c r="H770" s="206">
        <v>22.989999999999998</v>
      </c>
      <c r="I770" s="207"/>
      <c r="J770" s="14"/>
      <c r="K770" s="14"/>
      <c r="L770" s="203"/>
      <c r="M770" s="208"/>
      <c r="N770" s="209"/>
      <c r="O770" s="209"/>
      <c r="P770" s="209"/>
      <c r="Q770" s="209"/>
      <c r="R770" s="209"/>
      <c r="S770" s="209"/>
      <c r="T770" s="210"/>
      <c r="U770" s="14"/>
      <c r="V770" s="14"/>
      <c r="W770" s="14"/>
      <c r="X770" s="14"/>
      <c r="Y770" s="14"/>
      <c r="Z770" s="14"/>
      <c r="AA770" s="14"/>
      <c r="AB770" s="14"/>
      <c r="AC770" s="14"/>
      <c r="AD770" s="14"/>
      <c r="AE770" s="14"/>
      <c r="AT770" s="204" t="s">
        <v>265</v>
      </c>
      <c r="AU770" s="204" t="s">
        <v>85</v>
      </c>
      <c r="AV770" s="14" t="s">
        <v>85</v>
      </c>
      <c r="AW770" s="14" t="s">
        <v>32</v>
      </c>
      <c r="AX770" s="14" t="s">
        <v>75</v>
      </c>
      <c r="AY770" s="204" t="s">
        <v>257</v>
      </c>
    </row>
    <row r="771" s="13" customFormat="1">
      <c r="A771" s="13"/>
      <c r="B771" s="195"/>
      <c r="C771" s="13"/>
      <c r="D771" s="196" t="s">
        <v>265</v>
      </c>
      <c r="E771" s="197" t="s">
        <v>1</v>
      </c>
      <c r="F771" s="198" t="s">
        <v>4701</v>
      </c>
      <c r="G771" s="13"/>
      <c r="H771" s="197" t="s">
        <v>1</v>
      </c>
      <c r="I771" s="199"/>
      <c r="J771" s="13"/>
      <c r="K771" s="13"/>
      <c r="L771" s="195"/>
      <c r="M771" s="200"/>
      <c r="N771" s="201"/>
      <c r="O771" s="201"/>
      <c r="P771" s="201"/>
      <c r="Q771" s="201"/>
      <c r="R771" s="201"/>
      <c r="S771" s="201"/>
      <c r="T771" s="202"/>
      <c r="U771" s="13"/>
      <c r="V771" s="13"/>
      <c r="W771" s="13"/>
      <c r="X771" s="13"/>
      <c r="Y771" s="13"/>
      <c r="Z771" s="13"/>
      <c r="AA771" s="13"/>
      <c r="AB771" s="13"/>
      <c r="AC771" s="13"/>
      <c r="AD771" s="13"/>
      <c r="AE771" s="13"/>
      <c r="AT771" s="197" t="s">
        <v>265</v>
      </c>
      <c r="AU771" s="197" t="s">
        <v>85</v>
      </c>
      <c r="AV771" s="13" t="s">
        <v>82</v>
      </c>
      <c r="AW771" s="13" t="s">
        <v>32</v>
      </c>
      <c r="AX771" s="13" t="s">
        <v>75</v>
      </c>
      <c r="AY771" s="197" t="s">
        <v>257</v>
      </c>
    </row>
    <row r="772" s="14" customFormat="1">
      <c r="A772" s="14"/>
      <c r="B772" s="203"/>
      <c r="C772" s="14"/>
      <c r="D772" s="196" t="s">
        <v>265</v>
      </c>
      <c r="E772" s="204" t="s">
        <v>1</v>
      </c>
      <c r="F772" s="205" t="s">
        <v>4702</v>
      </c>
      <c r="G772" s="14"/>
      <c r="H772" s="206">
        <v>10.09</v>
      </c>
      <c r="I772" s="207"/>
      <c r="J772" s="14"/>
      <c r="K772" s="14"/>
      <c r="L772" s="203"/>
      <c r="M772" s="208"/>
      <c r="N772" s="209"/>
      <c r="O772" s="209"/>
      <c r="P772" s="209"/>
      <c r="Q772" s="209"/>
      <c r="R772" s="209"/>
      <c r="S772" s="209"/>
      <c r="T772" s="210"/>
      <c r="U772" s="14"/>
      <c r="V772" s="14"/>
      <c r="W772" s="14"/>
      <c r="X772" s="14"/>
      <c r="Y772" s="14"/>
      <c r="Z772" s="14"/>
      <c r="AA772" s="14"/>
      <c r="AB772" s="14"/>
      <c r="AC772" s="14"/>
      <c r="AD772" s="14"/>
      <c r="AE772" s="14"/>
      <c r="AT772" s="204" t="s">
        <v>265</v>
      </c>
      <c r="AU772" s="204" t="s">
        <v>85</v>
      </c>
      <c r="AV772" s="14" t="s">
        <v>85</v>
      </c>
      <c r="AW772" s="14" t="s">
        <v>32</v>
      </c>
      <c r="AX772" s="14" t="s">
        <v>75</v>
      </c>
      <c r="AY772" s="204" t="s">
        <v>257</v>
      </c>
    </row>
    <row r="773" s="13" customFormat="1">
      <c r="A773" s="13"/>
      <c r="B773" s="195"/>
      <c r="C773" s="13"/>
      <c r="D773" s="196" t="s">
        <v>265</v>
      </c>
      <c r="E773" s="197" t="s">
        <v>1</v>
      </c>
      <c r="F773" s="198" t="s">
        <v>4703</v>
      </c>
      <c r="G773" s="13"/>
      <c r="H773" s="197" t="s">
        <v>1</v>
      </c>
      <c r="I773" s="199"/>
      <c r="J773" s="13"/>
      <c r="K773" s="13"/>
      <c r="L773" s="195"/>
      <c r="M773" s="200"/>
      <c r="N773" s="201"/>
      <c r="O773" s="201"/>
      <c r="P773" s="201"/>
      <c r="Q773" s="201"/>
      <c r="R773" s="201"/>
      <c r="S773" s="201"/>
      <c r="T773" s="202"/>
      <c r="U773" s="13"/>
      <c r="V773" s="13"/>
      <c r="W773" s="13"/>
      <c r="X773" s="13"/>
      <c r="Y773" s="13"/>
      <c r="Z773" s="13"/>
      <c r="AA773" s="13"/>
      <c r="AB773" s="13"/>
      <c r="AC773" s="13"/>
      <c r="AD773" s="13"/>
      <c r="AE773" s="13"/>
      <c r="AT773" s="197" t="s">
        <v>265</v>
      </c>
      <c r="AU773" s="197" t="s">
        <v>85</v>
      </c>
      <c r="AV773" s="13" t="s">
        <v>82</v>
      </c>
      <c r="AW773" s="13" t="s">
        <v>32</v>
      </c>
      <c r="AX773" s="13" t="s">
        <v>75</v>
      </c>
      <c r="AY773" s="197" t="s">
        <v>257</v>
      </c>
    </row>
    <row r="774" s="14" customFormat="1">
      <c r="A774" s="14"/>
      <c r="B774" s="203"/>
      <c r="C774" s="14"/>
      <c r="D774" s="196" t="s">
        <v>265</v>
      </c>
      <c r="E774" s="204" t="s">
        <v>1</v>
      </c>
      <c r="F774" s="205" t="s">
        <v>4704</v>
      </c>
      <c r="G774" s="14"/>
      <c r="H774" s="206">
        <v>42.5</v>
      </c>
      <c r="I774" s="207"/>
      <c r="J774" s="14"/>
      <c r="K774" s="14"/>
      <c r="L774" s="203"/>
      <c r="M774" s="208"/>
      <c r="N774" s="209"/>
      <c r="O774" s="209"/>
      <c r="P774" s="209"/>
      <c r="Q774" s="209"/>
      <c r="R774" s="209"/>
      <c r="S774" s="209"/>
      <c r="T774" s="210"/>
      <c r="U774" s="14"/>
      <c r="V774" s="14"/>
      <c r="W774" s="14"/>
      <c r="X774" s="14"/>
      <c r="Y774" s="14"/>
      <c r="Z774" s="14"/>
      <c r="AA774" s="14"/>
      <c r="AB774" s="14"/>
      <c r="AC774" s="14"/>
      <c r="AD774" s="14"/>
      <c r="AE774" s="14"/>
      <c r="AT774" s="204" t="s">
        <v>265</v>
      </c>
      <c r="AU774" s="204" t="s">
        <v>85</v>
      </c>
      <c r="AV774" s="14" t="s">
        <v>85</v>
      </c>
      <c r="AW774" s="14" t="s">
        <v>32</v>
      </c>
      <c r="AX774" s="14" t="s">
        <v>75</v>
      </c>
      <c r="AY774" s="204" t="s">
        <v>257</v>
      </c>
    </row>
    <row r="775" s="13" customFormat="1">
      <c r="A775" s="13"/>
      <c r="B775" s="195"/>
      <c r="C775" s="13"/>
      <c r="D775" s="196" t="s">
        <v>265</v>
      </c>
      <c r="E775" s="197" t="s">
        <v>1</v>
      </c>
      <c r="F775" s="198" t="s">
        <v>4705</v>
      </c>
      <c r="G775" s="13"/>
      <c r="H775" s="197" t="s">
        <v>1</v>
      </c>
      <c r="I775" s="199"/>
      <c r="J775" s="13"/>
      <c r="K775" s="13"/>
      <c r="L775" s="195"/>
      <c r="M775" s="200"/>
      <c r="N775" s="201"/>
      <c r="O775" s="201"/>
      <c r="P775" s="201"/>
      <c r="Q775" s="201"/>
      <c r="R775" s="201"/>
      <c r="S775" s="201"/>
      <c r="T775" s="202"/>
      <c r="U775" s="13"/>
      <c r="V775" s="13"/>
      <c r="W775" s="13"/>
      <c r="X775" s="13"/>
      <c r="Y775" s="13"/>
      <c r="Z775" s="13"/>
      <c r="AA775" s="13"/>
      <c r="AB775" s="13"/>
      <c r="AC775" s="13"/>
      <c r="AD775" s="13"/>
      <c r="AE775" s="13"/>
      <c r="AT775" s="197" t="s">
        <v>265</v>
      </c>
      <c r="AU775" s="197" t="s">
        <v>85</v>
      </c>
      <c r="AV775" s="13" t="s">
        <v>82</v>
      </c>
      <c r="AW775" s="13" t="s">
        <v>32</v>
      </c>
      <c r="AX775" s="13" t="s">
        <v>75</v>
      </c>
      <c r="AY775" s="197" t="s">
        <v>257</v>
      </c>
    </row>
    <row r="776" s="14" customFormat="1">
      <c r="A776" s="14"/>
      <c r="B776" s="203"/>
      <c r="C776" s="14"/>
      <c r="D776" s="196" t="s">
        <v>265</v>
      </c>
      <c r="E776" s="204" t="s">
        <v>1</v>
      </c>
      <c r="F776" s="205" t="s">
        <v>4706</v>
      </c>
      <c r="G776" s="14"/>
      <c r="H776" s="206">
        <v>4.4699999999999998</v>
      </c>
      <c r="I776" s="207"/>
      <c r="J776" s="14"/>
      <c r="K776" s="14"/>
      <c r="L776" s="203"/>
      <c r="M776" s="208"/>
      <c r="N776" s="209"/>
      <c r="O776" s="209"/>
      <c r="P776" s="209"/>
      <c r="Q776" s="209"/>
      <c r="R776" s="209"/>
      <c r="S776" s="209"/>
      <c r="T776" s="210"/>
      <c r="U776" s="14"/>
      <c r="V776" s="14"/>
      <c r="W776" s="14"/>
      <c r="X776" s="14"/>
      <c r="Y776" s="14"/>
      <c r="Z776" s="14"/>
      <c r="AA776" s="14"/>
      <c r="AB776" s="14"/>
      <c r="AC776" s="14"/>
      <c r="AD776" s="14"/>
      <c r="AE776" s="14"/>
      <c r="AT776" s="204" t="s">
        <v>265</v>
      </c>
      <c r="AU776" s="204" t="s">
        <v>85</v>
      </c>
      <c r="AV776" s="14" t="s">
        <v>85</v>
      </c>
      <c r="AW776" s="14" t="s">
        <v>32</v>
      </c>
      <c r="AX776" s="14" t="s">
        <v>75</v>
      </c>
      <c r="AY776" s="204" t="s">
        <v>257</v>
      </c>
    </row>
    <row r="777" s="13" customFormat="1">
      <c r="A777" s="13"/>
      <c r="B777" s="195"/>
      <c r="C777" s="13"/>
      <c r="D777" s="196" t="s">
        <v>265</v>
      </c>
      <c r="E777" s="197" t="s">
        <v>1</v>
      </c>
      <c r="F777" s="198" t="s">
        <v>4707</v>
      </c>
      <c r="G777" s="13"/>
      <c r="H777" s="197" t="s">
        <v>1</v>
      </c>
      <c r="I777" s="199"/>
      <c r="J777" s="13"/>
      <c r="K777" s="13"/>
      <c r="L777" s="195"/>
      <c r="M777" s="200"/>
      <c r="N777" s="201"/>
      <c r="O777" s="201"/>
      <c r="P777" s="201"/>
      <c r="Q777" s="201"/>
      <c r="R777" s="201"/>
      <c r="S777" s="201"/>
      <c r="T777" s="202"/>
      <c r="U777" s="13"/>
      <c r="V777" s="13"/>
      <c r="W777" s="13"/>
      <c r="X777" s="13"/>
      <c r="Y777" s="13"/>
      <c r="Z777" s="13"/>
      <c r="AA777" s="13"/>
      <c r="AB777" s="13"/>
      <c r="AC777" s="13"/>
      <c r="AD777" s="13"/>
      <c r="AE777" s="13"/>
      <c r="AT777" s="197" t="s">
        <v>265</v>
      </c>
      <c r="AU777" s="197" t="s">
        <v>85</v>
      </c>
      <c r="AV777" s="13" t="s">
        <v>82</v>
      </c>
      <c r="AW777" s="13" t="s">
        <v>32</v>
      </c>
      <c r="AX777" s="13" t="s">
        <v>75</v>
      </c>
      <c r="AY777" s="197" t="s">
        <v>257</v>
      </c>
    </row>
    <row r="778" s="14" customFormat="1">
      <c r="A778" s="14"/>
      <c r="B778" s="203"/>
      <c r="C778" s="14"/>
      <c r="D778" s="196" t="s">
        <v>265</v>
      </c>
      <c r="E778" s="204" t="s">
        <v>1</v>
      </c>
      <c r="F778" s="205" t="s">
        <v>4708</v>
      </c>
      <c r="G778" s="14"/>
      <c r="H778" s="206">
        <v>9.8900000000000006</v>
      </c>
      <c r="I778" s="207"/>
      <c r="J778" s="14"/>
      <c r="K778" s="14"/>
      <c r="L778" s="203"/>
      <c r="M778" s="208"/>
      <c r="N778" s="209"/>
      <c r="O778" s="209"/>
      <c r="P778" s="209"/>
      <c r="Q778" s="209"/>
      <c r="R778" s="209"/>
      <c r="S778" s="209"/>
      <c r="T778" s="210"/>
      <c r="U778" s="14"/>
      <c r="V778" s="14"/>
      <c r="W778" s="14"/>
      <c r="X778" s="14"/>
      <c r="Y778" s="14"/>
      <c r="Z778" s="14"/>
      <c r="AA778" s="14"/>
      <c r="AB778" s="14"/>
      <c r="AC778" s="14"/>
      <c r="AD778" s="14"/>
      <c r="AE778" s="14"/>
      <c r="AT778" s="204" t="s">
        <v>265</v>
      </c>
      <c r="AU778" s="204" t="s">
        <v>85</v>
      </c>
      <c r="AV778" s="14" t="s">
        <v>85</v>
      </c>
      <c r="AW778" s="14" t="s">
        <v>32</v>
      </c>
      <c r="AX778" s="14" t="s">
        <v>75</v>
      </c>
      <c r="AY778" s="204" t="s">
        <v>257</v>
      </c>
    </row>
    <row r="779" s="13" customFormat="1">
      <c r="A779" s="13"/>
      <c r="B779" s="195"/>
      <c r="C779" s="13"/>
      <c r="D779" s="196" t="s">
        <v>265</v>
      </c>
      <c r="E779" s="197" t="s">
        <v>1</v>
      </c>
      <c r="F779" s="198" t="s">
        <v>4709</v>
      </c>
      <c r="G779" s="13"/>
      <c r="H779" s="197" t="s">
        <v>1</v>
      </c>
      <c r="I779" s="199"/>
      <c r="J779" s="13"/>
      <c r="K779" s="13"/>
      <c r="L779" s="195"/>
      <c r="M779" s="200"/>
      <c r="N779" s="201"/>
      <c r="O779" s="201"/>
      <c r="P779" s="201"/>
      <c r="Q779" s="201"/>
      <c r="R779" s="201"/>
      <c r="S779" s="201"/>
      <c r="T779" s="202"/>
      <c r="U779" s="13"/>
      <c r="V779" s="13"/>
      <c r="W779" s="13"/>
      <c r="X779" s="13"/>
      <c r="Y779" s="13"/>
      <c r="Z779" s="13"/>
      <c r="AA779" s="13"/>
      <c r="AB779" s="13"/>
      <c r="AC779" s="13"/>
      <c r="AD779" s="13"/>
      <c r="AE779" s="13"/>
      <c r="AT779" s="197" t="s">
        <v>265</v>
      </c>
      <c r="AU779" s="197" t="s">
        <v>85</v>
      </c>
      <c r="AV779" s="13" t="s">
        <v>82</v>
      </c>
      <c r="AW779" s="13" t="s">
        <v>32</v>
      </c>
      <c r="AX779" s="13" t="s">
        <v>75</v>
      </c>
      <c r="AY779" s="197" t="s">
        <v>257</v>
      </c>
    </row>
    <row r="780" s="14" customFormat="1">
      <c r="A780" s="14"/>
      <c r="B780" s="203"/>
      <c r="C780" s="14"/>
      <c r="D780" s="196" t="s">
        <v>265</v>
      </c>
      <c r="E780" s="204" t="s">
        <v>1</v>
      </c>
      <c r="F780" s="205" t="s">
        <v>4710</v>
      </c>
      <c r="G780" s="14"/>
      <c r="H780" s="206">
        <v>2.0899999999999999</v>
      </c>
      <c r="I780" s="207"/>
      <c r="J780" s="14"/>
      <c r="K780" s="14"/>
      <c r="L780" s="203"/>
      <c r="M780" s="208"/>
      <c r="N780" s="209"/>
      <c r="O780" s="209"/>
      <c r="P780" s="209"/>
      <c r="Q780" s="209"/>
      <c r="R780" s="209"/>
      <c r="S780" s="209"/>
      <c r="T780" s="210"/>
      <c r="U780" s="14"/>
      <c r="V780" s="14"/>
      <c r="W780" s="14"/>
      <c r="X780" s="14"/>
      <c r="Y780" s="14"/>
      <c r="Z780" s="14"/>
      <c r="AA780" s="14"/>
      <c r="AB780" s="14"/>
      <c r="AC780" s="14"/>
      <c r="AD780" s="14"/>
      <c r="AE780" s="14"/>
      <c r="AT780" s="204" t="s">
        <v>265</v>
      </c>
      <c r="AU780" s="204" t="s">
        <v>85</v>
      </c>
      <c r="AV780" s="14" t="s">
        <v>85</v>
      </c>
      <c r="AW780" s="14" t="s">
        <v>32</v>
      </c>
      <c r="AX780" s="14" t="s">
        <v>75</v>
      </c>
      <c r="AY780" s="204" t="s">
        <v>257</v>
      </c>
    </row>
    <row r="781" s="13" customFormat="1">
      <c r="A781" s="13"/>
      <c r="B781" s="195"/>
      <c r="C781" s="13"/>
      <c r="D781" s="196" t="s">
        <v>265</v>
      </c>
      <c r="E781" s="197" t="s">
        <v>1</v>
      </c>
      <c r="F781" s="198" t="s">
        <v>4711</v>
      </c>
      <c r="G781" s="13"/>
      <c r="H781" s="197" t="s">
        <v>1</v>
      </c>
      <c r="I781" s="199"/>
      <c r="J781" s="13"/>
      <c r="K781" s="13"/>
      <c r="L781" s="195"/>
      <c r="M781" s="200"/>
      <c r="N781" s="201"/>
      <c r="O781" s="201"/>
      <c r="P781" s="201"/>
      <c r="Q781" s="201"/>
      <c r="R781" s="201"/>
      <c r="S781" s="201"/>
      <c r="T781" s="202"/>
      <c r="U781" s="13"/>
      <c r="V781" s="13"/>
      <c r="W781" s="13"/>
      <c r="X781" s="13"/>
      <c r="Y781" s="13"/>
      <c r="Z781" s="13"/>
      <c r="AA781" s="13"/>
      <c r="AB781" s="13"/>
      <c r="AC781" s="13"/>
      <c r="AD781" s="13"/>
      <c r="AE781" s="13"/>
      <c r="AT781" s="197" t="s">
        <v>265</v>
      </c>
      <c r="AU781" s="197" t="s">
        <v>85</v>
      </c>
      <c r="AV781" s="13" t="s">
        <v>82</v>
      </c>
      <c r="AW781" s="13" t="s">
        <v>32</v>
      </c>
      <c r="AX781" s="13" t="s">
        <v>75</v>
      </c>
      <c r="AY781" s="197" t="s">
        <v>257</v>
      </c>
    </row>
    <row r="782" s="14" customFormat="1">
      <c r="A782" s="14"/>
      <c r="B782" s="203"/>
      <c r="C782" s="14"/>
      <c r="D782" s="196" t="s">
        <v>265</v>
      </c>
      <c r="E782" s="204" t="s">
        <v>1</v>
      </c>
      <c r="F782" s="205" t="s">
        <v>4712</v>
      </c>
      <c r="G782" s="14"/>
      <c r="H782" s="206">
        <v>19.23</v>
      </c>
      <c r="I782" s="207"/>
      <c r="J782" s="14"/>
      <c r="K782" s="14"/>
      <c r="L782" s="203"/>
      <c r="M782" s="208"/>
      <c r="N782" s="209"/>
      <c r="O782" s="209"/>
      <c r="P782" s="209"/>
      <c r="Q782" s="209"/>
      <c r="R782" s="209"/>
      <c r="S782" s="209"/>
      <c r="T782" s="210"/>
      <c r="U782" s="14"/>
      <c r="V782" s="14"/>
      <c r="W782" s="14"/>
      <c r="X782" s="14"/>
      <c r="Y782" s="14"/>
      <c r="Z782" s="14"/>
      <c r="AA782" s="14"/>
      <c r="AB782" s="14"/>
      <c r="AC782" s="14"/>
      <c r="AD782" s="14"/>
      <c r="AE782" s="14"/>
      <c r="AT782" s="204" t="s">
        <v>265</v>
      </c>
      <c r="AU782" s="204" t="s">
        <v>85</v>
      </c>
      <c r="AV782" s="14" t="s">
        <v>85</v>
      </c>
      <c r="AW782" s="14" t="s">
        <v>32</v>
      </c>
      <c r="AX782" s="14" t="s">
        <v>75</v>
      </c>
      <c r="AY782" s="204" t="s">
        <v>257</v>
      </c>
    </row>
    <row r="783" s="15" customFormat="1">
      <c r="A783" s="15"/>
      <c r="B783" s="211"/>
      <c r="C783" s="15"/>
      <c r="D783" s="196" t="s">
        <v>265</v>
      </c>
      <c r="E783" s="212" t="s">
        <v>1</v>
      </c>
      <c r="F783" s="213" t="s">
        <v>271</v>
      </c>
      <c r="G783" s="15"/>
      <c r="H783" s="214">
        <v>496.79000000000008</v>
      </c>
      <c r="I783" s="215"/>
      <c r="J783" s="15"/>
      <c r="K783" s="15"/>
      <c r="L783" s="211"/>
      <c r="M783" s="216"/>
      <c r="N783" s="217"/>
      <c r="O783" s="217"/>
      <c r="P783" s="217"/>
      <c r="Q783" s="217"/>
      <c r="R783" s="217"/>
      <c r="S783" s="217"/>
      <c r="T783" s="218"/>
      <c r="U783" s="15"/>
      <c r="V783" s="15"/>
      <c r="W783" s="15"/>
      <c r="X783" s="15"/>
      <c r="Y783" s="15"/>
      <c r="Z783" s="15"/>
      <c r="AA783" s="15"/>
      <c r="AB783" s="15"/>
      <c r="AC783" s="15"/>
      <c r="AD783" s="15"/>
      <c r="AE783" s="15"/>
      <c r="AT783" s="212" t="s">
        <v>265</v>
      </c>
      <c r="AU783" s="212" t="s">
        <v>85</v>
      </c>
      <c r="AV783" s="15" t="s">
        <v>108</v>
      </c>
      <c r="AW783" s="15" t="s">
        <v>32</v>
      </c>
      <c r="AX783" s="15" t="s">
        <v>82</v>
      </c>
      <c r="AY783" s="212" t="s">
        <v>257</v>
      </c>
    </row>
    <row r="784" s="2" customFormat="1" ht="24.15" customHeight="1">
      <c r="A784" s="38"/>
      <c r="B784" s="181"/>
      <c r="C784" s="182" t="s">
        <v>667</v>
      </c>
      <c r="D784" s="182" t="s">
        <v>259</v>
      </c>
      <c r="E784" s="183" t="s">
        <v>2070</v>
      </c>
      <c r="F784" s="184" t="s">
        <v>2071</v>
      </c>
      <c r="G784" s="185" t="s">
        <v>323</v>
      </c>
      <c r="H784" s="186">
        <v>496.79000000000002</v>
      </c>
      <c r="I784" s="187"/>
      <c r="J784" s="188">
        <f>ROUND(I784*H784,2)</f>
        <v>0</v>
      </c>
      <c r="K784" s="184" t="s">
        <v>263</v>
      </c>
      <c r="L784" s="39"/>
      <c r="M784" s="189" t="s">
        <v>1</v>
      </c>
      <c r="N784" s="190" t="s">
        <v>40</v>
      </c>
      <c r="O784" s="77"/>
      <c r="P784" s="191">
        <f>O784*H784</f>
        <v>0</v>
      </c>
      <c r="Q784" s="191">
        <v>0</v>
      </c>
      <c r="R784" s="191">
        <f>Q784*H784</f>
        <v>0</v>
      </c>
      <c r="S784" s="191">
        <v>0</v>
      </c>
      <c r="T784" s="192">
        <f>S784*H784</f>
        <v>0</v>
      </c>
      <c r="U784" s="38"/>
      <c r="V784" s="38"/>
      <c r="W784" s="38"/>
      <c r="X784" s="38"/>
      <c r="Y784" s="38"/>
      <c r="Z784" s="38"/>
      <c r="AA784" s="38"/>
      <c r="AB784" s="38"/>
      <c r="AC784" s="38"/>
      <c r="AD784" s="38"/>
      <c r="AE784" s="38"/>
      <c r="AR784" s="193" t="s">
        <v>364</v>
      </c>
      <c r="AT784" s="193" t="s">
        <v>259</v>
      </c>
      <c r="AU784" s="193" t="s">
        <v>85</v>
      </c>
      <c r="AY784" s="19" t="s">
        <v>257</v>
      </c>
      <c r="BE784" s="194">
        <f>IF(N784="základní",J784,0)</f>
        <v>0</v>
      </c>
      <c r="BF784" s="194">
        <f>IF(N784="snížená",J784,0)</f>
        <v>0</v>
      </c>
      <c r="BG784" s="194">
        <f>IF(N784="zákl. přenesená",J784,0)</f>
        <v>0</v>
      </c>
      <c r="BH784" s="194">
        <f>IF(N784="sníž. přenesená",J784,0)</f>
        <v>0</v>
      </c>
      <c r="BI784" s="194">
        <f>IF(N784="nulová",J784,0)</f>
        <v>0</v>
      </c>
      <c r="BJ784" s="19" t="s">
        <v>82</v>
      </c>
      <c r="BK784" s="194">
        <f>ROUND(I784*H784,2)</f>
        <v>0</v>
      </c>
      <c r="BL784" s="19" t="s">
        <v>364</v>
      </c>
      <c r="BM784" s="193" t="s">
        <v>813</v>
      </c>
    </row>
    <row r="785" s="13" customFormat="1">
      <c r="A785" s="13"/>
      <c r="B785" s="195"/>
      <c r="C785" s="13"/>
      <c r="D785" s="196" t="s">
        <v>265</v>
      </c>
      <c r="E785" s="197" t="s">
        <v>1</v>
      </c>
      <c r="F785" s="198" t="s">
        <v>4647</v>
      </c>
      <c r="G785" s="13"/>
      <c r="H785" s="197" t="s">
        <v>1</v>
      </c>
      <c r="I785" s="199"/>
      <c r="J785" s="13"/>
      <c r="K785" s="13"/>
      <c r="L785" s="195"/>
      <c r="M785" s="200"/>
      <c r="N785" s="201"/>
      <c r="O785" s="201"/>
      <c r="P785" s="201"/>
      <c r="Q785" s="201"/>
      <c r="R785" s="201"/>
      <c r="S785" s="201"/>
      <c r="T785" s="202"/>
      <c r="U785" s="13"/>
      <c r="V785" s="13"/>
      <c r="W785" s="13"/>
      <c r="X785" s="13"/>
      <c r="Y785" s="13"/>
      <c r="Z785" s="13"/>
      <c r="AA785" s="13"/>
      <c r="AB785" s="13"/>
      <c r="AC785" s="13"/>
      <c r="AD785" s="13"/>
      <c r="AE785" s="13"/>
      <c r="AT785" s="197" t="s">
        <v>265</v>
      </c>
      <c r="AU785" s="197" t="s">
        <v>85</v>
      </c>
      <c r="AV785" s="13" t="s">
        <v>82</v>
      </c>
      <c r="AW785" s="13" t="s">
        <v>32</v>
      </c>
      <c r="AX785" s="13" t="s">
        <v>75</v>
      </c>
      <c r="AY785" s="197" t="s">
        <v>257</v>
      </c>
    </row>
    <row r="786" s="14" customFormat="1">
      <c r="A786" s="14"/>
      <c r="B786" s="203"/>
      <c r="C786" s="14"/>
      <c r="D786" s="196" t="s">
        <v>265</v>
      </c>
      <c r="E786" s="204" t="s">
        <v>1</v>
      </c>
      <c r="F786" s="205" t="s">
        <v>4665</v>
      </c>
      <c r="G786" s="14"/>
      <c r="H786" s="206">
        <v>25.239999999999998</v>
      </c>
      <c r="I786" s="207"/>
      <c r="J786" s="14"/>
      <c r="K786" s="14"/>
      <c r="L786" s="203"/>
      <c r="M786" s="208"/>
      <c r="N786" s="209"/>
      <c r="O786" s="209"/>
      <c r="P786" s="209"/>
      <c r="Q786" s="209"/>
      <c r="R786" s="209"/>
      <c r="S786" s="209"/>
      <c r="T786" s="210"/>
      <c r="U786" s="14"/>
      <c r="V786" s="14"/>
      <c r="W786" s="14"/>
      <c r="X786" s="14"/>
      <c r="Y786" s="14"/>
      <c r="Z786" s="14"/>
      <c r="AA786" s="14"/>
      <c r="AB786" s="14"/>
      <c r="AC786" s="14"/>
      <c r="AD786" s="14"/>
      <c r="AE786" s="14"/>
      <c r="AT786" s="204" t="s">
        <v>265</v>
      </c>
      <c r="AU786" s="204" t="s">
        <v>85</v>
      </c>
      <c r="AV786" s="14" t="s">
        <v>85</v>
      </c>
      <c r="AW786" s="14" t="s">
        <v>32</v>
      </c>
      <c r="AX786" s="14" t="s">
        <v>75</v>
      </c>
      <c r="AY786" s="204" t="s">
        <v>257</v>
      </c>
    </row>
    <row r="787" s="13" customFormat="1">
      <c r="A787" s="13"/>
      <c r="B787" s="195"/>
      <c r="C787" s="13"/>
      <c r="D787" s="196" t="s">
        <v>265</v>
      </c>
      <c r="E787" s="197" t="s">
        <v>1</v>
      </c>
      <c r="F787" s="198" t="s">
        <v>4649</v>
      </c>
      <c r="G787" s="13"/>
      <c r="H787" s="197" t="s">
        <v>1</v>
      </c>
      <c r="I787" s="199"/>
      <c r="J787" s="13"/>
      <c r="K787" s="13"/>
      <c r="L787" s="195"/>
      <c r="M787" s="200"/>
      <c r="N787" s="201"/>
      <c r="O787" s="201"/>
      <c r="P787" s="201"/>
      <c r="Q787" s="201"/>
      <c r="R787" s="201"/>
      <c r="S787" s="201"/>
      <c r="T787" s="202"/>
      <c r="U787" s="13"/>
      <c r="V787" s="13"/>
      <c r="W787" s="13"/>
      <c r="X787" s="13"/>
      <c r="Y787" s="13"/>
      <c r="Z787" s="13"/>
      <c r="AA787" s="13"/>
      <c r="AB787" s="13"/>
      <c r="AC787" s="13"/>
      <c r="AD787" s="13"/>
      <c r="AE787" s="13"/>
      <c r="AT787" s="197" t="s">
        <v>265</v>
      </c>
      <c r="AU787" s="197" t="s">
        <v>85</v>
      </c>
      <c r="AV787" s="13" t="s">
        <v>82</v>
      </c>
      <c r="AW787" s="13" t="s">
        <v>32</v>
      </c>
      <c r="AX787" s="13" t="s">
        <v>75</v>
      </c>
      <c r="AY787" s="197" t="s">
        <v>257</v>
      </c>
    </row>
    <row r="788" s="14" customFormat="1">
      <c r="A788" s="14"/>
      <c r="B788" s="203"/>
      <c r="C788" s="14"/>
      <c r="D788" s="196" t="s">
        <v>265</v>
      </c>
      <c r="E788" s="204" t="s">
        <v>1</v>
      </c>
      <c r="F788" s="205" t="s">
        <v>4666</v>
      </c>
      <c r="G788" s="14"/>
      <c r="H788" s="206">
        <v>16.190000000000001</v>
      </c>
      <c r="I788" s="207"/>
      <c r="J788" s="14"/>
      <c r="K788" s="14"/>
      <c r="L788" s="203"/>
      <c r="M788" s="208"/>
      <c r="N788" s="209"/>
      <c r="O788" s="209"/>
      <c r="P788" s="209"/>
      <c r="Q788" s="209"/>
      <c r="R788" s="209"/>
      <c r="S788" s="209"/>
      <c r="T788" s="210"/>
      <c r="U788" s="14"/>
      <c r="V788" s="14"/>
      <c r="W788" s="14"/>
      <c r="X788" s="14"/>
      <c r="Y788" s="14"/>
      <c r="Z788" s="14"/>
      <c r="AA788" s="14"/>
      <c r="AB788" s="14"/>
      <c r="AC788" s="14"/>
      <c r="AD788" s="14"/>
      <c r="AE788" s="14"/>
      <c r="AT788" s="204" t="s">
        <v>265</v>
      </c>
      <c r="AU788" s="204" t="s">
        <v>85</v>
      </c>
      <c r="AV788" s="14" t="s">
        <v>85</v>
      </c>
      <c r="AW788" s="14" t="s">
        <v>32</v>
      </c>
      <c r="AX788" s="14" t="s">
        <v>75</v>
      </c>
      <c r="AY788" s="204" t="s">
        <v>257</v>
      </c>
    </row>
    <row r="789" s="13" customFormat="1">
      <c r="A789" s="13"/>
      <c r="B789" s="195"/>
      <c r="C789" s="13"/>
      <c r="D789" s="196" t="s">
        <v>265</v>
      </c>
      <c r="E789" s="197" t="s">
        <v>1</v>
      </c>
      <c r="F789" s="198" t="s">
        <v>4667</v>
      </c>
      <c r="G789" s="13"/>
      <c r="H789" s="197" t="s">
        <v>1</v>
      </c>
      <c r="I789" s="199"/>
      <c r="J789" s="13"/>
      <c r="K789" s="13"/>
      <c r="L789" s="195"/>
      <c r="M789" s="200"/>
      <c r="N789" s="201"/>
      <c r="O789" s="201"/>
      <c r="P789" s="201"/>
      <c r="Q789" s="201"/>
      <c r="R789" s="201"/>
      <c r="S789" s="201"/>
      <c r="T789" s="202"/>
      <c r="U789" s="13"/>
      <c r="V789" s="13"/>
      <c r="W789" s="13"/>
      <c r="X789" s="13"/>
      <c r="Y789" s="13"/>
      <c r="Z789" s="13"/>
      <c r="AA789" s="13"/>
      <c r="AB789" s="13"/>
      <c r="AC789" s="13"/>
      <c r="AD789" s="13"/>
      <c r="AE789" s="13"/>
      <c r="AT789" s="197" t="s">
        <v>265</v>
      </c>
      <c r="AU789" s="197" t="s">
        <v>85</v>
      </c>
      <c r="AV789" s="13" t="s">
        <v>82</v>
      </c>
      <c r="AW789" s="13" t="s">
        <v>32</v>
      </c>
      <c r="AX789" s="13" t="s">
        <v>75</v>
      </c>
      <c r="AY789" s="197" t="s">
        <v>257</v>
      </c>
    </row>
    <row r="790" s="14" customFormat="1">
      <c r="A790" s="14"/>
      <c r="B790" s="203"/>
      <c r="C790" s="14"/>
      <c r="D790" s="196" t="s">
        <v>265</v>
      </c>
      <c r="E790" s="204" t="s">
        <v>1</v>
      </c>
      <c r="F790" s="205" t="s">
        <v>4668</v>
      </c>
      <c r="G790" s="14"/>
      <c r="H790" s="206">
        <v>24.489999999999998</v>
      </c>
      <c r="I790" s="207"/>
      <c r="J790" s="14"/>
      <c r="K790" s="14"/>
      <c r="L790" s="203"/>
      <c r="M790" s="208"/>
      <c r="N790" s="209"/>
      <c r="O790" s="209"/>
      <c r="P790" s="209"/>
      <c r="Q790" s="209"/>
      <c r="R790" s="209"/>
      <c r="S790" s="209"/>
      <c r="T790" s="210"/>
      <c r="U790" s="14"/>
      <c r="V790" s="14"/>
      <c r="W790" s="14"/>
      <c r="X790" s="14"/>
      <c r="Y790" s="14"/>
      <c r="Z790" s="14"/>
      <c r="AA790" s="14"/>
      <c r="AB790" s="14"/>
      <c r="AC790" s="14"/>
      <c r="AD790" s="14"/>
      <c r="AE790" s="14"/>
      <c r="AT790" s="204" t="s">
        <v>265</v>
      </c>
      <c r="AU790" s="204" t="s">
        <v>85</v>
      </c>
      <c r="AV790" s="14" t="s">
        <v>85</v>
      </c>
      <c r="AW790" s="14" t="s">
        <v>32</v>
      </c>
      <c r="AX790" s="14" t="s">
        <v>75</v>
      </c>
      <c r="AY790" s="204" t="s">
        <v>257</v>
      </c>
    </row>
    <row r="791" s="13" customFormat="1">
      <c r="A791" s="13"/>
      <c r="B791" s="195"/>
      <c r="C791" s="13"/>
      <c r="D791" s="196" t="s">
        <v>265</v>
      </c>
      <c r="E791" s="197" t="s">
        <v>1</v>
      </c>
      <c r="F791" s="198" t="s">
        <v>4669</v>
      </c>
      <c r="G791" s="13"/>
      <c r="H791" s="197" t="s">
        <v>1</v>
      </c>
      <c r="I791" s="199"/>
      <c r="J791" s="13"/>
      <c r="K791" s="13"/>
      <c r="L791" s="195"/>
      <c r="M791" s="200"/>
      <c r="N791" s="201"/>
      <c r="O791" s="201"/>
      <c r="P791" s="201"/>
      <c r="Q791" s="201"/>
      <c r="R791" s="201"/>
      <c r="S791" s="201"/>
      <c r="T791" s="202"/>
      <c r="U791" s="13"/>
      <c r="V791" s="13"/>
      <c r="W791" s="13"/>
      <c r="X791" s="13"/>
      <c r="Y791" s="13"/>
      <c r="Z791" s="13"/>
      <c r="AA791" s="13"/>
      <c r="AB791" s="13"/>
      <c r="AC791" s="13"/>
      <c r="AD791" s="13"/>
      <c r="AE791" s="13"/>
      <c r="AT791" s="197" t="s">
        <v>265</v>
      </c>
      <c r="AU791" s="197" t="s">
        <v>85</v>
      </c>
      <c r="AV791" s="13" t="s">
        <v>82</v>
      </c>
      <c r="AW791" s="13" t="s">
        <v>32</v>
      </c>
      <c r="AX791" s="13" t="s">
        <v>75</v>
      </c>
      <c r="AY791" s="197" t="s">
        <v>257</v>
      </c>
    </row>
    <row r="792" s="14" customFormat="1">
      <c r="A792" s="14"/>
      <c r="B792" s="203"/>
      <c r="C792" s="14"/>
      <c r="D792" s="196" t="s">
        <v>265</v>
      </c>
      <c r="E792" s="204" t="s">
        <v>1</v>
      </c>
      <c r="F792" s="205" t="s">
        <v>4670</v>
      </c>
      <c r="G792" s="14"/>
      <c r="H792" s="206">
        <v>12.16</v>
      </c>
      <c r="I792" s="207"/>
      <c r="J792" s="14"/>
      <c r="K792" s="14"/>
      <c r="L792" s="203"/>
      <c r="M792" s="208"/>
      <c r="N792" s="209"/>
      <c r="O792" s="209"/>
      <c r="P792" s="209"/>
      <c r="Q792" s="209"/>
      <c r="R792" s="209"/>
      <c r="S792" s="209"/>
      <c r="T792" s="210"/>
      <c r="U792" s="14"/>
      <c r="V792" s="14"/>
      <c r="W792" s="14"/>
      <c r="X792" s="14"/>
      <c r="Y792" s="14"/>
      <c r="Z792" s="14"/>
      <c r="AA792" s="14"/>
      <c r="AB792" s="14"/>
      <c r="AC792" s="14"/>
      <c r="AD792" s="14"/>
      <c r="AE792" s="14"/>
      <c r="AT792" s="204" t="s">
        <v>265</v>
      </c>
      <c r="AU792" s="204" t="s">
        <v>85</v>
      </c>
      <c r="AV792" s="14" t="s">
        <v>85</v>
      </c>
      <c r="AW792" s="14" t="s">
        <v>32</v>
      </c>
      <c r="AX792" s="14" t="s">
        <v>75</v>
      </c>
      <c r="AY792" s="204" t="s">
        <v>257</v>
      </c>
    </row>
    <row r="793" s="13" customFormat="1">
      <c r="A793" s="13"/>
      <c r="B793" s="195"/>
      <c r="C793" s="13"/>
      <c r="D793" s="196" t="s">
        <v>265</v>
      </c>
      <c r="E793" s="197" t="s">
        <v>1</v>
      </c>
      <c r="F793" s="198" t="s">
        <v>4671</v>
      </c>
      <c r="G793" s="13"/>
      <c r="H793" s="197" t="s">
        <v>1</v>
      </c>
      <c r="I793" s="199"/>
      <c r="J793" s="13"/>
      <c r="K793" s="13"/>
      <c r="L793" s="195"/>
      <c r="M793" s="200"/>
      <c r="N793" s="201"/>
      <c r="O793" s="201"/>
      <c r="P793" s="201"/>
      <c r="Q793" s="201"/>
      <c r="R793" s="201"/>
      <c r="S793" s="201"/>
      <c r="T793" s="202"/>
      <c r="U793" s="13"/>
      <c r="V793" s="13"/>
      <c r="W793" s="13"/>
      <c r="X793" s="13"/>
      <c r="Y793" s="13"/>
      <c r="Z793" s="13"/>
      <c r="AA793" s="13"/>
      <c r="AB793" s="13"/>
      <c r="AC793" s="13"/>
      <c r="AD793" s="13"/>
      <c r="AE793" s="13"/>
      <c r="AT793" s="197" t="s">
        <v>265</v>
      </c>
      <c r="AU793" s="197" t="s">
        <v>85</v>
      </c>
      <c r="AV793" s="13" t="s">
        <v>82</v>
      </c>
      <c r="AW793" s="13" t="s">
        <v>32</v>
      </c>
      <c r="AX793" s="13" t="s">
        <v>75</v>
      </c>
      <c r="AY793" s="197" t="s">
        <v>257</v>
      </c>
    </row>
    <row r="794" s="14" customFormat="1">
      <c r="A794" s="14"/>
      <c r="B794" s="203"/>
      <c r="C794" s="14"/>
      <c r="D794" s="196" t="s">
        <v>265</v>
      </c>
      <c r="E794" s="204" t="s">
        <v>1</v>
      </c>
      <c r="F794" s="205" t="s">
        <v>4672</v>
      </c>
      <c r="G794" s="14"/>
      <c r="H794" s="206">
        <v>30.32</v>
      </c>
      <c r="I794" s="207"/>
      <c r="J794" s="14"/>
      <c r="K794" s="14"/>
      <c r="L794" s="203"/>
      <c r="M794" s="208"/>
      <c r="N794" s="209"/>
      <c r="O794" s="209"/>
      <c r="P794" s="209"/>
      <c r="Q794" s="209"/>
      <c r="R794" s="209"/>
      <c r="S794" s="209"/>
      <c r="T794" s="210"/>
      <c r="U794" s="14"/>
      <c r="V794" s="14"/>
      <c r="W794" s="14"/>
      <c r="X794" s="14"/>
      <c r="Y794" s="14"/>
      <c r="Z794" s="14"/>
      <c r="AA794" s="14"/>
      <c r="AB794" s="14"/>
      <c r="AC794" s="14"/>
      <c r="AD794" s="14"/>
      <c r="AE794" s="14"/>
      <c r="AT794" s="204" t="s">
        <v>265</v>
      </c>
      <c r="AU794" s="204" t="s">
        <v>85</v>
      </c>
      <c r="AV794" s="14" t="s">
        <v>85</v>
      </c>
      <c r="AW794" s="14" t="s">
        <v>32</v>
      </c>
      <c r="AX794" s="14" t="s">
        <v>75</v>
      </c>
      <c r="AY794" s="204" t="s">
        <v>257</v>
      </c>
    </row>
    <row r="795" s="13" customFormat="1">
      <c r="A795" s="13"/>
      <c r="B795" s="195"/>
      <c r="C795" s="13"/>
      <c r="D795" s="196" t="s">
        <v>265</v>
      </c>
      <c r="E795" s="197" t="s">
        <v>1</v>
      </c>
      <c r="F795" s="198" t="s">
        <v>4673</v>
      </c>
      <c r="G795" s="13"/>
      <c r="H795" s="197" t="s">
        <v>1</v>
      </c>
      <c r="I795" s="199"/>
      <c r="J795" s="13"/>
      <c r="K795" s="13"/>
      <c r="L795" s="195"/>
      <c r="M795" s="200"/>
      <c r="N795" s="201"/>
      <c r="O795" s="201"/>
      <c r="P795" s="201"/>
      <c r="Q795" s="201"/>
      <c r="R795" s="201"/>
      <c r="S795" s="201"/>
      <c r="T795" s="202"/>
      <c r="U795" s="13"/>
      <c r="V795" s="13"/>
      <c r="W795" s="13"/>
      <c r="X795" s="13"/>
      <c r="Y795" s="13"/>
      <c r="Z795" s="13"/>
      <c r="AA795" s="13"/>
      <c r="AB795" s="13"/>
      <c r="AC795" s="13"/>
      <c r="AD795" s="13"/>
      <c r="AE795" s="13"/>
      <c r="AT795" s="197" t="s">
        <v>265</v>
      </c>
      <c r="AU795" s="197" t="s">
        <v>85</v>
      </c>
      <c r="AV795" s="13" t="s">
        <v>82</v>
      </c>
      <c r="AW795" s="13" t="s">
        <v>32</v>
      </c>
      <c r="AX795" s="13" t="s">
        <v>75</v>
      </c>
      <c r="AY795" s="197" t="s">
        <v>257</v>
      </c>
    </row>
    <row r="796" s="14" customFormat="1">
      <c r="A796" s="14"/>
      <c r="B796" s="203"/>
      <c r="C796" s="14"/>
      <c r="D796" s="196" t="s">
        <v>265</v>
      </c>
      <c r="E796" s="204" t="s">
        <v>1</v>
      </c>
      <c r="F796" s="205" t="s">
        <v>4152</v>
      </c>
      <c r="G796" s="14"/>
      <c r="H796" s="206">
        <v>19.739999999999998</v>
      </c>
      <c r="I796" s="207"/>
      <c r="J796" s="14"/>
      <c r="K796" s="14"/>
      <c r="L796" s="203"/>
      <c r="M796" s="208"/>
      <c r="N796" s="209"/>
      <c r="O796" s="209"/>
      <c r="P796" s="209"/>
      <c r="Q796" s="209"/>
      <c r="R796" s="209"/>
      <c r="S796" s="209"/>
      <c r="T796" s="210"/>
      <c r="U796" s="14"/>
      <c r="V796" s="14"/>
      <c r="W796" s="14"/>
      <c r="X796" s="14"/>
      <c r="Y796" s="14"/>
      <c r="Z796" s="14"/>
      <c r="AA796" s="14"/>
      <c r="AB796" s="14"/>
      <c r="AC796" s="14"/>
      <c r="AD796" s="14"/>
      <c r="AE796" s="14"/>
      <c r="AT796" s="204" t="s">
        <v>265</v>
      </c>
      <c r="AU796" s="204" t="s">
        <v>85</v>
      </c>
      <c r="AV796" s="14" t="s">
        <v>85</v>
      </c>
      <c r="AW796" s="14" t="s">
        <v>32</v>
      </c>
      <c r="AX796" s="14" t="s">
        <v>75</v>
      </c>
      <c r="AY796" s="204" t="s">
        <v>257</v>
      </c>
    </row>
    <row r="797" s="13" customFormat="1">
      <c r="A797" s="13"/>
      <c r="B797" s="195"/>
      <c r="C797" s="13"/>
      <c r="D797" s="196" t="s">
        <v>265</v>
      </c>
      <c r="E797" s="197" t="s">
        <v>1</v>
      </c>
      <c r="F797" s="198" t="s">
        <v>4674</v>
      </c>
      <c r="G797" s="13"/>
      <c r="H797" s="197" t="s">
        <v>1</v>
      </c>
      <c r="I797" s="199"/>
      <c r="J797" s="13"/>
      <c r="K797" s="13"/>
      <c r="L797" s="195"/>
      <c r="M797" s="200"/>
      <c r="N797" s="201"/>
      <c r="O797" s="201"/>
      <c r="P797" s="201"/>
      <c r="Q797" s="201"/>
      <c r="R797" s="201"/>
      <c r="S797" s="201"/>
      <c r="T797" s="202"/>
      <c r="U797" s="13"/>
      <c r="V797" s="13"/>
      <c r="W797" s="13"/>
      <c r="X797" s="13"/>
      <c r="Y797" s="13"/>
      <c r="Z797" s="13"/>
      <c r="AA797" s="13"/>
      <c r="AB797" s="13"/>
      <c r="AC797" s="13"/>
      <c r="AD797" s="13"/>
      <c r="AE797" s="13"/>
      <c r="AT797" s="197" t="s">
        <v>265</v>
      </c>
      <c r="AU797" s="197" t="s">
        <v>85</v>
      </c>
      <c r="AV797" s="13" t="s">
        <v>82</v>
      </c>
      <c r="AW797" s="13" t="s">
        <v>32</v>
      </c>
      <c r="AX797" s="13" t="s">
        <v>75</v>
      </c>
      <c r="AY797" s="197" t="s">
        <v>257</v>
      </c>
    </row>
    <row r="798" s="14" customFormat="1">
      <c r="A798" s="14"/>
      <c r="B798" s="203"/>
      <c r="C798" s="14"/>
      <c r="D798" s="196" t="s">
        <v>265</v>
      </c>
      <c r="E798" s="204" t="s">
        <v>1</v>
      </c>
      <c r="F798" s="205" t="s">
        <v>4675</v>
      </c>
      <c r="G798" s="14"/>
      <c r="H798" s="206">
        <v>14.33</v>
      </c>
      <c r="I798" s="207"/>
      <c r="J798" s="14"/>
      <c r="K798" s="14"/>
      <c r="L798" s="203"/>
      <c r="M798" s="208"/>
      <c r="N798" s="209"/>
      <c r="O798" s="209"/>
      <c r="P798" s="209"/>
      <c r="Q798" s="209"/>
      <c r="R798" s="209"/>
      <c r="S798" s="209"/>
      <c r="T798" s="210"/>
      <c r="U798" s="14"/>
      <c r="V798" s="14"/>
      <c r="W798" s="14"/>
      <c r="X798" s="14"/>
      <c r="Y798" s="14"/>
      <c r="Z798" s="14"/>
      <c r="AA798" s="14"/>
      <c r="AB798" s="14"/>
      <c r="AC798" s="14"/>
      <c r="AD798" s="14"/>
      <c r="AE798" s="14"/>
      <c r="AT798" s="204" t="s">
        <v>265</v>
      </c>
      <c r="AU798" s="204" t="s">
        <v>85</v>
      </c>
      <c r="AV798" s="14" t="s">
        <v>85</v>
      </c>
      <c r="AW798" s="14" t="s">
        <v>32</v>
      </c>
      <c r="AX798" s="14" t="s">
        <v>75</v>
      </c>
      <c r="AY798" s="204" t="s">
        <v>257</v>
      </c>
    </row>
    <row r="799" s="13" customFormat="1">
      <c r="A799" s="13"/>
      <c r="B799" s="195"/>
      <c r="C799" s="13"/>
      <c r="D799" s="196" t="s">
        <v>265</v>
      </c>
      <c r="E799" s="197" t="s">
        <v>1</v>
      </c>
      <c r="F799" s="198" t="s">
        <v>4676</v>
      </c>
      <c r="G799" s="13"/>
      <c r="H799" s="197" t="s">
        <v>1</v>
      </c>
      <c r="I799" s="199"/>
      <c r="J799" s="13"/>
      <c r="K799" s="13"/>
      <c r="L799" s="195"/>
      <c r="M799" s="200"/>
      <c r="N799" s="201"/>
      <c r="O799" s="201"/>
      <c r="P799" s="201"/>
      <c r="Q799" s="201"/>
      <c r="R799" s="201"/>
      <c r="S799" s="201"/>
      <c r="T799" s="202"/>
      <c r="U799" s="13"/>
      <c r="V799" s="13"/>
      <c r="W799" s="13"/>
      <c r="X799" s="13"/>
      <c r="Y799" s="13"/>
      <c r="Z799" s="13"/>
      <c r="AA799" s="13"/>
      <c r="AB799" s="13"/>
      <c r="AC799" s="13"/>
      <c r="AD799" s="13"/>
      <c r="AE799" s="13"/>
      <c r="AT799" s="197" t="s">
        <v>265</v>
      </c>
      <c r="AU799" s="197" t="s">
        <v>85</v>
      </c>
      <c r="AV799" s="13" t="s">
        <v>82</v>
      </c>
      <c r="AW799" s="13" t="s">
        <v>32</v>
      </c>
      <c r="AX799" s="13" t="s">
        <v>75</v>
      </c>
      <c r="AY799" s="197" t="s">
        <v>257</v>
      </c>
    </row>
    <row r="800" s="14" customFormat="1">
      <c r="A800" s="14"/>
      <c r="B800" s="203"/>
      <c r="C800" s="14"/>
      <c r="D800" s="196" t="s">
        <v>265</v>
      </c>
      <c r="E800" s="204" t="s">
        <v>1</v>
      </c>
      <c r="F800" s="205" t="s">
        <v>4677</v>
      </c>
      <c r="G800" s="14"/>
      <c r="H800" s="206">
        <v>23.780000000000001</v>
      </c>
      <c r="I800" s="207"/>
      <c r="J800" s="14"/>
      <c r="K800" s="14"/>
      <c r="L800" s="203"/>
      <c r="M800" s="208"/>
      <c r="N800" s="209"/>
      <c r="O800" s="209"/>
      <c r="P800" s="209"/>
      <c r="Q800" s="209"/>
      <c r="R800" s="209"/>
      <c r="S800" s="209"/>
      <c r="T800" s="210"/>
      <c r="U800" s="14"/>
      <c r="V800" s="14"/>
      <c r="W800" s="14"/>
      <c r="X800" s="14"/>
      <c r="Y800" s="14"/>
      <c r="Z800" s="14"/>
      <c r="AA800" s="14"/>
      <c r="AB800" s="14"/>
      <c r="AC800" s="14"/>
      <c r="AD800" s="14"/>
      <c r="AE800" s="14"/>
      <c r="AT800" s="204" t="s">
        <v>265</v>
      </c>
      <c r="AU800" s="204" t="s">
        <v>85</v>
      </c>
      <c r="AV800" s="14" t="s">
        <v>85</v>
      </c>
      <c r="AW800" s="14" t="s">
        <v>32</v>
      </c>
      <c r="AX800" s="14" t="s">
        <v>75</v>
      </c>
      <c r="AY800" s="204" t="s">
        <v>257</v>
      </c>
    </row>
    <row r="801" s="13" customFormat="1">
      <c r="A801" s="13"/>
      <c r="B801" s="195"/>
      <c r="C801" s="13"/>
      <c r="D801" s="196" t="s">
        <v>265</v>
      </c>
      <c r="E801" s="197" t="s">
        <v>1</v>
      </c>
      <c r="F801" s="198" t="s">
        <v>4678</v>
      </c>
      <c r="G801" s="13"/>
      <c r="H801" s="197" t="s">
        <v>1</v>
      </c>
      <c r="I801" s="199"/>
      <c r="J801" s="13"/>
      <c r="K801" s="13"/>
      <c r="L801" s="195"/>
      <c r="M801" s="200"/>
      <c r="N801" s="201"/>
      <c r="O801" s="201"/>
      <c r="P801" s="201"/>
      <c r="Q801" s="201"/>
      <c r="R801" s="201"/>
      <c r="S801" s="201"/>
      <c r="T801" s="202"/>
      <c r="U801" s="13"/>
      <c r="V801" s="13"/>
      <c r="W801" s="13"/>
      <c r="X801" s="13"/>
      <c r="Y801" s="13"/>
      <c r="Z801" s="13"/>
      <c r="AA801" s="13"/>
      <c r="AB801" s="13"/>
      <c r="AC801" s="13"/>
      <c r="AD801" s="13"/>
      <c r="AE801" s="13"/>
      <c r="AT801" s="197" t="s">
        <v>265</v>
      </c>
      <c r="AU801" s="197" t="s">
        <v>85</v>
      </c>
      <c r="AV801" s="13" t="s">
        <v>82</v>
      </c>
      <c r="AW801" s="13" t="s">
        <v>32</v>
      </c>
      <c r="AX801" s="13" t="s">
        <v>75</v>
      </c>
      <c r="AY801" s="197" t="s">
        <v>257</v>
      </c>
    </row>
    <row r="802" s="14" customFormat="1">
      <c r="A802" s="14"/>
      <c r="B802" s="203"/>
      <c r="C802" s="14"/>
      <c r="D802" s="196" t="s">
        <v>265</v>
      </c>
      <c r="E802" s="204" t="s">
        <v>1</v>
      </c>
      <c r="F802" s="205" t="s">
        <v>4679</v>
      </c>
      <c r="G802" s="14"/>
      <c r="H802" s="206">
        <v>16.140000000000001</v>
      </c>
      <c r="I802" s="207"/>
      <c r="J802" s="14"/>
      <c r="K802" s="14"/>
      <c r="L802" s="203"/>
      <c r="M802" s="208"/>
      <c r="N802" s="209"/>
      <c r="O802" s="209"/>
      <c r="P802" s="209"/>
      <c r="Q802" s="209"/>
      <c r="R802" s="209"/>
      <c r="S802" s="209"/>
      <c r="T802" s="210"/>
      <c r="U802" s="14"/>
      <c r="V802" s="14"/>
      <c r="W802" s="14"/>
      <c r="X802" s="14"/>
      <c r="Y802" s="14"/>
      <c r="Z802" s="14"/>
      <c r="AA802" s="14"/>
      <c r="AB802" s="14"/>
      <c r="AC802" s="14"/>
      <c r="AD802" s="14"/>
      <c r="AE802" s="14"/>
      <c r="AT802" s="204" t="s">
        <v>265</v>
      </c>
      <c r="AU802" s="204" t="s">
        <v>85</v>
      </c>
      <c r="AV802" s="14" t="s">
        <v>85</v>
      </c>
      <c r="AW802" s="14" t="s">
        <v>32</v>
      </c>
      <c r="AX802" s="14" t="s">
        <v>75</v>
      </c>
      <c r="AY802" s="204" t="s">
        <v>257</v>
      </c>
    </row>
    <row r="803" s="13" customFormat="1">
      <c r="A803" s="13"/>
      <c r="B803" s="195"/>
      <c r="C803" s="13"/>
      <c r="D803" s="196" t="s">
        <v>265</v>
      </c>
      <c r="E803" s="197" t="s">
        <v>1</v>
      </c>
      <c r="F803" s="198" t="s">
        <v>4651</v>
      </c>
      <c r="G803" s="13"/>
      <c r="H803" s="197" t="s">
        <v>1</v>
      </c>
      <c r="I803" s="199"/>
      <c r="J803" s="13"/>
      <c r="K803" s="13"/>
      <c r="L803" s="195"/>
      <c r="M803" s="200"/>
      <c r="N803" s="201"/>
      <c r="O803" s="201"/>
      <c r="P803" s="201"/>
      <c r="Q803" s="201"/>
      <c r="R803" s="201"/>
      <c r="S803" s="201"/>
      <c r="T803" s="202"/>
      <c r="U803" s="13"/>
      <c r="V803" s="13"/>
      <c r="W803" s="13"/>
      <c r="X803" s="13"/>
      <c r="Y803" s="13"/>
      <c r="Z803" s="13"/>
      <c r="AA803" s="13"/>
      <c r="AB803" s="13"/>
      <c r="AC803" s="13"/>
      <c r="AD803" s="13"/>
      <c r="AE803" s="13"/>
      <c r="AT803" s="197" t="s">
        <v>265</v>
      </c>
      <c r="AU803" s="197" t="s">
        <v>85</v>
      </c>
      <c r="AV803" s="13" t="s">
        <v>82</v>
      </c>
      <c r="AW803" s="13" t="s">
        <v>32</v>
      </c>
      <c r="AX803" s="13" t="s">
        <v>75</v>
      </c>
      <c r="AY803" s="197" t="s">
        <v>257</v>
      </c>
    </row>
    <row r="804" s="14" customFormat="1">
      <c r="A804" s="14"/>
      <c r="B804" s="203"/>
      <c r="C804" s="14"/>
      <c r="D804" s="196" t="s">
        <v>265</v>
      </c>
      <c r="E804" s="204" t="s">
        <v>1</v>
      </c>
      <c r="F804" s="205" t="s">
        <v>4680</v>
      </c>
      <c r="G804" s="14"/>
      <c r="H804" s="206">
        <v>14.09</v>
      </c>
      <c r="I804" s="207"/>
      <c r="J804" s="14"/>
      <c r="K804" s="14"/>
      <c r="L804" s="203"/>
      <c r="M804" s="208"/>
      <c r="N804" s="209"/>
      <c r="O804" s="209"/>
      <c r="P804" s="209"/>
      <c r="Q804" s="209"/>
      <c r="R804" s="209"/>
      <c r="S804" s="209"/>
      <c r="T804" s="210"/>
      <c r="U804" s="14"/>
      <c r="V804" s="14"/>
      <c r="W804" s="14"/>
      <c r="X804" s="14"/>
      <c r="Y804" s="14"/>
      <c r="Z804" s="14"/>
      <c r="AA804" s="14"/>
      <c r="AB804" s="14"/>
      <c r="AC804" s="14"/>
      <c r="AD804" s="14"/>
      <c r="AE804" s="14"/>
      <c r="AT804" s="204" t="s">
        <v>265</v>
      </c>
      <c r="AU804" s="204" t="s">
        <v>85</v>
      </c>
      <c r="AV804" s="14" t="s">
        <v>85</v>
      </c>
      <c r="AW804" s="14" t="s">
        <v>32</v>
      </c>
      <c r="AX804" s="14" t="s">
        <v>75</v>
      </c>
      <c r="AY804" s="204" t="s">
        <v>257</v>
      </c>
    </row>
    <row r="805" s="13" customFormat="1">
      <c r="A805" s="13"/>
      <c r="B805" s="195"/>
      <c r="C805" s="13"/>
      <c r="D805" s="196" t="s">
        <v>265</v>
      </c>
      <c r="E805" s="197" t="s">
        <v>1</v>
      </c>
      <c r="F805" s="198" t="s">
        <v>4653</v>
      </c>
      <c r="G805" s="13"/>
      <c r="H805" s="197" t="s">
        <v>1</v>
      </c>
      <c r="I805" s="199"/>
      <c r="J805" s="13"/>
      <c r="K805" s="13"/>
      <c r="L805" s="195"/>
      <c r="M805" s="200"/>
      <c r="N805" s="201"/>
      <c r="O805" s="201"/>
      <c r="P805" s="201"/>
      <c r="Q805" s="201"/>
      <c r="R805" s="201"/>
      <c r="S805" s="201"/>
      <c r="T805" s="202"/>
      <c r="U805" s="13"/>
      <c r="V805" s="13"/>
      <c r="W805" s="13"/>
      <c r="X805" s="13"/>
      <c r="Y805" s="13"/>
      <c r="Z805" s="13"/>
      <c r="AA805" s="13"/>
      <c r="AB805" s="13"/>
      <c r="AC805" s="13"/>
      <c r="AD805" s="13"/>
      <c r="AE805" s="13"/>
      <c r="AT805" s="197" t="s">
        <v>265</v>
      </c>
      <c r="AU805" s="197" t="s">
        <v>85</v>
      </c>
      <c r="AV805" s="13" t="s">
        <v>82</v>
      </c>
      <c r="AW805" s="13" t="s">
        <v>32</v>
      </c>
      <c r="AX805" s="13" t="s">
        <v>75</v>
      </c>
      <c r="AY805" s="197" t="s">
        <v>257</v>
      </c>
    </row>
    <row r="806" s="14" customFormat="1">
      <c r="A806" s="14"/>
      <c r="B806" s="203"/>
      <c r="C806" s="14"/>
      <c r="D806" s="196" t="s">
        <v>265</v>
      </c>
      <c r="E806" s="204" t="s">
        <v>1</v>
      </c>
      <c r="F806" s="205" t="s">
        <v>4681</v>
      </c>
      <c r="G806" s="14"/>
      <c r="H806" s="206">
        <v>8.8200000000000003</v>
      </c>
      <c r="I806" s="207"/>
      <c r="J806" s="14"/>
      <c r="K806" s="14"/>
      <c r="L806" s="203"/>
      <c r="M806" s="208"/>
      <c r="N806" s="209"/>
      <c r="O806" s="209"/>
      <c r="P806" s="209"/>
      <c r="Q806" s="209"/>
      <c r="R806" s="209"/>
      <c r="S806" s="209"/>
      <c r="T806" s="210"/>
      <c r="U806" s="14"/>
      <c r="V806" s="14"/>
      <c r="W806" s="14"/>
      <c r="X806" s="14"/>
      <c r="Y806" s="14"/>
      <c r="Z806" s="14"/>
      <c r="AA806" s="14"/>
      <c r="AB806" s="14"/>
      <c r="AC806" s="14"/>
      <c r="AD806" s="14"/>
      <c r="AE806" s="14"/>
      <c r="AT806" s="204" t="s">
        <v>265</v>
      </c>
      <c r="AU806" s="204" t="s">
        <v>85</v>
      </c>
      <c r="AV806" s="14" t="s">
        <v>85</v>
      </c>
      <c r="AW806" s="14" t="s">
        <v>32</v>
      </c>
      <c r="AX806" s="14" t="s">
        <v>75</v>
      </c>
      <c r="AY806" s="204" t="s">
        <v>257</v>
      </c>
    </row>
    <row r="807" s="13" customFormat="1">
      <c r="A807" s="13"/>
      <c r="B807" s="195"/>
      <c r="C807" s="13"/>
      <c r="D807" s="196" t="s">
        <v>265</v>
      </c>
      <c r="E807" s="197" t="s">
        <v>1</v>
      </c>
      <c r="F807" s="198" t="s">
        <v>4682</v>
      </c>
      <c r="G807" s="13"/>
      <c r="H807" s="197" t="s">
        <v>1</v>
      </c>
      <c r="I807" s="199"/>
      <c r="J807" s="13"/>
      <c r="K807" s="13"/>
      <c r="L807" s="195"/>
      <c r="M807" s="200"/>
      <c r="N807" s="201"/>
      <c r="O807" s="201"/>
      <c r="P807" s="201"/>
      <c r="Q807" s="201"/>
      <c r="R807" s="201"/>
      <c r="S807" s="201"/>
      <c r="T807" s="202"/>
      <c r="U807" s="13"/>
      <c r="V807" s="13"/>
      <c r="W807" s="13"/>
      <c r="X807" s="13"/>
      <c r="Y807" s="13"/>
      <c r="Z807" s="13"/>
      <c r="AA807" s="13"/>
      <c r="AB807" s="13"/>
      <c r="AC807" s="13"/>
      <c r="AD807" s="13"/>
      <c r="AE807" s="13"/>
      <c r="AT807" s="197" t="s">
        <v>265</v>
      </c>
      <c r="AU807" s="197" t="s">
        <v>85</v>
      </c>
      <c r="AV807" s="13" t="s">
        <v>82</v>
      </c>
      <c r="AW807" s="13" t="s">
        <v>32</v>
      </c>
      <c r="AX807" s="13" t="s">
        <v>75</v>
      </c>
      <c r="AY807" s="197" t="s">
        <v>257</v>
      </c>
    </row>
    <row r="808" s="14" customFormat="1">
      <c r="A808" s="14"/>
      <c r="B808" s="203"/>
      <c r="C808" s="14"/>
      <c r="D808" s="196" t="s">
        <v>265</v>
      </c>
      <c r="E808" s="204" t="s">
        <v>1</v>
      </c>
      <c r="F808" s="205" t="s">
        <v>4683</v>
      </c>
      <c r="G808" s="14"/>
      <c r="H808" s="206">
        <v>19.57</v>
      </c>
      <c r="I808" s="207"/>
      <c r="J808" s="14"/>
      <c r="K808" s="14"/>
      <c r="L808" s="203"/>
      <c r="M808" s="208"/>
      <c r="N808" s="209"/>
      <c r="O808" s="209"/>
      <c r="P808" s="209"/>
      <c r="Q808" s="209"/>
      <c r="R808" s="209"/>
      <c r="S808" s="209"/>
      <c r="T808" s="210"/>
      <c r="U808" s="14"/>
      <c r="V808" s="14"/>
      <c r="W808" s="14"/>
      <c r="X808" s="14"/>
      <c r="Y808" s="14"/>
      <c r="Z808" s="14"/>
      <c r="AA808" s="14"/>
      <c r="AB808" s="14"/>
      <c r="AC808" s="14"/>
      <c r="AD808" s="14"/>
      <c r="AE808" s="14"/>
      <c r="AT808" s="204" t="s">
        <v>265</v>
      </c>
      <c r="AU808" s="204" t="s">
        <v>85</v>
      </c>
      <c r="AV808" s="14" t="s">
        <v>85</v>
      </c>
      <c r="AW808" s="14" t="s">
        <v>32</v>
      </c>
      <c r="AX808" s="14" t="s">
        <v>75</v>
      </c>
      <c r="AY808" s="204" t="s">
        <v>257</v>
      </c>
    </row>
    <row r="809" s="13" customFormat="1">
      <c r="A809" s="13"/>
      <c r="B809" s="195"/>
      <c r="C809" s="13"/>
      <c r="D809" s="196" t="s">
        <v>265</v>
      </c>
      <c r="E809" s="197" t="s">
        <v>1</v>
      </c>
      <c r="F809" s="198" t="s">
        <v>4684</v>
      </c>
      <c r="G809" s="13"/>
      <c r="H809" s="197" t="s">
        <v>1</v>
      </c>
      <c r="I809" s="199"/>
      <c r="J809" s="13"/>
      <c r="K809" s="13"/>
      <c r="L809" s="195"/>
      <c r="M809" s="200"/>
      <c r="N809" s="201"/>
      <c r="O809" s="201"/>
      <c r="P809" s="201"/>
      <c r="Q809" s="201"/>
      <c r="R809" s="201"/>
      <c r="S809" s="201"/>
      <c r="T809" s="202"/>
      <c r="U809" s="13"/>
      <c r="V809" s="13"/>
      <c r="W809" s="13"/>
      <c r="X809" s="13"/>
      <c r="Y809" s="13"/>
      <c r="Z809" s="13"/>
      <c r="AA809" s="13"/>
      <c r="AB809" s="13"/>
      <c r="AC809" s="13"/>
      <c r="AD809" s="13"/>
      <c r="AE809" s="13"/>
      <c r="AT809" s="197" t="s">
        <v>265</v>
      </c>
      <c r="AU809" s="197" t="s">
        <v>85</v>
      </c>
      <c r="AV809" s="13" t="s">
        <v>82</v>
      </c>
      <c r="AW809" s="13" t="s">
        <v>32</v>
      </c>
      <c r="AX809" s="13" t="s">
        <v>75</v>
      </c>
      <c r="AY809" s="197" t="s">
        <v>257</v>
      </c>
    </row>
    <row r="810" s="14" customFormat="1">
      <c r="A810" s="14"/>
      <c r="B810" s="203"/>
      <c r="C810" s="14"/>
      <c r="D810" s="196" t="s">
        <v>265</v>
      </c>
      <c r="E810" s="204" t="s">
        <v>1</v>
      </c>
      <c r="F810" s="205" t="s">
        <v>4685</v>
      </c>
      <c r="G810" s="14"/>
      <c r="H810" s="206">
        <v>23.5</v>
      </c>
      <c r="I810" s="207"/>
      <c r="J810" s="14"/>
      <c r="K810" s="14"/>
      <c r="L810" s="203"/>
      <c r="M810" s="208"/>
      <c r="N810" s="209"/>
      <c r="O810" s="209"/>
      <c r="P810" s="209"/>
      <c r="Q810" s="209"/>
      <c r="R810" s="209"/>
      <c r="S810" s="209"/>
      <c r="T810" s="210"/>
      <c r="U810" s="14"/>
      <c r="V810" s="14"/>
      <c r="W810" s="14"/>
      <c r="X810" s="14"/>
      <c r="Y810" s="14"/>
      <c r="Z810" s="14"/>
      <c r="AA810" s="14"/>
      <c r="AB810" s="14"/>
      <c r="AC810" s="14"/>
      <c r="AD810" s="14"/>
      <c r="AE810" s="14"/>
      <c r="AT810" s="204" t="s">
        <v>265</v>
      </c>
      <c r="AU810" s="204" t="s">
        <v>85</v>
      </c>
      <c r="AV810" s="14" t="s">
        <v>85</v>
      </c>
      <c r="AW810" s="14" t="s">
        <v>32</v>
      </c>
      <c r="AX810" s="14" t="s">
        <v>75</v>
      </c>
      <c r="AY810" s="204" t="s">
        <v>257</v>
      </c>
    </row>
    <row r="811" s="13" customFormat="1">
      <c r="A811" s="13"/>
      <c r="B811" s="195"/>
      <c r="C811" s="13"/>
      <c r="D811" s="196" t="s">
        <v>265</v>
      </c>
      <c r="E811" s="197" t="s">
        <v>1</v>
      </c>
      <c r="F811" s="198" t="s">
        <v>4686</v>
      </c>
      <c r="G811" s="13"/>
      <c r="H811" s="197" t="s">
        <v>1</v>
      </c>
      <c r="I811" s="199"/>
      <c r="J811" s="13"/>
      <c r="K811" s="13"/>
      <c r="L811" s="195"/>
      <c r="M811" s="200"/>
      <c r="N811" s="201"/>
      <c r="O811" s="201"/>
      <c r="P811" s="201"/>
      <c r="Q811" s="201"/>
      <c r="R811" s="201"/>
      <c r="S811" s="201"/>
      <c r="T811" s="202"/>
      <c r="U811" s="13"/>
      <c r="V811" s="13"/>
      <c r="W811" s="13"/>
      <c r="X811" s="13"/>
      <c r="Y811" s="13"/>
      <c r="Z811" s="13"/>
      <c r="AA811" s="13"/>
      <c r="AB811" s="13"/>
      <c r="AC811" s="13"/>
      <c r="AD811" s="13"/>
      <c r="AE811" s="13"/>
      <c r="AT811" s="197" t="s">
        <v>265</v>
      </c>
      <c r="AU811" s="197" t="s">
        <v>85</v>
      </c>
      <c r="AV811" s="13" t="s">
        <v>82</v>
      </c>
      <c r="AW811" s="13" t="s">
        <v>32</v>
      </c>
      <c r="AX811" s="13" t="s">
        <v>75</v>
      </c>
      <c r="AY811" s="197" t="s">
        <v>257</v>
      </c>
    </row>
    <row r="812" s="14" customFormat="1">
      <c r="A812" s="14"/>
      <c r="B812" s="203"/>
      <c r="C812" s="14"/>
      <c r="D812" s="196" t="s">
        <v>265</v>
      </c>
      <c r="E812" s="204" t="s">
        <v>1</v>
      </c>
      <c r="F812" s="205" t="s">
        <v>4687</v>
      </c>
      <c r="G812" s="14"/>
      <c r="H812" s="206">
        <v>13.130000000000001</v>
      </c>
      <c r="I812" s="207"/>
      <c r="J812" s="14"/>
      <c r="K812" s="14"/>
      <c r="L812" s="203"/>
      <c r="M812" s="208"/>
      <c r="N812" s="209"/>
      <c r="O812" s="209"/>
      <c r="P812" s="209"/>
      <c r="Q812" s="209"/>
      <c r="R812" s="209"/>
      <c r="S812" s="209"/>
      <c r="T812" s="210"/>
      <c r="U812" s="14"/>
      <c r="V812" s="14"/>
      <c r="W812" s="14"/>
      <c r="X812" s="14"/>
      <c r="Y812" s="14"/>
      <c r="Z812" s="14"/>
      <c r="AA812" s="14"/>
      <c r="AB812" s="14"/>
      <c r="AC812" s="14"/>
      <c r="AD812" s="14"/>
      <c r="AE812" s="14"/>
      <c r="AT812" s="204" t="s">
        <v>265</v>
      </c>
      <c r="AU812" s="204" t="s">
        <v>85</v>
      </c>
      <c r="AV812" s="14" t="s">
        <v>85</v>
      </c>
      <c r="AW812" s="14" t="s">
        <v>32</v>
      </c>
      <c r="AX812" s="14" t="s">
        <v>75</v>
      </c>
      <c r="AY812" s="204" t="s">
        <v>257</v>
      </c>
    </row>
    <row r="813" s="13" customFormat="1">
      <c r="A813" s="13"/>
      <c r="B813" s="195"/>
      <c r="C813" s="13"/>
      <c r="D813" s="196" t="s">
        <v>265</v>
      </c>
      <c r="E813" s="197" t="s">
        <v>1</v>
      </c>
      <c r="F813" s="198" t="s">
        <v>4688</v>
      </c>
      <c r="G813" s="13"/>
      <c r="H813" s="197" t="s">
        <v>1</v>
      </c>
      <c r="I813" s="199"/>
      <c r="J813" s="13"/>
      <c r="K813" s="13"/>
      <c r="L813" s="195"/>
      <c r="M813" s="200"/>
      <c r="N813" s="201"/>
      <c r="O813" s="201"/>
      <c r="P813" s="201"/>
      <c r="Q813" s="201"/>
      <c r="R813" s="201"/>
      <c r="S813" s="201"/>
      <c r="T813" s="202"/>
      <c r="U813" s="13"/>
      <c r="V813" s="13"/>
      <c r="W813" s="13"/>
      <c r="X813" s="13"/>
      <c r="Y813" s="13"/>
      <c r="Z813" s="13"/>
      <c r="AA813" s="13"/>
      <c r="AB813" s="13"/>
      <c r="AC813" s="13"/>
      <c r="AD813" s="13"/>
      <c r="AE813" s="13"/>
      <c r="AT813" s="197" t="s">
        <v>265</v>
      </c>
      <c r="AU813" s="197" t="s">
        <v>85</v>
      </c>
      <c r="AV813" s="13" t="s">
        <v>82</v>
      </c>
      <c r="AW813" s="13" t="s">
        <v>32</v>
      </c>
      <c r="AX813" s="13" t="s">
        <v>75</v>
      </c>
      <c r="AY813" s="197" t="s">
        <v>257</v>
      </c>
    </row>
    <row r="814" s="14" customFormat="1">
      <c r="A814" s="14"/>
      <c r="B814" s="203"/>
      <c r="C814" s="14"/>
      <c r="D814" s="196" t="s">
        <v>265</v>
      </c>
      <c r="E814" s="204" t="s">
        <v>1</v>
      </c>
      <c r="F814" s="205" t="s">
        <v>4689</v>
      </c>
      <c r="G814" s="14"/>
      <c r="H814" s="206">
        <v>24.91</v>
      </c>
      <c r="I814" s="207"/>
      <c r="J814" s="14"/>
      <c r="K814" s="14"/>
      <c r="L814" s="203"/>
      <c r="M814" s="208"/>
      <c r="N814" s="209"/>
      <c r="O814" s="209"/>
      <c r="P814" s="209"/>
      <c r="Q814" s="209"/>
      <c r="R814" s="209"/>
      <c r="S814" s="209"/>
      <c r="T814" s="210"/>
      <c r="U814" s="14"/>
      <c r="V814" s="14"/>
      <c r="W814" s="14"/>
      <c r="X814" s="14"/>
      <c r="Y814" s="14"/>
      <c r="Z814" s="14"/>
      <c r="AA814" s="14"/>
      <c r="AB814" s="14"/>
      <c r="AC814" s="14"/>
      <c r="AD814" s="14"/>
      <c r="AE814" s="14"/>
      <c r="AT814" s="204" t="s">
        <v>265</v>
      </c>
      <c r="AU814" s="204" t="s">
        <v>85</v>
      </c>
      <c r="AV814" s="14" t="s">
        <v>85</v>
      </c>
      <c r="AW814" s="14" t="s">
        <v>32</v>
      </c>
      <c r="AX814" s="14" t="s">
        <v>75</v>
      </c>
      <c r="AY814" s="204" t="s">
        <v>257</v>
      </c>
    </row>
    <row r="815" s="13" customFormat="1">
      <c r="A815" s="13"/>
      <c r="B815" s="195"/>
      <c r="C815" s="13"/>
      <c r="D815" s="196" t="s">
        <v>265</v>
      </c>
      <c r="E815" s="197" t="s">
        <v>1</v>
      </c>
      <c r="F815" s="198" t="s">
        <v>4690</v>
      </c>
      <c r="G815" s="13"/>
      <c r="H815" s="197" t="s">
        <v>1</v>
      </c>
      <c r="I815" s="199"/>
      <c r="J815" s="13"/>
      <c r="K815" s="13"/>
      <c r="L815" s="195"/>
      <c r="M815" s="200"/>
      <c r="N815" s="201"/>
      <c r="O815" s="201"/>
      <c r="P815" s="201"/>
      <c r="Q815" s="201"/>
      <c r="R815" s="201"/>
      <c r="S815" s="201"/>
      <c r="T815" s="202"/>
      <c r="U815" s="13"/>
      <c r="V815" s="13"/>
      <c r="W815" s="13"/>
      <c r="X815" s="13"/>
      <c r="Y815" s="13"/>
      <c r="Z815" s="13"/>
      <c r="AA815" s="13"/>
      <c r="AB815" s="13"/>
      <c r="AC815" s="13"/>
      <c r="AD815" s="13"/>
      <c r="AE815" s="13"/>
      <c r="AT815" s="197" t="s">
        <v>265</v>
      </c>
      <c r="AU815" s="197" t="s">
        <v>85</v>
      </c>
      <c r="AV815" s="13" t="s">
        <v>82</v>
      </c>
      <c r="AW815" s="13" t="s">
        <v>32</v>
      </c>
      <c r="AX815" s="13" t="s">
        <v>75</v>
      </c>
      <c r="AY815" s="197" t="s">
        <v>257</v>
      </c>
    </row>
    <row r="816" s="14" customFormat="1">
      <c r="A816" s="14"/>
      <c r="B816" s="203"/>
      <c r="C816" s="14"/>
      <c r="D816" s="196" t="s">
        <v>265</v>
      </c>
      <c r="E816" s="204" t="s">
        <v>1</v>
      </c>
      <c r="F816" s="205" t="s">
        <v>4691</v>
      </c>
      <c r="G816" s="14"/>
      <c r="H816" s="206">
        <v>19.559999999999999</v>
      </c>
      <c r="I816" s="207"/>
      <c r="J816" s="14"/>
      <c r="K816" s="14"/>
      <c r="L816" s="203"/>
      <c r="M816" s="208"/>
      <c r="N816" s="209"/>
      <c r="O816" s="209"/>
      <c r="P816" s="209"/>
      <c r="Q816" s="209"/>
      <c r="R816" s="209"/>
      <c r="S816" s="209"/>
      <c r="T816" s="210"/>
      <c r="U816" s="14"/>
      <c r="V816" s="14"/>
      <c r="W816" s="14"/>
      <c r="X816" s="14"/>
      <c r="Y816" s="14"/>
      <c r="Z816" s="14"/>
      <c r="AA816" s="14"/>
      <c r="AB816" s="14"/>
      <c r="AC816" s="14"/>
      <c r="AD816" s="14"/>
      <c r="AE816" s="14"/>
      <c r="AT816" s="204" t="s">
        <v>265</v>
      </c>
      <c r="AU816" s="204" t="s">
        <v>85</v>
      </c>
      <c r="AV816" s="14" t="s">
        <v>85</v>
      </c>
      <c r="AW816" s="14" t="s">
        <v>32</v>
      </c>
      <c r="AX816" s="14" t="s">
        <v>75</v>
      </c>
      <c r="AY816" s="204" t="s">
        <v>257</v>
      </c>
    </row>
    <row r="817" s="13" customFormat="1">
      <c r="A817" s="13"/>
      <c r="B817" s="195"/>
      <c r="C817" s="13"/>
      <c r="D817" s="196" t="s">
        <v>265</v>
      </c>
      <c r="E817" s="197" t="s">
        <v>1</v>
      </c>
      <c r="F817" s="198" t="s">
        <v>4692</v>
      </c>
      <c r="G817" s="13"/>
      <c r="H817" s="197" t="s">
        <v>1</v>
      </c>
      <c r="I817" s="199"/>
      <c r="J817" s="13"/>
      <c r="K817" s="13"/>
      <c r="L817" s="195"/>
      <c r="M817" s="200"/>
      <c r="N817" s="201"/>
      <c r="O817" s="201"/>
      <c r="P817" s="201"/>
      <c r="Q817" s="201"/>
      <c r="R817" s="201"/>
      <c r="S817" s="201"/>
      <c r="T817" s="202"/>
      <c r="U817" s="13"/>
      <c r="V817" s="13"/>
      <c r="W817" s="13"/>
      <c r="X817" s="13"/>
      <c r="Y817" s="13"/>
      <c r="Z817" s="13"/>
      <c r="AA817" s="13"/>
      <c r="AB817" s="13"/>
      <c r="AC817" s="13"/>
      <c r="AD817" s="13"/>
      <c r="AE817" s="13"/>
      <c r="AT817" s="197" t="s">
        <v>265</v>
      </c>
      <c r="AU817" s="197" t="s">
        <v>85</v>
      </c>
      <c r="AV817" s="13" t="s">
        <v>82</v>
      </c>
      <c r="AW817" s="13" t="s">
        <v>32</v>
      </c>
      <c r="AX817" s="13" t="s">
        <v>75</v>
      </c>
      <c r="AY817" s="197" t="s">
        <v>257</v>
      </c>
    </row>
    <row r="818" s="14" customFormat="1">
      <c r="A818" s="14"/>
      <c r="B818" s="203"/>
      <c r="C818" s="14"/>
      <c r="D818" s="196" t="s">
        <v>265</v>
      </c>
      <c r="E818" s="204" t="s">
        <v>1</v>
      </c>
      <c r="F818" s="205" t="s">
        <v>4693</v>
      </c>
      <c r="G818" s="14"/>
      <c r="H818" s="206">
        <v>9.7799999999999994</v>
      </c>
      <c r="I818" s="207"/>
      <c r="J818" s="14"/>
      <c r="K818" s="14"/>
      <c r="L818" s="203"/>
      <c r="M818" s="208"/>
      <c r="N818" s="209"/>
      <c r="O818" s="209"/>
      <c r="P818" s="209"/>
      <c r="Q818" s="209"/>
      <c r="R818" s="209"/>
      <c r="S818" s="209"/>
      <c r="T818" s="210"/>
      <c r="U818" s="14"/>
      <c r="V818" s="14"/>
      <c r="W818" s="14"/>
      <c r="X818" s="14"/>
      <c r="Y818" s="14"/>
      <c r="Z818" s="14"/>
      <c r="AA818" s="14"/>
      <c r="AB818" s="14"/>
      <c r="AC818" s="14"/>
      <c r="AD818" s="14"/>
      <c r="AE818" s="14"/>
      <c r="AT818" s="204" t="s">
        <v>265</v>
      </c>
      <c r="AU818" s="204" t="s">
        <v>85</v>
      </c>
      <c r="AV818" s="14" t="s">
        <v>85</v>
      </c>
      <c r="AW818" s="14" t="s">
        <v>32</v>
      </c>
      <c r="AX818" s="14" t="s">
        <v>75</v>
      </c>
      <c r="AY818" s="204" t="s">
        <v>257</v>
      </c>
    </row>
    <row r="819" s="13" customFormat="1">
      <c r="A819" s="13"/>
      <c r="B819" s="195"/>
      <c r="C819" s="13"/>
      <c r="D819" s="196" t="s">
        <v>265</v>
      </c>
      <c r="E819" s="197" t="s">
        <v>1</v>
      </c>
      <c r="F819" s="198" t="s">
        <v>4694</v>
      </c>
      <c r="G819" s="13"/>
      <c r="H819" s="197" t="s">
        <v>1</v>
      </c>
      <c r="I819" s="199"/>
      <c r="J819" s="13"/>
      <c r="K819" s="13"/>
      <c r="L819" s="195"/>
      <c r="M819" s="200"/>
      <c r="N819" s="201"/>
      <c r="O819" s="201"/>
      <c r="P819" s="201"/>
      <c r="Q819" s="201"/>
      <c r="R819" s="201"/>
      <c r="S819" s="201"/>
      <c r="T819" s="202"/>
      <c r="U819" s="13"/>
      <c r="V819" s="13"/>
      <c r="W819" s="13"/>
      <c r="X819" s="13"/>
      <c r="Y819" s="13"/>
      <c r="Z819" s="13"/>
      <c r="AA819" s="13"/>
      <c r="AB819" s="13"/>
      <c r="AC819" s="13"/>
      <c r="AD819" s="13"/>
      <c r="AE819" s="13"/>
      <c r="AT819" s="197" t="s">
        <v>265</v>
      </c>
      <c r="AU819" s="197" t="s">
        <v>85</v>
      </c>
      <c r="AV819" s="13" t="s">
        <v>82</v>
      </c>
      <c r="AW819" s="13" t="s">
        <v>32</v>
      </c>
      <c r="AX819" s="13" t="s">
        <v>75</v>
      </c>
      <c r="AY819" s="197" t="s">
        <v>257</v>
      </c>
    </row>
    <row r="820" s="14" customFormat="1">
      <c r="A820" s="14"/>
      <c r="B820" s="203"/>
      <c r="C820" s="14"/>
      <c r="D820" s="196" t="s">
        <v>265</v>
      </c>
      <c r="E820" s="204" t="s">
        <v>1</v>
      </c>
      <c r="F820" s="205" t="s">
        <v>4695</v>
      </c>
      <c r="G820" s="14"/>
      <c r="H820" s="206">
        <v>27.41</v>
      </c>
      <c r="I820" s="207"/>
      <c r="J820" s="14"/>
      <c r="K820" s="14"/>
      <c r="L820" s="203"/>
      <c r="M820" s="208"/>
      <c r="N820" s="209"/>
      <c r="O820" s="209"/>
      <c r="P820" s="209"/>
      <c r="Q820" s="209"/>
      <c r="R820" s="209"/>
      <c r="S820" s="209"/>
      <c r="T820" s="210"/>
      <c r="U820" s="14"/>
      <c r="V820" s="14"/>
      <c r="W820" s="14"/>
      <c r="X820" s="14"/>
      <c r="Y820" s="14"/>
      <c r="Z820" s="14"/>
      <c r="AA820" s="14"/>
      <c r="AB820" s="14"/>
      <c r="AC820" s="14"/>
      <c r="AD820" s="14"/>
      <c r="AE820" s="14"/>
      <c r="AT820" s="204" t="s">
        <v>265</v>
      </c>
      <c r="AU820" s="204" t="s">
        <v>85</v>
      </c>
      <c r="AV820" s="14" t="s">
        <v>85</v>
      </c>
      <c r="AW820" s="14" t="s">
        <v>32</v>
      </c>
      <c r="AX820" s="14" t="s">
        <v>75</v>
      </c>
      <c r="AY820" s="204" t="s">
        <v>257</v>
      </c>
    </row>
    <row r="821" s="13" customFormat="1">
      <c r="A821" s="13"/>
      <c r="B821" s="195"/>
      <c r="C821" s="13"/>
      <c r="D821" s="196" t="s">
        <v>265</v>
      </c>
      <c r="E821" s="197" t="s">
        <v>1</v>
      </c>
      <c r="F821" s="198" t="s">
        <v>4696</v>
      </c>
      <c r="G821" s="13"/>
      <c r="H821" s="197" t="s">
        <v>1</v>
      </c>
      <c r="I821" s="199"/>
      <c r="J821" s="13"/>
      <c r="K821" s="13"/>
      <c r="L821" s="195"/>
      <c r="M821" s="200"/>
      <c r="N821" s="201"/>
      <c r="O821" s="201"/>
      <c r="P821" s="201"/>
      <c r="Q821" s="201"/>
      <c r="R821" s="201"/>
      <c r="S821" s="201"/>
      <c r="T821" s="202"/>
      <c r="U821" s="13"/>
      <c r="V821" s="13"/>
      <c r="W821" s="13"/>
      <c r="X821" s="13"/>
      <c r="Y821" s="13"/>
      <c r="Z821" s="13"/>
      <c r="AA821" s="13"/>
      <c r="AB821" s="13"/>
      <c r="AC821" s="13"/>
      <c r="AD821" s="13"/>
      <c r="AE821" s="13"/>
      <c r="AT821" s="197" t="s">
        <v>265</v>
      </c>
      <c r="AU821" s="197" t="s">
        <v>85</v>
      </c>
      <c r="AV821" s="13" t="s">
        <v>82</v>
      </c>
      <c r="AW821" s="13" t="s">
        <v>32</v>
      </c>
      <c r="AX821" s="13" t="s">
        <v>75</v>
      </c>
      <c r="AY821" s="197" t="s">
        <v>257</v>
      </c>
    </row>
    <row r="822" s="14" customFormat="1">
      <c r="A822" s="14"/>
      <c r="B822" s="203"/>
      <c r="C822" s="14"/>
      <c r="D822" s="196" t="s">
        <v>265</v>
      </c>
      <c r="E822" s="204" t="s">
        <v>1</v>
      </c>
      <c r="F822" s="205" t="s">
        <v>4697</v>
      </c>
      <c r="G822" s="14"/>
      <c r="H822" s="206">
        <v>28.359999999999999</v>
      </c>
      <c r="I822" s="207"/>
      <c r="J822" s="14"/>
      <c r="K822" s="14"/>
      <c r="L822" s="203"/>
      <c r="M822" s="208"/>
      <c r="N822" s="209"/>
      <c r="O822" s="209"/>
      <c r="P822" s="209"/>
      <c r="Q822" s="209"/>
      <c r="R822" s="209"/>
      <c r="S822" s="209"/>
      <c r="T822" s="210"/>
      <c r="U822" s="14"/>
      <c r="V822" s="14"/>
      <c r="W822" s="14"/>
      <c r="X822" s="14"/>
      <c r="Y822" s="14"/>
      <c r="Z822" s="14"/>
      <c r="AA822" s="14"/>
      <c r="AB822" s="14"/>
      <c r="AC822" s="14"/>
      <c r="AD822" s="14"/>
      <c r="AE822" s="14"/>
      <c r="AT822" s="204" t="s">
        <v>265</v>
      </c>
      <c r="AU822" s="204" t="s">
        <v>85</v>
      </c>
      <c r="AV822" s="14" t="s">
        <v>85</v>
      </c>
      <c r="AW822" s="14" t="s">
        <v>32</v>
      </c>
      <c r="AX822" s="14" t="s">
        <v>75</v>
      </c>
      <c r="AY822" s="204" t="s">
        <v>257</v>
      </c>
    </row>
    <row r="823" s="13" customFormat="1">
      <c r="A823" s="13"/>
      <c r="B823" s="195"/>
      <c r="C823" s="13"/>
      <c r="D823" s="196" t="s">
        <v>265</v>
      </c>
      <c r="E823" s="197" t="s">
        <v>1</v>
      </c>
      <c r="F823" s="198" t="s">
        <v>4698</v>
      </c>
      <c r="G823" s="13"/>
      <c r="H823" s="197" t="s">
        <v>1</v>
      </c>
      <c r="I823" s="199"/>
      <c r="J823" s="13"/>
      <c r="K823" s="13"/>
      <c r="L823" s="195"/>
      <c r="M823" s="200"/>
      <c r="N823" s="201"/>
      <c r="O823" s="201"/>
      <c r="P823" s="201"/>
      <c r="Q823" s="201"/>
      <c r="R823" s="201"/>
      <c r="S823" s="201"/>
      <c r="T823" s="202"/>
      <c r="U823" s="13"/>
      <c r="V823" s="13"/>
      <c r="W823" s="13"/>
      <c r="X823" s="13"/>
      <c r="Y823" s="13"/>
      <c r="Z823" s="13"/>
      <c r="AA823" s="13"/>
      <c r="AB823" s="13"/>
      <c r="AC823" s="13"/>
      <c r="AD823" s="13"/>
      <c r="AE823" s="13"/>
      <c r="AT823" s="197" t="s">
        <v>265</v>
      </c>
      <c r="AU823" s="197" t="s">
        <v>85</v>
      </c>
      <c r="AV823" s="13" t="s">
        <v>82</v>
      </c>
      <c r="AW823" s="13" t="s">
        <v>32</v>
      </c>
      <c r="AX823" s="13" t="s">
        <v>75</v>
      </c>
      <c r="AY823" s="197" t="s">
        <v>257</v>
      </c>
    </row>
    <row r="824" s="14" customFormat="1">
      <c r="A824" s="14"/>
      <c r="B824" s="203"/>
      <c r="C824" s="14"/>
      <c r="D824" s="196" t="s">
        <v>265</v>
      </c>
      <c r="E824" s="204" t="s">
        <v>1</v>
      </c>
      <c r="F824" s="205" t="s">
        <v>4699</v>
      </c>
      <c r="G824" s="14"/>
      <c r="H824" s="206">
        <v>14.01</v>
      </c>
      <c r="I824" s="207"/>
      <c r="J824" s="14"/>
      <c r="K824" s="14"/>
      <c r="L824" s="203"/>
      <c r="M824" s="208"/>
      <c r="N824" s="209"/>
      <c r="O824" s="209"/>
      <c r="P824" s="209"/>
      <c r="Q824" s="209"/>
      <c r="R824" s="209"/>
      <c r="S824" s="209"/>
      <c r="T824" s="210"/>
      <c r="U824" s="14"/>
      <c r="V824" s="14"/>
      <c r="W824" s="14"/>
      <c r="X824" s="14"/>
      <c r="Y824" s="14"/>
      <c r="Z824" s="14"/>
      <c r="AA824" s="14"/>
      <c r="AB824" s="14"/>
      <c r="AC824" s="14"/>
      <c r="AD824" s="14"/>
      <c r="AE824" s="14"/>
      <c r="AT824" s="204" t="s">
        <v>265</v>
      </c>
      <c r="AU824" s="204" t="s">
        <v>85</v>
      </c>
      <c r="AV824" s="14" t="s">
        <v>85</v>
      </c>
      <c r="AW824" s="14" t="s">
        <v>32</v>
      </c>
      <c r="AX824" s="14" t="s">
        <v>75</v>
      </c>
      <c r="AY824" s="204" t="s">
        <v>257</v>
      </c>
    </row>
    <row r="825" s="13" customFormat="1">
      <c r="A825" s="13"/>
      <c r="B825" s="195"/>
      <c r="C825" s="13"/>
      <c r="D825" s="196" t="s">
        <v>265</v>
      </c>
      <c r="E825" s="197" t="s">
        <v>1</v>
      </c>
      <c r="F825" s="198" t="s">
        <v>4684</v>
      </c>
      <c r="G825" s="13"/>
      <c r="H825" s="197" t="s">
        <v>1</v>
      </c>
      <c r="I825" s="199"/>
      <c r="J825" s="13"/>
      <c r="K825" s="13"/>
      <c r="L825" s="195"/>
      <c r="M825" s="200"/>
      <c r="N825" s="201"/>
      <c r="O825" s="201"/>
      <c r="P825" s="201"/>
      <c r="Q825" s="201"/>
      <c r="R825" s="201"/>
      <c r="S825" s="201"/>
      <c r="T825" s="202"/>
      <c r="U825" s="13"/>
      <c r="V825" s="13"/>
      <c r="W825" s="13"/>
      <c r="X825" s="13"/>
      <c r="Y825" s="13"/>
      <c r="Z825" s="13"/>
      <c r="AA825" s="13"/>
      <c r="AB825" s="13"/>
      <c r="AC825" s="13"/>
      <c r="AD825" s="13"/>
      <c r="AE825" s="13"/>
      <c r="AT825" s="197" t="s">
        <v>265</v>
      </c>
      <c r="AU825" s="197" t="s">
        <v>85</v>
      </c>
      <c r="AV825" s="13" t="s">
        <v>82</v>
      </c>
      <c r="AW825" s="13" t="s">
        <v>32</v>
      </c>
      <c r="AX825" s="13" t="s">
        <v>75</v>
      </c>
      <c r="AY825" s="197" t="s">
        <v>257</v>
      </c>
    </row>
    <row r="826" s="14" customFormat="1">
      <c r="A826" s="14"/>
      <c r="B826" s="203"/>
      <c r="C826" s="14"/>
      <c r="D826" s="196" t="s">
        <v>265</v>
      </c>
      <c r="E826" s="204" t="s">
        <v>1</v>
      </c>
      <c r="F826" s="205" t="s">
        <v>4700</v>
      </c>
      <c r="G826" s="14"/>
      <c r="H826" s="206">
        <v>22.989999999999998</v>
      </c>
      <c r="I826" s="207"/>
      <c r="J826" s="14"/>
      <c r="K826" s="14"/>
      <c r="L826" s="203"/>
      <c r="M826" s="208"/>
      <c r="N826" s="209"/>
      <c r="O826" s="209"/>
      <c r="P826" s="209"/>
      <c r="Q826" s="209"/>
      <c r="R826" s="209"/>
      <c r="S826" s="209"/>
      <c r="T826" s="210"/>
      <c r="U826" s="14"/>
      <c r="V826" s="14"/>
      <c r="W826" s="14"/>
      <c r="X826" s="14"/>
      <c r="Y826" s="14"/>
      <c r="Z826" s="14"/>
      <c r="AA826" s="14"/>
      <c r="AB826" s="14"/>
      <c r="AC826" s="14"/>
      <c r="AD826" s="14"/>
      <c r="AE826" s="14"/>
      <c r="AT826" s="204" t="s">
        <v>265</v>
      </c>
      <c r="AU826" s="204" t="s">
        <v>85</v>
      </c>
      <c r="AV826" s="14" t="s">
        <v>85</v>
      </c>
      <c r="AW826" s="14" t="s">
        <v>32</v>
      </c>
      <c r="AX826" s="14" t="s">
        <v>75</v>
      </c>
      <c r="AY826" s="204" t="s">
        <v>257</v>
      </c>
    </row>
    <row r="827" s="13" customFormat="1">
      <c r="A827" s="13"/>
      <c r="B827" s="195"/>
      <c r="C827" s="13"/>
      <c r="D827" s="196" t="s">
        <v>265</v>
      </c>
      <c r="E827" s="197" t="s">
        <v>1</v>
      </c>
      <c r="F827" s="198" t="s">
        <v>4701</v>
      </c>
      <c r="G827" s="13"/>
      <c r="H827" s="197" t="s">
        <v>1</v>
      </c>
      <c r="I827" s="199"/>
      <c r="J827" s="13"/>
      <c r="K827" s="13"/>
      <c r="L827" s="195"/>
      <c r="M827" s="200"/>
      <c r="N827" s="201"/>
      <c r="O827" s="201"/>
      <c r="P827" s="201"/>
      <c r="Q827" s="201"/>
      <c r="R827" s="201"/>
      <c r="S827" s="201"/>
      <c r="T827" s="202"/>
      <c r="U827" s="13"/>
      <c r="V827" s="13"/>
      <c r="W827" s="13"/>
      <c r="X827" s="13"/>
      <c r="Y827" s="13"/>
      <c r="Z827" s="13"/>
      <c r="AA827" s="13"/>
      <c r="AB827" s="13"/>
      <c r="AC827" s="13"/>
      <c r="AD827" s="13"/>
      <c r="AE827" s="13"/>
      <c r="AT827" s="197" t="s">
        <v>265</v>
      </c>
      <c r="AU827" s="197" t="s">
        <v>85</v>
      </c>
      <c r="AV827" s="13" t="s">
        <v>82</v>
      </c>
      <c r="AW827" s="13" t="s">
        <v>32</v>
      </c>
      <c r="AX827" s="13" t="s">
        <v>75</v>
      </c>
      <c r="AY827" s="197" t="s">
        <v>257</v>
      </c>
    </row>
    <row r="828" s="14" customFormat="1">
      <c r="A828" s="14"/>
      <c r="B828" s="203"/>
      <c r="C828" s="14"/>
      <c r="D828" s="196" t="s">
        <v>265</v>
      </c>
      <c r="E828" s="204" t="s">
        <v>1</v>
      </c>
      <c r="F828" s="205" t="s">
        <v>4702</v>
      </c>
      <c r="G828" s="14"/>
      <c r="H828" s="206">
        <v>10.09</v>
      </c>
      <c r="I828" s="207"/>
      <c r="J828" s="14"/>
      <c r="K828" s="14"/>
      <c r="L828" s="203"/>
      <c r="M828" s="208"/>
      <c r="N828" s="209"/>
      <c r="O828" s="209"/>
      <c r="P828" s="209"/>
      <c r="Q828" s="209"/>
      <c r="R828" s="209"/>
      <c r="S828" s="209"/>
      <c r="T828" s="210"/>
      <c r="U828" s="14"/>
      <c r="V828" s="14"/>
      <c r="W828" s="14"/>
      <c r="X828" s="14"/>
      <c r="Y828" s="14"/>
      <c r="Z828" s="14"/>
      <c r="AA828" s="14"/>
      <c r="AB828" s="14"/>
      <c r="AC828" s="14"/>
      <c r="AD828" s="14"/>
      <c r="AE828" s="14"/>
      <c r="AT828" s="204" t="s">
        <v>265</v>
      </c>
      <c r="AU828" s="204" t="s">
        <v>85</v>
      </c>
      <c r="AV828" s="14" t="s">
        <v>85</v>
      </c>
      <c r="AW828" s="14" t="s">
        <v>32</v>
      </c>
      <c r="AX828" s="14" t="s">
        <v>75</v>
      </c>
      <c r="AY828" s="204" t="s">
        <v>257</v>
      </c>
    </row>
    <row r="829" s="13" customFormat="1">
      <c r="A829" s="13"/>
      <c r="B829" s="195"/>
      <c r="C829" s="13"/>
      <c r="D829" s="196" t="s">
        <v>265</v>
      </c>
      <c r="E829" s="197" t="s">
        <v>1</v>
      </c>
      <c r="F829" s="198" t="s">
        <v>4703</v>
      </c>
      <c r="G829" s="13"/>
      <c r="H829" s="197" t="s">
        <v>1</v>
      </c>
      <c r="I829" s="199"/>
      <c r="J829" s="13"/>
      <c r="K829" s="13"/>
      <c r="L829" s="195"/>
      <c r="M829" s="200"/>
      <c r="N829" s="201"/>
      <c r="O829" s="201"/>
      <c r="P829" s="201"/>
      <c r="Q829" s="201"/>
      <c r="R829" s="201"/>
      <c r="S829" s="201"/>
      <c r="T829" s="202"/>
      <c r="U829" s="13"/>
      <c r="V829" s="13"/>
      <c r="W829" s="13"/>
      <c r="X829" s="13"/>
      <c r="Y829" s="13"/>
      <c r="Z829" s="13"/>
      <c r="AA829" s="13"/>
      <c r="AB829" s="13"/>
      <c r="AC829" s="13"/>
      <c r="AD829" s="13"/>
      <c r="AE829" s="13"/>
      <c r="AT829" s="197" t="s">
        <v>265</v>
      </c>
      <c r="AU829" s="197" t="s">
        <v>85</v>
      </c>
      <c r="AV829" s="13" t="s">
        <v>82</v>
      </c>
      <c r="AW829" s="13" t="s">
        <v>32</v>
      </c>
      <c r="AX829" s="13" t="s">
        <v>75</v>
      </c>
      <c r="AY829" s="197" t="s">
        <v>257</v>
      </c>
    </row>
    <row r="830" s="14" customFormat="1">
      <c r="A830" s="14"/>
      <c r="B830" s="203"/>
      <c r="C830" s="14"/>
      <c r="D830" s="196" t="s">
        <v>265</v>
      </c>
      <c r="E830" s="204" t="s">
        <v>1</v>
      </c>
      <c r="F830" s="205" t="s">
        <v>4704</v>
      </c>
      <c r="G830" s="14"/>
      <c r="H830" s="206">
        <v>42.5</v>
      </c>
      <c r="I830" s="207"/>
      <c r="J830" s="14"/>
      <c r="K830" s="14"/>
      <c r="L830" s="203"/>
      <c r="M830" s="208"/>
      <c r="N830" s="209"/>
      <c r="O830" s="209"/>
      <c r="P830" s="209"/>
      <c r="Q830" s="209"/>
      <c r="R830" s="209"/>
      <c r="S830" s="209"/>
      <c r="T830" s="210"/>
      <c r="U830" s="14"/>
      <c r="V830" s="14"/>
      <c r="W830" s="14"/>
      <c r="X830" s="14"/>
      <c r="Y830" s="14"/>
      <c r="Z830" s="14"/>
      <c r="AA830" s="14"/>
      <c r="AB830" s="14"/>
      <c r="AC830" s="14"/>
      <c r="AD830" s="14"/>
      <c r="AE830" s="14"/>
      <c r="AT830" s="204" t="s">
        <v>265</v>
      </c>
      <c r="AU830" s="204" t="s">
        <v>85</v>
      </c>
      <c r="AV830" s="14" t="s">
        <v>85</v>
      </c>
      <c r="AW830" s="14" t="s">
        <v>32</v>
      </c>
      <c r="AX830" s="14" t="s">
        <v>75</v>
      </c>
      <c r="AY830" s="204" t="s">
        <v>257</v>
      </c>
    </row>
    <row r="831" s="13" customFormat="1">
      <c r="A831" s="13"/>
      <c r="B831" s="195"/>
      <c r="C831" s="13"/>
      <c r="D831" s="196" t="s">
        <v>265</v>
      </c>
      <c r="E831" s="197" t="s">
        <v>1</v>
      </c>
      <c r="F831" s="198" t="s">
        <v>4705</v>
      </c>
      <c r="G831" s="13"/>
      <c r="H831" s="197" t="s">
        <v>1</v>
      </c>
      <c r="I831" s="199"/>
      <c r="J831" s="13"/>
      <c r="K831" s="13"/>
      <c r="L831" s="195"/>
      <c r="M831" s="200"/>
      <c r="N831" s="201"/>
      <c r="O831" s="201"/>
      <c r="P831" s="201"/>
      <c r="Q831" s="201"/>
      <c r="R831" s="201"/>
      <c r="S831" s="201"/>
      <c r="T831" s="202"/>
      <c r="U831" s="13"/>
      <c r="V831" s="13"/>
      <c r="W831" s="13"/>
      <c r="X831" s="13"/>
      <c r="Y831" s="13"/>
      <c r="Z831" s="13"/>
      <c r="AA831" s="13"/>
      <c r="AB831" s="13"/>
      <c r="AC831" s="13"/>
      <c r="AD831" s="13"/>
      <c r="AE831" s="13"/>
      <c r="AT831" s="197" t="s">
        <v>265</v>
      </c>
      <c r="AU831" s="197" t="s">
        <v>85</v>
      </c>
      <c r="AV831" s="13" t="s">
        <v>82</v>
      </c>
      <c r="AW831" s="13" t="s">
        <v>32</v>
      </c>
      <c r="AX831" s="13" t="s">
        <v>75</v>
      </c>
      <c r="AY831" s="197" t="s">
        <v>257</v>
      </c>
    </row>
    <row r="832" s="14" customFormat="1">
      <c r="A832" s="14"/>
      <c r="B832" s="203"/>
      <c r="C832" s="14"/>
      <c r="D832" s="196" t="s">
        <v>265</v>
      </c>
      <c r="E832" s="204" t="s">
        <v>1</v>
      </c>
      <c r="F832" s="205" t="s">
        <v>4706</v>
      </c>
      <c r="G832" s="14"/>
      <c r="H832" s="206">
        <v>4.4699999999999998</v>
      </c>
      <c r="I832" s="207"/>
      <c r="J832" s="14"/>
      <c r="K832" s="14"/>
      <c r="L832" s="203"/>
      <c r="M832" s="208"/>
      <c r="N832" s="209"/>
      <c r="O832" s="209"/>
      <c r="P832" s="209"/>
      <c r="Q832" s="209"/>
      <c r="R832" s="209"/>
      <c r="S832" s="209"/>
      <c r="T832" s="210"/>
      <c r="U832" s="14"/>
      <c r="V832" s="14"/>
      <c r="W832" s="14"/>
      <c r="X832" s="14"/>
      <c r="Y832" s="14"/>
      <c r="Z832" s="14"/>
      <c r="AA832" s="14"/>
      <c r="AB832" s="14"/>
      <c r="AC832" s="14"/>
      <c r="AD832" s="14"/>
      <c r="AE832" s="14"/>
      <c r="AT832" s="204" t="s">
        <v>265</v>
      </c>
      <c r="AU832" s="204" t="s">
        <v>85</v>
      </c>
      <c r="AV832" s="14" t="s">
        <v>85</v>
      </c>
      <c r="AW832" s="14" t="s">
        <v>32</v>
      </c>
      <c r="AX832" s="14" t="s">
        <v>75</v>
      </c>
      <c r="AY832" s="204" t="s">
        <v>257</v>
      </c>
    </row>
    <row r="833" s="13" customFormat="1">
      <c r="A833" s="13"/>
      <c r="B833" s="195"/>
      <c r="C833" s="13"/>
      <c r="D833" s="196" t="s">
        <v>265</v>
      </c>
      <c r="E833" s="197" t="s">
        <v>1</v>
      </c>
      <c r="F833" s="198" t="s">
        <v>4707</v>
      </c>
      <c r="G833" s="13"/>
      <c r="H833" s="197" t="s">
        <v>1</v>
      </c>
      <c r="I833" s="199"/>
      <c r="J833" s="13"/>
      <c r="K833" s="13"/>
      <c r="L833" s="195"/>
      <c r="M833" s="200"/>
      <c r="N833" s="201"/>
      <c r="O833" s="201"/>
      <c r="P833" s="201"/>
      <c r="Q833" s="201"/>
      <c r="R833" s="201"/>
      <c r="S833" s="201"/>
      <c r="T833" s="202"/>
      <c r="U833" s="13"/>
      <c r="V833" s="13"/>
      <c r="W833" s="13"/>
      <c r="X833" s="13"/>
      <c r="Y833" s="13"/>
      <c r="Z833" s="13"/>
      <c r="AA833" s="13"/>
      <c r="AB833" s="13"/>
      <c r="AC833" s="13"/>
      <c r="AD833" s="13"/>
      <c r="AE833" s="13"/>
      <c r="AT833" s="197" t="s">
        <v>265</v>
      </c>
      <c r="AU833" s="197" t="s">
        <v>85</v>
      </c>
      <c r="AV833" s="13" t="s">
        <v>82</v>
      </c>
      <c r="AW833" s="13" t="s">
        <v>32</v>
      </c>
      <c r="AX833" s="13" t="s">
        <v>75</v>
      </c>
      <c r="AY833" s="197" t="s">
        <v>257</v>
      </c>
    </row>
    <row r="834" s="14" customFormat="1">
      <c r="A834" s="14"/>
      <c r="B834" s="203"/>
      <c r="C834" s="14"/>
      <c r="D834" s="196" t="s">
        <v>265</v>
      </c>
      <c r="E834" s="204" t="s">
        <v>1</v>
      </c>
      <c r="F834" s="205" t="s">
        <v>4708</v>
      </c>
      <c r="G834" s="14"/>
      <c r="H834" s="206">
        <v>9.8900000000000006</v>
      </c>
      <c r="I834" s="207"/>
      <c r="J834" s="14"/>
      <c r="K834" s="14"/>
      <c r="L834" s="203"/>
      <c r="M834" s="208"/>
      <c r="N834" s="209"/>
      <c r="O834" s="209"/>
      <c r="P834" s="209"/>
      <c r="Q834" s="209"/>
      <c r="R834" s="209"/>
      <c r="S834" s="209"/>
      <c r="T834" s="210"/>
      <c r="U834" s="14"/>
      <c r="V834" s="14"/>
      <c r="W834" s="14"/>
      <c r="X834" s="14"/>
      <c r="Y834" s="14"/>
      <c r="Z834" s="14"/>
      <c r="AA834" s="14"/>
      <c r="AB834" s="14"/>
      <c r="AC834" s="14"/>
      <c r="AD834" s="14"/>
      <c r="AE834" s="14"/>
      <c r="AT834" s="204" t="s">
        <v>265</v>
      </c>
      <c r="AU834" s="204" t="s">
        <v>85</v>
      </c>
      <c r="AV834" s="14" t="s">
        <v>85</v>
      </c>
      <c r="AW834" s="14" t="s">
        <v>32</v>
      </c>
      <c r="AX834" s="14" t="s">
        <v>75</v>
      </c>
      <c r="AY834" s="204" t="s">
        <v>257</v>
      </c>
    </row>
    <row r="835" s="13" customFormat="1">
      <c r="A835" s="13"/>
      <c r="B835" s="195"/>
      <c r="C835" s="13"/>
      <c r="D835" s="196" t="s">
        <v>265</v>
      </c>
      <c r="E835" s="197" t="s">
        <v>1</v>
      </c>
      <c r="F835" s="198" t="s">
        <v>4709</v>
      </c>
      <c r="G835" s="13"/>
      <c r="H835" s="197" t="s">
        <v>1</v>
      </c>
      <c r="I835" s="199"/>
      <c r="J835" s="13"/>
      <c r="K835" s="13"/>
      <c r="L835" s="195"/>
      <c r="M835" s="200"/>
      <c r="N835" s="201"/>
      <c r="O835" s="201"/>
      <c r="P835" s="201"/>
      <c r="Q835" s="201"/>
      <c r="R835" s="201"/>
      <c r="S835" s="201"/>
      <c r="T835" s="202"/>
      <c r="U835" s="13"/>
      <c r="V835" s="13"/>
      <c r="W835" s="13"/>
      <c r="X835" s="13"/>
      <c r="Y835" s="13"/>
      <c r="Z835" s="13"/>
      <c r="AA835" s="13"/>
      <c r="AB835" s="13"/>
      <c r="AC835" s="13"/>
      <c r="AD835" s="13"/>
      <c r="AE835" s="13"/>
      <c r="AT835" s="197" t="s">
        <v>265</v>
      </c>
      <c r="AU835" s="197" t="s">
        <v>85</v>
      </c>
      <c r="AV835" s="13" t="s">
        <v>82</v>
      </c>
      <c r="AW835" s="13" t="s">
        <v>32</v>
      </c>
      <c r="AX835" s="13" t="s">
        <v>75</v>
      </c>
      <c r="AY835" s="197" t="s">
        <v>257</v>
      </c>
    </row>
    <row r="836" s="14" customFormat="1">
      <c r="A836" s="14"/>
      <c r="B836" s="203"/>
      <c r="C836" s="14"/>
      <c r="D836" s="196" t="s">
        <v>265</v>
      </c>
      <c r="E836" s="204" t="s">
        <v>1</v>
      </c>
      <c r="F836" s="205" t="s">
        <v>4710</v>
      </c>
      <c r="G836" s="14"/>
      <c r="H836" s="206">
        <v>2.0899999999999999</v>
      </c>
      <c r="I836" s="207"/>
      <c r="J836" s="14"/>
      <c r="K836" s="14"/>
      <c r="L836" s="203"/>
      <c r="M836" s="208"/>
      <c r="N836" s="209"/>
      <c r="O836" s="209"/>
      <c r="P836" s="209"/>
      <c r="Q836" s="209"/>
      <c r="R836" s="209"/>
      <c r="S836" s="209"/>
      <c r="T836" s="210"/>
      <c r="U836" s="14"/>
      <c r="V836" s="14"/>
      <c r="W836" s="14"/>
      <c r="X836" s="14"/>
      <c r="Y836" s="14"/>
      <c r="Z836" s="14"/>
      <c r="AA836" s="14"/>
      <c r="AB836" s="14"/>
      <c r="AC836" s="14"/>
      <c r="AD836" s="14"/>
      <c r="AE836" s="14"/>
      <c r="AT836" s="204" t="s">
        <v>265</v>
      </c>
      <c r="AU836" s="204" t="s">
        <v>85</v>
      </c>
      <c r="AV836" s="14" t="s">
        <v>85</v>
      </c>
      <c r="AW836" s="14" t="s">
        <v>32</v>
      </c>
      <c r="AX836" s="14" t="s">
        <v>75</v>
      </c>
      <c r="AY836" s="204" t="s">
        <v>257</v>
      </c>
    </row>
    <row r="837" s="13" customFormat="1">
      <c r="A837" s="13"/>
      <c r="B837" s="195"/>
      <c r="C837" s="13"/>
      <c r="D837" s="196" t="s">
        <v>265</v>
      </c>
      <c r="E837" s="197" t="s">
        <v>1</v>
      </c>
      <c r="F837" s="198" t="s">
        <v>4711</v>
      </c>
      <c r="G837" s="13"/>
      <c r="H837" s="197" t="s">
        <v>1</v>
      </c>
      <c r="I837" s="199"/>
      <c r="J837" s="13"/>
      <c r="K837" s="13"/>
      <c r="L837" s="195"/>
      <c r="M837" s="200"/>
      <c r="N837" s="201"/>
      <c r="O837" s="201"/>
      <c r="P837" s="201"/>
      <c r="Q837" s="201"/>
      <c r="R837" s="201"/>
      <c r="S837" s="201"/>
      <c r="T837" s="202"/>
      <c r="U837" s="13"/>
      <c r="V837" s="13"/>
      <c r="W837" s="13"/>
      <c r="X837" s="13"/>
      <c r="Y837" s="13"/>
      <c r="Z837" s="13"/>
      <c r="AA837" s="13"/>
      <c r="AB837" s="13"/>
      <c r="AC837" s="13"/>
      <c r="AD837" s="13"/>
      <c r="AE837" s="13"/>
      <c r="AT837" s="197" t="s">
        <v>265</v>
      </c>
      <c r="AU837" s="197" t="s">
        <v>85</v>
      </c>
      <c r="AV837" s="13" t="s">
        <v>82</v>
      </c>
      <c r="AW837" s="13" t="s">
        <v>32</v>
      </c>
      <c r="AX837" s="13" t="s">
        <v>75</v>
      </c>
      <c r="AY837" s="197" t="s">
        <v>257</v>
      </c>
    </row>
    <row r="838" s="14" customFormat="1">
      <c r="A838" s="14"/>
      <c r="B838" s="203"/>
      <c r="C838" s="14"/>
      <c r="D838" s="196" t="s">
        <v>265</v>
      </c>
      <c r="E838" s="204" t="s">
        <v>1</v>
      </c>
      <c r="F838" s="205" t="s">
        <v>4712</v>
      </c>
      <c r="G838" s="14"/>
      <c r="H838" s="206">
        <v>19.23</v>
      </c>
      <c r="I838" s="207"/>
      <c r="J838" s="14"/>
      <c r="K838" s="14"/>
      <c r="L838" s="203"/>
      <c r="M838" s="208"/>
      <c r="N838" s="209"/>
      <c r="O838" s="209"/>
      <c r="P838" s="209"/>
      <c r="Q838" s="209"/>
      <c r="R838" s="209"/>
      <c r="S838" s="209"/>
      <c r="T838" s="210"/>
      <c r="U838" s="14"/>
      <c r="V838" s="14"/>
      <c r="W838" s="14"/>
      <c r="X838" s="14"/>
      <c r="Y838" s="14"/>
      <c r="Z838" s="14"/>
      <c r="AA838" s="14"/>
      <c r="AB838" s="14"/>
      <c r="AC838" s="14"/>
      <c r="AD838" s="14"/>
      <c r="AE838" s="14"/>
      <c r="AT838" s="204" t="s">
        <v>265</v>
      </c>
      <c r="AU838" s="204" t="s">
        <v>85</v>
      </c>
      <c r="AV838" s="14" t="s">
        <v>85</v>
      </c>
      <c r="AW838" s="14" t="s">
        <v>32</v>
      </c>
      <c r="AX838" s="14" t="s">
        <v>75</v>
      </c>
      <c r="AY838" s="204" t="s">
        <v>257</v>
      </c>
    </row>
    <row r="839" s="15" customFormat="1">
      <c r="A839" s="15"/>
      <c r="B839" s="211"/>
      <c r="C839" s="15"/>
      <c r="D839" s="196" t="s">
        <v>265</v>
      </c>
      <c r="E839" s="212" t="s">
        <v>1</v>
      </c>
      <c r="F839" s="213" t="s">
        <v>271</v>
      </c>
      <c r="G839" s="15"/>
      <c r="H839" s="214">
        <v>496.79000000000008</v>
      </c>
      <c r="I839" s="215"/>
      <c r="J839" s="15"/>
      <c r="K839" s="15"/>
      <c r="L839" s="211"/>
      <c r="M839" s="216"/>
      <c r="N839" s="217"/>
      <c r="O839" s="217"/>
      <c r="P839" s="217"/>
      <c r="Q839" s="217"/>
      <c r="R839" s="217"/>
      <c r="S839" s="217"/>
      <c r="T839" s="218"/>
      <c r="U839" s="15"/>
      <c r="V839" s="15"/>
      <c r="W839" s="15"/>
      <c r="X839" s="15"/>
      <c r="Y839" s="15"/>
      <c r="Z839" s="15"/>
      <c r="AA839" s="15"/>
      <c r="AB839" s="15"/>
      <c r="AC839" s="15"/>
      <c r="AD839" s="15"/>
      <c r="AE839" s="15"/>
      <c r="AT839" s="212" t="s">
        <v>265</v>
      </c>
      <c r="AU839" s="212" t="s">
        <v>85</v>
      </c>
      <c r="AV839" s="15" t="s">
        <v>108</v>
      </c>
      <c r="AW839" s="15" t="s">
        <v>32</v>
      </c>
      <c r="AX839" s="15" t="s">
        <v>82</v>
      </c>
      <c r="AY839" s="212" t="s">
        <v>257</v>
      </c>
    </row>
    <row r="840" s="2" customFormat="1" ht="33" customHeight="1">
      <c r="A840" s="38"/>
      <c r="B840" s="181"/>
      <c r="C840" s="182" t="s">
        <v>671</v>
      </c>
      <c r="D840" s="182" t="s">
        <v>259</v>
      </c>
      <c r="E840" s="183" t="s">
        <v>2079</v>
      </c>
      <c r="F840" s="184" t="s">
        <v>2080</v>
      </c>
      <c r="G840" s="185" t="s">
        <v>323</v>
      </c>
      <c r="H840" s="186">
        <v>496.79000000000002</v>
      </c>
      <c r="I840" s="187"/>
      <c r="J840" s="188">
        <f>ROUND(I840*H840,2)</f>
        <v>0</v>
      </c>
      <c r="K840" s="184" t="s">
        <v>1</v>
      </c>
      <c r="L840" s="39"/>
      <c r="M840" s="189" t="s">
        <v>1</v>
      </c>
      <c r="N840" s="190" t="s">
        <v>40</v>
      </c>
      <c r="O840" s="77"/>
      <c r="P840" s="191">
        <f>O840*H840</f>
        <v>0</v>
      </c>
      <c r="Q840" s="191">
        <v>0.00029999999999999997</v>
      </c>
      <c r="R840" s="191">
        <f>Q840*H840</f>
        <v>0.149037</v>
      </c>
      <c r="S840" s="191">
        <v>0</v>
      </c>
      <c r="T840" s="192">
        <f>S840*H840</f>
        <v>0</v>
      </c>
      <c r="U840" s="38"/>
      <c r="V840" s="38"/>
      <c r="W840" s="38"/>
      <c r="X840" s="38"/>
      <c r="Y840" s="38"/>
      <c r="Z840" s="38"/>
      <c r="AA840" s="38"/>
      <c r="AB840" s="38"/>
      <c r="AC840" s="38"/>
      <c r="AD840" s="38"/>
      <c r="AE840" s="38"/>
      <c r="AR840" s="193" t="s">
        <v>364</v>
      </c>
      <c r="AT840" s="193" t="s">
        <v>259</v>
      </c>
      <c r="AU840" s="193" t="s">
        <v>85</v>
      </c>
      <c r="AY840" s="19" t="s">
        <v>257</v>
      </c>
      <c r="BE840" s="194">
        <f>IF(N840="základní",J840,0)</f>
        <v>0</v>
      </c>
      <c r="BF840" s="194">
        <f>IF(N840="snížená",J840,0)</f>
        <v>0</v>
      </c>
      <c r="BG840" s="194">
        <f>IF(N840="zákl. přenesená",J840,0)</f>
        <v>0</v>
      </c>
      <c r="BH840" s="194">
        <f>IF(N840="sníž. přenesená",J840,0)</f>
        <v>0</v>
      </c>
      <c r="BI840" s="194">
        <f>IF(N840="nulová",J840,0)</f>
        <v>0</v>
      </c>
      <c r="BJ840" s="19" t="s">
        <v>82</v>
      </c>
      <c r="BK840" s="194">
        <f>ROUND(I840*H840,2)</f>
        <v>0</v>
      </c>
      <c r="BL840" s="19" t="s">
        <v>364</v>
      </c>
      <c r="BM840" s="193" t="s">
        <v>822</v>
      </c>
    </row>
    <row r="841" s="13" customFormat="1">
      <c r="A841" s="13"/>
      <c r="B841" s="195"/>
      <c r="C841" s="13"/>
      <c r="D841" s="196" t="s">
        <v>265</v>
      </c>
      <c r="E841" s="197" t="s">
        <v>1</v>
      </c>
      <c r="F841" s="198" t="s">
        <v>4647</v>
      </c>
      <c r="G841" s="13"/>
      <c r="H841" s="197" t="s">
        <v>1</v>
      </c>
      <c r="I841" s="199"/>
      <c r="J841" s="13"/>
      <c r="K841" s="13"/>
      <c r="L841" s="195"/>
      <c r="M841" s="200"/>
      <c r="N841" s="201"/>
      <c r="O841" s="201"/>
      <c r="P841" s="201"/>
      <c r="Q841" s="201"/>
      <c r="R841" s="201"/>
      <c r="S841" s="201"/>
      <c r="T841" s="202"/>
      <c r="U841" s="13"/>
      <c r="V841" s="13"/>
      <c r="W841" s="13"/>
      <c r="X841" s="13"/>
      <c r="Y841" s="13"/>
      <c r="Z841" s="13"/>
      <c r="AA841" s="13"/>
      <c r="AB841" s="13"/>
      <c r="AC841" s="13"/>
      <c r="AD841" s="13"/>
      <c r="AE841" s="13"/>
      <c r="AT841" s="197" t="s">
        <v>265</v>
      </c>
      <c r="AU841" s="197" t="s">
        <v>85</v>
      </c>
      <c r="AV841" s="13" t="s">
        <v>82</v>
      </c>
      <c r="AW841" s="13" t="s">
        <v>32</v>
      </c>
      <c r="AX841" s="13" t="s">
        <v>75</v>
      </c>
      <c r="AY841" s="197" t="s">
        <v>257</v>
      </c>
    </row>
    <row r="842" s="14" customFormat="1">
      <c r="A842" s="14"/>
      <c r="B842" s="203"/>
      <c r="C842" s="14"/>
      <c r="D842" s="196" t="s">
        <v>265</v>
      </c>
      <c r="E842" s="204" t="s">
        <v>1</v>
      </c>
      <c r="F842" s="205" t="s">
        <v>4665</v>
      </c>
      <c r="G842" s="14"/>
      <c r="H842" s="206">
        <v>25.239999999999998</v>
      </c>
      <c r="I842" s="207"/>
      <c r="J842" s="14"/>
      <c r="K842" s="14"/>
      <c r="L842" s="203"/>
      <c r="M842" s="208"/>
      <c r="N842" s="209"/>
      <c r="O842" s="209"/>
      <c r="P842" s="209"/>
      <c r="Q842" s="209"/>
      <c r="R842" s="209"/>
      <c r="S842" s="209"/>
      <c r="T842" s="210"/>
      <c r="U842" s="14"/>
      <c r="V842" s="14"/>
      <c r="W842" s="14"/>
      <c r="X842" s="14"/>
      <c r="Y842" s="14"/>
      <c r="Z842" s="14"/>
      <c r="AA842" s="14"/>
      <c r="AB842" s="14"/>
      <c r="AC842" s="14"/>
      <c r="AD842" s="14"/>
      <c r="AE842" s="14"/>
      <c r="AT842" s="204" t="s">
        <v>265</v>
      </c>
      <c r="AU842" s="204" t="s">
        <v>85</v>
      </c>
      <c r="AV842" s="14" t="s">
        <v>85</v>
      </c>
      <c r="AW842" s="14" t="s">
        <v>32</v>
      </c>
      <c r="AX842" s="14" t="s">
        <v>75</v>
      </c>
      <c r="AY842" s="204" t="s">
        <v>257</v>
      </c>
    </row>
    <row r="843" s="13" customFormat="1">
      <c r="A843" s="13"/>
      <c r="B843" s="195"/>
      <c r="C843" s="13"/>
      <c r="D843" s="196" t="s">
        <v>265</v>
      </c>
      <c r="E843" s="197" t="s">
        <v>1</v>
      </c>
      <c r="F843" s="198" t="s">
        <v>4649</v>
      </c>
      <c r="G843" s="13"/>
      <c r="H843" s="197" t="s">
        <v>1</v>
      </c>
      <c r="I843" s="199"/>
      <c r="J843" s="13"/>
      <c r="K843" s="13"/>
      <c r="L843" s="195"/>
      <c r="M843" s="200"/>
      <c r="N843" s="201"/>
      <c r="O843" s="201"/>
      <c r="P843" s="201"/>
      <c r="Q843" s="201"/>
      <c r="R843" s="201"/>
      <c r="S843" s="201"/>
      <c r="T843" s="202"/>
      <c r="U843" s="13"/>
      <c r="V843" s="13"/>
      <c r="W843" s="13"/>
      <c r="X843" s="13"/>
      <c r="Y843" s="13"/>
      <c r="Z843" s="13"/>
      <c r="AA843" s="13"/>
      <c r="AB843" s="13"/>
      <c r="AC843" s="13"/>
      <c r="AD843" s="13"/>
      <c r="AE843" s="13"/>
      <c r="AT843" s="197" t="s">
        <v>265</v>
      </c>
      <c r="AU843" s="197" t="s">
        <v>85</v>
      </c>
      <c r="AV843" s="13" t="s">
        <v>82</v>
      </c>
      <c r="AW843" s="13" t="s">
        <v>32</v>
      </c>
      <c r="AX843" s="13" t="s">
        <v>75</v>
      </c>
      <c r="AY843" s="197" t="s">
        <v>257</v>
      </c>
    </row>
    <row r="844" s="14" customFormat="1">
      <c r="A844" s="14"/>
      <c r="B844" s="203"/>
      <c r="C844" s="14"/>
      <c r="D844" s="196" t="s">
        <v>265</v>
      </c>
      <c r="E844" s="204" t="s">
        <v>1</v>
      </c>
      <c r="F844" s="205" t="s">
        <v>4666</v>
      </c>
      <c r="G844" s="14"/>
      <c r="H844" s="206">
        <v>16.190000000000001</v>
      </c>
      <c r="I844" s="207"/>
      <c r="J844" s="14"/>
      <c r="K844" s="14"/>
      <c r="L844" s="203"/>
      <c r="M844" s="208"/>
      <c r="N844" s="209"/>
      <c r="O844" s="209"/>
      <c r="P844" s="209"/>
      <c r="Q844" s="209"/>
      <c r="R844" s="209"/>
      <c r="S844" s="209"/>
      <c r="T844" s="210"/>
      <c r="U844" s="14"/>
      <c r="V844" s="14"/>
      <c r="W844" s="14"/>
      <c r="X844" s="14"/>
      <c r="Y844" s="14"/>
      <c r="Z844" s="14"/>
      <c r="AA844" s="14"/>
      <c r="AB844" s="14"/>
      <c r="AC844" s="14"/>
      <c r="AD844" s="14"/>
      <c r="AE844" s="14"/>
      <c r="AT844" s="204" t="s">
        <v>265</v>
      </c>
      <c r="AU844" s="204" t="s">
        <v>85</v>
      </c>
      <c r="AV844" s="14" t="s">
        <v>85</v>
      </c>
      <c r="AW844" s="14" t="s">
        <v>32</v>
      </c>
      <c r="AX844" s="14" t="s">
        <v>75</v>
      </c>
      <c r="AY844" s="204" t="s">
        <v>257</v>
      </c>
    </row>
    <row r="845" s="13" customFormat="1">
      <c r="A845" s="13"/>
      <c r="B845" s="195"/>
      <c r="C845" s="13"/>
      <c r="D845" s="196" t="s">
        <v>265</v>
      </c>
      <c r="E845" s="197" t="s">
        <v>1</v>
      </c>
      <c r="F845" s="198" t="s">
        <v>4667</v>
      </c>
      <c r="G845" s="13"/>
      <c r="H845" s="197" t="s">
        <v>1</v>
      </c>
      <c r="I845" s="199"/>
      <c r="J845" s="13"/>
      <c r="K845" s="13"/>
      <c r="L845" s="195"/>
      <c r="M845" s="200"/>
      <c r="N845" s="201"/>
      <c r="O845" s="201"/>
      <c r="P845" s="201"/>
      <c r="Q845" s="201"/>
      <c r="R845" s="201"/>
      <c r="S845" s="201"/>
      <c r="T845" s="202"/>
      <c r="U845" s="13"/>
      <c r="V845" s="13"/>
      <c r="W845" s="13"/>
      <c r="X845" s="13"/>
      <c r="Y845" s="13"/>
      <c r="Z845" s="13"/>
      <c r="AA845" s="13"/>
      <c r="AB845" s="13"/>
      <c r="AC845" s="13"/>
      <c r="AD845" s="13"/>
      <c r="AE845" s="13"/>
      <c r="AT845" s="197" t="s">
        <v>265</v>
      </c>
      <c r="AU845" s="197" t="s">
        <v>85</v>
      </c>
      <c r="AV845" s="13" t="s">
        <v>82</v>
      </c>
      <c r="AW845" s="13" t="s">
        <v>32</v>
      </c>
      <c r="AX845" s="13" t="s">
        <v>75</v>
      </c>
      <c r="AY845" s="197" t="s">
        <v>257</v>
      </c>
    </row>
    <row r="846" s="14" customFormat="1">
      <c r="A846" s="14"/>
      <c r="B846" s="203"/>
      <c r="C846" s="14"/>
      <c r="D846" s="196" t="s">
        <v>265</v>
      </c>
      <c r="E846" s="204" t="s">
        <v>1</v>
      </c>
      <c r="F846" s="205" t="s">
        <v>4668</v>
      </c>
      <c r="G846" s="14"/>
      <c r="H846" s="206">
        <v>24.489999999999998</v>
      </c>
      <c r="I846" s="207"/>
      <c r="J846" s="14"/>
      <c r="K846" s="14"/>
      <c r="L846" s="203"/>
      <c r="M846" s="208"/>
      <c r="N846" s="209"/>
      <c r="O846" s="209"/>
      <c r="P846" s="209"/>
      <c r="Q846" s="209"/>
      <c r="R846" s="209"/>
      <c r="S846" s="209"/>
      <c r="T846" s="210"/>
      <c r="U846" s="14"/>
      <c r="V846" s="14"/>
      <c r="W846" s="14"/>
      <c r="X846" s="14"/>
      <c r="Y846" s="14"/>
      <c r="Z846" s="14"/>
      <c r="AA846" s="14"/>
      <c r="AB846" s="14"/>
      <c r="AC846" s="14"/>
      <c r="AD846" s="14"/>
      <c r="AE846" s="14"/>
      <c r="AT846" s="204" t="s">
        <v>265</v>
      </c>
      <c r="AU846" s="204" t="s">
        <v>85</v>
      </c>
      <c r="AV846" s="14" t="s">
        <v>85</v>
      </c>
      <c r="AW846" s="14" t="s">
        <v>32</v>
      </c>
      <c r="AX846" s="14" t="s">
        <v>75</v>
      </c>
      <c r="AY846" s="204" t="s">
        <v>257</v>
      </c>
    </row>
    <row r="847" s="13" customFormat="1">
      <c r="A847" s="13"/>
      <c r="B847" s="195"/>
      <c r="C847" s="13"/>
      <c r="D847" s="196" t="s">
        <v>265</v>
      </c>
      <c r="E847" s="197" t="s">
        <v>1</v>
      </c>
      <c r="F847" s="198" t="s">
        <v>4669</v>
      </c>
      <c r="G847" s="13"/>
      <c r="H847" s="197" t="s">
        <v>1</v>
      </c>
      <c r="I847" s="199"/>
      <c r="J847" s="13"/>
      <c r="K847" s="13"/>
      <c r="L847" s="195"/>
      <c r="M847" s="200"/>
      <c r="N847" s="201"/>
      <c r="O847" s="201"/>
      <c r="P847" s="201"/>
      <c r="Q847" s="201"/>
      <c r="R847" s="201"/>
      <c r="S847" s="201"/>
      <c r="T847" s="202"/>
      <c r="U847" s="13"/>
      <c r="V847" s="13"/>
      <c r="W847" s="13"/>
      <c r="X847" s="13"/>
      <c r="Y847" s="13"/>
      <c r="Z847" s="13"/>
      <c r="AA847" s="13"/>
      <c r="AB847" s="13"/>
      <c r="AC847" s="13"/>
      <c r="AD847" s="13"/>
      <c r="AE847" s="13"/>
      <c r="AT847" s="197" t="s">
        <v>265</v>
      </c>
      <c r="AU847" s="197" t="s">
        <v>85</v>
      </c>
      <c r="AV847" s="13" t="s">
        <v>82</v>
      </c>
      <c r="AW847" s="13" t="s">
        <v>32</v>
      </c>
      <c r="AX847" s="13" t="s">
        <v>75</v>
      </c>
      <c r="AY847" s="197" t="s">
        <v>257</v>
      </c>
    </row>
    <row r="848" s="14" customFormat="1">
      <c r="A848" s="14"/>
      <c r="B848" s="203"/>
      <c r="C848" s="14"/>
      <c r="D848" s="196" t="s">
        <v>265</v>
      </c>
      <c r="E848" s="204" t="s">
        <v>1</v>
      </c>
      <c r="F848" s="205" t="s">
        <v>4670</v>
      </c>
      <c r="G848" s="14"/>
      <c r="H848" s="206">
        <v>12.16</v>
      </c>
      <c r="I848" s="207"/>
      <c r="J848" s="14"/>
      <c r="K848" s="14"/>
      <c r="L848" s="203"/>
      <c r="M848" s="208"/>
      <c r="N848" s="209"/>
      <c r="O848" s="209"/>
      <c r="P848" s="209"/>
      <c r="Q848" s="209"/>
      <c r="R848" s="209"/>
      <c r="S848" s="209"/>
      <c r="T848" s="210"/>
      <c r="U848" s="14"/>
      <c r="V848" s="14"/>
      <c r="W848" s="14"/>
      <c r="X848" s="14"/>
      <c r="Y848" s="14"/>
      <c r="Z848" s="14"/>
      <c r="AA848" s="14"/>
      <c r="AB848" s="14"/>
      <c r="AC848" s="14"/>
      <c r="AD848" s="14"/>
      <c r="AE848" s="14"/>
      <c r="AT848" s="204" t="s">
        <v>265</v>
      </c>
      <c r="AU848" s="204" t="s">
        <v>85</v>
      </c>
      <c r="AV848" s="14" t="s">
        <v>85</v>
      </c>
      <c r="AW848" s="14" t="s">
        <v>32</v>
      </c>
      <c r="AX848" s="14" t="s">
        <v>75</v>
      </c>
      <c r="AY848" s="204" t="s">
        <v>257</v>
      </c>
    </row>
    <row r="849" s="13" customFormat="1">
      <c r="A849" s="13"/>
      <c r="B849" s="195"/>
      <c r="C849" s="13"/>
      <c r="D849" s="196" t="s">
        <v>265</v>
      </c>
      <c r="E849" s="197" t="s">
        <v>1</v>
      </c>
      <c r="F849" s="198" t="s">
        <v>4671</v>
      </c>
      <c r="G849" s="13"/>
      <c r="H849" s="197" t="s">
        <v>1</v>
      </c>
      <c r="I849" s="199"/>
      <c r="J849" s="13"/>
      <c r="K849" s="13"/>
      <c r="L849" s="195"/>
      <c r="M849" s="200"/>
      <c r="N849" s="201"/>
      <c r="O849" s="201"/>
      <c r="P849" s="201"/>
      <c r="Q849" s="201"/>
      <c r="R849" s="201"/>
      <c r="S849" s="201"/>
      <c r="T849" s="202"/>
      <c r="U849" s="13"/>
      <c r="V849" s="13"/>
      <c r="W849" s="13"/>
      <c r="X849" s="13"/>
      <c r="Y849" s="13"/>
      <c r="Z849" s="13"/>
      <c r="AA849" s="13"/>
      <c r="AB849" s="13"/>
      <c r="AC849" s="13"/>
      <c r="AD849" s="13"/>
      <c r="AE849" s="13"/>
      <c r="AT849" s="197" t="s">
        <v>265</v>
      </c>
      <c r="AU849" s="197" t="s">
        <v>85</v>
      </c>
      <c r="AV849" s="13" t="s">
        <v>82</v>
      </c>
      <c r="AW849" s="13" t="s">
        <v>32</v>
      </c>
      <c r="AX849" s="13" t="s">
        <v>75</v>
      </c>
      <c r="AY849" s="197" t="s">
        <v>257</v>
      </c>
    </row>
    <row r="850" s="14" customFormat="1">
      <c r="A850" s="14"/>
      <c r="B850" s="203"/>
      <c r="C850" s="14"/>
      <c r="D850" s="196" t="s">
        <v>265</v>
      </c>
      <c r="E850" s="204" t="s">
        <v>1</v>
      </c>
      <c r="F850" s="205" t="s">
        <v>4672</v>
      </c>
      <c r="G850" s="14"/>
      <c r="H850" s="206">
        <v>30.32</v>
      </c>
      <c r="I850" s="207"/>
      <c r="J850" s="14"/>
      <c r="K850" s="14"/>
      <c r="L850" s="203"/>
      <c r="M850" s="208"/>
      <c r="N850" s="209"/>
      <c r="O850" s="209"/>
      <c r="P850" s="209"/>
      <c r="Q850" s="209"/>
      <c r="R850" s="209"/>
      <c r="S850" s="209"/>
      <c r="T850" s="210"/>
      <c r="U850" s="14"/>
      <c r="V850" s="14"/>
      <c r="W850" s="14"/>
      <c r="X850" s="14"/>
      <c r="Y850" s="14"/>
      <c r="Z850" s="14"/>
      <c r="AA850" s="14"/>
      <c r="AB850" s="14"/>
      <c r="AC850" s="14"/>
      <c r="AD850" s="14"/>
      <c r="AE850" s="14"/>
      <c r="AT850" s="204" t="s">
        <v>265</v>
      </c>
      <c r="AU850" s="204" t="s">
        <v>85</v>
      </c>
      <c r="AV850" s="14" t="s">
        <v>85</v>
      </c>
      <c r="AW850" s="14" t="s">
        <v>32</v>
      </c>
      <c r="AX850" s="14" t="s">
        <v>75</v>
      </c>
      <c r="AY850" s="204" t="s">
        <v>257</v>
      </c>
    </row>
    <row r="851" s="13" customFormat="1">
      <c r="A851" s="13"/>
      <c r="B851" s="195"/>
      <c r="C851" s="13"/>
      <c r="D851" s="196" t="s">
        <v>265</v>
      </c>
      <c r="E851" s="197" t="s">
        <v>1</v>
      </c>
      <c r="F851" s="198" t="s">
        <v>4673</v>
      </c>
      <c r="G851" s="13"/>
      <c r="H851" s="197" t="s">
        <v>1</v>
      </c>
      <c r="I851" s="199"/>
      <c r="J851" s="13"/>
      <c r="K851" s="13"/>
      <c r="L851" s="195"/>
      <c r="M851" s="200"/>
      <c r="N851" s="201"/>
      <c r="O851" s="201"/>
      <c r="P851" s="201"/>
      <c r="Q851" s="201"/>
      <c r="R851" s="201"/>
      <c r="S851" s="201"/>
      <c r="T851" s="202"/>
      <c r="U851" s="13"/>
      <c r="V851" s="13"/>
      <c r="W851" s="13"/>
      <c r="X851" s="13"/>
      <c r="Y851" s="13"/>
      <c r="Z851" s="13"/>
      <c r="AA851" s="13"/>
      <c r="AB851" s="13"/>
      <c r="AC851" s="13"/>
      <c r="AD851" s="13"/>
      <c r="AE851" s="13"/>
      <c r="AT851" s="197" t="s">
        <v>265</v>
      </c>
      <c r="AU851" s="197" t="s">
        <v>85</v>
      </c>
      <c r="AV851" s="13" t="s">
        <v>82</v>
      </c>
      <c r="AW851" s="13" t="s">
        <v>32</v>
      </c>
      <c r="AX851" s="13" t="s">
        <v>75</v>
      </c>
      <c r="AY851" s="197" t="s">
        <v>257</v>
      </c>
    </row>
    <row r="852" s="14" customFormat="1">
      <c r="A852" s="14"/>
      <c r="B852" s="203"/>
      <c r="C852" s="14"/>
      <c r="D852" s="196" t="s">
        <v>265</v>
      </c>
      <c r="E852" s="204" t="s">
        <v>1</v>
      </c>
      <c r="F852" s="205" t="s">
        <v>4152</v>
      </c>
      <c r="G852" s="14"/>
      <c r="H852" s="206">
        <v>19.739999999999998</v>
      </c>
      <c r="I852" s="207"/>
      <c r="J852" s="14"/>
      <c r="K852" s="14"/>
      <c r="L852" s="203"/>
      <c r="M852" s="208"/>
      <c r="N852" s="209"/>
      <c r="O852" s="209"/>
      <c r="P852" s="209"/>
      <c r="Q852" s="209"/>
      <c r="R852" s="209"/>
      <c r="S852" s="209"/>
      <c r="T852" s="210"/>
      <c r="U852" s="14"/>
      <c r="V852" s="14"/>
      <c r="W852" s="14"/>
      <c r="X852" s="14"/>
      <c r="Y852" s="14"/>
      <c r="Z852" s="14"/>
      <c r="AA852" s="14"/>
      <c r="AB852" s="14"/>
      <c r="AC852" s="14"/>
      <c r="AD852" s="14"/>
      <c r="AE852" s="14"/>
      <c r="AT852" s="204" t="s">
        <v>265</v>
      </c>
      <c r="AU852" s="204" t="s">
        <v>85</v>
      </c>
      <c r="AV852" s="14" t="s">
        <v>85</v>
      </c>
      <c r="AW852" s="14" t="s">
        <v>32</v>
      </c>
      <c r="AX852" s="14" t="s">
        <v>75</v>
      </c>
      <c r="AY852" s="204" t="s">
        <v>257</v>
      </c>
    </row>
    <row r="853" s="13" customFormat="1">
      <c r="A853" s="13"/>
      <c r="B853" s="195"/>
      <c r="C853" s="13"/>
      <c r="D853" s="196" t="s">
        <v>265</v>
      </c>
      <c r="E853" s="197" t="s">
        <v>1</v>
      </c>
      <c r="F853" s="198" t="s">
        <v>4674</v>
      </c>
      <c r="G853" s="13"/>
      <c r="H853" s="197" t="s">
        <v>1</v>
      </c>
      <c r="I853" s="199"/>
      <c r="J853" s="13"/>
      <c r="K853" s="13"/>
      <c r="L853" s="195"/>
      <c r="M853" s="200"/>
      <c r="N853" s="201"/>
      <c r="O853" s="201"/>
      <c r="P853" s="201"/>
      <c r="Q853" s="201"/>
      <c r="R853" s="201"/>
      <c r="S853" s="201"/>
      <c r="T853" s="202"/>
      <c r="U853" s="13"/>
      <c r="V853" s="13"/>
      <c r="W853" s="13"/>
      <c r="X853" s="13"/>
      <c r="Y853" s="13"/>
      <c r="Z853" s="13"/>
      <c r="AA853" s="13"/>
      <c r="AB853" s="13"/>
      <c r="AC853" s="13"/>
      <c r="AD853" s="13"/>
      <c r="AE853" s="13"/>
      <c r="AT853" s="197" t="s">
        <v>265</v>
      </c>
      <c r="AU853" s="197" t="s">
        <v>85</v>
      </c>
      <c r="AV853" s="13" t="s">
        <v>82</v>
      </c>
      <c r="AW853" s="13" t="s">
        <v>32</v>
      </c>
      <c r="AX853" s="13" t="s">
        <v>75</v>
      </c>
      <c r="AY853" s="197" t="s">
        <v>257</v>
      </c>
    </row>
    <row r="854" s="14" customFormat="1">
      <c r="A854" s="14"/>
      <c r="B854" s="203"/>
      <c r="C854" s="14"/>
      <c r="D854" s="196" t="s">
        <v>265</v>
      </c>
      <c r="E854" s="204" t="s">
        <v>1</v>
      </c>
      <c r="F854" s="205" t="s">
        <v>4675</v>
      </c>
      <c r="G854" s="14"/>
      <c r="H854" s="206">
        <v>14.33</v>
      </c>
      <c r="I854" s="207"/>
      <c r="J854" s="14"/>
      <c r="K854" s="14"/>
      <c r="L854" s="203"/>
      <c r="M854" s="208"/>
      <c r="N854" s="209"/>
      <c r="O854" s="209"/>
      <c r="P854" s="209"/>
      <c r="Q854" s="209"/>
      <c r="R854" s="209"/>
      <c r="S854" s="209"/>
      <c r="T854" s="210"/>
      <c r="U854" s="14"/>
      <c r="V854" s="14"/>
      <c r="W854" s="14"/>
      <c r="X854" s="14"/>
      <c r="Y854" s="14"/>
      <c r="Z854" s="14"/>
      <c r="AA854" s="14"/>
      <c r="AB854" s="14"/>
      <c r="AC854" s="14"/>
      <c r="AD854" s="14"/>
      <c r="AE854" s="14"/>
      <c r="AT854" s="204" t="s">
        <v>265</v>
      </c>
      <c r="AU854" s="204" t="s">
        <v>85</v>
      </c>
      <c r="AV854" s="14" t="s">
        <v>85</v>
      </c>
      <c r="AW854" s="14" t="s">
        <v>32</v>
      </c>
      <c r="AX854" s="14" t="s">
        <v>75</v>
      </c>
      <c r="AY854" s="204" t="s">
        <v>257</v>
      </c>
    </row>
    <row r="855" s="13" customFormat="1">
      <c r="A855" s="13"/>
      <c r="B855" s="195"/>
      <c r="C855" s="13"/>
      <c r="D855" s="196" t="s">
        <v>265</v>
      </c>
      <c r="E855" s="197" t="s">
        <v>1</v>
      </c>
      <c r="F855" s="198" t="s">
        <v>4676</v>
      </c>
      <c r="G855" s="13"/>
      <c r="H855" s="197" t="s">
        <v>1</v>
      </c>
      <c r="I855" s="199"/>
      <c r="J855" s="13"/>
      <c r="K855" s="13"/>
      <c r="L855" s="195"/>
      <c r="M855" s="200"/>
      <c r="N855" s="201"/>
      <c r="O855" s="201"/>
      <c r="P855" s="201"/>
      <c r="Q855" s="201"/>
      <c r="R855" s="201"/>
      <c r="S855" s="201"/>
      <c r="T855" s="202"/>
      <c r="U855" s="13"/>
      <c r="V855" s="13"/>
      <c r="W855" s="13"/>
      <c r="X855" s="13"/>
      <c r="Y855" s="13"/>
      <c r="Z855" s="13"/>
      <c r="AA855" s="13"/>
      <c r="AB855" s="13"/>
      <c r="AC855" s="13"/>
      <c r="AD855" s="13"/>
      <c r="AE855" s="13"/>
      <c r="AT855" s="197" t="s">
        <v>265</v>
      </c>
      <c r="AU855" s="197" t="s">
        <v>85</v>
      </c>
      <c r="AV855" s="13" t="s">
        <v>82</v>
      </c>
      <c r="AW855" s="13" t="s">
        <v>32</v>
      </c>
      <c r="AX855" s="13" t="s">
        <v>75</v>
      </c>
      <c r="AY855" s="197" t="s">
        <v>257</v>
      </c>
    </row>
    <row r="856" s="14" customFormat="1">
      <c r="A856" s="14"/>
      <c r="B856" s="203"/>
      <c r="C856" s="14"/>
      <c r="D856" s="196" t="s">
        <v>265</v>
      </c>
      <c r="E856" s="204" t="s">
        <v>1</v>
      </c>
      <c r="F856" s="205" t="s">
        <v>4677</v>
      </c>
      <c r="G856" s="14"/>
      <c r="H856" s="206">
        <v>23.780000000000001</v>
      </c>
      <c r="I856" s="207"/>
      <c r="J856" s="14"/>
      <c r="K856" s="14"/>
      <c r="L856" s="203"/>
      <c r="M856" s="208"/>
      <c r="N856" s="209"/>
      <c r="O856" s="209"/>
      <c r="P856" s="209"/>
      <c r="Q856" s="209"/>
      <c r="R856" s="209"/>
      <c r="S856" s="209"/>
      <c r="T856" s="210"/>
      <c r="U856" s="14"/>
      <c r="V856" s="14"/>
      <c r="W856" s="14"/>
      <c r="X856" s="14"/>
      <c r="Y856" s="14"/>
      <c r="Z856" s="14"/>
      <c r="AA856" s="14"/>
      <c r="AB856" s="14"/>
      <c r="AC856" s="14"/>
      <c r="AD856" s="14"/>
      <c r="AE856" s="14"/>
      <c r="AT856" s="204" t="s">
        <v>265</v>
      </c>
      <c r="AU856" s="204" t="s">
        <v>85</v>
      </c>
      <c r="AV856" s="14" t="s">
        <v>85</v>
      </c>
      <c r="AW856" s="14" t="s">
        <v>32</v>
      </c>
      <c r="AX856" s="14" t="s">
        <v>75</v>
      </c>
      <c r="AY856" s="204" t="s">
        <v>257</v>
      </c>
    </row>
    <row r="857" s="13" customFormat="1">
      <c r="A857" s="13"/>
      <c r="B857" s="195"/>
      <c r="C857" s="13"/>
      <c r="D857" s="196" t="s">
        <v>265</v>
      </c>
      <c r="E857" s="197" t="s">
        <v>1</v>
      </c>
      <c r="F857" s="198" t="s">
        <v>4678</v>
      </c>
      <c r="G857" s="13"/>
      <c r="H857" s="197" t="s">
        <v>1</v>
      </c>
      <c r="I857" s="199"/>
      <c r="J857" s="13"/>
      <c r="K857" s="13"/>
      <c r="L857" s="195"/>
      <c r="M857" s="200"/>
      <c r="N857" s="201"/>
      <c r="O857" s="201"/>
      <c r="P857" s="201"/>
      <c r="Q857" s="201"/>
      <c r="R857" s="201"/>
      <c r="S857" s="201"/>
      <c r="T857" s="202"/>
      <c r="U857" s="13"/>
      <c r="V857" s="13"/>
      <c r="W857" s="13"/>
      <c r="X857" s="13"/>
      <c r="Y857" s="13"/>
      <c r="Z857" s="13"/>
      <c r="AA857" s="13"/>
      <c r="AB857" s="13"/>
      <c r="AC857" s="13"/>
      <c r="AD857" s="13"/>
      <c r="AE857" s="13"/>
      <c r="AT857" s="197" t="s">
        <v>265</v>
      </c>
      <c r="AU857" s="197" t="s">
        <v>85</v>
      </c>
      <c r="AV857" s="13" t="s">
        <v>82</v>
      </c>
      <c r="AW857" s="13" t="s">
        <v>32</v>
      </c>
      <c r="AX857" s="13" t="s">
        <v>75</v>
      </c>
      <c r="AY857" s="197" t="s">
        <v>257</v>
      </c>
    </row>
    <row r="858" s="14" customFormat="1">
      <c r="A858" s="14"/>
      <c r="B858" s="203"/>
      <c r="C858" s="14"/>
      <c r="D858" s="196" t="s">
        <v>265</v>
      </c>
      <c r="E858" s="204" t="s">
        <v>1</v>
      </c>
      <c r="F858" s="205" t="s">
        <v>4679</v>
      </c>
      <c r="G858" s="14"/>
      <c r="H858" s="206">
        <v>16.140000000000001</v>
      </c>
      <c r="I858" s="207"/>
      <c r="J858" s="14"/>
      <c r="K858" s="14"/>
      <c r="L858" s="203"/>
      <c r="M858" s="208"/>
      <c r="N858" s="209"/>
      <c r="O858" s="209"/>
      <c r="P858" s="209"/>
      <c r="Q858" s="209"/>
      <c r="R858" s="209"/>
      <c r="S858" s="209"/>
      <c r="T858" s="210"/>
      <c r="U858" s="14"/>
      <c r="V858" s="14"/>
      <c r="W858" s="14"/>
      <c r="X858" s="14"/>
      <c r="Y858" s="14"/>
      <c r="Z858" s="14"/>
      <c r="AA858" s="14"/>
      <c r="AB858" s="14"/>
      <c r="AC858" s="14"/>
      <c r="AD858" s="14"/>
      <c r="AE858" s="14"/>
      <c r="AT858" s="204" t="s">
        <v>265</v>
      </c>
      <c r="AU858" s="204" t="s">
        <v>85</v>
      </c>
      <c r="AV858" s="14" t="s">
        <v>85</v>
      </c>
      <c r="AW858" s="14" t="s">
        <v>32</v>
      </c>
      <c r="AX858" s="14" t="s">
        <v>75</v>
      </c>
      <c r="AY858" s="204" t="s">
        <v>257</v>
      </c>
    </row>
    <row r="859" s="13" customFormat="1">
      <c r="A859" s="13"/>
      <c r="B859" s="195"/>
      <c r="C859" s="13"/>
      <c r="D859" s="196" t="s">
        <v>265</v>
      </c>
      <c r="E859" s="197" t="s">
        <v>1</v>
      </c>
      <c r="F859" s="198" t="s">
        <v>4651</v>
      </c>
      <c r="G859" s="13"/>
      <c r="H859" s="197" t="s">
        <v>1</v>
      </c>
      <c r="I859" s="199"/>
      <c r="J859" s="13"/>
      <c r="K859" s="13"/>
      <c r="L859" s="195"/>
      <c r="M859" s="200"/>
      <c r="N859" s="201"/>
      <c r="O859" s="201"/>
      <c r="P859" s="201"/>
      <c r="Q859" s="201"/>
      <c r="R859" s="201"/>
      <c r="S859" s="201"/>
      <c r="T859" s="202"/>
      <c r="U859" s="13"/>
      <c r="V859" s="13"/>
      <c r="W859" s="13"/>
      <c r="X859" s="13"/>
      <c r="Y859" s="13"/>
      <c r="Z859" s="13"/>
      <c r="AA859" s="13"/>
      <c r="AB859" s="13"/>
      <c r="AC859" s="13"/>
      <c r="AD859" s="13"/>
      <c r="AE859" s="13"/>
      <c r="AT859" s="197" t="s">
        <v>265</v>
      </c>
      <c r="AU859" s="197" t="s">
        <v>85</v>
      </c>
      <c r="AV859" s="13" t="s">
        <v>82</v>
      </c>
      <c r="AW859" s="13" t="s">
        <v>32</v>
      </c>
      <c r="AX859" s="13" t="s">
        <v>75</v>
      </c>
      <c r="AY859" s="197" t="s">
        <v>257</v>
      </c>
    </row>
    <row r="860" s="14" customFormat="1">
      <c r="A860" s="14"/>
      <c r="B860" s="203"/>
      <c r="C860" s="14"/>
      <c r="D860" s="196" t="s">
        <v>265</v>
      </c>
      <c r="E860" s="204" t="s">
        <v>1</v>
      </c>
      <c r="F860" s="205" t="s">
        <v>4680</v>
      </c>
      <c r="G860" s="14"/>
      <c r="H860" s="206">
        <v>14.09</v>
      </c>
      <c r="I860" s="207"/>
      <c r="J860" s="14"/>
      <c r="K860" s="14"/>
      <c r="L860" s="203"/>
      <c r="M860" s="208"/>
      <c r="N860" s="209"/>
      <c r="O860" s="209"/>
      <c r="P860" s="209"/>
      <c r="Q860" s="209"/>
      <c r="R860" s="209"/>
      <c r="S860" s="209"/>
      <c r="T860" s="210"/>
      <c r="U860" s="14"/>
      <c r="V860" s="14"/>
      <c r="W860" s="14"/>
      <c r="X860" s="14"/>
      <c r="Y860" s="14"/>
      <c r="Z860" s="14"/>
      <c r="AA860" s="14"/>
      <c r="AB860" s="14"/>
      <c r="AC860" s="14"/>
      <c r="AD860" s="14"/>
      <c r="AE860" s="14"/>
      <c r="AT860" s="204" t="s">
        <v>265</v>
      </c>
      <c r="AU860" s="204" t="s">
        <v>85</v>
      </c>
      <c r="AV860" s="14" t="s">
        <v>85</v>
      </c>
      <c r="AW860" s="14" t="s">
        <v>32</v>
      </c>
      <c r="AX860" s="14" t="s">
        <v>75</v>
      </c>
      <c r="AY860" s="204" t="s">
        <v>257</v>
      </c>
    </row>
    <row r="861" s="13" customFormat="1">
      <c r="A861" s="13"/>
      <c r="B861" s="195"/>
      <c r="C861" s="13"/>
      <c r="D861" s="196" t="s">
        <v>265</v>
      </c>
      <c r="E861" s="197" t="s">
        <v>1</v>
      </c>
      <c r="F861" s="198" t="s">
        <v>4653</v>
      </c>
      <c r="G861" s="13"/>
      <c r="H861" s="197" t="s">
        <v>1</v>
      </c>
      <c r="I861" s="199"/>
      <c r="J861" s="13"/>
      <c r="K861" s="13"/>
      <c r="L861" s="195"/>
      <c r="M861" s="200"/>
      <c r="N861" s="201"/>
      <c r="O861" s="201"/>
      <c r="P861" s="201"/>
      <c r="Q861" s="201"/>
      <c r="R861" s="201"/>
      <c r="S861" s="201"/>
      <c r="T861" s="202"/>
      <c r="U861" s="13"/>
      <c r="V861" s="13"/>
      <c r="W861" s="13"/>
      <c r="X861" s="13"/>
      <c r="Y861" s="13"/>
      <c r="Z861" s="13"/>
      <c r="AA861" s="13"/>
      <c r="AB861" s="13"/>
      <c r="AC861" s="13"/>
      <c r="AD861" s="13"/>
      <c r="AE861" s="13"/>
      <c r="AT861" s="197" t="s">
        <v>265</v>
      </c>
      <c r="AU861" s="197" t="s">
        <v>85</v>
      </c>
      <c r="AV861" s="13" t="s">
        <v>82</v>
      </c>
      <c r="AW861" s="13" t="s">
        <v>32</v>
      </c>
      <c r="AX861" s="13" t="s">
        <v>75</v>
      </c>
      <c r="AY861" s="197" t="s">
        <v>257</v>
      </c>
    </row>
    <row r="862" s="14" customFormat="1">
      <c r="A862" s="14"/>
      <c r="B862" s="203"/>
      <c r="C862" s="14"/>
      <c r="D862" s="196" t="s">
        <v>265</v>
      </c>
      <c r="E862" s="204" t="s">
        <v>1</v>
      </c>
      <c r="F862" s="205" t="s">
        <v>4681</v>
      </c>
      <c r="G862" s="14"/>
      <c r="H862" s="206">
        <v>8.8200000000000003</v>
      </c>
      <c r="I862" s="207"/>
      <c r="J862" s="14"/>
      <c r="K862" s="14"/>
      <c r="L862" s="203"/>
      <c r="M862" s="208"/>
      <c r="N862" s="209"/>
      <c r="O862" s="209"/>
      <c r="P862" s="209"/>
      <c r="Q862" s="209"/>
      <c r="R862" s="209"/>
      <c r="S862" s="209"/>
      <c r="T862" s="210"/>
      <c r="U862" s="14"/>
      <c r="V862" s="14"/>
      <c r="W862" s="14"/>
      <c r="X862" s="14"/>
      <c r="Y862" s="14"/>
      <c r="Z862" s="14"/>
      <c r="AA862" s="14"/>
      <c r="AB862" s="14"/>
      <c r="AC862" s="14"/>
      <c r="AD862" s="14"/>
      <c r="AE862" s="14"/>
      <c r="AT862" s="204" t="s">
        <v>265</v>
      </c>
      <c r="AU862" s="204" t="s">
        <v>85</v>
      </c>
      <c r="AV862" s="14" t="s">
        <v>85</v>
      </c>
      <c r="AW862" s="14" t="s">
        <v>32</v>
      </c>
      <c r="AX862" s="14" t="s">
        <v>75</v>
      </c>
      <c r="AY862" s="204" t="s">
        <v>257</v>
      </c>
    </row>
    <row r="863" s="13" customFormat="1">
      <c r="A863" s="13"/>
      <c r="B863" s="195"/>
      <c r="C863" s="13"/>
      <c r="D863" s="196" t="s">
        <v>265</v>
      </c>
      <c r="E863" s="197" t="s">
        <v>1</v>
      </c>
      <c r="F863" s="198" t="s">
        <v>4682</v>
      </c>
      <c r="G863" s="13"/>
      <c r="H863" s="197" t="s">
        <v>1</v>
      </c>
      <c r="I863" s="199"/>
      <c r="J863" s="13"/>
      <c r="K863" s="13"/>
      <c r="L863" s="195"/>
      <c r="M863" s="200"/>
      <c r="N863" s="201"/>
      <c r="O863" s="201"/>
      <c r="P863" s="201"/>
      <c r="Q863" s="201"/>
      <c r="R863" s="201"/>
      <c r="S863" s="201"/>
      <c r="T863" s="202"/>
      <c r="U863" s="13"/>
      <c r="V863" s="13"/>
      <c r="W863" s="13"/>
      <c r="X863" s="13"/>
      <c r="Y863" s="13"/>
      <c r="Z863" s="13"/>
      <c r="AA863" s="13"/>
      <c r="AB863" s="13"/>
      <c r="AC863" s="13"/>
      <c r="AD863" s="13"/>
      <c r="AE863" s="13"/>
      <c r="AT863" s="197" t="s">
        <v>265</v>
      </c>
      <c r="AU863" s="197" t="s">
        <v>85</v>
      </c>
      <c r="AV863" s="13" t="s">
        <v>82</v>
      </c>
      <c r="AW863" s="13" t="s">
        <v>32</v>
      </c>
      <c r="AX863" s="13" t="s">
        <v>75</v>
      </c>
      <c r="AY863" s="197" t="s">
        <v>257</v>
      </c>
    </row>
    <row r="864" s="14" customFormat="1">
      <c r="A864" s="14"/>
      <c r="B864" s="203"/>
      <c r="C864" s="14"/>
      <c r="D864" s="196" t="s">
        <v>265</v>
      </c>
      <c r="E864" s="204" t="s">
        <v>1</v>
      </c>
      <c r="F864" s="205" t="s">
        <v>4683</v>
      </c>
      <c r="G864" s="14"/>
      <c r="H864" s="206">
        <v>19.57</v>
      </c>
      <c r="I864" s="207"/>
      <c r="J864" s="14"/>
      <c r="K864" s="14"/>
      <c r="L864" s="203"/>
      <c r="M864" s="208"/>
      <c r="N864" s="209"/>
      <c r="O864" s="209"/>
      <c r="P864" s="209"/>
      <c r="Q864" s="209"/>
      <c r="R864" s="209"/>
      <c r="S864" s="209"/>
      <c r="T864" s="210"/>
      <c r="U864" s="14"/>
      <c r="V864" s="14"/>
      <c r="W864" s="14"/>
      <c r="X864" s="14"/>
      <c r="Y864" s="14"/>
      <c r="Z864" s="14"/>
      <c r="AA864" s="14"/>
      <c r="AB864" s="14"/>
      <c r="AC864" s="14"/>
      <c r="AD864" s="14"/>
      <c r="AE864" s="14"/>
      <c r="AT864" s="204" t="s">
        <v>265</v>
      </c>
      <c r="AU864" s="204" t="s">
        <v>85</v>
      </c>
      <c r="AV864" s="14" t="s">
        <v>85</v>
      </c>
      <c r="AW864" s="14" t="s">
        <v>32</v>
      </c>
      <c r="AX864" s="14" t="s">
        <v>75</v>
      </c>
      <c r="AY864" s="204" t="s">
        <v>257</v>
      </c>
    </row>
    <row r="865" s="13" customFormat="1">
      <c r="A865" s="13"/>
      <c r="B865" s="195"/>
      <c r="C865" s="13"/>
      <c r="D865" s="196" t="s">
        <v>265</v>
      </c>
      <c r="E865" s="197" t="s">
        <v>1</v>
      </c>
      <c r="F865" s="198" t="s">
        <v>4684</v>
      </c>
      <c r="G865" s="13"/>
      <c r="H865" s="197" t="s">
        <v>1</v>
      </c>
      <c r="I865" s="199"/>
      <c r="J865" s="13"/>
      <c r="K865" s="13"/>
      <c r="L865" s="195"/>
      <c r="M865" s="200"/>
      <c r="N865" s="201"/>
      <c r="O865" s="201"/>
      <c r="P865" s="201"/>
      <c r="Q865" s="201"/>
      <c r="R865" s="201"/>
      <c r="S865" s="201"/>
      <c r="T865" s="202"/>
      <c r="U865" s="13"/>
      <c r="V865" s="13"/>
      <c r="W865" s="13"/>
      <c r="X865" s="13"/>
      <c r="Y865" s="13"/>
      <c r="Z865" s="13"/>
      <c r="AA865" s="13"/>
      <c r="AB865" s="13"/>
      <c r="AC865" s="13"/>
      <c r="AD865" s="13"/>
      <c r="AE865" s="13"/>
      <c r="AT865" s="197" t="s">
        <v>265</v>
      </c>
      <c r="AU865" s="197" t="s">
        <v>85</v>
      </c>
      <c r="AV865" s="13" t="s">
        <v>82</v>
      </c>
      <c r="AW865" s="13" t="s">
        <v>32</v>
      </c>
      <c r="AX865" s="13" t="s">
        <v>75</v>
      </c>
      <c r="AY865" s="197" t="s">
        <v>257</v>
      </c>
    </row>
    <row r="866" s="14" customFormat="1">
      <c r="A866" s="14"/>
      <c r="B866" s="203"/>
      <c r="C866" s="14"/>
      <c r="D866" s="196" t="s">
        <v>265</v>
      </c>
      <c r="E866" s="204" t="s">
        <v>1</v>
      </c>
      <c r="F866" s="205" t="s">
        <v>4685</v>
      </c>
      <c r="G866" s="14"/>
      <c r="H866" s="206">
        <v>23.5</v>
      </c>
      <c r="I866" s="207"/>
      <c r="J866" s="14"/>
      <c r="K866" s="14"/>
      <c r="L866" s="203"/>
      <c r="M866" s="208"/>
      <c r="N866" s="209"/>
      <c r="O866" s="209"/>
      <c r="P866" s="209"/>
      <c r="Q866" s="209"/>
      <c r="R866" s="209"/>
      <c r="S866" s="209"/>
      <c r="T866" s="210"/>
      <c r="U866" s="14"/>
      <c r="V866" s="14"/>
      <c r="W866" s="14"/>
      <c r="X866" s="14"/>
      <c r="Y866" s="14"/>
      <c r="Z866" s="14"/>
      <c r="AA866" s="14"/>
      <c r="AB866" s="14"/>
      <c r="AC866" s="14"/>
      <c r="AD866" s="14"/>
      <c r="AE866" s="14"/>
      <c r="AT866" s="204" t="s">
        <v>265</v>
      </c>
      <c r="AU866" s="204" t="s">
        <v>85</v>
      </c>
      <c r="AV866" s="14" t="s">
        <v>85</v>
      </c>
      <c r="AW866" s="14" t="s">
        <v>32</v>
      </c>
      <c r="AX866" s="14" t="s">
        <v>75</v>
      </c>
      <c r="AY866" s="204" t="s">
        <v>257</v>
      </c>
    </row>
    <row r="867" s="13" customFormat="1">
      <c r="A867" s="13"/>
      <c r="B867" s="195"/>
      <c r="C867" s="13"/>
      <c r="D867" s="196" t="s">
        <v>265</v>
      </c>
      <c r="E867" s="197" t="s">
        <v>1</v>
      </c>
      <c r="F867" s="198" t="s">
        <v>4686</v>
      </c>
      <c r="G867" s="13"/>
      <c r="H867" s="197" t="s">
        <v>1</v>
      </c>
      <c r="I867" s="199"/>
      <c r="J867" s="13"/>
      <c r="K867" s="13"/>
      <c r="L867" s="195"/>
      <c r="M867" s="200"/>
      <c r="N867" s="201"/>
      <c r="O867" s="201"/>
      <c r="P867" s="201"/>
      <c r="Q867" s="201"/>
      <c r="R867" s="201"/>
      <c r="S867" s="201"/>
      <c r="T867" s="202"/>
      <c r="U867" s="13"/>
      <c r="V867" s="13"/>
      <c r="W867" s="13"/>
      <c r="X867" s="13"/>
      <c r="Y867" s="13"/>
      <c r="Z867" s="13"/>
      <c r="AA867" s="13"/>
      <c r="AB867" s="13"/>
      <c r="AC867" s="13"/>
      <c r="AD867" s="13"/>
      <c r="AE867" s="13"/>
      <c r="AT867" s="197" t="s">
        <v>265</v>
      </c>
      <c r="AU867" s="197" t="s">
        <v>85</v>
      </c>
      <c r="AV867" s="13" t="s">
        <v>82</v>
      </c>
      <c r="AW867" s="13" t="s">
        <v>32</v>
      </c>
      <c r="AX867" s="13" t="s">
        <v>75</v>
      </c>
      <c r="AY867" s="197" t="s">
        <v>257</v>
      </c>
    </row>
    <row r="868" s="14" customFormat="1">
      <c r="A868" s="14"/>
      <c r="B868" s="203"/>
      <c r="C868" s="14"/>
      <c r="D868" s="196" t="s">
        <v>265</v>
      </c>
      <c r="E868" s="204" t="s">
        <v>1</v>
      </c>
      <c r="F868" s="205" t="s">
        <v>4687</v>
      </c>
      <c r="G868" s="14"/>
      <c r="H868" s="206">
        <v>13.130000000000001</v>
      </c>
      <c r="I868" s="207"/>
      <c r="J868" s="14"/>
      <c r="K868" s="14"/>
      <c r="L868" s="203"/>
      <c r="M868" s="208"/>
      <c r="N868" s="209"/>
      <c r="O868" s="209"/>
      <c r="P868" s="209"/>
      <c r="Q868" s="209"/>
      <c r="R868" s="209"/>
      <c r="S868" s="209"/>
      <c r="T868" s="210"/>
      <c r="U868" s="14"/>
      <c r="V868" s="14"/>
      <c r="W868" s="14"/>
      <c r="X868" s="14"/>
      <c r="Y868" s="14"/>
      <c r="Z868" s="14"/>
      <c r="AA868" s="14"/>
      <c r="AB868" s="14"/>
      <c r="AC868" s="14"/>
      <c r="AD868" s="14"/>
      <c r="AE868" s="14"/>
      <c r="AT868" s="204" t="s">
        <v>265</v>
      </c>
      <c r="AU868" s="204" t="s">
        <v>85</v>
      </c>
      <c r="AV868" s="14" t="s">
        <v>85</v>
      </c>
      <c r="AW868" s="14" t="s">
        <v>32</v>
      </c>
      <c r="AX868" s="14" t="s">
        <v>75</v>
      </c>
      <c r="AY868" s="204" t="s">
        <v>257</v>
      </c>
    </row>
    <row r="869" s="13" customFormat="1">
      <c r="A869" s="13"/>
      <c r="B869" s="195"/>
      <c r="C869" s="13"/>
      <c r="D869" s="196" t="s">
        <v>265</v>
      </c>
      <c r="E869" s="197" t="s">
        <v>1</v>
      </c>
      <c r="F869" s="198" t="s">
        <v>4688</v>
      </c>
      <c r="G869" s="13"/>
      <c r="H869" s="197" t="s">
        <v>1</v>
      </c>
      <c r="I869" s="199"/>
      <c r="J869" s="13"/>
      <c r="K869" s="13"/>
      <c r="L869" s="195"/>
      <c r="M869" s="200"/>
      <c r="N869" s="201"/>
      <c r="O869" s="201"/>
      <c r="P869" s="201"/>
      <c r="Q869" s="201"/>
      <c r="R869" s="201"/>
      <c r="S869" s="201"/>
      <c r="T869" s="202"/>
      <c r="U869" s="13"/>
      <c r="V869" s="13"/>
      <c r="W869" s="13"/>
      <c r="X869" s="13"/>
      <c r="Y869" s="13"/>
      <c r="Z869" s="13"/>
      <c r="AA869" s="13"/>
      <c r="AB869" s="13"/>
      <c r="AC869" s="13"/>
      <c r="AD869" s="13"/>
      <c r="AE869" s="13"/>
      <c r="AT869" s="197" t="s">
        <v>265</v>
      </c>
      <c r="AU869" s="197" t="s">
        <v>85</v>
      </c>
      <c r="AV869" s="13" t="s">
        <v>82</v>
      </c>
      <c r="AW869" s="13" t="s">
        <v>32</v>
      </c>
      <c r="AX869" s="13" t="s">
        <v>75</v>
      </c>
      <c r="AY869" s="197" t="s">
        <v>257</v>
      </c>
    </row>
    <row r="870" s="14" customFormat="1">
      <c r="A870" s="14"/>
      <c r="B870" s="203"/>
      <c r="C870" s="14"/>
      <c r="D870" s="196" t="s">
        <v>265</v>
      </c>
      <c r="E870" s="204" t="s">
        <v>1</v>
      </c>
      <c r="F870" s="205" t="s">
        <v>4689</v>
      </c>
      <c r="G870" s="14"/>
      <c r="H870" s="206">
        <v>24.91</v>
      </c>
      <c r="I870" s="207"/>
      <c r="J870" s="14"/>
      <c r="K870" s="14"/>
      <c r="L870" s="203"/>
      <c r="M870" s="208"/>
      <c r="N870" s="209"/>
      <c r="O870" s="209"/>
      <c r="P870" s="209"/>
      <c r="Q870" s="209"/>
      <c r="R870" s="209"/>
      <c r="S870" s="209"/>
      <c r="T870" s="210"/>
      <c r="U870" s="14"/>
      <c r="V870" s="14"/>
      <c r="W870" s="14"/>
      <c r="X870" s="14"/>
      <c r="Y870" s="14"/>
      <c r="Z870" s="14"/>
      <c r="AA870" s="14"/>
      <c r="AB870" s="14"/>
      <c r="AC870" s="14"/>
      <c r="AD870" s="14"/>
      <c r="AE870" s="14"/>
      <c r="AT870" s="204" t="s">
        <v>265</v>
      </c>
      <c r="AU870" s="204" t="s">
        <v>85</v>
      </c>
      <c r="AV870" s="14" t="s">
        <v>85</v>
      </c>
      <c r="AW870" s="14" t="s">
        <v>32</v>
      </c>
      <c r="AX870" s="14" t="s">
        <v>75</v>
      </c>
      <c r="AY870" s="204" t="s">
        <v>257</v>
      </c>
    </row>
    <row r="871" s="13" customFormat="1">
      <c r="A871" s="13"/>
      <c r="B871" s="195"/>
      <c r="C871" s="13"/>
      <c r="D871" s="196" t="s">
        <v>265</v>
      </c>
      <c r="E871" s="197" t="s">
        <v>1</v>
      </c>
      <c r="F871" s="198" t="s">
        <v>4690</v>
      </c>
      <c r="G871" s="13"/>
      <c r="H871" s="197" t="s">
        <v>1</v>
      </c>
      <c r="I871" s="199"/>
      <c r="J871" s="13"/>
      <c r="K871" s="13"/>
      <c r="L871" s="195"/>
      <c r="M871" s="200"/>
      <c r="N871" s="201"/>
      <c r="O871" s="201"/>
      <c r="P871" s="201"/>
      <c r="Q871" s="201"/>
      <c r="R871" s="201"/>
      <c r="S871" s="201"/>
      <c r="T871" s="202"/>
      <c r="U871" s="13"/>
      <c r="V871" s="13"/>
      <c r="W871" s="13"/>
      <c r="X871" s="13"/>
      <c r="Y871" s="13"/>
      <c r="Z871" s="13"/>
      <c r="AA871" s="13"/>
      <c r="AB871" s="13"/>
      <c r="AC871" s="13"/>
      <c r="AD871" s="13"/>
      <c r="AE871" s="13"/>
      <c r="AT871" s="197" t="s">
        <v>265</v>
      </c>
      <c r="AU871" s="197" t="s">
        <v>85</v>
      </c>
      <c r="AV871" s="13" t="s">
        <v>82</v>
      </c>
      <c r="AW871" s="13" t="s">
        <v>32</v>
      </c>
      <c r="AX871" s="13" t="s">
        <v>75</v>
      </c>
      <c r="AY871" s="197" t="s">
        <v>257</v>
      </c>
    </row>
    <row r="872" s="14" customFormat="1">
      <c r="A872" s="14"/>
      <c r="B872" s="203"/>
      <c r="C872" s="14"/>
      <c r="D872" s="196" t="s">
        <v>265</v>
      </c>
      <c r="E872" s="204" t="s">
        <v>1</v>
      </c>
      <c r="F872" s="205" t="s">
        <v>4691</v>
      </c>
      <c r="G872" s="14"/>
      <c r="H872" s="206">
        <v>19.559999999999999</v>
      </c>
      <c r="I872" s="207"/>
      <c r="J872" s="14"/>
      <c r="K872" s="14"/>
      <c r="L872" s="203"/>
      <c r="M872" s="208"/>
      <c r="N872" s="209"/>
      <c r="O872" s="209"/>
      <c r="P872" s="209"/>
      <c r="Q872" s="209"/>
      <c r="R872" s="209"/>
      <c r="S872" s="209"/>
      <c r="T872" s="210"/>
      <c r="U872" s="14"/>
      <c r="V872" s="14"/>
      <c r="W872" s="14"/>
      <c r="X872" s="14"/>
      <c r="Y872" s="14"/>
      <c r="Z872" s="14"/>
      <c r="AA872" s="14"/>
      <c r="AB872" s="14"/>
      <c r="AC872" s="14"/>
      <c r="AD872" s="14"/>
      <c r="AE872" s="14"/>
      <c r="AT872" s="204" t="s">
        <v>265</v>
      </c>
      <c r="AU872" s="204" t="s">
        <v>85</v>
      </c>
      <c r="AV872" s="14" t="s">
        <v>85</v>
      </c>
      <c r="AW872" s="14" t="s">
        <v>32</v>
      </c>
      <c r="AX872" s="14" t="s">
        <v>75</v>
      </c>
      <c r="AY872" s="204" t="s">
        <v>257</v>
      </c>
    </row>
    <row r="873" s="13" customFormat="1">
      <c r="A873" s="13"/>
      <c r="B873" s="195"/>
      <c r="C873" s="13"/>
      <c r="D873" s="196" t="s">
        <v>265</v>
      </c>
      <c r="E873" s="197" t="s">
        <v>1</v>
      </c>
      <c r="F873" s="198" t="s">
        <v>4692</v>
      </c>
      <c r="G873" s="13"/>
      <c r="H873" s="197" t="s">
        <v>1</v>
      </c>
      <c r="I873" s="199"/>
      <c r="J873" s="13"/>
      <c r="K873" s="13"/>
      <c r="L873" s="195"/>
      <c r="M873" s="200"/>
      <c r="N873" s="201"/>
      <c r="O873" s="201"/>
      <c r="P873" s="201"/>
      <c r="Q873" s="201"/>
      <c r="R873" s="201"/>
      <c r="S873" s="201"/>
      <c r="T873" s="202"/>
      <c r="U873" s="13"/>
      <c r="V873" s="13"/>
      <c r="W873" s="13"/>
      <c r="X873" s="13"/>
      <c r="Y873" s="13"/>
      <c r="Z873" s="13"/>
      <c r="AA873" s="13"/>
      <c r="AB873" s="13"/>
      <c r="AC873" s="13"/>
      <c r="AD873" s="13"/>
      <c r="AE873" s="13"/>
      <c r="AT873" s="197" t="s">
        <v>265</v>
      </c>
      <c r="AU873" s="197" t="s">
        <v>85</v>
      </c>
      <c r="AV873" s="13" t="s">
        <v>82</v>
      </c>
      <c r="AW873" s="13" t="s">
        <v>32</v>
      </c>
      <c r="AX873" s="13" t="s">
        <v>75</v>
      </c>
      <c r="AY873" s="197" t="s">
        <v>257</v>
      </c>
    </row>
    <row r="874" s="14" customFormat="1">
      <c r="A874" s="14"/>
      <c r="B874" s="203"/>
      <c r="C874" s="14"/>
      <c r="D874" s="196" t="s">
        <v>265</v>
      </c>
      <c r="E874" s="204" t="s">
        <v>1</v>
      </c>
      <c r="F874" s="205" t="s">
        <v>4693</v>
      </c>
      <c r="G874" s="14"/>
      <c r="H874" s="206">
        <v>9.7799999999999994</v>
      </c>
      <c r="I874" s="207"/>
      <c r="J874" s="14"/>
      <c r="K874" s="14"/>
      <c r="L874" s="203"/>
      <c r="M874" s="208"/>
      <c r="N874" s="209"/>
      <c r="O874" s="209"/>
      <c r="P874" s="209"/>
      <c r="Q874" s="209"/>
      <c r="R874" s="209"/>
      <c r="S874" s="209"/>
      <c r="T874" s="210"/>
      <c r="U874" s="14"/>
      <c r="V874" s="14"/>
      <c r="W874" s="14"/>
      <c r="X874" s="14"/>
      <c r="Y874" s="14"/>
      <c r="Z874" s="14"/>
      <c r="AA874" s="14"/>
      <c r="AB874" s="14"/>
      <c r="AC874" s="14"/>
      <c r="AD874" s="14"/>
      <c r="AE874" s="14"/>
      <c r="AT874" s="204" t="s">
        <v>265</v>
      </c>
      <c r="AU874" s="204" t="s">
        <v>85</v>
      </c>
      <c r="AV874" s="14" t="s">
        <v>85</v>
      </c>
      <c r="AW874" s="14" t="s">
        <v>32</v>
      </c>
      <c r="AX874" s="14" t="s">
        <v>75</v>
      </c>
      <c r="AY874" s="204" t="s">
        <v>257</v>
      </c>
    </row>
    <row r="875" s="13" customFormat="1">
      <c r="A875" s="13"/>
      <c r="B875" s="195"/>
      <c r="C875" s="13"/>
      <c r="D875" s="196" t="s">
        <v>265</v>
      </c>
      <c r="E875" s="197" t="s">
        <v>1</v>
      </c>
      <c r="F875" s="198" t="s">
        <v>4694</v>
      </c>
      <c r="G875" s="13"/>
      <c r="H875" s="197" t="s">
        <v>1</v>
      </c>
      <c r="I875" s="199"/>
      <c r="J875" s="13"/>
      <c r="K875" s="13"/>
      <c r="L875" s="195"/>
      <c r="M875" s="200"/>
      <c r="N875" s="201"/>
      <c r="O875" s="201"/>
      <c r="P875" s="201"/>
      <c r="Q875" s="201"/>
      <c r="R875" s="201"/>
      <c r="S875" s="201"/>
      <c r="T875" s="202"/>
      <c r="U875" s="13"/>
      <c r="V875" s="13"/>
      <c r="W875" s="13"/>
      <c r="X875" s="13"/>
      <c r="Y875" s="13"/>
      <c r="Z875" s="13"/>
      <c r="AA875" s="13"/>
      <c r="AB875" s="13"/>
      <c r="AC875" s="13"/>
      <c r="AD875" s="13"/>
      <c r="AE875" s="13"/>
      <c r="AT875" s="197" t="s">
        <v>265</v>
      </c>
      <c r="AU875" s="197" t="s">
        <v>85</v>
      </c>
      <c r="AV875" s="13" t="s">
        <v>82</v>
      </c>
      <c r="AW875" s="13" t="s">
        <v>32</v>
      </c>
      <c r="AX875" s="13" t="s">
        <v>75</v>
      </c>
      <c r="AY875" s="197" t="s">
        <v>257</v>
      </c>
    </row>
    <row r="876" s="14" customFormat="1">
      <c r="A876" s="14"/>
      <c r="B876" s="203"/>
      <c r="C876" s="14"/>
      <c r="D876" s="196" t="s">
        <v>265</v>
      </c>
      <c r="E876" s="204" t="s">
        <v>1</v>
      </c>
      <c r="F876" s="205" t="s">
        <v>4695</v>
      </c>
      <c r="G876" s="14"/>
      <c r="H876" s="206">
        <v>27.41</v>
      </c>
      <c r="I876" s="207"/>
      <c r="J876" s="14"/>
      <c r="K876" s="14"/>
      <c r="L876" s="203"/>
      <c r="M876" s="208"/>
      <c r="N876" s="209"/>
      <c r="O876" s="209"/>
      <c r="P876" s="209"/>
      <c r="Q876" s="209"/>
      <c r="R876" s="209"/>
      <c r="S876" s="209"/>
      <c r="T876" s="210"/>
      <c r="U876" s="14"/>
      <c r="V876" s="14"/>
      <c r="W876" s="14"/>
      <c r="X876" s="14"/>
      <c r="Y876" s="14"/>
      <c r="Z876" s="14"/>
      <c r="AA876" s="14"/>
      <c r="AB876" s="14"/>
      <c r="AC876" s="14"/>
      <c r="AD876" s="14"/>
      <c r="AE876" s="14"/>
      <c r="AT876" s="204" t="s">
        <v>265</v>
      </c>
      <c r="AU876" s="204" t="s">
        <v>85</v>
      </c>
      <c r="AV876" s="14" t="s">
        <v>85</v>
      </c>
      <c r="AW876" s="14" t="s">
        <v>32</v>
      </c>
      <c r="AX876" s="14" t="s">
        <v>75</v>
      </c>
      <c r="AY876" s="204" t="s">
        <v>257</v>
      </c>
    </row>
    <row r="877" s="13" customFormat="1">
      <c r="A877" s="13"/>
      <c r="B877" s="195"/>
      <c r="C877" s="13"/>
      <c r="D877" s="196" t="s">
        <v>265</v>
      </c>
      <c r="E877" s="197" t="s">
        <v>1</v>
      </c>
      <c r="F877" s="198" t="s">
        <v>4696</v>
      </c>
      <c r="G877" s="13"/>
      <c r="H877" s="197" t="s">
        <v>1</v>
      </c>
      <c r="I877" s="199"/>
      <c r="J877" s="13"/>
      <c r="K877" s="13"/>
      <c r="L877" s="195"/>
      <c r="M877" s="200"/>
      <c r="N877" s="201"/>
      <c r="O877" s="201"/>
      <c r="P877" s="201"/>
      <c r="Q877" s="201"/>
      <c r="R877" s="201"/>
      <c r="S877" s="201"/>
      <c r="T877" s="202"/>
      <c r="U877" s="13"/>
      <c r="V877" s="13"/>
      <c r="W877" s="13"/>
      <c r="X877" s="13"/>
      <c r="Y877" s="13"/>
      <c r="Z877" s="13"/>
      <c r="AA877" s="13"/>
      <c r="AB877" s="13"/>
      <c r="AC877" s="13"/>
      <c r="AD877" s="13"/>
      <c r="AE877" s="13"/>
      <c r="AT877" s="197" t="s">
        <v>265</v>
      </c>
      <c r="AU877" s="197" t="s">
        <v>85</v>
      </c>
      <c r="AV877" s="13" t="s">
        <v>82</v>
      </c>
      <c r="AW877" s="13" t="s">
        <v>32</v>
      </c>
      <c r="AX877" s="13" t="s">
        <v>75</v>
      </c>
      <c r="AY877" s="197" t="s">
        <v>257</v>
      </c>
    </row>
    <row r="878" s="14" customFormat="1">
      <c r="A878" s="14"/>
      <c r="B878" s="203"/>
      <c r="C878" s="14"/>
      <c r="D878" s="196" t="s">
        <v>265</v>
      </c>
      <c r="E878" s="204" t="s">
        <v>1</v>
      </c>
      <c r="F878" s="205" t="s">
        <v>4697</v>
      </c>
      <c r="G878" s="14"/>
      <c r="H878" s="206">
        <v>28.359999999999999</v>
      </c>
      <c r="I878" s="207"/>
      <c r="J878" s="14"/>
      <c r="K878" s="14"/>
      <c r="L878" s="203"/>
      <c r="M878" s="208"/>
      <c r="N878" s="209"/>
      <c r="O878" s="209"/>
      <c r="P878" s="209"/>
      <c r="Q878" s="209"/>
      <c r="R878" s="209"/>
      <c r="S878" s="209"/>
      <c r="T878" s="210"/>
      <c r="U878" s="14"/>
      <c r="V878" s="14"/>
      <c r="W878" s="14"/>
      <c r="X878" s="14"/>
      <c r="Y878" s="14"/>
      <c r="Z878" s="14"/>
      <c r="AA878" s="14"/>
      <c r="AB878" s="14"/>
      <c r="AC878" s="14"/>
      <c r="AD878" s="14"/>
      <c r="AE878" s="14"/>
      <c r="AT878" s="204" t="s">
        <v>265</v>
      </c>
      <c r="AU878" s="204" t="s">
        <v>85</v>
      </c>
      <c r="AV878" s="14" t="s">
        <v>85</v>
      </c>
      <c r="AW878" s="14" t="s">
        <v>32</v>
      </c>
      <c r="AX878" s="14" t="s">
        <v>75</v>
      </c>
      <c r="AY878" s="204" t="s">
        <v>257</v>
      </c>
    </row>
    <row r="879" s="13" customFormat="1">
      <c r="A879" s="13"/>
      <c r="B879" s="195"/>
      <c r="C879" s="13"/>
      <c r="D879" s="196" t="s">
        <v>265</v>
      </c>
      <c r="E879" s="197" t="s">
        <v>1</v>
      </c>
      <c r="F879" s="198" t="s">
        <v>4698</v>
      </c>
      <c r="G879" s="13"/>
      <c r="H879" s="197" t="s">
        <v>1</v>
      </c>
      <c r="I879" s="199"/>
      <c r="J879" s="13"/>
      <c r="K879" s="13"/>
      <c r="L879" s="195"/>
      <c r="M879" s="200"/>
      <c r="N879" s="201"/>
      <c r="O879" s="201"/>
      <c r="P879" s="201"/>
      <c r="Q879" s="201"/>
      <c r="R879" s="201"/>
      <c r="S879" s="201"/>
      <c r="T879" s="202"/>
      <c r="U879" s="13"/>
      <c r="V879" s="13"/>
      <c r="W879" s="13"/>
      <c r="X879" s="13"/>
      <c r="Y879" s="13"/>
      <c r="Z879" s="13"/>
      <c r="AA879" s="13"/>
      <c r="AB879" s="13"/>
      <c r="AC879" s="13"/>
      <c r="AD879" s="13"/>
      <c r="AE879" s="13"/>
      <c r="AT879" s="197" t="s">
        <v>265</v>
      </c>
      <c r="AU879" s="197" t="s">
        <v>85</v>
      </c>
      <c r="AV879" s="13" t="s">
        <v>82</v>
      </c>
      <c r="AW879" s="13" t="s">
        <v>32</v>
      </c>
      <c r="AX879" s="13" t="s">
        <v>75</v>
      </c>
      <c r="AY879" s="197" t="s">
        <v>257</v>
      </c>
    </row>
    <row r="880" s="14" customFormat="1">
      <c r="A880" s="14"/>
      <c r="B880" s="203"/>
      <c r="C880" s="14"/>
      <c r="D880" s="196" t="s">
        <v>265</v>
      </c>
      <c r="E880" s="204" t="s">
        <v>1</v>
      </c>
      <c r="F880" s="205" t="s">
        <v>4699</v>
      </c>
      <c r="G880" s="14"/>
      <c r="H880" s="206">
        <v>14.01</v>
      </c>
      <c r="I880" s="207"/>
      <c r="J880" s="14"/>
      <c r="K880" s="14"/>
      <c r="L880" s="203"/>
      <c r="M880" s="208"/>
      <c r="N880" s="209"/>
      <c r="O880" s="209"/>
      <c r="P880" s="209"/>
      <c r="Q880" s="209"/>
      <c r="R880" s="209"/>
      <c r="S880" s="209"/>
      <c r="T880" s="210"/>
      <c r="U880" s="14"/>
      <c r="V880" s="14"/>
      <c r="W880" s="14"/>
      <c r="X880" s="14"/>
      <c r="Y880" s="14"/>
      <c r="Z880" s="14"/>
      <c r="AA880" s="14"/>
      <c r="AB880" s="14"/>
      <c r="AC880" s="14"/>
      <c r="AD880" s="14"/>
      <c r="AE880" s="14"/>
      <c r="AT880" s="204" t="s">
        <v>265</v>
      </c>
      <c r="AU880" s="204" t="s">
        <v>85</v>
      </c>
      <c r="AV880" s="14" t="s">
        <v>85</v>
      </c>
      <c r="AW880" s="14" t="s">
        <v>32</v>
      </c>
      <c r="AX880" s="14" t="s">
        <v>75</v>
      </c>
      <c r="AY880" s="204" t="s">
        <v>257</v>
      </c>
    </row>
    <row r="881" s="13" customFormat="1">
      <c r="A881" s="13"/>
      <c r="B881" s="195"/>
      <c r="C881" s="13"/>
      <c r="D881" s="196" t="s">
        <v>265</v>
      </c>
      <c r="E881" s="197" t="s">
        <v>1</v>
      </c>
      <c r="F881" s="198" t="s">
        <v>4684</v>
      </c>
      <c r="G881" s="13"/>
      <c r="H881" s="197" t="s">
        <v>1</v>
      </c>
      <c r="I881" s="199"/>
      <c r="J881" s="13"/>
      <c r="K881" s="13"/>
      <c r="L881" s="195"/>
      <c r="M881" s="200"/>
      <c r="N881" s="201"/>
      <c r="O881" s="201"/>
      <c r="P881" s="201"/>
      <c r="Q881" s="201"/>
      <c r="R881" s="201"/>
      <c r="S881" s="201"/>
      <c r="T881" s="202"/>
      <c r="U881" s="13"/>
      <c r="V881" s="13"/>
      <c r="W881" s="13"/>
      <c r="X881" s="13"/>
      <c r="Y881" s="13"/>
      <c r="Z881" s="13"/>
      <c r="AA881" s="13"/>
      <c r="AB881" s="13"/>
      <c r="AC881" s="13"/>
      <c r="AD881" s="13"/>
      <c r="AE881" s="13"/>
      <c r="AT881" s="197" t="s">
        <v>265</v>
      </c>
      <c r="AU881" s="197" t="s">
        <v>85</v>
      </c>
      <c r="AV881" s="13" t="s">
        <v>82</v>
      </c>
      <c r="AW881" s="13" t="s">
        <v>32</v>
      </c>
      <c r="AX881" s="13" t="s">
        <v>75</v>
      </c>
      <c r="AY881" s="197" t="s">
        <v>257</v>
      </c>
    </row>
    <row r="882" s="14" customFormat="1">
      <c r="A882" s="14"/>
      <c r="B882" s="203"/>
      <c r="C882" s="14"/>
      <c r="D882" s="196" t="s">
        <v>265</v>
      </c>
      <c r="E882" s="204" t="s">
        <v>1</v>
      </c>
      <c r="F882" s="205" t="s">
        <v>4700</v>
      </c>
      <c r="G882" s="14"/>
      <c r="H882" s="206">
        <v>22.989999999999998</v>
      </c>
      <c r="I882" s="207"/>
      <c r="J882" s="14"/>
      <c r="K882" s="14"/>
      <c r="L882" s="203"/>
      <c r="M882" s="208"/>
      <c r="N882" s="209"/>
      <c r="O882" s="209"/>
      <c r="P882" s="209"/>
      <c r="Q882" s="209"/>
      <c r="R882" s="209"/>
      <c r="S882" s="209"/>
      <c r="T882" s="210"/>
      <c r="U882" s="14"/>
      <c r="V882" s="14"/>
      <c r="W882" s="14"/>
      <c r="X882" s="14"/>
      <c r="Y882" s="14"/>
      <c r="Z882" s="14"/>
      <c r="AA882" s="14"/>
      <c r="AB882" s="14"/>
      <c r="AC882" s="14"/>
      <c r="AD882" s="14"/>
      <c r="AE882" s="14"/>
      <c r="AT882" s="204" t="s">
        <v>265</v>
      </c>
      <c r="AU882" s="204" t="s">
        <v>85</v>
      </c>
      <c r="AV882" s="14" t="s">
        <v>85</v>
      </c>
      <c r="AW882" s="14" t="s">
        <v>32</v>
      </c>
      <c r="AX882" s="14" t="s">
        <v>75</v>
      </c>
      <c r="AY882" s="204" t="s">
        <v>257</v>
      </c>
    </row>
    <row r="883" s="13" customFormat="1">
      <c r="A883" s="13"/>
      <c r="B883" s="195"/>
      <c r="C883" s="13"/>
      <c r="D883" s="196" t="s">
        <v>265</v>
      </c>
      <c r="E883" s="197" t="s">
        <v>1</v>
      </c>
      <c r="F883" s="198" t="s">
        <v>4701</v>
      </c>
      <c r="G883" s="13"/>
      <c r="H883" s="197" t="s">
        <v>1</v>
      </c>
      <c r="I883" s="199"/>
      <c r="J883" s="13"/>
      <c r="K883" s="13"/>
      <c r="L883" s="195"/>
      <c r="M883" s="200"/>
      <c r="N883" s="201"/>
      <c r="O883" s="201"/>
      <c r="P883" s="201"/>
      <c r="Q883" s="201"/>
      <c r="R883" s="201"/>
      <c r="S883" s="201"/>
      <c r="T883" s="202"/>
      <c r="U883" s="13"/>
      <c r="V883" s="13"/>
      <c r="W883" s="13"/>
      <c r="X883" s="13"/>
      <c r="Y883" s="13"/>
      <c r="Z883" s="13"/>
      <c r="AA883" s="13"/>
      <c r="AB883" s="13"/>
      <c r="AC883" s="13"/>
      <c r="AD883" s="13"/>
      <c r="AE883" s="13"/>
      <c r="AT883" s="197" t="s">
        <v>265</v>
      </c>
      <c r="AU883" s="197" t="s">
        <v>85</v>
      </c>
      <c r="AV883" s="13" t="s">
        <v>82</v>
      </c>
      <c r="AW883" s="13" t="s">
        <v>32</v>
      </c>
      <c r="AX883" s="13" t="s">
        <v>75</v>
      </c>
      <c r="AY883" s="197" t="s">
        <v>257</v>
      </c>
    </row>
    <row r="884" s="14" customFormat="1">
      <c r="A884" s="14"/>
      <c r="B884" s="203"/>
      <c r="C884" s="14"/>
      <c r="D884" s="196" t="s">
        <v>265</v>
      </c>
      <c r="E884" s="204" t="s">
        <v>1</v>
      </c>
      <c r="F884" s="205" t="s">
        <v>4702</v>
      </c>
      <c r="G884" s="14"/>
      <c r="H884" s="206">
        <v>10.09</v>
      </c>
      <c r="I884" s="207"/>
      <c r="J884" s="14"/>
      <c r="K884" s="14"/>
      <c r="L884" s="203"/>
      <c r="M884" s="208"/>
      <c r="N884" s="209"/>
      <c r="O884" s="209"/>
      <c r="P884" s="209"/>
      <c r="Q884" s="209"/>
      <c r="R884" s="209"/>
      <c r="S884" s="209"/>
      <c r="T884" s="210"/>
      <c r="U884" s="14"/>
      <c r="V884" s="14"/>
      <c r="W884" s="14"/>
      <c r="X884" s="14"/>
      <c r="Y884" s="14"/>
      <c r="Z884" s="14"/>
      <c r="AA884" s="14"/>
      <c r="AB884" s="14"/>
      <c r="AC884" s="14"/>
      <c r="AD884" s="14"/>
      <c r="AE884" s="14"/>
      <c r="AT884" s="204" t="s">
        <v>265</v>
      </c>
      <c r="AU884" s="204" t="s">
        <v>85</v>
      </c>
      <c r="AV884" s="14" t="s">
        <v>85</v>
      </c>
      <c r="AW884" s="14" t="s">
        <v>32</v>
      </c>
      <c r="AX884" s="14" t="s">
        <v>75</v>
      </c>
      <c r="AY884" s="204" t="s">
        <v>257</v>
      </c>
    </row>
    <row r="885" s="13" customFormat="1">
      <c r="A885" s="13"/>
      <c r="B885" s="195"/>
      <c r="C885" s="13"/>
      <c r="D885" s="196" t="s">
        <v>265</v>
      </c>
      <c r="E885" s="197" t="s">
        <v>1</v>
      </c>
      <c r="F885" s="198" t="s">
        <v>4703</v>
      </c>
      <c r="G885" s="13"/>
      <c r="H885" s="197" t="s">
        <v>1</v>
      </c>
      <c r="I885" s="199"/>
      <c r="J885" s="13"/>
      <c r="K885" s="13"/>
      <c r="L885" s="195"/>
      <c r="M885" s="200"/>
      <c r="N885" s="201"/>
      <c r="O885" s="201"/>
      <c r="P885" s="201"/>
      <c r="Q885" s="201"/>
      <c r="R885" s="201"/>
      <c r="S885" s="201"/>
      <c r="T885" s="202"/>
      <c r="U885" s="13"/>
      <c r="V885" s="13"/>
      <c r="W885" s="13"/>
      <c r="X885" s="13"/>
      <c r="Y885" s="13"/>
      <c r="Z885" s="13"/>
      <c r="AA885" s="13"/>
      <c r="AB885" s="13"/>
      <c r="AC885" s="13"/>
      <c r="AD885" s="13"/>
      <c r="AE885" s="13"/>
      <c r="AT885" s="197" t="s">
        <v>265</v>
      </c>
      <c r="AU885" s="197" t="s">
        <v>85</v>
      </c>
      <c r="AV885" s="13" t="s">
        <v>82</v>
      </c>
      <c r="AW885" s="13" t="s">
        <v>32</v>
      </c>
      <c r="AX885" s="13" t="s">
        <v>75</v>
      </c>
      <c r="AY885" s="197" t="s">
        <v>257</v>
      </c>
    </row>
    <row r="886" s="14" customFormat="1">
      <c r="A886" s="14"/>
      <c r="B886" s="203"/>
      <c r="C886" s="14"/>
      <c r="D886" s="196" t="s">
        <v>265</v>
      </c>
      <c r="E886" s="204" t="s">
        <v>1</v>
      </c>
      <c r="F886" s="205" t="s">
        <v>4704</v>
      </c>
      <c r="G886" s="14"/>
      <c r="H886" s="206">
        <v>42.5</v>
      </c>
      <c r="I886" s="207"/>
      <c r="J886" s="14"/>
      <c r="K886" s="14"/>
      <c r="L886" s="203"/>
      <c r="M886" s="208"/>
      <c r="N886" s="209"/>
      <c r="O886" s="209"/>
      <c r="P886" s="209"/>
      <c r="Q886" s="209"/>
      <c r="R886" s="209"/>
      <c r="S886" s="209"/>
      <c r="T886" s="210"/>
      <c r="U886" s="14"/>
      <c r="V886" s="14"/>
      <c r="W886" s="14"/>
      <c r="X886" s="14"/>
      <c r="Y886" s="14"/>
      <c r="Z886" s="14"/>
      <c r="AA886" s="14"/>
      <c r="AB886" s="14"/>
      <c r="AC886" s="14"/>
      <c r="AD886" s="14"/>
      <c r="AE886" s="14"/>
      <c r="AT886" s="204" t="s">
        <v>265</v>
      </c>
      <c r="AU886" s="204" t="s">
        <v>85</v>
      </c>
      <c r="AV886" s="14" t="s">
        <v>85</v>
      </c>
      <c r="AW886" s="14" t="s">
        <v>32</v>
      </c>
      <c r="AX886" s="14" t="s">
        <v>75</v>
      </c>
      <c r="AY886" s="204" t="s">
        <v>257</v>
      </c>
    </row>
    <row r="887" s="13" customFormat="1">
      <c r="A887" s="13"/>
      <c r="B887" s="195"/>
      <c r="C887" s="13"/>
      <c r="D887" s="196" t="s">
        <v>265</v>
      </c>
      <c r="E887" s="197" t="s">
        <v>1</v>
      </c>
      <c r="F887" s="198" t="s">
        <v>4705</v>
      </c>
      <c r="G887" s="13"/>
      <c r="H887" s="197" t="s">
        <v>1</v>
      </c>
      <c r="I887" s="199"/>
      <c r="J887" s="13"/>
      <c r="K887" s="13"/>
      <c r="L887" s="195"/>
      <c r="M887" s="200"/>
      <c r="N887" s="201"/>
      <c r="O887" s="201"/>
      <c r="P887" s="201"/>
      <c r="Q887" s="201"/>
      <c r="R887" s="201"/>
      <c r="S887" s="201"/>
      <c r="T887" s="202"/>
      <c r="U887" s="13"/>
      <c r="V887" s="13"/>
      <c r="W887" s="13"/>
      <c r="X887" s="13"/>
      <c r="Y887" s="13"/>
      <c r="Z887" s="13"/>
      <c r="AA887" s="13"/>
      <c r="AB887" s="13"/>
      <c r="AC887" s="13"/>
      <c r="AD887" s="13"/>
      <c r="AE887" s="13"/>
      <c r="AT887" s="197" t="s">
        <v>265</v>
      </c>
      <c r="AU887" s="197" t="s">
        <v>85</v>
      </c>
      <c r="AV887" s="13" t="s">
        <v>82</v>
      </c>
      <c r="AW887" s="13" t="s">
        <v>32</v>
      </c>
      <c r="AX887" s="13" t="s">
        <v>75</v>
      </c>
      <c r="AY887" s="197" t="s">
        <v>257</v>
      </c>
    </row>
    <row r="888" s="14" customFormat="1">
      <c r="A888" s="14"/>
      <c r="B888" s="203"/>
      <c r="C888" s="14"/>
      <c r="D888" s="196" t="s">
        <v>265</v>
      </c>
      <c r="E888" s="204" t="s">
        <v>1</v>
      </c>
      <c r="F888" s="205" t="s">
        <v>4706</v>
      </c>
      <c r="G888" s="14"/>
      <c r="H888" s="206">
        <v>4.4699999999999998</v>
      </c>
      <c r="I888" s="207"/>
      <c r="J888" s="14"/>
      <c r="K888" s="14"/>
      <c r="L888" s="203"/>
      <c r="M888" s="208"/>
      <c r="N888" s="209"/>
      <c r="O888" s="209"/>
      <c r="P888" s="209"/>
      <c r="Q888" s="209"/>
      <c r="R888" s="209"/>
      <c r="S888" s="209"/>
      <c r="T888" s="210"/>
      <c r="U888" s="14"/>
      <c r="V888" s="14"/>
      <c r="W888" s="14"/>
      <c r="X888" s="14"/>
      <c r="Y888" s="14"/>
      <c r="Z888" s="14"/>
      <c r="AA888" s="14"/>
      <c r="AB888" s="14"/>
      <c r="AC888" s="14"/>
      <c r="AD888" s="14"/>
      <c r="AE888" s="14"/>
      <c r="AT888" s="204" t="s">
        <v>265</v>
      </c>
      <c r="AU888" s="204" t="s">
        <v>85</v>
      </c>
      <c r="AV888" s="14" t="s">
        <v>85</v>
      </c>
      <c r="AW888" s="14" t="s">
        <v>32</v>
      </c>
      <c r="AX888" s="14" t="s">
        <v>75</v>
      </c>
      <c r="AY888" s="204" t="s">
        <v>257</v>
      </c>
    </row>
    <row r="889" s="13" customFormat="1">
      <c r="A889" s="13"/>
      <c r="B889" s="195"/>
      <c r="C889" s="13"/>
      <c r="D889" s="196" t="s">
        <v>265</v>
      </c>
      <c r="E889" s="197" t="s">
        <v>1</v>
      </c>
      <c r="F889" s="198" t="s">
        <v>4707</v>
      </c>
      <c r="G889" s="13"/>
      <c r="H889" s="197" t="s">
        <v>1</v>
      </c>
      <c r="I889" s="199"/>
      <c r="J889" s="13"/>
      <c r="K889" s="13"/>
      <c r="L889" s="195"/>
      <c r="M889" s="200"/>
      <c r="N889" s="201"/>
      <c r="O889" s="201"/>
      <c r="P889" s="201"/>
      <c r="Q889" s="201"/>
      <c r="R889" s="201"/>
      <c r="S889" s="201"/>
      <c r="T889" s="202"/>
      <c r="U889" s="13"/>
      <c r="V889" s="13"/>
      <c r="W889" s="13"/>
      <c r="X889" s="13"/>
      <c r="Y889" s="13"/>
      <c r="Z889" s="13"/>
      <c r="AA889" s="13"/>
      <c r="AB889" s="13"/>
      <c r="AC889" s="13"/>
      <c r="AD889" s="13"/>
      <c r="AE889" s="13"/>
      <c r="AT889" s="197" t="s">
        <v>265</v>
      </c>
      <c r="AU889" s="197" t="s">
        <v>85</v>
      </c>
      <c r="AV889" s="13" t="s">
        <v>82</v>
      </c>
      <c r="AW889" s="13" t="s">
        <v>32</v>
      </c>
      <c r="AX889" s="13" t="s">
        <v>75</v>
      </c>
      <c r="AY889" s="197" t="s">
        <v>257</v>
      </c>
    </row>
    <row r="890" s="14" customFormat="1">
      <c r="A890" s="14"/>
      <c r="B890" s="203"/>
      <c r="C890" s="14"/>
      <c r="D890" s="196" t="s">
        <v>265</v>
      </c>
      <c r="E890" s="204" t="s">
        <v>1</v>
      </c>
      <c r="F890" s="205" t="s">
        <v>4708</v>
      </c>
      <c r="G890" s="14"/>
      <c r="H890" s="206">
        <v>9.8900000000000006</v>
      </c>
      <c r="I890" s="207"/>
      <c r="J890" s="14"/>
      <c r="K890" s="14"/>
      <c r="L890" s="203"/>
      <c r="M890" s="208"/>
      <c r="N890" s="209"/>
      <c r="O890" s="209"/>
      <c r="P890" s="209"/>
      <c r="Q890" s="209"/>
      <c r="R890" s="209"/>
      <c r="S890" s="209"/>
      <c r="T890" s="210"/>
      <c r="U890" s="14"/>
      <c r="V890" s="14"/>
      <c r="W890" s="14"/>
      <c r="X890" s="14"/>
      <c r="Y890" s="14"/>
      <c r="Z890" s="14"/>
      <c r="AA890" s="14"/>
      <c r="AB890" s="14"/>
      <c r="AC890" s="14"/>
      <c r="AD890" s="14"/>
      <c r="AE890" s="14"/>
      <c r="AT890" s="204" t="s">
        <v>265</v>
      </c>
      <c r="AU890" s="204" t="s">
        <v>85</v>
      </c>
      <c r="AV890" s="14" t="s">
        <v>85</v>
      </c>
      <c r="AW890" s="14" t="s">
        <v>32</v>
      </c>
      <c r="AX890" s="14" t="s">
        <v>75</v>
      </c>
      <c r="AY890" s="204" t="s">
        <v>257</v>
      </c>
    </row>
    <row r="891" s="13" customFormat="1">
      <c r="A891" s="13"/>
      <c r="B891" s="195"/>
      <c r="C891" s="13"/>
      <c r="D891" s="196" t="s">
        <v>265</v>
      </c>
      <c r="E891" s="197" t="s">
        <v>1</v>
      </c>
      <c r="F891" s="198" t="s">
        <v>4709</v>
      </c>
      <c r="G891" s="13"/>
      <c r="H891" s="197" t="s">
        <v>1</v>
      </c>
      <c r="I891" s="199"/>
      <c r="J891" s="13"/>
      <c r="K891" s="13"/>
      <c r="L891" s="195"/>
      <c r="M891" s="200"/>
      <c r="N891" s="201"/>
      <c r="O891" s="201"/>
      <c r="P891" s="201"/>
      <c r="Q891" s="201"/>
      <c r="R891" s="201"/>
      <c r="S891" s="201"/>
      <c r="T891" s="202"/>
      <c r="U891" s="13"/>
      <c r="V891" s="13"/>
      <c r="W891" s="13"/>
      <c r="X891" s="13"/>
      <c r="Y891" s="13"/>
      <c r="Z891" s="13"/>
      <c r="AA891" s="13"/>
      <c r="AB891" s="13"/>
      <c r="AC891" s="13"/>
      <c r="AD891" s="13"/>
      <c r="AE891" s="13"/>
      <c r="AT891" s="197" t="s">
        <v>265</v>
      </c>
      <c r="AU891" s="197" t="s">
        <v>85</v>
      </c>
      <c r="AV891" s="13" t="s">
        <v>82</v>
      </c>
      <c r="AW891" s="13" t="s">
        <v>32</v>
      </c>
      <c r="AX891" s="13" t="s">
        <v>75</v>
      </c>
      <c r="AY891" s="197" t="s">
        <v>257</v>
      </c>
    </row>
    <row r="892" s="14" customFormat="1">
      <c r="A892" s="14"/>
      <c r="B892" s="203"/>
      <c r="C892" s="14"/>
      <c r="D892" s="196" t="s">
        <v>265</v>
      </c>
      <c r="E892" s="204" t="s">
        <v>1</v>
      </c>
      <c r="F892" s="205" t="s">
        <v>4710</v>
      </c>
      <c r="G892" s="14"/>
      <c r="H892" s="206">
        <v>2.0899999999999999</v>
      </c>
      <c r="I892" s="207"/>
      <c r="J892" s="14"/>
      <c r="K892" s="14"/>
      <c r="L892" s="203"/>
      <c r="M892" s="208"/>
      <c r="N892" s="209"/>
      <c r="O892" s="209"/>
      <c r="P892" s="209"/>
      <c r="Q892" s="209"/>
      <c r="R892" s="209"/>
      <c r="S892" s="209"/>
      <c r="T892" s="210"/>
      <c r="U892" s="14"/>
      <c r="V892" s="14"/>
      <c r="W892" s="14"/>
      <c r="X892" s="14"/>
      <c r="Y892" s="14"/>
      <c r="Z892" s="14"/>
      <c r="AA892" s="14"/>
      <c r="AB892" s="14"/>
      <c r="AC892" s="14"/>
      <c r="AD892" s="14"/>
      <c r="AE892" s="14"/>
      <c r="AT892" s="204" t="s">
        <v>265</v>
      </c>
      <c r="AU892" s="204" t="s">
        <v>85</v>
      </c>
      <c r="AV892" s="14" t="s">
        <v>85</v>
      </c>
      <c r="AW892" s="14" t="s">
        <v>32</v>
      </c>
      <c r="AX892" s="14" t="s">
        <v>75</v>
      </c>
      <c r="AY892" s="204" t="s">
        <v>257</v>
      </c>
    </row>
    <row r="893" s="13" customFormat="1">
      <c r="A893" s="13"/>
      <c r="B893" s="195"/>
      <c r="C893" s="13"/>
      <c r="D893" s="196" t="s">
        <v>265</v>
      </c>
      <c r="E893" s="197" t="s">
        <v>1</v>
      </c>
      <c r="F893" s="198" t="s">
        <v>4711</v>
      </c>
      <c r="G893" s="13"/>
      <c r="H893" s="197" t="s">
        <v>1</v>
      </c>
      <c r="I893" s="199"/>
      <c r="J893" s="13"/>
      <c r="K893" s="13"/>
      <c r="L893" s="195"/>
      <c r="M893" s="200"/>
      <c r="N893" s="201"/>
      <c r="O893" s="201"/>
      <c r="P893" s="201"/>
      <c r="Q893" s="201"/>
      <c r="R893" s="201"/>
      <c r="S893" s="201"/>
      <c r="T893" s="202"/>
      <c r="U893" s="13"/>
      <c r="V893" s="13"/>
      <c r="W893" s="13"/>
      <c r="X893" s="13"/>
      <c r="Y893" s="13"/>
      <c r="Z893" s="13"/>
      <c r="AA893" s="13"/>
      <c r="AB893" s="13"/>
      <c r="AC893" s="13"/>
      <c r="AD893" s="13"/>
      <c r="AE893" s="13"/>
      <c r="AT893" s="197" t="s">
        <v>265</v>
      </c>
      <c r="AU893" s="197" t="s">
        <v>85</v>
      </c>
      <c r="AV893" s="13" t="s">
        <v>82</v>
      </c>
      <c r="AW893" s="13" t="s">
        <v>32</v>
      </c>
      <c r="AX893" s="13" t="s">
        <v>75</v>
      </c>
      <c r="AY893" s="197" t="s">
        <v>257</v>
      </c>
    </row>
    <row r="894" s="14" customFormat="1">
      <c r="A894" s="14"/>
      <c r="B894" s="203"/>
      <c r="C894" s="14"/>
      <c r="D894" s="196" t="s">
        <v>265</v>
      </c>
      <c r="E894" s="204" t="s">
        <v>1</v>
      </c>
      <c r="F894" s="205" t="s">
        <v>4712</v>
      </c>
      <c r="G894" s="14"/>
      <c r="H894" s="206">
        <v>19.23</v>
      </c>
      <c r="I894" s="207"/>
      <c r="J894" s="14"/>
      <c r="K894" s="14"/>
      <c r="L894" s="203"/>
      <c r="M894" s="208"/>
      <c r="N894" s="209"/>
      <c r="O894" s="209"/>
      <c r="P894" s="209"/>
      <c r="Q894" s="209"/>
      <c r="R894" s="209"/>
      <c r="S894" s="209"/>
      <c r="T894" s="210"/>
      <c r="U894" s="14"/>
      <c r="V894" s="14"/>
      <c r="W894" s="14"/>
      <c r="X894" s="14"/>
      <c r="Y894" s="14"/>
      <c r="Z894" s="14"/>
      <c r="AA894" s="14"/>
      <c r="AB894" s="14"/>
      <c r="AC894" s="14"/>
      <c r="AD894" s="14"/>
      <c r="AE894" s="14"/>
      <c r="AT894" s="204" t="s">
        <v>265</v>
      </c>
      <c r="AU894" s="204" t="s">
        <v>85</v>
      </c>
      <c r="AV894" s="14" t="s">
        <v>85</v>
      </c>
      <c r="AW894" s="14" t="s">
        <v>32</v>
      </c>
      <c r="AX894" s="14" t="s">
        <v>75</v>
      </c>
      <c r="AY894" s="204" t="s">
        <v>257</v>
      </c>
    </row>
    <row r="895" s="15" customFormat="1">
      <c r="A895" s="15"/>
      <c r="B895" s="211"/>
      <c r="C895" s="15"/>
      <c r="D895" s="196" t="s">
        <v>265</v>
      </c>
      <c r="E895" s="212" t="s">
        <v>1</v>
      </c>
      <c r="F895" s="213" t="s">
        <v>271</v>
      </c>
      <c r="G895" s="15"/>
      <c r="H895" s="214">
        <v>496.79000000000008</v>
      </c>
      <c r="I895" s="215"/>
      <c r="J895" s="15"/>
      <c r="K895" s="15"/>
      <c r="L895" s="211"/>
      <c r="M895" s="216"/>
      <c r="N895" s="217"/>
      <c r="O895" s="217"/>
      <c r="P895" s="217"/>
      <c r="Q895" s="217"/>
      <c r="R895" s="217"/>
      <c r="S895" s="217"/>
      <c r="T895" s="218"/>
      <c r="U895" s="15"/>
      <c r="V895" s="15"/>
      <c r="W895" s="15"/>
      <c r="X895" s="15"/>
      <c r="Y895" s="15"/>
      <c r="Z895" s="15"/>
      <c r="AA895" s="15"/>
      <c r="AB895" s="15"/>
      <c r="AC895" s="15"/>
      <c r="AD895" s="15"/>
      <c r="AE895" s="15"/>
      <c r="AT895" s="212" t="s">
        <v>265</v>
      </c>
      <c r="AU895" s="212" t="s">
        <v>85</v>
      </c>
      <c r="AV895" s="15" t="s">
        <v>108</v>
      </c>
      <c r="AW895" s="15" t="s">
        <v>32</v>
      </c>
      <c r="AX895" s="15" t="s">
        <v>82</v>
      </c>
      <c r="AY895" s="212" t="s">
        <v>257</v>
      </c>
    </row>
    <row r="896" s="2" customFormat="1" ht="33" customHeight="1">
      <c r="A896" s="38"/>
      <c r="B896" s="181"/>
      <c r="C896" s="182" t="s">
        <v>678</v>
      </c>
      <c r="D896" s="182" t="s">
        <v>259</v>
      </c>
      <c r="E896" s="183" t="s">
        <v>2083</v>
      </c>
      <c r="F896" s="184" t="s">
        <v>2084</v>
      </c>
      <c r="G896" s="185" t="s">
        <v>422</v>
      </c>
      <c r="H896" s="186">
        <v>528.73000000000002</v>
      </c>
      <c r="I896" s="187"/>
      <c r="J896" s="188">
        <f>ROUND(I896*H896,2)</f>
        <v>0</v>
      </c>
      <c r="K896" s="184" t="s">
        <v>1</v>
      </c>
      <c r="L896" s="39"/>
      <c r="M896" s="189" t="s">
        <v>1</v>
      </c>
      <c r="N896" s="190" t="s">
        <v>40</v>
      </c>
      <c r="O896" s="77"/>
      <c r="P896" s="191">
        <f>O896*H896</f>
        <v>0</v>
      </c>
      <c r="Q896" s="191">
        <v>0.00029999999999999997</v>
      </c>
      <c r="R896" s="191">
        <f>Q896*H896</f>
        <v>0.15861899999999998</v>
      </c>
      <c r="S896" s="191">
        <v>0</v>
      </c>
      <c r="T896" s="192">
        <f>S896*H896</f>
        <v>0</v>
      </c>
      <c r="U896" s="38"/>
      <c r="V896" s="38"/>
      <c r="W896" s="38"/>
      <c r="X896" s="38"/>
      <c r="Y896" s="38"/>
      <c r="Z896" s="38"/>
      <c r="AA896" s="38"/>
      <c r="AB896" s="38"/>
      <c r="AC896" s="38"/>
      <c r="AD896" s="38"/>
      <c r="AE896" s="38"/>
      <c r="AR896" s="193" t="s">
        <v>364</v>
      </c>
      <c r="AT896" s="193" t="s">
        <v>259</v>
      </c>
      <c r="AU896" s="193" t="s">
        <v>85</v>
      </c>
      <c r="AY896" s="19" t="s">
        <v>257</v>
      </c>
      <c r="BE896" s="194">
        <f>IF(N896="základní",J896,0)</f>
        <v>0</v>
      </c>
      <c r="BF896" s="194">
        <f>IF(N896="snížená",J896,0)</f>
        <v>0</v>
      </c>
      <c r="BG896" s="194">
        <f>IF(N896="zákl. přenesená",J896,0)</f>
        <v>0</v>
      </c>
      <c r="BH896" s="194">
        <f>IF(N896="sníž. přenesená",J896,0)</f>
        <v>0</v>
      </c>
      <c r="BI896" s="194">
        <f>IF(N896="nulová",J896,0)</f>
        <v>0</v>
      </c>
      <c r="BJ896" s="19" t="s">
        <v>82</v>
      </c>
      <c r="BK896" s="194">
        <f>ROUND(I896*H896,2)</f>
        <v>0</v>
      </c>
      <c r="BL896" s="19" t="s">
        <v>364</v>
      </c>
      <c r="BM896" s="193" t="s">
        <v>831</v>
      </c>
    </row>
    <row r="897" s="13" customFormat="1">
      <c r="A897" s="13"/>
      <c r="B897" s="195"/>
      <c r="C897" s="13"/>
      <c r="D897" s="196" t="s">
        <v>265</v>
      </c>
      <c r="E897" s="197" t="s">
        <v>1</v>
      </c>
      <c r="F897" s="198" t="s">
        <v>4647</v>
      </c>
      <c r="G897" s="13"/>
      <c r="H897" s="197" t="s">
        <v>1</v>
      </c>
      <c r="I897" s="199"/>
      <c r="J897" s="13"/>
      <c r="K897" s="13"/>
      <c r="L897" s="195"/>
      <c r="M897" s="200"/>
      <c r="N897" s="201"/>
      <c r="O897" s="201"/>
      <c r="P897" s="201"/>
      <c r="Q897" s="201"/>
      <c r="R897" s="201"/>
      <c r="S897" s="201"/>
      <c r="T897" s="202"/>
      <c r="U897" s="13"/>
      <c r="V897" s="13"/>
      <c r="W897" s="13"/>
      <c r="X897" s="13"/>
      <c r="Y897" s="13"/>
      <c r="Z897" s="13"/>
      <c r="AA897" s="13"/>
      <c r="AB897" s="13"/>
      <c r="AC897" s="13"/>
      <c r="AD897" s="13"/>
      <c r="AE897" s="13"/>
      <c r="AT897" s="197" t="s">
        <v>265</v>
      </c>
      <c r="AU897" s="197" t="s">
        <v>85</v>
      </c>
      <c r="AV897" s="13" t="s">
        <v>82</v>
      </c>
      <c r="AW897" s="13" t="s">
        <v>32</v>
      </c>
      <c r="AX897" s="13" t="s">
        <v>75</v>
      </c>
      <c r="AY897" s="197" t="s">
        <v>257</v>
      </c>
    </row>
    <row r="898" s="14" customFormat="1">
      <c r="A898" s="14"/>
      <c r="B898" s="203"/>
      <c r="C898" s="14"/>
      <c r="D898" s="196" t="s">
        <v>265</v>
      </c>
      <c r="E898" s="204" t="s">
        <v>1</v>
      </c>
      <c r="F898" s="205" t="s">
        <v>4844</v>
      </c>
      <c r="G898" s="14"/>
      <c r="H898" s="206">
        <v>26.48</v>
      </c>
      <c r="I898" s="207"/>
      <c r="J898" s="14"/>
      <c r="K898" s="14"/>
      <c r="L898" s="203"/>
      <c r="M898" s="208"/>
      <c r="N898" s="209"/>
      <c r="O898" s="209"/>
      <c r="P898" s="209"/>
      <c r="Q898" s="209"/>
      <c r="R898" s="209"/>
      <c r="S898" s="209"/>
      <c r="T898" s="210"/>
      <c r="U898" s="14"/>
      <c r="V898" s="14"/>
      <c r="W898" s="14"/>
      <c r="X898" s="14"/>
      <c r="Y898" s="14"/>
      <c r="Z898" s="14"/>
      <c r="AA898" s="14"/>
      <c r="AB898" s="14"/>
      <c r="AC898" s="14"/>
      <c r="AD898" s="14"/>
      <c r="AE898" s="14"/>
      <c r="AT898" s="204" t="s">
        <v>265</v>
      </c>
      <c r="AU898" s="204" t="s">
        <v>85</v>
      </c>
      <c r="AV898" s="14" t="s">
        <v>85</v>
      </c>
      <c r="AW898" s="14" t="s">
        <v>32</v>
      </c>
      <c r="AX898" s="14" t="s">
        <v>75</v>
      </c>
      <c r="AY898" s="204" t="s">
        <v>257</v>
      </c>
    </row>
    <row r="899" s="13" customFormat="1">
      <c r="A899" s="13"/>
      <c r="B899" s="195"/>
      <c r="C899" s="13"/>
      <c r="D899" s="196" t="s">
        <v>265</v>
      </c>
      <c r="E899" s="197" t="s">
        <v>1</v>
      </c>
      <c r="F899" s="198" t="s">
        <v>4649</v>
      </c>
      <c r="G899" s="13"/>
      <c r="H899" s="197" t="s">
        <v>1</v>
      </c>
      <c r="I899" s="199"/>
      <c r="J899" s="13"/>
      <c r="K899" s="13"/>
      <c r="L899" s="195"/>
      <c r="M899" s="200"/>
      <c r="N899" s="201"/>
      <c r="O899" s="201"/>
      <c r="P899" s="201"/>
      <c r="Q899" s="201"/>
      <c r="R899" s="201"/>
      <c r="S899" s="201"/>
      <c r="T899" s="202"/>
      <c r="U899" s="13"/>
      <c r="V899" s="13"/>
      <c r="W899" s="13"/>
      <c r="X899" s="13"/>
      <c r="Y899" s="13"/>
      <c r="Z899" s="13"/>
      <c r="AA899" s="13"/>
      <c r="AB899" s="13"/>
      <c r="AC899" s="13"/>
      <c r="AD899" s="13"/>
      <c r="AE899" s="13"/>
      <c r="AT899" s="197" t="s">
        <v>265</v>
      </c>
      <c r="AU899" s="197" t="s">
        <v>85</v>
      </c>
      <c r="AV899" s="13" t="s">
        <v>82</v>
      </c>
      <c r="AW899" s="13" t="s">
        <v>32</v>
      </c>
      <c r="AX899" s="13" t="s">
        <v>75</v>
      </c>
      <c r="AY899" s="197" t="s">
        <v>257</v>
      </c>
    </row>
    <row r="900" s="14" customFormat="1">
      <c r="A900" s="14"/>
      <c r="B900" s="203"/>
      <c r="C900" s="14"/>
      <c r="D900" s="196" t="s">
        <v>265</v>
      </c>
      <c r="E900" s="204" t="s">
        <v>1</v>
      </c>
      <c r="F900" s="205" t="s">
        <v>4845</v>
      </c>
      <c r="G900" s="14"/>
      <c r="H900" s="206">
        <v>19.640000000000001</v>
      </c>
      <c r="I900" s="207"/>
      <c r="J900" s="14"/>
      <c r="K900" s="14"/>
      <c r="L900" s="203"/>
      <c r="M900" s="208"/>
      <c r="N900" s="209"/>
      <c r="O900" s="209"/>
      <c r="P900" s="209"/>
      <c r="Q900" s="209"/>
      <c r="R900" s="209"/>
      <c r="S900" s="209"/>
      <c r="T900" s="210"/>
      <c r="U900" s="14"/>
      <c r="V900" s="14"/>
      <c r="W900" s="14"/>
      <c r="X900" s="14"/>
      <c r="Y900" s="14"/>
      <c r="Z900" s="14"/>
      <c r="AA900" s="14"/>
      <c r="AB900" s="14"/>
      <c r="AC900" s="14"/>
      <c r="AD900" s="14"/>
      <c r="AE900" s="14"/>
      <c r="AT900" s="204" t="s">
        <v>265</v>
      </c>
      <c r="AU900" s="204" t="s">
        <v>85</v>
      </c>
      <c r="AV900" s="14" t="s">
        <v>85</v>
      </c>
      <c r="AW900" s="14" t="s">
        <v>32</v>
      </c>
      <c r="AX900" s="14" t="s">
        <v>75</v>
      </c>
      <c r="AY900" s="204" t="s">
        <v>257</v>
      </c>
    </row>
    <row r="901" s="13" customFormat="1">
      <c r="A901" s="13"/>
      <c r="B901" s="195"/>
      <c r="C901" s="13"/>
      <c r="D901" s="196" t="s">
        <v>265</v>
      </c>
      <c r="E901" s="197" t="s">
        <v>1</v>
      </c>
      <c r="F901" s="198" t="s">
        <v>4667</v>
      </c>
      <c r="G901" s="13"/>
      <c r="H901" s="197" t="s">
        <v>1</v>
      </c>
      <c r="I901" s="199"/>
      <c r="J901" s="13"/>
      <c r="K901" s="13"/>
      <c r="L901" s="195"/>
      <c r="M901" s="200"/>
      <c r="N901" s="201"/>
      <c r="O901" s="201"/>
      <c r="P901" s="201"/>
      <c r="Q901" s="201"/>
      <c r="R901" s="201"/>
      <c r="S901" s="201"/>
      <c r="T901" s="202"/>
      <c r="U901" s="13"/>
      <c r="V901" s="13"/>
      <c r="W901" s="13"/>
      <c r="X901" s="13"/>
      <c r="Y901" s="13"/>
      <c r="Z901" s="13"/>
      <c r="AA901" s="13"/>
      <c r="AB901" s="13"/>
      <c r="AC901" s="13"/>
      <c r="AD901" s="13"/>
      <c r="AE901" s="13"/>
      <c r="AT901" s="197" t="s">
        <v>265</v>
      </c>
      <c r="AU901" s="197" t="s">
        <v>85</v>
      </c>
      <c r="AV901" s="13" t="s">
        <v>82</v>
      </c>
      <c r="AW901" s="13" t="s">
        <v>32</v>
      </c>
      <c r="AX901" s="13" t="s">
        <v>75</v>
      </c>
      <c r="AY901" s="197" t="s">
        <v>257</v>
      </c>
    </row>
    <row r="902" s="14" customFormat="1">
      <c r="A902" s="14"/>
      <c r="B902" s="203"/>
      <c r="C902" s="14"/>
      <c r="D902" s="196" t="s">
        <v>265</v>
      </c>
      <c r="E902" s="204" t="s">
        <v>1</v>
      </c>
      <c r="F902" s="205" t="s">
        <v>4846</v>
      </c>
      <c r="G902" s="14"/>
      <c r="H902" s="206">
        <v>19.800000000000001</v>
      </c>
      <c r="I902" s="207"/>
      <c r="J902" s="14"/>
      <c r="K902" s="14"/>
      <c r="L902" s="203"/>
      <c r="M902" s="208"/>
      <c r="N902" s="209"/>
      <c r="O902" s="209"/>
      <c r="P902" s="209"/>
      <c r="Q902" s="209"/>
      <c r="R902" s="209"/>
      <c r="S902" s="209"/>
      <c r="T902" s="210"/>
      <c r="U902" s="14"/>
      <c r="V902" s="14"/>
      <c r="W902" s="14"/>
      <c r="X902" s="14"/>
      <c r="Y902" s="14"/>
      <c r="Z902" s="14"/>
      <c r="AA902" s="14"/>
      <c r="AB902" s="14"/>
      <c r="AC902" s="14"/>
      <c r="AD902" s="14"/>
      <c r="AE902" s="14"/>
      <c r="AT902" s="204" t="s">
        <v>265</v>
      </c>
      <c r="AU902" s="204" t="s">
        <v>85</v>
      </c>
      <c r="AV902" s="14" t="s">
        <v>85</v>
      </c>
      <c r="AW902" s="14" t="s">
        <v>32</v>
      </c>
      <c r="AX902" s="14" t="s">
        <v>75</v>
      </c>
      <c r="AY902" s="204" t="s">
        <v>257</v>
      </c>
    </row>
    <row r="903" s="13" customFormat="1">
      <c r="A903" s="13"/>
      <c r="B903" s="195"/>
      <c r="C903" s="13"/>
      <c r="D903" s="196" t="s">
        <v>265</v>
      </c>
      <c r="E903" s="197" t="s">
        <v>1</v>
      </c>
      <c r="F903" s="198" t="s">
        <v>4669</v>
      </c>
      <c r="G903" s="13"/>
      <c r="H903" s="197" t="s">
        <v>1</v>
      </c>
      <c r="I903" s="199"/>
      <c r="J903" s="13"/>
      <c r="K903" s="13"/>
      <c r="L903" s="195"/>
      <c r="M903" s="200"/>
      <c r="N903" s="201"/>
      <c r="O903" s="201"/>
      <c r="P903" s="201"/>
      <c r="Q903" s="201"/>
      <c r="R903" s="201"/>
      <c r="S903" s="201"/>
      <c r="T903" s="202"/>
      <c r="U903" s="13"/>
      <c r="V903" s="13"/>
      <c r="W903" s="13"/>
      <c r="X903" s="13"/>
      <c r="Y903" s="13"/>
      <c r="Z903" s="13"/>
      <c r="AA903" s="13"/>
      <c r="AB903" s="13"/>
      <c r="AC903" s="13"/>
      <c r="AD903" s="13"/>
      <c r="AE903" s="13"/>
      <c r="AT903" s="197" t="s">
        <v>265</v>
      </c>
      <c r="AU903" s="197" t="s">
        <v>85</v>
      </c>
      <c r="AV903" s="13" t="s">
        <v>82</v>
      </c>
      <c r="AW903" s="13" t="s">
        <v>32</v>
      </c>
      <c r="AX903" s="13" t="s">
        <v>75</v>
      </c>
      <c r="AY903" s="197" t="s">
        <v>257</v>
      </c>
    </row>
    <row r="904" s="14" customFormat="1">
      <c r="A904" s="14"/>
      <c r="B904" s="203"/>
      <c r="C904" s="14"/>
      <c r="D904" s="196" t="s">
        <v>265</v>
      </c>
      <c r="E904" s="204" t="s">
        <v>1</v>
      </c>
      <c r="F904" s="205" t="s">
        <v>4847</v>
      </c>
      <c r="G904" s="14"/>
      <c r="H904" s="206">
        <v>15.19</v>
      </c>
      <c r="I904" s="207"/>
      <c r="J904" s="14"/>
      <c r="K904" s="14"/>
      <c r="L904" s="203"/>
      <c r="M904" s="208"/>
      <c r="N904" s="209"/>
      <c r="O904" s="209"/>
      <c r="P904" s="209"/>
      <c r="Q904" s="209"/>
      <c r="R904" s="209"/>
      <c r="S904" s="209"/>
      <c r="T904" s="210"/>
      <c r="U904" s="14"/>
      <c r="V904" s="14"/>
      <c r="W904" s="14"/>
      <c r="X904" s="14"/>
      <c r="Y904" s="14"/>
      <c r="Z904" s="14"/>
      <c r="AA904" s="14"/>
      <c r="AB904" s="14"/>
      <c r="AC904" s="14"/>
      <c r="AD904" s="14"/>
      <c r="AE904" s="14"/>
      <c r="AT904" s="204" t="s">
        <v>265</v>
      </c>
      <c r="AU904" s="204" t="s">
        <v>85</v>
      </c>
      <c r="AV904" s="14" t="s">
        <v>85</v>
      </c>
      <c r="AW904" s="14" t="s">
        <v>32</v>
      </c>
      <c r="AX904" s="14" t="s">
        <v>75</v>
      </c>
      <c r="AY904" s="204" t="s">
        <v>257</v>
      </c>
    </row>
    <row r="905" s="13" customFormat="1">
      <c r="A905" s="13"/>
      <c r="B905" s="195"/>
      <c r="C905" s="13"/>
      <c r="D905" s="196" t="s">
        <v>265</v>
      </c>
      <c r="E905" s="197" t="s">
        <v>1</v>
      </c>
      <c r="F905" s="198" t="s">
        <v>4671</v>
      </c>
      <c r="G905" s="13"/>
      <c r="H905" s="197" t="s">
        <v>1</v>
      </c>
      <c r="I905" s="199"/>
      <c r="J905" s="13"/>
      <c r="K905" s="13"/>
      <c r="L905" s="195"/>
      <c r="M905" s="200"/>
      <c r="N905" s="201"/>
      <c r="O905" s="201"/>
      <c r="P905" s="201"/>
      <c r="Q905" s="201"/>
      <c r="R905" s="201"/>
      <c r="S905" s="201"/>
      <c r="T905" s="202"/>
      <c r="U905" s="13"/>
      <c r="V905" s="13"/>
      <c r="W905" s="13"/>
      <c r="X905" s="13"/>
      <c r="Y905" s="13"/>
      <c r="Z905" s="13"/>
      <c r="AA905" s="13"/>
      <c r="AB905" s="13"/>
      <c r="AC905" s="13"/>
      <c r="AD905" s="13"/>
      <c r="AE905" s="13"/>
      <c r="AT905" s="197" t="s">
        <v>265</v>
      </c>
      <c r="AU905" s="197" t="s">
        <v>85</v>
      </c>
      <c r="AV905" s="13" t="s">
        <v>82</v>
      </c>
      <c r="AW905" s="13" t="s">
        <v>32</v>
      </c>
      <c r="AX905" s="13" t="s">
        <v>75</v>
      </c>
      <c r="AY905" s="197" t="s">
        <v>257</v>
      </c>
    </row>
    <row r="906" s="14" customFormat="1">
      <c r="A906" s="14"/>
      <c r="B906" s="203"/>
      <c r="C906" s="14"/>
      <c r="D906" s="196" t="s">
        <v>265</v>
      </c>
      <c r="E906" s="204" t="s">
        <v>1</v>
      </c>
      <c r="F906" s="205" t="s">
        <v>476</v>
      </c>
      <c r="G906" s="14"/>
      <c r="H906" s="206">
        <v>34</v>
      </c>
      <c r="I906" s="207"/>
      <c r="J906" s="14"/>
      <c r="K906" s="14"/>
      <c r="L906" s="203"/>
      <c r="M906" s="208"/>
      <c r="N906" s="209"/>
      <c r="O906" s="209"/>
      <c r="P906" s="209"/>
      <c r="Q906" s="209"/>
      <c r="R906" s="209"/>
      <c r="S906" s="209"/>
      <c r="T906" s="210"/>
      <c r="U906" s="14"/>
      <c r="V906" s="14"/>
      <c r="W906" s="14"/>
      <c r="X906" s="14"/>
      <c r="Y906" s="14"/>
      <c r="Z906" s="14"/>
      <c r="AA906" s="14"/>
      <c r="AB906" s="14"/>
      <c r="AC906" s="14"/>
      <c r="AD906" s="14"/>
      <c r="AE906" s="14"/>
      <c r="AT906" s="204" t="s">
        <v>265</v>
      </c>
      <c r="AU906" s="204" t="s">
        <v>85</v>
      </c>
      <c r="AV906" s="14" t="s">
        <v>85</v>
      </c>
      <c r="AW906" s="14" t="s">
        <v>32</v>
      </c>
      <c r="AX906" s="14" t="s">
        <v>75</v>
      </c>
      <c r="AY906" s="204" t="s">
        <v>257</v>
      </c>
    </row>
    <row r="907" s="13" customFormat="1">
      <c r="A907" s="13"/>
      <c r="B907" s="195"/>
      <c r="C907" s="13"/>
      <c r="D907" s="196" t="s">
        <v>265</v>
      </c>
      <c r="E907" s="197" t="s">
        <v>1</v>
      </c>
      <c r="F907" s="198" t="s">
        <v>4673</v>
      </c>
      <c r="G907" s="13"/>
      <c r="H907" s="197" t="s">
        <v>1</v>
      </c>
      <c r="I907" s="199"/>
      <c r="J907" s="13"/>
      <c r="K907" s="13"/>
      <c r="L907" s="195"/>
      <c r="M907" s="200"/>
      <c r="N907" s="201"/>
      <c r="O907" s="201"/>
      <c r="P907" s="201"/>
      <c r="Q907" s="201"/>
      <c r="R907" s="201"/>
      <c r="S907" s="201"/>
      <c r="T907" s="202"/>
      <c r="U907" s="13"/>
      <c r="V907" s="13"/>
      <c r="W907" s="13"/>
      <c r="X907" s="13"/>
      <c r="Y907" s="13"/>
      <c r="Z907" s="13"/>
      <c r="AA907" s="13"/>
      <c r="AB907" s="13"/>
      <c r="AC907" s="13"/>
      <c r="AD907" s="13"/>
      <c r="AE907" s="13"/>
      <c r="AT907" s="197" t="s">
        <v>265</v>
      </c>
      <c r="AU907" s="197" t="s">
        <v>85</v>
      </c>
      <c r="AV907" s="13" t="s">
        <v>82</v>
      </c>
      <c r="AW907" s="13" t="s">
        <v>32</v>
      </c>
      <c r="AX907" s="13" t="s">
        <v>75</v>
      </c>
      <c r="AY907" s="197" t="s">
        <v>257</v>
      </c>
    </row>
    <row r="908" s="14" customFormat="1">
      <c r="A908" s="14"/>
      <c r="B908" s="203"/>
      <c r="C908" s="14"/>
      <c r="D908" s="196" t="s">
        <v>265</v>
      </c>
      <c r="E908" s="204" t="s">
        <v>1</v>
      </c>
      <c r="F908" s="205" t="s">
        <v>4848</v>
      </c>
      <c r="G908" s="14"/>
      <c r="H908" s="206">
        <v>21.620000000000001</v>
      </c>
      <c r="I908" s="207"/>
      <c r="J908" s="14"/>
      <c r="K908" s="14"/>
      <c r="L908" s="203"/>
      <c r="M908" s="208"/>
      <c r="N908" s="209"/>
      <c r="O908" s="209"/>
      <c r="P908" s="209"/>
      <c r="Q908" s="209"/>
      <c r="R908" s="209"/>
      <c r="S908" s="209"/>
      <c r="T908" s="210"/>
      <c r="U908" s="14"/>
      <c r="V908" s="14"/>
      <c r="W908" s="14"/>
      <c r="X908" s="14"/>
      <c r="Y908" s="14"/>
      <c r="Z908" s="14"/>
      <c r="AA908" s="14"/>
      <c r="AB908" s="14"/>
      <c r="AC908" s="14"/>
      <c r="AD908" s="14"/>
      <c r="AE908" s="14"/>
      <c r="AT908" s="204" t="s">
        <v>265</v>
      </c>
      <c r="AU908" s="204" t="s">
        <v>85</v>
      </c>
      <c r="AV908" s="14" t="s">
        <v>85</v>
      </c>
      <c r="AW908" s="14" t="s">
        <v>32</v>
      </c>
      <c r="AX908" s="14" t="s">
        <v>75</v>
      </c>
      <c r="AY908" s="204" t="s">
        <v>257</v>
      </c>
    </row>
    <row r="909" s="13" customFormat="1">
      <c r="A909" s="13"/>
      <c r="B909" s="195"/>
      <c r="C909" s="13"/>
      <c r="D909" s="196" t="s">
        <v>265</v>
      </c>
      <c r="E909" s="197" t="s">
        <v>1</v>
      </c>
      <c r="F909" s="198" t="s">
        <v>4674</v>
      </c>
      <c r="G909" s="13"/>
      <c r="H909" s="197" t="s">
        <v>1</v>
      </c>
      <c r="I909" s="199"/>
      <c r="J909" s="13"/>
      <c r="K909" s="13"/>
      <c r="L909" s="195"/>
      <c r="M909" s="200"/>
      <c r="N909" s="201"/>
      <c r="O909" s="201"/>
      <c r="P909" s="201"/>
      <c r="Q909" s="201"/>
      <c r="R909" s="201"/>
      <c r="S909" s="201"/>
      <c r="T909" s="202"/>
      <c r="U909" s="13"/>
      <c r="V909" s="13"/>
      <c r="W909" s="13"/>
      <c r="X909" s="13"/>
      <c r="Y909" s="13"/>
      <c r="Z909" s="13"/>
      <c r="AA909" s="13"/>
      <c r="AB909" s="13"/>
      <c r="AC909" s="13"/>
      <c r="AD909" s="13"/>
      <c r="AE909" s="13"/>
      <c r="AT909" s="197" t="s">
        <v>265</v>
      </c>
      <c r="AU909" s="197" t="s">
        <v>85</v>
      </c>
      <c r="AV909" s="13" t="s">
        <v>82</v>
      </c>
      <c r="AW909" s="13" t="s">
        <v>32</v>
      </c>
      <c r="AX909" s="13" t="s">
        <v>75</v>
      </c>
      <c r="AY909" s="197" t="s">
        <v>257</v>
      </c>
    </row>
    <row r="910" s="14" customFormat="1">
      <c r="A910" s="14"/>
      <c r="B910" s="203"/>
      <c r="C910" s="14"/>
      <c r="D910" s="196" t="s">
        <v>265</v>
      </c>
      <c r="E910" s="204" t="s">
        <v>1</v>
      </c>
      <c r="F910" s="205" t="s">
        <v>4849</v>
      </c>
      <c r="G910" s="14"/>
      <c r="H910" s="206">
        <v>16.030000000000001</v>
      </c>
      <c r="I910" s="207"/>
      <c r="J910" s="14"/>
      <c r="K910" s="14"/>
      <c r="L910" s="203"/>
      <c r="M910" s="208"/>
      <c r="N910" s="209"/>
      <c r="O910" s="209"/>
      <c r="P910" s="209"/>
      <c r="Q910" s="209"/>
      <c r="R910" s="209"/>
      <c r="S910" s="209"/>
      <c r="T910" s="210"/>
      <c r="U910" s="14"/>
      <c r="V910" s="14"/>
      <c r="W910" s="14"/>
      <c r="X910" s="14"/>
      <c r="Y910" s="14"/>
      <c r="Z910" s="14"/>
      <c r="AA910" s="14"/>
      <c r="AB910" s="14"/>
      <c r="AC910" s="14"/>
      <c r="AD910" s="14"/>
      <c r="AE910" s="14"/>
      <c r="AT910" s="204" t="s">
        <v>265</v>
      </c>
      <c r="AU910" s="204" t="s">
        <v>85</v>
      </c>
      <c r="AV910" s="14" t="s">
        <v>85</v>
      </c>
      <c r="AW910" s="14" t="s">
        <v>32</v>
      </c>
      <c r="AX910" s="14" t="s">
        <v>75</v>
      </c>
      <c r="AY910" s="204" t="s">
        <v>257</v>
      </c>
    </row>
    <row r="911" s="13" customFormat="1">
      <c r="A911" s="13"/>
      <c r="B911" s="195"/>
      <c r="C911" s="13"/>
      <c r="D911" s="196" t="s">
        <v>265</v>
      </c>
      <c r="E911" s="197" t="s">
        <v>1</v>
      </c>
      <c r="F911" s="198" t="s">
        <v>4676</v>
      </c>
      <c r="G911" s="13"/>
      <c r="H911" s="197" t="s">
        <v>1</v>
      </c>
      <c r="I911" s="199"/>
      <c r="J911" s="13"/>
      <c r="K911" s="13"/>
      <c r="L911" s="195"/>
      <c r="M911" s="200"/>
      <c r="N911" s="201"/>
      <c r="O911" s="201"/>
      <c r="P911" s="201"/>
      <c r="Q911" s="201"/>
      <c r="R911" s="201"/>
      <c r="S911" s="201"/>
      <c r="T911" s="202"/>
      <c r="U911" s="13"/>
      <c r="V911" s="13"/>
      <c r="W911" s="13"/>
      <c r="X911" s="13"/>
      <c r="Y911" s="13"/>
      <c r="Z911" s="13"/>
      <c r="AA911" s="13"/>
      <c r="AB911" s="13"/>
      <c r="AC911" s="13"/>
      <c r="AD911" s="13"/>
      <c r="AE911" s="13"/>
      <c r="AT911" s="197" t="s">
        <v>265</v>
      </c>
      <c r="AU911" s="197" t="s">
        <v>85</v>
      </c>
      <c r="AV911" s="13" t="s">
        <v>82</v>
      </c>
      <c r="AW911" s="13" t="s">
        <v>32</v>
      </c>
      <c r="AX911" s="13" t="s">
        <v>75</v>
      </c>
      <c r="AY911" s="197" t="s">
        <v>257</v>
      </c>
    </row>
    <row r="912" s="14" customFormat="1">
      <c r="A912" s="14"/>
      <c r="B912" s="203"/>
      <c r="C912" s="14"/>
      <c r="D912" s="196" t="s">
        <v>265</v>
      </c>
      <c r="E912" s="204" t="s">
        <v>1</v>
      </c>
      <c r="F912" s="205" t="s">
        <v>4850</v>
      </c>
      <c r="G912" s="14"/>
      <c r="H912" s="206">
        <v>19.73</v>
      </c>
      <c r="I912" s="207"/>
      <c r="J912" s="14"/>
      <c r="K912" s="14"/>
      <c r="L912" s="203"/>
      <c r="M912" s="208"/>
      <c r="N912" s="209"/>
      <c r="O912" s="209"/>
      <c r="P912" s="209"/>
      <c r="Q912" s="209"/>
      <c r="R912" s="209"/>
      <c r="S912" s="209"/>
      <c r="T912" s="210"/>
      <c r="U912" s="14"/>
      <c r="V912" s="14"/>
      <c r="W912" s="14"/>
      <c r="X912" s="14"/>
      <c r="Y912" s="14"/>
      <c r="Z912" s="14"/>
      <c r="AA912" s="14"/>
      <c r="AB912" s="14"/>
      <c r="AC912" s="14"/>
      <c r="AD912" s="14"/>
      <c r="AE912" s="14"/>
      <c r="AT912" s="204" t="s">
        <v>265</v>
      </c>
      <c r="AU912" s="204" t="s">
        <v>85</v>
      </c>
      <c r="AV912" s="14" t="s">
        <v>85</v>
      </c>
      <c r="AW912" s="14" t="s">
        <v>32</v>
      </c>
      <c r="AX912" s="14" t="s">
        <v>75</v>
      </c>
      <c r="AY912" s="204" t="s">
        <v>257</v>
      </c>
    </row>
    <row r="913" s="13" customFormat="1">
      <c r="A913" s="13"/>
      <c r="B913" s="195"/>
      <c r="C913" s="13"/>
      <c r="D913" s="196" t="s">
        <v>265</v>
      </c>
      <c r="E913" s="197" t="s">
        <v>1</v>
      </c>
      <c r="F913" s="198" t="s">
        <v>4678</v>
      </c>
      <c r="G913" s="13"/>
      <c r="H913" s="197" t="s">
        <v>1</v>
      </c>
      <c r="I913" s="199"/>
      <c r="J913" s="13"/>
      <c r="K913" s="13"/>
      <c r="L913" s="195"/>
      <c r="M913" s="200"/>
      <c r="N913" s="201"/>
      <c r="O913" s="201"/>
      <c r="P913" s="201"/>
      <c r="Q913" s="201"/>
      <c r="R913" s="201"/>
      <c r="S913" s="201"/>
      <c r="T913" s="202"/>
      <c r="U913" s="13"/>
      <c r="V913" s="13"/>
      <c r="W913" s="13"/>
      <c r="X913" s="13"/>
      <c r="Y913" s="13"/>
      <c r="Z913" s="13"/>
      <c r="AA913" s="13"/>
      <c r="AB913" s="13"/>
      <c r="AC913" s="13"/>
      <c r="AD913" s="13"/>
      <c r="AE913" s="13"/>
      <c r="AT913" s="197" t="s">
        <v>265</v>
      </c>
      <c r="AU913" s="197" t="s">
        <v>85</v>
      </c>
      <c r="AV913" s="13" t="s">
        <v>82</v>
      </c>
      <c r="AW913" s="13" t="s">
        <v>32</v>
      </c>
      <c r="AX913" s="13" t="s">
        <v>75</v>
      </c>
      <c r="AY913" s="197" t="s">
        <v>257</v>
      </c>
    </row>
    <row r="914" s="14" customFormat="1">
      <c r="A914" s="14"/>
      <c r="B914" s="203"/>
      <c r="C914" s="14"/>
      <c r="D914" s="196" t="s">
        <v>265</v>
      </c>
      <c r="E914" s="204" t="s">
        <v>1</v>
      </c>
      <c r="F914" s="205" t="s">
        <v>4851</v>
      </c>
      <c r="G914" s="14"/>
      <c r="H914" s="206">
        <v>17.199999999999999</v>
      </c>
      <c r="I914" s="207"/>
      <c r="J914" s="14"/>
      <c r="K914" s="14"/>
      <c r="L914" s="203"/>
      <c r="M914" s="208"/>
      <c r="N914" s="209"/>
      <c r="O914" s="209"/>
      <c r="P914" s="209"/>
      <c r="Q914" s="209"/>
      <c r="R914" s="209"/>
      <c r="S914" s="209"/>
      <c r="T914" s="210"/>
      <c r="U914" s="14"/>
      <c r="V914" s="14"/>
      <c r="W914" s="14"/>
      <c r="X914" s="14"/>
      <c r="Y914" s="14"/>
      <c r="Z914" s="14"/>
      <c r="AA914" s="14"/>
      <c r="AB914" s="14"/>
      <c r="AC914" s="14"/>
      <c r="AD914" s="14"/>
      <c r="AE914" s="14"/>
      <c r="AT914" s="204" t="s">
        <v>265</v>
      </c>
      <c r="AU914" s="204" t="s">
        <v>85</v>
      </c>
      <c r="AV914" s="14" t="s">
        <v>85</v>
      </c>
      <c r="AW914" s="14" t="s">
        <v>32</v>
      </c>
      <c r="AX914" s="14" t="s">
        <v>75</v>
      </c>
      <c r="AY914" s="204" t="s">
        <v>257</v>
      </c>
    </row>
    <row r="915" s="13" customFormat="1">
      <c r="A915" s="13"/>
      <c r="B915" s="195"/>
      <c r="C915" s="13"/>
      <c r="D915" s="196" t="s">
        <v>265</v>
      </c>
      <c r="E915" s="197" t="s">
        <v>1</v>
      </c>
      <c r="F915" s="198" t="s">
        <v>4651</v>
      </c>
      <c r="G915" s="13"/>
      <c r="H915" s="197" t="s">
        <v>1</v>
      </c>
      <c r="I915" s="199"/>
      <c r="J915" s="13"/>
      <c r="K915" s="13"/>
      <c r="L915" s="195"/>
      <c r="M915" s="200"/>
      <c r="N915" s="201"/>
      <c r="O915" s="201"/>
      <c r="P915" s="201"/>
      <c r="Q915" s="201"/>
      <c r="R915" s="201"/>
      <c r="S915" s="201"/>
      <c r="T915" s="202"/>
      <c r="U915" s="13"/>
      <c r="V915" s="13"/>
      <c r="W915" s="13"/>
      <c r="X915" s="13"/>
      <c r="Y915" s="13"/>
      <c r="Z915" s="13"/>
      <c r="AA915" s="13"/>
      <c r="AB915" s="13"/>
      <c r="AC915" s="13"/>
      <c r="AD915" s="13"/>
      <c r="AE915" s="13"/>
      <c r="AT915" s="197" t="s">
        <v>265</v>
      </c>
      <c r="AU915" s="197" t="s">
        <v>85</v>
      </c>
      <c r="AV915" s="13" t="s">
        <v>82</v>
      </c>
      <c r="AW915" s="13" t="s">
        <v>32</v>
      </c>
      <c r="AX915" s="13" t="s">
        <v>75</v>
      </c>
      <c r="AY915" s="197" t="s">
        <v>257</v>
      </c>
    </row>
    <row r="916" s="14" customFormat="1">
      <c r="A916" s="14"/>
      <c r="B916" s="203"/>
      <c r="C916" s="14"/>
      <c r="D916" s="196" t="s">
        <v>265</v>
      </c>
      <c r="E916" s="204" t="s">
        <v>1</v>
      </c>
      <c r="F916" s="205" t="s">
        <v>4852</v>
      </c>
      <c r="G916" s="14"/>
      <c r="H916" s="206">
        <v>15.789999999999999</v>
      </c>
      <c r="I916" s="207"/>
      <c r="J916" s="14"/>
      <c r="K916" s="14"/>
      <c r="L916" s="203"/>
      <c r="M916" s="208"/>
      <c r="N916" s="209"/>
      <c r="O916" s="209"/>
      <c r="P916" s="209"/>
      <c r="Q916" s="209"/>
      <c r="R916" s="209"/>
      <c r="S916" s="209"/>
      <c r="T916" s="210"/>
      <c r="U916" s="14"/>
      <c r="V916" s="14"/>
      <c r="W916" s="14"/>
      <c r="X916" s="14"/>
      <c r="Y916" s="14"/>
      <c r="Z916" s="14"/>
      <c r="AA916" s="14"/>
      <c r="AB916" s="14"/>
      <c r="AC916" s="14"/>
      <c r="AD916" s="14"/>
      <c r="AE916" s="14"/>
      <c r="AT916" s="204" t="s">
        <v>265</v>
      </c>
      <c r="AU916" s="204" t="s">
        <v>85</v>
      </c>
      <c r="AV916" s="14" t="s">
        <v>85</v>
      </c>
      <c r="AW916" s="14" t="s">
        <v>32</v>
      </c>
      <c r="AX916" s="14" t="s">
        <v>75</v>
      </c>
      <c r="AY916" s="204" t="s">
        <v>257</v>
      </c>
    </row>
    <row r="917" s="13" customFormat="1">
      <c r="A917" s="13"/>
      <c r="B917" s="195"/>
      <c r="C917" s="13"/>
      <c r="D917" s="196" t="s">
        <v>265</v>
      </c>
      <c r="E917" s="197" t="s">
        <v>1</v>
      </c>
      <c r="F917" s="198" t="s">
        <v>4653</v>
      </c>
      <c r="G917" s="13"/>
      <c r="H917" s="197" t="s">
        <v>1</v>
      </c>
      <c r="I917" s="199"/>
      <c r="J917" s="13"/>
      <c r="K917" s="13"/>
      <c r="L917" s="195"/>
      <c r="M917" s="200"/>
      <c r="N917" s="201"/>
      <c r="O917" s="201"/>
      <c r="P917" s="201"/>
      <c r="Q917" s="201"/>
      <c r="R917" s="201"/>
      <c r="S917" s="201"/>
      <c r="T917" s="202"/>
      <c r="U917" s="13"/>
      <c r="V917" s="13"/>
      <c r="W917" s="13"/>
      <c r="X917" s="13"/>
      <c r="Y917" s="13"/>
      <c r="Z917" s="13"/>
      <c r="AA917" s="13"/>
      <c r="AB917" s="13"/>
      <c r="AC917" s="13"/>
      <c r="AD917" s="13"/>
      <c r="AE917" s="13"/>
      <c r="AT917" s="197" t="s">
        <v>265</v>
      </c>
      <c r="AU917" s="197" t="s">
        <v>85</v>
      </c>
      <c r="AV917" s="13" t="s">
        <v>82</v>
      </c>
      <c r="AW917" s="13" t="s">
        <v>32</v>
      </c>
      <c r="AX917" s="13" t="s">
        <v>75</v>
      </c>
      <c r="AY917" s="197" t="s">
        <v>257</v>
      </c>
    </row>
    <row r="918" s="14" customFormat="1">
      <c r="A918" s="14"/>
      <c r="B918" s="203"/>
      <c r="C918" s="14"/>
      <c r="D918" s="196" t="s">
        <v>265</v>
      </c>
      <c r="E918" s="204" t="s">
        <v>1</v>
      </c>
      <c r="F918" s="205" t="s">
        <v>4853</v>
      </c>
      <c r="G918" s="14"/>
      <c r="H918" s="206">
        <v>12.300000000000001</v>
      </c>
      <c r="I918" s="207"/>
      <c r="J918" s="14"/>
      <c r="K918" s="14"/>
      <c r="L918" s="203"/>
      <c r="M918" s="208"/>
      <c r="N918" s="209"/>
      <c r="O918" s="209"/>
      <c r="P918" s="209"/>
      <c r="Q918" s="209"/>
      <c r="R918" s="209"/>
      <c r="S918" s="209"/>
      <c r="T918" s="210"/>
      <c r="U918" s="14"/>
      <c r="V918" s="14"/>
      <c r="W918" s="14"/>
      <c r="X918" s="14"/>
      <c r="Y918" s="14"/>
      <c r="Z918" s="14"/>
      <c r="AA918" s="14"/>
      <c r="AB918" s="14"/>
      <c r="AC918" s="14"/>
      <c r="AD918" s="14"/>
      <c r="AE918" s="14"/>
      <c r="AT918" s="204" t="s">
        <v>265</v>
      </c>
      <c r="AU918" s="204" t="s">
        <v>85</v>
      </c>
      <c r="AV918" s="14" t="s">
        <v>85</v>
      </c>
      <c r="AW918" s="14" t="s">
        <v>32</v>
      </c>
      <c r="AX918" s="14" t="s">
        <v>75</v>
      </c>
      <c r="AY918" s="204" t="s">
        <v>257</v>
      </c>
    </row>
    <row r="919" s="13" customFormat="1">
      <c r="A919" s="13"/>
      <c r="B919" s="195"/>
      <c r="C919" s="13"/>
      <c r="D919" s="196" t="s">
        <v>265</v>
      </c>
      <c r="E919" s="197" t="s">
        <v>1</v>
      </c>
      <c r="F919" s="198" t="s">
        <v>4682</v>
      </c>
      <c r="G919" s="13"/>
      <c r="H919" s="197" t="s">
        <v>1</v>
      </c>
      <c r="I919" s="199"/>
      <c r="J919" s="13"/>
      <c r="K919" s="13"/>
      <c r="L919" s="195"/>
      <c r="M919" s="200"/>
      <c r="N919" s="201"/>
      <c r="O919" s="201"/>
      <c r="P919" s="201"/>
      <c r="Q919" s="201"/>
      <c r="R919" s="201"/>
      <c r="S919" s="201"/>
      <c r="T919" s="202"/>
      <c r="U919" s="13"/>
      <c r="V919" s="13"/>
      <c r="W919" s="13"/>
      <c r="X919" s="13"/>
      <c r="Y919" s="13"/>
      <c r="Z919" s="13"/>
      <c r="AA919" s="13"/>
      <c r="AB919" s="13"/>
      <c r="AC919" s="13"/>
      <c r="AD919" s="13"/>
      <c r="AE919" s="13"/>
      <c r="AT919" s="197" t="s">
        <v>265</v>
      </c>
      <c r="AU919" s="197" t="s">
        <v>85</v>
      </c>
      <c r="AV919" s="13" t="s">
        <v>82</v>
      </c>
      <c r="AW919" s="13" t="s">
        <v>32</v>
      </c>
      <c r="AX919" s="13" t="s">
        <v>75</v>
      </c>
      <c r="AY919" s="197" t="s">
        <v>257</v>
      </c>
    </row>
    <row r="920" s="14" customFormat="1">
      <c r="A920" s="14"/>
      <c r="B920" s="203"/>
      <c r="C920" s="14"/>
      <c r="D920" s="196" t="s">
        <v>265</v>
      </c>
      <c r="E920" s="204" t="s">
        <v>1</v>
      </c>
      <c r="F920" s="205" t="s">
        <v>4854</v>
      </c>
      <c r="G920" s="14"/>
      <c r="H920" s="206">
        <v>21.100000000000001</v>
      </c>
      <c r="I920" s="207"/>
      <c r="J920" s="14"/>
      <c r="K920" s="14"/>
      <c r="L920" s="203"/>
      <c r="M920" s="208"/>
      <c r="N920" s="209"/>
      <c r="O920" s="209"/>
      <c r="P920" s="209"/>
      <c r="Q920" s="209"/>
      <c r="R920" s="209"/>
      <c r="S920" s="209"/>
      <c r="T920" s="210"/>
      <c r="U920" s="14"/>
      <c r="V920" s="14"/>
      <c r="W920" s="14"/>
      <c r="X920" s="14"/>
      <c r="Y920" s="14"/>
      <c r="Z920" s="14"/>
      <c r="AA920" s="14"/>
      <c r="AB920" s="14"/>
      <c r="AC920" s="14"/>
      <c r="AD920" s="14"/>
      <c r="AE920" s="14"/>
      <c r="AT920" s="204" t="s">
        <v>265</v>
      </c>
      <c r="AU920" s="204" t="s">
        <v>85</v>
      </c>
      <c r="AV920" s="14" t="s">
        <v>85</v>
      </c>
      <c r="AW920" s="14" t="s">
        <v>32</v>
      </c>
      <c r="AX920" s="14" t="s">
        <v>75</v>
      </c>
      <c r="AY920" s="204" t="s">
        <v>257</v>
      </c>
    </row>
    <row r="921" s="13" customFormat="1">
      <c r="A921" s="13"/>
      <c r="B921" s="195"/>
      <c r="C921" s="13"/>
      <c r="D921" s="196" t="s">
        <v>265</v>
      </c>
      <c r="E921" s="197" t="s">
        <v>1</v>
      </c>
      <c r="F921" s="198" t="s">
        <v>4684</v>
      </c>
      <c r="G921" s="13"/>
      <c r="H921" s="197" t="s">
        <v>1</v>
      </c>
      <c r="I921" s="199"/>
      <c r="J921" s="13"/>
      <c r="K921" s="13"/>
      <c r="L921" s="195"/>
      <c r="M921" s="200"/>
      <c r="N921" s="201"/>
      <c r="O921" s="201"/>
      <c r="P921" s="201"/>
      <c r="Q921" s="201"/>
      <c r="R921" s="201"/>
      <c r="S921" s="201"/>
      <c r="T921" s="202"/>
      <c r="U921" s="13"/>
      <c r="V921" s="13"/>
      <c r="W921" s="13"/>
      <c r="X921" s="13"/>
      <c r="Y921" s="13"/>
      <c r="Z921" s="13"/>
      <c r="AA921" s="13"/>
      <c r="AB921" s="13"/>
      <c r="AC921" s="13"/>
      <c r="AD921" s="13"/>
      <c r="AE921" s="13"/>
      <c r="AT921" s="197" t="s">
        <v>265</v>
      </c>
      <c r="AU921" s="197" t="s">
        <v>85</v>
      </c>
      <c r="AV921" s="13" t="s">
        <v>82</v>
      </c>
      <c r="AW921" s="13" t="s">
        <v>32</v>
      </c>
      <c r="AX921" s="13" t="s">
        <v>75</v>
      </c>
      <c r="AY921" s="197" t="s">
        <v>257</v>
      </c>
    </row>
    <row r="922" s="14" customFormat="1">
      <c r="A922" s="14"/>
      <c r="B922" s="203"/>
      <c r="C922" s="14"/>
      <c r="D922" s="196" t="s">
        <v>265</v>
      </c>
      <c r="E922" s="204" t="s">
        <v>1</v>
      </c>
      <c r="F922" s="205" t="s">
        <v>4855</v>
      </c>
      <c r="G922" s="14"/>
      <c r="H922" s="206">
        <v>23.219999999999999</v>
      </c>
      <c r="I922" s="207"/>
      <c r="J922" s="14"/>
      <c r="K922" s="14"/>
      <c r="L922" s="203"/>
      <c r="M922" s="208"/>
      <c r="N922" s="209"/>
      <c r="O922" s="209"/>
      <c r="P922" s="209"/>
      <c r="Q922" s="209"/>
      <c r="R922" s="209"/>
      <c r="S922" s="209"/>
      <c r="T922" s="210"/>
      <c r="U922" s="14"/>
      <c r="V922" s="14"/>
      <c r="W922" s="14"/>
      <c r="X922" s="14"/>
      <c r="Y922" s="14"/>
      <c r="Z922" s="14"/>
      <c r="AA922" s="14"/>
      <c r="AB922" s="14"/>
      <c r="AC922" s="14"/>
      <c r="AD922" s="14"/>
      <c r="AE922" s="14"/>
      <c r="AT922" s="204" t="s">
        <v>265</v>
      </c>
      <c r="AU922" s="204" t="s">
        <v>85</v>
      </c>
      <c r="AV922" s="14" t="s">
        <v>85</v>
      </c>
      <c r="AW922" s="14" t="s">
        <v>32</v>
      </c>
      <c r="AX922" s="14" t="s">
        <v>75</v>
      </c>
      <c r="AY922" s="204" t="s">
        <v>257</v>
      </c>
    </row>
    <row r="923" s="13" customFormat="1">
      <c r="A923" s="13"/>
      <c r="B923" s="195"/>
      <c r="C923" s="13"/>
      <c r="D923" s="196" t="s">
        <v>265</v>
      </c>
      <c r="E923" s="197" t="s">
        <v>1</v>
      </c>
      <c r="F923" s="198" t="s">
        <v>4686</v>
      </c>
      <c r="G923" s="13"/>
      <c r="H923" s="197" t="s">
        <v>1</v>
      </c>
      <c r="I923" s="199"/>
      <c r="J923" s="13"/>
      <c r="K923" s="13"/>
      <c r="L923" s="195"/>
      <c r="M923" s="200"/>
      <c r="N923" s="201"/>
      <c r="O923" s="201"/>
      <c r="P923" s="201"/>
      <c r="Q923" s="201"/>
      <c r="R923" s="201"/>
      <c r="S923" s="201"/>
      <c r="T923" s="202"/>
      <c r="U923" s="13"/>
      <c r="V923" s="13"/>
      <c r="W923" s="13"/>
      <c r="X923" s="13"/>
      <c r="Y923" s="13"/>
      <c r="Z923" s="13"/>
      <c r="AA923" s="13"/>
      <c r="AB923" s="13"/>
      <c r="AC923" s="13"/>
      <c r="AD923" s="13"/>
      <c r="AE923" s="13"/>
      <c r="AT923" s="197" t="s">
        <v>265</v>
      </c>
      <c r="AU923" s="197" t="s">
        <v>85</v>
      </c>
      <c r="AV923" s="13" t="s">
        <v>82</v>
      </c>
      <c r="AW923" s="13" t="s">
        <v>32</v>
      </c>
      <c r="AX923" s="13" t="s">
        <v>75</v>
      </c>
      <c r="AY923" s="197" t="s">
        <v>257</v>
      </c>
    </row>
    <row r="924" s="14" customFormat="1">
      <c r="A924" s="14"/>
      <c r="B924" s="203"/>
      <c r="C924" s="14"/>
      <c r="D924" s="196" t="s">
        <v>265</v>
      </c>
      <c r="E924" s="204" t="s">
        <v>1</v>
      </c>
      <c r="F924" s="205" t="s">
        <v>4856</v>
      </c>
      <c r="G924" s="14"/>
      <c r="H924" s="206">
        <v>14.5</v>
      </c>
      <c r="I924" s="207"/>
      <c r="J924" s="14"/>
      <c r="K924" s="14"/>
      <c r="L924" s="203"/>
      <c r="M924" s="208"/>
      <c r="N924" s="209"/>
      <c r="O924" s="209"/>
      <c r="P924" s="209"/>
      <c r="Q924" s="209"/>
      <c r="R924" s="209"/>
      <c r="S924" s="209"/>
      <c r="T924" s="210"/>
      <c r="U924" s="14"/>
      <c r="V924" s="14"/>
      <c r="W924" s="14"/>
      <c r="X924" s="14"/>
      <c r="Y924" s="14"/>
      <c r="Z924" s="14"/>
      <c r="AA924" s="14"/>
      <c r="AB924" s="14"/>
      <c r="AC924" s="14"/>
      <c r="AD924" s="14"/>
      <c r="AE924" s="14"/>
      <c r="AT924" s="204" t="s">
        <v>265</v>
      </c>
      <c r="AU924" s="204" t="s">
        <v>85</v>
      </c>
      <c r="AV924" s="14" t="s">
        <v>85</v>
      </c>
      <c r="AW924" s="14" t="s">
        <v>32</v>
      </c>
      <c r="AX924" s="14" t="s">
        <v>75</v>
      </c>
      <c r="AY924" s="204" t="s">
        <v>257</v>
      </c>
    </row>
    <row r="925" s="13" customFormat="1">
      <c r="A925" s="13"/>
      <c r="B925" s="195"/>
      <c r="C925" s="13"/>
      <c r="D925" s="196" t="s">
        <v>265</v>
      </c>
      <c r="E925" s="197" t="s">
        <v>1</v>
      </c>
      <c r="F925" s="198" t="s">
        <v>4688</v>
      </c>
      <c r="G925" s="13"/>
      <c r="H925" s="197" t="s">
        <v>1</v>
      </c>
      <c r="I925" s="199"/>
      <c r="J925" s="13"/>
      <c r="K925" s="13"/>
      <c r="L925" s="195"/>
      <c r="M925" s="200"/>
      <c r="N925" s="201"/>
      <c r="O925" s="201"/>
      <c r="P925" s="201"/>
      <c r="Q925" s="201"/>
      <c r="R925" s="201"/>
      <c r="S925" s="201"/>
      <c r="T925" s="202"/>
      <c r="U925" s="13"/>
      <c r="V925" s="13"/>
      <c r="W925" s="13"/>
      <c r="X925" s="13"/>
      <c r="Y925" s="13"/>
      <c r="Z925" s="13"/>
      <c r="AA925" s="13"/>
      <c r="AB925" s="13"/>
      <c r="AC925" s="13"/>
      <c r="AD925" s="13"/>
      <c r="AE925" s="13"/>
      <c r="AT925" s="197" t="s">
        <v>265</v>
      </c>
      <c r="AU925" s="197" t="s">
        <v>85</v>
      </c>
      <c r="AV925" s="13" t="s">
        <v>82</v>
      </c>
      <c r="AW925" s="13" t="s">
        <v>32</v>
      </c>
      <c r="AX925" s="13" t="s">
        <v>75</v>
      </c>
      <c r="AY925" s="197" t="s">
        <v>257</v>
      </c>
    </row>
    <row r="926" s="14" customFormat="1">
      <c r="A926" s="14"/>
      <c r="B926" s="203"/>
      <c r="C926" s="14"/>
      <c r="D926" s="196" t="s">
        <v>265</v>
      </c>
      <c r="E926" s="204" t="s">
        <v>1</v>
      </c>
      <c r="F926" s="205" t="s">
        <v>4857</v>
      </c>
      <c r="G926" s="14"/>
      <c r="H926" s="206">
        <v>22.800000000000001</v>
      </c>
      <c r="I926" s="207"/>
      <c r="J926" s="14"/>
      <c r="K926" s="14"/>
      <c r="L926" s="203"/>
      <c r="M926" s="208"/>
      <c r="N926" s="209"/>
      <c r="O926" s="209"/>
      <c r="P926" s="209"/>
      <c r="Q926" s="209"/>
      <c r="R926" s="209"/>
      <c r="S926" s="209"/>
      <c r="T926" s="210"/>
      <c r="U926" s="14"/>
      <c r="V926" s="14"/>
      <c r="W926" s="14"/>
      <c r="X926" s="14"/>
      <c r="Y926" s="14"/>
      <c r="Z926" s="14"/>
      <c r="AA926" s="14"/>
      <c r="AB926" s="14"/>
      <c r="AC926" s="14"/>
      <c r="AD926" s="14"/>
      <c r="AE926" s="14"/>
      <c r="AT926" s="204" t="s">
        <v>265</v>
      </c>
      <c r="AU926" s="204" t="s">
        <v>85</v>
      </c>
      <c r="AV926" s="14" t="s">
        <v>85</v>
      </c>
      <c r="AW926" s="14" t="s">
        <v>32</v>
      </c>
      <c r="AX926" s="14" t="s">
        <v>75</v>
      </c>
      <c r="AY926" s="204" t="s">
        <v>257</v>
      </c>
    </row>
    <row r="927" s="13" customFormat="1">
      <c r="A927" s="13"/>
      <c r="B927" s="195"/>
      <c r="C927" s="13"/>
      <c r="D927" s="196" t="s">
        <v>265</v>
      </c>
      <c r="E927" s="197" t="s">
        <v>1</v>
      </c>
      <c r="F927" s="198" t="s">
        <v>4690</v>
      </c>
      <c r="G927" s="13"/>
      <c r="H927" s="197" t="s">
        <v>1</v>
      </c>
      <c r="I927" s="199"/>
      <c r="J927" s="13"/>
      <c r="K927" s="13"/>
      <c r="L927" s="195"/>
      <c r="M927" s="200"/>
      <c r="N927" s="201"/>
      <c r="O927" s="201"/>
      <c r="P927" s="201"/>
      <c r="Q927" s="201"/>
      <c r="R927" s="201"/>
      <c r="S927" s="201"/>
      <c r="T927" s="202"/>
      <c r="U927" s="13"/>
      <c r="V927" s="13"/>
      <c r="W927" s="13"/>
      <c r="X927" s="13"/>
      <c r="Y927" s="13"/>
      <c r="Z927" s="13"/>
      <c r="AA927" s="13"/>
      <c r="AB927" s="13"/>
      <c r="AC927" s="13"/>
      <c r="AD927" s="13"/>
      <c r="AE927" s="13"/>
      <c r="AT927" s="197" t="s">
        <v>265</v>
      </c>
      <c r="AU927" s="197" t="s">
        <v>85</v>
      </c>
      <c r="AV927" s="13" t="s">
        <v>82</v>
      </c>
      <c r="AW927" s="13" t="s">
        <v>32</v>
      </c>
      <c r="AX927" s="13" t="s">
        <v>75</v>
      </c>
      <c r="AY927" s="197" t="s">
        <v>257</v>
      </c>
    </row>
    <row r="928" s="14" customFormat="1">
      <c r="A928" s="14"/>
      <c r="B928" s="203"/>
      <c r="C928" s="14"/>
      <c r="D928" s="196" t="s">
        <v>265</v>
      </c>
      <c r="E928" s="204" t="s">
        <v>1</v>
      </c>
      <c r="F928" s="205" t="s">
        <v>4858</v>
      </c>
      <c r="G928" s="14"/>
      <c r="H928" s="206">
        <v>21.5</v>
      </c>
      <c r="I928" s="207"/>
      <c r="J928" s="14"/>
      <c r="K928" s="14"/>
      <c r="L928" s="203"/>
      <c r="M928" s="208"/>
      <c r="N928" s="209"/>
      <c r="O928" s="209"/>
      <c r="P928" s="209"/>
      <c r="Q928" s="209"/>
      <c r="R928" s="209"/>
      <c r="S928" s="209"/>
      <c r="T928" s="210"/>
      <c r="U928" s="14"/>
      <c r="V928" s="14"/>
      <c r="W928" s="14"/>
      <c r="X928" s="14"/>
      <c r="Y928" s="14"/>
      <c r="Z928" s="14"/>
      <c r="AA928" s="14"/>
      <c r="AB928" s="14"/>
      <c r="AC928" s="14"/>
      <c r="AD928" s="14"/>
      <c r="AE928" s="14"/>
      <c r="AT928" s="204" t="s">
        <v>265</v>
      </c>
      <c r="AU928" s="204" t="s">
        <v>85</v>
      </c>
      <c r="AV928" s="14" t="s">
        <v>85</v>
      </c>
      <c r="AW928" s="14" t="s">
        <v>32</v>
      </c>
      <c r="AX928" s="14" t="s">
        <v>75</v>
      </c>
      <c r="AY928" s="204" t="s">
        <v>257</v>
      </c>
    </row>
    <row r="929" s="13" customFormat="1">
      <c r="A929" s="13"/>
      <c r="B929" s="195"/>
      <c r="C929" s="13"/>
      <c r="D929" s="196" t="s">
        <v>265</v>
      </c>
      <c r="E929" s="197" t="s">
        <v>1</v>
      </c>
      <c r="F929" s="198" t="s">
        <v>4692</v>
      </c>
      <c r="G929" s="13"/>
      <c r="H929" s="197" t="s">
        <v>1</v>
      </c>
      <c r="I929" s="199"/>
      <c r="J929" s="13"/>
      <c r="K929" s="13"/>
      <c r="L929" s="195"/>
      <c r="M929" s="200"/>
      <c r="N929" s="201"/>
      <c r="O929" s="201"/>
      <c r="P929" s="201"/>
      <c r="Q929" s="201"/>
      <c r="R929" s="201"/>
      <c r="S929" s="201"/>
      <c r="T929" s="202"/>
      <c r="U929" s="13"/>
      <c r="V929" s="13"/>
      <c r="W929" s="13"/>
      <c r="X929" s="13"/>
      <c r="Y929" s="13"/>
      <c r="Z929" s="13"/>
      <c r="AA929" s="13"/>
      <c r="AB929" s="13"/>
      <c r="AC929" s="13"/>
      <c r="AD929" s="13"/>
      <c r="AE929" s="13"/>
      <c r="AT929" s="197" t="s">
        <v>265</v>
      </c>
      <c r="AU929" s="197" t="s">
        <v>85</v>
      </c>
      <c r="AV929" s="13" t="s">
        <v>82</v>
      </c>
      <c r="AW929" s="13" t="s">
        <v>32</v>
      </c>
      <c r="AX929" s="13" t="s">
        <v>75</v>
      </c>
      <c r="AY929" s="197" t="s">
        <v>257</v>
      </c>
    </row>
    <row r="930" s="14" customFormat="1">
      <c r="A930" s="14"/>
      <c r="B930" s="203"/>
      <c r="C930" s="14"/>
      <c r="D930" s="196" t="s">
        <v>265</v>
      </c>
      <c r="E930" s="204" t="s">
        <v>1</v>
      </c>
      <c r="F930" s="205" t="s">
        <v>4859</v>
      </c>
      <c r="G930" s="14"/>
      <c r="H930" s="206">
        <v>13.310000000000001</v>
      </c>
      <c r="I930" s="207"/>
      <c r="J930" s="14"/>
      <c r="K930" s="14"/>
      <c r="L930" s="203"/>
      <c r="M930" s="208"/>
      <c r="N930" s="209"/>
      <c r="O930" s="209"/>
      <c r="P930" s="209"/>
      <c r="Q930" s="209"/>
      <c r="R930" s="209"/>
      <c r="S930" s="209"/>
      <c r="T930" s="210"/>
      <c r="U930" s="14"/>
      <c r="V930" s="14"/>
      <c r="W930" s="14"/>
      <c r="X930" s="14"/>
      <c r="Y930" s="14"/>
      <c r="Z930" s="14"/>
      <c r="AA930" s="14"/>
      <c r="AB930" s="14"/>
      <c r="AC930" s="14"/>
      <c r="AD930" s="14"/>
      <c r="AE930" s="14"/>
      <c r="AT930" s="204" t="s">
        <v>265</v>
      </c>
      <c r="AU930" s="204" t="s">
        <v>85</v>
      </c>
      <c r="AV930" s="14" t="s">
        <v>85</v>
      </c>
      <c r="AW930" s="14" t="s">
        <v>32</v>
      </c>
      <c r="AX930" s="14" t="s">
        <v>75</v>
      </c>
      <c r="AY930" s="204" t="s">
        <v>257</v>
      </c>
    </row>
    <row r="931" s="13" customFormat="1">
      <c r="A931" s="13"/>
      <c r="B931" s="195"/>
      <c r="C931" s="13"/>
      <c r="D931" s="196" t="s">
        <v>265</v>
      </c>
      <c r="E931" s="197" t="s">
        <v>1</v>
      </c>
      <c r="F931" s="198" t="s">
        <v>4694</v>
      </c>
      <c r="G931" s="13"/>
      <c r="H931" s="197" t="s">
        <v>1</v>
      </c>
      <c r="I931" s="199"/>
      <c r="J931" s="13"/>
      <c r="K931" s="13"/>
      <c r="L931" s="195"/>
      <c r="M931" s="200"/>
      <c r="N931" s="201"/>
      <c r="O931" s="201"/>
      <c r="P931" s="201"/>
      <c r="Q931" s="201"/>
      <c r="R931" s="201"/>
      <c r="S931" s="201"/>
      <c r="T931" s="202"/>
      <c r="U931" s="13"/>
      <c r="V931" s="13"/>
      <c r="W931" s="13"/>
      <c r="X931" s="13"/>
      <c r="Y931" s="13"/>
      <c r="Z931" s="13"/>
      <c r="AA931" s="13"/>
      <c r="AB931" s="13"/>
      <c r="AC931" s="13"/>
      <c r="AD931" s="13"/>
      <c r="AE931" s="13"/>
      <c r="AT931" s="197" t="s">
        <v>265</v>
      </c>
      <c r="AU931" s="197" t="s">
        <v>85</v>
      </c>
      <c r="AV931" s="13" t="s">
        <v>82</v>
      </c>
      <c r="AW931" s="13" t="s">
        <v>32</v>
      </c>
      <c r="AX931" s="13" t="s">
        <v>75</v>
      </c>
      <c r="AY931" s="197" t="s">
        <v>257</v>
      </c>
    </row>
    <row r="932" s="14" customFormat="1">
      <c r="A932" s="14"/>
      <c r="B932" s="203"/>
      <c r="C932" s="14"/>
      <c r="D932" s="196" t="s">
        <v>265</v>
      </c>
      <c r="E932" s="204" t="s">
        <v>1</v>
      </c>
      <c r="F932" s="205" t="s">
        <v>4860</v>
      </c>
      <c r="G932" s="14"/>
      <c r="H932" s="206">
        <v>28.23</v>
      </c>
      <c r="I932" s="207"/>
      <c r="J932" s="14"/>
      <c r="K932" s="14"/>
      <c r="L932" s="203"/>
      <c r="M932" s="208"/>
      <c r="N932" s="209"/>
      <c r="O932" s="209"/>
      <c r="P932" s="209"/>
      <c r="Q932" s="209"/>
      <c r="R932" s="209"/>
      <c r="S932" s="209"/>
      <c r="T932" s="210"/>
      <c r="U932" s="14"/>
      <c r="V932" s="14"/>
      <c r="W932" s="14"/>
      <c r="X932" s="14"/>
      <c r="Y932" s="14"/>
      <c r="Z932" s="14"/>
      <c r="AA932" s="14"/>
      <c r="AB932" s="14"/>
      <c r="AC932" s="14"/>
      <c r="AD932" s="14"/>
      <c r="AE932" s="14"/>
      <c r="AT932" s="204" t="s">
        <v>265</v>
      </c>
      <c r="AU932" s="204" t="s">
        <v>85</v>
      </c>
      <c r="AV932" s="14" t="s">
        <v>85</v>
      </c>
      <c r="AW932" s="14" t="s">
        <v>32</v>
      </c>
      <c r="AX932" s="14" t="s">
        <v>75</v>
      </c>
      <c r="AY932" s="204" t="s">
        <v>257</v>
      </c>
    </row>
    <row r="933" s="13" customFormat="1">
      <c r="A933" s="13"/>
      <c r="B933" s="195"/>
      <c r="C933" s="13"/>
      <c r="D933" s="196" t="s">
        <v>265</v>
      </c>
      <c r="E933" s="197" t="s">
        <v>1</v>
      </c>
      <c r="F933" s="198" t="s">
        <v>4696</v>
      </c>
      <c r="G933" s="13"/>
      <c r="H933" s="197" t="s">
        <v>1</v>
      </c>
      <c r="I933" s="199"/>
      <c r="J933" s="13"/>
      <c r="K933" s="13"/>
      <c r="L933" s="195"/>
      <c r="M933" s="200"/>
      <c r="N933" s="201"/>
      <c r="O933" s="201"/>
      <c r="P933" s="201"/>
      <c r="Q933" s="201"/>
      <c r="R933" s="201"/>
      <c r="S933" s="201"/>
      <c r="T933" s="202"/>
      <c r="U933" s="13"/>
      <c r="V933" s="13"/>
      <c r="W933" s="13"/>
      <c r="X933" s="13"/>
      <c r="Y933" s="13"/>
      <c r="Z933" s="13"/>
      <c r="AA933" s="13"/>
      <c r="AB933" s="13"/>
      <c r="AC933" s="13"/>
      <c r="AD933" s="13"/>
      <c r="AE933" s="13"/>
      <c r="AT933" s="197" t="s">
        <v>265</v>
      </c>
      <c r="AU933" s="197" t="s">
        <v>85</v>
      </c>
      <c r="AV933" s="13" t="s">
        <v>82</v>
      </c>
      <c r="AW933" s="13" t="s">
        <v>32</v>
      </c>
      <c r="AX933" s="13" t="s">
        <v>75</v>
      </c>
      <c r="AY933" s="197" t="s">
        <v>257</v>
      </c>
    </row>
    <row r="934" s="14" customFormat="1">
      <c r="A934" s="14"/>
      <c r="B934" s="203"/>
      <c r="C934" s="14"/>
      <c r="D934" s="196" t="s">
        <v>265</v>
      </c>
      <c r="E934" s="204" t="s">
        <v>1</v>
      </c>
      <c r="F934" s="205" t="s">
        <v>4861</v>
      </c>
      <c r="G934" s="14"/>
      <c r="H934" s="206">
        <v>23.050000000000001</v>
      </c>
      <c r="I934" s="207"/>
      <c r="J934" s="14"/>
      <c r="K934" s="14"/>
      <c r="L934" s="203"/>
      <c r="M934" s="208"/>
      <c r="N934" s="209"/>
      <c r="O934" s="209"/>
      <c r="P934" s="209"/>
      <c r="Q934" s="209"/>
      <c r="R934" s="209"/>
      <c r="S934" s="209"/>
      <c r="T934" s="210"/>
      <c r="U934" s="14"/>
      <c r="V934" s="14"/>
      <c r="W934" s="14"/>
      <c r="X934" s="14"/>
      <c r="Y934" s="14"/>
      <c r="Z934" s="14"/>
      <c r="AA934" s="14"/>
      <c r="AB934" s="14"/>
      <c r="AC934" s="14"/>
      <c r="AD934" s="14"/>
      <c r="AE934" s="14"/>
      <c r="AT934" s="204" t="s">
        <v>265</v>
      </c>
      <c r="AU934" s="204" t="s">
        <v>85</v>
      </c>
      <c r="AV934" s="14" t="s">
        <v>85</v>
      </c>
      <c r="AW934" s="14" t="s">
        <v>32</v>
      </c>
      <c r="AX934" s="14" t="s">
        <v>75</v>
      </c>
      <c r="AY934" s="204" t="s">
        <v>257</v>
      </c>
    </row>
    <row r="935" s="13" customFormat="1">
      <c r="A935" s="13"/>
      <c r="B935" s="195"/>
      <c r="C935" s="13"/>
      <c r="D935" s="196" t="s">
        <v>265</v>
      </c>
      <c r="E935" s="197" t="s">
        <v>1</v>
      </c>
      <c r="F935" s="198" t="s">
        <v>4698</v>
      </c>
      <c r="G935" s="13"/>
      <c r="H935" s="197" t="s">
        <v>1</v>
      </c>
      <c r="I935" s="199"/>
      <c r="J935" s="13"/>
      <c r="K935" s="13"/>
      <c r="L935" s="195"/>
      <c r="M935" s="200"/>
      <c r="N935" s="201"/>
      <c r="O935" s="201"/>
      <c r="P935" s="201"/>
      <c r="Q935" s="201"/>
      <c r="R935" s="201"/>
      <c r="S935" s="201"/>
      <c r="T935" s="202"/>
      <c r="U935" s="13"/>
      <c r="V935" s="13"/>
      <c r="W935" s="13"/>
      <c r="X935" s="13"/>
      <c r="Y935" s="13"/>
      <c r="Z935" s="13"/>
      <c r="AA935" s="13"/>
      <c r="AB935" s="13"/>
      <c r="AC935" s="13"/>
      <c r="AD935" s="13"/>
      <c r="AE935" s="13"/>
      <c r="AT935" s="197" t="s">
        <v>265</v>
      </c>
      <c r="AU935" s="197" t="s">
        <v>85</v>
      </c>
      <c r="AV935" s="13" t="s">
        <v>82</v>
      </c>
      <c r="AW935" s="13" t="s">
        <v>32</v>
      </c>
      <c r="AX935" s="13" t="s">
        <v>75</v>
      </c>
      <c r="AY935" s="197" t="s">
        <v>257</v>
      </c>
    </row>
    <row r="936" s="14" customFormat="1">
      <c r="A936" s="14"/>
      <c r="B936" s="203"/>
      <c r="C936" s="14"/>
      <c r="D936" s="196" t="s">
        <v>265</v>
      </c>
      <c r="E936" s="204" t="s">
        <v>1</v>
      </c>
      <c r="F936" s="205" t="s">
        <v>4862</v>
      </c>
      <c r="G936" s="14"/>
      <c r="H936" s="206">
        <v>15.699999999999999</v>
      </c>
      <c r="I936" s="207"/>
      <c r="J936" s="14"/>
      <c r="K936" s="14"/>
      <c r="L936" s="203"/>
      <c r="M936" s="208"/>
      <c r="N936" s="209"/>
      <c r="O936" s="209"/>
      <c r="P936" s="209"/>
      <c r="Q936" s="209"/>
      <c r="R936" s="209"/>
      <c r="S936" s="209"/>
      <c r="T936" s="210"/>
      <c r="U936" s="14"/>
      <c r="V936" s="14"/>
      <c r="W936" s="14"/>
      <c r="X936" s="14"/>
      <c r="Y936" s="14"/>
      <c r="Z936" s="14"/>
      <c r="AA936" s="14"/>
      <c r="AB936" s="14"/>
      <c r="AC936" s="14"/>
      <c r="AD936" s="14"/>
      <c r="AE936" s="14"/>
      <c r="AT936" s="204" t="s">
        <v>265</v>
      </c>
      <c r="AU936" s="204" t="s">
        <v>85</v>
      </c>
      <c r="AV936" s="14" t="s">
        <v>85</v>
      </c>
      <c r="AW936" s="14" t="s">
        <v>32</v>
      </c>
      <c r="AX936" s="14" t="s">
        <v>75</v>
      </c>
      <c r="AY936" s="204" t="s">
        <v>257</v>
      </c>
    </row>
    <row r="937" s="13" customFormat="1">
      <c r="A937" s="13"/>
      <c r="B937" s="195"/>
      <c r="C937" s="13"/>
      <c r="D937" s="196" t="s">
        <v>265</v>
      </c>
      <c r="E937" s="197" t="s">
        <v>1</v>
      </c>
      <c r="F937" s="198" t="s">
        <v>4684</v>
      </c>
      <c r="G937" s="13"/>
      <c r="H937" s="197" t="s">
        <v>1</v>
      </c>
      <c r="I937" s="199"/>
      <c r="J937" s="13"/>
      <c r="K937" s="13"/>
      <c r="L937" s="195"/>
      <c r="M937" s="200"/>
      <c r="N937" s="201"/>
      <c r="O937" s="201"/>
      <c r="P937" s="201"/>
      <c r="Q937" s="201"/>
      <c r="R937" s="201"/>
      <c r="S937" s="201"/>
      <c r="T937" s="202"/>
      <c r="U937" s="13"/>
      <c r="V937" s="13"/>
      <c r="W937" s="13"/>
      <c r="X937" s="13"/>
      <c r="Y937" s="13"/>
      <c r="Z937" s="13"/>
      <c r="AA937" s="13"/>
      <c r="AB937" s="13"/>
      <c r="AC937" s="13"/>
      <c r="AD937" s="13"/>
      <c r="AE937" s="13"/>
      <c r="AT937" s="197" t="s">
        <v>265</v>
      </c>
      <c r="AU937" s="197" t="s">
        <v>85</v>
      </c>
      <c r="AV937" s="13" t="s">
        <v>82</v>
      </c>
      <c r="AW937" s="13" t="s">
        <v>32</v>
      </c>
      <c r="AX937" s="13" t="s">
        <v>75</v>
      </c>
      <c r="AY937" s="197" t="s">
        <v>257</v>
      </c>
    </row>
    <row r="938" s="14" customFormat="1">
      <c r="A938" s="14"/>
      <c r="B938" s="203"/>
      <c r="C938" s="14"/>
      <c r="D938" s="196" t="s">
        <v>265</v>
      </c>
      <c r="E938" s="204" t="s">
        <v>1</v>
      </c>
      <c r="F938" s="205" t="s">
        <v>4863</v>
      </c>
      <c r="G938" s="14"/>
      <c r="H938" s="206">
        <v>22.719999999999999</v>
      </c>
      <c r="I938" s="207"/>
      <c r="J938" s="14"/>
      <c r="K938" s="14"/>
      <c r="L938" s="203"/>
      <c r="M938" s="208"/>
      <c r="N938" s="209"/>
      <c r="O938" s="209"/>
      <c r="P938" s="209"/>
      <c r="Q938" s="209"/>
      <c r="R938" s="209"/>
      <c r="S938" s="209"/>
      <c r="T938" s="210"/>
      <c r="U938" s="14"/>
      <c r="V938" s="14"/>
      <c r="W938" s="14"/>
      <c r="X938" s="14"/>
      <c r="Y938" s="14"/>
      <c r="Z938" s="14"/>
      <c r="AA938" s="14"/>
      <c r="AB938" s="14"/>
      <c r="AC938" s="14"/>
      <c r="AD938" s="14"/>
      <c r="AE938" s="14"/>
      <c r="AT938" s="204" t="s">
        <v>265</v>
      </c>
      <c r="AU938" s="204" t="s">
        <v>85</v>
      </c>
      <c r="AV938" s="14" t="s">
        <v>85</v>
      </c>
      <c r="AW938" s="14" t="s">
        <v>32</v>
      </c>
      <c r="AX938" s="14" t="s">
        <v>75</v>
      </c>
      <c r="AY938" s="204" t="s">
        <v>257</v>
      </c>
    </row>
    <row r="939" s="13" customFormat="1">
      <c r="A939" s="13"/>
      <c r="B939" s="195"/>
      <c r="C939" s="13"/>
      <c r="D939" s="196" t="s">
        <v>265</v>
      </c>
      <c r="E939" s="197" t="s">
        <v>1</v>
      </c>
      <c r="F939" s="198" t="s">
        <v>4701</v>
      </c>
      <c r="G939" s="13"/>
      <c r="H939" s="197" t="s">
        <v>1</v>
      </c>
      <c r="I939" s="199"/>
      <c r="J939" s="13"/>
      <c r="K939" s="13"/>
      <c r="L939" s="195"/>
      <c r="M939" s="200"/>
      <c r="N939" s="201"/>
      <c r="O939" s="201"/>
      <c r="P939" s="201"/>
      <c r="Q939" s="201"/>
      <c r="R939" s="201"/>
      <c r="S939" s="201"/>
      <c r="T939" s="202"/>
      <c r="U939" s="13"/>
      <c r="V939" s="13"/>
      <c r="W939" s="13"/>
      <c r="X939" s="13"/>
      <c r="Y939" s="13"/>
      <c r="Z939" s="13"/>
      <c r="AA939" s="13"/>
      <c r="AB939" s="13"/>
      <c r="AC939" s="13"/>
      <c r="AD939" s="13"/>
      <c r="AE939" s="13"/>
      <c r="AT939" s="197" t="s">
        <v>265</v>
      </c>
      <c r="AU939" s="197" t="s">
        <v>85</v>
      </c>
      <c r="AV939" s="13" t="s">
        <v>82</v>
      </c>
      <c r="AW939" s="13" t="s">
        <v>32</v>
      </c>
      <c r="AX939" s="13" t="s">
        <v>75</v>
      </c>
      <c r="AY939" s="197" t="s">
        <v>257</v>
      </c>
    </row>
    <row r="940" s="14" customFormat="1">
      <c r="A940" s="14"/>
      <c r="B940" s="203"/>
      <c r="C940" s="14"/>
      <c r="D940" s="196" t="s">
        <v>265</v>
      </c>
      <c r="E940" s="204" t="s">
        <v>1</v>
      </c>
      <c r="F940" s="205" t="s">
        <v>4864</v>
      </c>
      <c r="G940" s="14"/>
      <c r="H940" s="206">
        <v>12.890000000000001</v>
      </c>
      <c r="I940" s="207"/>
      <c r="J940" s="14"/>
      <c r="K940" s="14"/>
      <c r="L940" s="203"/>
      <c r="M940" s="208"/>
      <c r="N940" s="209"/>
      <c r="O940" s="209"/>
      <c r="P940" s="209"/>
      <c r="Q940" s="209"/>
      <c r="R940" s="209"/>
      <c r="S940" s="209"/>
      <c r="T940" s="210"/>
      <c r="U940" s="14"/>
      <c r="V940" s="14"/>
      <c r="W940" s="14"/>
      <c r="X940" s="14"/>
      <c r="Y940" s="14"/>
      <c r="Z940" s="14"/>
      <c r="AA940" s="14"/>
      <c r="AB940" s="14"/>
      <c r="AC940" s="14"/>
      <c r="AD940" s="14"/>
      <c r="AE940" s="14"/>
      <c r="AT940" s="204" t="s">
        <v>265</v>
      </c>
      <c r="AU940" s="204" t="s">
        <v>85</v>
      </c>
      <c r="AV940" s="14" t="s">
        <v>85</v>
      </c>
      <c r="AW940" s="14" t="s">
        <v>32</v>
      </c>
      <c r="AX940" s="14" t="s">
        <v>75</v>
      </c>
      <c r="AY940" s="204" t="s">
        <v>257</v>
      </c>
    </row>
    <row r="941" s="13" customFormat="1">
      <c r="A941" s="13"/>
      <c r="B941" s="195"/>
      <c r="C941" s="13"/>
      <c r="D941" s="196" t="s">
        <v>265</v>
      </c>
      <c r="E941" s="197" t="s">
        <v>1</v>
      </c>
      <c r="F941" s="198" t="s">
        <v>4703</v>
      </c>
      <c r="G941" s="13"/>
      <c r="H941" s="197" t="s">
        <v>1</v>
      </c>
      <c r="I941" s="199"/>
      <c r="J941" s="13"/>
      <c r="K941" s="13"/>
      <c r="L941" s="195"/>
      <c r="M941" s="200"/>
      <c r="N941" s="201"/>
      <c r="O941" s="201"/>
      <c r="P941" s="201"/>
      <c r="Q941" s="201"/>
      <c r="R941" s="201"/>
      <c r="S941" s="201"/>
      <c r="T941" s="202"/>
      <c r="U941" s="13"/>
      <c r="V941" s="13"/>
      <c r="W941" s="13"/>
      <c r="X941" s="13"/>
      <c r="Y941" s="13"/>
      <c r="Z941" s="13"/>
      <c r="AA941" s="13"/>
      <c r="AB941" s="13"/>
      <c r="AC941" s="13"/>
      <c r="AD941" s="13"/>
      <c r="AE941" s="13"/>
      <c r="AT941" s="197" t="s">
        <v>265</v>
      </c>
      <c r="AU941" s="197" t="s">
        <v>85</v>
      </c>
      <c r="AV941" s="13" t="s">
        <v>82</v>
      </c>
      <c r="AW941" s="13" t="s">
        <v>32</v>
      </c>
      <c r="AX941" s="13" t="s">
        <v>75</v>
      </c>
      <c r="AY941" s="197" t="s">
        <v>257</v>
      </c>
    </row>
    <row r="942" s="14" customFormat="1">
      <c r="A942" s="14"/>
      <c r="B942" s="203"/>
      <c r="C942" s="14"/>
      <c r="D942" s="196" t="s">
        <v>265</v>
      </c>
      <c r="E942" s="204" t="s">
        <v>1</v>
      </c>
      <c r="F942" s="205" t="s">
        <v>4865</v>
      </c>
      <c r="G942" s="14"/>
      <c r="H942" s="206">
        <v>40.609999999999999</v>
      </c>
      <c r="I942" s="207"/>
      <c r="J942" s="14"/>
      <c r="K942" s="14"/>
      <c r="L942" s="203"/>
      <c r="M942" s="208"/>
      <c r="N942" s="209"/>
      <c r="O942" s="209"/>
      <c r="P942" s="209"/>
      <c r="Q942" s="209"/>
      <c r="R942" s="209"/>
      <c r="S942" s="209"/>
      <c r="T942" s="210"/>
      <c r="U942" s="14"/>
      <c r="V942" s="14"/>
      <c r="W942" s="14"/>
      <c r="X942" s="14"/>
      <c r="Y942" s="14"/>
      <c r="Z942" s="14"/>
      <c r="AA942" s="14"/>
      <c r="AB942" s="14"/>
      <c r="AC942" s="14"/>
      <c r="AD942" s="14"/>
      <c r="AE942" s="14"/>
      <c r="AT942" s="204" t="s">
        <v>265</v>
      </c>
      <c r="AU942" s="204" t="s">
        <v>85</v>
      </c>
      <c r="AV942" s="14" t="s">
        <v>85</v>
      </c>
      <c r="AW942" s="14" t="s">
        <v>32</v>
      </c>
      <c r="AX942" s="14" t="s">
        <v>75</v>
      </c>
      <c r="AY942" s="204" t="s">
        <v>257</v>
      </c>
    </row>
    <row r="943" s="13" customFormat="1">
      <c r="A943" s="13"/>
      <c r="B943" s="195"/>
      <c r="C943" s="13"/>
      <c r="D943" s="196" t="s">
        <v>265</v>
      </c>
      <c r="E943" s="197" t="s">
        <v>1</v>
      </c>
      <c r="F943" s="198" t="s">
        <v>4705</v>
      </c>
      <c r="G943" s="13"/>
      <c r="H943" s="197" t="s">
        <v>1</v>
      </c>
      <c r="I943" s="199"/>
      <c r="J943" s="13"/>
      <c r="K943" s="13"/>
      <c r="L943" s="195"/>
      <c r="M943" s="200"/>
      <c r="N943" s="201"/>
      <c r="O943" s="201"/>
      <c r="P943" s="201"/>
      <c r="Q943" s="201"/>
      <c r="R943" s="201"/>
      <c r="S943" s="201"/>
      <c r="T943" s="202"/>
      <c r="U943" s="13"/>
      <c r="V943" s="13"/>
      <c r="W943" s="13"/>
      <c r="X943" s="13"/>
      <c r="Y943" s="13"/>
      <c r="Z943" s="13"/>
      <c r="AA943" s="13"/>
      <c r="AB943" s="13"/>
      <c r="AC943" s="13"/>
      <c r="AD943" s="13"/>
      <c r="AE943" s="13"/>
      <c r="AT943" s="197" t="s">
        <v>265</v>
      </c>
      <c r="AU943" s="197" t="s">
        <v>85</v>
      </c>
      <c r="AV943" s="13" t="s">
        <v>82</v>
      </c>
      <c r="AW943" s="13" t="s">
        <v>32</v>
      </c>
      <c r="AX943" s="13" t="s">
        <v>75</v>
      </c>
      <c r="AY943" s="197" t="s">
        <v>257</v>
      </c>
    </row>
    <row r="944" s="14" customFormat="1">
      <c r="A944" s="14"/>
      <c r="B944" s="203"/>
      <c r="C944" s="14"/>
      <c r="D944" s="196" t="s">
        <v>265</v>
      </c>
      <c r="E944" s="204" t="s">
        <v>1</v>
      </c>
      <c r="F944" s="205" t="s">
        <v>4866</v>
      </c>
      <c r="G944" s="14"/>
      <c r="H944" s="206">
        <v>8.5600000000000005</v>
      </c>
      <c r="I944" s="207"/>
      <c r="J944" s="14"/>
      <c r="K944" s="14"/>
      <c r="L944" s="203"/>
      <c r="M944" s="208"/>
      <c r="N944" s="209"/>
      <c r="O944" s="209"/>
      <c r="P944" s="209"/>
      <c r="Q944" s="209"/>
      <c r="R944" s="209"/>
      <c r="S944" s="209"/>
      <c r="T944" s="210"/>
      <c r="U944" s="14"/>
      <c r="V944" s="14"/>
      <c r="W944" s="14"/>
      <c r="X944" s="14"/>
      <c r="Y944" s="14"/>
      <c r="Z944" s="14"/>
      <c r="AA944" s="14"/>
      <c r="AB944" s="14"/>
      <c r="AC944" s="14"/>
      <c r="AD944" s="14"/>
      <c r="AE944" s="14"/>
      <c r="AT944" s="204" t="s">
        <v>265</v>
      </c>
      <c r="AU944" s="204" t="s">
        <v>85</v>
      </c>
      <c r="AV944" s="14" t="s">
        <v>85</v>
      </c>
      <c r="AW944" s="14" t="s">
        <v>32</v>
      </c>
      <c r="AX944" s="14" t="s">
        <v>75</v>
      </c>
      <c r="AY944" s="204" t="s">
        <v>257</v>
      </c>
    </row>
    <row r="945" s="13" customFormat="1">
      <c r="A945" s="13"/>
      <c r="B945" s="195"/>
      <c r="C945" s="13"/>
      <c r="D945" s="196" t="s">
        <v>265</v>
      </c>
      <c r="E945" s="197" t="s">
        <v>1</v>
      </c>
      <c r="F945" s="198" t="s">
        <v>4707</v>
      </c>
      <c r="G945" s="13"/>
      <c r="H945" s="197" t="s">
        <v>1</v>
      </c>
      <c r="I945" s="199"/>
      <c r="J945" s="13"/>
      <c r="K945" s="13"/>
      <c r="L945" s="195"/>
      <c r="M945" s="200"/>
      <c r="N945" s="201"/>
      <c r="O945" s="201"/>
      <c r="P945" s="201"/>
      <c r="Q945" s="201"/>
      <c r="R945" s="201"/>
      <c r="S945" s="201"/>
      <c r="T945" s="202"/>
      <c r="U945" s="13"/>
      <c r="V945" s="13"/>
      <c r="W945" s="13"/>
      <c r="X945" s="13"/>
      <c r="Y945" s="13"/>
      <c r="Z945" s="13"/>
      <c r="AA945" s="13"/>
      <c r="AB945" s="13"/>
      <c r="AC945" s="13"/>
      <c r="AD945" s="13"/>
      <c r="AE945" s="13"/>
      <c r="AT945" s="197" t="s">
        <v>265</v>
      </c>
      <c r="AU945" s="197" t="s">
        <v>85</v>
      </c>
      <c r="AV945" s="13" t="s">
        <v>82</v>
      </c>
      <c r="AW945" s="13" t="s">
        <v>32</v>
      </c>
      <c r="AX945" s="13" t="s">
        <v>75</v>
      </c>
      <c r="AY945" s="197" t="s">
        <v>257</v>
      </c>
    </row>
    <row r="946" s="14" customFormat="1">
      <c r="A946" s="14"/>
      <c r="B946" s="203"/>
      <c r="C946" s="14"/>
      <c r="D946" s="196" t="s">
        <v>265</v>
      </c>
      <c r="E946" s="204" t="s">
        <v>1</v>
      </c>
      <c r="F946" s="205" t="s">
        <v>4867</v>
      </c>
      <c r="G946" s="14"/>
      <c r="H946" s="206">
        <v>14.85</v>
      </c>
      <c r="I946" s="207"/>
      <c r="J946" s="14"/>
      <c r="K946" s="14"/>
      <c r="L946" s="203"/>
      <c r="M946" s="208"/>
      <c r="N946" s="209"/>
      <c r="O946" s="209"/>
      <c r="P946" s="209"/>
      <c r="Q946" s="209"/>
      <c r="R946" s="209"/>
      <c r="S946" s="209"/>
      <c r="T946" s="210"/>
      <c r="U946" s="14"/>
      <c r="V946" s="14"/>
      <c r="W946" s="14"/>
      <c r="X946" s="14"/>
      <c r="Y946" s="14"/>
      <c r="Z946" s="14"/>
      <c r="AA946" s="14"/>
      <c r="AB946" s="14"/>
      <c r="AC946" s="14"/>
      <c r="AD946" s="14"/>
      <c r="AE946" s="14"/>
      <c r="AT946" s="204" t="s">
        <v>265</v>
      </c>
      <c r="AU946" s="204" t="s">
        <v>85</v>
      </c>
      <c r="AV946" s="14" t="s">
        <v>85</v>
      </c>
      <c r="AW946" s="14" t="s">
        <v>32</v>
      </c>
      <c r="AX946" s="14" t="s">
        <v>75</v>
      </c>
      <c r="AY946" s="204" t="s">
        <v>257</v>
      </c>
    </row>
    <row r="947" s="13" customFormat="1">
      <c r="A947" s="13"/>
      <c r="B947" s="195"/>
      <c r="C947" s="13"/>
      <c r="D947" s="196" t="s">
        <v>265</v>
      </c>
      <c r="E947" s="197" t="s">
        <v>1</v>
      </c>
      <c r="F947" s="198" t="s">
        <v>4709</v>
      </c>
      <c r="G947" s="13"/>
      <c r="H947" s="197" t="s">
        <v>1</v>
      </c>
      <c r="I947" s="199"/>
      <c r="J947" s="13"/>
      <c r="K947" s="13"/>
      <c r="L947" s="195"/>
      <c r="M947" s="200"/>
      <c r="N947" s="201"/>
      <c r="O947" s="201"/>
      <c r="P947" s="201"/>
      <c r="Q947" s="201"/>
      <c r="R947" s="201"/>
      <c r="S947" s="201"/>
      <c r="T947" s="202"/>
      <c r="U947" s="13"/>
      <c r="V947" s="13"/>
      <c r="W947" s="13"/>
      <c r="X947" s="13"/>
      <c r="Y947" s="13"/>
      <c r="Z947" s="13"/>
      <c r="AA947" s="13"/>
      <c r="AB947" s="13"/>
      <c r="AC947" s="13"/>
      <c r="AD947" s="13"/>
      <c r="AE947" s="13"/>
      <c r="AT947" s="197" t="s">
        <v>265</v>
      </c>
      <c r="AU947" s="197" t="s">
        <v>85</v>
      </c>
      <c r="AV947" s="13" t="s">
        <v>82</v>
      </c>
      <c r="AW947" s="13" t="s">
        <v>32</v>
      </c>
      <c r="AX947" s="13" t="s">
        <v>75</v>
      </c>
      <c r="AY947" s="197" t="s">
        <v>257</v>
      </c>
    </row>
    <row r="948" s="14" customFormat="1">
      <c r="A948" s="14"/>
      <c r="B948" s="203"/>
      <c r="C948" s="14"/>
      <c r="D948" s="196" t="s">
        <v>265</v>
      </c>
      <c r="E948" s="204" t="s">
        <v>1</v>
      </c>
      <c r="F948" s="205" t="s">
        <v>4868</v>
      </c>
      <c r="G948" s="14"/>
      <c r="H948" s="206">
        <v>6.7599999999999998</v>
      </c>
      <c r="I948" s="207"/>
      <c r="J948" s="14"/>
      <c r="K948" s="14"/>
      <c r="L948" s="203"/>
      <c r="M948" s="208"/>
      <c r="N948" s="209"/>
      <c r="O948" s="209"/>
      <c r="P948" s="209"/>
      <c r="Q948" s="209"/>
      <c r="R948" s="209"/>
      <c r="S948" s="209"/>
      <c r="T948" s="210"/>
      <c r="U948" s="14"/>
      <c r="V948" s="14"/>
      <c r="W948" s="14"/>
      <c r="X948" s="14"/>
      <c r="Y948" s="14"/>
      <c r="Z948" s="14"/>
      <c r="AA948" s="14"/>
      <c r="AB948" s="14"/>
      <c r="AC948" s="14"/>
      <c r="AD948" s="14"/>
      <c r="AE948" s="14"/>
      <c r="AT948" s="204" t="s">
        <v>265</v>
      </c>
      <c r="AU948" s="204" t="s">
        <v>85</v>
      </c>
      <c r="AV948" s="14" t="s">
        <v>85</v>
      </c>
      <c r="AW948" s="14" t="s">
        <v>32</v>
      </c>
      <c r="AX948" s="14" t="s">
        <v>75</v>
      </c>
      <c r="AY948" s="204" t="s">
        <v>257</v>
      </c>
    </row>
    <row r="949" s="13" customFormat="1">
      <c r="A949" s="13"/>
      <c r="B949" s="195"/>
      <c r="C949" s="13"/>
      <c r="D949" s="196" t="s">
        <v>265</v>
      </c>
      <c r="E949" s="197" t="s">
        <v>1</v>
      </c>
      <c r="F949" s="198" t="s">
        <v>4711</v>
      </c>
      <c r="G949" s="13"/>
      <c r="H949" s="197" t="s">
        <v>1</v>
      </c>
      <c r="I949" s="199"/>
      <c r="J949" s="13"/>
      <c r="K949" s="13"/>
      <c r="L949" s="195"/>
      <c r="M949" s="200"/>
      <c r="N949" s="201"/>
      <c r="O949" s="201"/>
      <c r="P949" s="201"/>
      <c r="Q949" s="201"/>
      <c r="R949" s="201"/>
      <c r="S949" s="201"/>
      <c r="T949" s="202"/>
      <c r="U949" s="13"/>
      <c r="V949" s="13"/>
      <c r="W949" s="13"/>
      <c r="X949" s="13"/>
      <c r="Y949" s="13"/>
      <c r="Z949" s="13"/>
      <c r="AA949" s="13"/>
      <c r="AB949" s="13"/>
      <c r="AC949" s="13"/>
      <c r="AD949" s="13"/>
      <c r="AE949" s="13"/>
      <c r="AT949" s="197" t="s">
        <v>265</v>
      </c>
      <c r="AU949" s="197" t="s">
        <v>85</v>
      </c>
      <c r="AV949" s="13" t="s">
        <v>82</v>
      </c>
      <c r="AW949" s="13" t="s">
        <v>32</v>
      </c>
      <c r="AX949" s="13" t="s">
        <v>75</v>
      </c>
      <c r="AY949" s="197" t="s">
        <v>257</v>
      </c>
    </row>
    <row r="950" s="14" customFormat="1">
      <c r="A950" s="14"/>
      <c r="B950" s="203"/>
      <c r="C950" s="14"/>
      <c r="D950" s="196" t="s">
        <v>265</v>
      </c>
      <c r="E950" s="204" t="s">
        <v>1</v>
      </c>
      <c r="F950" s="205" t="s">
        <v>4869</v>
      </c>
      <c r="G950" s="14"/>
      <c r="H950" s="206">
        <v>21.149999999999999</v>
      </c>
      <c r="I950" s="207"/>
      <c r="J950" s="14"/>
      <c r="K950" s="14"/>
      <c r="L950" s="203"/>
      <c r="M950" s="208"/>
      <c r="N950" s="209"/>
      <c r="O950" s="209"/>
      <c r="P950" s="209"/>
      <c r="Q950" s="209"/>
      <c r="R950" s="209"/>
      <c r="S950" s="209"/>
      <c r="T950" s="210"/>
      <c r="U950" s="14"/>
      <c r="V950" s="14"/>
      <c r="W950" s="14"/>
      <c r="X950" s="14"/>
      <c r="Y950" s="14"/>
      <c r="Z950" s="14"/>
      <c r="AA950" s="14"/>
      <c r="AB950" s="14"/>
      <c r="AC950" s="14"/>
      <c r="AD950" s="14"/>
      <c r="AE950" s="14"/>
      <c r="AT950" s="204" t="s">
        <v>265</v>
      </c>
      <c r="AU950" s="204" t="s">
        <v>85</v>
      </c>
      <c r="AV950" s="14" t="s">
        <v>85</v>
      </c>
      <c r="AW950" s="14" t="s">
        <v>32</v>
      </c>
      <c r="AX950" s="14" t="s">
        <v>75</v>
      </c>
      <c r="AY950" s="204" t="s">
        <v>257</v>
      </c>
    </row>
    <row r="951" s="15" customFormat="1">
      <c r="A951" s="15"/>
      <c r="B951" s="211"/>
      <c r="C951" s="15"/>
      <c r="D951" s="196" t="s">
        <v>265</v>
      </c>
      <c r="E951" s="212" t="s">
        <v>1</v>
      </c>
      <c r="F951" s="213" t="s">
        <v>271</v>
      </c>
      <c r="G951" s="15"/>
      <c r="H951" s="214">
        <v>528.73000000000002</v>
      </c>
      <c r="I951" s="215"/>
      <c r="J951" s="15"/>
      <c r="K951" s="15"/>
      <c r="L951" s="211"/>
      <c r="M951" s="216"/>
      <c r="N951" s="217"/>
      <c r="O951" s="217"/>
      <c r="P951" s="217"/>
      <c r="Q951" s="217"/>
      <c r="R951" s="217"/>
      <c r="S951" s="217"/>
      <c r="T951" s="218"/>
      <c r="U951" s="15"/>
      <c r="V951" s="15"/>
      <c r="W951" s="15"/>
      <c r="X951" s="15"/>
      <c r="Y951" s="15"/>
      <c r="Z951" s="15"/>
      <c r="AA951" s="15"/>
      <c r="AB951" s="15"/>
      <c r="AC951" s="15"/>
      <c r="AD951" s="15"/>
      <c r="AE951" s="15"/>
      <c r="AT951" s="212" t="s">
        <v>265</v>
      </c>
      <c r="AU951" s="212" t="s">
        <v>85</v>
      </c>
      <c r="AV951" s="15" t="s">
        <v>108</v>
      </c>
      <c r="AW951" s="15" t="s">
        <v>32</v>
      </c>
      <c r="AX951" s="15" t="s">
        <v>82</v>
      </c>
      <c r="AY951" s="212" t="s">
        <v>257</v>
      </c>
    </row>
    <row r="952" s="2" customFormat="1" ht="24.15" customHeight="1">
      <c r="A952" s="38"/>
      <c r="B952" s="181"/>
      <c r="C952" s="227" t="s">
        <v>682</v>
      </c>
      <c r="D952" s="227" t="s">
        <v>315</v>
      </c>
      <c r="E952" s="228" t="s">
        <v>4870</v>
      </c>
      <c r="F952" s="229" t="s">
        <v>2088</v>
      </c>
      <c r="G952" s="230" t="s">
        <v>323</v>
      </c>
      <c r="H952" s="231">
        <v>729.971</v>
      </c>
      <c r="I952" s="232"/>
      <c r="J952" s="233">
        <f>ROUND(I952*H952,2)</f>
        <v>0</v>
      </c>
      <c r="K952" s="229" t="s">
        <v>1</v>
      </c>
      <c r="L952" s="234"/>
      <c r="M952" s="235" t="s">
        <v>1</v>
      </c>
      <c r="N952" s="236" t="s">
        <v>40</v>
      </c>
      <c r="O952" s="77"/>
      <c r="P952" s="191">
        <f>O952*H952</f>
        <v>0</v>
      </c>
      <c r="Q952" s="191">
        <v>0</v>
      </c>
      <c r="R952" s="191">
        <f>Q952*H952</f>
        <v>0</v>
      </c>
      <c r="S952" s="191">
        <v>0</v>
      </c>
      <c r="T952" s="192">
        <f>S952*H952</f>
        <v>0</v>
      </c>
      <c r="U952" s="38"/>
      <c r="V952" s="38"/>
      <c r="W952" s="38"/>
      <c r="X952" s="38"/>
      <c r="Y952" s="38"/>
      <c r="Z952" s="38"/>
      <c r="AA952" s="38"/>
      <c r="AB952" s="38"/>
      <c r="AC952" s="38"/>
      <c r="AD952" s="38"/>
      <c r="AE952" s="38"/>
      <c r="AR952" s="193" t="s">
        <v>462</v>
      </c>
      <c r="AT952" s="193" t="s">
        <v>315</v>
      </c>
      <c r="AU952" s="193" t="s">
        <v>85</v>
      </c>
      <c r="AY952" s="19" t="s">
        <v>257</v>
      </c>
      <c r="BE952" s="194">
        <f>IF(N952="základní",J952,0)</f>
        <v>0</v>
      </c>
      <c r="BF952" s="194">
        <f>IF(N952="snížená",J952,0)</f>
        <v>0</v>
      </c>
      <c r="BG952" s="194">
        <f>IF(N952="zákl. přenesená",J952,0)</f>
        <v>0</v>
      </c>
      <c r="BH952" s="194">
        <f>IF(N952="sníž. přenesená",J952,0)</f>
        <v>0</v>
      </c>
      <c r="BI952" s="194">
        <f>IF(N952="nulová",J952,0)</f>
        <v>0</v>
      </c>
      <c r="BJ952" s="19" t="s">
        <v>82</v>
      </c>
      <c r="BK952" s="194">
        <f>ROUND(I952*H952,2)</f>
        <v>0</v>
      </c>
      <c r="BL952" s="19" t="s">
        <v>364</v>
      </c>
      <c r="BM952" s="193" t="s">
        <v>854</v>
      </c>
    </row>
    <row r="953" s="13" customFormat="1">
      <c r="A953" s="13"/>
      <c r="B953" s="195"/>
      <c r="C953" s="13"/>
      <c r="D953" s="196" t="s">
        <v>265</v>
      </c>
      <c r="E953" s="197" t="s">
        <v>1</v>
      </c>
      <c r="F953" s="198" t="s">
        <v>4871</v>
      </c>
      <c r="G953" s="13"/>
      <c r="H953" s="197" t="s">
        <v>1</v>
      </c>
      <c r="I953" s="199"/>
      <c r="J953" s="13"/>
      <c r="K953" s="13"/>
      <c r="L953" s="195"/>
      <c r="M953" s="200"/>
      <c r="N953" s="201"/>
      <c r="O953" s="201"/>
      <c r="P953" s="201"/>
      <c r="Q953" s="201"/>
      <c r="R953" s="201"/>
      <c r="S953" s="201"/>
      <c r="T953" s="202"/>
      <c r="U953" s="13"/>
      <c r="V953" s="13"/>
      <c r="W953" s="13"/>
      <c r="X953" s="13"/>
      <c r="Y953" s="13"/>
      <c r="Z953" s="13"/>
      <c r="AA953" s="13"/>
      <c r="AB953" s="13"/>
      <c r="AC953" s="13"/>
      <c r="AD953" s="13"/>
      <c r="AE953" s="13"/>
      <c r="AT953" s="197" t="s">
        <v>265</v>
      </c>
      <c r="AU953" s="197" t="s">
        <v>85</v>
      </c>
      <c r="AV953" s="13" t="s">
        <v>82</v>
      </c>
      <c r="AW953" s="13" t="s">
        <v>32</v>
      </c>
      <c r="AX953" s="13" t="s">
        <v>75</v>
      </c>
      <c r="AY953" s="197" t="s">
        <v>257</v>
      </c>
    </row>
    <row r="954" s="14" customFormat="1">
      <c r="A954" s="14"/>
      <c r="B954" s="203"/>
      <c r="C954" s="14"/>
      <c r="D954" s="196" t="s">
        <v>265</v>
      </c>
      <c r="E954" s="204" t="s">
        <v>1</v>
      </c>
      <c r="F954" s="205" t="s">
        <v>4872</v>
      </c>
      <c r="G954" s="14"/>
      <c r="H954" s="206">
        <v>571.30899999999997</v>
      </c>
      <c r="I954" s="207"/>
      <c r="J954" s="14"/>
      <c r="K954" s="14"/>
      <c r="L954" s="203"/>
      <c r="M954" s="208"/>
      <c r="N954" s="209"/>
      <c r="O954" s="209"/>
      <c r="P954" s="209"/>
      <c r="Q954" s="209"/>
      <c r="R954" s="209"/>
      <c r="S954" s="209"/>
      <c r="T954" s="210"/>
      <c r="U954" s="14"/>
      <c r="V954" s="14"/>
      <c r="W954" s="14"/>
      <c r="X954" s="14"/>
      <c r="Y954" s="14"/>
      <c r="Z954" s="14"/>
      <c r="AA954" s="14"/>
      <c r="AB954" s="14"/>
      <c r="AC954" s="14"/>
      <c r="AD954" s="14"/>
      <c r="AE954" s="14"/>
      <c r="AT954" s="204" t="s">
        <v>265</v>
      </c>
      <c r="AU954" s="204" t="s">
        <v>85</v>
      </c>
      <c r="AV954" s="14" t="s">
        <v>85</v>
      </c>
      <c r="AW954" s="14" t="s">
        <v>32</v>
      </c>
      <c r="AX954" s="14" t="s">
        <v>75</v>
      </c>
      <c r="AY954" s="204" t="s">
        <v>257</v>
      </c>
    </row>
    <row r="955" s="13" customFormat="1">
      <c r="A955" s="13"/>
      <c r="B955" s="195"/>
      <c r="C955" s="13"/>
      <c r="D955" s="196" t="s">
        <v>265</v>
      </c>
      <c r="E955" s="197" t="s">
        <v>1</v>
      </c>
      <c r="F955" s="198" t="s">
        <v>4873</v>
      </c>
      <c r="G955" s="13"/>
      <c r="H955" s="197" t="s">
        <v>1</v>
      </c>
      <c r="I955" s="199"/>
      <c r="J955" s="13"/>
      <c r="K955" s="13"/>
      <c r="L955" s="195"/>
      <c r="M955" s="200"/>
      <c r="N955" s="201"/>
      <c r="O955" s="201"/>
      <c r="P955" s="201"/>
      <c r="Q955" s="201"/>
      <c r="R955" s="201"/>
      <c r="S955" s="201"/>
      <c r="T955" s="202"/>
      <c r="U955" s="13"/>
      <c r="V955" s="13"/>
      <c r="W955" s="13"/>
      <c r="X955" s="13"/>
      <c r="Y955" s="13"/>
      <c r="Z955" s="13"/>
      <c r="AA955" s="13"/>
      <c r="AB955" s="13"/>
      <c r="AC955" s="13"/>
      <c r="AD955" s="13"/>
      <c r="AE955" s="13"/>
      <c r="AT955" s="197" t="s">
        <v>265</v>
      </c>
      <c r="AU955" s="197" t="s">
        <v>85</v>
      </c>
      <c r="AV955" s="13" t="s">
        <v>82</v>
      </c>
      <c r="AW955" s="13" t="s">
        <v>32</v>
      </c>
      <c r="AX955" s="13" t="s">
        <v>75</v>
      </c>
      <c r="AY955" s="197" t="s">
        <v>257</v>
      </c>
    </row>
    <row r="956" s="14" customFormat="1">
      <c r="A956" s="14"/>
      <c r="B956" s="203"/>
      <c r="C956" s="14"/>
      <c r="D956" s="196" t="s">
        <v>265</v>
      </c>
      <c r="E956" s="204" t="s">
        <v>1</v>
      </c>
      <c r="F956" s="205" t="s">
        <v>4874</v>
      </c>
      <c r="G956" s="14"/>
      <c r="H956" s="206">
        <v>63.448</v>
      </c>
      <c r="I956" s="207"/>
      <c r="J956" s="14"/>
      <c r="K956" s="14"/>
      <c r="L956" s="203"/>
      <c r="M956" s="208"/>
      <c r="N956" s="209"/>
      <c r="O956" s="209"/>
      <c r="P956" s="209"/>
      <c r="Q956" s="209"/>
      <c r="R956" s="209"/>
      <c r="S956" s="209"/>
      <c r="T956" s="210"/>
      <c r="U956" s="14"/>
      <c r="V956" s="14"/>
      <c r="W956" s="14"/>
      <c r="X956" s="14"/>
      <c r="Y956" s="14"/>
      <c r="Z956" s="14"/>
      <c r="AA956" s="14"/>
      <c r="AB956" s="14"/>
      <c r="AC956" s="14"/>
      <c r="AD956" s="14"/>
      <c r="AE956" s="14"/>
      <c r="AT956" s="204" t="s">
        <v>265</v>
      </c>
      <c r="AU956" s="204" t="s">
        <v>85</v>
      </c>
      <c r="AV956" s="14" t="s">
        <v>85</v>
      </c>
      <c r="AW956" s="14" t="s">
        <v>32</v>
      </c>
      <c r="AX956" s="14" t="s">
        <v>75</v>
      </c>
      <c r="AY956" s="204" t="s">
        <v>257</v>
      </c>
    </row>
    <row r="957" s="15" customFormat="1">
      <c r="A957" s="15"/>
      <c r="B957" s="211"/>
      <c r="C957" s="15"/>
      <c r="D957" s="196" t="s">
        <v>265</v>
      </c>
      <c r="E957" s="212" t="s">
        <v>1</v>
      </c>
      <c r="F957" s="213" t="s">
        <v>271</v>
      </c>
      <c r="G957" s="15"/>
      <c r="H957" s="214">
        <v>634.75699999999995</v>
      </c>
      <c r="I957" s="215"/>
      <c r="J957" s="15"/>
      <c r="K957" s="15"/>
      <c r="L957" s="211"/>
      <c r="M957" s="216"/>
      <c r="N957" s="217"/>
      <c r="O957" s="217"/>
      <c r="P957" s="217"/>
      <c r="Q957" s="217"/>
      <c r="R957" s="217"/>
      <c r="S957" s="217"/>
      <c r="T957" s="218"/>
      <c r="U957" s="15"/>
      <c r="V957" s="15"/>
      <c r="W957" s="15"/>
      <c r="X957" s="15"/>
      <c r="Y957" s="15"/>
      <c r="Z957" s="15"/>
      <c r="AA957" s="15"/>
      <c r="AB957" s="15"/>
      <c r="AC957" s="15"/>
      <c r="AD957" s="15"/>
      <c r="AE957" s="15"/>
      <c r="AT957" s="212" t="s">
        <v>265</v>
      </c>
      <c r="AU957" s="212" t="s">
        <v>85</v>
      </c>
      <c r="AV957" s="15" t="s">
        <v>108</v>
      </c>
      <c r="AW957" s="15" t="s">
        <v>32</v>
      </c>
      <c r="AX957" s="15" t="s">
        <v>75</v>
      </c>
      <c r="AY957" s="212" t="s">
        <v>257</v>
      </c>
    </row>
    <row r="958" s="14" customFormat="1">
      <c r="A958" s="14"/>
      <c r="B958" s="203"/>
      <c r="C958" s="14"/>
      <c r="D958" s="196" t="s">
        <v>265</v>
      </c>
      <c r="E958" s="204" t="s">
        <v>1</v>
      </c>
      <c r="F958" s="205" t="s">
        <v>4875</v>
      </c>
      <c r="G958" s="14"/>
      <c r="H958" s="206">
        <v>729.971</v>
      </c>
      <c r="I958" s="207"/>
      <c r="J958" s="14"/>
      <c r="K958" s="14"/>
      <c r="L958" s="203"/>
      <c r="M958" s="208"/>
      <c r="N958" s="209"/>
      <c r="O958" s="209"/>
      <c r="P958" s="209"/>
      <c r="Q958" s="209"/>
      <c r="R958" s="209"/>
      <c r="S958" s="209"/>
      <c r="T958" s="210"/>
      <c r="U958" s="14"/>
      <c r="V958" s="14"/>
      <c r="W958" s="14"/>
      <c r="X958" s="14"/>
      <c r="Y958" s="14"/>
      <c r="Z958" s="14"/>
      <c r="AA958" s="14"/>
      <c r="AB958" s="14"/>
      <c r="AC958" s="14"/>
      <c r="AD958" s="14"/>
      <c r="AE958" s="14"/>
      <c r="AT958" s="204" t="s">
        <v>265</v>
      </c>
      <c r="AU958" s="204" t="s">
        <v>85</v>
      </c>
      <c r="AV958" s="14" t="s">
        <v>85</v>
      </c>
      <c r="AW958" s="14" t="s">
        <v>32</v>
      </c>
      <c r="AX958" s="14" t="s">
        <v>75</v>
      </c>
      <c r="AY958" s="204" t="s">
        <v>257</v>
      </c>
    </row>
    <row r="959" s="15" customFormat="1">
      <c r="A959" s="15"/>
      <c r="B959" s="211"/>
      <c r="C959" s="15"/>
      <c r="D959" s="196" t="s">
        <v>265</v>
      </c>
      <c r="E959" s="212" t="s">
        <v>1</v>
      </c>
      <c r="F959" s="213" t="s">
        <v>271</v>
      </c>
      <c r="G959" s="15"/>
      <c r="H959" s="214">
        <v>729.971</v>
      </c>
      <c r="I959" s="215"/>
      <c r="J959" s="15"/>
      <c r="K959" s="15"/>
      <c r="L959" s="211"/>
      <c r="M959" s="216"/>
      <c r="N959" s="217"/>
      <c r="O959" s="217"/>
      <c r="P959" s="217"/>
      <c r="Q959" s="217"/>
      <c r="R959" s="217"/>
      <c r="S959" s="217"/>
      <c r="T959" s="218"/>
      <c r="U959" s="15"/>
      <c r="V959" s="15"/>
      <c r="W959" s="15"/>
      <c r="X959" s="15"/>
      <c r="Y959" s="15"/>
      <c r="Z959" s="15"/>
      <c r="AA959" s="15"/>
      <c r="AB959" s="15"/>
      <c r="AC959" s="15"/>
      <c r="AD959" s="15"/>
      <c r="AE959" s="15"/>
      <c r="AT959" s="212" t="s">
        <v>265</v>
      </c>
      <c r="AU959" s="212" t="s">
        <v>85</v>
      </c>
      <c r="AV959" s="15" t="s">
        <v>108</v>
      </c>
      <c r="AW959" s="15" t="s">
        <v>32</v>
      </c>
      <c r="AX959" s="15" t="s">
        <v>82</v>
      </c>
      <c r="AY959" s="212" t="s">
        <v>257</v>
      </c>
    </row>
    <row r="960" s="2" customFormat="1" ht="24.15" customHeight="1">
      <c r="A960" s="38"/>
      <c r="B960" s="181"/>
      <c r="C960" s="182" t="s">
        <v>687</v>
      </c>
      <c r="D960" s="182" t="s">
        <v>259</v>
      </c>
      <c r="E960" s="183" t="s">
        <v>2124</v>
      </c>
      <c r="F960" s="184" t="s">
        <v>2125</v>
      </c>
      <c r="G960" s="185" t="s">
        <v>304</v>
      </c>
      <c r="H960" s="186">
        <v>2.25</v>
      </c>
      <c r="I960" s="187"/>
      <c r="J960" s="188">
        <f>ROUND(I960*H960,2)</f>
        <v>0</v>
      </c>
      <c r="K960" s="184" t="s">
        <v>263</v>
      </c>
      <c r="L960" s="39"/>
      <c r="M960" s="189" t="s">
        <v>1</v>
      </c>
      <c r="N960" s="190" t="s">
        <v>40</v>
      </c>
      <c r="O960" s="77"/>
      <c r="P960" s="191">
        <f>O960*H960</f>
        <v>0</v>
      </c>
      <c r="Q960" s="191">
        <v>0</v>
      </c>
      <c r="R960" s="191">
        <f>Q960*H960</f>
        <v>0</v>
      </c>
      <c r="S960" s="191">
        <v>0</v>
      </c>
      <c r="T960" s="192">
        <f>S960*H960</f>
        <v>0</v>
      </c>
      <c r="U960" s="38"/>
      <c r="V960" s="38"/>
      <c r="W960" s="38"/>
      <c r="X960" s="38"/>
      <c r="Y960" s="38"/>
      <c r="Z960" s="38"/>
      <c r="AA960" s="38"/>
      <c r="AB960" s="38"/>
      <c r="AC960" s="38"/>
      <c r="AD960" s="38"/>
      <c r="AE960" s="38"/>
      <c r="AR960" s="193" t="s">
        <v>364</v>
      </c>
      <c r="AT960" s="193" t="s">
        <v>259</v>
      </c>
      <c r="AU960" s="193" t="s">
        <v>85</v>
      </c>
      <c r="AY960" s="19" t="s">
        <v>257</v>
      </c>
      <c r="BE960" s="194">
        <f>IF(N960="základní",J960,0)</f>
        <v>0</v>
      </c>
      <c r="BF960" s="194">
        <f>IF(N960="snížená",J960,0)</f>
        <v>0</v>
      </c>
      <c r="BG960" s="194">
        <f>IF(N960="zákl. přenesená",J960,0)</f>
        <v>0</v>
      </c>
      <c r="BH960" s="194">
        <f>IF(N960="sníž. přenesená",J960,0)</f>
        <v>0</v>
      </c>
      <c r="BI960" s="194">
        <f>IF(N960="nulová",J960,0)</f>
        <v>0</v>
      </c>
      <c r="BJ960" s="19" t="s">
        <v>82</v>
      </c>
      <c r="BK960" s="194">
        <f>ROUND(I960*H960,2)</f>
        <v>0</v>
      </c>
      <c r="BL960" s="19" t="s">
        <v>364</v>
      </c>
      <c r="BM960" s="193" t="s">
        <v>877</v>
      </c>
    </row>
    <row r="961" s="2" customFormat="1" ht="24.15" customHeight="1">
      <c r="A961" s="38"/>
      <c r="B961" s="181"/>
      <c r="C961" s="182" t="s">
        <v>692</v>
      </c>
      <c r="D961" s="182" t="s">
        <v>259</v>
      </c>
      <c r="E961" s="183" t="s">
        <v>2128</v>
      </c>
      <c r="F961" s="184" t="s">
        <v>2129</v>
      </c>
      <c r="G961" s="185" t="s">
        <v>304</v>
      </c>
      <c r="H961" s="186">
        <v>2.25</v>
      </c>
      <c r="I961" s="187"/>
      <c r="J961" s="188">
        <f>ROUND(I961*H961,2)</f>
        <v>0</v>
      </c>
      <c r="K961" s="184" t="s">
        <v>263</v>
      </c>
      <c r="L961" s="39"/>
      <c r="M961" s="189" t="s">
        <v>1</v>
      </c>
      <c r="N961" s="190" t="s">
        <v>40</v>
      </c>
      <c r="O961" s="77"/>
      <c r="P961" s="191">
        <f>O961*H961</f>
        <v>0</v>
      </c>
      <c r="Q961" s="191">
        <v>0</v>
      </c>
      <c r="R961" s="191">
        <f>Q961*H961</f>
        <v>0</v>
      </c>
      <c r="S961" s="191">
        <v>0</v>
      </c>
      <c r="T961" s="192">
        <f>S961*H961</f>
        <v>0</v>
      </c>
      <c r="U961" s="38"/>
      <c r="V961" s="38"/>
      <c r="W961" s="38"/>
      <c r="X961" s="38"/>
      <c r="Y961" s="38"/>
      <c r="Z961" s="38"/>
      <c r="AA961" s="38"/>
      <c r="AB961" s="38"/>
      <c r="AC961" s="38"/>
      <c r="AD961" s="38"/>
      <c r="AE961" s="38"/>
      <c r="AR961" s="193" t="s">
        <v>364</v>
      </c>
      <c r="AT961" s="193" t="s">
        <v>259</v>
      </c>
      <c r="AU961" s="193" t="s">
        <v>85</v>
      </c>
      <c r="AY961" s="19" t="s">
        <v>257</v>
      </c>
      <c r="BE961" s="194">
        <f>IF(N961="základní",J961,0)</f>
        <v>0</v>
      </c>
      <c r="BF961" s="194">
        <f>IF(N961="snížená",J961,0)</f>
        <v>0</v>
      </c>
      <c r="BG961" s="194">
        <f>IF(N961="zákl. přenesená",J961,0)</f>
        <v>0</v>
      </c>
      <c r="BH961" s="194">
        <f>IF(N961="sníž. přenesená",J961,0)</f>
        <v>0</v>
      </c>
      <c r="BI961" s="194">
        <f>IF(N961="nulová",J961,0)</f>
        <v>0</v>
      </c>
      <c r="BJ961" s="19" t="s">
        <v>82</v>
      </c>
      <c r="BK961" s="194">
        <f>ROUND(I961*H961,2)</f>
        <v>0</v>
      </c>
      <c r="BL961" s="19" t="s">
        <v>364</v>
      </c>
      <c r="BM961" s="193" t="s">
        <v>898</v>
      </c>
    </row>
    <row r="962" s="12" customFormat="1" ht="22.8" customHeight="1">
      <c r="A962" s="12"/>
      <c r="B962" s="168"/>
      <c r="C962" s="12"/>
      <c r="D962" s="169" t="s">
        <v>74</v>
      </c>
      <c r="E962" s="179" t="s">
        <v>2219</v>
      </c>
      <c r="F962" s="179" t="s">
        <v>4876</v>
      </c>
      <c r="G962" s="12"/>
      <c r="H962" s="12"/>
      <c r="I962" s="171"/>
      <c r="J962" s="180">
        <f>BK962</f>
        <v>0</v>
      </c>
      <c r="K962" s="12"/>
      <c r="L962" s="168"/>
      <c r="M962" s="173"/>
      <c r="N962" s="174"/>
      <c r="O962" s="174"/>
      <c r="P962" s="175">
        <f>SUM(P963:P1074)</f>
        <v>0</v>
      </c>
      <c r="Q962" s="174"/>
      <c r="R962" s="175">
        <f>SUM(R963:R1074)</f>
        <v>0</v>
      </c>
      <c r="S962" s="174"/>
      <c r="T962" s="176">
        <f>SUM(T963:T1074)</f>
        <v>0</v>
      </c>
      <c r="U962" s="12"/>
      <c r="V962" s="12"/>
      <c r="W962" s="12"/>
      <c r="X962" s="12"/>
      <c r="Y962" s="12"/>
      <c r="Z962" s="12"/>
      <c r="AA962" s="12"/>
      <c r="AB962" s="12"/>
      <c r="AC962" s="12"/>
      <c r="AD962" s="12"/>
      <c r="AE962" s="12"/>
      <c r="AR962" s="169" t="s">
        <v>85</v>
      </c>
      <c r="AT962" s="177" t="s">
        <v>74</v>
      </c>
      <c r="AU962" s="177" t="s">
        <v>82</v>
      </c>
      <c r="AY962" s="169" t="s">
        <v>257</v>
      </c>
      <c r="BK962" s="178">
        <f>SUM(BK963:BK1074)</f>
        <v>0</v>
      </c>
    </row>
    <row r="963" s="2" customFormat="1" ht="24.15" customHeight="1">
      <c r="A963" s="38"/>
      <c r="B963" s="181"/>
      <c r="C963" s="182" t="s">
        <v>703</v>
      </c>
      <c r="D963" s="182" t="s">
        <v>259</v>
      </c>
      <c r="E963" s="183" t="s">
        <v>2222</v>
      </c>
      <c r="F963" s="184" t="s">
        <v>2223</v>
      </c>
      <c r="G963" s="185" t="s">
        <v>323</v>
      </c>
      <c r="H963" s="186">
        <v>2114.9200000000001</v>
      </c>
      <c r="I963" s="187"/>
      <c r="J963" s="188">
        <f>ROUND(I963*H963,2)</f>
        <v>0</v>
      </c>
      <c r="K963" s="184" t="s">
        <v>263</v>
      </c>
      <c r="L963" s="39"/>
      <c r="M963" s="189" t="s">
        <v>1</v>
      </c>
      <c r="N963" s="190" t="s">
        <v>40</v>
      </c>
      <c r="O963" s="77"/>
      <c r="P963" s="191">
        <f>O963*H963</f>
        <v>0</v>
      </c>
      <c r="Q963" s="191">
        <v>0</v>
      </c>
      <c r="R963" s="191">
        <f>Q963*H963</f>
        <v>0</v>
      </c>
      <c r="S963" s="191">
        <v>0</v>
      </c>
      <c r="T963" s="192">
        <f>S963*H963</f>
        <v>0</v>
      </c>
      <c r="U963" s="38"/>
      <c r="V963" s="38"/>
      <c r="W963" s="38"/>
      <c r="X963" s="38"/>
      <c r="Y963" s="38"/>
      <c r="Z963" s="38"/>
      <c r="AA963" s="38"/>
      <c r="AB963" s="38"/>
      <c r="AC963" s="38"/>
      <c r="AD963" s="38"/>
      <c r="AE963" s="38"/>
      <c r="AR963" s="193" t="s">
        <v>364</v>
      </c>
      <c r="AT963" s="193" t="s">
        <v>259</v>
      </c>
      <c r="AU963" s="193" t="s">
        <v>85</v>
      </c>
      <c r="AY963" s="19" t="s">
        <v>257</v>
      </c>
      <c r="BE963" s="194">
        <f>IF(N963="základní",J963,0)</f>
        <v>0</v>
      </c>
      <c r="BF963" s="194">
        <f>IF(N963="snížená",J963,0)</f>
        <v>0</v>
      </c>
      <c r="BG963" s="194">
        <f>IF(N963="zákl. přenesená",J963,0)</f>
        <v>0</v>
      </c>
      <c r="BH963" s="194">
        <f>IF(N963="sníž. přenesená",J963,0)</f>
        <v>0</v>
      </c>
      <c r="BI963" s="194">
        <f>IF(N963="nulová",J963,0)</f>
        <v>0</v>
      </c>
      <c r="BJ963" s="19" t="s">
        <v>82</v>
      </c>
      <c r="BK963" s="194">
        <f>ROUND(I963*H963,2)</f>
        <v>0</v>
      </c>
      <c r="BL963" s="19" t="s">
        <v>364</v>
      </c>
      <c r="BM963" s="193" t="s">
        <v>915</v>
      </c>
    </row>
    <row r="964" s="13" customFormat="1">
      <c r="A964" s="13"/>
      <c r="B964" s="195"/>
      <c r="C964" s="13"/>
      <c r="D964" s="196" t="s">
        <v>265</v>
      </c>
      <c r="E964" s="197" t="s">
        <v>1</v>
      </c>
      <c r="F964" s="198" t="s">
        <v>4647</v>
      </c>
      <c r="G964" s="13"/>
      <c r="H964" s="197" t="s">
        <v>1</v>
      </c>
      <c r="I964" s="199"/>
      <c r="J964" s="13"/>
      <c r="K964" s="13"/>
      <c r="L964" s="195"/>
      <c r="M964" s="200"/>
      <c r="N964" s="201"/>
      <c r="O964" s="201"/>
      <c r="P964" s="201"/>
      <c r="Q964" s="201"/>
      <c r="R964" s="201"/>
      <c r="S964" s="201"/>
      <c r="T964" s="202"/>
      <c r="U964" s="13"/>
      <c r="V964" s="13"/>
      <c r="W964" s="13"/>
      <c r="X964" s="13"/>
      <c r="Y964" s="13"/>
      <c r="Z964" s="13"/>
      <c r="AA964" s="13"/>
      <c r="AB964" s="13"/>
      <c r="AC964" s="13"/>
      <c r="AD964" s="13"/>
      <c r="AE964" s="13"/>
      <c r="AT964" s="197" t="s">
        <v>265</v>
      </c>
      <c r="AU964" s="197" t="s">
        <v>85</v>
      </c>
      <c r="AV964" s="13" t="s">
        <v>82</v>
      </c>
      <c r="AW964" s="13" t="s">
        <v>32</v>
      </c>
      <c r="AX964" s="13" t="s">
        <v>75</v>
      </c>
      <c r="AY964" s="197" t="s">
        <v>257</v>
      </c>
    </row>
    <row r="965" s="14" customFormat="1">
      <c r="A965" s="14"/>
      <c r="B965" s="203"/>
      <c r="C965" s="14"/>
      <c r="D965" s="196" t="s">
        <v>265</v>
      </c>
      <c r="E965" s="204" t="s">
        <v>1</v>
      </c>
      <c r="F965" s="205" t="s">
        <v>4877</v>
      </c>
      <c r="G965" s="14"/>
      <c r="H965" s="206">
        <v>105.92</v>
      </c>
      <c r="I965" s="207"/>
      <c r="J965" s="14"/>
      <c r="K965" s="14"/>
      <c r="L965" s="203"/>
      <c r="M965" s="208"/>
      <c r="N965" s="209"/>
      <c r="O965" s="209"/>
      <c r="P965" s="209"/>
      <c r="Q965" s="209"/>
      <c r="R965" s="209"/>
      <c r="S965" s="209"/>
      <c r="T965" s="210"/>
      <c r="U965" s="14"/>
      <c r="V965" s="14"/>
      <c r="W965" s="14"/>
      <c r="X965" s="14"/>
      <c r="Y965" s="14"/>
      <c r="Z965" s="14"/>
      <c r="AA965" s="14"/>
      <c r="AB965" s="14"/>
      <c r="AC965" s="14"/>
      <c r="AD965" s="14"/>
      <c r="AE965" s="14"/>
      <c r="AT965" s="204" t="s">
        <v>265</v>
      </c>
      <c r="AU965" s="204" t="s">
        <v>85</v>
      </c>
      <c r="AV965" s="14" t="s">
        <v>85</v>
      </c>
      <c r="AW965" s="14" t="s">
        <v>32</v>
      </c>
      <c r="AX965" s="14" t="s">
        <v>75</v>
      </c>
      <c r="AY965" s="204" t="s">
        <v>257</v>
      </c>
    </row>
    <row r="966" s="13" customFormat="1">
      <c r="A966" s="13"/>
      <c r="B966" s="195"/>
      <c r="C966" s="13"/>
      <c r="D966" s="196" t="s">
        <v>265</v>
      </c>
      <c r="E966" s="197" t="s">
        <v>1</v>
      </c>
      <c r="F966" s="198" t="s">
        <v>4649</v>
      </c>
      <c r="G966" s="13"/>
      <c r="H966" s="197" t="s">
        <v>1</v>
      </c>
      <c r="I966" s="199"/>
      <c r="J966" s="13"/>
      <c r="K966" s="13"/>
      <c r="L966" s="195"/>
      <c r="M966" s="200"/>
      <c r="N966" s="201"/>
      <c r="O966" s="201"/>
      <c r="P966" s="201"/>
      <c r="Q966" s="201"/>
      <c r="R966" s="201"/>
      <c r="S966" s="201"/>
      <c r="T966" s="202"/>
      <c r="U966" s="13"/>
      <c r="V966" s="13"/>
      <c r="W966" s="13"/>
      <c r="X966" s="13"/>
      <c r="Y966" s="13"/>
      <c r="Z966" s="13"/>
      <c r="AA966" s="13"/>
      <c r="AB966" s="13"/>
      <c r="AC966" s="13"/>
      <c r="AD966" s="13"/>
      <c r="AE966" s="13"/>
      <c r="AT966" s="197" t="s">
        <v>265</v>
      </c>
      <c r="AU966" s="197" t="s">
        <v>85</v>
      </c>
      <c r="AV966" s="13" t="s">
        <v>82</v>
      </c>
      <c r="AW966" s="13" t="s">
        <v>32</v>
      </c>
      <c r="AX966" s="13" t="s">
        <v>75</v>
      </c>
      <c r="AY966" s="197" t="s">
        <v>257</v>
      </c>
    </row>
    <row r="967" s="14" customFormat="1">
      <c r="A967" s="14"/>
      <c r="B967" s="203"/>
      <c r="C967" s="14"/>
      <c r="D967" s="196" t="s">
        <v>265</v>
      </c>
      <c r="E967" s="204" t="s">
        <v>1</v>
      </c>
      <c r="F967" s="205" t="s">
        <v>4878</v>
      </c>
      <c r="G967" s="14"/>
      <c r="H967" s="206">
        <v>78.560000000000002</v>
      </c>
      <c r="I967" s="207"/>
      <c r="J967" s="14"/>
      <c r="K967" s="14"/>
      <c r="L967" s="203"/>
      <c r="M967" s="208"/>
      <c r="N967" s="209"/>
      <c r="O967" s="209"/>
      <c r="P967" s="209"/>
      <c r="Q967" s="209"/>
      <c r="R967" s="209"/>
      <c r="S967" s="209"/>
      <c r="T967" s="210"/>
      <c r="U967" s="14"/>
      <c r="V967" s="14"/>
      <c r="W967" s="14"/>
      <c r="X967" s="14"/>
      <c r="Y967" s="14"/>
      <c r="Z967" s="14"/>
      <c r="AA967" s="14"/>
      <c r="AB967" s="14"/>
      <c r="AC967" s="14"/>
      <c r="AD967" s="14"/>
      <c r="AE967" s="14"/>
      <c r="AT967" s="204" t="s">
        <v>265</v>
      </c>
      <c r="AU967" s="204" t="s">
        <v>85</v>
      </c>
      <c r="AV967" s="14" t="s">
        <v>85</v>
      </c>
      <c r="AW967" s="14" t="s">
        <v>32</v>
      </c>
      <c r="AX967" s="14" t="s">
        <v>75</v>
      </c>
      <c r="AY967" s="204" t="s">
        <v>257</v>
      </c>
    </row>
    <row r="968" s="13" customFormat="1">
      <c r="A968" s="13"/>
      <c r="B968" s="195"/>
      <c r="C968" s="13"/>
      <c r="D968" s="196" t="s">
        <v>265</v>
      </c>
      <c r="E968" s="197" t="s">
        <v>1</v>
      </c>
      <c r="F968" s="198" t="s">
        <v>4667</v>
      </c>
      <c r="G968" s="13"/>
      <c r="H968" s="197" t="s">
        <v>1</v>
      </c>
      <c r="I968" s="199"/>
      <c r="J968" s="13"/>
      <c r="K968" s="13"/>
      <c r="L968" s="195"/>
      <c r="M968" s="200"/>
      <c r="N968" s="201"/>
      <c r="O968" s="201"/>
      <c r="P968" s="201"/>
      <c r="Q968" s="201"/>
      <c r="R968" s="201"/>
      <c r="S968" s="201"/>
      <c r="T968" s="202"/>
      <c r="U968" s="13"/>
      <c r="V968" s="13"/>
      <c r="W968" s="13"/>
      <c r="X968" s="13"/>
      <c r="Y968" s="13"/>
      <c r="Z968" s="13"/>
      <c r="AA968" s="13"/>
      <c r="AB968" s="13"/>
      <c r="AC968" s="13"/>
      <c r="AD968" s="13"/>
      <c r="AE968" s="13"/>
      <c r="AT968" s="197" t="s">
        <v>265</v>
      </c>
      <c r="AU968" s="197" t="s">
        <v>85</v>
      </c>
      <c r="AV968" s="13" t="s">
        <v>82</v>
      </c>
      <c r="AW968" s="13" t="s">
        <v>32</v>
      </c>
      <c r="AX968" s="13" t="s">
        <v>75</v>
      </c>
      <c r="AY968" s="197" t="s">
        <v>257</v>
      </c>
    </row>
    <row r="969" s="14" customFormat="1">
      <c r="A969" s="14"/>
      <c r="B969" s="203"/>
      <c r="C969" s="14"/>
      <c r="D969" s="196" t="s">
        <v>265</v>
      </c>
      <c r="E969" s="204" t="s">
        <v>1</v>
      </c>
      <c r="F969" s="205" t="s">
        <v>4879</v>
      </c>
      <c r="G969" s="14"/>
      <c r="H969" s="206">
        <v>79.200000000000003</v>
      </c>
      <c r="I969" s="207"/>
      <c r="J969" s="14"/>
      <c r="K969" s="14"/>
      <c r="L969" s="203"/>
      <c r="M969" s="208"/>
      <c r="N969" s="209"/>
      <c r="O969" s="209"/>
      <c r="P969" s="209"/>
      <c r="Q969" s="209"/>
      <c r="R969" s="209"/>
      <c r="S969" s="209"/>
      <c r="T969" s="210"/>
      <c r="U969" s="14"/>
      <c r="V969" s="14"/>
      <c r="W969" s="14"/>
      <c r="X969" s="14"/>
      <c r="Y969" s="14"/>
      <c r="Z969" s="14"/>
      <c r="AA969" s="14"/>
      <c r="AB969" s="14"/>
      <c r="AC969" s="14"/>
      <c r="AD969" s="14"/>
      <c r="AE969" s="14"/>
      <c r="AT969" s="204" t="s">
        <v>265</v>
      </c>
      <c r="AU969" s="204" t="s">
        <v>85</v>
      </c>
      <c r="AV969" s="14" t="s">
        <v>85</v>
      </c>
      <c r="AW969" s="14" t="s">
        <v>32</v>
      </c>
      <c r="AX969" s="14" t="s">
        <v>75</v>
      </c>
      <c r="AY969" s="204" t="s">
        <v>257</v>
      </c>
    </row>
    <row r="970" s="13" customFormat="1">
      <c r="A970" s="13"/>
      <c r="B970" s="195"/>
      <c r="C970" s="13"/>
      <c r="D970" s="196" t="s">
        <v>265</v>
      </c>
      <c r="E970" s="197" t="s">
        <v>1</v>
      </c>
      <c r="F970" s="198" t="s">
        <v>4669</v>
      </c>
      <c r="G970" s="13"/>
      <c r="H970" s="197" t="s">
        <v>1</v>
      </c>
      <c r="I970" s="199"/>
      <c r="J970" s="13"/>
      <c r="K970" s="13"/>
      <c r="L970" s="195"/>
      <c r="M970" s="200"/>
      <c r="N970" s="201"/>
      <c r="O970" s="201"/>
      <c r="P970" s="201"/>
      <c r="Q970" s="201"/>
      <c r="R970" s="201"/>
      <c r="S970" s="201"/>
      <c r="T970" s="202"/>
      <c r="U970" s="13"/>
      <c r="V970" s="13"/>
      <c r="W970" s="13"/>
      <c r="X970" s="13"/>
      <c r="Y970" s="13"/>
      <c r="Z970" s="13"/>
      <c r="AA970" s="13"/>
      <c r="AB970" s="13"/>
      <c r="AC970" s="13"/>
      <c r="AD970" s="13"/>
      <c r="AE970" s="13"/>
      <c r="AT970" s="197" t="s">
        <v>265</v>
      </c>
      <c r="AU970" s="197" t="s">
        <v>85</v>
      </c>
      <c r="AV970" s="13" t="s">
        <v>82</v>
      </c>
      <c r="AW970" s="13" t="s">
        <v>32</v>
      </c>
      <c r="AX970" s="13" t="s">
        <v>75</v>
      </c>
      <c r="AY970" s="197" t="s">
        <v>257</v>
      </c>
    </row>
    <row r="971" s="14" customFormat="1">
      <c r="A971" s="14"/>
      <c r="B971" s="203"/>
      <c r="C971" s="14"/>
      <c r="D971" s="196" t="s">
        <v>265</v>
      </c>
      <c r="E971" s="204" t="s">
        <v>1</v>
      </c>
      <c r="F971" s="205" t="s">
        <v>4880</v>
      </c>
      <c r="G971" s="14"/>
      <c r="H971" s="206">
        <v>60.759999999999998</v>
      </c>
      <c r="I971" s="207"/>
      <c r="J971" s="14"/>
      <c r="K971" s="14"/>
      <c r="L971" s="203"/>
      <c r="M971" s="208"/>
      <c r="N971" s="209"/>
      <c r="O971" s="209"/>
      <c r="P971" s="209"/>
      <c r="Q971" s="209"/>
      <c r="R971" s="209"/>
      <c r="S971" s="209"/>
      <c r="T971" s="210"/>
      <c r="U971" s="14"/>
      <c r="V971" s="14"/>
      <c r="W971" s="14"/>
      <c r="X971" s="14"/>
      <c r="Y971" s="14"/>
      <c r="Z971" s="14"/>
      <c r="AA971" s="14"/>
      <c r="AB971" s="14"/>
      <c r="AC971" s="14"/>
      <c r="AD971" s="14"/>
      <c r="AE971" s="14"/>
      <c r="AT971" s="204" t="s">
        <v>265</v>
      </c>
      <c r="AU971" s="204" t="s">
        <v>85</v>
      </c>
      <c r="AV971" s="14" t="s">
        <v>85</v>
      </c>
      <c r="AW971" s="14" t="s">
        <v>32</v>
      </c>
      <c r="AX971" s="14" t="s">
        <v>75</v>
      </c>
      <c r="AY971" s="204" t="s">
        <v>257</v>
      </c>
    </row>
    <row r="972" s="13" customFormat="1">
      <c r="A972" s="13"/>
      <c r="B972" s="195"/>
      <c r="C972" s="13"/>
      <c r="D972" s="196" t="s">
        <v>265</v>
      </c>
      <c r="E972" s="197" t="s">
        <v>1</v>
      </c>
      <c r="F972" s="198" t="s">
        <v>4671</v>
      </c>
      <c r="G972" s="13"/>
      <c r="H972" s="197" t="s">
        <v>1</v>
      </c>
      <c r="I972" s="199"/>
      <c r="J972" s="13"/>
      <c r="K972" s="13"/>
      <c r="L972" s="195"/>
      <c r="M972" s="200"/>
      <c r="N972" s="201"/>
      <c r="O972" s="201"/>
      <c r="P972" s="201"/>
      <c r="Q972" s="201"/>
      <c r="R972" s="201"/>
      <c r="S972" s="201"/>
      <c r="T972" s="202"/>
      <c r="U972" s="13"/>
      <c r="V972" s="13"/>
      <c r="W972" s="13"/>
      <c r="X972" s="13"/>
      <c r="Y972" s="13"/>
      <c r="Z972" s="13"/>
      <c r="AA972" s="13"/>
      <c r="AB972" s="13"/>
      <c r="AC972" s="13"/>
      <c r="AD972" s="13"/>
      <c r="AE972" s="13"/>
      <c r="AT972" s="197" t="s">
        <v>265</v>
      </c>
      <c r="AU972" s="197" t="s">
        <v>85</v>
      </c>
      <c r="AV972" s="13" t="s">
        <v>82</v>
      </c>
      <c r="AW972" s="13" t="s">
        <v>32</v>
      </c>
      <c r="AX972" s="13" t="s">
        <v>75</v>
      </c>
      <c r="AY972" s="197" t="s">
        <v>257</v>
      </c>
    </row>
    <row r="973" s="14" customFormat="1">
      <c r="A973" s="14"/>
      <c r="B973" s="203"/>
      <c r="C973" s="14"/>
      <c r="D973" s="196" t="s">
        <v>265</v>
      </c>
      <c r="E973" s="204" t="s">
        <v>1</v>
      </c>
      <c r="F973" s="205" t="s">
        <v>4881</v>
      </c>
      <c r="G973" s="14"/>
      <c r="H973" s="206">
        <v>136</v>
      </c>
      <c r="I973" s="207"/>
      <c r="J973" s="14"/>
      <c r="K973" s="14"/>
      <c r="L973" s="203"/>
      <c r="M973" s="208"/>
      <c r="N973" s="209"/>
      <c r="O973" s="209"/>
      <c r="P973" s="209"/>
      <c r="Q973" s="209"/>
      <c r="R973" s="209"/>
      <c r="S973" s="209"/>
      <c r="T973" s="210"/>
      <c r="U973" s="14"/>
      <c r="V973" s="14"/>
      <c r="W973" s="14"/>
      <c r="X973" s="14"/>
      <c r="Y973" s="14"/>
      <c r="Z973" s="14"/>
      <c r="AA973" s="14"/>
      <c r="AB973" s="14"/>
      <c r="AC973" s="14"/>
      <c r="AD973" s="14"/>
      <c r="AE973" s="14"/>
      <c r="AT973" s="204" t="s">
        <v>265</v>
      </c>
      <c r="AU973" s="204" t="s">
        <v>85</v>
      </c>
      <c r="AV973" s="14" t="s">
        <v>85</v>
      </c>
      <c r="AW973" s="14" t="s">
        <v>32</v>
      </c>
      <c r="AX973" s="14" t="s">
        <v>75</v>
      </c>
      <c r="AY973" s="204" t="s">
        <v>257</v>
      </c>
    </row>
    <row r="974" s="13" customFormat="1">
      <c r="A974" s="13"/>
      <c r="B974" s="195"/>
      <c r="C974" s="13"/>
      <c r="D974" s="196" t="s">
        <v>265</v>
      </c>
      <c r="E974" s="197" t="s">
        <v>1</v>
      </c>
      <c r="F974" s="198" t="s">
        <v>4673</v>
      </c>
      <c r="G974" s="13"/>
      <c r="H974" s="197" t="s">
        <v>1</v>
      </c>
      <c r="I974" s="199"/>
      <c r="J974" s="13"/>
      <c r="K974" s="13"/>
      <c r="L974" s="195"/>
      <c r="M974" s="200"/>
      <c r="N974" s="201"/>
      <c r="O974" s="201"/>
      <c r="P974" s="201"/>
      <c r="Q974" s="201"/>
      <c r="R974" s="201"/>
      <c r="S974" s="201"/>
      <c r="T974" s="202"/>
      <c r="U974" s="13"/>
      <c r="V974" s="13"/>
      <c r="W974" s="13"/>
      <c r="X974" s="13"/>
      <c r="Y974" s="13"/>
      <c r="Z974" s="13"/>
      <c r="AA974" s="13"/>
      <c r="AB974" s="13"/>
      <c r="AC974" s="13"/>
      <c r="AD974" s="13"/>
      <c r="AE974" s="13"/>
      <c r="AT974" s="197" t="s">
        <v>265</v>
      </c>
      <c r="AU974" s="197" t="s">
        <v>85</v>
      </c>
      <c r="AV974" s="13" t="s">
        <v>82</v>
      </c>
      <c r="AW974" s="13" t="s">
        <v>32</v>
      </c>
      <c r="AX974" s="13" t="s">
        <v>75</v>
      </c>
      <c r="AY974" s="197" t="s">
        <v>257</v>
      </c>
    </row>
    <row r="975" s="14" customFormat="1">
      <c r="A975" s="14"/>
      <c r="B975" s="203"/>
      <c r="C975" s="14"/>
      <c r="D975" s="196" t="s">
        <v>265</v>
      </c>
      <c r="E975" s="204" t="s">
        <v>1</v>
      </c>
      <c r="F975" s="205" t="s">
        <v>4882</v>
      </c>
      <c r="G975" s="14"/>
      <c r="H975" s="206">
        <v>86.480000000000004</v>
      </c>
      <c r="I975" s="207"/>
      <c r="J975" s="14"/>
      <c r="K975" s="14"/>
      <c r="L975" s="203"/>
      <c r="M975" s="208"/>
      <c r="N975" s="209"/>
      <c r="O975" s="209"/>
      <c r="P975" s="209"/>
      <c r="Q975" s="209"/>
      <c r="R975" s="209"/>
      <c r="S975" s="209"/>
      <c r="T975" s="210"/>
      <c r="U975" s="14"/>
      <c r="V975" s="14"/>
      <c r="W975" s="14"/>
      <c r="X975" s="14"/>
      <c r="Y975" s="14"/>
      <c r="Z975" s="14"/>
      <c r="AA975" s="14"/>
      <c r="AB975" s="14"/>
      <c r="AC975" s="14"/>
      <c r="AD975" s="14"/>
      <c r="AE975" s="14"/>
      <c r="AT975" s="204" t="s">
        <v>265</v>
      </c>
      <c r="AU975" s="204" t="s">
        <v>85</v>
      </c>
      <c r="AV975" s="14" t="s">
        <v>85</v>
      </c>
      <c r="AW975" s="14" t="s">
        <v>32</v>
      </c>
      <c r="AX975" s="14" t="s">
        <v>75</v>
      </c>
      <c r="AY975" s="204" t="s">
        <v>257</v>
      </c>
    </row>
    <row r="976" s="13" customFormat="1">
      <c r="A976" s="13"/>
      <c r="B976" s="195"/>
      <c r="C976" s="13"/>
      <c r="D976" s="196" t="s">
        <v>265</v>
      </c>
      <c r="E976" s="197" t="s">
        <v>1</v>
      </c>
      <c r="F976" s="198" t="s">
        <v>4674</v>
      </c>
      <c r="G976" s="13"/>
      <c r="H976" s="197" t="s">
        <v>1</v>
      </c>
      <c r="I976" s="199"/>
      <c r="J976" s="13"/>
      <c r="K976" s="13"/>
      <c r="L976" s="195"/>
      <c r="M976" s="200"/>
      <c r="N976" s="201"/>
      <c r="O976" s="201"/>
      <c r="P976" s="201"/>
      <c r="Q976" s="201"/>
      <c r="R976" s="201"/>
      <c r="S976" s="201"/>
      <c r="T976" s="202"/>
      <c r="U976" s="13"/>
      <c r="V976" s="13"/>
      <c r="W976" s="13"/>
      <c r="X976" s="13"/>
      <c r="Y976" s="13"/>
      <c r="Z976" s="13"/>
      <c r="AA976" s="13"/>
      <c r="AB976" s="13"/>
      <c r="AC976" s="13"/>
      <c r="AD976" s="13"/>
      <c r="AE976" s="13"/>
      <c r="AT976" s="197" t="s">
        <v>265</v>
      </c>
      <c r="AU976" s="197" t="s">
        <v>85</v>
      </c>
      <c r="AV976" s="13" t="s">
        <v>82</v>
      </c>
      <c r="AW976" s="13" t="s">
        <v>32</v>
      </c>
      <c r="AX976" s="13" t="s">
        <v>75</v>
      </c>
      <c r="AY976" s="197" t="s">
        <v>257</v>
      </c>
    </row>
    <row r="977" s="14" customFormat="1">
      <c r="A977" s="14"/>
      <c r="B977" s="203"/>
      <c r="C977" s="14"/>
      <c r="D977" s="196" t="s">
        <v>265</v>
      </c>
      <c r="E977" s="204" t="s">
        <v>1</v>
      </c>
      <c r="F977" s="205" t="s">
        <v>4883</v>
      </c>
      <c r="G977" s="14"/>
      <c r="H977" s="206">
        <v>64.120000000000005</v>
      </c>
      <c r="I977" s="207"/>
      <c r="J977" s="14"/>
      <c r="K977" s="14"/>
      <c r="L977" s="203"/>
      <c r="M977" s="208"/>
      <c r="N977" s="209"/>
      <c r="O977" s="209"/>
      <c r="P977" s="209"/>
      <c r="Q977" s="209"/>
      <c r="R977" s="209"/>
      <c r="S977" s="209"/>
      <c r="T977" s="210"/>
      <c r="U977" s="14"/>
      <c r="V977" s="14"/>
      <c r="W977" s="14"/>
      <c r="X977" s="14"/>
      <c r="Y977" s="14"/>
      <c r="Z977" s="14"/>
      <c r="AA977" s="14"/>
      <c r="AB977" s="14"/>
      <c r="AC977" s="14"/>
      <c r="AD977" s="14"/>
      <c r="AE977" s="14"/>
      <c r="AT977" s="204" t="s">
        <v>265</v>
      </c>
      <c r="AU977" s="204" t="s">
        <v>85</v>
      </c>
      <c r="AV977" s="14" t="s">
        <v>85</v>
      </c>
      <c r="AW977" s="14" t="s">
        <v>32</v>
      </c>
      <c r="AX977" s="14" t="s">
        <v>75</v>
      </c>
      <c r="AY977" s="204" t="s">
        <v>257</v>
      </c>
    </row>
    <row r="978" s="13" customFormat="1">
      <c r="A978" s="13"/>
      <c r="B978" s="195"/>
      <c r="C978" s="13"/>
      <c r="D978" s="196" t="s">
        <v>265</v>
      </c>
      <c r="E978" s="197" t="s">
        <v>1</v>
      </c>
      <c r="F978" s="198" t="s">
        <v>4676</v>
      </c>
      <c r="G978" s="13"/>
      <c r="H978" s="197" t="s">
        <v>1</v>
      </c>
      <c r="I978" s="199"/>
      <c r="J978" s="13"/>
      <c r="K978" s="13"/>
      <c r="L978" s="195"/>
      <c r="M978" s="200"/>
      <c r="N978" s="201"/>
      <c r="O978" s="201"/>
      <c r="P978" s="201"/>
      <c r="Q978" s="201"/>
      <c r="R978" s="201"/>
      <c r="S978" s="201"/>
      <c r="T978" s="202"/>
      <c r="U978" s="13"/>
      <c r="V978" s="13"/>
      <c r="W978" s="13"/>
      <c r="X978" s="13"/>
      <c r="Y978" s="13"/>
      <c r="Z978" s="13"/>
      <c r="AA978" s="13"/>
      <c r="AB978" s="13"/>
      <c r="AC978" s="13"/>
      <c r="AD978" s="13"/>
      <c r="AE978" s="13"/>
      <c r="AT978" s="197" t="s">
        <v>265</v>
      </c>
      <c r="AU978" s="197" t="s">
        <v>85</v>
      </c>
      <c r="AV978" s="13" t="s">
        <v>82</v>
      </c>
      <c r="AW978" s="13" t="s">
        <v>32</v>
      </c>
      <c r="AX978" s="13" t="s">
        <v>75</v>
      </c>
      <c r="AY978" s="197" t="s">
        <v>257</v>
      </c>
    </row>
    <row r="979" s="14" customFormat="1">
      <c r="A979" s="14"/>
      <c r="B979" s="203"/>
      <c r="C979" s="14"/>
      <c r="D979" s="196" t="s">
        <v>265</v>
      </c>
      <c r="E979" s="204" t="s">
        <v>1</v>
      </c>
      <c r="F979" s="205" t="s">
        <v>4884</v>
      </c>
      <c r="G979" s="14"/>
      <c r="H979" s="206">
        <v>78.920000000000002</v>
      </c>
      <c r="I979" s="207"/>
      <c r="J979" s="14"/>
      <c r="K979" s="14"/>
      <c r="L979" s="203"/>
      <c r="M979" s="208"/>
      <c r="N979" s="209"/>
      <c r="O979" s="209"/>
      <c r="P979" s="209"/>
      <c r="Q979" s="209"/>
      <c r="R979" s="209"/>
      <c r="S979" s="209"/>
      <c r="T979" s="210"/>
      <c r="U979" s="14"/>
      <c r="V979" s="14"/>
      <c r="W979" s="14"/>
      <c r="X979" s="14"/>
      <c r="Y979" s="14"/>
      <c r="Z979" s="14"/>
      <c r="AA979" s="14"/>
      <c r="AB979" s="14"/>
      <c r="AC979" s="14"/>
      <c r="AD979" s="14"/>
      <c r="AE979" s="14"/>
      <c r="AT979" s="204" t="s">
        <v>265</v>
      </c>
      <c r="AU979" s="204" t="s">
        <v>85</v>
      </c>
      <c r="AV979" s="14" t="s">
        <v>85</v>
      </c>
      <c r="AW979" s="14" t="s">
        <v>32</v>
      </c>
      <c r="AX979" s="14" t="s">
        <v>75</v>
      </c>
      <c r="AY979" s="204" t="s">
        <v>257</v>
      </c>
    </row>
    <row r="980" s="13" customFormat="1">
      <c r="A980" s="13"/>
      <c r="B980" s="195"/>
      <c r="C980" s="13"/>
      <c r="D980" s="196" t="s">
        <v>265</v>
      </c>
      <c r="E980" s="197" t="s">
        <v>1</v>
      </c>
      <c r="F980" s="198" t="s">
        <v>4678</v>
      </c>
      <c r="G980" s="13"/>
      <c r="H980" s="197" t="s">
        <v>1</v>
      </c>
      <c r="I980" s="199"/>
      <c r="J980" s="13"/>
      <c r="K980" s="13"/>
      <c r="L980" s="195"/>
      <c r="M980" s="200"/>
      <c r="N980" s="201"/>
      <c r="O980" s="201"/>
      <c r="P980" s="201"/>
      <c r="Q980" s="201"/>
      <c r="R980" s="201"/>
      <c r="S980" s="201"/>
      <c r="T980" s="202"/>
      <c r="U980" s="13"/>
      <c r="V980" s="13"/>
      <c r="W980" s="13"/>
      <c r="X980" s="13"/>
      <c r="Y980" s="13"/>
      <c r="Z980" s="13"/>
      <c r="AA980" s="13"/>
      <c r="AB980" s="13"/>
      <c r="AC980" s="13"/>
      <c r="AD980" s="13"/>
      <c r="AE980" s="13"/>
      <c r="AT980" s="197" t="s">
        <v>265</v>
      </c>
      <c r="AU980" s="197" t="s">
        <v>85</v>
      </c>
      <c r="AV980" s="13" t="s">
        <v>82</v>
      </c>
      <c r="AW980" s="13" t="s">
        <v>32</v>
      </c>
      <c r="AX980" s="13" t="s">
        <v>75</v>
      </c>
      <c r="AY980" s="197" t="s">
        <v>257</v>
      </c>
    </row>
    <row r="981" s="14" customFormat="1">
      <c r="A981" s="14"/>
      <c r="B981" s="203"/>
      <c r="C981" s="14"/>
      <c r="D981" s="196" t="s">
        <v>265</v>
      </c>
      <c r="E981" s="204" t="s">
        <v>1</v>
      </c>
      <c r="F981" s="205" t="s">
        <v>4885</v>
      </c>
      <c r="G981" s="14"/>
      <c r="H981" s="206">
        <v>68.799999999999997</v>
      </c>
      <c r="I981" s="207"/>
      <c r="J981" s="14"/>
      <c r="K981" s="14"/>
      <c r="L981" s="203"/>
      <c r="M981" s="208"/>
      <c r="N981" s="209"/>
      <c r="O981" s="209"/>
      <c r="P981" s="209"/>
      <c r="Q981" s="209"/>
      <c r="R981" s="209"/>
      <c r="S981" s="209"/>
      <c r="T981" s="210"/>
      <c r="U981" s="14"/>
      <c r="V981" s="14"/>
      <c r="W981" s="14"/>
      <c r="X981" s="14"/>
      <c r="Y981" s="14"/>
      <c r="Z981" s="14"/>
      <c r="AA981" s="14"/>
      <c r="AB981" s="14"/>
      <c r="AC981" s="14"/>
      <c r="AD981" s="14"/>
      <c r="AE981" s="14"/>
      <c r="AT981" s="204" t="s">
        <v>265</v>
      </c>
      <c r="AU981" s="204" t="s">
        <v>85</v>
      </c>
      <c r="AV981" s="14" t="s">
        <v>85</v>
      </c>
      <c r="AW981" s="14" t="s">
        <v>32</v>
      </c>
      <c r="AX981" s="14" t="s">
        <v>75</v>
      </c>
      <c r="AY981" s="204" t="s">
        <v>257</v>
      </c>
    </row>
    <row r="982" s="13" customFormat="1">
      <c r="A982" s="13"/>
      <c r="B982" s="195"/>
      <c r="C982" s="13"/>
      <c r="D982" s="196" t="s">
        <v>265</v>
      </c>
      <c r="E982" s="197" t="s">
        <v>1</v>
      </c>
      <c r="F982" s="198" t="s">
        <v>4651</v>
      </c>
      <c r="G982" s="13"/>
      <c r="H982" s="197" t="s">
        <v>1</v>
      </c>
      <c r="I982" s="199"/>
      <c r="J982" s="13"/>
      <c r="K982" s="13"/>
      <c r="L982" s="195"/>
      <c r="M982" s="200"/>
      <c r="N982" s="201"/>
      <c r="O982" s="201"/>
      <c r="P982" s="201"/>
      <c r="Q982" s="201"/>
      <c r="R982" s="201"/>
      <c r="S982" s="201"/>
      <c r="T982" s="202"/>
      <c r="U982" s="13"/>
      <c r="V982" s="13"/>
      <c r="W982" s="13"/>
      <c r="X982" s="13"/>
      <c r="Y982" s="13"/>
      <c r="Z982" s="13"/>
      <c r="AA982" s="13"/>
      <c r="AB982" s="13"/>
      <c r="AC982" s="13"/>
      <c r="AD982" s="13"/>
      <c r="AE982" s="13"/>
      <c r="AT982" s="197" t="s">
        <v>265</v>
      </c>
      <c r="AU982" s="197" t="s">
        <v>85</v>
      </c>
      <c r="AV982" s="13" t="s">
        <v>82</v>
      </c>
      <c r="AW982" s="13" t="s">
        <v>32</v>
      </c>
      <c r="AX982" s="13" t="s">
        <v>75</v>
      </c>
      <c r="AY982" s="197" t="s">
        <v>257</v>
      </c>
    </row>
    <row r="983" s="14" customFormat="1">
      <c r="A983" s="14"/>
      <c r="B983" s="203"/>
      <c r="C983" s="14"/>
      <c r="D983" s="196" t="s">
        <v>265</v>
      </c>
      <c r="E983" s="204" t="s">
        <v>1</v>
      </c>
      <c r="F983" s="205" t="s">
        <v>4886</v>
      </c>
      <c r="G983" s="14"/>
      <c r="H983" s="206">
        <v>63.159999999999997</v>
      </c>
      <c r="I983" s="207"/>
      <c r="J983" s="14"/>
      <c r="K983" s="14"/>
      <c r="L983" s="203"/>
      <c r="M983" s="208"/>
      <c r="N983" s="209"/>
      <c r="O983" s="209"/>
      <c r="P983" s="209"/>
      <c r="Q983" s="209"/>
      <c r="R983" s="209"/>
      <c r="S983" s="209"/>
      <c r="T983" s="210"/>
      <c r="U983" s="14"/>
      <c r="V983" s="14"/>
      <c r="W983" s="14"/>
      <c r="X983" s="14"/>
      <c r="Y983" s="14"/>
      <c r="Z983" s="14"/>
      <c r="AA983" s="14"/>
      <c r="AB983" s="14"/>
      <c r="AC983" s="14"/>
      <c r="AD983" s="14"/>
      <c r="AE983" s="14"/>
      <c r="AT983" s="204" t="s">
        <v>265</v>
      </c>
      <c r="AU983" s="204" t="s">
        <v>85</v>
      </c>
      <c r="AV983" s="14" t="s">
        <v>85</v>
      </c>
      <c r="AW983" s="14" t="s">
        <v>32</v>
      </c>
      <c r="AX983" s="14" t="s">
        <v>75</v>
      </c>
      <c r="AY983" s="204" t="s">
        <v>257</v>
      </c>
    </row>
    <row r="984" s="13" customFormat="1">
      <c r="A984" s="13"/>
      <c r="B984" s="195"/>
      <c r="C984" s="13"/>
      <c r="D984" s="196" t="s">
        <v>265</v>
      </c>
      <c r="E984" s="197" t="s">
        <v>1</v>
      </c>
      <c r="F984" s="198" t="s">
        <v>4653</v>
      </c>
      <c r="G984" s="13"/>
      <c r="H984" s="197" t="s">
        <v>1</v>
      </c>
      <c r="I984" s="199"/>
      <c r="J984" s="13"/>
      <c r="K984" s="13"/>
      <c r="L984" s="195"/>
      <c r="M984" s="200"/>
      <c r="N984" s="201"/>
      <c r="O984" s="201"/>
      <c r="P984" s="201"/>
      <c r="Q984" s="201"/>
      <c r="R984" s="201"/>
      <c r="S984" s="201"/>
      <c r="T984" s="202"/>
      <c r="U984" s="13"/>
      <c r="V984" s="13"/>
      <c r="W984" s="13"/>
      <c r="X984" s="13"/>
      <c r="Y984" s="13"/>
      <c r="Z984" s="13"/>
      <c r="AA984" s="13"/>
      <c r="AB984" s="13"/>
      <c r="AC984" s="13"/>
      <c r="AD984" s="13"/>
      <c r="AE984" s="13"/>
      <c r="AT984" s="197" t="s">
        <v>265</v>
      </c>
      <c r="AU984" s="197" t="s">
        <v>85</v>
      </c>
      <c r="AV984" s="13" t="s">
        <v>82</v>
      </c>
      <c r="AW984" s="13" t="s">
        <v>32</v>
      </c>
      <c r="AX984" s="13" t="s">
        <v>75</v>
      </c>
      <c r="AY984" s="197" t="s">
        <v>257</v>
      </c>
    </row>
    <row r="985" s="14" customFormat="1">
      <c r="A985" s="14"/>
      <c r="B985" s="203"/>
      <c r="C985" s="14"/>
      <c r="D985" s="196" t="s">
        <v>265</v>
      </c>
      <c r="E985" s="204" t="s">
        <v>1</v>
      </c>
      <c r="F985" s="205" t="s">
        <v>4887</v>
      </c>
      <c r="G985" s="14"/>
      <c r="H985" s="206">
        <v>49.200000000000003</v>
      </c>
      <c r="I985" s="207"/>
      <c r="J985" s="14"/>
      <c r="K985" s="14"/>
      <c r="L985" s="203"/>
      <c r="M985" s="208"/>
      <c r="N985" s="209"/>
      <c r="O985" s="209"/>
      <c r="P985" s="209"/>
      <c r="Q985" s="209"/>
      <c r="R985" s="209"/>
      <c r="S985" s="209"/>
      <c r="T985" s="210"/>
      <c r="U985" s="14"/>
      <c r="V985" s="14"/>
      <c r="W985" s="14"/>
      <c r="X985" s="14"/>
      <c r="Y985" s="14"/>
      <c r="Z985" s="14"/>
      <c r="AA985" s="14"/>
      <c r="AB985" s="14"/>
      <c r="AC985" s="14"/>
      <c r="AD985" s="14"/>
      <c r="AE985" s="14"/>
      <c r="AT985" s="204" t="s">
        <v>265</v>
      </c>
      <c r="AU985" s="204" t="s">
        <v>85</v>
      </c>
      <c r="AV985" s="14" t="s">
        <v>85</v>
      </c>
      <c r="AW985" s="14" t="s">
        <v>32</v>
      </c>
      <c r="AX985" s="14" t="s">
        <v>75</v>
      </c>
      <c r="AY985" s="204" t="s">
        <v>257</v>
      </c>
    </row>
    <row r="986" s="13" customFormat="1">
      <c r="A986" s="13"/>
      <c r="B986" s="195"/>
      <c r="C986" s="13"/>
      <c r="D986" s="196" t="s">
        <v>265</v>
      </c>
      <c r="E986" s="197" t="s">
        <v>1</v>
      </c>
      <c r="F986" s="198" t="s">
        <v>4682</v>
      </c>
      <c r="G986" s="13"/>
      <c r="H986" s="197" t="s">
        <v>1</v>
      </c>
      <c r="I986" s="199"/>
      <c r="J986" s="13"/>
      <c r="K986" s="13"/>
      <c r="L986" s="195"/>
      <c r="M986" s="200"/>
      <c r="N986" s="201"/>
      <c r="O986" s="201"/>
      <c r="P986" s="201"/>
      <c r="Q986" s="201"/>
      <c r="R986" s="201"/>
      <c r="S986" s="201"/>
      <c r="T986" s="202"/>
      <c r="U986" s="13"/>
      <c r="V986" s="13"/>
      <c r="W986" s="13"/>
      <c r="X986" s="13"/>
      <c r="Y986" s="13"/>
      <c r="Z986" s="13"/>
      <c r="AA986" s="13"/>
      <c r="AB986" s="13"/>
      <c r="AC986" s="13"/>
      <c r="AD986" s="13"/>
      <c r="AE986" s="13"/>
      <c r="AT986" s="197" t="s">
        <v>265</v>
      </c>
      <c r="AU986" s="197" t="s">
        <v>85</v>
      </c>
      <c r="AV986" s="13" t="s">
        <v>82</v>
      </c>
      <c r="AW986" s="13" t="s">
        <v>32</v>
      </c>
      <c r="AX986" s="13" t="s">
        <v>75</v>
      </c>
      <c r="AY986" s="197" t="s">
        <v>257</v>
      </c>
    </row>
    <row r="987" s="14" customFormat="1">
      <c r="A987" s="14"/>
      <c r="B987" s="203"/>
      <c r="C987" s="14"/>
      <c r="D987" s="196" t="s">
        <v>265</v>
      </c>
      <c r="E987" s="204" t="s">
        <v>1</v>
      </c>
      <c r="F987" s="205" t="s">
        <v>4888</v>
      </c>
      <c r="G987" s="14"/>
      <c r="H987" s="206">
        <v>84.400000000000006</v>
      </c>
      <c r="I987" s="207"/>
      <c r="J987" s="14"/>
      <c r="K987" s="14"/>
      <c r="L987" s="203"/>
      <c r="M987" s="208"/>
      <c r="N987" s="209"/>
      <c r="O987" s="209"/>
      <c r="P987" s="209"/>
      <c r="Q987" s="209"/>
      <c r="R987" s="209"/>
      <c r="S987" s="209"/>
      <c r="T987" s="210"/>
      <c r="U987" s="14"/>
      <c r="V987" s="14"/>
      <c r="W987" s="14"/>
      <c r="X987" s="14"/>
      <c r="Y987" s="14"/>
      <c r="Z987" s="14"/>
      <c r="AA987" s="14"/>
      <c r="AB987" s="14"/>
      <c r="AC987" s="14"/>
      <c r="AD987" s="14"/>
      <c r="AE987" s="14"/>
      <c r="AT987" s="204" t="s">
        <v>265</v>
      </c>
      <c r="AU987" s="204" t="s">
        <v>85</v>
      </c>
      <c r="AV987" s="14" t="s">
        <v>85</v>
      </c>
      <c r="AW987" s="14" t="s">
        <v>32</v>
      </c>
      <c r="AX987" s="14" t="s">
        <v>75</v>
      </c>
      <c r="AY987" s="204" t="s">
        <v>257</v>
      </c>
    </row>
    <row r="988" s="13" customFormat="1">
      <c r="A988" s="13"/>
      <c r="B988" s="195"/>
      <c r="C988" s="13"/>
      <c r="D988" s="196" t="s">
        <v>265</v>
      </c>
      <c r="E988" s="197" t="s">
        <v>1</v>
      </c>
      <c r="F988" s="198" t="s">
        <v>4684</v>
      </c>
      <c r="G988" s="13"/>
      <c r="H988" s="197" t="s">
        <v>1</v>
      </c>
      <c r="I988" s="199"/>
      <c r="J988" s="13"/>
      <c r="K988" s="13"/>
      <c r="L988" s="195"/>
      <c r="M988" s="200"/>
      <c r="N988" s="201"/>
      <c r="O988" s="201"/>
      <c r="P988" s="201"/>
      <c r="Q988" s="201"/>
      <c r="R988" s="201"/>
      <c r="S988" s="201"/>
      <c r="T988" s="202"/>
      <c r="U988" s="13"/>
      <c r="V988" s="13"/>
      <c r="W988" s="13"/>
      <c r="X988" s="13"/>
      <c r="Y988" s="13"/>
      <c r="Z988" s="13"/>
      <c r="AA988" s="13"/>
      <c r="AB988" s="13"/>
      <c r="AC988" s="13"/>
      <c r="AD988" s="13"/>
      <c r="AE988" s="13"/>
      <c r="AT988" s="197" t="s">
        <v>265</v>
      </c>
      <c r="AU988" s="197" t="s">
        <v>85</v>
      </c>
      <c r="AV988" s="13" t="s">
        <v>82</v>
      </c>
      <c r="AW988" s="13" t="s">
        <v>32</v>
      </c>
      <c r="AX988" s="13" t="s">
        <v>75</v>
      </c>
      <c r="AY988" s="197" t="s">
        <v>257</v>
      </c>
    </row>
    <row r="989" s="14" customFormat="1">
      <c r="A989" s="14"/>
      <c r="B989" s="203"/>
      <c r="C989" s="14"/>
      <c r="D989" s="196" t="s">
        <v>265</v>
      </c>
      <c r="E989" s="204" t="s">
        <v>1</v>
      </c>
      <c r="F989" s="205" t="s">
        <v>4889</v>
      </c>
      <c r="G989" s="14"/>
      <c r="H989" s="206">
        <v>92.879999999999995</v>
      </c>
      <c r="I989" s="207"/>
      <c r="J989" s="14"/>
      <c r="K989" s="14"/>
      <c r="L989" s="203"/>
      <c r="M989" s="208"/>
      <c r="N989" s="209"/>
      <c r="O989" s="209"/>
      <c r="P989" s="209"/>
      <c r="Q989" s="209"/>
      <c r="R989" s="209"/>
      <c r="S989" s="209"/>
      <c r="T989" s="210"/>
      <c r="U989" s="14"/>
      <c r="V989" s="14"/>
      <c r="W989" s="14"/>
      <c r="X989" s="14"/>
      <c r="Y989" s="14"/>
      <c r="Z989" s="14"/>
      <c r="AA989" s="14"/>
      <c r="AB989" s="14"/>
      <c r="AC989" s="14"/>
      <c r="AD989" s="14"/>
      <c r="AE989" s="14"/>
      <c r="AT989" s="204" t="s">
        <v>265</v>
      </c>
      <c r="AU989" s="204" t="s">
        <v>85</v>
      </c>
      <c r="AV989" s="14" t="s">
        <v>85</v>
      </c>
      <c r="AW989" s="14" t="s">
        <v>32</v>
      </c>
      <c r="AX989" s="14" t="s">
        <v>75</v>
      </c>
      <c r="AY989" s="204" t="s">
        <v>257</v>
      </c>
    </row>
    <row r="990" s="13" customFormat="1">
      <c r="A990" s="13"/>
      <c r="B990" s="195"/>
      <c r="C990" s="13"/>
      <c r="D990" s="196" t="s">
        <v>265</v>
      </c>
      <c r="E990" s="197" t="s">
        <v>1</v>
      </c>
      <c r="F990" s="198" t="s">
        <v>4686</v>
      </c>
      <c r="G990" s="13"/>
      <c r="H990" s="197" t="s">
        <v>1</v>
      </c>
      <c r="I990" s="199"/>
      <c r="J990" s="13"/>
      <c r="K990" s="13"/>
      <c r="L990" s="195"/>
      <c r="M990" s="200"/>
      <c r="N990" s="201"/>
      <c r="O990" s="201"/>
      <c r="P990" s="201"/>
      <c r="Q990" s="201"/>
      <c r="R990" s="201"/>
      <c r="S990" s="201"/>
      <c r="T990" s="202"/>
      <c r="U990" s="13"/>
      <c r="V990" s="13"/>
      <c r="W990" s="13"/>
      <c r="X990" s="13"/>
      <c r="Y990" s="13"/>
      <c r="Z990" s="13"/>
      <c r="AA990" s="13"/>
      <c r="AB990" s="13"/>
      <c r="AC990" s="13"/>
      <c r="AD990" s="13"/>
      <c r="AE990" s="13"/>
      <c r="AT990" s="197" t="s">
        <v>265</v>
      </c>
      <c r="AU990" s="197" t="s">
        <v>85</v>
      </c>
      <c r="AV990" s="13" t="s">
        <v>82</v>
      </c>
      <c r="AW990" s="13" t="s">
        <v>32</v>
      </c>
      <c r="AX990" s="13" t="s">
        <v>75</v>
      </c>
      <c r="AY990" s="197" t="s">
        <v>257</v>
      </c>
    </row>
    <row r="991" s="14" customFormat="1">
      <c r="A991" s="14"/>
      <c r="B991" s="203"/>
      <c r="C991" s="14"/>
      <c r="D991" s="196" t="s">
        <v>265</v>
      </c>
      <c r="E991" s="204" t="s">
        <v>1</v>
      </c>
      <c r="F991" s="205" t="s">
        <v>4890</v>
      </c>
      <c r="G991" s="14"/>
      <c r="H991" s="206">
        <v>58</v>
      </c>
      <c r="I991" s="207"/>
      <c r="J991" s="14"/>
      <c r="K991" s="14"/>
      <c r="L991" s="203"/>
      <c r="M991" s="208"/>
      <c r="N991" s="209"/>
      <c r="O991" s="209"/>
      <c r="P991" s="209"/>
      <c r="Q991" s="209"/>
      <c r="R991" s="209"/>
      <c r="S991" s="209"/>
      <c r="T991" s="210"/>
      <c r="U991" s="14"/>
      <c r="V991" s="14"/>
      <c r="W991" s="14"/>
      <c r="X991" s="14"/>
      <c r="Y991" s="14"/>
      <c r="Z991" s="14"/>
      <c r="AA991" s="14"/>
      <c r="AB991" s="14"/>
      <c r="AC991" s="14"/>
      <c r="AD991" s="14"/>
      <c r="AE991" s="14"/>
      <c r="AT991" s="204" t="s">
        <v>265</v>
      </c>
      <c r="AU991" s="204" t="s">
        <v>85</v>
      </c>
      <c r="AV991" s="14" t="s">
        <v>85</v>
      </c>
      <c r="AW991" s="14" t="s">
        <v>32</v>
      </c>
      <c r="AX991" s="14" t="s">
        <v>75</v>
      </c>
      <c r="AY991" s="204" t="s">
        <v>257</v>
      </c>
    </row>
    <row r="992" s="13" customFormat="1">
      <c r="A992" s="13"/>
      <c r="B992" s="195"/>
      <c r="C992" s="13"/>
      <c r="D992" s="196" t="s">
        <v>265</v>
      </c>
      <c r="E992" s="197" t="s">
        <v>1</v>
      </c>
      <c r="F992" s="198" t="s">
        <v>4688</v>
      </c>
      <c r="G992" s="13"/>
      <c r="H992" s="197" t="s">
        <v>1</v>
      </c>
      <c r="I992" s="199"/>
      <c r="J992" s="13"/>
      <c r="K992" s="13"/>
      <c r="L992" s="195"/>
      <c r="M992" s="200"/>
      <c r="N992" s="201"/>
      <c r="O992" s="201"/>
      <c r="P992" s="201"/>
      <c r="Q992" s="201"/>
      <c r="R992" s="201"/>
      <c r="S992" s="201"/>
      <c r="T992" s="202"/>
      <c r="U992" s="13"/>
      <c r="V992" s="13"/>
      <c r="W992" s="13"/>
      <c r="X992" s="13"/>
      <c r="Y992" s="13"/>
      <c r="Z992" s="13"/>
      <c r="AA992" s="13"/>
      <c r="AB992" s="13"/>
      <c r="AC992" s="13"/>
      <c r="AD992" s="13"/>
      <c r="AE992" s="13"/>
      <c r="AT992" s="197" t="s">
        <v>265</v>
      </c>
      <c r="AU992" s="197" t="s">
        <v>85</v>
      </c>
      <c r="AV992" s="13" t="s">
        <v>82</v>
      </c>
      <c r="AW992" s="13" t="s">
        <v>32</v>
      </c>
      <c r="AX992" s="13" t="s">
        <v>75</v>
      </c>
      <c r="AY992" s="197" t="s">
        <v>257</v>
      </c>
    </row>
    <row r="993" s="14" customFormat="1">
      <c r="A993" s="14"/>
      <c r="B993" s="203"/>
      <c r="C993" s="14"/>
      <c r="D993" s="196" t="s">
        <v>265</v>
      </c>
      <c r="E993" s="204" t="s">
        <v>1</v>
      </c>
      <c r="F993" s="205" t="s">
        <v>4891</v>
      </c>
      <c r="G993" s="14"/>
      <c r="H993" s="206">
        <v>91.200000000000003</v>
      </c>
      <c r="I993" s="207"/>
      <c r="J993" s="14"/>
      <c r="K993" s="14"/>
      <c r="L993" s="203"/>
      <c r="M993" s="208"/>
      <c r="N993" s="209"/>
      <c r="O993" s="209"/>
      <c r="P993" s="209"/>
      <c r="Q993" s="209"/>
      <c r="R993" s="209"/>
      <c r="S993" s="209"/>
      <c r="T993" s="210"/>
      <c r="U993" s="14"/>
      <c r="V993" s="14"/>
      <c r="W993" s="14"/>
      <c r="X993" s="14"/>
      <c r="Y993" s="14"/>
      <c r="Z993" s="14"/>
      <c r="AA993" s="14"/>
      <c r="AB993" s="14"/>
      <c r="AC993" s="14"/>
      <c r="AD993" s="14"/>
      <c r="AE993" s="14"/>
      <c r="AT993" s="204" t="s">
        <v>265</v>
      </c>
      <c r="AU993" s="204" t="s">
        <v>85</v>
      </c>
      <c r="AV993" s="14" t="s">
        <v>85</v>
      </c>
      <c r="AW993" s="14" t="s">
        <v>32</v>
      </c>
      <c r="AX993" s="14" t="s">
        <v>75</v>
      </c>
      <c r="AY993" s="204" t="s">
        <v>257</v>
      </c>
    </row>
    <row r="994" s="13" customFormat="1">
      <c r="A994" s="13"/>
      <c r="B994" s="195"/>
      <c r="C994" s="13"/>
      <c r="D994" s="196" t="s">
        <v>265</v>
      </c>
      <c r="E994" s="197" t="s">
        <v>1</v>
      </c>
      <c r="F994" s="198" t="s">
        <v>4690</v>
      </c>
      <c r="G994" s="13"/>
      <c r="H994" s="197" t="s">
        <v>1</v>
      </c>
      <c r="I994" s="199"/>
      <c r="J994" s="13"/>
      <c r="K994" s="13"/>
      <c r="L994" s="195"/>
      <c r="M994" s="200"/>
      <c r="N994" s="201"/>
      <c r="O994" s="201"/>
      <c r="P994" s="201"/>
      <c r="Q994" s="201"/>
      <c r="R994" s="201"/>
      <c r="S994" s="201"/>
      <c r="T994" s="202"/>
      <c r="U994" s="13"/>
      <c r="V994" s="13"/>
      <c r="W994" s="13"/>
      <c r="X994" s="13"/>
      <c r="Y994" s="13"/>
      <c r="Z994" s="13"/>
      <c r="AA994" s="13"/>
      <c r="AB994" s="13"/>
      <c r="AC994" s="13"/>
      <c r="AD994" s="13"/>
      <c r="AE994" s="13"/>
      <c r="AT994" s="197" t="s">
        <v>265</v>
      </c>
      <c r="AU994" s="197" t="s">
        <v>85</v>
      </c>
      <c r="AV994" s="13" t="s">
        <v>82</v>
      </c>
      <c r="AW994" s="13" t="s">
        <v>32</v>
      </c>
      <c r="AX994" s="13" t="s">
        <v>75</v>
      </c>
      <c r="AY994" s="197" t="s">
        <v>257</v>
      </c>
    </row>
    <row r="995" s="14" customFormat="1">
      <c r="A995" s="14"/>
      <c r="B995" s="203"/>
      <c r="C995" s="14"/>
      <c r="D995" s="196" t="s">
        <v>265</v>
      </c>
      <c r="E995" s="204" t="s">
        <v>1</v>
      </c>
      <c r="F995" s="205" t="s">
        <v>4892</v>
      </c>
      <c r="G995" s="14"/>
      <c r="H995" s="206">
        <v>86</v>
      </c>
      <c r="I995" s="207"/>
      <c r="J995" s="14"/>
      <c r="K995" s="14"/>
      <c r="L995" s="203"/>
      <c r="M995" s="208"/>
      <c r="N995" s="209"/>
      <c r="O995" s="209"/>
      <c r="P995" s="209"/>
      <c r="Q995" s="209"/>
      <c r="R995" s="209"/>
      <c r="S995" s="209"/>
      <c r="T995" s="210"/>
      <c r="U995" s="14"/>
      <c r="V995" s="14"/>
      <c r="W995" s="14"/>
      <c r="X995" s="14"/>
      <c r="Y995" s="14"/>
      <c r="Z995" s="14"/>
      <c r="AA995" s="14"/>
      <c r="AB995" s="14"/>
      <c r="AC995" s="14"/>
      <c r="AD995" s="14"/>
      <c r="AE995" s="14"/>
      <c r="AT995" s="204" t="s">
        <v>265</v>
      </c>
      <c r="AU995" s="204" t="s">
        <v>85</v>
      </c>
      <c r="AV995" s="14" t="s">
        <v>85</v>
      </c>
      <c r="AW995" s="14" t="s">
        <v>32</v>
      </c>
      <c r="AX995" s="14" t="s">
        <v>75</v>
      </c>
      <c r="AY995" s="204" t="s">
        <v>257</v>
      </c>
    </row>
    <row r="996" s="13" customFormat="1">
      <c r="A996" s="13"/>
      <c r="B996" s="195"/>
      <c r="C996" s="13"/>
      <c r="D996" s="196" t="s">
        <v>265</v>
      </c>
      <c r="E996" s="197" t="s">
        <v>1</v>
      </c>
      <c r="F996" s="198" t="s">
        <v>4692</v>
      </c>
      <c r="G996" s="13"/>
      <c r="H996" s="197" t="s">
        <v>1</v>
      </c>
      <c r="I996" s="199"/>
      <c r="J996" s="13"/>
      <c r="K996" s="13"/>
      <c r="L996" s="195"/>
      <c r="M996" s="200"/>
      <c r="N996" s="201"/>
      <c r="O996" s="201"/>
      <c r="P996" s="201"/>
      <c r="Q996" s="201"/>
      <c r="R996" s="201"/>
      <c r="S996" s="201"/>
      <c r="T996" s="202"/>
      <c r="U996" s="13"/>
      <c r="V996" s="13"/>
      <c r="W996" s="13"/>
      <c r="X996" s="13"/>
      <c r="Y996" s="13"/>
      <c r="Z996" s="13"/>
      <c r="AA996" s="13"/>
      <c r="AB996" s="13"/>
      <c r="AC996" s="13"/>
      <c r="AD996" s="13"/>
      <c r="AE996" s="13"/>
      <c r="AT996" s="197" t="s">
        <v>265</v>
      </c>
      <c r="AU996" s="197" t="s">
        <v>85</v>
      </c>
      <c r="AV996" s="13" t="s">
        <v>82</v>
      </c>
      <c r="AW996" s="13" t="s">
        <v>32</v>
      </c>
      <c r="AX996" s="13" t="s">
        <v>75</v>
      </c>
      <c r="AY996" s="197" t="s">
        <v>257</v>
      </c>
    </row>
    <row r="997" s="14" customFormat="1">
      <c r="A997" s="14"/>
      <c r="B997" s="203"/>
      <c r="C997" s="14"/>
      <c r="D997" s="196" t="s">
        <v>265</v>
      </c>
      <c r="E997" s="204" t="s">
        <v>1</v>
      </c>
      <c r="F997" s="205" t="s">
        <v>4893</v>
      </c>
      <c r="G997" s="14"/>
      <c r="H997" s="206">
        <v>53.240000000000002</v>
      </c>
      <c r="I997" s="207"/>
      <c r="J997" s="14"/>
      <c r="K997" s="14"/>
      <c r="L997" s="203"/>
      <c r="M997" s="208"/>
      <c r="N997" s="209"/>
      <c r="O997" s="209"/>
      <c r="P997" s="209"/>
      <c r="Q997" s="209"/>
      <c r="R997" s="209"/>
      <c r="S997" s="209"/>
      <c r="T997" s="210"/>
      <c r="U997" s="14"/>
      <c r="V997" s="14"/>
      <c r="W997" s="14"/>
      <c r="X997" s="14"/>
      <c r="Y997" s="14"/>
      <c r="Z997" s="14"/>
      <c r="AA997" s="14"/>
      <c r="AB997" s="14"/>
      <c r="AC997" s="14"/>
      <c r="AD997" s="14"/>
      <c r="AE997" s="14"/>
      <c r="AT997" s="204" t="s">
        <v>265</v>
      </c>
      <c r="AU997" s="204" t="s">
        <v>85</v>
      </c>
      <c r="AV997" s="14" t="s">
        <v>85</v>
      </c>
      <c r="AW997" s="14" t="s">
        <v>32</v>
      </c>
      <c r="AX997" s="14" t="s">
        <v>75</v>
      </c>
      <c r="AY997" s="204" t="s">
        <v>257</v>
      </c>
    </row>
    <row r="998" s="13" customFormat="1">
      <c r="A998" s="13"/>
      <c r="B998" s="195"/>
      <c r="C998" s="13"/>
      <c r="D998" s="196" t="s">
        <v>265</v>
      </c>
      <c r="E998" s="197" t="s">
        <v>1</v>
      </c>
      <c r="F998" s="198" t="s">
        <v>4694</v>
      </c>
      <c r="G998" s="13"/>
      <c r="H998" s="197" t="s">
        <v>1</v>
      </c>
      <c r="I998" s="199"/>
      <c r="J998" s="13"/>
      <c r="K998" s="13"/>
      <c r="L998" s="195"/>
      <c r="M998" s="200"/>
      <c r="N998" s="201"/>
      <c r="O998" s="201"/>
      <c r="P998" s="201"/>
      <c r="Q998" s="201"/>
      <c r="R998" s="201"/>
      <c r="S998" s="201"/>
      <c r="T998" s="202"/>
      <c r="U998" s="13"/>
      <c r="V998" s="13"/>
      <c r="W998" s="13"/>
      <c r="X998" s="13"/>
      <c r="Y998" s="13"/>
      <c r="Z998" s="13"/>
      <c r="AA998" s="13"/>
      <c r="AB998" s="13"/>
      <c r="AC998" s="13"/>
      <c r="AD998" s="13"/>
      <c r="AE998" s="13"/>
      <c r="AT998" s="197" t="s">
        <v>265</v>
      </c>
      <c r="AU998" s="197" t="s">
        <v>85</v>
      </c>
      <c r="AV998" s="13" t="s">
        <v>82</v>
      </c>
      <c r="AW998" s="13" t="s">
        <v>32</v>
      </c>
      <c r="AX998" s="13" t="s">
        <v>75</v>
      </c>
      <c r="AY998" s="197" t="s">
        <v>257</v>
      </c>
    </row>
    <row r="999" s="14" customFormat="1">
      <c r="A999" s="14"/>
      <c r="B999" s="203"/>
      <c r="C999" s="14"/>
      <c r="D999" s="196" t="s">
        <v>265</v>
      </c>
      <c r="E999" s="204" t="s">
        <v>1</v>
      </c>
      <c r="F999" s="205" t="s">
        <v>4894</v>
      </c>
      <c r="G999" s="14"/>
      <c r="H999" s="206">
        <v>112.92</v>
      </c>
      <c r="I999" s="207"/>
      <c r="J999" s="14"/>
      <c r="K999" s="14"/>
      <c r="L999" s="203"/>
      <c r="M999" s="208"/>
      <c r="N999" s="209"/>
      <c r="O999" s="209"/>
      <c r="P999" s="209"/>
      <c r="Q999" s="209"/>
      <c r="R999" s="209"/>
      <c r="S999" s="209"/>
      <c r="T999" s="210"/>
      <c r="U999" s="14"/>
      <c r="V999" s="14"/>
      <c r="W999" s="14"/>
      <c r="X999" s="14"/>
      <c r="Y999" s="14"/>
      <c r="Z999" s="14"/>
      <c r="AA999" s="14"/>
      <c r="AB999" s="14"/>
      <c r="AC999" s="14"/>
      <c r="AD999" s="14"/>
      <c r="AE999" s="14"/>
      <c r="AT999" s="204" t="s">
        <v>265</v>
      </c>
      <c r="AU999" s="204" t="s">
        <v>85</v>
      </c>
      <c r="AV999" s="14" t="s">
        <v>85</v>
      </c>
      <c r="AW999" s="14" t="s">
        <v>32</v>
      </c>
      <c r="AX999" s="14" t="s">
        <v>75</v>
      </c>
      <c r="AY999" s="204" t="s">
        <v>257</v>
      </c>
    </row>
    <row r="1000" s="13" customFormat="1">
      <c r="A1000" s="13"/>
      <c r="B1000" s="195"/>
      <c r="C1000" s="13"/>
      <c r="D1000" s="196" t="s">
        <v>265</v>
      </c>
      <c r="E1000" s="197" t="s">
        <v>1</v>
      </c>
      <c r="F1000" s="198" t="s">
        <v>4696</v>
      </c>
      <c r="G1000" s="13"/>
      <c r="H1000" s="197" t="s">
        <v>1</v>
      </c>
      <c r="I1000" s="199"/>
      <c r="J1000" s="13"/>
      <c r="K1000" s="13"/>
      <c r="L1000" s="195"/>
      <c r="M1000" s="200"/>
      <c r="N1000" s="201"/>
      <c r="O1000" s="201"/>
      <c r="P1000" s="201"/>
      <c r="Q1000" s="201"/>
      <c r="R1000" s="201"/>
      <c r="S1000" s="201"/>
      <c r="T1000" s="202"/>
      <c r="U1000" s="13"/>
      <c r="V1000" s="13"/>
      <c r="W1000" s="13"/>
      <c r="X1000" s="13"/>
      <c r="Y1000" s="13"/>
      <c r="Z1000" s="13"/>
      <c r="AA1000" s="13"/>
      <c r="AB1000" s="13"/>
      <c r="AC1000" s="13"/>
      <c r="AD1000" s="13"/>
      <c r="AE1000" s="13"/>
      <c r="AT1000" s="197" t="s">
        <v>265</v>
      </c>
      <c r="AU1000" s="197" t="s">
        <v>85</v>
      </c>
      <c r="AV1000" s="13" t="s">
        <v>82</v>
      </c>
      <c r="AW1000" s="13" t="s">
        <v>32</v>
      </c>
      <c r="AX1000" s="13" t="s">
        <v>75</v>
      </c>
      <c r="AY1000" s="197" t="s">
        <v>257</v>
      </c>
    </row>
    <row r="1001" s="14" customFormat="1">
      <c r="A1001" s="14"/>
      <c r="B1001" s="203"/>
      <c r="C1001" s="14"/>
      <c r="D1001" s="196" t="s">
        <v>265</v>
      </c>
      <c r="E1001" s="204" t="s">
        <v>1</v>
      </c>
      <c r="F1001" s="205" t="s">
        <v>4895</v>
      </c>
      <c r="G1001" s="14"/>
      <c r="H1001" s="206">
        <v>92.200000000000003</v>
      </c>
      <c r="I1001" s="207"/>
      <c r="J1001" s="14"/>
      <c r="K1001" s="14"/>
      <c r="L1001" s="203"/>
      <c r="M1001" s="208"/>
      <c r="N1001" s="209"/>
      <c r="O1001" s="209"/>
      <c r="P1001" s="209"/>
      <c r="Q1001" s="209"/>
      <c r="R1001" s="209"/>
      <c r="S1001" s="209"/>
      <c r="T1001" s="210"/>
      <c r="U1001" s="14"/>
      <c r="V1001" s="14"/>
      <c r="W1001" s="14"/>
      <c r="X1001" s="14"/>
      <c r="Y1001" s="14"/>
      <c r="Z1001" s="14"/>
      <c r="AA1001" s="14"/>
      <c r="AB1001" s="14"/>
      <c r="AC1001" s="14"/>
      <c r="AD1001" s="14"/>
      <c r="AE1001" s="14"/>
      <c r="AT1001" s="204" t="s">
        <v>265</v>
      </c>
      <c r="AU1001" s="204" t="s">
        <v>85</v>
      </c>
      <c r="AV1001" s="14" t="s">
        <v>85</v>
      </c>
      <c r="AW1001" s="14" t="s">
        <v>32</v>
      </c>
      <c r="AX1001" s="14" t="s">
        <v>75</v>
      </c>
      <c r="AY1001" s="204" t="s">
        <v>257</v>
      </c>
    </row>
    <row r="1002" s="13" customFormat="1">
      <c r="A1002" s="13"/>
      <c r="B1002" s="195"/>
      <c r="C1002" s="13"/>
      <c r="D1002" s="196" t="s">
        <v>265</v>
      </c>
      <c r="E1002" s="197" t="s">
        <v>1</v>
      </c>
      <c r="F1002" s="198" t="s">
        <v>4698</v>
      </c>
      <c r="G1002" s="13"/>
      <c r="H1002" s="197" t="s">
        <v>1</v>
      </c>
      <c r="I1002" s="199"/>
      <c r="J1002" s="13"/>
      <c r="K1002" s="13"/>
      <c r="L1002" s="195"/>
      <c r="M1002" s="200"/>
      <c r="N1002" s="201"/>
      <c r="O1002" s="201"/>
      <c r="P1002" s="201"/>
      <c r="Q1002" s="201"/>
      <c r="R1002" s="201"/>
      <c r="S1002" s="201"/>
      <c r="T1002" s="202"/>
      <c r="U1002" s="13"/>
      <c r="V1002" s="13"/>
      <c r="W1002" s="13"/>
      <c r="X1002" s="13"/>
      <c r="Y1002" s="13"/>
      <c r="Z1002" s="13"/>
      <c r="AA1002" s="13"/>
      <c r="AB1002" s="13"/>
      <c r="AC1002" s="13"/>
      <c r="AD1002" s="13"/>
      <c r="AE1002" s="13"/>
      <c r="AT1002" s="197" t="s">
        <v>265</v>
      </c>
      <c r="AU1002" s="197" t="s">
        <v>85</v>
      </c>
      <c r="AV1002" s="13" t="s">
        <v>82</v>
      </c>
      <c r="AW1002" s="13" t="s">
        <v>32</v>
      </c>
      <c r="AX1002" s="13" t="s">
        <v>75</v>
      </c>
      <c r="AY1002" s="197" t="s">
        <v>257</v>
      </c>
    </row>
    <row r="1003" s="14" customFormat="1">
      <c r="A1003" s="14"/>
      <c r="B1003" s="203"/>
      <c r="C1003" s="14"/>
      <c r="D1003" s="196" t="s">
        <v>265</v>
      </c>
      <c r="E1003" s="204" t="s">
        <v>1</v>
      </c>
      <c r="F1003" s="205" t="s">
        <v>4896</v>
      </c>
      <c r="G1003" s="14"/>
      <c r="H1003" s="206">
        <v>62.799999999999997</v>
      </c>
      <c r="I1003" s="207"/>
      <c r="J1003" s="14"/>
      <c r="K1003" s="14"/>
      <c r="L1003" s="203"/>
      <c r="M1003" s="208"/>
      <c r="N1003" s="209"/>
      <c r="O1003" s="209"/>
      <c r="P1003" s="209"/>
      <c r="Q1003" s="209"/>
      <c r="R1003" s="209"/>
      <c r="S1003" s="209"/>
      <c r="T1003" s="210"/>
      <c r="U1003" s="14"/>
      <c r="V1003" s="14"/>
      <c r="W1003" s="14"/>
      <c r="X1003" s="14"/>
      <c r="Y1003" s="14"/>
      <c r="Z1003" s="14"/>
      <c r="AA1003" s="14"/>
      <c r="AB1003" s="14"/>
      <c r="AC1003" s="14"/>
      <c r="AD1003" s="14"/>
      <c r="AE1003" s="14"/>
      <c r="AT1003" s="204" t="s">
        <v>265</v>
      </c>
      <c r="AU1003" s="204" t="s">
        <v>85</v>
      </c>
      <c r="AV1003" s="14" t="s">
        <v>85</v>
      </c>
      <c r="AW1003" s="14" t="s">
        <v>32</v>
      </c>
      <c r="AX1003" s="14" t="s">
        <v>75</v>
      </c>
      <c r="AY1003" s="204" t="s">
        <v>257</v>
      </c>
    </row>
    <row r="1004" s="13" customFormat="1">
      <c r="A1004" s="13"/>
      <c r="B1004" s="195"/>
      <c r="C1004" s="13"/>
      <c r="D1004" s="196" t="s">
        <v>265</v>
      </c>
      <c r="E1004" s="197" t="s">
        <v>1</v>
      </c>
      <c r="F1004" s="198" t="s">
        <v>4684</v>
      </c>
      <c r="G1004" s="13"/>
      <c r="H1004" s="197" t="s">
        <v>1</v>
      </c>
      <c r="I1004" s="199"/>
      <c r="J1004" s="13"/>
      <c r="K1004" s="13"/>
      <c r="L1004" s="195"/>
      <c r="M1004" s="200"/>
      <c r="N1004" s="201"/>
      <c r="O1004" s="201"/>
      <c r="P1004" s="201"/>
      <c r="Q1004" s="201"/>
      <c r="R1004" s="201"/>
      <c r="S1004" s="201"/>
      <c r="T1004" s="202"/>
      <c r="U1004" s="13"/>
      <c r="V1004" s="13"/>
      <c r="W1004" s="13"/>
      <c r="X1004" s="13"/>
      <c r="Y1004" s="13"/>
      <c r="Z1004" s="13"/>
      <c r="AA1004" s="13"/>
      <c r="AB1004" s="13"/>
      <c r="AC1004" s="13"/>
      <c r="AD1004" s="13"/>
      <c r="AE1004" s="13"/>
      <c r="AT1004" s="197" t="s">
        <v>265</v>
      </c>
      <c r="AU1004" s="197" t="s">
        <v>85</v>
      </c>
      <c r="AV1004" s="13" t="s">
        <v>82</v>
      </c>
      <c r="AW1004" s="13" t="s">
        <v>32</v>
      </c>
      <c r="AX1004" s="13" t="s">
        <v>75</v>
      </c>
      <c r="AY1004" s="197" t="s">
        <v>257</v>
      </c>
    </row>
    <row r="1005" s="14" customFormat="1">
      <c r="A1005" s="14"/>
      <c r="B1005" s="203"/>
      <c r="C1005" s="14"/>
      <c r="D1005" s="196" t="s">
        <v>265</v>
      </c>
      <c r="E1005" s="204" t="s">
        <v>1</v>
      </c>
      <c r="F1005" s="205" t="s">
        <v>4897</v>
      </c>
      <c r="G1005" s="14"/>
      <c r="H1005" s="206">
        <v>90.879999999999995</v>
      </c>
      <c r="I1005" s="207"/>
      <c r="J1005" s="14"/>
      <c r="K1005" s="14"/>
      <c r="L1005" s="203"/>
      <c r="M1005" s="208"/>
      <c r="N1005" s="209"/>
      <c r="O1005" s="209"/>
      <c r="P1005" s="209"/>
      <c r="Q1005" s="209"/>
      <c r="R1005" s="209"/>
      <c r="S1005" s="209"/>
      <c r="T1005" s="210"/>
      <c r="U1005" s="14"/>
      <c r="V1005" s="14"/>
      <c r="W1005" s="14"/>
      <c r="X1005" s="14"/>
      <c r="Y1005" s="14"/>
      <c r="Z1005" s="14"/>
      <c r="AA1005" s="14"/>
      <c r="AB1005" s="14"/>
      <c r="AC1005" s="14"/>
      <c r="AD1005" s="14"/>
      <c r="AE1005" s="14"/>
      <c r="AT1005" s="204" t="s">
        <v>265</v>
      </c>
      <c r="AU1005" s="204" t="s">
        <v>85</v>
      </c>
      <c r="AV1005" s="14" t="s">
        <v>85</v>
      </c>
      <c r="AW1005" s="14" t="s">
        <v>32</v>
      </c>
      <c r="AX1005" s="14" t="s">
        <v>75</v>
      </c>
      <c r="AY1005" s="204" t="s">
        <v>257</v>
      </c>
    </row>
    <row r="1006" s="13" customFormat="1">
      <c r="A1006" s="13"/>
      <c r="B1006" s="195"/>
      <c r="C1006" s="13"/>
      <c r="D1006" s="196" t="s">
        <v>265</v>
      </c>
      <c r="E1006" s="197" t="s">
        <v>1</v>
      </c>
      <c r="F1006" s="198" t="s">
        <v>4701</v>
      </c>
      <c r="G1006" s="13"/>
      <c r="H1006" s="197" t="s">
        <v>1</v>
      </c>
      <c r="I1006" s="199"/>
      <c r="J1006" s="13"/>
      <c r="K1006" s="13"/>
      <c r="L1006" s="195"/>
      <c r="M1006" s="200"/>
      <c r="N1006" s="201"/>
      <c r="O1006" s="201"/>
      <c r="P1006" s="201"/>
      <c r="Q1006" s="201"/>
      <c r="R1006" s="201"/>
      <c r="S1006" s="201"/>
      <c r="T1006" s="202"/>
      <c r="U1006" s="13"/>
      <c r="V1006" s="13"/>
      <c r="W1006" s="13"/>
      <c r="X1006" s="13"/>
      <c r="Y1006" s="13"/>
      <c r="Z1006" s="13"/>
      <c r="AA1006" s="13"/>
      <c r="AB1006" s="13"/>
      <c r="AC1006" s="13"/>
      <c r="AD1006" s="13"/>
      <c r="AE1006" s="13"/>
      <c r="AT1006" s="197" t="s">
        <v>265</v>
      </c>
      <c r="AU1006" s="197" t="s">
        <v>85</v>
      </c>
      <c r="AV1006" s="13" t="s">
        <v>82</v>
      </c>
      <c r="AW1006" s="13" t="s">
        <v>32</v>
      </c>
      <c r="AX1006" s="13" t="s">
        <v>75</v>
      </c>
      <c r="AY1006" s="197" t="s">
        <v>257</v>
      </c>
    </row>
    <row r="1007" s="14" customFormat="1">
      <c r="A1007" s="14"/>
      <c r="B1007" s="203"/>
      <c r="C1007" s="14"/>
      <c r="D1007" s="196" t="s">
        <v>265</v>
      </c>
      <c r="E1007" s="204" t="s">
        <v>1</v>
      </c>
      <c r="F1007" s="205" t="s">
        <v>4898</v>
      </c>
      <c r="G1007" s="14"/>
      <c r="H1007" s="206">
        <v>51.560000000000002</v>
      </c>
      <c r="I1007" s="207"/>
      <c r="J1007" s="14"/>
      <c r="K1007" s="14"/>
      <c r="L1007" s="203"/>
      <c r="M1007" s="208"/>
      <c r="N1007" s="209"/>
      <c r="O1007" s="209"/>
      <c r="P1007" s="209"/>
      <c r="Q1007" s="209"/>
      <c r="R1007" s="209"/>
      <c r="S1007" s="209"/>
      <c r="T1007" s="210"/>
      <c r="U1007" s="14"/>
      <c r="V1007" s="14"/>
      <c r="W1007" s="14"/>
      <c r="X1007" s="14"/>
      <c r="Y1007" s="14"/>
      <c r="Z1007" s="14"/>
      <c r="AA1007" s="14"/>
      <c r="AB1007" s="14"/>
      <c r="AC1007" s="14"/>
      <c r="AD1007" s="14"/>
      <c r="AE1007" s="14"/>
      <c r="AT1007" s="204" t="s">
        <v>265</v>
      </c>
      <c r="AU1007" s="204" t="s">
        <v>85</v>
      </c>
      <c r="AV1007" s="14" t="s">
        <v>85</v>
      </c>
      <c r="AW1007" s="14" t="s">
        <v>32</v>
      </c>
      <c r="AX1007" s="14" t="s">
        <v>75</v>
      </c>
      <c r="AY1007" s="204" t="s">
        <v>257</v>
      </c>
    </row>
    <row r="1008" s="13" customFormat="1">
      <c r="A1008" s="13"/>
      <c r="B1008" s="195"/>
      <c r="C1008" s="13"/>
      <c r="D1008" s="196" t="s">
        <v>265</v>
      </c>
      <c r="E1008" s="197" t="s">
        <v>1</v>
      </c>
      <c r="F1008" s="198" t="s">
        <v>4703</v>
      </c>
      <c r="G1008" s="13"/>
      <c r="H1008" s="197" t="s">
        <v>1</v>
      </c>
      <c r="I1008" s="199"/>
      <c r="J1008" s="13"/>
      <c r="K1008" s="13"/>
      <c r="L1008" s="195"/>
      <c r="M1008" s="200"/>
      <c r="N1008" s="201"/>
      <c r="O1008" s="201"/>
      <c r="P1008" s="201"/>
      <c r="Q1008" s="201"/>
      <c r="R1008" s="201"/>
      <c r="S1008" s="201"/>
      <c r="T1008" s="202"/>
      <c r="U1008" s="13"/>
      <c r="V1008" s="13"/>
      <c r="W1008" s="13"/>
      <c r="X1008" s="13"/>
      <c r="Y1008" s="13"/>
      <c r="Z1008" s="13"/>
      <c r="AA1008" s="13"/>
      <c r="AB1008" s="13"/>
      <c r="AC1008" s="13"/>
      <c r="AD1008" s="13"/>
      <c r="AE1008" s="13"/>
      <c r="AT1008" s="197" t="s">
        <v>265</v>
      </c>
      <c r="AU1008" s="197" t="s">
        <v>85</v>
      </c>
      <c r="AV1008" s="13" t="s">
        <v>82</v>
      </c>
      <c r="AW1008" s="13" t="s">
        <v>32</v>
      </c>
      <c r="AX1008" s="13" t="s">
        <v>75</v>
      </c>
      <c r="AY1008" s="197" t="s">
        <v>257</v>
      </c>
    </row>
    <row r="1009" s="14" customFormat="1">
      <c r="A1009" s="14"/>
      <c r="B1009" s="203"/>
      <c r="C1009" s="14"/>
      <c r="D1009" s="196" t="s">
        <v>265</v>
      </c>
      <c r="E1009" s="204" t="s">
        <v>1</v>
      </c>
      <c r="F1009" s="205" t="s">
        <v>4899</v>
      </c>
      <c r="G1009" s="14"/>
      <c r="H1009" s="206">
        <v>162.44</v>
      </c>
      <c r="I1009" s="207"/>
      <c r="J1009" s="14"/>
      <c r="K1009" s="14"/>
      <c r="L1009" s="203"/>
      <c r="M1009" s="208"/>
      <c r="N1009" s="209"/>
      <c r="O1009" s="209"/>
      <c r="P1009" s="209"/>
      <c r="Q1009" s="209"/>
      <c r="R1009" s="209"/>
      <c r="S1009" s="209"/>
      <c r="T1009" s="210"/>
      <c r="U1009" s="14"/>
      <c r="V1009" s="14"/>
      <c r="W1009" s="14"/>
      <c r="X1009" s="14"/>
      <c r="Y1009" s="14"/>
      <c r="Z1009" s="14"/>
      <c r="AA1009" s="14"/>
      <c r="AB1009" s="14"/>
      <c r="AC1009" s="14"/>
      <c r="AD1009" s="14"/>
      <c r="AE1009" s="14"/>
      <c r="AT1009" s="204" t="s">
        <v>265</v>
      </c>
      <c r="AU1009" s="204" t="s">
        <v>85</v>
      </c>
      <c r="AV1009" s="14" t="s">
        <v>85</v>
      </c>
      <c r="AW1009" s="14" t="s">
        <v>32</v>
      </c>
      <c r="AX1009" s="14" t="s">
        <v>75</v>
      </c>
      <c r="AY1009" s="204" t="s">
        <v>257</v>
      </c>
    </row>
    <row r="1010" s="13" customFormat="1">
      <c r="A1010" s="13"/>
      <c r="B1010" s="195"/>
      <c r="C1010" s="13"/>
      <c r="D1010" s="196" t="s">
        <v>265</v>
      </c>
      <c r="E1010" s="197" t="s">
        <v>1</v>
      </c>
      <c r="F1010" s="198" t="s">
        <v>4705</v>
      </c>
      <c r="G1010" s="13"/>
      <c r="H1010" s="197" t="s">
        <v>1</v>
      </c>
      <c r="I1010" s="199"/>
      <c r="J1010" s="13"/>
      <c r="K1010" s="13"/>
      <c r="L1010" s="195"/>
      <c r="M1010" s="200"/>
      <c r="N1010" s="201"/>
      <c r="O1010" s="201"/>
      <c r="P1010" s="201"/>
      <c r="Q1010" s="201"/>
      <c r="R1010" s="201"/>
      <c r="S1010" s="201"/>
      <c r="T1010" s="202"/>
      <c r="U1010" s="13"/>
      <c r="V1010" s="13"/>
      <c r="W1010" s="13"/>
      <c r="X1010" s="13"/>
      <c r="Y1010" s="13"/>
      <c r="Z1010" s="13"/>
      <c r="AA1010" s="13"/>
      <c r="AB1010" s="13"/>
      <c r="AC1010" s="13"/>
      <c r="AD1010" s="13"/>
      <c r="AE1010" s="13"/>
      <c r="AT1010" s="197" t="s">
        <v>265</v>
      </c>
      <c r="AU1010" s="197" t="s">
        <v>85</v>
      </c>
      <c r="AV1010" s="13" t="s">
        <v>82</v>
      </c>
      <c r="AW1010" s="13" t="s">
        <v>32</v>
      </c>
      <c r="AX1010" s="13" t="s">
        <v>75</v>
      </c>
      <c r="AY1010" s="197" t="s">
        <v>257</v>
      </c>
    </row>
    <row r="1011" s="14" customFormat="1">
      <c r="A1011" s="14"/>
      <c r="B1011" s="203"/>
      <c r="C1011" s="14"/>
      <c r="D1011" s="196" t="s">
        <v>265</v>
      </c>
      <c r="E1011" s="204" t="s">
        <v>1</v>
      </c>
      <c r="F1011" s="205" t="s">
        <v>4900</v>
      </c>
      <c r="G1011" s="14"/>
      <c r="H1011" s="206">
        <v>34.240000000000002</v>
      </c>
      <c r="I1011" s="207"/>
      <c r="J1011" s="14"/>
      <c r="K1011" s="14"/>
      <c r="L1011" s="203"/>
      <c r="M1011" s="208"/>
      <c r="N1011" s="209"/>
      <c r="O1011" s="209"/>
      <c r="P1011" s="209"/>
      <c r="Q1011" s="209"/>
      <c r="R1011" s="209"/>
      <c r="S1011" s="209"/>
      <c r="T1011" s="210"/>
      <c r="U1011" s="14"/>
      <c r="V1011" s="14"/>
      <c r="W1011" s="14"/>
      <c r="X1011" s="14"/>
      <c r="Y1011" s="14"/>
      <c r="Z1011" s="14"/>
      <c r="AA1011" s="14"/>
      <c r="AB1011" s="14"/>
      <c r="AC1011" s="14"/>
      <c r="AD1011" s="14"/>
      <c r="AE1011" s="14"/>
      <c r="AT1011" s="204" t="s">
        <v>265</v>
      </c>
      <c r="AU1011" s="204" t="s">
        <v>85</v>
      </c>
      <c r="AV1011" s="14" t="s">
        <v>85</v>
      </c>
      <c r="AW1011" s="14" t="s">
        <v>32</v>
      </c>
      <c r="AX1011" s="14" t="s">
        <v>75</v>
      </c>
      <c r="AY1011" s="204" t="s">
        <v>257</v>
      </c>
    </row>
    <row r="1012" s="13" customFormat="1">
      <c r="A1012" s="13"/>
      <c r="B1012" s="195"/>
      <c r="C1012" s="13"/>
      <c r="D1012" s="196" t="s">
        <v>265</v>
      </c>
      <c r="E1012" s="197" t="s">
        <v>1</v>
      </c>
      <c r="F1012" s="198" t="s">
        <v>4707</v>
      </c>
      <c r="G1012" s="13"/>
      <c r="H1012" s="197" t="s">
        <v>1</v>
      </c>
      <c r="I1012" s="199"/>
      <c r="J1012" s="13"/>
      <c r="K1012" s="13"/>
      <c r="L1012" s="195"/>
      <c r="M1012" s="200"/>
      <c r="N1012" s="201"/>
      <c r="O1012" s="201"/>
      <c r="P1012" s="201"/>
      <c r="Q1012" s="201"/>
      <c r="R1012" s="201"/>
      <c r="S1012" s="201"/>
      <c r="T1012" s="202"/>
      <c r="U1012" s="13"/>
      <c r="V1012" s="13"/>
      <c r="W1012" s="13"/>
      <c r="X1012" s="13"/>
      <c r="Y1012" s="13"/>
      <c r="Z1012" s="13"/>
      <c r="AA1012" s="13"/>
      <c r="AB1012" s="13"/>
      <c r="AC1012" s="13"/>
      <c r="AD1012" s="13"/>
      <c r="AE1012" s="13"/>
      <c r="AT1012" s="197" t="s">
        <v>265</v>
      </c>
      <c r="AU1012" s="197" t="s">
        <v>85</v>
      </c>
      <c r="AV1012" s="13" t="s">
        <v>82</v>
      </c>
      <c r="AW1012" s="13" t="s">
        <v>32</v>
      </c>
      <c r="AX1012" s="13" t="s">
        <v>75</v>
      </c>
      <c r="AY1012" s="197" t="s">
        <v>257</v>
      </c>
    </row>
    <row r="1013" s="14" customFormat="1">
      <c r="A1013" s="14"/>
      <c r="B1013" s="203"/>
      <c r="C1013" s="14"/>
      <c r="D1013" s="196" t="s">
        <v>265</v>
      </c>
      <c r="E1013" s="204" t="s">
        <v>1</v>
      </c>
      <c r="F1013" s="205" t="s">
        <v>4901</v>
      </c>
      <c r="G1013" s="14"/>
      <c r="H1013" s="206">
        <v>59.399999999999999</v>
      </c>
      <c r="I1013" s="207"/>
      <c r="J1013" s="14"/>
      <c r="K1013" s="14"/>
      <c r="L1013" s="203"/>
      <c r="M1013" s="208"/>
      <c r="N1013" s="209"/>
      <c r="O1013" s="209"/>
      <c r="P1013" s="209"/>
      <c r="Q1013" s="209"/>
      <c r="R1013" s="209"/>
      <c r="S1013" s="209"/>
      <c r="T1013" s="210"/>
      <c r="U1013" s="14"/>
      <c r="V1013" s="14"/>
      <c r="W1013" s="14"/>
      <c r="X1013" s="14"/>
      <c r="Y1013" s="14"/>
      <c r="Z1013" s="14"/>
      <c r="AA1013" s="14"/>
      <c r="AB1013" s="14"/>
      <c r="AC1013" s="14"/>
      <c r="AD1013" s="14"/>
      <c r="AE1013" s="14"/>
      <c r="AT1013" s="204" t="s">
        <v>265</v>
      </c>
      <c r="AU1013" s="204" t="s">
        <v>85</v>
      </c>
      <c r="AV1013" s="14" t="s">
        <v>85</v>
      </c>
      <c r="AW1013" s="14" t="s">
        <v>32</v>
      </c>
      <c r="AX1013" s="14" t="s">
        <v>75</v>
      </c>
      <c r="AY1013" s="204" t="s">
        <v>257</v>
      </c>
    </row>
    <row r="1014" s="13" customFormat="1">
      <c r="A1014" s="13"/>
      <c r="B1014" s="195"/>
      <c r="C1014" s="13"/>
      <c r="D1014" s="196" t="s">
        <v>265</v>
      </c>
      <c r="E1014" s="197" t="s">
        <v>1</v>
      </c>
      <c r="F1014" s="198" t="s">
        <v>4709</v>
      </c>
      <c r="G1014" s="13"/>
      <c r="H1014" s="197" t="s">
        <v>1</v>
      </c>
      <c r="I1014" s="199"/>
      <c r="J1014" s="13"/>
      <c r="K1014" s="13"/>
      <c r="L1014" s="195"/>
      <c r="M1014" s="200"/>
      <c r="N1014" s="201"/>
      <c r="O1014" s="201"/>
      <c r="P1014" s="201"/>
      <c r="Q1014" s="201"/>
      <c r="R1014" s="201"/>
      <c r="S1014" s="201"/>
      <c r="T1014" s="202"/>
      <c r="U1014" s="13"/>
      <c r="V1014" s="13"/>
      <c r="W1014" s="13"/>
      <c r="X1014" s="13"/>
      <c r="Y1014" s="13"/>
      <c r="Z1014" s="13"/>
      <c r="AA1014" s="13"/>
      <c r="AB1014" s="13"/>
      <c r="AC1014" s="13"/>
      <c r="AD1014" s="13"/>
      <c r="AE1014" s="13"/>
      <c r="AT1014" s="197" t="s">
        <v>265</v>
      </c>
      <c r="AU1014" s="197" t="s">
        <v>85</v>
      </c>
      <c r="AV1014" s="13" t="s">
        <v>82</v>
      </c>
      <c r="AW1014" s="13" t="s">
        <v>32</v>
      </c>
      <c r="AX1014" s="13" t="s">
        <v>75</v>
      </c>
      <c r="AY1014" s="197" t="s">
        <v>257</v>
      </c>
    </row>
    <row r="1015" s="14" customFormat="1">
      <c r="A1015" s="14"/>
      <c r="B1015" s="203"/>
      <c r="C1015" s="14"/>
      <c r="D1015" s="196" t="s">
        <v>265</v>
      </c>
      <c r="E1015" s="204" t="s">
        <v>1</v>
      </c>
      <c r="F1015" s="205" t="s">
        <v>4902</v>
      </c>
      <c r="G1015" s="14"/>
      <c r="H1015" s="206">
        <v>27.039999999999999</v>
      </c>
      <c r="I1015" s="207"/>
      <c r="J1015" s="14"/>
      <c r="K1015" s="14"/>
      <c r="L1015" s="203"/>
      <c r="M1015" s="208"/>
      <c r="N1015" s="209"/>
      <c r="O1015" s="209"/>
      <c r="P1015" s="209"/>
      <c r="Q1015" s="209"/>
      <c r="R1015" s="209"/>
      <c r="S1015" s="209"/>
      <c r="T1015" s="210"/>
      <c r="U1015" s="14"/>
      <c r="V1015" s="14"/>
      <c r="W1015" s="14"/>
      <c r="X1015" s="14"/>
      <c r="Y1015" s="14"/>
      <c r="Z1015" s="14"/>
      <c r="AA1015" s="14"/>
      <c r="AB1015" s="14"/>
      <c r="AC1015" s="14"/>
      <c r="AD1015" s="14"/>
      <c r="AE1015" s="14"/>
      <c r="AT1015" s="204" t="s">
        <v>265</v>
      </c>
      <c r="AU1015" s="204" t="s">
        <v>85</v>
      </c>
      <c r="AV1015" s="14" t="s">
        <v>85</v>
      </c>
      <c r="AW1015" s="14" t="s">
        <v>32</v>
      </c>
      <c r="AX1015" s="14" t="s">
        <v>75</v>
      </c>
      <c r="AY1015" s="204" t="s">
        <v>257</v>
      </c>
    </row>
    <row r="1016" s="13" customFormat="1">
      <c r="A1016" s="13"/>
      <c r="B1016" s="195"/>
      <c r="C1016" s="13"/>
      <c r="D1016" s="196" t="s">
        <v>265</v>
      </c>
      <c r="E1016" s="197" t="s">
        <v>1</v>
      </c>
      <c r="F1016" s="198" t="s">
        <v>4711</v>
      </c>
      <c r="G1016" s="13"/>
      <c r="H1016" s="197" t="s">
        <v>1</v>
      </c>
      <c r="I1016" s="199"/>
      <c r="J1016" s="13"/>
      <c r="K1016" s="13"/>
      <c r="L1016" s="195"/>
      <c r="M1016" s="200"/>
      <c r="N1016" s="201"/>
      <c r="O1016" s="201"/>
      <c r="P1016" s="201"/>
      <c r="Q1016" s="201"/>
      <c r="R1016" s="201"/>
      <c r="S1016" s="201"/>
      <c r="T1016" s="202"/>
      <c r="U1016" s="13"/>
      <c r="V1016" s="13"/>
      <c r="W1016" s="13"/>
      <c r="X1016" s="13"/>
      <c r="Y1016" s="13"/>
      <c r="Z1016" s="13"/>
      <c r="AA1016" s="13"/>
      <c r="AB1016" s="13"/>
      <c r="AC1016" s="13"/>
      <c r="AD1016" s="13"/>
      <c r="AE1016" s="13"/>
      <c r="AT1016" s="197" t="s">
        <v>265</v>
      </c>
      <c r="AU1016" s="197" t="s">
        <v>85</v>
      </c>
      <c r="AV1016" s="13" t="s">
        <v>82</v>
      </c>
      <c r="AW1016" s="13" t="s">
        <v>32</v>
      </c>
      <c r="AX1016" s="13" t="s">
        <v>75</v>
      </c>
      <c r="AY1016" s="197" t="s">
        <v>257</v>
      </c>
    </row>
    <row r="1017" s="14" customFormat="1">
      <c r="A1017" s="14"/>
      <c r="B1017" s="203"/>
      <c r="C1017" s="14"/>
      <c r="D1017" s="196" t="s">
        <v>265</v>
      </c>
      <c r="E1017" s="204" t="s">
        <v>1</v>
      </c>
      <c r="F1017" s="205" t="s">
        <v>4903</v>
      </c>
      <c r="G1017" s="14"/>
      <c r="H1017" s="206">
        <v>84.599999999999994</v>
      </c>
      <c r="I1017" s="207"/>
      <c r="J1017" s="14"/>
      <c r="K1017" s="14"/>
      <c r="L1017" s="203"/>
      <c r="M1017" s="208"/>
      <c r="N1017" s="209"/>
      <c r="O1017" s="209"/>
      <c r="P1017" s="209"/>
      <c r="Q1017" s="209"/>
      <c r="R1017" s="209"/>
      <c r="S1017" s="209"/>
      <c r="T1017" s="210"/>
      <c r="U1017" s="14"/>
      <c r="V1017" s="14"/>
      <c r="W1017" s="14"/>
      <c r="X1017" s="14"/>
      <c r="Y1017" s="14"/>
      <c r="Z1017" s="14"/>
      <c r="AA1017" s="14"/>
      <c r="AB1017" s="14"/>
      <c r="AC1017" s="14"/>
      <c r="AD1017" s="14"/>
      <c r="AE1017" s="14"/>
      <c r="AT1017" s="204" t="s">
        <v>265</v>
      </c>
      <c r="AU1017" s="204" t="s">
        <v>85</v>
      </c>
      <c r="AV1017" s="14" t="s">
        <v>85</v>
      </c>
      <c r="AW1017" s="14" t="s">
        <v>32</v>
      </c>
      <c r="AX1017" s="14" t="s">
        <v>75</v>
      </c>
      <c r="AY1017" s="204" t="s">
        <v>257</v>
      </c>
    </row>
    <row r="1018" s="15" customFormat="1">
      <c r="A1018" s="15"/>
      <c r="B1018" s="211"/>
      <c r="C1018" s="15"/>
      <c r="D1018" s="196" t="s">
        <v>265</v>
      </c>
      <c r="E1018" s="212" t="s">
        <v>1</v>
      </c>
      <c r="F1018" s="213" t="s">
        <v>271</v>
      </c>
      <c r="G1018" s="15"/>
      <c r="H1018" s="214">
        <v>2114.9200000000001</v>
      </c>
      <c r="I1018" s="215"/>
      <c r="J1018" s="15"/>
      <c r="K1018" s="15"/>
      <c r="L1018" s="211"/>
      <c r="M1018" s="216"/>
      <c r="N1018" s="217"/>
      <c r="O1018" s="217"/>
      <c r="P1018" s="217"/>
      <c r="Q1018" s="217"/>
      <c r="R1018" s="217"/>
      <c r="S1018" s="217"/>
      <c r="T1018" s="218"/>
      <c r="U1018" s="15"/>
      <c r="V1018" s="15"/>
      <c r="W1018" s="15"/>
      <c r="X1018" s="15"/>
      <c r="Y1018" s="15"/>
      <c r="Z1018" s="15"/>
      <c r="AA1018" s="15"/>
      <c r="AB1018" s="15"/>
      <c r="AC1018" s="15"/>
      <c r="AD1018" s="15"/>
      <c r="AE1018" s="15"/>
      <c r="AT1018" s="212" t="s">
        <v>265</v>
      </c>
      <c r="AU1018" s="212" t="s">
        <v>85</v>
      </c>
      <c r="AV1018" s="15" t="s">
        <v>108</v>
      </c>
      <c r="AW1018" s="15" t="s">
        <v>32</v>
      </c>
      <c r="AX1018" s="15" t="s">
        <v>82</v>
      </c>
      <c r="AY1018" s="212" t="s">
        <v>257</v>
      </c>
    </row>
    <row r="1019" s="2" customFormat="1" ht="33" customHeight="1">
      <c r="A1019" s="38"/>
      <c r="B1019" s="181"/>
      <c r="C1019" s="182" t="s">
        <v>711</v>
      </c>
      <c r="D1019" s="182" t="s">
        <v>259</v>
      </c>
      <c r="E1019" s="183" t="s">
        <v>2226</v>
      </c>
      <c r="F1019" s="184" t="s">
        <v>2227</v>
      </c>
      <c r="G1019" s="185" t="s">
        <v>323</v>
      </c>
      <c r="H1019" s="186">
        <v>2114.9200000000001</v>
      </c>
      <c r="I1019" s="187"/>
      <c r="J1019" s="188">
        <f>ROUND(I1019*H1019,2)</f>
        <v>0</v>
      </c>
      <c r="K1019" s="184" t="s">
        <v>263</v>
      </c>
      <c r="L1019" s="39"/>
      <c r="M1019" s="189" t="s">
        <v>1</v>
      </c>
      <c r="N1019" s="190" t="s">
        <v>40</v>
      </c>
      <c r="O1019" s="77"/>
      <c r="P1019" s="191">
        <f>O1019*H1019</f>
        <v>0</v>
      </c>
      <c r="Q1019" s="191">
        <v>0</v>
      </c>
      <c r="R1019" s="191">
        <f>Q1019*H1019</f>
        <v>0</v>
      </c>
      <c r="S1019" s="191">
        <v>0</v>
      </c>
      <c r="T1019" s="192">
        <f>S1019*H1019</f>
        <v>0</v>
      </c>
      <c r="U1019" s="38"/>
      <c r="V1019" s="38"/>
      <c r="W1019" s="38"/>
      <c r="X1019" s="38"/>
      <c r="Y1019" s="38"/>
      <c r="Z1019" s="38"/>
      <c r="AA1019" s="38"/>
      <c r="AB1019" s="38"/>
      <c r="AC1019" s="38"/>
      <c r="AD1019" s="38"/>
      <c r="AE1019" s="38"/>
      <c r="AR1019" s="193" t="s">
        <v>364</v>
      </c>
      <c r="AT1019" s="193" t="s">
        <v>259</v>
      </c>
      <c r="AU1019" s="193" t="s">
        <v>85</v>
      </c>
      <c r="AY1019" s="19" t="s">
        <v>257</v>
      </c>
      <c r="BE1019" s="194">
        <f>IF(N1019="základní",J1019,0)</f>
        <v>0</v>
      </c>
      <c r="BF1019" s="194">
        <f>IF(N1019="snížená",J1019,0)</f>
        <v>0</v>
      </c>
      <c r="BG1019" s="194">
        <f>IF(N1019="zákl. přenesená",J1019,0)</f>
        <v>0</v>
      </c>
      <c r="BH1019" s="194">
        <f>IF(N1019="sníž. přenesená",J1019,0)</f>
        <v>0</v>
      </c>
      <c r="BI1019" s="194">
        <f>IF(N1019="nulová",J1019,0)</f>
        <v>0</v>
      </c>
      <c r="BJ1019" s="19" t="s">
        <v>82</v>
      </c>
      <c r="BK1019" s="194">
        <f>ROUND(I1019*H1019,2)</f>
        <v>0</v>
      </c>
      <c r="BL1019" s="19" t="s">
        <v>364</v>
      </c>
      <c r="BM1019" s="193" t="s">
        <v>930</v>
      </c>
    </row>
    <row r="1020" s="13" customFormat="1">
      <c r="A1020" s="13"/>
      <c r="B1020" s="195"/>
      <c r="C1020" s="13"/>
      <c r="D1020" s="196" t="s">
        <v>265</v>
      </c>
      <c r="E1020" s="197" t="s">
        <v>1</v>
      </c>
      <c r="F1020" s="198" t="s">
        <v>4647</v>
      </c>
      <c r="G1020" s="13"/>
      <c r="H1020" s="197" t="s">
        <v>1</v>
      </c>
      <c r="I1020" s="199"/>
      <c r="J1020" s="13"/>
      <c r="K1020" s="13"/>
      <c r="L1020" s="195"/>
      <c r="M1020" s="200"/>
      <c r="N1020" s="201"/>
      <c r="O1020" s="201"/>
      <c r="P1020" s="201"/>
      <c r="Q1020" s="201"/>
      <c r="R1020" s="201"/>
      <c r="S1020" s="201"/>
      <c r="T1020" s="202"/>
      <c r="U1020" s="13"/>
      <c r="V1020" s="13"/>
      <c r="W1020" s="13"/>
      <c r="X1020" s="13"/>
      <c r="Y1020" s="13"/>
      <c r="Z1020" s="13"/>
      <c r="AA1020" s="13"/>
      <c r="AB1020" s="13"/>
      <c r="AC1020" s="13"/>
      <c r="AD1020" s="13"/>
      <c r="AE1020" s="13"/>
      <c r="AT1020" s="197" t="s">
        <v>265</v>
      </c>
      <c r="AU1020" s="197" t="s">
        <v>85</v>
      </c>
      <c r="AV1020" s="13" t="s">
        <v>82</v>
      </c>
      <c r="AW1020" s="13" t="s">
        <v>32</v>
      </c>
      <c r="AX1020" s="13" t="s">
        <v>75</v>
      </c>
      <c r="AY1020" s="197" t="s">
        <v>257</v>
      </c>
    </row>
    <row r="1021" s="14" customFormat="1">
      <c r="A1021" s="14"/>
      <c r="B1021" s="203"/>
      <c r="C1021" s="14"/>
      <c r="D1021" s="196" t="s">
        <v>265</v>
      </c>
      <c r="E1021" s="204" t="s">
        <v>1</v>
      </c>
      <c r="F1021" s="205" t="s">
        <v>4877</v>
      </c>
      <c r="G1021" s="14"/>
      <c r="H1021" s="206">
        <v>105.92</v>
      </c>
      <c r="I1021" s="207"/>
      <c r="J1021" s="14"/>
      <c r="K1021" s="14"/>
      <c r="L1021" s="203"/>
      <c r="M1021" s="208"/>
      <c r="N1021" s="209"/>
      <c r="O1021" s="209"/>
      <c r="P1021" s="209"/>
      <c r="Q1021" s="209"/>
      <c r="R1021" s="209"/>
      <c r="S1021" s="209"/>
      <c r="T1021" s="210"/>
      <c r="U1021" s="14"/>
      <c r="V1021" s="14"/>
      <c r="W1021" s="14"/>
      <c r="X1021" s="14"/>
      <c r="Y1021" s="14"/>
      <c r="Z1021" s="14"/>
      <c r="AA1021" s="14"/>
      <c r="AB1021" s="14"/>
      <c r="AC1021" s="14"/>
      <c r="AD1021" s="14"/>
      <c r="AE1021" s="14"/>
      <c r="AT1021" s="204" t="s">
        <v>265</v>
      </c>
      <c r="AU1021" s="204" t="s">
        <v>85</v>
      </c>
      <c r="AV1021" s="14" t="s">
        <v>85</v>
      </c>
      <c r="AW1021" s="14" t="s">
        <v>32</v>
      </c>
      <c r="AX1021" s="14" t="s">
        <v>75</v>
      </c>
      <c r="AY1021" s="204" t="s">
        <v>257</v>
      </c>
    </row>
    <row r="1022" s="13" customFormat="1">
      <c r="A1022" s="13"/>
      <c r="B1022" s="195"/>
      <c r="C1022" s="13"/>
      <c r="D1022" s="196" t="s">
        <v>265</v>
      </c>
      <c r="E1022" s="197" t="s">
        <v>1</v>
      </c>
      <c r="F1022" s="198" t="s">
        <v>4649</v>
      </c>
      <c r="G1022" s="13"/>
      <c r="H1022" s="197" t="s">
        <v>1</v>
      </c>
      <c r="I1022" s="199"/>
      <c r="J1022" s="13"/>
      <c r="K1022" s="13"/>
      <c r="L1022" s="195"/>
      <c r="M1022" s="200"/>
      <c r="N1022" s="201"/>
      <c r="O1022" s="201"/>
      <c r="P1022" s="201"/>
      <c r="Q1022" s="201"/>
      <c r="R1022" s="201"/>
      <c r="S1022" s="201"/>
      <c r="T1022" s="202"/>
      <c r="U1022" s="13"/>
      <c r="V1022" s="13"/>
      <c r="W1022" s="13"/>
      <c r="X1022" s="13"/>
      <c r="Y1022" s="13"/>
      <c r="Z1022" s="13"/>
      <c r="AA1022" s="13"/>
      <c r="AB1022" s="13"/>
      <c r="AC1022" s="13"/>
      <c r="AD1022" s="13"/>
      <c r="AE1022" s="13"/>
      <c r="AT1022" s="197" t="s">
        <v>265</v>
      </c>
      <c r="AU1022" s="197" t="s">
        <v>85</v>
      </c>
      <c r="AV1022" s="13" t="s">
        <v>82</v>
      </c>
      <c r="AW1022" s="13" t="s">
        <v>32</v>
      </c>
      <c r="AX1022" s="13" t="s">
        <v>75</v>
      </c>
      <c r="AY1022" s="197" t="s">
        <v>257</v>
      </c>
    </row>
    <row r="1023" s="14" customFormat="1">
      <c r="A1023" s="14"/>
      <c r="B1023" s="203"/>
      <c r="C1023" s="14"/>
      <c r="D1023" s="196" t="s">
        <v>265</v>
      </c>
      <c r="E1023" s="204" t="s">
        <v>1</v>
      </c>
      <c r="F1023" s="205" t="s">
        <v>4878</v>
      </c>
      <c r="G1023" s="14"/>
      <c r="H1023" s="206">
        <v>78.560000000000002</v>
      </c>
      <c r="I1023" s="207"/>
      <c r="J1023" s="14"/>
      <c r="K1023" s="14"/>
      <c r="L1023" s="203"/>
      <c r="M1023" s="208"/>
      <c r="N1023" s="209"/>
      <c r="O1023" s="209"/>
      <c r="P1023" s="209"/>
      <c r="Q1023" s="209"/>
      <c r="R1023" s="209"/>
      <c r="S1023" s="209"/>
      <c r="T1023" s="210"/>
      <c r="U1023" s="14"/>
      <c r="V1023" s="14"/>
      <c r="W1023" s="14"/>
      <c r="X1023" s="14"/>
      <c r="Y1023" s="14"/>
      <c r="Z1023" s="14"/>
      <c r="AA1023" s="14"/>
      <c r="AB1023" s="14"/>
      <c r="AC1023" s="14"/>
      <c r="AD1023" s="14"/>
      <c r="AE1023" s="14"/>
      <c r="AT1023" s="204" t="s">
        <v>265</v>
      </c>
      <c r="AU1023" s="204" t="s">
        <v>85</v>
      </c>
      <c r="AV1023" s="14" t="s">
        <v>85</v>
      </c>
      <c r="AW1023" s="14" t="s">
        <v>32</v>
      </c>
      <c r="AX1023" s="14" t="s">
        <v>75</v>
      </c>
      <c r="AY1023" s="204" t="s">
        <v>257</v>
      </c>
    </row>
    <row r="1024" s="13" customFormat="1">
      <c r="A1024" s="13"/>
      <c r="B1024" s="195"/>
      <c r="C1024" s="13"/>
      <c r="D1024" s="196" t="s">
        <v>265</v>
      </c>
      <c r="E1024" s="197" t="s">
        <v>1</v>
      </c>
      <c r="F1024" s="198" t="s">
        <v>4667</v>
      </c>
      <c r="G1024" s="13"/>
      <c r="H1024" s="197" t="s">
        <v>1</v>
      </c>
      <c r="I1024" s="199"/>
      <c r="J1024" s="13"/>
      <c r="K1024" s="13"/>
      <c r="L1024" s="195"/>
      <c r="M1024" s="200"/>
      <c r="N1024" s="201"/>
      <c r="O1024" s="201"/>
      <c r="P1024" s="201"/>
      <c r="Q1024" s="201"/>
      <c r="R1024" s="201"/>
      <c r="S1024" s="201"/>
      <c r="T1024" s="202"/>
      <c r="U1024" s="13"/>
      <c r="V1024" s="13"/>
      <c r="W1024" s="13"/>
      <c r="X1024" s="13"/>
      <c r="Y1024" s="13"/>
      <c r="Z1024" s="13"/>
      <c r="AA1024" s="13"/>
      <c r="AB1024" s="13"/>
      <c r="AC1024" s="13"/>
      <c r="AD1024" s="13"/>
      <c r="AE1024" s="13"/>
      <c r="AT1024" s="197" t="s">
        <v>265</v>
      </c>
      <c r="AU1024" s="197" t="s">
        <v>85</v>
      </c>
      <c r="AV1024" s="13" t="s">
        <v>82</v>
      </c>
      <c r="AW1024" s="13" t="s">
        <v>32</v>
      </c>
      <c r="AX1024" s="13" t="s">
        <v>75</v>
      </c>
      <c r="AY1024" s="197" t="s">
        <v>257</v>
      </c>
    </row>
    <row r="1025" s="14" customFormat="1">
      <c r="A1025" s="14"/>
      <c r="B1025" s="203"/>
      <c r="C1025" s="14"/>
      <c r="D1025" s="196" t="s">
        <v>265</v>
      </c>
      <c r="E1025" s="204" t="s">
        <v>1</v>
      </c>
      <c r="F1025" s="205" t="s">
        <v>4879</v>
      </c>
      <c r="G1025" s="14"/>
      <c r="H1025" s="206">
        <v>79.200000000000003</v>
      </c>
      <c r="I1025" s="207"/>
      <c r="J1025" s="14"/>
      <c r="K1025" s="14"/>
      <c r="L1025" s="203"/>
      <c r="M1025" s="208"/>
      <c r="N1025" s="209"/>
      <c r="O1025" s="209"/>
      <c r="P1025" s="209"/>
      <c r="Q1025" s="209"/>
      <c r="R1025" s="209"/>
      <c r="S1025" s="209"/>
      <c r="T1025" s="210"/>
      <c r="U1025" s="14"/>
      <c r="V1025" s="14"/>
      <c r="W1025" s="14"/>
      <c r="X1025" s="14"/>
      <c r="Y1025" s="14"/>
      <c r="Z1025" s="14"/>
      <c r="AA1025" s="14"/>
      <c r="AB1025" s="14"/>
      <c r="AC1025" s="14"/>
      <c r="AD1025" s="14"/>
      <c r="AE1025" s="14"/>
      <c r="AT1025" s="204" t="s">
        <v>265</v>
      </c>
      <c r="AU1025" s="204" t="s">
        <v>85</v>
      </c>
      <c r="AV1025" s="14" t="s">
        <v>85</v>
      </c>
      <c r="AW1025" s="14" t="s">
        <v>32</v>
      </c>
      <c r="AX1025" s="14" t="s">
        <v>75</v>
      </c>
      <c r="AY1025" s="204" t="s">
        <v>257</v>
      </c>
    </row>
    <row r="1026" s="13" customFormat="1">
      <c r="A1026" s="13"/>
      <c r="B1026" s="195"/>
      <c r="C1026" s="13"/>
      <c r="D1026" s="196" t="s">
        <v>265</v>
      </c>
      <c r="E1026" s="197" t="s">
        <v>1</v>
      </c>
      <c r="F1026" s="198" t="s">
        <v>4669</v>
      </c>
      <c r="G1026" s="13"/>
      <c r="H1026" s="197" t="s">
        <v>1</v>
      </c>
      <c r="I1026" s="199"/>
      <c r="J1026" s="13"/>
      <c r="K1026" s="13"/>
      <c r="L1026" s="195"/>
      <c r="M1026" s="200"/>
      <c r="N1026" s="201"/>
      <c r="O1026" s="201"/>
      <c r="P1026" s="201"/>
      <c r="Q1026" s="201"/>
      <c r="R1026" s="201"/>
      <c r="S1026" s="201"/>
      <c r="T1026" s="202"/>
      <c r="U1026" s="13"/>
      <c r="V1026" s="13"/>
      <c r="W1026" s="13"/>
      <c r="X1026" s="13"/>
      <c r="Y1026" s="13"/>
      <c r="Z1026" s="13"/>
      <c r="AA1026" s="13"/>
      <c r="AB1026" s="13"/>
      <c r="AC1026" s="13"/>
      <c r="AD1026" s="13"/>
      <c r="AE1026" s="13"/>
      <c r="AT1026" s="197" t="s">
        <v>265</v>
      </c>
      <c r="AU1026" s="197" t="s">
        <v>85</v>
      </c>
      <c r="AV1026" s="13" t="s">
        <v>82</v>
      </c>
      <c r="AW1026" s="13" t="s">
        <v>32</v>
      </c>
      <c r="AX1026" s="13" t="s">
        <v>75</v>
      </c>
      <c r="AY1026" s="197" t="s">
        <v>257</v>
      </c>
    </row>
    <row r="1027" s="14" customFormat="1">
      <c r="A1027" s="14"/>
      <c r="B1027" s="203"/>
      <c r="C1027" s="14"/>
      <c r="D1027" s="196" t="s">
        <v>265</v>
      </c>
      <c r="E1027" s="204" t="s">
        <v>1</v>
      </c>
      <c r="F1027" s="205" t="s">
        <v>4880</v>
      </c>
      <c r="G1027" s="14"/>
      <c r="H1027" s="206">
        <v>60.759999999999998</v>
      </c>
      <c r="I1027" s="207"/>
      <c r="J1027" s="14"/>
      <c r="K1027" s="14"/>
      <c r="L1027" s="203"/>
      <c r="M1027" s="208"/>
      <c r="N1027" s="209"/>
      <c r="O1027" s="209"/>
      <c r="P1027" s="209"/>
      <c r="Q1027" s="209"/>
      <c r="R1027" s="209"/>
      <c r="S1027" s="209"/>
      <c r="T1027" s="210"/>
      <c r="U1027" s="14"/>
      <c r="V1027" s="14"/>
      <c r="W1027" s="14"/>
      <c r="X1027" s="14"/>
      <c r="Y1027" s="14"/>
      <c r="Z1027" s="14"/>
      <c r="AA1027" s="14"/>
      <c r="AB1027" s="14"/>
      <c r="AC1027" s="14"/>
      <c r="AD1027" s="14"/>
      <c r="AE1027" s="14"/>
      <c r="AT1027" s="204" t="s">
        <v>265</v>
      </c>
      <c r="AU1027" s="204" t="s">
        <v>85</v>
      </c>
      <c r="AV1027" s="14" t="s">
        <v>85</v>
      </c>
      <c r="AW1027" s="14" t="s">
        <v>32</v>
      </c>
      <c r="AX1027" s="14" t="s">
        <v>75</v>
      </c>
      <c r="AY1027" s="204" t="s">
        <v>257</v>
      </c>
    </row>
    <row r="1028" s="13" customFormat="1">
      <c r="A1028" s="13"/>
      <c r="B1028" s="195"/>
      <c r="C1028" s="13"/>
      <c r="D1028" s="196" t="s">
        <v>265</v>
      </c>
      <c r="E1028" s="197" t="s">
        <v>1</v>
      </c>
      <c r="F1028" s="198" t="s">
        <v>4671</v>
      </c>
      <c r="G1028" s="13"/>
      <c r="H1028" s="197" t="s">
        <v>1</v>
      </c>
      <c r="I1028" s="199"/>
      <c r="J1028" s="13"/>
      <c r="K1028" s="13"/>
      <c r="L1028" s="195"/>
      <c r="M1028" s="200"/>
      <c r="N1028" s="201"/>
      <c r="O1028" s="201"/>
      <c r="P1028" s="201"/>
      <c r="Q1028" s="201"/>
      <c r="R1028" s="201"/>
      <c r="S1028" s="201"/>
      <c r="T1028" s="202"/>
      <c r="U1028" s="13"/>
      <c r="V1028" s="13"/>
      <c r="W1028" s="13"/>
      <c r="X1028" s="13"/>
      <c r="Y1028" s="13"/>
      <c r="Z1028" s="13"/>
      <c r="AA1028" s="13"/>
      <c r="AB1028" s="13"/>
      <c r="AC1028" s="13"/>
      <c r="AD1028" s="13"/>
      <c r="AE1028" s="13"/>
      <c r="AT1028" s="197" t="s">
        <v>265</v>
      </c>
      <c r="AU1028" s="197" t="s">
        <v>85</v>
      </c>
      <c r="AV1028" s="13" t="s">
        <v>82</v>
      </c>
      <c r="AW1028" s="13" t="s">
        <v>32</v>
      </c>
      <c r="AX1028" s="13" t="s">
        <v>75</v>
      </c>
      <c r="AY1028" s="197" t="s">
        <v>257</v>
      </c>
    </row>
    <row r="1029" s="14" customFormat="1">
      <c r="A1029" s="14"/>
      <c r="B1029" s="203"/>
      <c r="C1029" s="14"/>
      <c r="D1029" s="196" t="s">
        <v>265</v>
      </c>
      <c r="E1029" s="204" t="s">
        <v>1</v>
      </c>
      <c r="F1029" s="205" t="s">
        <v>4881</v>
      </c>
      <c r="G1029" s="14"/>
      <c r="H1029" s="206">
        <v>136</v>
      </c>
      <c r="I1029" s="207"/>
      <c r="J1029" s="14"/>
      <c r="K1029" s="14"/>
      <c r="L1029" s="203"/>
      <c r="M1029" s="208"/>
      <c r="N1029" s="209"/>
      <c r="O1029" s="209"/>
      <c r="P1029" s="209"/>
      <c r="Q1029" s="209"/>
      <c r="R1029" s="209"/>
      <c r="S1029" s="209"/>
      <c r="T1029" s="210"/>
      <c r="U1029" s="14"/>
      <c r="V1029" s="14"/>
      <c r="W1029" s="14"/>
      <c r="X1029" s="14"/>
      <c r="Y1029" s="14"/>
      <c r="Z1029" s="14"/>
      <c r="AA1029" s="14"/>
      <c r="AB1029" s="14"/>
      <c r="AC1029" s="14"/>
      <c r="AD1029" s="14"/>
      <c r="AE1029" s="14"/>
      <c r="AT1029" s="204" t="s">
        <v>265</v>
      </c>
      <c r="AU1029" s="204" t="s">
        <v>85</v>
      </c>
      <c r="AV1029" s="14" t="s">
        <v>85</v>
      </c>
      <c r="AW1029" s="14" t="s">
        <v>32</v>
      </c>
      <c r="AX1029" s="14" t="s">
        <v>75</v>
      </c>
      <c r="AY1029" s="204" t="s">
        <v>257</v>
      </c>
    </row>
    <row r="1030" s="13" customFormat="1">
      <c r="A1030" s="13"/>
      <c r="B1030" s="195"/>
      <c r="C1030" s="13"/>
      <c r="D1030" s="196" t="s">
        <v>265</v>
      </c>
      <c r="E1030" s="197" t="s">
        <v>1</v>
      </c>
      <c r="F1030" s="198" t="s">
        <v>4673</v>
      </c>
      <c r="G1030" s="13"/>
      <c r="H1030" s="197" t="s">
        <v>1</v>
      </c>
      <c r="I1030" s="199"/>
      <c r="J1030" s="13"/>
      <c r="K1030" s="13"/>
      <c r="L1030" s="195"/>
      <c r="M1030" s="200"/>
      <c r="N1030" s="201"/>
      <c r="O1030" s="201"/>
      <c r="P1030" s="201"/>
      <c r="Q1030" s="201"/>
      <c r="R1030" s="201"/>
      <c r="S1030" s="201"/>
      <c r="T1030" s="202"/>
      <c r="U1030" s="13"/>
      <c r="V1030" s="13"/>
      <c r="W1030" s="13"/>
      <c r="X1030" s="13"/>
      <c r="Y1030" s="13"/>
      <c r="Z1030" s="13"/>
      <c r="AA1030" s="13"/>
      <c r="AB1030" s="13"/>
      <c r="AC1030" s="13"/>
      <c r="AD1030" s="13"/>
      <c r="AE1030" s="13"/>
      <c r="AT1030" s="197" t="s">
        <v>265</v>
      </c>
      <c r="AU1030" s="197" t="s">
        <v>85</v>
      </c>
      <c r="AV1030" s="13" t="s">
        <v>82</v>
      </c>
      <c r="AW1030" s="13" t="s">
        <v>32</v>
      </c>
      <c r="AX1030" s="13" t="s">
        <v>75</v>
      </c>
      <c r="AY1030" s="197" t="s">
        <v>257</v>
      </c>
    </row>
    <row r="1031" s="14" customFormat="1">
      <c r="A1031" s="14"/>
      <c r="B1031" s="203"/>
      <c r="C1031" s="14"/>
      <c r="D1031" s="196" t="s">
        <v>265</v>
      </c>
      <c r="E1031" s="204" t="s">
        <v>1</v>
      </c>
      <c r="F1031" s="205" t="s">
        <v>4882</v>
      </c>
      <c r="G1031" s="14"/>
      <c r="H1031" s="206">
        <v>86.480000000000004</v>
      </c>
      <c r="I1031" s="207"/>
      <c r="J1031" s="14"/>
      <c r="K1031" s="14"/>
      <c r="L1031" s="203"/>
      <c r="M1031" s="208"/>
      <c r="N1031" s="209"/>
      <c r="O1031" s="209"/>
      <c r="P1031" s="209"/>
      <c r="Q1031" s="209"/>
      <c r="R1031" s="209"/>
      <c r="S1031" s="209"/>
      <c r="T1031" s="210"/>
      <c r="U1031" s="14"/>
      <c r="V1031" s="14"/>
      <c r="W1031" s="14"/>
      <c r="X1031" s="14"/>
      <c r="Y1031" s="14"/>
      <c r="Z1031" s="14"/>
      <c r="AA1031" s="14"/>
      <c r="AB1031" s="14"/>
      <c r="AC1031" s="14"/>
      <c r="AD1031" s="14"/>
      <c r="AE1031" s="14"/>
      <c r="AT1031" s="204" t="s">
        <v>265</v>
      </c>
      <c r="AU1031" s="204" t="s">
        <v>85</v>
      </c>
      <c r="AV1031" s="14" t="s">
        <v>85</v>
      </c>
      <c r="AW1031" s="14" t="s">
        <v>32</v>
      </c>
      <c r="AX1031" s="14" t="s">
        <v>75</v>
      </c>
      <c r="AY1031" s="204" t="s">
        <v>257</v>
      </c>
    </row>
    <row r="1032" s="13" customFormat="1">
      <c r="A1032" s="13"/>
      <c r="B1032" s="195"/>
      <c r="C1032" s="13"/>
      <c r="D1032" s="196" t="s">
        <v>265</v>
      </c>
      <c r="E1032" s="197" t="s">
        <v>1</v>
      </c>
      <c r="F1032" s="198" t="s">
        <v>4674</v>
      </c>
      <c r="G1032" s="13"/>
      <c r="H1032" s="197" t="s">
        <v>1</v>
      </c>
      <c r="I1032" s="199"/>
      <c r="J1032" s="13"/>
      <c r="K1032" s="13"/>
      <c r="L1032" s="195"/>
      <c r="M1032" s="200"/>
      <c r="N1032" s="201"/>
      <c r="O1032" s="201"/>
      <c r="P1032" s="201"/>
      <c r="Q1032" s="201"/>
      <c r="R1032" s="201"/>
      <c r="S1032" s="201"/>
      <c r="T1032" s="202"/>
      <c r="U1032" s="13"/>
      <c r="V1032" s="13"/>
      <c r="W1032" s="13"/>
      <c r="X1032" s="13"/>
      <c r="Y1032" s="13"/>
      <c r="Z1032" s="13"/>
      <c r="AA1032" s="13"/>
      <c r="AB1032" s="13"/>
      <c r="AC1032" s="13"/>
      <c r="AD1032" s="13"/>
      <c r="AE1032" s="13"/>
      <c r="AT1032" s="197" t="s">
        <v>265</v>
      </c>
      <c r="AU1032" s="197" t="s">
        <v>85</v>
      </c>
      <c r="AV1032" s="13" t="s">
        <v>82</v>
      </c>
      <c r="AW1032" s="13" t="s">
        <v>32</v>
      </c>
      <c r="AX1032" s="13" t="s">
        <v>75</v>
      </c>
      <c r="AY1032" s="197" t="s">
        <v>257</v>
      </c>
    </row>
    <row r="1033" s="14" customFormat="1">
      <c r="A1033" s="14"/>
      <c r="B1033" s="203"/>
      <c r="C1033" s="14"/>
      <c r="D1033" s="196" t="s">
        <v>265</v>
      </c>
      <c r="E1033" s="204" t="s">
        <v>1</v>
      </c>
      <c r="F1033" s="205" t="s">
        <v>4883</v>
      </c>
      <c r="G1033" s="14"/>
      <c r="H1033" s="206">
        <v>64.120000000000005</v>
      </c>
      <c r="I1033" s="207"/>
      <c r="J1033" s="14"/>
      <c r="K1033" s="14"/>
      <c r="L1033" s="203"/>
      <c r="M1033" s="208"/>
      <c r="N1033" s="209"/>
      <c r="O1033" s="209"/>
      <c r="P1033" s="209"/>
      <c r="Q1033" s="209"/>
      <c r="R1033" s="209"/>
      <c r="S1033" s="209"/>
      <c r="T1033" s="210"/>
      <c r="U1033" s="14"/>
      <c r="V1033" s="14"/>
      <c r="W1033" s="14"/>
      <c r="X1033" s="14"/>
      <c r="Y1033" s="14"/>
      <c r="Z1033" s="14"/>
      <c r="AA1033" s="14"/>
      <c r="AB1033" s="14"/>
      <c r="AC1033" s="14"/>
      <c r="AD1033" s="14"/>
      <c r="AE1033" s="14"/>
      <c r="AT1033" s="204" t="s">
        <v>265</v>
      </c>
      <c r="AU1033" s="204" t="s">
        <v>85</v>
      </c>
      <c r="AV1033" s="14" t="s">
        <v>85</v>
      </c>
      <c r="AW1033" s="14" t="s">
        <v>32</v>
      </c>
      <c r="AX1033" s="14" t="s">
        <v>75</v>
      </c>
      <c r="AY1033" s="204" t="s">
        <v>257</v>
      </c>
    </row>
    <row r="1034" s="13" customFormat="1">
      <c r="A1034" s="13"/>
      <c r="B1034" s="195"/>
      <c r="C1034" s="13"/>
      <c r="D1034" s="196" t="s">
        <v>265</v>
      </c>
      <c r="E1034" s="197" t="s">
        <v>1</v>
      </c>
      <c r="F1034" s="198" t="s">
        <v>4676</v>
      </c>
      <c r="G1034" s="13"/>
      <c r="H1034" s="197" t="s">
        <v>1</v>
      </c>
      <c r="I1034" s="199"/>
      <c r="J1034" s="13"/>
      <c r="K1034" s="13"/>
      <c r="L1034" s="195"/>
      <c r="M1034" s="200"/>
      <c r="N1034" s="201"/>
      <c r="O1034" s="201"/>
      <c r="P1034" s="201"/>
      <c r="Q1034" s="201"/>
      <c r="R1034" s="201"/>
      <c r="S1034" s="201"/>
      <c r="T1034" s="202"/>
      <c r="U1034" s="13"/>
      <c r="V1034" s="13"/>
      <c r="W1034" s="13"/>
      <c r="X1034" s="13"/>
      <c r="Y1034" s="13"/>
      <c r="Z1034" s="13"/>
      <c r="AA1034" s="13"/>
      <c r="AB1034" s="13"/>
      <c r="AC1034" s="13"/>
      <c r="AD1034" s="13"/>
      <c r="AE1034" s="13"/>
      <c r="AT1034" s="197" t="s">
        <v>265</v>
      </c>
      <c r="AU1034" s="197" t="s">
        <v>85</v>
      </c>
      <c r="AV1034" s="13" t="s">
        <v>82</v>
      </c>
      <c r="AW1034" s="13" t="s">
        <v>32</v>
      </c>
      <c r="AX1034" s="13" t="s">
        <v>75</v>
      </c>
      <c r="AY1034" s="197" t="s">
        <v>257</v>
      </c>
    </row>
    <row r="1035" s="14" customFormat="1">
      <c r="A1035" s="14"/>
      <c r="B1035" s="203"/>
      <c r="C1035" s="14"/>
      <c r="D1035" s="196" t="s">
        <v>265</v>
      </c>
      <c r="E1035" s="204" t="s">
        <v>1</v>
      </c>
      <c r="F1035" s="205" t="s">
        <v>4884</v>
      </c>
      <c r="G1035" s="14"/>
      <c r="H1035" s="206">
        <v>78.920000000000002</v>
      </c>
      <c r="I1035" s="207"/>
      <c r="J1035" s="14"/>
      <c r="K1035" s="14"/>
      <c r="L1035" s="203"/>
      <c r="M1035" s="208"/>
      <c r="N1035" s="209"/>
      <c r="O1035" s="209"/>
      <c r="P1035" s="209"/>
      <c r="Q1035" s="209"/>
      <c r="R1035" s="209"/>
      <c r="S1035" s="209"/>
      <c r="T1035" s="210"/>
      <c r="U1035" s="14"/>
      <c r="V1035" s="14"/>
      <c r="W1035" s="14"/>
      <c r="X1035" s="14"/>
      <c r="Y1035" s="14"/>
      <c r="Z1035" s="14"/>
      <c r="AA1035" s="14"/>
      <c r="AB1035" s="14"/>
      <c r="AC1035" s="14"/>
      <c r="AD1035" s="14"/>
      <c r="AE1035" s="14"/>
      <c r="AT1035" s="204" t="s">
        <v>265</v>
      </c>
      <c r="AU1035" s="204" t="s">
        <v>85</v>
      </c>
      <c r="AV1035" s="14" t="s">
        <v>85</v>
      </c>
      <c r="AW1035" s="14" t="s">
        <v>32</v>
      </c>
      <c r="AX1035" s="14" t="s">
        <v>75</v>
      </c>
      <c r="AY1035" s="204" t="s">
        <v>257</v>
      </c>
    </row>
    <row r="1036" s="13" customFormat="1">
      <c r="A1036" s="13"/>
      <c r="B1036" s="195"/>
      <c r="C1036" s="13"/>
      <c r="D1036" s="196" t="s">
        <v>265</v>
      </c>
      <c r="E1036" s="197" t="s">
        <v>1</v>
      </c>
      <c r="F1036" s="198" t="s">
        <v>4678</v>
      </c>
      <c r="G1036" s="13"/>
      <c r="H1036" s="197" t="s">
        <v>1</v>
      </c>
      <c r="I1036" s="199"/>
      <c r="J1036" s="13"/>
      <c r="K1036" s="13"/>
      <c r="L1036" s="195"/>
      <c r="M1036" s="200"/>
      <c r="N1036" s="201"/>
      <c r="O1036" s="201"/>
      <c r="P1036" s="201"/>
      <c r="Q1036" s="201"/>
      <c r="R1036" s="201"/>
      <c r="S1036" s="201"/>
      <c r="T1036" s="202"/>
      <c r="U1036" s="13"/>
      <c r="V1036" s="13"/>
      <c r="W1036" s="13"/>
      <c r="X1036" s="13"/>
      <c r="Y1036" s="13"/>
      <c r="Z1036" s="13"/>
      <c r="AA1036" s="13"/>
      <c r="AB1036" s="13"/>
      <c r="AC1036" s="13"/>
      <c r="AD1036" s="13"/>
      <c r="AE1036" s="13"/>
      <c r="AT1036" s="197" t="s">
        <v>265</v>
      </c>
      <c r="AU1036" s="197" t="s">
        <v>85</v>
      </c>
      <c r="AV1036" s="13" t="s">
        <v>82</v>
      </c>
      <c r="AW1036" s="13" t="s">
        <v>32</v>
      </c>
      <c r="AX1036" s="13" t="s">
        <v>75</v>
      </c>
      <c r="AY1036" s="197" t="s">
        <v>257</v>
      </c>
    </row>
    <row r="1037" s="14" customFormat="1">
      <c r="A1037" s="14"/>
      <c r="B1037" s="203"/>
      <c r="C1037" s="14"/>
      <c r="D1037" s="196" t="s">
        <v>265</v>
      </c>
      <c r="E1037" s="204" t="s">
        <v>1</v>
      </c>
      <c r="F1037" s="205" t="s">
        <v>4885</v>
      </c>
      <c r="G1037" s="14"/>
      <c r="H1037" s="206">
        <v>68.799999999999997</v>
      </c>
      <c r="I1037" s="207"/>
      <c r="J1037" s="14"/>
      <c r="K1037" s="14"/>
      <c r="L1037" s="203"/>
      <c r="M1037" s="208"/>
      <c r="N1037" s="209"/>
      <c r="O1037" s="209"/>
      <c r="P1037" s="209"/>
      <c r="Q1037" s="209"/>
      <c r="R1037" s="209"/>
      <c r="S1037" s="209"/>
      <c r="T1037" s="210"/>
      <c r="U1037" s="14"/>
      <c r="V1037" s="14"/>
      <c r="W1037" s="14"/>
      <c r="X1037" s="14"/>
      <c r="Y1037" s="14"/>
      <c r="Z1037" s="14"/>
      <c r="AA1037" s="14"/>
      <c r="AB1037" s="14"/>
      <c r="AC1037" s="14"/>
      <c r="AD1037" s="14"/>
      <c r="AE1037" s="14"/>
      <c r="AT1037" s="204" t="s">
        <v>265</v>
      </c>
      <c r="AU1037" s="204" t="s">
        <v>85</v>
      </c>
      <c r="AV1037" s="14" t="s">
        <v>85</v>
      </c>
      <c r="AW1037" s="14" t="s">
        <v>32</v>
      </c>
      <c r="AX1037" s="14" t="s">
        <v>75</v>
      </c>
      <c r="AY1037" s="204" t="s">
        <v>257</v>
      </c>
    </row>
    <row r="1038" s="13" customFormat="1">
      <c r="A1038" s="13"/>
      <c r="B1038" s="195"/>
      <c r="C1038" s="13"/>
      <c r="D1038" s="196" t="s">
        <v>265</v>
      </c>
      <c r="E1038" s="197" t="s">
        <v>1</v>
      </c>
      <c r="F1038" s="198" t="s">
        <v>4651</v>
      </c>
      <c r="G1038" s="13"/>
      <c r="H1038" s="197" t="s">
        <v>1</v>
      </c>
      <c r="I1038" s="199"/>
      <c r="J1038" s="13"/>
      <c r="K1038" s="13"/>
      <c r="L1038" s="195"/>
      <c r="M1038" s="200"/>
      <c r="N1038" s="201"/>
      <c r="O1038" s="201"/>
      <c r="P1038" s="201"/>
      <c r="Q1038" s="201"/>
      <c r="R1038" s="201"/>
      <c r="S1038" s="201"/>
      <c r="T1038" s="202"/>
      <c r="U1038" s="13"/>
      <c r="V1038" s="13"/>
      <c r="W1038" s="13"/>
      <c r="X1038" s="13"/>
      <c r="Y1038" s="13"/>
      <c r="Z1038" s="13"/>
      <c r="AA1038" s="13"/>
      <c r="AB1038" s="13"/>
      <c r="AC1038" s="13"/>
      <c r="AD1038" s="13"/>
      <c r="AE1038" s="13"/>
      <c r="AT1038" s="197" t="s">
        <v>265</v>
      </c>
      <c r="AU1038" s="197" t="s">
        <v>85</v>
      </c>
      <c r="AV1038" s="13" t="s">
        <v>82</v>
      </c>
      <c r="AW1038" s="13" t="s">
        <v>32</v>
      </c>
      <c r="AX1038" s="13" t="s">
        <v>75</v>
      </c>
      <c r="AY1038" s="197" t="s">
        <v>257</v>
      </c>
    </row>
    <row r="1039" s="14" customFormat="1">
      <c r="A1039" s="14"/>
      <c r="B1039" s="203"/>
      <c r="C1039" s="14"/>
      <c r="D1039" s="196" t="s">
        <v>265</v>
      </c>
      <c r="E1039" s="204" t="s">
        <v>1</v>
      </c>
      <c r="F1039" s="205" t="s">
        <v>4886</v>
      </c>
      <c r="G1039" s="14"/>
      <c r="H1039" s="206">
        <v>63.159999999999997</v>
      </c>
      <c r="I1039" s="207"/>
      <c r="J1039" s="14"/>
      <c r="K1039" s="14"/>
      <c r="L1039" s="203"/>
      <c r="M1039" s="208"/>
      <c r="N1039" s="209"/>
      <c r="O1039" s="209"/>
      <c r="P1039" s="209"/>
      <c r="Q1039" s="209"/>
      <c r="R1039" s="209"/>
      <c r="S1039" s="209"/>
      <c r="T1039" s="210"/>
      <c r="U1039" s="14"/>
      <c r="V1039" s="14"/>
      <c r="W1039" s="14"/>
      <c r="X1039" s="14"/>
      <c r="Y1039" s="14"/>
      <c r="Z1039" s="14"/>
      <c r="AA1039" s="14"/>
      <c r="AB1039" s="14"/>
      <c r="AC1039" s="14"/>
      <c r="AD1039" s="14"/>
      <c r="AE1039" s="14"/>
      <c r="AT1039" s="204" t="s">
        <v>265</v>
      </c>
      <c r="AU1039" s="204" t="s">
        <v>85</v>
      </c>
      <c r="AV1039" s="14" t="s">
        <v>85</v>
      </c>
      <c r="AW1039" s="14" t="s">
        <v>32</v>
      </c>
      <c r="AX1039" s="14" t="s">
        <v>75</v>
      </c>
      <c r="AY1039" s="204" t="s">
        <v>257</v>
      </c>
    </row>
    <row r="1040" s="13" customFormat="1">
      <c r="A1040" s="13"/>
      <c r="B1040" s="195"/>
      <c r="C1040" s="13"/>
      <c r="D1040" s="196" t="s">
        <v>265</v>
      </c>
      <c r="E1040" s="197" t="s">
        <v>1</v>
      </c>
      <c r="F1040" s="198" t="s">
        <v>4653</v>
      </c>
      <c r="G1040" s="13"/>
      <c r="H1040" s="197" t="s">
        <v>1</v>
      </c>
      <c r="I1040" s="199"/>
      <c r="J1040" s="13"/>
      <c r="K1040" s="13"/>
      <c r="L1040" s="195"/>
      <c r="M1040" s="200"/>
      <c r="N1040" s="201"/>
      <c r="O1040" s="201"/>
      <c r="P1040" s="201"/>
      <c r="Q1040" s="201"/>
      <c r="R1040" s="201"/>
      <c r="S1040" s="201"/>
      <c r="T1040" s="202"/>
      <c r="U1040" s="13"/>
      <c r="V1040" s="13"/>
      <c r="W1040" s="13"/>
      <c r="X1040" s="13"/>
      <c r="Y1040" s="13"/>
      <c r="Z1040" s="13"/>
      <c r="AA1040" s="13"/>
      <c r="AB1040" s="13"/>
      <c r="AC1040" s="13"/>
      <c r="AD1040" s="13"/>
      <c r="AE1040" s="13"/>
      <c r="AT1040" s="197" t="s">
        <v>265</v>
      </c>
      <c r="AU1040" s="197" t="s">
        <v>85</v>
      </c>
      <c r="AV1040" s="13" t="s">
        <v>82</v>
      </c>
      <c r="AW1040" s="13" t="s">
        <v>32</v>
      </c>
      <c r="AX1040" s="13" t="s">
        <v>75</v>
      </c>
      <c r="AY1040" s="197" t="s">
        <v>257</v>
      </c>
    </row>
    <row r="1041" s="14" customFormat="1">
      <c r="A1041" s="14"/>
      <c r="B1041" s="203"/>
      <c r="C1041" s="14"/>
      <c r="D1041" s="196" t="s">
        <v>265</v>
      </c>
      <c r="E1041" s="204" t="s">
        <v>1</v>
      </c>
      <c r="F1041" s="205" t="s">
        <v>4887</v>
      </c>
      <c r="G1041" s="14"/>
      <c r="H1041" s="206">
        <v>49.200000000000003</v>
      </c>
      <c r="I1041" s="207"/>
      <c r="J1041" s="14"/>
      <c r="K1041" s="14"/>
      <c r="L1041" s="203"/>
      <c r="M1041" s="208"/>
      <c r="N1041" s="209"/>
      <c r="O1041" s="209"/>
      <c r="P1041" s="209"/>
      <c r="Q1041" s="209"/>
      <c r="R1041" s="209"/>
      <c r="S1041" s="209"/>
      <c r="T1041" s="210"/>
      <c r="U1041" s="14"/>
      <c r="V1041" s="14"/>
      <c r="W1041" s="14"/>
      <c r="X1041" s="14"/>
      <c r="Y1041" s="14"/>
      <c r="Z1041" s="14"/>
      <c r="AA1041" s="14"/>
      <c r="AB1041" s="14"/>
      <c r="AC1041" s="14"/>
      <c r="AD1041" s="14"/>
      <c r="AE1041" s="14"/>
      <c r="AT1041" s="204" t="s">
        <v>265</v>
      </c>
      <c r="AU1041" s="204" t="s">
        <v>85</v>
      </c>
      <c r="AV1041" s="14" t="s">
        <v>85</v>
      </c>
      <c r="AW1041" s="14" t="s">
        <v>32</v>
      </c>
      <c r="AX1041" s="14" t="s">
        <v>75</v>
      </c>
      <c r="AY1041" s="204" t="s">
        <v>257</v>
      </c>
    </row>
    <row r="1042" s="13" customFormat="1">
      <c r="A1042" s="13"/>
      <c r="B1042" s="195"/>
      <c r="C1042" s="13"/>
      <c r="D1042" s="196" t="s">
        <v>265</v>
      </c>
      <c r="E1042" s="197" t="s">
        <v>1</v>
      </c>
      <c r="F1042" s="198" t="s">
        <v>4682</v>
      </c>
      <c r="G1042" s="13"/>
      <c r="H1042" s="197" t="s">
        <v>1</v>
      </c>
      <c r="I1042" s="199"/>
      <c r="J1042" s="13"/>
      <c r="K1042" s="13"/>
      <c r="L1042" s="195"/>
      <c r="M1042" s="200"/>
      <c r="N1042" s="201"/>
      <c r="O1042" s="201"/>
      <c r="P1042" s="201"/>
      <c r="Q1042" s="201"/>
      <c r="R1042" s="201"/>
      <c r="S1042" s="201"/>
      <c r="T1042" s="202"/>
      <c r="U1042" s="13"/>
      <c r="V1042" s="13"/>
      <c r="W1042" s="13"/>
      <c r="X1042" s="13"/>
      <c r="Y1042" s="13"/>
      <c r="Z1042" s="13"/>
      <c r="AA1042" s="13"/>
      <c r="AB1042" s="13"/>
      <c r="AC1042" s="13"/>
      <c r="AD1042" s="13"/>
      <c r="AE1042" s="13"/>
      <c r="AT1042" s="197" t="s">
        <v>265</v>
      </c>
      <c r="AU1042" s="197" t="s">
        <v>85</v>
      </c>
      <c r="AV1042" s="13" t="s">
        <v>82</v>
      </c>
      <c r="AW1042" s="13" t="s">
        <v>32</v>
      </c>
      <c r="AX1042" s="13" t="s">
        <v>75</v>
      </c>
      <c r="AY1042" s="197" t="s">
        <v>257</v>
      </c>
    </row>
    <row r="1043" s="14" customFormat="1">
      <c r="A1043" s="14"/>
      <c r="B1043" s="203"/>
      <c r="C1043" s="14"/>
      <c r="D1043" s="196" t="s">
        <v>265</v>
      </c>
      <c r="E1043" s="204" t="s">
        <v>1</v>
      </c>
      <c r="F1043" s="205" t="s">
        <v>4888</v>
      </c>
      <c r="G1043" s="14"/>
      <c r="H1043" s="206">
        <v>84.400000000000006</v>
      </c>
      <c r="I1043" s="207"/>
      <c r="J1043" s="14"/>
      <c r="K1043" s="14"/>
      <c r="L1043" s="203"/>
      <c r="M1043" s="208"/>
      <c r="N1043" s="209"/>
      <c r="O1043" s="209"/>
      <c r="P1043" s="209"/>
      <c r="Q1043" s="209"/>
      <c r="R1043" s="209"/>
      <c r="S1043" s="209"/>
      <c r="T1043" s="210"/>
      <c r="U1043" s="14"/>
      <c r="V1043" s="14"/>
      <c r="W1043" s="14"/>
      <c r="X1043" s="14"/>
      <c r="Y1043" s="14"/>
      <c r="Z1043" s="14"/>
      <c r="AA1043" s="14"/>
      <c r="AB1043" s="14"/>
      <c r="AC1043" s="14"/>
      <c r="AD1043" s="14"/>
      <c r="AE1043" s="14"/>
      <c r="AT1043" s="204" t="s">
        <v>265</v>
      </c>
      <c r="AU1043" s="204" t="s">
        <v>85</v>
      </c>
      <c r="AV1043" s="14" t="s">
        <v>85</v>
      </c>
      <c r="AW1043" s="14" t="s">
        <v>32</v>
      </c>
      <c r="AX1043" s="14" t="s">
        <v>75</v>
      </c>
      <c r="AY1043" s="204" t="s">
        <v>257</v>
      </c>
    </row>
    <row r="1044" s="13" customFormat="1">
      <c r="A1044" s="13"/>
      <c r="B1044" s="195"/>
      <c r="C1044" s="13"/>
      <c r="D1044" s="196" t="s">
        <v>265</v>
      </c>
      <c r="E1044" s="197" t="s">
        <v>1</v>
      </c>
      <c r="F1044" s="198" t="s">
        <v>4684</v>
      </c>
      <c r="G1044" s="13"/>
      <c r="H1044" s="197" t="s">
        <v>1</v>
      </c>
      <c r="I1044" s="199"/>
      <c r="J1044" s="13"/>
      <c r="K1044" s="13"/>
      <c r="L1044" s="195"/>
      <c r="M1044" s="200"/>
      <c r="N1044" s="201"/>
      <c r="O1044" s="201"/>
      <c r="P1044" s="201"/>
      <c r="Q1044" s="201"/>
      <c r="R1044" s="201"/>
      <c r="S1044" s="201"/>
      <c r="T1044" s="202"/>
      <c r="U1044" s="13"/>
      <c r="V1044" s="13"/>
      <c r="W1044" s="13"/>
      <c r="X1044" s="13"/>
      <c r="Y1044" s="13"/>
      <c r="Z1044" s="13"/>
      <c r="AA1044" s="13"/>
      <c r="AB1044" s="13"/>
      <c r="AC1044" s="13"/>
      <c r="AD1044" s="13"/>
      <c r="AE1044" s="13"/>
      <c r="AT1044" s="197" t="s">
        <v>265</v>
      </c>
      <c r="AU1044" s="197" t="s">
        <v>85</v>
      </c>
      <c r="AV1044" s="13" t="s">
        <v>82</v>
      </c>
      <c r="AW1044" s="13" t="s">
        <v>32</v>
      </c>
      <c r="AX1044" s="13" t="s">
        <v>75</v>
      </c>
      <c r="AY1044" s="197" t="s">
        <v>257</v>
      </c>
    </row>
    <row r="1045" s="14" customFormat="1">
      <c r="A1045" s="14"/>
      <c r="B1045" s="203"/>
      <c r="C1045" s="14"/>
      <c r="D1045" s="196" t="s">
        <v>265</v>
      </c>
      <c r="E1045" s="204" t="s">
        <v>1</v>
      </c>
      <c r="F1045" s="205" t="s">
        <v>4889</v>
      </c>
      <c r="G1045" s="14"/>
      <c r="H1045" s="206">
        <v>92.879999999999995</v>
      </c>
      <c r="I1045" s="207"/>
      <c r="J1045" s="14"/>
      <c r="K1045" s="14"/>
      <c r="L1045" s="203"/>
      <c r="M1045" s="208"/>
      <c r="N1045" s="209"/>
      <c r="O1045" s="209"/>
      <c r="P1045" s="209"/>
      <c r="Q1045" s="209"/>
      <c r="R1045" s="209"/>
      <c r="S1045" s="209"/>
      <c r="T1045" s="210"/>
      <c r="U1045" s="14"/>
      <c r="V1045" s="14"/>
      <c r="W1045" s="14"/>
      <c r="X1045" s="14"/>
      <c r="Y1045" s="14"/>
      <c r="Z1045" s="14"/>
      <c r="AA1045" s="14"/>
      <c r="AB1045" s="14"/>
      <c r="AC1045" s="14"/>
      <c r="AD1045" s="14"/>
      <c r="AE1045" s="14"/>
      <c r="AT1045" s="204" t="s">
        <v>265</v>
      </c>
      <c r="AU1045" s="204" t="s">
        <v>85</v>
      </c>
      <c r="AV1045" s="14" t="s">
        <v>85</v>
      </c>
      <c r="AW1045" s="14" t="s">
        <v>32</v>
      </c>
      <c r="AX1045" s="14" t="s">
        <v>75</v>
      </c>
      <c r="AY1045" s="204" t="s">
        <v>257</v>
      </c>
    </row>
    <row r="1046" s="13" customFormat="1">
      <c r="A1046" s="13"/>
      <c r="B1046" s="195"/>
      <c r="C1046" s="13"/>
      <c r="D1046" s="196" t="s">
        <v>265</v>
      </c>
      <c r="E1046" s="197" t="s">
        <v>1</v>
      </c>
      <c r="F1046" s="198" t="s">
        <v>4686</v>
      </c>
      <c r="G1046" s="13"/>
      <c r="H1046" s="197" t="s">
        <v>1</v>
      </c>
      <c r="I1046" s="199"/>
      <c r="J1046" s="13"/>
      <c r="K1046" s="13"/>
      <c r="L1046" s="195"/>
      <c r="M1046" s="200"/>
      <c r="N1046" s="201"/>
      <c r="O1046" s="201"/>
      <c r="P1046" s="201"/>
      <c r="Q1046" s="201"/>
      <c r="R1046" s="201"/>
      <c r="S1046" s="201"/>
      <c r="T1046" s="202"/>
      <c r="U1046" s="13"/>
      <c r="V1046" s="13"/>
      <c r="W1046" s="13"/>
      <c r="X1046" s="13"/>
      <c r="Y1046" s="13"/>
      <c r="Z1046" s="13"/>
      <c r="AA1046" s="13"/>
      <c r="AB1046" s="13"/>
      <c r="AC1046" s="13"/>
      <c r="AD1046" s="13"/>
      <c r="AE1046" s="13"/>
      <c r="AT1046" s="197" t="s">
        <v>265</v>
      </c>
      <c r="AU1046" s="197" t="s">
        <v>85</v>
      </c>
      <c r="AV1046" s="13" t="s">
        <v>82</v>
      </c>
      <c r="AW1046" s="13" t="s">
        <v>32</v>
      </c>
      <c r="AX1046" s="13" t="s">
        <v>75</v>
      </c>
      <c r="AY1046" s="197" t="s">
        <v>257</v>
      </c>
    </row>
    <row r="1047" s="14" customFormat="1">
      <c r="A1047" s="14"/>
      <c r="B1047" s="203"/>
      <c r="C1047" s="14"/>
      <c r="D1047" s="196" t="s">
        <v>265</v>
      </c>
      <c r="E1047" s="204" t="s">
        <v>1</v>
      </c>
      <c r="F1047" s="205" t="s">
        <v>4890</v>
      </c>
      <c r="G1047" s="14"/>
      <c r="H1047" s="206">
        <v>58</v>
      </c>
      <c r="I1047" s="207"/>
      <c r="J1047" s="14"/>
      <c r="K1047" s="14"/>
      <c r="L1047" s="203"/>
      <c r="M1047" s="208"/>
      <c r="N1047" s="209"/>
      <c r="O1047" s="209"/>
      <c r="P1047" s="209"/>
      <c r="Q1047" s="209"/>
      <c r="R1047" s="209"/>
      <c r="S1047" s="209"/>
      <c r="T1047" s="210"/>
      <c r="U1047" s="14"/>
      <c r="V1047" s="14"/>
      <c r="W1047" s="14"/>
      <c r="X1047" s="14"/>
      <c r="Y1047" s="14"/>
      <c r="Z1047" s="14"/>
      <c r="AA1047" s="14"/>
      <c r="AB1047" s="14"/>
      <c r="AC1047" s="14"/>
      <c r="AD1047" s="14"/>
      <c r="AE1047" s="14"/>
      <c r="AT1047" s="204" t="s">
        <v>265</v>
      </c>
      <c r="AU1047" s="204" t="s">
        <v>85</v>
      </c>
      <c r="AV1047" s="14" t="s">
        <v>85</v>
      </c>
      <c r="AW1047" s="14" t="s">
        <v>32</v>
      </c>
      <c r="AX1047" s="14" t="s">
        <v>75</v>
      </c>
      <c r="AY1047" s="204" t="s">
        <v>257</v>
      </c>
    </row>
    <row r="1048" s="13" customFormat="1">
      <c r="A1048" s="13"/>
      <c r="B1048" s="195"/>
      <c r="C1048" s="13"/>
      <c r="D1048" s="196" t="s">
        <v>265</v>
      </c>
      <c r="E1048" s="197" t="s">
        <v>1</v>
      </c>
      <c r="F1048" s="198" t="s">
        <v>4688</v>
      </c>
      <c r="G1048" s="13"/>
      <c r="H1048" s="197" t="s">
        <v>1</v>
      </c>
      <c r="I1048" s="199"/>
      <c r="J1048" s="13"/>
      <c r="K1048" s="13"/>
      <c r="L1048" s="195"/>
      <c r="M1048" s="200"/>
      <c r="N1048" s="201"/>
      <c r="O1048" s="201"/>
      <c r="P1048" s="201"/>
      <c r="Q1048" s="201"/>
      <c r="R1048" s="201"/>
      <c r="S1048" s="201"/>
      <c r="T1048" s="202"/>
      <c r="U1048" s="13"/>
      <c r="V1048" s="13"/>
      <c r="W1048" s="13"/>
      <c r="X1048" s="13"/>
      <c r="Y1048" s="13"/>
      <c r="Z1048" s="13"/>
      <c r="AA1048" s="13"/>
      <c r="AB1048" s="13"/>
      <c r="AC1048" s="13"/>
      <c r="AD1048" s="13"/>
      <c r="AE1048" s="13"/>
      <c r="AT1048" s="197" t="s">
        <v>265</v>
      </c>
      <c r="AU1048" s="197" t="s">
        <v>85</v>
      </c>
      <c r="AV1048" s="13" t="s">
        <v>82</v>
      </c>
      <c r="AW1048" s="13" t="s">
        <v>32</v>
      </c>
      <c r="AX1048" s="13" t="s">
        <v>75</v>
      </c>
      <c r="AY1048" s="197" t="s">
        <v>257</v>
      </c>
    </row>
    <row r="1049" s="14" customFormat="1">
      <c r="A1049" s="14"/>
      <c r="B1049" s="203"/>
      <c r="C1049" s="14"/>
      <c r="D1049" s="196" t="s">
        <v>265</v>
      </c>
      <c r="E1049" s="204" t="s">
        <v>1</v>
      </c>
      <c r="F1049" s="205" t="s">
        <v>4891</v>
      </c>
      <c r="G1049" s="14"/>
      <c r="H1049" s="206">
        <v>91.200000000000003</v>
      </c>
      <c r="I1049" s="207"/>
      <c r="J1049" s="14"/>
      <c r="K1049" s="14"/>
      <c r="L1049" s="203"/>
      <c r="M1049" s="208"/>
      <c r="N1049" s="209"/>
      <c r="O1049" s="209"/>
      <c r="P1049" s="209"/>
      <c r="Q1049" s="209"/>
      <c r="R1049" s="209"/>
      <c r="S1049" s="209"/>
      <c r="T1049" s="210"/>
      <c r="U1049" s="14"/>
      <c r="V1049" s="14"/>
      <c r="W1049" s="14"/>
      <c r="X1049" s="14"/>
      <c r="Y1049" s="14"/>
      <c r="Z1049" s="14"/>
      <c r="AA1049" s="14"/>
      <c r="AB1049" s="14"/>
      <c r="AC1049" s="14"/>
      <c r="AD1049" s="14"/>
      <c r="AE1049" s="14"/>
      <c r="AT1049" s="204" t="s">
        <v>265</v>
      </c>
      <c r="AU1049" s="204" t="s">
        <v>85</v>
      </c>
      <c r="AV1049" s="14" t="s">
        <v>85</v>
      </c>
      <c r="AW1049" s="14" t="s">
        <v>32</v>
      </c>
      <c r="AX1049" s="14" t="s">
        <v>75</v>
      </c>
      <c r="AY1049" s="204" t="s">
        <v>257</v>
      </c>
    </row>
    <row r="1050" s="13" customFormat="1">
      <c r="A1050" s="13"/>
      <c r="B1050" s="195"/>
      <c r="C1050" s="13"/>
      <c r="D1050" s="196" t="s">
        <v>265</v>
      </c>
      <c r="E1050" s="197" t="s">
        <v>1</v>
      </c>
      <c r="F1050" s="198" t="s">
        <v>4690</v>
      </c>
      <c r="G1050" s="13"/>
      <c r="H1050" s="197" t="s">
        <v>1</v>
      </c>
      <c r="I1050" s="199"/>
      <c r="J1050" s="13"/>
      <c r="K1050" s="13"/>
      <c r="L1050" s="195"/>
      <c r="M1050" s="200"/>
      <c r="N1050" s="201"/>
      <c r="O1050" s="201"/>
      <c r="P1050" s="201"/>
      <c r="Q1050" s="201"/>
      <c r="R1050" s="201"/>
      <c r="S1050" s="201"/>
      <c r="T1050" s="202"/>
      <c r="U1050" s="13"/>
      <c r="V1050" s="13"/>
      <c r="W1050" s="13"/>
      <c r="X1050" s="13"/>
      <c r="Y1050" s="13"/>
      <c r="Z1050" s="13"/>
      <c r="AA1050" s="13"/>
      <c r="AB1050" s="13"/>
      <c r="AC1050" s="13"/>
      <c r="AD1050" s="13"/>
      <c r="AE1050" s="13"/>
      <c r="AT1050" s="197" t="s">
        <v>265</v>
      </c>
      <c r="AU1050" s="197" t="s">
        <v>85</v>
      </c>
      <c r="AV1050" s="13" t="s">
        <v>82</v>
      </c>
      <c r="AW1050" s="13" t="s">
        <v>32</v>
      </c>
      <c r="AX1050" s="13" t="s">
        <v>75</v>
      </c>
      <c r="AY1050" s="197" t="s">
        <v>257</v>
      </c>
    </row>
    <row r="1051" s="14" customFormat="1">
      <c r="A1051" s="14"/>
      <c r="B1051" s="203"/>
      <c r="C1051" s="14"/>
      <c r="D1051" s="196" t="s">
        <v>265</v>
      </c>
      <c r="E1051" s="204" t="s">
        <v>1</v>
      </c>
      <c r="F1051" s="205" t="s">
        <v>4892</v>
      </c>
      <c r="G1051" s="14"/>
      <c r="H1051" s="206">
        <v>86</v>
      </c>
      <c r="I1051" s="207"/>
      <c r="J1051" s="14"/>
      <c r="K1051" s="14"/>
      <c r="L1051" s="203"/>
      <c r="M1051" s="208"/>
      <c r="N1051" s="209"/>
      <c r="O1051" s="209"/>
      <c r="P1051" s="209"/>
      <c r="Q1051" s="209"/>
      <c r="R1051" s="209"/>
      <c r="S1051" s="209"/>
      <c r="T1051" s="210"/>
      <c r="U1051" s="14"/>
      <c r="V1051" s="14"/>
      <c r="W1051" s="14"/>
      <c r="X1051" s="14"/>
      <c r="Y1051" s="14"/>
      <c r="Z1051" s="14"/>
      <c r="AA1051" s="14"/>
      <c r="AB1051" s="14"/>
      <c r="AC1051" s="14"/>
      <c r="AD1051" s="14"/>
      <c r="AE1051" s="14"/>
      <c r="AT1051" s="204" t="s">
        <v>265</v>
      </c>
      <c r="AU1051" s="204" t="s">
        <v>85</v>
      </c>
      <c r="AV1051" s="14" t="s">
        <v>85</v>
      </c>
      <c r="AW1051" s="14" t="s">
        <v>32</v>
      </c>
      <c r="AX1051" s="14" t="s">
        <v>75</v>
      </c>
      <c r="AY1051" s="204" t="s">
        <v>257</v>
      </c>
    </row>
    <row r="1052" s="13" customFormat="1">
      <c r="A1052" s="13"/>
      <c r="B1052" s="195"/>
      <c r="C1052" s="13"/>
      <c r="D1052" s="196" t="s">
        <v>265</v>
      </c>
      <c r="E1052" s="197" t="s">
        <v>1</v>
      </c>
      <c r="F1052" s="198" t="s">
        <v>4692</v>
      </c>
      <c r="G1052" s="13"/>
      <c r="H1052" s="197" t="s">
        <v>1</v>
      </c>
      <c r="I1052" s="199"/>
      <c r="J1052" s="13"/>
      <c r="K1052" s="13"/>
      <c r="L1052" s="195"/>
      <c r="M1052" s="200"/>
      <c r="N1052" s="201"/>
      <c r="O1052" s="201"/>
      <c r="P1052" s="201"/>
      <c r="Q1052" s="201"/>
      <c r="R1052" s="201"/>
      <c r="S1052" s="201"/>
      <c r="T1052" s="202"/>
      <c r="U1052" s="13"/>
      <c r="V1052" s="13"/>
      <c r="W1052" s="13"/>
      <c r="X1052" s="13"/>
      <c r="Y1052" s="13"/>
      <c r="Z1052" s="13"/>
      <c r="AA1052" s="13"/>
      <c r="AB1052" s="13"/>
      <c r="AC1052" s="13"/>
      <c r="AD1052" s="13"/>
      <c r="AE1052" s="13"/>
      <c r="AT1052" s="197" t="s">
        <v>265</v>
      </c>
      <c r="AU1052" s="197" t="s">
        <v>85</v>
      </c>
      <c r="AV1052" s="13" t="s">
        <v>82</v>
      </c>
      <c r="AW1052" s="13" t="s">
        <v>32</v>
      </c>
      <c r="AX1052" s="13" t="s">
        <v>75</v>
      </c>
      <c r="AY1052" s="197" t="s">
        <v>257</v>
      </c>
    </row>
    <row r="1053" s="14" customFormat="1">
      <c r="A1053" s="14"/>
      <c r="B1053" s="203"/>
      <c r="C1053" s="14"/>
      <c r="D1053" s="196" t="s">
        <v>265</v>
      </c>
      <c r="E1053" s="204" t="s">
        <v>1</v>
      </c>
      <c r="F1053" s="205" t="s">
        <v>4893</v>
      </c>
      <c r="G1053" s="14"/>
      <c r="H1053" s="206">
        <v>53.240000000000002</v>
      </c>
      <c r="I1053" s="207"/>
      <c r="J1053" s="14"/>
      <c r="K1053" s="14"/>
      <c r="L1053" s="203"/>
      <c r="M1053" s="208"/>
      <c r="N1053" s="209"/>
      <c r="O1053" s="209"/>
      <c r="P1053" s="209"/>
      <c r="Q1053" s="209"/>
      <c r="R1053" s="209"/>
      <c r="S1053" s="209"/>
      <c r="T1053" s="210"/>
      <c r="U1053" s="14"/>
      <c r="V1053" s="14"/>
      <c r="W1053" s="14"/>
      <c r="X1053" s="14"/>
      <c r="Y1053" s="14"/>
      <c r="Z1053" s="14"/>
      <c r="AA1053" s="14"/>
      <c r="AB1053" s="14"/>
      <c r="AC1053" s="14"/>
      <c r="AD1053" s="14"/>
      <c r="AE1053" s="14"/>
      <c r="AT1053" s="204" t="s">
        <v>265</v>
      </c>
      <c r="AU1053" s="204" t="s">
        <v>85</v>
      </c>
      <c r="AV1053" s="14" t="s">
        <v>85</v>
      </c>
      <c r="AW1053" s="14" t="s">
        <v>32</v>
      </c>
      <c r="AX1053" s="14" t="s">
        <v>75</v>
      </c>
      <c r="AY1053" s="204" t="s">
        <v>257</v>
      </c>
    </row>
    <row r="1054" s="13" customFormat="1">
      <c r="A1054" s="13"/>
      <c r="B1054" s="195"/>
      <c r="C1054" s="13"/>
      <c r="D1054" s="196" t="s">
        <v>265</v>
      </c>
      <c r="E1054" s="197" t="s">
        <v>1</v>
      </c>
      <c r="F1054" s="198" t="s">
        <v>4694</v>
      </c>
      <c r="G1054" s="13"/>
      <c r="H1054" s="197" t="s">
        <v>1</v>
      </c>
      <c r="I1054" s="199"/>
      <c r="J1054" s="13"/>
      <c r="K1054" s="13"/>
      <c r="L1054" s="195"/>
      <c r="M1054" s="200"/>
      <c r="N1054" s="201"/>
      <c r="O1054" s="201"/>
      <c r="P1054" s="201"/>
      <c r="Q1054" s="201"/>
      <c r="R1054" s="201"/>
      <c r="S1054" s="201"/>
      <c r="T1054" s="202"/>
      <c r="U1054" s="13"/>
      <c r="V1054" s="13"/>
      <c r="W1054" s="13"/>
      <c r="X1054" s="13"/>
      <c r="Y1054" s="13"/>
      <c r="Z1054" s="13"/>
      <c r="AA1054" s="13"/>
      <c r="AB1054" s="13"/>
      <c r="AC1054" s="13"/>
      <c r="AD1054" s="13"/>
      <c r="AE1054" s="13"/>
      <c r="AT1054" s="197" t="s">
        <v>265</v>
      </c>
      <c r="AU1054" s="197" t="s">
        <v>85</v>
      </c>
      <c r="AV1054" s="13" t="s">
        <v>82</v>
      </c>
      <c r="AW1054" s="13" t="s">
        <v>32</v>
      </c>
      <c r="AX1054" s="13" t="s">
        <v>75</v>
      </c>
      <c r="AY1054" s="197" t="s">
        <v>257</v>
      </c>
    </row>
    <row r="1055" s="14" customFormat="1">
      <c r="A1055" s="14"/>
      <c r="B1055" s="203"/>
      <c r="C1055" s="14"/>
      <c r="D1055" s="196" t="s">
        <v>265</v>
      </c>
      <c r="E1055" s="204" t="s">
        <v>1</v>
      </c>
      <c r="F1055" s="205" t="s">
        <v>4894</v>
      </c>
      <c r="G1055" s="14"/>
      <c r="H1055" s="206">
        <v>112.92</v>
      </c>
      <c r="I1055" s="207"/>
      <c r="J1055" s="14"/>
      <c r="K1055" s="14"/>
      <c r="L1055" s="203"/>
      <c r="M1055" s="208"/>
      <c r="N1055" s="209"/>
      <c r="O1055" s="209"/>
      <c r="P1055" s="209"/>
      <c r="Q1055" s="209"/>
      <c r="R1055" s="209"/>
      <c r="S1055" s="209"/>
      <c r="T1055" s="210"/>
      <c r="U1055" s="14"/>
      <c r="V1055" s="14"/>
      <c r="W1055" s="14"/>
      <c r="X1055" s="14"/>
      <c r="Y1055" s="14"/>
      <c r="Z1055" s="14"/>
      <c r="AA1055" s="14"/>
      <c r="AB1055" s="14"/>
      <c r="AC1055" s="14"/>
      <c r="AD1055" s="14"/>
      <c r="AE1055" s="14"/>
      <c r="AT1055" s="204" t="s">
        <v>265</v>
      </c>
      <c r="AU1055" s="204" t="s">
        <v>85</v>
      </c>
      <c r="AV1055" s="14" t="s">
        <v>85</v>
      </c>
      <c r="AW1055" s="14" t="s">
        <v>32</v>
      </c>
      <c r="AX1055" s="14" t="s">
        <v>75</v>
      </c>
      <c r="AY1055" s="204" t="s">
        <v>257</v>
      </c>
    </row>
    <row r="1056" s="13" customFormat="1">
      <c r="A1056" s="13"/>
      <c r="B1056" s="195"/>
      <c r="C1056" s="13"/>
      <c r="D1056" s="196" t="s">
        <v>265</v>
      </c>
      <c r="E1056" s="197" t="s">
        <v>1</v>
      </c>
      <c r="F1056" s="198" t="s">
        <v>4696</v>
      </c>
      <c r="G1056" s="13"/>
      <c r="H1056" s="197" t="s">
        <v>1</v>
      </c>
      <c r="I1056" s="199"/>
      <c r="J1056" s="13"/>
      <c r="K1056" s="13"/>
      <c r="L1056" s="195"/>
      <c r="M1056" s="200"/>
      <c r="N1056" s="201"/>
      <c r="O1056" s="201"/>
      <c r="P1056" s="201"/>
      <c r="Q1056" s="201"/>
      <c r="R1056" s="201"/>
      <c r="S1056" s="201"/>
      <c r="T1056" s="202"/>
      <c r="U1056" s="13"/>
      <c r="V1056" s="13"/>
      <c r="W1056" s="13"/>
      <c r="X1056" s="13"/>
      <c r="Y1056" s="13"/>
      <c r="Z1056" s="13"/>
      <c r="AA1056" s="13"/>
      <c r="AB1056" s="13"/>
      <c r="AC1056" s="13"/>
      <c r="AD1056" s="13"/>
      <c r="AE1056" s="13"/>
      <c r="AT1056" s="197" t="s">
        <v>265</v>
      </c>
      <c r="AU1056" s="197" t="s">
        <v>85</v>
      </c>
      <c r="AV1056" s="13" t="s">
        <v>82</v>
      </c>
      <c r="AW1056" s="13" t="s">
        <v>32</v>
      </c>
      <c r="AX1056" s="13" t="s">
        <v>75</v>
      </c>
      <c r="AY1056" s="197" t="s">
        <v>257</v>
      </c>
    </row>
    <row r="1057" s="14" customFormat="1">
      <c r="A1057" s="14"/>
      <c r="B1057" s="203"/>
      <c r="C1057" s="14"/>
      <c r="D1057" s="196" t="s">
        <v>265</v>
      </c>
      <c r="E1057" s="204" t="s">
        <v>1</v>
      </c>
      <c r="F1057" s="205" t="s">
        <v>4895</v>
      </c>
      <c r="G1057" s="14"/>
      <c r="H1057" s="206">
        <v>92.200000000000003</v>
      </c>
      <c r="I1057" s="207"/>
      <c r="J1057" s="14"/>
      <c r="K1057" s="14"/>
      <c r="L1057" s="203"/>
      <c r="M1057" s="208"/>
      <c r="N1057" s="209"/>
      <c r="O1057" s="209"/>
      <c r="P1057" s="209"/>
      <c r="Q1057" s="209"/>
      <c r="R1057" s="209"/>
      <c r="S1057" s="209"/>
      <c r="T1057" s="210"/>
      <c r="U1057" s="14"/>
      <c r="V1057" s="14"/>
      <c r="W1057" s="14"/>
      <c r="X1057" s="14"/>
      <c r="Y1057" s="14"/>
      <c r="Z1057" s="14"/>
      <c r="AA1057" s="14"/>
      <c r="AB1057" s="14"/>
      <c r="AC1057" s="14"/>
      <c r="AD1057" s="14"/>
      <c r="AE1057" s="14"/>
      <c r="AT1057" s="204" t="s">
        <v>265</v>
      </c>
      <c r="AU1057" s="204" t="s">
        <v>85</v>
      </c>
      <c r="AV1057" s="14" t="s">
        <v>85</v>
      </c>
      <c r="AW1057" s="14" t="s">
        <v>32</v>
      </c>
      <c r="AX1057" s="14" t="s">
        <v>75</v>
      </c>
      <c r="AY1057" s="204" t="s">
        <v>257</v>
      </c>
    </row>
    <row r="1058" s="13" customFormat="1">
      <c r="A1058" s="13"/>
      <c r="B1058" s="195"/>
      <c r="C1058" s="13"/>
      <c r="D1058" s="196" t="s">
        <v>265</v>
      </c>
      <c r="E1058" s="197" t="s">
        <v>1</v>
      </c>
      <c r="F1058" s="198" t="s">
        <v>4698</v>
      </c>
      <c r="G1058" s="13"/>
      <c r="H1058" s="197" t="s">
        <v>1</v>
      </c>
      <c r="I1058" s="199"/>
      <c r="J1058" s="13"/>
      <c r="K1058" s="13"/>
      <c r="L1058" s="195"/>
      <c r="M1058" s="200"/>
      <c r="N1058" s="201"/>
      <c r="O1058" s="201"/>
      <c r="P1058" s="201"/>
      <c r="Q1058" s="201"/>
      <c r="R1058" s="201"/>
      <c r="S1058" s="201"/>
      <c r="T1058" s="202"/>
      <c r="U1058" s="13"/>
      <c r="V1058" s="13"/>
      <c r="W1058" s="13"/>
      <c r="X1058" s="13"/>
      <c r="Y1058" s="13"/>
      <c r="Z1058" s="13"/>
      <c r="AA1058" s="13"/>
      <c r="AB1058" s="13"/>
      <c r="AC1058" s="13"/>
      <c r="AD1058" s="13"/>
      <c r="AE1058" s="13"/>
      <c r="AT1058" s="197" t="s">
        <v>265</v>
      </c>
      <c r="AU1058" s="197" t="s">
        <v>85</v>
      </c>
      <c r="AV1058" s="13" t="s">
        <v>82</v>
      </c>
      <c r="AW1058" s="13" t="s">
        <v>32</v>
      </c>
      <c r="AX1058" s="13" t="s">
        <v>75</v>
      </c>
      <c r="AY1058" s="197" t="s">
        <v>257</v>
      </c>
    </row>
    <row r="1059" s="14" customFormat="1">
      <c r="A1059" s="14"/>
      <c r="B1059" s="203"/>
      <c r="C1059" s="14"/>
      <c r="D1059" s="196" t="s">
        <v>265</v>
      </c>
      <c r="E1059" s="204" t="s">
        <v>1</v>
      </c>
      <c r="F1059" s="205" t="s">
        <v>4896</v>
      </c>
      <c r="G1059" s="14"/>
      <c r="H1059" s="206">
        <v>62.799999999999997</v>
      </c>
      <c r="I1059" s="207"/>
      <c r="J1059" s="14"/>
      <c r="K1059" s="14"/>
      <c r="L1059" s="203"/>
      <c r="M1059" s="208"/>
      <c r="N1059" s="209"/>
      <c r="O1059" s="209"/>
      <c r="P1059" s="209"/>
      <c r="Q1059" s="209"/>
      <c r="R1059" s="209"/>
      <c r="S1059" s="209"/>
      <c r="T1059" s="210"/>
      <c r="U1059" s="14"/>
      <c r="V1059" s="14"/>
      <c r="W1059" s="14"/>
      <c r="X1059" s="14"/>
      <c r="Y1059" s="14"/>
      <c r="Z1059" s="14"/>
      <c r="AA1059" s="14"/>
      <c r="AB1059" s="14"/>
      <c r="AC1059" s="14"/>
      <c r="AD1059" s="14"/>
      <c r="AE1059" s="14"/>
      <c r="AT1059" s="204" t="s">
        <v>265</v>
      </c>
      <c r="AU1059" s="204" t="s">
        <v>85</v>
      </c>
      <c r="AV1059" s="14" t="s">
        <v>85</v>
      </c>
      <c r="AW1059" s="14" t="s">
        <v>32</v>
      </c>
      <c r="AX1059" s="14" t="s">
        <v>75</v>
      </c>
      <c r="AY1059" s="204" t="s">
        <v>257</v>
      </c>
    </row>
    <row r="1060" s="13" customFormat="1">
      <c r="A1060" s="13"/>
      <c r="B1060" s="195"/>
      <c r="C1060" s="13"/>
      <c r="D1060" s="196" t="s">
        <v>265</v>
      </c>
      <c r="E1060" s="197" t="s">
        <v>1</v>
      </c>
      <c r="F1060" s="198" t="s">
        <v>4684</v>
      </c>
      <c r="G1060" s="13"/>
      <c r="H1060" s="197" t="s">
        <v>1</v>
      </c>
      <c r="I1060" s="199"/>
      <c r="J1060" s="13"/>
      <c r="K1060" s="13"/>
      <c r="L1060" s="195"/>
      <c r="M1060" s="200"/>
      <c r="N1060" s="201"/>
      <c r="O1060" s="201"/>
      <c r="P1060" s="201"/>
      <c r="Q1060" s="201"/>
      <c r="R1060" s="201"/>
      <c r="S1060" s="201"/>
      <c r="T1060" s="202"/>
      <c r="U1060" s="13"/>
      <c r="V1060" s="13"/>
      <c r="W1060" s="13"/>
      <c r="X1060" s="13"/>
      <c r="Y1060" s="13"/>
      <c r="Z1060" s="13"/>
      <c r="AA1060" s="13"/>
      <c r="AB1060" s="13"/>
      <c r="AC1060" s="13"/>
      <c r="AD1060" s="13"/>
      <c r="AE1060" s="13"/>
      <c r="AT1060" s="197" t="s">
        <v>265</v>
      </c>
      <c r="AU1060" s="197" t="s">
        <v>85</v>
      </c>
      <c r="AV1060" s="13" t="s">
        <v>82</v>
      </c>
      <c r="AW1060" s="13" t="s">
        <v>32</v>
      </c>
      <c r="AX1060" s="13" t="s">
        <v>75</v>
      </c>
      <c r="AY1060" s="197" t="s">
        <v>257</v>
      </c>
    </row>
    <row r="1061" s="14" customFormat="1">
      <c r="A1061" s="14"/>
      <c r="B1061" s="203"/>
      <c r="C1061" s="14"/>
      <c r="D1061" s="196" t="s">
        <v>265</v>
      </c>
      <c r="E1061" s="204" t="s">
        <v>1</v>
      </c>
      <c r="F1061" s="205" t="s">
        <v>4897</v>
      </c>
      <c r="G1061" s="14"/>
      <c r="H1061" s="206">
        <v>90.879999999999995</v>
      </c>
      <c r="I1061" s="207"/>
      <c r="J1061" s="14"/>
      <c r="K1061" s="14"/>
      <c r="L1061" s="203"/>
      <c r="M1061" s="208"/>
      <c r="N1061" s="209"/>
      <c r="O1061" s="209"/>
      <c r="P1061" s="209"/>
      <c r="Q1061" s="209"/>
      <c r="R1061" s="209"/>
      <c r="S1061" s="209"/>
      <c r="T1061" s="210"/>
      <c r="U1061" s="14"/>
      <c r="V1061" s="14"/>
      <c r="W1061" s="14"/>
      <c r="X1061" s="14"/>
      <c r="Y1061" s="14"/>
      <c r="Z1061" s="14"/>
      <c r="AA1061" s="14"/>
      <c r="AB1061" s="14"/>
      <c r="AC1061" s="14"/>
      <c r="AD1061" s="14"/>
      <c r="AE1061" s="14"/>
      <c r="AT1061" s="204" t="s">
        <v>265</v>
      </c>
      <c r="AU1061" s="204" t="s">
        <v>85</v>
      </c>
      <c r="AV1061" s="14" t="s">
        <v>85</v>
      </c>
      <c r="AW1061" s="14" t="s">
        <v>32</v>
      </c>
      <c r="AX1061" s="14" t="s">
        <v>75</v>
      </c>
      <c r="AY1061" s="204" t="s">
        <v>257</v>
      </c>
    </row>
    <row r="1062" s="13" customFormat="1">
      <c r="A1062" s="13"/>
      <c r="B1062" s="195"/>
      <c r="C1062" s="13"/>
      <c r="D1062" s="196" t="s">
        <v>265</v>
      </c>
      <c r="E1062" s="197" t="s">
        <v>1</v>
      </c>
      <c r="F1062" s="198" t="s">
        <v>4701</v>
      </c>
      <c r="G1062" s="13"/>
      <c r="H1062" s="197" t="s">
        <v>1</v>
      </c>
      <c r="I1062" s="199"/>
      <c r="J1062" s="13"/>
      <c r="K1062" s="13"/>
      <c r="L1062" s="195"/>
      <c r="M1062" s="200"/>
      <c r="N1062" s="201"/>
      <c r="O1062" s="201"/>
      <c r="P1062" s="201"/>
      <c r="Q1062" s="201"/>
      <c r="R1062" s="201"/>
      <c r="S1062" s="201"/>
      <c r="T1062" s="202"/>
      <c r="U1062" s="13"/>
      <c r="V1062" s="13"/>
      <c r="W1062" s="13"/>
      <c r="X1062" s="13"/>
      <c r="Y1062" s="13"/>
      <c r="Z1062" s="13"/>
      <c r="AA1062" s="13"/>
      <c r="AB1062" s="13"/>
      <c r="AC1062" s="13"/>
      <c r="AD1062" s="13"/>
      <c r="AE1062" s="13"/>
      <c r="AT1062" s="197" t="s">
        <v>265</v>
      </c>
      <c r="AU1062" s="197" t="s">
        <v>85</v>
      </c>
      <c r="AV1062" s="13" t="s">
        <v>82</v>
      </c>
      <c r="AW1062" s="13" t="s">
        <v>32</v>
      </c>
      <c r="AX1062" s="13" t="s">
        <v>75</v>
      </c>
      <c r="AY1062" s="197" t="s">
        <v>257</v>
      </c>
    </row>
    <row r="1063" s="14" customFormat="1">
      <c r="A1063" s="14"/>
      <c r="B1063" s="203"/>
      <c r="C1063" s="14"/>
      <c r="D1063" s="196" t="s">
        <v>265</v>
      </c>
      <c r="E1063" s="204" t="s">
        <v>1</v>
      </c>
      <c r="F1063" s="205" t="s">
        <v>4898</v>
      </c>
      <c r="G1063" s="14"/>
      <c r="H1063" s="206">
        <v>51.560000000000002</v>
      </c>
      <c r="I1063" s="207"/>
      <c r="J1063" s="14"/>
      <c r="K1063" s="14"/>
      <c r="L1063" s="203"/>
      <c r="M1063" s="208"/>
      <c r="N1063" s="209"/>
      <c r="O1063" s="209"/>
      <c r="P1063" s="209"/>
      <c r="Q1063" s="209"/>
      <c r="R1063" s="209"/>
      <c r="S1063" s="209"/>
      <c r="T1063" s="210"/>
      <c r="U1063" s="14"/>
      <c r="V1063" s="14"/>
      <c r="W1063" s="14"/>
      <c r="X1063" s="14"/>
      <c r="Y1063" s="14"/>
      <c r="Z1063" s="14"/>
      <c r="AA1063" s="14"/>
      <c r="AB1063" s="14"/>
      <c r="AC1063" s="14"/>
      <c r="AD1063" s="14"/>
      <c r="AE1063" s="14"/>
      <c r="AT1063" s="204" t="s">
        <v>265</v>
      </c>
      <c r="AU1063" s="204" t="s">
        <v>85</v>
      </c>
      <c r="AV1063" s="14" t="s">
        <v>85</v>
      </c>
      <c r="AW1063" s="14" t="s">
        <v>32</v>
      </c>
      <c r="AX1063" s="14" t="s">
        <v>75</v>
      </c>
      <c r="AY1063" s="204" t="s">
        <v>257</v>
      </c>
    </row>
    <row r="1064" s="13" customFormat="1">
      <c r="A1064" s="13"/>
      <c r="B1064" s="195"/>
      <c r="C1064" s="13"/>
      <c r="D1064" s="196" t="s">
        <v>265</v>
      </c>
      <c r="E1064" s="197" t="s">
        <v>1</v>
      </c>
      <c r="F1064" s="198" t="s">
        <v>4703</v>
      </c>
      <c r="G1064" s="13"/>
      <c r="H1064" s="197" t="s">
        <v>1</v>
      </c>
      <c r="I1064" s="199"/>
      <c r="J1064" s="13"/>
      <c r="K1064" s="13"/>
      <c r="L1064" s="195"/>
      <c r="M1064" s="200"/>
      <c r="N1064" s="201"/>
      <c r="O1064" s="201"/>
      <c r="P1064" s="201"/>
      <c r="Q1064" s="201"/>
      <c r="R1064" s="201"/>
      <c r="S1064" s="201"/>
      <c r="T1064" s="202"/>
      <c r="U1064" s="13"/>
      <c r="V1064" s="13"/>
      <c r="W1064" s="13"/>
      <c r="X1064" s="13"/>
      <c r="Y1064" s="13"/>
      <c r="Z1064" s="13"/>
      <c r="AA1064" s="13"/>
      <c r="AB1064" s="13"/>
      <c r="AC1064" s="13"/>
      <c r="AD1064" s="13"/>
      <c r="AE1064" s="13"/>
      <c r="AT1064" s="197" t="s">
        <v>265</v>
      </c>
      <c r="AU1064" s="197" t="s">
        <v>85</v>
      </c>
      <c r="AV1064" s="13" t="s">
        <v>82</v>
      </c>
      <c r="AW1064" s="13" t="s">
        <v>32</v>
      </c>
      <c r="AX1064" s="13" t="s">
        <v>75</v>
      </c>
      <c r="AY1064" s="197" t="s">
        <v>257</v>
      </c>
    </row>
    <row r="1065" s="14" customFormat="1">
      <c r="A1065" s="14"/>
      <c r="B1065" s="203"/>
      <c r="C1065" s="14"/>
      <c r="D1065" s="196" t="s">
        <v>265</v>
      </c>
      <c r="E1065" s="204" t="s">
        <v>1</v>
      </c>
      <c r="F1065" s="205" t="s">
        <v>4899</v>
      </c>
      <c r="G1065" s="14"/>
      <c r="H1065" s="206">
        <v>162.44</v>
      </c>
      <c r="I1065" s="207"/>
      <c r="J1065" s="14"/>
      <c r="K1065" s="14"/>
      <c r="L1065" s="203"/>
      <c r="M1065" s="208"/>
      <c r="N1065" s="209"/>
      <c r="O1065" s="209"/>
      <c r="P1065" s="209"/>
      <c r="Q1065" s="209"/>
      <c r="R1065" s="209"/>
      <c r="S1065" s="209"/>
      <c r="T1065" s="210"/>
      <c r="U1065" s="14"/>
      <c r="V1065" s="14"/>
      <c r="W1065" s="14"/>
      <c r="X1065" s="14"/>
      <c r="Y1065" s="14"/>
      <c r="Z1065" s="14"/>
      <c r="AA1065" s="14"/>
      <c r="AB1065" s="14"/>
      <c r="AC1065" s="14"/>
      <c r="AD1065" s="14"/>
      <c r="AE1065" s="14"/>
      <c r="AT1065" s="204" t="s">
        <v>265</v>
      </c>
      <c r="AU1065" s="204" t="s">
        <v>85</v>
      </c>
      <c r="AV1065" s="14" t="s">
        <v>85</v>
      </c>
      <c r="AW1065" s="14" t="s">
        <v>32</v>
      </c>
      <c r="AX1065" s="14" t="s">
        <v>75</v>
      </c>
      <c r="AY1065" s="204" t="s">
        <v>257</v>
      </c>
    </row>
    <row r="1066" s="13" customFormat="1">
      <c r="A1066" s="13"/>
      <c r="B1066" s="195"/>
      <c r="C1066" s="13"/>
      <c r="D1066" s="196" t="s">
        <v>265</v>
      </c>
      <c r="E1066" s="197" t="s">
        <v>1</v>
      </c>
      <c r="F1066" s="198" t="s">
        <v>4705</v>
      </c>
      <c r="G1066" s="13"/>
      <c r="H1066" s="197" t="s">
        <v>1</v>
      </c>
      <c r="I1066" s="199"/>
      <c r="J1066" s="13"/>
      <c r="K1066" s="13"/>
      <c r="L1066" s="195"/>
      <c r="M1066" s="200"/>
      <c r="N1066" s="201"/>
      <c r="O1066" s="201"/>
      <c r="P1066" s="201"/>
      <c r="Q1066" s="201"/>
      <c r="R1066" s="201"/>
      <c r="S1066" s="201"/>
      <c r="T1066" s="202"/>
      <c r="U1066" s="13"/>
      <c r="V1066" s="13"/>
      <c r="W1066" s="13"/>
      <c r="X1066" s="13"/>
      <c r="Y1066" s="13"/>
      <c r="Z1066" s="13"/>
      <c r="AA1066" s="13"/>
      <c r="AB1066" s="13"/>
      <c r="AC1066" s="13"/>
      <c r="AD1066" s="13"/>
      <c r="AE1066" s="13"/>
      <c r="AT1066" s="197" t="s">
        <v>265</v>
      </c>
      <c r="AU1066" s="197" t="s">
        <v>85</v>
      </c>
      <c r="AV1066" s="13" t="s">
        <v>82</v>
      </c>
      <c r="AW1066" s="13" t="s">
        <v>32</v>
      </c>
      <c r="AX1066" s="13" t="s">
        <v>75</v>
      </c>
      <c r="AY1066" s="197" t="s">
        <v>257</v>
      </c>
    </row>
    <row r="1067" s="14" customFormat="1">
      <c r="A1067" s="14"/>
      <c r="B1067" s="203"/>
      <c r="C1067" s="14"/>
      <c r="D1067" s="196" t="s">
        <v>265</v>
      </c>
      <c r="E1067" s="204" t="s">
        <v>1</v>
      </c>
      <c r="F1067" s="205" t="s">
        <v>4900</v>
      </c>
      <c r="G1067" s="14"/>
      <c r="H1067" s="206">
        <v>34.240000000000002</v>
      </c>
      <c r="I1067" s="207"/>
      <c r="J1067" s="14"/>
      <c r="K1067" s="14"/>
      <c r="L1067" s="203"/>
      <c r="M1067" s="208"/>
      <c r="N1067" s="209"/>
      <c r="O1067" s="209"/>
      <c r="P1067" s="209"/>
      <c r="Q1067" s="209"/>
      <c r="R1067" s="209"/>
      <c r="S1067" s="209"/>
      <c r="T1067" s="210"/>
      <c r="U1067" s="14"/>
      <c r="V1067" s="14"/>
      <c r="W1067" s="14"/>
      <c r="X1067" s="14"/>
      <c r="Y1067" s="14"/>
      <c r="Z1067" s="14"/>
      <c r="AA1067" s="14"/>
      <c r="AB1067" s="14"/>
      <c r="AC1067" s="14"/>
      <c r="AD1067" s="14"/>
      <c r="AE1067" s="14"/>
      <c r="AT1067" s="204" t="s">
        <v>265</v>
      </c>
      <c r="AU1067" s="204" t="s">
        <v>85</v>
      </c>
      <c r="AV1067" s="14" t="s">
        <v>85</v>
      </c>
      <c r="AW1067" s="14" t="s">
        <v>32</v>
      </c>
      <c r="AX1067" s="14" t="s">
        <v>75</v>
      </c>
      <c r="AY1067" s="204" t="s">
        <v>257</v>
      </c>
    </row>
    <row r="1068" s="13" customFormat="1">
      <c r="A1068" s="13"/>
      <c r="B1068" s="195"/>
      <c r="C1068" s="13"/>
      <c r="D1068" s="196" t="s">
        <v>265</v>
      </c>
      <c r="E1068" s="197" t="s">
        <v>1</v>
      </c>
      <c r="F1068" s="198" t="s">
        <v>4707</v>
      </c>
      <c r="G1068" s="13"/>
      <c r="H1068" s="197" t="s">
        <v>1</v>
      </c>
      <c r="I1068" s="199"/>
      <c r="J1068" s="13"/>
      <c r="K1068" s="13"/>
      <c r="L1068" s="195"/>
      <c r="M1068" s="200"/>
      <c r="N1068" s="201"/>
      <c r="O1068" s="201"/>
      <c r="P1068" s="201"/>
      <c r="Q1068" s="201"/>
      <c r="R1068" s="201"/>
      <c r="S1068" s="201"/>
      <c r="T1068" s="202"/>
      <c r="U1068" s="13"/>
      <c r="V1068" s="13"/>
      <c r="W1068" s="13"/>
      <c r="X1068" s="13"/>
      <c r="Y1068" s="13"/>
      <c r="Z1068" s="13"/>
      <c r="AA1068" s="13"/>
      <c r="AB1068" s="13"/>
      <c r="AC1068" s="13"/>
      <c r="AD1068" s="13"/>
      <c r="AE1068" s="13"/>
      <c r="AT1068" s="197" t="s">
        <v>265</v>
      </c>
      <c r="AU1068" s="197" t="s">
        <v>85</v>
      </c>
      <c r="AV1068" s="13" t="s">
        <v>82</v>
      </c>
      <c r="AW1068" s="13" t="s">
        <v>32</v>
      </c>
      <c r="AX1068" s="13" t="s">
        <v>75</v>
      </c>
      <c r="AY1068" s="197" t="s">
        <v>257</v>
      </c>
    </row>
    <row r="1069" s="14" customFormat="1">
      <c r="A1069" s="14"/>
      <c r="B1069" s="203"/>
      <c r="C1069" s="14"/>
      <c r="D1069" s="196" t="s">
        <v>265</v>
      </c>
      <c r="E1069" s="204" t="s">
        <v>1</v>
      </c>
      <c r="F1069" s="205" t="s">
        <v>4901</v>
      </c>
      <c r="G1069" s="14"/>
      <c r="H1069" s="206">
        <v>59.399999999999999</v>
      </c>
      <c r="I1069" s="207"/>
      <c r="J1069" s="14"/>
      <c r="K1069" s="14"/>
      <c r="L1069" s="203"/>
      <c r="M1069" s="208"/>
      <c r="N1069" s="209"/>
      <c r="O1069" s="209"/>
      <c r="P1069" s="209"/>
      <c r="Q1069" s="209"/>
      <c r="R1069" s="209"/>
      <c r="S1069" s="209"/>
      <c r="T1069" s="210"/>
      <c r="U1069" s="14"/>
      <c r="V1069" s="14"/>
      <c r="W1069" s="14"/>
      <c r="X1069" s="14"/>
      <c r="Y1069" s="14"/>
      <c r="Z1069" s="14"/>
      <c r="AA1069" s="14"/>
      <c r="AB1069" s="14"/>
      <c r="AC1069" s="14"/>
      <c r="AD1069" s="14"/>
      <c r="AE1069" s="14"/>
      <c r="AT1069" s="204" t="s">
        <v>265</v>
      </c>
      <c r="AU1069" s="204" t="s">
        <v>85</v>
      </c>
      <c r="AV1069" s="14" t="s">
        <v>85</v>
      </c>
      <c r="AW1069" s="14" t="s">
        <v>32</v>
      </c>
      <c r="AX1069" s="14" t="s">
        <v>75</v>
      </c>
      <c r="AY1069" s="204" t="s">
        <v>257</v>
      </c>
    </row>
    <row r="1070" s="13" customFormat="1">
      <c r="A1070" s="13"/>
      <c r="B1070" s="195"/>
      <c r="C1070" s="13"/>
      <c r="D1070" s="196" t="s">
        <v>265</v>
      </c>
      <c r="E1070" s="197" t="s">
        <v>1</v>
      </c>
      <c r="F1070" s="198" t="s">
        <v>4709</v>
      </c>
      <c r="G1070" s="13"/>
      <c r="H1070" s="197" t="s">
        <v>1</v>
      </c>
      <c r="I1070" s="199"/>
      <c r="J1070" s="13"/>
      <c r="K1070" s="13"/>
      <c r="L1070" s="195"/>
      <c r="M1070" s="200"/>
      <c r="N1070" s="201"/>
      <c r="O1070" s="201"/>
      <c r="P1070" s="201"/>
      <c r="Q1070" s="201"/>
      <c r="R1070" s="201"/>
      <c r="S1070" s="201"/>
      <c r="T1070" s="202"/>
      <c r="U1070" s="13"/>
      <c r="V1070" s="13"/>
      <c r="W1070" s="13"/>
      <c r="X1070" s="13"/>
      <c r="Y1070" s="13"/>
      <c r="Z1070" s="13"/>
      <c r="AA1070" s="13"/>
      <c r="AB1070" s="13"/>
      <c r="AC1070" s="13"/>
      <c r="AD1070" s="13"/>
      <c r="AE1070" s="13"/>
      <c r="AT1070" s="197" t="s">
        <v>265</v>
      </c>
      <c r="AU1070" s="197" t="s">
        <v>85</v>
      </c>
      <c r="AV1070" s="13" t="s">
        <v>82</v>
      </c>
      <c r="AW1070" s="13" t="s">
        <v>32</v>
      </c>
      <c r="AX1070" s="13" t="s">
        <v>75</v>
      </c>
      <c r="AY1070" s="197" t="s">
        <v>257</v>
      </c>
    </row>
    <row r="1071" s="14" customFormat="1">
      <c r="A1071" s="14"/>
      <c r="B1071" s="203"/>
      <c r="C1071" s="14"/>
      <c r="D1071" s="196" t="s">
        <v>265</v>
      </c>
      <c r="E1071" s="204" t="s">
        <v>1</v>
      </c>
      <c r="F1071" s="205" t="s">
        <v>4902</v>
      </c>
      <c r="G1071" s="14"/>
      <c r="H1071" s="206">
        <v>27.039999999999999</v>
      </c>
      <c r="I1071" s="207"/>
      <c r="J1071" s="14"/>
      <c r="K1071" s="14"/>
      <c r="L1071" s="203"/>
      <c r="M1071" s="208"/>
      <c r="N1071" s="209"/>
      <c r="O1071" s="209"/>
      <c r="P1071" s="209"/>
      <c r="Q1071" s="209"/>
      <c r="R1071" s="209"/>
      <c r="S1071" s="209"/>
      <c r="T1071" s="210"/>
      <c r="U1071" s="14"/>
      <c r="V1071" s="14"/>
      <c r="W1071" s="14"/>
      <c r="X1071" s="14"/>
      <c r="Y1071" s="14"/>
      <c r="Z1071" s="14"/>
      <c r="AA1071" s="14"/>
      <c r="AB1071" s="14"/>
      <c r="AC1071" s="14"/>
      <c r="AD1071" s="14"/>
      <c r="AE1071" s="14"/>
      <c r="AT1071" s="204" t="s">
        <v>265</v>
      </c>
      <c r="AU1071" s="204" t="s">
        <v>85</v>
      </c>
      <c r="AV1071" s="14" t="s">
        <v>85</v>
      </c>
      <c r="AW1071" s="14" t="s">
        <v>32</v>
      </c>
      <c r="AX1071" s="14" t="s">
        <v>75</v>
      </c>
      <c r="AY1071" s="204" t="s">
        <v>257</v>
      </c>
    </row>
    <row r="1072" s="13" customFormat="1">
      <c r="A1072" s="13"/>
      <c r="B1072" s="195"/>
      <c r="C1072" s="13"/>
      <c r="D1072" s="196" t="s">
        <v>265</v>
      </c>
      <c r="E1072" s="197" t="s">
        <v>1</v>
      </c>
      <c r="F1072" s="198" t="s">
        <v>4711</v>
      </c>
      <c r="G1072" s="13"/>
      <c r="H1072" s="197" t="s">
        <v>1</v>
      </c>
      <c r="I1072" s="199"/>
      <c r="J1072" s="13"/>
      <c r="K1072" s="13"/>
      <c r="L1072" s="195"/>
      <c r="M1072" s="200"/>
      <c r="N1072" s="201"/>
      <c r="O1072" s="201"/>
      <c r="P1072" s="201"/>
      <c r="Q1072" s="201"/>
      <c r="R1072" s="201"/>
      <c r="S1072" s="201"/>
      <c r="T1072" s="202"/>
      <c r="U1072" s="13"/>
      <c r="V1072" s="13"/>
      <c r="W1072" s="13"/>
      <c r="X1072" s="13"/>
      <c r="Y1072" s="13"/>
      <c r="Z1072" s="13"/>
      <c r="AA1072" s="13"/>
      <c r="AB1072" s="13"/>
      <c r="AC1072" s="13"/>
      <c r="AD1072" s="13"/>
      <c r="AE1072" s="13"/>
      <c r="AT1072" s="197" t="s">
        <v>265</v>
      </c>
      <c r="AU1072" s="197" t="s">
        <v>85</v>
      </c>
      <c r="AV1072" s="13" t="s">
        <v>82</v>
      </c>
      <c r="AW1072" s="13" t="s">
        <v>32</v>
      </c>
      <c r="AX1072" s="13" t="s">
        <v>75</v>
      </c>
      <c r="AY1072" s="197" t="s">
        <v>257</v>
      </c>
    </row>
    <row r="1073" s="14" customFormat="1">
      <c r="A1073" s="14"/>
      <c r="B1073" s="203"/>
      <c r="C1073" s="14"/>
      <c r="D1073" s="196" t="s">
        <v>265</v>
      </c>
      <c r="E1073" s="204" t="s">
        <v>1</v>
      </c>
      <c r="F1073" s="205" t="s">
        <v>4903</v>
      </c>
      <c r="G1073" s="14"/>
      <c r="H1073" s="206">
        <v>84.599999999999994</v>
      </c>
      <c r="I1073" s="207"/>
      <c r="J1073" s="14"/>
      <c r="K1073" s="14"/>
      <c r="L1073" s="203"/>
      <c r="M1073" s="208"/>
      <c r="N1073" s="209"/>
      <c r="O1073" s="209"/>
      <c r="P1073" s="209"/>
      <c r="Q1073" s="209"/>
      <c r="R1073" s="209"/>
      <c r="S1073" s="209"/>
      <c r="T1073" s="210"/>
      <c r="U1073" s="14"/>
      <c r="V1073" s="14"/>
      <c r="W1073" s="14"/>
      <c r="X1073" s="14"/>
      <c r="Y1073" s="14"/>
      <c r="Z1073" s="14"/>
      <c r="AA1073" s="14"/>
      <c r="AB1073" s="14"/>
      <c r="AC1073" s="14"/>
      <c r="AD1073" s="14"/>
      <c r="AE1073" s="14"/>
      <c r="AT1073" s="204" t="s">
        <v>265</v>
      </c>
      <c r="AU1073" s="204" t="s">
        <v>85</v>
      </c>
      <c r="AV1073" s="14" t="s">
        <v>85</v>
      </c>
      <c r="AW1073" s="14" t="s">
        <v>32</v>
      </c>
      <c r="AX1073" s="14" t="s">
        <v>75</v>
      </c>
      <c r="AY1073" s="204" t="s">
        <v>257</v>
      </c>
    </row>
    <row r="1074" s="15" customFormat="1">
      <c r="A1074" s="15"/>
      <c r="B1074" s="211"/>
      <c r="C1074" s="15"/>
      <c r="D1074" s="196" t="s">
        <v>265</v>
      </c>
      <c r="E1074" s="212" t="s">
        <v>1</v>
      </c>
      <c r="F1074" s="213" t="s">
        <v>271</v>
      </c>
      <c r="G1074" s="15"/>
      <c r="H1074" s="214">
        <v>2114.9200000000001</v>
      </c>
      <c r="I1074" s="215"/>
      <c r="J1074" s="15"/>
      <c r="K1074" s="15"/>
      <c r="L1074" s="211"/>
      <c r="M1074" s="250"/>
      <c r="N1074" s="251"/>
      <c r="O1074" s="251"/>
      <c r="P1074" s="251"/>
      <c r="Q1074" s="251"/>
      <c r="R1074" s="251"/>
      <c r="S1074" s="251"/>
      <c r="T1074" s="252"/>
      <c r="U1074" s="15"/>
      <c r="V1074" s="15"/>
      <c r="W1074" s="15"/>
      <c r="X1074" s="15"/>
      <c r="Y1074" s="15"/>
      <c r="Z1074" s="15"/>
      <c r="AA1074" s="15"/>
      <c r="AB1074" s="15"/>
      <c r="AC1074" s="15"/>
      <c r="AD1074" s="15"/>
      <c r="AE1074" s="15"/>
      <c r="AT1074" s="212" t="s">
        <v>265</v>
      </c>
      <c r="AU1074" s="212" t="s">
        <v>85</v>
      </c>
      <c r="AV1074" s="15" t="s">
        <v>108</v>
      </c>
      <c r="AW1074" s="15" t="s">
        <v>32</v>
      </c>
      <c r="AX1074" s="15" t="s">
        <v>82</v>
      </c>
      <c r="AY1074" s="212" t="s">
        <v>257</v>
      </c>
    </row>
    <row r="1075" s="2" customFormat="1" ht="6.96" customHeight="1">
      <c r="A1075" s="38"/>
      <c r="B1075" s="60"/>
      <c r="C1075" s="61"/>
      <c r="D1075" s="61"/>
      <c r="E1075" s="61"/>
      <c r="F1075" s="61"/>
      <c r="G1075" s="61"/>
      <c r="H1075" s="61"/>
      <c r="I1075" s="61"/>
      <c r="J1075" s="61"/>
      <c r="K1075" s="61"/>
      <c r="L1075" s="39"/>
      <c r="M1075" s="38"/>
      <c r="O1075" s="38"/>
      <c r="P1075" s="38"/>
      <c r="Q1075" s="38"/>
      <c r="R1075" s="38"/>
      <c r="S1075" s="38"/>
      <c r="T1075" s="38"/>
      <c r="U1075" s="38"/>
      <c r="V1075" s="38"/>
      <c r="W1075" s="38"/>
      <c r="X1075" s="38"/>
      <c r="Y1075" s="38"/>
      <c r="Z1075" s="38"/>
      <c r="AA1075" s="38"/>
      <c r="AB1075" s="38"/>
      <c r="AC1075" s="38"/>
      <c r="AD1075" s="38"/>
      <c r="AE1075" s="38"/>
    </row>
  </sheetData>
  <autoFilter ref="C139:K1074"/>
  <mergeCells count="15">
    <mergeCell ref="E7:H7"/>
    <mergeCell ref="E11:H11"/>
    <mergeCell ref="E9:H9"/>
    <mergeCell ref="E13:H13"/>
    <mergeCell ref="E22:H22"/>
    <mergeCell ref="E31:H31"/>
    <mergeCell ref="E85:H85"/>
    <mergeCell ref="E89:H89"/>
    <mergeCell ref="E87:H87"/>
    <mergeCell ref="E91:H91"/>
    <mergeCell ref="E126:H126"/>
    <mergeCell ref="E130:H130"/>
    <mergeCell ref="E128:H128"/>
    <mergeCell ref="E132:H132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33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8" t="s">
        <v>5</v>
      </c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187</v>
      </c>
    </row>
    <row r="3" s="1" customFormat="1" ht="6.96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2"/>
      <c r="AT3" s="19" t="s">
        <v>85</v>
      </c>
    </row>
    <row r="4" s="1" customFormat="1" ht="24.96" customHeight="1">
      <c r="B4" s="22"/>
      <c r="D4" s="23" t="s">
        <v>198</v>
      </c>
      <c r="L4" s="22"/>
      <c r="M4" s="130" t="s">
        <v>10</v>
      </c>
      <c r="AT4" s="19" t="s">
        <v>3</v>
      </c>
    </row>
    <row r="5" s="1" customFormat="1" ht="6.96" customHeight="1">
      <c r="B5" s="22"/>
      <c r="L5" s="22"/>
    </row>
    <row r="6" s="1" customFormat="1" ht="12" customHeight="1">
      <c r="B6" s="22"/>
      <c r="D6" s="32" t="s">
        <v>16</v>
      </c>
      <c r="L6" s="22"/>
    </row>
    <row r="7" s="1" customFormat="1" ht="16.5" customHeight="1">
      <c r="B7" s="22"/>
      <c r="E7" s="131" t="str">
        <f>'Rekapitulace stavby'!K6</f>
        <v>FNOL Novostavba Pavilonu B</v>
      </c>
      <c r="F7" s="32"/>
      <c r="G7" s="32"/>
      <c r="H7" s="32"/>
      <c r="L7" s="22"/>
    </row>
    <row r="8">
      <c r="B8" s="22"/>
      <c r="D8" s="32" t="s">
        <v>199</v>
      </c>
      <c r="L8" s="22"/>
    </row>
    <row r="9" s="1" customFormat="1" ht="16.5" customHeight="1">
      <c r="B9" s="22"/>
      <c r="E9" s="131" t="s">
        <v>200</v>
      </c>
      <c r="F9" s="1"/>
      <c r="G9" s="1"/>
      <c r="H9" s="1"/>
      <c r="L9" s="22"/>
    </row>
    <row r="10" s="1" customFormat="1" ht="12" customHeight="1">
      <c r="B10" s="22"/>
      <c r="D10" s="32" t="s">
        <v>201</v>
      </c>
      <c r="L10" s="22"/>
    </row>
    <row r="11" s="2" customFormat="1" ht="16.5" customHeight="1">
      <c r="A11" s="38"/>
      <c r="B11" s="39"/>
      <c r="C11" s="38"/>
      <c r="D11" s="38"/>
      <c r="E11" s="132" t="s">
        <v>4632</v>
      </c>
      <c r="F11" s="38"/>
      <c r="G11" s="38"/>
      <c r="H11" s="38"/>
      <c r="I11" s="38"/>
      <c r="J11" s="38"/>
      <c r="K11" s="38"/>
      <c r="L11" s="55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</row>
    <row r="12" s="2" customFormat="1" ht="12" customHeight="1">
      <c r="A12" s="38"/>
      <c r="B12" s="39"/>
      <c r="C12" s="38"/>
      <c r="D12" s="32" t="s">
        <v>203</v>
      </c>
      <c r="E12" s="38"/>
      <c r="F12" s="38"/>
      <c r="G12" s="38"/>
      <c r="H12" s="38"/>
      <c r="I12" s="38"/>
      <c r="J12" s="38"/>
      <c r="K12" s="38"/>
      <c r="L12" s="55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</row>
    <row r="13" s="2" customFormat="1" ht="16.5" customHeight="1">
      <c r="A13" s="38"/>
      <c r="B13" s="39"/>
      <c r="C13" s="38"/>
      <c r="D13" s="38"/>
      <c r="E13" s="67" t="s">
        <v>2342</v>
      </c>
      <c r="F13" s="38"/>
      <c r="G13" s="38"/>
      <c r="H13" s="38"/>
      <c r="I13" s="38"/>
      <c r="J13" s="38"/>
      <c r="K13" s="38"/>
      <c r="L13" s="55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="2" customFormat="1">
      <c r="A14" s="38"/>
      <c r="B14" s="39"/>
      <c r="C14" s="38"/>
      <c r="D14" s="38"/>
      <c r="E14" s="38"/>
      <c r="F14" s="38"/>
      <c r="G14" s="38"/>
      <c r="H14" s="38"/>
      <c r="I14" s="38"/>
      <c r="J14" s="38"/>
      <c r="K14" s="38"/>
      <c r="L14" s="55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="2" customFormat="1" ht="12" customHeight="1">
      <c r="A15" s="38"/>
      <c r="B15" s="39"/>
      <c r="C15" s="38"/>
      <c r="D15" s="32" t="s">
        <v>18</v>
      </c>
      <c r="E15" s="38"/>
      <c r="F15" s="27" t="s">
        <v>1</v>
      </c>
      <c r="G15" s="38"/>
      <c r="H15" s="38"/>
      <c r="I15" s="32" t="s">
        <v>19</v>
      </c>
      <c r="J15" s="27" t="s">
        <v>1</v>
      </c>
      <c r="K15" s="38"/>
      <c r="L15" s="55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6" s="2" customFormat="1" ht="12" customHeight="1">
      <c r="A16" s="38"/>
      <c r="B16" s="39"/>
      <c r="C16" s="38"/>
      <c r="D16" s="32" t="s">
        <v>20</v>
      </c>
      <c r="E16" s="38"/>
      <c r="F16" s="27" t="s">
        <v>21</v>
      </c>
      <c r="G16" s="38"/>
      <c r="H16" s="38"/>
      <c r="I16" s="32" t="s">
        <v>22</v>
      </c>
      <c r="J16" s="69" t="str">
        <f>'Rekapitulace stavby'!AN8</f>
        <v>8. 4. 2023</v>
      </c>
      <c r="K16" s="38"/>
      <c r="L16" s="55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</row>
    <row r="17" s="2" customFormat="1" ht="10.8" customHeight="1">
      <c r="A17" s="38"/>
      <c r="B17" s="39"/>
      <c r="C17" s="38"/>
      <c r="D17" s="38"/>
      <c r="E17" s="38"/>
      <c r="F17" s="38"/>
      <c r="G17" s="38"/>
      <c r="H17" s="38"/>
      <c r="I17" s="38"/>
      <c r="J17" s="38"/>
      <c r="K17" s="38"/>
      <c r="L17" s="55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</row>
    <row r="18" s="2" customFormat="1" ht="12" customHeight="1">
      <c r="A18" s="38"/>
      <c r="B18" s="39"/>
      <c r="C18" s="38"/>
      <c r="D18" s="32" t="s">
        <v>24</v>
      </c>
      <c r="E18" s="38"/>
      <c r="F18" s="38"/>
      <c r="G18" s="38"/>
      <c r="H18" s="38"/>
      <c r="I18" s="32" t="s">
        <v>25</v>
      </c>
      <c r="J18" s="27" t="str">
        <f>IF('Rekapitulace stavby'!AN10="","",'Rekapitulace stavby'!AN10)</f>
        <v/>
      </c>
      <c r="K18" s="38"/>
      <c r="L18" s="55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</row>
    <row r="19" s="2" customFormat="1" ht="18" customHeight="1">
      <c r="A19" s="38"/>
      <c r="B19" s="39"/>
      <c r="C19" s="38"/>
      <c r="D19" s="38"/>
      <c r="E19" s="27" t="str">
        <f>IF('Rekapitulace stavby'!E11="","",'Rekapitulace stavby'!E11)</f>
        <v>Fakultní nemocnice Olomouc</v>
      </c>
      <c r="F19" s="38"/>
      <c r="G19" s="38"/>
      <c r="H19" s="38"/>
      <c r="I19" s="32" t="s">
        <v>27</v>
      </c>
      <c r="J19" s="27" t="str">
        <f>IF('Rekapitulace stavby'!AN11="","",'Rekapitulace stavby'!AN11)</f>
        <v/>
      </c>
      <c r="K19" s="38"/>
      <c r="L19" s="55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</row>
    <row r="20" s="2" customFormat="1" ht="6.96" customHeight="1">
      <c r="A20" s="38"/>
      <c r="B20" s="39"/>
      <c r="C20" s="38"/>
      <c r="D20" s="38"/>
      <c r="E20" s="38"/>
      <c r="F20" s="38"/>
      <c r="G20" s="38"/>
      <c r="H20" s="38"/>
      <c r="I20" s="38"/>
      <c r="J20" s="38"/>
      <c r="K20" s="38"/>
      <c r="L20" s="55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</row>
    <row r="21" s="2" customFormat="1" ht="12" customHeight="1">
      <c r="A21" s="38"/>
      <c r="B21" s="39"/>
      <c r="C21" s="38"/>
      <c r="D21" s="32" t="s">
        <v>28</v>
      </c>
      <c r="E21" s="38"/>
      <c r="F21" s="38"/>
      <c r="G21" s="38"/>
      <c r="H21" s="38"/>
      <c r="I21" s="32" t="s">
        <v>25</v>
      </c>
      <c r="J21" s="33" t="str">
        <f>'Rekapitulace stavby'!AN13</f>
        <v>Vyplň údaj</v>
      </c>
      <c r="K21" s="38"/>
      <c r="L21" s="55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</row>
    <row r="22" s="2" customFormat="1" ht="18" customHeight="1">
      <c r="A22" s="38"/>
      <c r="B22" s="39"/>
      <c r="C22" s="38"/>
      <c r="D22" s="38"/>
      <c r="E22" s="33" t="str">
        <f>'Rekapitulace stavby'!E14</f>
        <v>Vyplň údaj</v>
      </c>
      <c r="F22" s="27"/>
      <c r="G22" s="27"/>
      <c r="H22" s="27"/>
      <c r="I22" s="32" t="s">
        <v>27</v>
      </c>
      <c r="J22" s="33" t="str">
        <f>'Rekapitulace stavby'!AN14</f>
        <v>Vyplň údaj</v>
      </c>
      <c r="K22" s="38"/>
      <c r="L22" s="55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</row>
    <row r="23" s="2" customFormat="1" ht="6.96" customHeight="1">
      <c r="A23" s="38"/>
      <c r="B23" s="39"/>
      <c r="C23" s="38"/>
      <c r="D23" s="38"/>
      <c r="E23" s="38"/>
      <c r="F23" s="38"/>
      <c r="G23" s="38"/>
      <c r="H23" s="38"/>
      <c r="I23" s="38"/>
      <c r="J23" s="38"/>
      <c r="K23" s="38"/>
      <c r="L23" s="55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</row>
    <row r="24" s="2" customFormat="1" ht="12" customHeight="1">
      <c r="A24" s="38"/>
      <c r="B24" s="39"/>
      <c r="C24" s="38"/>
      <c r="D24" s="32" t="s">
        <v>30</v>
      </c>
      <c r="E24" s="38"/>
      <c r="F24" s="38"/>
      <c r="G24" s="38"/>
      <c r="H24" s="38"/>
      <c r="I24" s="32" t="s">
        <v>25</v>
      </c>
      <c r="J24" s="27" t="str">
        <f>IF('Rekapitulace stavby'!AN16="","",'Rekapitulace stavby'!AN16)</f>
        <v/>
      </c>
      <c r="K24" s="38"/>
      <c r="L24" s="55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</row>
    <row r="25" s="2" customFormat="1" ht="18" customHeight="1">
      <c r="A25" s="38"/>
      <c r="B25" s="39"/>
      <c r="C25" s="38"/>
      <c r="D25" s="38"/>
      <c r="E25" s="27" t="str">
        <f>IF('Rekapitulace stavby'!E17="","",'Rekapitulace stavby'!E17)</f>
        <v>LTProjekt, EP Rožnov</v>
      </c>
      <c r="F25" s="38"/>
      <c r="G25" s="38"/>
      <c r="H25" s="38"/>
      <c r="I25" s="32" t="s">
        <v>27</v>
      </c>
      <c r="J25" s="27" t="str">
        <f>IF('Rekapitulace stavby'!AN17="","",'Rekapitulace stavby'!AN17)</f>
        <v/>
      </c>
      <c r="K25" s="38"/>
      <c r="L25" s="55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</row>
    <row r="26" s="2" customFormat="1" ht="6.96" customHeight="1">
      <c r="A26" s="38"/>
      <c r="B26" s="39"/>
      <c r="C26" s="38"/>
      <c r="D26" s="38"/>
      <c r="E26" s="38"/>
      <c r="F26" s="38"/>
      <c r="G26" s="38"/>
      <c r="H26" s="38"/>
      <c r="I26" s="38"/>
      <c r="J26" s="38"/>
      <c r="K26" s="38"/>
      <c r="L26" s="55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="2" customFormat="1" ht="12" customHeight="1">
      <c r="A27" s="38"/>
      <c r="B27" s="39"/>
      <c r="C27" s="38"/>
      <c r="D27" s="32" t="s">
        <v>33</v>
      </c>
      <c r="E27" s="38"/>
      <c r="F27" s="38"/>
      <c r="G27" s="38"/>
      <c r="H27" s="38"/>
      <c r="I27" s="32" t="s">
        <v>25</v>
      </c>
      <c r="J27" s="27" t="str">
        <f>IF('Rekapitulace stavby'!AN19="","",'Rekapitulace stavby'!AN19)</f>
        <v/>
      </c>
      <c r="K27" s="38"/>
      <c r="L27" s="55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</row>
    <row r="28" s="2" customFormat="1" ht="18" customHeight="1">
      <c r="A28" s="38"/>
      <c r="B28" s="39"/>
      <c r="C28" s="38"/>
      <c r="D28" s="38"/>
      <c r="E28" s="27" t="str">
        <f>IF('Rekapitulace stavby'!E20="","",'Rekapitulace stavby'!E20)</f>
        <v xml:space="preserve"> </v>
      </c>
      <c r="F28" s="38"/>
      <c r="G28" s="38"/>
      <c r="H28" s="38"/>
      <c r="I28" s="32" t="s">
        <v>27</v>
      </c>
      <c r="J28" s="27" t="str">
        <f>IF('Rekapitulace stavby'!AN20="","",'Rekapitulace stavby'!AN20)</f>
        <v/>
      </c>
      <c r="K28" s="38"/>
      <c r="L28" s="55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="2" customFormat="1" ht="6.96" customHeight="1">
      <c r="A29" s="38"/>
      <c r="B29" s="39"/>
      <c r="C29" s="38"/>
      <c r="D29" s="38"/>
      <c r="E29" s="38"/>
      <c r="F29" s="38"/>
      <c r="G29" s="38"/>
      <c r="H29" s="38"/>
      <c r="I29" s="38"/>
      <c r="J29" s="38"/>
      <c r="K29" s="38"/>
      <c r="L29" s="55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</row>
    <row r="30" s="2" customFormat="1" ht="12" customHeight="1">
      <c r="A30" s="38"/>
      <c r="B30" s="39"/>
      <c r="C30" s="38"/>
      <c r="D30" s="32" t="s">
        <v>34</v>
      </c>
      <c r="E30" s="38"/>
      <c r="F30" s="38"/>
      <c r="G30" s="38"/>
      <c r="H30" s="38"/>
      <c r="I30" s="38"/>
      <c r="J30" s="38"/>
      <c r="K30" s="38"/>
      <c r="L30" s="55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="8" customFormat="1" ht="16.5" customHeight="1">
      <c r="A31" s="133"/>
      <c r="B31" s="134"/>
      <c r="C31" s="133"/>
      <c r="D31" s="133"/>
      <c r="E31" s="36" t="s">
        <v>1</v>
      </c>
      <c r="F31" s="36"/>
      <c r="G31" s="36"/>
      <c r="H31" s="36"/>
      <c r="I31" s="133"/>
      <c r="J31" s="133"/>
      <c r="K31" s="133"/>
      <c r="L31" s="135"/>
      <c r="S31" s="133"/>
      <c r="T31" s="133"/>
      <c r="U31" s="133"/>
      <c r="V31" s="133"/>
      <c r="W31" s="133"/>
      <c r="X31" s="133"/>
      <c r="Y31" s="133"/>
      <c r="Z31" s="133"/>
      <c r="AA31" s="133"/>
      <c r="AB31" s="133"/>
      <c r="AC31" s="133"/>
      <c r="AD31" s="133"/>
      <c r="AE31" s="133"/>
    </row>
    <row r="32" s="2" customFormat="1" ht="6.96" customHeight="1">
      <c r="A32" s="38"/>
      <c r="B32" s="39"/>
      <c r="C32" s="38"/>
      <c r="D32" s="38"/>
      <c r="E32" s="38"/>
      <c r="F32" s="38"/>
      <c r="G32" s="38"/>
      <c r="H32" s="38"/>
      <c r="I32" s="38"/>
      <c r="J32" s="38"/>
      <c r="K32" s="38"/>
      <c r="L32" s="55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="2" customFormat="1" ht="6.96" customHeight="1">
      <c r="A33" s="38"/>
      <c r="B33" s="39"/>
      <c r="C33" s="38"/>
      <c r="D33" s="90"/>
      <c r="E33" s="90"/>
      <c r="F33" s="90"/>
      <c r="G33" s="90"/>
      <c r="H33" s="90"/>
      <c r="I33" s="90"/>
      <c r="J33" s="90"/>
      <c r="K33" s="90"/>
      <c r="L33" s="55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="2" customFormat="1" ht="25.44" customHeight="1">
      <c r="A34" s="38"/>
      <c r="B34" s="39"/>
      <c r="C34" s="38"/>
      <c r="D34" s="136" t="s">
        <v>35</v>
      </c>
      <c r="E34" s="38"/>
      <c r="F34" s="38"/>
      <c r="G34" s="38"/>
      <c r="H34" s="38"/>
      <c r="I34" s="38"/>
      <c r="J34" s="96">
        <f>ROUND(J127, 2)</f>
        <v>0</v>
      </c>
      <c r="K34" s="38"/>
      <c r="L34" s="55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s="2" customFormat="1" ht="6.96" customHeight="1">
      <c r="A35" s="38"/>
      <c r="B35" s="39"/>
      <c r="C35" s="38"/>
      <c r="D35" s="90"/>
      <c r="E35" s="90"/>
      <c r="F35" s="90"/>
      <c r="G35" s="90"/>
      <c r="H35" s="90"/>
      <c r="I35" s="90"/>
      <c r="J35" s="90"/>
      <c r="K35" s="90"/>
      <c r="L35" s="55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s="2" customFormat="1" ht="14.4" customHeight="1">
      <c r="A36" s="38"/>
      <c r="B36" s="39"/>
      <c r="C36" s="38"/>
      <c r="D36" s="38"/>
      <c r="E36" s="38"/>
      <c r="F36" s="43" t="s">
        <v>37</v>
      </c>
      <c r="G36" s="38"/>
      <c r="H36" s="38"/>
      <c r="I36" s="43" t="s">
        <v>36</v>
      </c>
      <c r="J36" s="43" t="s">
        <v>38</v>
      </c>
      <c r="K36" s="38"/>
      <c r="L36" s="55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s="2" customFormat="1" ht="14.4" customHeight="1">
      <c r="A37" s="38"/>
      <c r="B37" s="39"/>
      <c r="C37" s="38"/>
      <c r="D37" s="132" t="s">
        <v>39</v>
      </c>
      <c r="E37" s="32" t="s">
        <v>40</v>
      </c>
      <c r="F37" s="137">
        <f>ROUND((SUM(BE127:BE199)),  2)</f>
        <v>0</v>
      </c>
      <c r="G37" s="38"/>
      <c r="H37" s="38"/>
      <c r="I37" s="138">
        <v>0.20999999999999999</v>
      </c>
      <c r="J37" s="137">
        <f>ROUND(((SUM(BE127:BE199))*I37),  2)</f>
        <v>0</v>
      </c>
      <c r="K37" s="38"/>
      <c r="L37" s="55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s="2" customFormat="1" ht="14.4" customHeight="1">
      <c r="A38" s="38"/>
      <c r="B38" s="39"/>
      <c r="C38" s="38"/>
      <c r="D38" s="38"/>
      <c r="E38" s="32" t="s">
        <v>41</v>
      </c>
      <c r="F38" s="137">
        <f>ROUND((SUM(BF127:BF199)),  2)</f>
        <v>0</v>
      </c>
      <c r="G38" s="38"/>
      <c r="H38" s="38"/>
      <c r="I38" s="138">
        <v>0.14999999999999999</v>
      </c>
      <c r="J38" s="137">
        <f>ROUND(((SUM(BF127:BF199))*I38),  2)</f>
        <v>0</v>
      </c>
      <c r="K38" s="38"/>
      <c r="L38" s="55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hidden="1" s="2" customFormat="1" ht="14.4" customHeight="1">
      <c r="A39" s="38"/>
      <c r="B39" s="39"/>
      <c r="C39" s="38"/>
      <c r="D39" s="38"/>
      <c r="E39" s="32" t="s">
        <v>42</v>
      </c>
      <c r="F39" s="137">
        <f>ROUND((SUM(BG127:BG199)),  2)</f>
        <v>0</v>
      </c>
      <c r="G39" s="38"/>
      <c r="H39" s="38"/>
      <c r="I39" s="138">
        <v>0.20999999999999999</v>
      </c>
      <c r="J39" s="137">
        <f>0</f>
        <v>0</v>
      </c>
      <c r="K39" s="38"/>
      <c r="L39" s="55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hidden="1" s="2" customFormat="1" ht="14.4" customHeight="1">
      <c r="A40" s="38"/>
      <c r="B40" s="39"/>
      <c r="C40" s="38"/>
      <c r="D40" s="38"/>
      <c r="E40" s="32" t="s">
        <v>43</v>
      </c>
      <c r="F40" s="137">
        <f>ROUND((SUM(BH127:BH199)),  2)</f>
        <v>0</v>
      </c>
      <c r="G40" s="38"/>
      <c r="H40" s="38"/>
      <c r="I40" s="138">
        <v>0.14999999999999999</v>
      </c>
      <c r="J40" s="137">
        <f>0</f>
        <v>0</v>
      </c>
      <c r="K40" s="38"/>
      <c r="L40" s="55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hidden="1" s="2" customFormat="1" ht="14.4" customHeight="1">
      <c r="A41" s="38"/>
      <c r="B41" s="39"/>
      <c r="C41" s="38"/>
      <c r="D41" s="38"/>
      <c r="E41" s="32" t="s">
        <v>44</v>
      </c>
      <c r="F41" s="137">
        <f>ROUND((SUM(BI127:BI199)),  2)</f>
        <v>0</v>
      </c>
      <c r="G41" s="38"/>
      <c r="H41" s="38"/>
      <c r="I41" s="138">
        <v>0</v>
      </c>
      <c r="J41" s="137">
        <f>0</f>
        <v>0</v>
      </c>
      <c r="K41" s="38"/>
      <c r="L41" s="55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</row>
    <row r="42" s="2" customFormat="1" ht="6.96" customHeight="1">
      <c r="A42" s="38"/>
      <c r="B42" s="39"/>
      <c r="C42" s="38"/>
      <c r="D42" s="38"/>
      <c r="E42" s="38"/>
      <c r="F42" s="38"/>
      <c r="G42" s="38"/>
      <c r="H42" s="38"/>
      <c r="I42" s="38"/>
      <c r="J42" s="38"/>
      <c r="K42" s="38"/>
      <c r="L42" s="55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</row>
    <row r="43" s="2" customFormat="1" ht="25.44" customHeight="1">
      <c r="A43" s="38"/>
      <c r="B43" s="39"/>
      <c r="C43" s="139"/>
      <c r="D43" s="140" t="s">
        <v>45</v>
      </c>
      <c r="E43" s="81"/>
      <c r="F43" s="81"/>
      <c r="G43" s="141" t="s">
        <v>46</v>
      </c>
      <c r="H43" s="142" t="s">
        <v>47</v>
      </c>
      <c r="I43" s="81"/>
      <c r="J43" s="143">
        <f>SUM(J34:J41)</f>
        <v>0</v>
      </c>
      <c r="K43" s="144"/>
      <c r="L43" s="55"/>
      <c r="S43" s="38"/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</row>
    <row r="44" s="2" customFormat="1" ht="14.4" customHeight="1">
      <c r="A44" s="38"/>
      <c r="B44" s="39"/>
      <c r="C44" s="38"/>
      <c r="D44" s="38"/>
      <c r="E44" s="38"/>
      <c r="F44" s="38"/>
      <c r="G44" s="38"/>
      <c r="H44" s="38"/>
      <c r="I44" s="38"/>
      <c r="J44" s="38"/>
      <c r="K44" s="38"/>
      <c r="L44" s="55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</row>
    <row r="45" s="1" customFormat="1" ht="14.4" customHeight="1">
      <c r="B45" s="22"/>
      <c r="L45" s="22"/>
    </row>
    <row r="46" s="1" customFormat="1" ht="14.4" customHeight="1">
      <c r="B46" s="22"/>
      <c r="L46" s="22"/>
    </row>
    <row r="47" s="1" customFormat="1" ht="14.4" customHeight="1">
      <c r="B47" s="22"/>
      <c r="L47" s="22"/>
    </row>
    <row r="48" s="1" customFormat="1" ht="14.4" customHeight="1">
      <c r="B48" s="22"/>
      <c r="L48" s="22"/>
    </row>
    <row r="49" s="1" customFormat="1" ht="14.4" customHeight="1">
      <c r="B49" s="22"/>
      <c r="L49" s="22"/>
    </row>
    <row r="50" s="2" customFormat="1" ht="14.4" customHeight="1">
      <c r="B50" s="55"/>
      <c r="D50" s="56" t="s">
        <v>48</v>
      </c>
      <c r="E50" s="57"/>
      <c r="F50" s="57"/>
      <c r="G50" s="56" t="s">
        <v>49</v>
      </c>
      <c r="H50" s="57"/>
      <c r="I50" s="57"/>
      <c r="J50" s="57"/>
      <c r="K50" s="57"/>
      <c r="L50" s="55"/>
    </row>
    <row r="51">
      <c r="B51" s="22"/>
      <c r="L51" s="22"/>
    </row>
    <row r="52">
      <c r="B52" s="22"/>
      <c r="L52" s="22"/>
    </row>
    <row r="53">
      <c r="B53" s="22"/>
      <c r="L53" s="22"/>
    </row>
    <row r="54">
      <c r="B54" s="22"/>
      <c r="L54" s="22"/>
    </row>
    <row r="55">
      <c r="B55" s="22"/>
      <c r="L55" s="22"/>
    </row>
    <row r="56">
      <c r="B56" s="22"/>
      <c r="L56" s="22"/>
    </row>
    <row r="57">
      <c r="B57" s="22"/>
      <c r="L57" s="22"/>
    </row>
    <row r="58">
      <c r="B58" s="22"/>
      <c r="L58" s="22"/>
    </row>
    <row r="59">
      <c r="B59" s="22"/>
      <c r="L59" s="22"/>
    </row>
    <row r="60">
      <c r="B60" s="22"/>
      <c r="L60" s="22"/>
    </row>
    <row r="61" s="2" customFormat="1">
      <c r="A61" s="38"/>
      <c r="B61" s="39"/>
      <c r="C61" s="38"/>
      <c r="D61" s="58" t="s">
        <v>50</v>
      </c>
      <c r="E61" s="41"/>
      <c r="F61" s="145" t="s">
        <v>51</v>
      </c>
      <c r="G61" s="58" t="s">
        <v>50</v>
      </c>
      <c r="H61" s="41"/>
      <c r="I61" s="41"/>
      <c r="J61" s="146" t="s">
        <v>51</v>
      </c>
      <c r="K61" s="41"/>
      <c r="L61" s="55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</row>
    <row r="62">
      <c r="B62" s="22"/>
      <c r="L62" s="22"/>
    </row>
    <row r="63">
      <c r="B63" s="22"/>
      <c r="L63" s="22"/>
    </row>
    <row r="64">
      <c r="B64" s="22"/>
      <c r="L64" s="22"/>
    </row>
    <row r="65" s="2" customFormat="1">
      <c r="A65" s="38"/>
      <c r="B65" s="39"/>
      <c r="C65" s="38"/>
      <c r="D65" s="56" t="s">
        <v>52</v>
      </c>
      <c r="E65" s="59"/>
      <c r="F65" s="59"/>
      <c r="G65" s="56" t="s">
        <v>53</v>
      </c>
      <c r="H65" s="59"/>
      <c r="I65" s="59"/>
      <c r="J65" s="59"/>
      <c r="K65" s="59"/>
      <c r="L65" s="55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</row>
    <row r="66">
      <c r="B66" s="22"/>
      <c r="L66" s="22"/>
    </row>
    <row r="67">
      <c r="B67" s="22"/>
      <c r="L67" s="22"/>
    </row>
    <row r="68">
      <c r="B68" s="22"/>
      <c r="L68" s="22"/>
    </row>
    <row r="69">
      <c r="B69" s="22"/>
      <c r="L69" s="22"/>
    </row>
    <row r="70">
      <c r="B70" s="22"/>
      <c r="L70" s="22"/>
    </row>
    <row r="71">
      <c r="B71" s="22"/>
      <c r="L71" s="22"/>
    </row>
    <row r="72">
      <c r="B72" s="22"/>
      <c r="L72" s="22"/>
    </row>
    <row r="73">
      <c r="B73" s="22"/>
      <c r="L73" s="22"/>
    </row>
    <row r="74">
      <c r="B74" s="22"/>
      <c r="L74" s="22"/>
    </row>
    <row r="75">
      <c r="B75" s="22"/>
      <c r="L75" s="22"/>
    </row>
    <row r="76" s="2" customFormat="1">
      <c r="A76" s="38"/>
      <c r="B76" s="39"/>
      <c r="C76" s="38"/>
      <c r="D76" s="58" t="s">
        <v>50</v>
      </c>
      <c r="E76" s="41"/>
      <c r="F76" s="145" t="s">
        <v>51</v>
      </c>
      <c r="G76" s="58" t="s">
        <v>50</v>
      </c>
      <c r="H76" s="41"/>
      <c r="I76" s="41"/>
      <c r="J76" s="146" t="s">
        <v>51</v>
      </c>
      <c r="K76" s="41"/>
      <c r="L76" s="55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</row>
    <row r="77" s="2" customFormat="1" ht="14.4" customHeight="1">
      <c r="A77" s="38"/>
      <c r="B77" s="60"/>
      <c r="C77" s="61"/>
      <c r="D77" s="61"/>
      <c r="E77" s="61"/>
      <c r="F77" s="61"/>
      <c r="G77" s="61"/>
      <c r="H77" s="61"/>
      <c r="I77" s="61"/>
      <c r="J77" s="61"/>
      <c r="K77" s="61"/>
      <c r="L77" s="55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</row>
    <row r="81" s="2" customFormat="1" ht="6.96" customHeight="1">
      <c r="A81" s="38"/>
      <c r="B81" s="62"/>
      <c r="C81" s="63"/>
      <c r="D81" s="63"/>
      <c r="E81" s="63"/>
      <c r="F81" s="63"/>
      <c r="G81" s="63"/>
      <c r="H81" s="63"/>
      <c r="I81" s="63"/>
      <c r="J81" s="63"/>
      <c r="K81" s="63"/>
      <c r="L81" s="55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</row>
    <row r="82" s="2" customFormat="1" ht="24.96" customHeight="1">
      <c r="A82" s="38"/>
      <c r="B82" s="39"/>
      <c r="C82" s="23" t="s">
        <v>206</v>
      </c>
      <c r="D82" s="38"/>
      <c r="E82" s="38"/>
      <c r="F82" s="38"/>
      <c r="G82" s="38"/>
      <c r="H82" s="38"/>
      <c r="I82" s="38"/>
      <c r="J82" s="38"/>
      <c r="K82" s="38"/>
      <c r="L82" s="55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</row>
    <row r="83" s="2" customFormat="1" ht="6.96" customHeight="1">
      <c r="A83" s="38"/>
      <c r="B83" s="39"/>
      <c r="C83" s="38"/>
      <c r="D83" s="38"/>
      <c r="E83" s="38"/>
      <c r="F83" s="38"/>
      <c r="G83" s="38"/>
      <c r="H83" s="38"/>
      <c r="I83" s="38"/>
      <c r="J83" s="38"/>
      <c r="K83" s="38"/>
      <c r="L83" s="55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</row>
    <row r="84" s="2" customFormat="1" ht="12" customHeight="1">
      <c r="A84" s="38"/>
      <c r="B84" s="39"/>
      <c r="C84" s="32" t="s">
        <v>16</v>
      </c>
      <c r="D84" s="38"/>
      <c r="E84" s="38"/>
      <c r="F84" s="38"/>
      <c r="G84" s="38"/>
      <c r="H84" s="38"/>
      <c r="I84" s="38"/>
      <c r="J84" s="38"/>
      <c r="K84" s="38"/>
      <c r="L84" s="55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</row>
    <row r="85" s="2" customFormat="1" ht="16.5" customHeight="1">
      <c r="A85" s="38"/>
      <c r="B85" s="39"/>
      <c r="C85" s="38"/>
      <c r="D85" s="38"/>
      <c r="E85" s="131" t="str">
        <f>E7</f>
        <v>FNOL Novostavba Pavilonu B</v>
      </c>
      <c r="F85" s="32"/>
      <c r="G85" s="32"/>
      <c r="H85" s="32"/>
      <c r="I85" s="38"/>
      <c r="J85" s="38"/>
      <c r="K85" s="38"/>
      <c r="L85" s="55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</row>
    <row r="86" s="1" customFormat="1" ht="12" customHeight="1">
      <c r="B86" s="22"/>
      <c r="C86" s="32" t="s">
        <v>199</v>
      </c>
      <c r="L86" s="22"/>
    </row>
    <row r="87" s="1" customFormat="1" ht="16.5" customHeight="1">
      <c r="B87" s="22"/>
      <c r="E87" s="131" t="s">
        <v>200</v>
      </c>
      <c r="F87" s="1"/>
      <c r="G87" s="1"/>
      <c r="H87" s="1"/>
      <c r="L87" s="22"/>
    </row>
    <row r="88" s="1" customFormat="1" ht="12" customHeight="1">
      <c r="B88" s="22"/>
      <c r="C88" s="32" t="s">
        <v>201</v>
      </c>
      <c r="L88" s="22"/>
    </row>
    <row r="89" s="2" customFormat="1" ht="16.5" customHeight="1">
      <c r="A89" s="38"/>
      <c r="B89" s="39"/>
      <c r="C89" s="38"/>
      <c r="D89" s="38"/>
      <c r="E89" s="132" t="s">
        <v>4632</v>
      </c>
      <c r="F89" s="38"/>
      <c r="G89" s="38"/>
      <c r="H89" s="38"/>
      <c r="I89" s="38"/>
      <c r="J89" s="38"/>
      <c r="K89" s="38"/>
      <c r="L89" s="55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</row>
    <row r="90" s="2" customFormat="1" ht="12" customHeight="1">
      <c r="A90" s="38"/>
      <c r="B90" s="39"/>
      <c r="C90" s="32" t="s">
        <v>203</v>
      </c>
      <c r="D90" s="38"/>
      <c r="E90" s="38"/>
      <c r="F90" s="38"/>
      <c r="G90" s="38"/>
      <c r="H90" s="38"/>
      <c r="I90" s="38"/>
      <c r="J90" s="38"/>
      <c r="K90" s="38"/>
      <c r="L90" s="55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</row>
    <row r="91" s="2" customFormat="1" ht="16.5" customHeight="1">
      <c r="A91" s="38"/>
      <c r="B91" s="39"/>
      <c r="C91" s="38"/>
      <c r="D91" s="38"/>
      <c r="E91" s="67" t="str">
        <f>E13</f>
        <v>D.1.4a - Zdravotně technická instalace</v>
      </c>
      <c r="F91" s="38"/>
      <c r="G91" s="38"/>
      <c r="H91" s="38"/>
      <c r="I91" s="38"/>
      <c r="J91" s="38"/>
      <c r="K91" s="38"/>
      <c r="L91" s="55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</row>
    <row r="92" s="2" customFormat="1" ht="6.96" customHeight="1">
      <c r="A92" s="38"/>
      <c r="B92" s="39"/>
      <c r="C92" s="38"/>
      <c r="D92" s="38"/>
      <c r="E92" s="38"/>
      <c r="F92" s="38"/>
      <c r="G92" s="38"/>
      <c r="H92" s="38"/>
      <c r="I92" s="38"/>
      <c r="J92" s="38"/>
      <c r="K92" s="38"/>
      <c r="L92" s="55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</row>
    <row r="93" s="2" customFormat="1" ht="12" customHeight="1">
      <c r="A93" s="38"/>
      <c r="B93" s="39"/>
      <c r="C93" s="32" t="s">
        <v>20</v>
      </c>
      <c r="D93" s="38"/>
      <c r="E93" s="38"/>
      <c r="F93" s="27" t="str">
        <f>F16</f>
        <v xml:space="preserve"> </v>
      </c>
      <c r="G93" s="38"/>
      <c r="H93" s="38"/>
      <c r="I93" s="32" t="s">
        <v>22</v>
      </c>
      <c r="J93" s="69" t="str">
        <f>IF(J16="","",J16)</f>
        <v>8. 4. 2023</v>
      </c>
      <c r="K93" s="38"/>
      <c r="L93" s="55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</row>
    <row r="94" s="2" customFormat="1" ht="6.96" customHeight="1">
      <c r="A94" s="38"/>
      <c r="B94" s="39"/>
      <c r="C94" s="38"/>
      <c r="D94" s="38"/>
      <c r="E94" s="38"/>
      <c r="F94" s="38"/>
      <c r="G94" s="38"/>
      <c r="H94" s="38"/>
      <c r="I94" s="38"/>
      <c r="J94" s="38"/>
      <c r="K94" s="38"/>
      <c r="L94" s="55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</row>
    <row r="95" s="2" customFormat="1" ht="15.15" customHeight="1">
      <c r="A95" s="38"/>
      <c r="B95" s="39"/>
      <c r="C95" s="32" t="s">
        <v>24</v>
      </c>
      <c r="D95" s="38"/>
      <c r="E95" s="38"/>
      <c r="F95" s="27" t="str">
        <f>E19</f>
        <v>Fakultní nemocnice Olomouc</v>
      </c>
      <c r="G95" s="38"/>
      <c r="H95" s="38"/>
      <c r="I95" s="32" t="s">
        <v>30</v>
      </c>
      <c r="J95" s="36" t="str">
        <f>E25</f>
        <v>LTProjekt, EP Rožnov</v>
      </c>
      <c r="K95" s="38"/>
      <c r="L95" s="55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</row>
    <row r="96" s="2" customFormat="1" ht="15.15" customHeight="1">
      <c r="A96" s="38"/>
      <c r="B96" s="39"/>
      <c r="C96" s="32" t="s">
        <v>28</v>
      </c>
      <c r="D96" s="38"/>
      <c r="E96" s="38"/>
      <c r="F96" s="27" t="str">
        <f>IF(E22="","",E22)</f>
        <v>Vyplň údaj</v>
      </c>
      <c r="G96" s="38"/>
      <c r="H96" s="38"/>
      <c r="I96" s="32" t="s">
        <v>33</v>
      </c>
      <c r="J96" s="36" t="str">
        <f>E28</f>
        <v xml:space="preserve"> </v>
      </c>
      <c r="K96" s="38"/>
      <c r="L96" s="55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</row>
    <row r="97" s="2" customFormat="1" ht="10.32" customHeight="1">
      <c r="A97" s="38"/>
      <c r="B97" s="39"/>
      <c r="C97" s="38"/>
      <c r="D97" s="38"/>
      <c r="E97" s="38"/>
      <c r="F97" s="38"/>
      <c r="G97" s="38"/>
      <c r="H97" s="38"/>
      <c r="I97" s="38"/>
      <c r="J97" s="38"/>
      <c r="K97" s="38"/>
      <c r="L97" s="55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</row>
    <row r="98" s="2" customFormat="1" ht="29.28" customHeight="1">
      <c r="A98" s="38"/>
      <c r="B98" s="39"/>
      <c r="C98" s="147" t="s">
        <v>207</v>
      </c>
      <c r="D98" s="139"/>
      <c r="E98" s="139"/>
      <c r="F98" s="139"/>
      <c r="G98" s="139"/>
      <c r="H98" s="139"/>
      <c r="I98" s="139"/>
      <c r="J98" s="148" t="s">
        <v>208</v>
      </c>
      <c r="K98" s="139"/>
      <c r="L98" s="55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</row>
    <row r="99" s="2" customFormat="1" ht="10.32" customHeight="1">
      <c r="A99" s="38"/>
      <c r="B99" s="39"/>
      <c r="C99" s="38"/>
      <c r="D99" s="38"/>
      <c r="E99" s="38"/>
      <c r="F99" s="38"/>
      <c r="G99" s="38"/>
      <c r="H99" s="38"/>
      <c r="I99" s="38"/>
      <c r="J99" s="38"/>
      <c r="K99" s="38"/>
      <c r="L99" s="55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</row>
    <row r="100" s="2" customFormat="1" ht="22.8" customHeight="1">
      <c r="A100" s="38"/>
      <c r="B100" s="39"/>
      <c r="C100" s="149" t="s">
        <v>209</v>
      </c>
      <c r="D100" s="38"/>
      <c r="E100" s="38"/>
      <c r="F100" s="38"/>
      <c r="G100" s="38"/>
      <c r="H100" s="38"/>
      <c r="I100" s="38"/>
      <c r="J100" s="96">
        <f>J127</f>
        <v>0</v>
      </c>
      <c r="K100" s="38"/>
      <c r="L100" s="55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  <c r="AU100" s="19" t="s">
        <v>210</v>
      </c>
    </row>
    <row r="101" s="9" customFormat="1" ht="24.96" customHeight="1">
      <c r="A101" s="9"/>
      <c r="B101" s="150"/>
      <c r="C101" s="9"/>
      <c r="D101" s="151" t="s">
        <v>2343</v>
      </c>
      <c r="E101" s="152"/>
      <c r="F101" s="152"/>
      <c r="G101" s="152"/>
      <c r="H101" s="152"/>
      <c r="I101" s="152"/>
      <c r="J101" s="153">
        <f>J128</f>
        <v>0</v>
      </c>
      <c r="K101" s="9"/>
      <c r="L101" s="150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</row>
    <row r="102" s="9" customFormat="1" ht="24.96" customHeight="1">
      <c r="A102" s="9"/>
      <c r="B102" s="150"/>
      <c r="C102" s="9"/>
      <c r="D102" s="151" t="s">
        <v>2345</v>
      </c>
      <c r="E102" s="152"/>
      <c r="F102" s="152"/>
      <c r="G102" s="152"/>
      <c r="H102" s="152"/>
      <c r="I102" s="152"/>
      <c r="J102" s="153">
        <f>J165</f>
        <v>0</v>
      </c>
      <c r="K102" s="9"/>
      <c r="L102" s="150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</row>
    <row r="103" s="9" customFormat="1" ht="24.96" customHeight="1">
      <c r="A103" s="9"/>
      <c r="B103" s="150"/>
      <c r="C103" s="9"/>
      <c r="D103" s="151" t="s">
        <v>2346</v>
      </c>
      <c r="E103" s="152"/>
      <c r="F103" s="152"/>
      <c r="G103" s="152"/>
      <c r="H103" s="152"/>
      <c r="I103" s="152"/>
      <c r="J103" s="153">
        <f>J198</f>
        <v>0</v>
      </c>
      <c r="K103" s="9"/>
      <c r="L103" s="150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</row>
    <row r="104" s="2" customFormat="1" ht="21.84" customHeight="1">
      <c r="A104" s="38"/>
      <c r="B104" s="39"/>
      <c r="C104" s="38"/>
      <c r="D104" s="38"/>
      <c r="E104" s="38"/>
      <c r="F104" s="38"/>
      <c r="G104" s="38"/>
      <c r="H104" s="38"/>
      <c r="I104" s="38"/>
      <c r="J104" s="38"/>
      <c r="K104" s="38"/>
      <c r="L104" s="55"/>
      <c r="S104" s="38"/>
      <c r="T104" s="38"/>
      <c r="U104" s="38"/>
      <c r="V104" s="38"/>
      <c r="W104" s="38"/>
      <c r="X104" s="38"/>
      <c r="Y104" s="38"/>
      <c r="Z104" s="38"/>
      <c r="AA104" s="38"/>
      <c r="AB104" s="38"/>
      <c r="AC104" s="38"/>
      <c r="AD104" s="38"/>
      <c r="AE104" s="38"/>
    </row>
    <row r="105" s="2" customFormat="1" ht="6.96" customHeight="1">
      <c r="A105" s="38"/>
      <c r="B105" s="60"/>
      <c r="C105" s="61"/>
      <c r="D105" s="61"/>
      <c r="E105" s="61"/>
      <c r="F105" s="61"/>
      <c r="G105" s="61"/>
      <c r="H105" s="61"/>
      <c r="I105" s="61"/>
      <c r="J105" s="61"/>
      <c r="K105" s="61"/>
      <c r="L105" s="55"/>
      <c r="S105" s="38"/>
      <c r="T105" s="38"/>
      <c r="U105" s="38"/>
      <c r="V105" s="38"/>
      <c r="W105" s="38"/>
      <c r="X105" s="38"/>
      <c r="Y105" s="38"/>
      <c r="Z105" s="38"/>
      <c r="AA105" s="38"/>
      <c r="AB105" s="38"/>
      <c r="AC105" s="38"/>
      <c r="AD105" s="38"/>
      <c r="AE105" s="38"/>
    </row>
    <row r="109" s="2" customFormat="1" ht="6.96" customHeight="1">
      <c r="A109" s="38"/>
      <c r="B109" s="62"/>
      <c r="C109" s="63"/>
      <c r="D109" s="63"/>
      <c r="E109" s="63"/>
      <c r="F109" s="63"/>
      <c r="G109" s="63"/>
      <c r="H109" s="63"/>
      <c r="I109" s="63"/>
      <c r="J109" s="63"/>
      <c r="K109" s="63"/>
      <c r="L109" s="55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</row>
    <row r="110" s="2" customFormat="1" ht="24.96" customHeight="1">
      <c r="A110" s="38"/>
      <c r="B110" s="39"/>
      <c r="C110" s="23" t="s">
        <v>242</v>
      </c>
      <c r="D110" s="38"/>
      <c r="E110" s="38"/>
      <c r="F110" s="38"/>
      <c r="G110" s="38"/>
      <c r="H110" s="38"/>
      <c r="I110" s="38"/>
      <c r="J110" s="38"/>
      <c r="K110" s="38"/>
      <c r="L110" s="55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</row>
    <row r="111" s="2" customFormat="1" ht="6.96" customHeight="1">
      <c r="A111" s="38"/>
      <c r="B111" s="39"/>
      <c r="C111" s="38"/>
      <c r="D111" s="38"/>
      <c r="E111" s="38"/>
      <c r="F111" s="38"/>
      <c r="G111" s="38"/>
      <c r="H111" s="38"/>
      <c r="I111" s="38"/>
      <c r="J111" s="38"/>
      <c r="K111" s="38"/>
      <c r="L111" s="55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</row>
    <row r="112" s="2" customFormat="1" ht="12" customHeight="1">
      <c r="A112" s="38"/>
      <c r="B112" s="39"/>
      <c r="C112" s="32" t="s">
        <v>16</v>
      </c>
      <c r="D112" s="38"/>
      <c r="E112" s="38"/>
      <c r="F112" s="38"/>
      <c r="G112" s="38"/>
      <c r="H112" s="38"/>
      <c r="I112" s="38"/>
      <c r="J112" s="38"/>
      <c r="K112" s="38"/>
      <c r="L112" s="55"/>
      <c r="S112" s="38"/>
      <c r="T112" s="38"/>
      <c r="U112" s="38"/>
      <c r="V112" s="38"/>
      <c r="W112" s="38"/>
      <c r="X112" s="38"/>
      <c r="Y112" s="38"/>
      <c r="Z112" s="38"/>
      <c r="AA112" s="38"/>
      <c r="AB112" s="38"/>
      <c r="AC112" s="38"/>
      <c r="AD112" s="38"/>
      <c r="AE112" s="38"/>
    </row>
    <row r="113" s="2" customFormat="1" ht="16.5" customHeight="1">
      <c r="A113" s="38"/>
      <c r="B113" s="39"/>
      <c r="C113" s="38"/>
      <c r="D113" s="38"/>
      <c r="E113" s="131" t="str">
        <f>E7</f>
        <v>FNOL Novostavba Pavilonu B</v>
      </c>
      <c r="F113" s="32"/>
      <c r="G113" s="32"/>
      <c r="H113" s="32"/>
      <c r="I113" s="38"/>
      <c r="J113" s="38"/>
      <c r="K113" s="38"/>
      <c r="L113" s="55"/>
      <c r="S113" s="38"/>
      <c r="T113" s="38"/>
      <c r="U113" s="38"/>
      <c r="V113" s="38"/>
      <c r="W113" s="38"/>
      <c r="X113" s="38"/>
      <c r="Y113" s="38"/>
      <c r="Z113" s="38"/>
      <c r="AA113" s="38"/>
      <c r="AB113" s="38"/>
      <c r="AC113" s="38"/>
      <c r="AD113" s="38"/>
      <c r="AE113" s="38"/>
    </row>
    <row r="114" s="1" customFormat="1" ht="12" customHeight="1">
      <c r="B114" s="22"/>
      <c r="C114" s="32" t="s">
        <v>199</v>
      </c>
      <c r="L114" s="22"/>
    </row>
    <row r="115" s="1" customFormat="1" ht="16.5" customHeight="1">
      <c r="B115" s="22"/>
      <c r="E115" s="131" t="s">
        <v>200</v>
      </c>
      <c r="F115" s="1"/>
      <c r="G115" s="1"/>
      <c r="H115" s="1"/>
      <c r="L115" s="22"/>
    </row>
    <row r="116" s="1" customFormat="1" ht="12" customHeight="1">
      <c r="B116" s="22"/>
      <c r="C116" s="32" t="s">
        <v>201</v>
      </c>
      <c r="L116" s="22"/>
    </row>
    <row r="117" s="2" customFormat="1" ht="16.5" customHeight="1">
      <c r="A117" s="38"/>
      <c r="B117" s="39"/>
      <c r="C117" s="38"/>
      <c r="D117" s="38"/>
      <c r="E117" s="132" t="s">
        <v>4632</v>
      </c>
      <c r="F117" s="38"/>
      <c r="G117" s="38"/>
      <c r="H117" s="38"/>
      <c r="I117" s="38"/>
      <c r="J117" s="38"/>
      <c r="K117" s="38"/>
      <c r="L117" s="55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</row>
    <row r="118" s="2" customFormat="1" ht="12" customHeight="1">
      <c r="A118" s="38"/>
      <c r="B118" s="39"/>
      <c r="C118" s="32" t="s">
        <v>203</v>
      </c>
      <c r="D118" s="38"/>
      <c r="E118" s="38"/>
      <c r="F118" s="38"/>
      <c r="G118" s="38"/>
      <c r="H118" s="38"/>
      <c r="I118" s="38"/>
      <c r="J118" s="38"/>
      <c r="K118" s="38"/>
      <c r="L118" s="55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</row>
    <row r="119" s="2" customFormat="1" ht="16.5" customHeight="1">
      <c r="A119" s="38"/>
      <c r="B119" s="39"/>
      <c r="C119" s="38"/>
      <c r="D119" s="38"/>
      <c r="E119" s="67" t="str">
        <f>E13</f>
        <v>D.1.4a - Zdravotně technická instalace</v>
      </c>
      <c r="F119" s="38"/>
      <c r="G119" s="38"/>
      <c r="H119" s="38"/>
      <c r="I119" s="38"/>
      <c r="J119" s="38"/>
      <c r="K119" s="38"/>
      <c r="L119" s="55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</row>
    <row r="120" s="2" customFormat="1" ht="6.96" customHeight="1">
      <c r="A120" s="38"/>
      <c r="B120" s="39"/>
      <c r="C120" s="38"/>
      <c r="D120" s="38"/>
      <c r="E120" s="38"/>
      <c r="F120" s="38"/>
      <c r="G120" s="38"/>
      <c r="H120" s="38"/>
      <c r="I120" s="38"/>
      <c r="J120" s="38"/>
      <c r="K120" s="38"/>
      <c r="L120" s="55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</row>
    <row r="121" s="2" customFormat="1" ht="12" customHeight="1">
      <c r="A121" s="38"/>
      <c r="B121" s="39"/>
      <c r="C121" s="32" t="s">
        <v>20</v>
      </c>
      <c r="D121" s="38"/>
      <c r="E121" s="38"/>
      <c r="F121" s="27" t="str">
        <f>F16</f>
        <v xml:space="preserve"> </v>
      </c>
      <c r="G121" s="38"/>
      <c r="H121" s="38"/>
      <c r="I121" s="32" t="s">
        <v>22</v>
      </c>
      <c r="J121" s="69" t="str">
        <f>IF(J16="","",J16)</f>
        <v>8. 4. 2023</v>
      </c>
      <c r="K121" s="38"/>
      <c r="L121" s="55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</row>
    <row r="122" s="2" customFormat="1" ht="6.96" customHeight="1">
      <c r="A122" s="38"/>
      <c r="B122" s="39"/>
      <c r="C122" s="38"/>
      <c r="D122" s="38"/>
      <c r="E122" s="38"/>
      <c r="F122" s="38"/>
      <c r="G122" s="38"/>
      <c r="H122" s="38"/>
      <c r="I122" s="38"/>
      <c r="J122" s="38"/>
      <c r="K122" s="38"/>
      <c r="L122" s="55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</row>
    <row r="123" s="2" customFormat="1" ht="15.15" customHeight="1">
      <c r="A123" s="38"/>
      <c r="B123" s="39"/>
      <c r="C123" s="32" t="s">
        <v>24</v>
      </c>
      <c r="D123" s="38"/>
      <c r="E123" s="38"/>
      <c r="F123" s="27" t="str">
        <f>E19</f>
        <v>Fakultní nemocnice Olomouc</v>
      </c>
      <c r="G123" s="38"/>
      <c r="H123" s="38"/>
      <c r="I123" s="32" t="s">
        <v>30</v>
      </c>
      <c r="J123" s="36" t="str">
        <f>E25</f>
        <v>LTProjekt, EP Rožnov</v>
      </c>
      <c r="K123" s="38"/>
      <c r="L123" s="55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</row>
    <row r="124" s="2" customFormat="1" ht="15.15" customHeight="1">
      <c r="A124" s="38"/>
      <c r="B124" s="39"/>
      <c r="C124" s="32" t="s">
        <v>28</v>
      </c>
      <c r="D124" s="38"/>
      <c r="E124" s="38"/>
      <c r="F124" s="27" t="str">
        <f>IF(E22="","",E22)</f>
        <v>Vyplň údaj</v>
      </c>
      <c r="G124" s="38"/>
      <c r="H124" s="38"/>
      <c r="I124" s="32" t="s">
        <v>33</v>
      </c>
      <c r="J124" s="36" t="str">
        <f>E28</f>
        <v xml:space="preserve"> </v>
      </c>
      <c r="K124" s="38"/>
      <c r="L124" s="55"/>
      <c r="S124" s="38"/>
      <c r="T124" s="38"/>
      <c r="U124" s="38"/>
      <c r="V124" s="38"/>
      <c r="W124" s="38"/>
      <c r="X124" s="38"/>
      <c r="Y124" s="38"/>
      <c r="Z124" s="38"/>
      <c r="AA124" s="38"/>
      <c r="AB124" s="38"/>
      <c r="AC124" s="38"/>
      <c r="AD124" s="38"/>
      <c r="AE124" s="38"/>
    </row>
    <row r="125" s="2" customFormat="1" ht="10.32" customHeight="1">
      <c r="A125" s="38"/>
      <c r="B125" s="39"/>
      <c r="C125" s="38"/>
      <c r="D125" s="38"/>
      <c r="E125" s="38"/>
      <c r="F125" s="38"/>
      <c r="G125" s="38"/>
      <c r="H125" s="38"/>
      <c r="I125" s="38"/>
      <c r="J125" s="38"/>
      <c r="K125" s="38"/>
      <c r="L125" s="55"/>
      <c r="S125" s="38"/>
      <c r="T125" s="38"/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</row>
    <row r="126" s="11" customFormat="1" ht="29.28" customHeight="1">
      <c r="A126" s="158"/>
      <c r="B126" s="159"/>
      <c r="C126" s="160" t="s">
        <v>243</v>
      </c>
      <c r="D126" s="161" t="s">
        <v>60</v>
      </c>
      <c r="E126" s="161" t="s">
        <v>56</v>
      </c>
      <c r="F126" s="161" t="s">
        <v>57</v>
      </c>
      <c r="G126" s="161" t="s">
        <v>244</v>
      </c>
      <c r="H126" s="161" t="s">
        <v>245</v>
      </c>
      <c r="I126" s="161" t="s">
        <v>246</v>
      </c>
      <c r="J126" s="161" t="s">
        <v>208</v>
      </c>
      <c r="K126" s="162" t="s">
        <v>247</v>
      </c>
      <c r="L126" s="163"/>
      <c r="M126" s="86" t="s">
        <v>1</v>
      </c>
      <c r="N126" s="87" t="s">
        <v>39</v>
      </c>
      <c r="O126" s="87" t="s">
        <v>248</v>
      </c>
      <c r="P126" s="87" t="s">
        <v>249</v>
      </c>
      <c r="Q126" s="87" t="s">
        <v>250</v>
      </c>
      <c r="R126" s="87" t="s">
        <v>251</v>
      </c>
      <c r="S126" s="87" t="s">
        <v>252</v>
      </c>
      <c r="T126" s="88" t="s">
        <v>253</v>
      </c>
      <c r="U126" s="158"/>
      <c r="V126" s="158"/>
      <c r="W126" s="158"/>
      <c r="X126" s="158"/>
      <c r="Y126" s="158"/>
      <c r="Z126" s="158"/>
      <c r="AA126" s="158"/>
      <c r="AB126" s="158"/>
      <c r="AC126" s="158"/>
      <c r="AD126" s="158"/>
      <c r="AE126" s="158"/>
    </row>
    <row r="127" s="2" customFormat="1" ht="22.8" customHeight="1">
      <c r="A127" s="38"/>
      <c r="B127" s="39"/>
      <c r="C127" s="93" t="s">
        <v>254</v>
      </c>
      <c r="D127" s="38"/>
      <c r="E127" s="38"/>
      <c r="F127" s="38"/>
      <c r="G127" s="38"/>
      <c r="H127" s="38"/>
      <c r="I127" s="38"/>
      <c r="J127" s="164">
        <f>BK127</f>
        <v>0</v>
      </c>
      <c r="K127" s="38"/>
      <c r="L127" s="39"/>
      <c r="M127" s="89"/>
      <c r="N127" s="73"/>
      <c r="O127" s="90"/>
      <c r="P127" s="165">
        <f>P128+P165+P198</f>
        <v>0</v>
      </c>
      <c r="Q127" s="90"/>
      <c r="R127" s="165">
        <f>R128+R165+R198</f>
        <v>0</v>
      </c>
      <c r="S127" s="90"/>
      <c r="T127" s="166">
        <f>T128+T165+T198</f>
        <v>0</v>
      </c>
      <c r="U127" s="38"/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  <c r="AT127" s="19" t="s">
        <v>74</v>
      </c>
      <c r="AU127" s="19" t="s">
        <v>210</v>
      </c>
      <c r="BK127" s="167">
        <f>BK128+BK165+BK198</f>
        <v>0</v>
      </c>
    </row>
    <row r="128" s="12" customFormat="1" ht="25.92" customHeight="1">
      <c r="A128" s="12"/>
      <c r="B128" s="168"/>
      <c r="C128" s="12"/>
      <c r="D128" s="169" t="s">
        <v>74</v>
      </c>
      <c r="E128" s="170" t="s">
        <v>2347</v>
      </c>
      <c r="F128" s="170" t="s">
        <v>2348</v>
      </c>
      <c r="G128" s="12"/>
      <c r="H128" s="12"/>
      <c r="I128" s="171"/>
      <c r="J128" s="172">
        <f>BK128</f>
        <v>0</v>
      </c>
      <c r="K128" s="12"/>
      <c r="L128" s="168"/>
      <c r="M128" s="173"/>
      <c r="N128" s="174"/>
      <c r="O128" s="174"/>
      <c r="P128" s="175">
        <f>SUM(P129:P164)</f>
        <v>0</v>
      </c>
      <c r="Q128" s="174"/>
      <c r="R128" s="175">
        <f>SUM(R129:R164)</f>
        <v>0</v>
      </c>
      <c r="S128" s="174"/>
      <c r="T128" s="176">
        <f>SUM(T129:T164)</f>
        <v>0</v>
      </c>
      <c r="U128" s="12"/>
      <c r="V128" s="12"/>
      <c r="W128" s="12"/>
      <c r="X128" s="12"/>
      <c r="Y128" s="12"/>
      <c r="Z128" s="12"/>
      <c r="AA128" s="12"/>
      <c r="AB128" s="12"/>
      <c r="AC128" s="12"/>
      <c r="AD128" s="12"/>
      <c r="AE128" s="12"/>
      <c r="AR128" s="169" t="s">
        <v>85</v>
      </c>
      <c r="AT128" s="177" t="s">
        <v>74</v>
      </c>
      <c r="AU128" s="177" t="s">
        <v>75</v>
      </c>
      <c r="AY128" s="169" t="s">
        <v>257</v>
      </c>
      <c r="BK128" s="178">
        <f>SUM(BK129:BK164)</f>
        <v>0</v>
      </c>
    </row>
    <row r="129" s="2" customFormat="1" ht="16.5" customHeight="1">
      <c r="A129" s="38"/>
      <c r="B129" s="181"/>
      <c r="C129" s="182" t="s">
        <v>82</v>
      </c>
      <c r="D129" s="182" t="s">
        <v>259</v>
      </c>
      <c r="E129" s="183" t="s">
        <v>2349</v>
      </c>
      <c r="F129" s="184" t="s">
        <v>2350</v>
      </c>
      <c r="G129" s="185" t="s">
        <v>422</v>
      </c>
      <c r="H129" s="186">
        <v>15</v>
      </c>
      <c r="I129" s="187"/>
      <c r="J129" s="188">
        <f>ROUND(I129*H129,2)</f>
        <v>0</v>
      </c>
      <c r="K129" s="184" t="s">
        <v>2351</v>
      </c>
      <c r="L129" s="39"/>
      <c r="M129" s="189" t="s">
        <v>1</v>
      </c>
      <c r="N129" s="190" t="s">
        <v>40</v>
      </c>
      <c r="O129" s="77"/>
      <c r="P129" s="191">
        <f>O129*H129</f>
        <v>0</v>
      </c>
      <c r="Q129" s="191">
        <v>0</v>
      </c>
      <c r="R129" s="191">
        <f>Q129*H129</f>
        <v>0</v>
      </c>
      <c r="S129" s="191">
        <v>0</v>
      </c>
      <c r="T129" s="192">
        <f>S129*H129</f>
        <v>0</v>
      </c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  <c r="AR129" s="193" t="s">
        <v>364</v>
      </c>
      <c r="AT129" s="193" t="s">
        <v>259</v>
      </c>
      <c r="AU129" s="193" t="s">
        <v>82</v>
      </c>
      <c r="AY129" s="19" t="s">
        <v>257</v>
      </c>
      <c r="BE129" s="194">
        <f>IF(N129="základní",J129,0)</f>
        <v>0</v>
      </c>
      <c r="BF129" s="194">
        <f>IF(N129="snížená",J129,0)</f>
        <v>0</v>
      </c>
      <c r="BG129" s="194">
        <f>IF(N129="zákl. přenesená",J129,0)</f>
        <v>0</v>
      </c>
      <c r="BH129" s="194">
        <f>IF(N129="sníž. přenesená",J129,0)</f>
        <v>0</v>
      </c>
      <c r="BI129" s="194">
        <f>IF(N129="nulová",J129,0)</f>
        <v>0</v>
      </c>
      <c r="BJ129" s="19" t="s">
        <v>82</v>
      </c>
      <c r="BK129" s="194">
        <f>ROUND(I129*H129,2)</f>
        <v>0</v>
      </c>
      <c r="BL129" s="19" t="s">
        <v>364</v>
      </c>
      <c r="BM129" s="193" t="s">
        <v>85</v>
      </c>
    </row>
    <row r="130" s="2" customFormat="1">
      <c r="A130" s="38"/>
      <c r="B130" s="39"/>
      <c r="C130" s="38"/>
      <c r="D130" s="196" t="s">
        <v>1062</v>
      </c>
      <c r="E130" s="38"/>
      <c r="F130" s="237" t="s">
        <v>4904</v>
      </c>
      <c r="G130" s="38"/>
      <c r="H130" s="38"/>
      <c r="I130" s="238"/>
      <c r="J130" s="38"/>
      <c r="K130" s="38"/>
      <c r="L130" s="39"/>
      <c r="M130" s="239"/>
      <c r="N130" s="240"/>
      <c r="O130" s="77"/>
      <c r="P130" s="77"/>
      <c r="Q130" s="77"/>
      <c r="R130" s="77"/>
      <c r="S130" s="77"/>
      <c r="T130" s="78"/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  <c r="AT130" s="19" t="s">
        <v>1062</v>
      </c>
      <c r="AU130" s="19" t="s">
        <v>82</v>
      </c>
    </row>
    <row r="131" s="2" customFormat="1" ht="24.15" customHeight="1">
      <c r="A131" s="38"/>
      <c r="B131" s="181"/>
      <c r="C131" s="182" t="s">
        <v>85</v>
      </c>
      <c r="D131" s="182" t="s">
        <v>259</v>
      </c>
      <c r="E131" s="183" t="s">
        <v>2353</v>
      </c>
      <c r="F131" s="184" t="s">
        <v>2354</v>
      </c>
      <c r="G131" s="185" t="s">
        <v>422</v>
      </c>
      <c r="H131" s="186">
        <v>20</v>
      </c>
      <c r="I131" s="187"/>
      <c r="J131" s="188">
        <f>ROUND(I131*H131,2)</f>
        <v>0</v>
      </c>
      <c r="K131" s="184" t="s">
        <v>2355</v>
      </c>
      <c r="L131" s="39"/>
      <c r="M131" s="189" t="s">
        <v>1</v>
      </c>
      <c r="N131" s="190" t="s">
        <v>40</v>
      </c>
      <c r="O131" s="77"/>
      <c r="P131" s="191">
        <f>O131*H131</f>
        <v>0</v>
      </c>
      <c r="Q131" s="191">
        <v>0</v>
      </c>
      <c r="R131" s="191">
        <f>Q131*H131</f>
        <v>0</v>
      </c>
      <c r="S131" s="191">
        <v>0</v>
      </c>
      <c r="T131" s="192">
        <f>S131*H131</f>
        <v>0</v>
      </c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R131" s="193" t="s">
        <v>364</v>
      </c>
      <c r="AT131" s="193" t="s">
        <v>259</v>
      </c>
      <c r="AU131" s="193" t="s">
        <v>82</v>
      </c>
      <c r="AY131" s="19" t="s">
        <v>257</v>
      </c>
      <c r="BE131" s="194">
        <f>IF(N131="základní",J131,0)</f>
        <v>0</v>
      </c>
      <c r="BF131" s="194">
        <f>IF(N131="snížená",J131,0)</f>
        <v>0</v>
      </c>
      <c r="BG131" s="194">
        <f>IF(N131="zákl. přenesená",J131,0)</f>
        <v>0</v>
      </c>
      <c r="BH131" s="194">
        <f>IF(N131="sníž. přenesená",J131,0)</f>
        <v>0</v>
      </c>
      <c r="BI131" s="194">
        <f>IF(N131="nulová",J131,0)</f>
        <v>0</v>
      </c>
      <c r="BJ131" s="19" t="s">
        <v>82</v>
      </c>
      <c r="BK131" s="194">
        <f>ROUND(I131*H131,2)</f>
        <v>0</v>
      </c>
      <c r="BL131" s="19" t="s">
        <v>364</v>
      </c>
      <c r="BM131" s="193" t="s">
        <v>108</v>
      </c>
    </row>
    <row r="132" s="2" customFormat="1">
      <c r="A132" s="38"/>
      <c r="B132" s="39"/>
      <c r="C132" s="38"/>
      <c r="D132" s="196" t="s">
        <v>1062</v>
      </c>
      <c r="E132" s="38"/>
      <c r="F132" s="237" t="s">
        <v>4905</v>
      </c>
      <c r="G132" s="38"/>
      <c r="H132" s="38"/>
      <c r="I132" s="238"/>
      <c r="J132" s="38"/>
      <c r="K132" s="38"/>
      <c r="L132" s="39"/>
      <c r="M132" s="239"/>
      <c r="N132" s="240"/>
      <c r="O132" s="77"/>
      <c r="P132" s="77"/>
      <c r="Q132" s="77"/>
      <c r="R132" s="77"/>
      <c r="S132" s="77"/>
      <c r="T132" s="78"/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  <c r="AT132" s="19" t="s">
        <v>1062</v>
      </c>
      <c r="AU132" s="19" t="s">
        <v>82</v>
      </c>
    </row>
    <row r="133" s="2" customFormat="1" ht="24.15" customHeight="1">
      <c r="A133" s="38"/>
      <c r="B133" s="181"/>
      <c r="C133" s="182" t="s">
        <v>92</v>
      </c>
      <c r="D133" s="182" t="s">
        <v>259</v>
      </c>
      <c r="E133" s="183" t="s">
        <v>2357</v>
      </c>
      <c r="F133" s="184" t="s">
        <v>2358</v>
      </c>
      <c r="G133" s="185" t="s">
        <v>422</v>
      </c>
      <c r="H133" s="186">
        <v>10</v>
      </c>
      <c r="I133" s="187"/>
      <c r="J133" s="188">
        <f>ROUND(I133*H133,2)</f>
        <v>0</v>
      </c>
      <c r="K133" s="184" t="s">
        <v>2355</v>
      </c>
      <c r="L133" s="39"/>
      <c r="M133" s="189" t="s">
        <v>1</v>
      </c>
      <c r="N133" s="190" t="s">
        <v>40</v>
      </c>
      <c r="O133" s="77"/>
      <c r="P133" s="191">
        <f>O133*H133</f>
        <v>0</v>
      </c>
      <c r="Q133" s="191">
        <v>0</v>
      </c>
      <c r="R133" s="191">
        <f>Q133*H133</f>
        <v>0</v>
      </c>
      <c r="S133" s="191">
        <v>0</v>
      </c>
      <c r="T133" s="192">
        <f>S133*H133</f>
        <v>0</v>
      </c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  <c r="AR133" s="193" t="s">
        <v>364</v>
      </c>
      <c r="AT133" s="193" t="s">
        <v>259</v>
      </c>
      <c r="AU133" s="193" t="s">
        <v>82</v>
      </c>
      <c r="AY133" s="19" t="s">
        <v>257</v>
      </c>
      <c r="BE133" s="194">
        <f>IF(N133="základní",J133,0)</f>
        <v>0</v>
      </c>
      <c r="BF133" s="194">
        <f>IF(N133="snížená",J133,0)</f>
        <v>0</v>
      </c>
      <c r="BG133" s="194">
        <f>IF(N133="zákl. přenesená",J133,0)</f>
        <v>0</v>
      </c>
      <c r="BH133" s="194">
        <f>IF(N133="sníž. přenesená",J133,0)</f>
        <v>0</v>
      </c>
      <c r="BI133" s="194">
        <f>IF(N133="nulová",J133,0)</f>
        <v>0</v>
      </c>
      <c r="BJ133" s="19" t="s">
        <v>82</v>
      </c>
      <c r="BK133" s="194">
        <f>ROUND(I133*H133,2)</f>
        <v>0</v>
      </c>
      <c r="BL133" s="19" t="s">
        <v>364</v>
      </c>
      <c r="BM133" s="193" t="s">
        <v>290</v>
      </c>
    </row>
    <row r="134" s="2" customFormat="1">
      <c r="A134" s="38"/>
      <c r="B134" s="39"/>
      <c r="C134" s="38"/>
      <c r="D134" s="196" t="s">
        <v>1062</v>
      </c>
      <c r="E134" s="38"/>
      <c r="F134" s="237" t="s">
        <v>4905</v>
      </c>
      <c r="G134" s="38"/>
      <c r="H134" s="38"/>
      <c r="I134" s="238"/>
      <c r="J134" s="38"/>
      <c r="K134" s="38"/>
      <c r="L134" s="39"/>
      <c r="M134" s="239"/>
      <c r="N134" s="240"/>
      <c r="O134" s="77"/>
      <c r="P134" s="77"/>
      <c r="Q134" s="77"/>
      <c r="R134" s="77"/>
      <c r="S134" s="77"/>
      <c r="T134" s="78"/>
      <c r="U134" s="38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  <c r="AT134" s="19" t="s">
        <v>1062</v>
      </c>
      <c r="AU134" s="19" t="s">
        <v>82</v>
      </c>
    </row>
    <row r="135" s="2" customFormat="1" ht="16.5" customHeight="1">
      <c r="A135" s="38"/>
      <c r="B135" s="181"/>
      <c r="C135" s="182" t="s">
        <v>108</v>
      </c>
      <c r="D135" s="182" t="s">
        <v>259</v>
      </c>
      <c r="E135" s="183" t="s">
        <v>2391</v>
      </c>
      <c r="F135" s="184" t="s">
        <v>2392</v>
      </c>
      <c r="G135" s="185" t="s">
        <v>1799</v>
      </c>
      <c r="H135" s="186">
        <v>40</v>
      </c>
      <c r="I135" s="187"/>
      <c r="J135" s="188">
        <f>ROUND(I135*H135,2)</f>
        <v>0</v>
      </c>
      <c r="K135" s="184" t="s">
        <v>2355</v>
      </c>
      <c r="L135" s="39"/>
      <c r="M135" s="189" t="s">
        <v>1</v>
      </c>
      <c r="N135" s="190" t="s">
        <v>40</v>
      </c>
      <c r="O135" s="77"/>
      <c r="P135" s="191">
        <f>O135*H135</f>
        <v>0</v>
      </c>
      <c r="Q135" s="191">
        <v>0</v>
      </c>
      <c r="R135" s="191">
        <f>Q135*H135</f>
        <v>0</v>
      </c>
      <c r="S135" s="191">
        <v>0</v>
      </c>
      <c r="T135" s="192">
        <f>S135*H135</f>
        <v>0</v>
      </c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R135" s="193" t="s">
        <v>364</v>
      </c>
      <c r="AT135" s="193" t="s">
        <v>259</v>
      </c>
      <c r="AU135" s="193" t="s">
        <v>82</v>
      </c>
      <c r="AY135" s="19" t="s">
        <v>257</v>
      </c>
      <c r="BE135" s="194">
        <f>IF(N135="základní",J135,0)</f>
        <v>0</v>
      </c>
      <c r="BF135" s="194">
        <f>IF(N135="snížená",J135,0)</f>
        <v>0</v>
      </c>
      <c r="BG135" s="194">
        <f>IF(N135="zákl. přenesená",J135,0)</f>
        <v>0</v>
      </c>
      <c r="BH135" s="194">
        <f>IF(N135="sníž. přenesená",J135,0)</f>
        <v>0</v>
      </c>
      <c r="BI135" s="194">
        <f>IF(N135="nulová",J135,0)</f>
        <v>0</v>
      </c>
      <c r="BJ135" s="19" t="s">
        <v>82</v>
      </c>
      <c r="BK135" s="194">
        <f>ROUND(I135*H135,2)</f>
        <v>0</v>
      </c>
      <c r="BL135" s="19" t="s">
        <v>364</v>
      </c>
      <c r="BM135" s="193" t="s">
        <v>307</v>
      </c>
    </row>
    <row r="136" s="2" customFormat="1">
      <c r="A136" s="38"/>
      <c r="B136" s="39"/>
      <c r="C136" s="38"/>
      <c r="D136" s="196" t="s">
        <v>1062</v>
      </c>
      <c r="E136" s="38"/>
      <c r="F136" s="237" t="s">
        <v>4904</v>
      </c>
      <c r="G136" s="38"/>
      <c r="H136" s="38"/>
      <c r="I136" s="238"/>
      <c r="J136" s="38"/>
      <c r="K136" s="38"/>
      <c r="L136" s="39"/>
      <c r="M136" s="239"/>
      <c r="N136" s="240"/>
      <c r="O136" s="77"/>
      <c r="P136" s="77"/>
      <c r="Q136" s="77"/>
      <c r="R136" s="77"/>
      <c r="S136" s="77"/>
      <c r="T136" s="78"/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T136" s="19" t="s">
        <v>1062</v>
      </c>
      <c r="AU136" s="19" t="s">
        <v>82</v>
      </c>
    </row>
    <row r="137" s="2" customFormat="1" ht="24.15" customHeight="1">
      <c r="A137" s="38"/>
      <c r="B137" s="181"/>
      <c r="C137" s="182" t="s">
        <v>285</v>
      </c>
      <c r="D137" s="182" t="s">
        <v>259</v>
      </c>
      <c r="E137" s="183" t="s">
        <v>2393</v>
      </c>
      <c r="F137" s="184" t="s">
        <v>2394</v>
      </c>
      <c r="G137" s="185" t="s">
        <v>422</v>
      </c>
      <c r="H137" s="186">
        <v>1</v>
      </c>
      <c r="I137" s="187"/>
      <c r="J137" s="188">
        <f>ROUND(I137*H137,2)</f>
        <v>0</v>
      </c>
      <c r="K137" s="184" t="s">
        <v>2355</v>
      </c>
      <c r="L137" s="39"/>
      <c r="M137" s="189" t="s">
        <v>1</v>
      </c>
      <c r="N137" s="190" t="s">
        <v>40</v>
      </c>
      <c r="O137" s="77"/>
      <c r="P137" s="191">
        <f>O137*H137</f>
        <v>0</v>
      </c>
      <c r="Q137" s="191">
        <v>0</v>
      </c>
      <c r="R137" s="191">
        <f>Q137*H137</f>
        <v>0</v>
      </c>
      <c r="S137" s="191">
        <v>0</v>
      </c>
      <c r="T137" s="192">
        <f>S137*H137</f>
        <v>0</v>
      </c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R137" s="193" t="s">
        <v>364</v>
      </c>
      <c r="AT137" s="193" t="s">
        <v>259</v>
      </c>
      <c r="AU137" s="193" t="s">
        <v>82</v>
      </c>
      <c r="AY137" s="19" t="s">
        <v>257</v>
      </c>
      <c r="BE137" s="194">
        <f>IF(N137="základní",J137,0)</f>
        <v>0</v>
      </c>
      <c r="BF137" s="194">
        <f>IF(N137="snížená",J137,0)</f>
        <v>0</v>
      </c>
      <c r="BG137" s="194">
        <f>IF(N137="zákl. přenesená",J137,0)</f>
        <v>0</v>
      </c>
      <c r="BH137" s="194">
        <f>IF(N137="sníž. přenesená",J137,0)</f>
        <v>0</v>
      </c>
      <c r="BI137" s="194">
        <f>IF(N137="nulová",J137,0)</f>
        <v>0</v>
      </c>
      <c r="BJ137" s="19" t="s">
        <v>82</v>
      </c>
      <c r="BK137" s="194">
        <f>ROUND(I137*H137,2)</f>
        <v>0</v>
      </c>
      <c r="BL137" s="19" t="s">
        <v>364</v>
      </c>
      <c r="BM137" s="193" t="s">
        <v>320</v>
      </c>
    </row>
    <row r="138" s="2" customFormat="1">
      <c r="A138" s="38"/>
      <c r="B138" s="39"/>
      <c r="C138" s="38"/>
      <c r="D138" s="196" t="s">
        <v>1062</v>
      </c>
      <c r="E138" s="38"/>
      <c r="F138" s="237" t="s">
        <v>4904</v>
      </c>
      <c r="G138" s="38"/>
      <c r="H138" s="38"/>
      <c r="I138" s="238"/>
      <c r="J138" s="38"/>
      <c r="K138" s="38"/>
      <c r="L138" s="39"/>
      <c r="M138" s="239"/>
      <c r="N138" s="240"/>
      <c r="O138" s="77"/>
      <c r="P138" s="77"/>
      <c r="Q138" s="77"/>
      <c r="R138" s="77"/>
      <c r="S138" s="77"/>
      <c r="T138" s="78"/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T138" s="19" t="s">
        <v>1062</v>
      </c>
      <c r="AU138" s="19" t="s">
        <v>82</v>
      </c>
    </row>
    <row r="139" s="2" customFormat="1" ht="37.8" customHeight="1">
      <c r="A139" s="38"/>
      <c r="B139" s="181"/>
      <c r="C139" s="182" t="s">
        <v>290</v>
      </c>
      <c r="D139" s="182" t="s">
        <v>259</v>
      </c>
      <c r="E139" s="183" t="s">
        <v>2397</v>
      </c>
      <c r="F139" s="184" t="s">
        <v>2398</v>
      </c>
      <c r="G139" s="185" t="s">
        <v>422</v>
      </c>
      <c r="H139" s="186">
        <v>1</v>
      </c>
      <c r="I139" s="187"/>
      <c r="J139" s="188">
        <f>ROUND(I139*H139,2)</f>
        <v>0</v>
      </c>
      <c r="K139" s="184" t="s">
        <v>2355</v>
      </c>
      <c r="L139" s="39"/>
      <c r="M139" s="189" t="s">
        <v>1</v>
      </c>
      <c r="N139" s="190" t="s">
        <v>40</v>
      </c>
      <c r="O139" s="77"/>
      <c r="P139" s="191">
        <f>O139*H139</f>
        <v>0</v>
      </c>
      <c r="Q139" s="191">
        <v>0</v>
      </c>
      <c r="R139" s="191">
        <f>Q139*H139</f>
        <v>0</v>
      </c>
      <c r="S139" s="191">
        <v>0</v>
      </c>
      <c r="T139" s="192">
        <f>S139*H139</f>
        <v>0</v>
      </c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R139" s="193" t="s">
        <v>364</v>
      </c>
      <c r="AT139" s="193" t="s">
        <v>259</v>
      </c>
      <c r="AU139" s="193" t="s">
        <v>82</v>
      </c>
      <c r="AY139" s="19" t="s">
        <v>257</v>
      </c>
      <c r="BE139" s="194">
        <f>IF(N139="základní",J139,0)</f>
        <v>0</v>
      </c>
      <c r="BF139" s="194">
        <f>IF(N139="snížená",J139,0)</f>
        <v>0</v>
      </c>
      <c r="BG139" s="194">
        <f>IF(N139="zákl. přenesená",J139,0)</f>
        <v>0</v>
      </c>
      <c r="BH139" s="194">
        <f>IF(N139="sníž. přenesená",J139,0)</f>
        <v>0</v>
      </c>
      <c r="BI139" s="194">
        <f>IF(N139="nulová",J139,0)</f>
        <v>0</v>
      </c>
      <c r="BJ139" s="19" t="s">
        <v>82</v>
      </c>
      <c r="BK139" s="194">
        <f>ROUND(I139*H139,2)</f>
        <v>0</v>
      </c>
      <c r="BL139" s="19" t="s">
        <v>364</v>
      </c>
      <c r="BM139" s="193" t="s">
        <v>334</v>
      </c>
    </row>
    <row r="140" s="2" customFormat="1" ht="24.15" customHeight="1">
      <c r="A140" s="38"/>
      <c r="B140" s="181"/>
      <c r="C140" s="182" t="s">
        <v>301</v>
      </c>
      <c r="D140" s="182" t="s">
        <v>259</v>
      </c>
      <c r="E140" s="183" t="s">
        <v>2395</v>
      </c>
      <c r="F140" s="184" t="s">
        <v>2396</v>
      </c>
      <c r="G140" s="185" t="s">
        <v>422</v>
      </c>
      <c r="H140" s="186">
        <v>2</v>
      </c>
      <c r="I140" s="187"/>
      <c r="J140" s="188">
        <f>ROUND(I140*H140,2)</f>
        <v>0</v>
      </c>
      <c r="K140" s="184" t="s">
        <v>2355</v>
      </c>
      <c r="L140" s="39"/>
      <c r="M140" s="189" t="s">
        <v>1</v>
      </c>
      <c r="N140" s="190" t="s">
        <v>40</v>
      </c>
      <c r="O140" s="77"/>
      <c r="P140" s="191">
        <f>O140*H140</f>
        <v>0</v>
      </c>
      <c r="Q140" s="191">
        <v>0</v>
      </c>
      <c r="R140" s="191">
        <f>Q140*H140</f>
        <v>0</v>
      </c>
      <c r="S140" s="191">
        <v>0</v>
      </c>
      <c r="T140" s="192">
        <f>S140*H140</f>
        <v>0</v>
      </c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R140" s="193" t="s">
        <v>364</v>
      </c>
      <c r="AT140" s="193" t="s">
        <v>259</v>
      </c>
      <c r="AU140" s="193" t="s">
        <v>82</v>
      </c>
      <c r="AY140" s="19" t="s">
        <v>257</v>
      </c>
      <c r="BE140" s="194">
        <f>IF(N140="základní",J140,0)</f>
        <v>0</v>
      </c>
      <c r="BF140" s="194">
        <f>IF(N140="snížená",J140,0)</f>
        <v>0</v>
      </c>
      <c r="BG140" s="194">
        <f>IF(N140="zákl. přenesená",J140,0)</f>
        <v>0</v>
      </c>
      <c r="BH140" s="194">
        <f>IF(N140="sníž. přenesená",J140,0)</f>
        <v>0</v>
      </c>
      <c r="BI140" s="194">
        <f>IF(N140="nulová",J140,0)</f>
        <v>0</v>
      </c>
      <c r="BJ140" s="19" t="s">
        <v>82</v>
      </c>
      <c r="BK140" s="194">
        <f>ROUND(I140*H140,2)</f>
        <v>0</v>
      </c>
      <c r="BL140" s="19" t="s">
        <v>364</v>
      </c>
      <c r="BM140" s="193" t="s">
        <v>350</v>
      </c>
    </row>
    <row r="141" s="2" customFormat="1">
      <c r="A141" s="38"/>
      <c r="B141" s="39"/>
      <c r="C141" s="38"/>
      <c r="D141" s="196" t="s">
        <v>1062</v>
      </c>
      <c r="E141" s="38"/>
      <c r="F141" s="237" t="s">
        <v>4904</v>
      </c>
      <c r="G141" s="38"/>
      <c r="H141" s="38"/>
      <c r="I141" s="238"/>
      <c r="J141" s="38"/>
      <c r="K141" s="38"/>
      <c r="L141" s="39"/>
      <c r="M141" s="239"/>
      <c r="N141" s="240"/>
      <c r="O141" s="77"/>
      <c r="P141" s="77"/>
      <c r="Q141" s="77"/>
      <c r="R141" s="77"/>
      <c r="S141" s="77"/>
      <c r="T141" s="78"/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T141" s="19" t="s">
        <v>1062</v>
      </c>
      <c r="AU141" s="19" t="s">
        <v>82</v>
      </c>
    </row>
    <row r="142" s="2" customFormat="1" ht="37.8" customHeight="1">
      <c r="A142" s="38"/>
      <c r="B142" s="181"/>
      <c r="C142" s="182" t="s">
        <v>307</v>
      </c>
      <c r="D142" s="182" t="s">
        <v>259</v>
      </c>
      <c r="E142" s="183" t="s">
        <v>2399</v>
      </c>
      <c r="F142" s="184" t="s">
        <v>2400</v>
      </c>
      <c r="G142" s="185" t="s">
        <v>422</v>
      </c>
      <c r="H142" s="186">
        <v>2</v>
      </c>
      <c r="I142" s="187"/>
      <c r="J142" s="188">
        <f>ROUND(I142*H142,2)</f>
        <v>0</v>
      </c>
      <c r="K142" s="184" t="s">
        <v>2355</v>
      </c>
      <c r="L142" s="39"/>
      <c r="M142" s="189" t="s">
        <v>1</v>
      </c>
      <c r="N142" s="190" t="s">
        <v>40</v>
      </c>
      <c r="O142" s="77"/>
      <c r="P142" s="191">
        <f>O142*H142</f>
        <v>0</v>
      </c>
      <c r="Q142" s="191">
        <v>0</v>
      </c>
      <c r="R142" s="191">
        <f>Q142*H142</f>
        <v>0</v>
      </c>
      <c r="S142" s="191">
        <v>0</v>
      </c>
      <c r="T142" s="192">
        <f>S142*H142</f>
        <v>0</v>
      </c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R142" s="193" t="s">
        <v>364</v>
      </c>
      <c r="AT142" s="193" t="s">
        <v>259</v>
      </c>
      <c r="AU142" s="193" t="s">
        <v>82</v>
      </c>
      <c r="AY142" s="19" t="s">
        <v>257</v>
      </c>
      <c r="BE142" s="194">
        <f>IF(N142="základní",J142,0)</f>
        <v>0</v>
      </c>
      <c r="BF142" s="194">
        <f>IF(N142="snížená",J142,0)</f>
        <v>0</v>
      </c>
      <c r="BG142" s="194">
        <f>IF(N142="zákl. přenesená",J142,0)</f>
        <v>0</v>
      </c>
      <c r="BH142" s="194">
        <f>IF(N142="sníž. přenesená",J142,0)</f>
        <v>0</v>
      </c>
      <c r="BI142" s="194">
        <f>IF(N142="nulová",J142,0)</f>
        <v>0</v>
      </c>
      <c r="BJ142" s="19" t="s">
        <v>82</v>
      </c>
      <c r="BK142" s="194">
        <f>ROUND(I142*H142,2)</f>
        <v>0</v>
      </c>
      <c r="BL142" s="19" t="s">
        <v>364</v>
      </c>
      <c r="BM142" s="193" t="s">
        <v>364</v>
      </c>
    </row>
    <row r="143" s="2" customFormat="1" ht="24.15" customHeight="1">
      <c r="A143" s="38"/>
      <c r="B143" s="181"/>
      <c r="C143" s="182" t="s">
        <v>314</v>
      </c>
      <c r="D143" s="182" t="s">
        <v>259</v>
      </c>
      <c r="E143" s="183" t="s">
        <v>2401</v>
      </c>
      <c r="F143" s="184" t="s">
        <v>2402</v>
      </c>
      <c r="G143" s="185" t="s">
        <v>422</v>
      </c>
      <c r="H143" s="186">
        <v>1</v>
      </c>
      <c r="I143" s="187"/>
      <c r="J143" s="188">
        <f>ROUND(I143*H143,2)</f>
        <v>0</v>
      </c>
      <c r="K143" s="184" t="s">
        <v>2355</v>
      </c>
      <c r="L143" s="39"/>
      <c r="M143" s="189" t="s">
        <v>1</v>
      </c>
      <c r="N143" s="190" t="s">
        <v>40</v>
      </c>
      <c r="O143" s="77"/>
      <c r="P143" s="191">
        <f>O143*H143</f>
        <v>0</v>
      </c>
      <c r="Q143" s="191">
        <v>0</v>
      </c>
      <c r="R143" s="191">
        <f>Q143*H143</f>
        <v>0</v>
      </c>
      <c r="S143" s="191">
        <v>0</v>
      </c>
      <c r="T143" s="192">
        <f>S143*H143</f>
        <v>0</v>
      </c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R143" s="193" t="s">
        <v>364</v>
      </c>
      <c r="AT143" s="193" t="s">
        <v>259</v>
      </c>
      <c r="AU143" s="193" t="s">
        <v>82</v>
      </c>
      <c r="AY143" s="19" t="s">
        <v>257</v>
      </c>
      <c r="BE143" s="194">
        <f>IF(N143="základní",J143,0)</f>
        <v>0</v>
      </c>
      <c r="BF143" s="194">
        <f>IF(N143="snížená",J143,0)</f>
        <v>0</v>
      </c>
      <c r="BG143" s="194">
        <f>IF(N143="zákl. přenesená",J143,0)</f>
        <v>0</v>
      </c>
      <c r="BH143" s="194">
        <f>IF(N143="sníž. přenesená",J143,0)</f>
        <v>0</v>
      </c>
      <c r="BI143" s="194">
        <f>IF(N143="nulová",J143,0)</f>
        <v>0</v>
      </c>
      <c r="BJ143" s="19" t="s">
        <v>82</v>
      </c>
      <c r="BK143" s="194">
        <f>ROUND(I143*H143,2)</f>
        <v>0</v>
      </c>
      <c r="BL143" s="19" t="s">
        <v>364</v>
      </c>
      <c r="BM143" s="193" t="s">
        <v>374</v>
      </c>
    </row>
    <row r="144" s="2" customFormat="1">
      <c r="A144" s="38"/>
      <c r="B144" s="39"/>
      <c r="C144" s="38"/>
      <c r="D144" s="196" t="s">
        <v>1062</v>
      </c>
      <c r="E144" s="38"/>
      <c r="F144" s="237" t="s">
        <v>4904</v>
      </c>
      <c r="G144" s="38"/>
      <c r="H144" s="38"/>
      <c r="I144" s="238"/>
      <c r="J144" s="38"/>
      <c r="K144" s="38"/>
      <c r="L144" s="39"/>
      <c r="M144" s="239"/>
      <c r="N144" s="240"/>
      <c r="O144" s="77"/>
      <c r="P144" s="77"/>
      <c r="Q144" s="77"/>
      <c r="R144" s="77"/>
      <c r="S144" s="77"/>
      <c r="T144" s="78"/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T144" s="19" t="s">
        <v>1062</v>
      </c>
      <c r="AU144" s="19" t="s">
        <v>82</v>
      </c>
    </row>
    <row r="145" s="2" customFormat="1" ht="33" customHeight="1">
      <c r="A145" s="38"/>
      <c r="B145" s="181"/>
      <c r="C145" s="182" t="s">
        <v>320</v>
      </c>
      <c r="D145" s="182" t="s">
        <v>259</v>
      </c>
      <c r="E145" s="183" t="s">
        <v>2405</v>
      </c>
      <c r="F145" s="184" t="s">
        <v>2406</v>
      </c>
      <c r="G145" s="185" t="s">
        <v>422</v>
      </c>
      <c r="H145" s="186">
        <v>1</v>
      </c>
      <c r="I145" s="187"/>
      <c r="J145" s="188">
        <f>ROUND(I145*H145,2)</f>
        <v>0</v>
      </c>
      <c r="K145" s="184" t="s">
        <v>2355</v>
      </c>
      <c r="L145" s="39"/>
      <c r="M145" s="189" t="s">
        <v>1</v>
      </c>
      <c r="N145" s="190" t="s">
        <v>40</v>
      </c>
      <c r="O145" s="77"/>
      <c r="P145" s="191">
        <f>O145*H145</f>
        <v>0</v>
      </c>
      <c r="Q145" s="191">
        <v>0</v>
      </c>
      <c r="R145" s="191">
        <f>Q145*H145</f>
        <v>0</v>
      </c>
      <c r="S145" s="191">
        <v>0</v>
      </c>
      <c r="T145" s="192">
        <f>S145*H145</f>
        <v>0</v>
      </c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  <c r="AR145" s="193" t="s">
        <v>364</v>
      </c>
      <c r="AT145" s="193" t="s">
        <v>259</v>
      </c>
      <c r="AU145" s="193" t="s">
        <v>82</v>
      </c>
      <c r="AY145" s="19" t="s">
        <v>257</v>
      </c>
      <c r="BE145" s="194">
        <f>IF(N145="základní",J145,0)</f>
        <v>0</v>
      </c>
      <c r="BF145" s="194">
        <f>IF(N145="snížená",J145,0)</f>
        <v>0</v>
      </c>
      <c r="BG145" s="194">
        <f>IF(N145="zákl. přenesená",J145,0)</f>
        <v>0</v>
      </c>
      <c r="BH145" s="194">
        <f>IF(N145="sníž. přenesená",J145,0)</f>
        <v>0</v>
      </c>
      <c r="BI145" s="194">
        <f>IF(N145="nulová",J145,0)</f>
        <v>0</v>
      </c>
      <c r="BJ145" s="19" t="s">
        <v>82</v>
      </c>
      <c r="BK145" s="194">
        <f>ROUND(I145*H145,2)</f>
        <v>0</v>
      </c>
      <c r="BL145" s="19" t="s">
        <v>364</v>
      </c>
      <c r="BM145" s="193" t="s">
        <v>388</v>
      </c>
    </row>
    <row r="146" s="2" customFormat="1" ht="24.15" customHeight="1">
      <c r="A146" s="38"/>
      <c r="B146" s="181"/>
      <c r="C146" s="182" t="s">
        <v>327</v>
      </c>
      <c r="D146" s="182" t="s">
        <v>259</v>
      </c>
      <c r="E146" s="183" t="s">
        <v>2403</v>
      </c>
      <c r="F146" s="184" t="s">
        <v>2404</v>
      </c>
      <c r="G146" s="185" t="s">
        <v>422</v>
      </c>
      <c r="H146" s="186">
        <v>1</v>
      </c>
      <c r="I146" s="187"/>
      <c r="J146" s="188">
        <f>ROUND(I146*H146,2)</f>
        <v>0</v>
      </c>
      <c r="K146" s="184" t="s">
        <v>2355</v>
      </c>
      <c r="L146" s="39"/>
      <c r="M146" s="189" t="s">
        <v>1</v>
      </c>
      <c r="N146" s="190" t="s">
        <v>40</v>
      </c>
      <c r="O146" s="77"/>
      <c r="P146" s="191">
        <f>O146*H146</f>
        <v>0</v>
      </c>
      <c r="Q146" s="191">
        <v>0</v>
      </c>
      <c r="R146" s="191">
        <f>Q146*H146</f>
        <v>0</v>
      </c>
      <c r="S146" s="191">
        <v>0</v>
      </c>
      <c r="T146" s="192">
        <f>S146*H146</f>
        <v>0</v>
      </c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  <c r="AR146" s="193" t="s">
        <v>364</v>
      </c>
      <c r="AT146" s="193" t="s">
        <v>259</v>
      </c>
      <c r="AU146" s="193" t="s">
        <v>82</v>
      </c>
      <c r="AY146" s="19" t="s">
        <v>257</v>
      </c>
      <c r="BE146" s="194">
        <f>IF(N146="základní",J146,0)</f>
        <v>0</v>
      </c>
      <c r="BF146" s="194">
        <f>IF(N146="snížená",J146,0)</f>
        <v>0</v>
      </c>
      <c r="BG146" s="194">
        <f>IF(N146="zákl. přenesená",J146,0)</f>
        <v>0</v>
      </c>
      <c r="BH146" s="194">
        <f>IF(N146="sníž. přenesená",J146,0)</f>
        <v>0</v>
      </c>
      <c r="BI146" s="194">
        <f>IF(N146="nulová",J146,0)</f>
        <v>0</v>
      </c>
      <c r="BJ146" s="19" t="s">
        <v>82</v>
      </c>
      <c r="BK146" s="194">
        <f>ROUND(I146*H146,2)</f>
        <v>0</v>
      </c>
      <c r="BL146" s="19" t="s">
        <v>364</v>
      </c>
      <c r="BM146" s="193" t="s">
        <v>402</v>
      </c>
    </row>
    <row r="147" s="2" customFormat="1">
      <c r="A147" s="38"/>
      <c r="B147" s="39"/>
      <c r="C147" s="38"/>
      <c r="D147" s="196" t="s">
        <v>1062</v>
      </c>
      <c r="E147" s="38"/>
      <c r="F147" s="237" t="s">
        <v>4904</v>
      </c>
      <c r="G147" s="38"/>
      <c r="H147" s="38"/>
      <c r="I147" s="238"/>
      <c r="J147" s="38"/>
      <c r="K147" s="38"/>
      <c r="L147" s="39"/>
      <c r="M147" s="239"/>
      <c r="N147" s="240"/>
      <c r="O147" s="77"/>
      <c r="P147" s="77"/>
      <c r="Q147" s="77"/>
      <c r="R147" s="77"/>
      <c r="S147" s="77"/>
      <c r="T147" s="78"/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  <c r="AT147" s="19" t="s">
        <v>1062</v>
      </c>
      <c r="AU147" s="19" t="s">
        <v>82</v>
      </c>
    </row>
    <row r="148" s="2" customFormat="1" ht="33" customHeight="1">
      <c r="A148" s="38"/>
      <c r="B148" s="181"/>
      <c r="C148" s="182" t="s">
        <v>334</v>
      </c>
      <c r="D148" s="182" t="s">
        <v>259</v>
      </c>
      <c r="E148" s="183" t="s">
        <v>2407</v>
      </c>
      <c r="F148" s="184" t="s">
        <v>2408</v>
      </c>
      <c r="G148" s="185" t="s">
        <v>422</v>
      </c>
      <c r="H148" s="186">
        <v>1</v>
      </c>
      <c r="I148" s="187"/>
      <c r="J148" s="188">
        <f>ROUND(I148*H148,2)</f>
        <v>0</v>
      </c>
      <c r="K148" s="184" t="s">
        <v>2355</v>
      </c>
      <c r="L148" s="39"/>
      <c r="M148" s="189" t="s">
        <v>1</v>
      </c>
      <c r="N148" s="190" t="s">
        <v>40</v>
      </c>
      <c r="O148" s="77"/>
      <c r="P148" s="191">
        <f>O148*H148</f>
        <v>0</v>
      </c>
      <c r="Q148" s="191">
        <v>0</v>
      </c>
      <c r="R148" s="191">
        <f>Q148*H148</f>
        <v>0</v>
      </c>
      <c r="S148" s="191">
        <v>0</v>
      </c>
      <c r="T148" s="192">
        <f>S148*H148</f>
        <v>0</v>
      </c>
      <c r="U148" s="38"/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  <c r="AR148" s="193" t="s">
        <v>364</v>
      </c>
      <c r="AT148" s="193" t="s">
        <v>259</v>
      </c>
      <c r="AU148" s="193" t="s">
        <v>82</v>
      </c>
      <c r="AY148" s="19" t="s">
        <v>257</v>
      </c>
      <c r="BE148" s="194">
        <f>IF(N148="základní",J148,0)</f>
        <v>0</v>
      </c>
      <c r="BF148" s="194">
        <f>IF(N148="snížená",J148,0)</f>
        <v>0</v>
      </c>
      <c r="BG148" s="194">
        <f>IF(N148="zákl. přenesená",J148,0)</f>
        <v>0</v>
      </c>
      <c r="BH148" s="194">
        <f>IF(N148="sníž. přenesená",J148,0)</f>
        <v>0</v>
      </c>
      <c r="BI148" s="194">
        <f>IF(N148="nulová",J148,0)</f>
        <v>0</v>
      </c>
      <c r="BJ148" s="19" t="s">
        <v>82</v>
      </c>
      <c r="BK148" s="194">
        <f>ROUND(I148*H148,2)</f>
        <v>0</v>
      </c>
      <c r="BL148" s="19" t="s">
        <v>364</v>
      </c>
      <c r="BM148" s="193" t="s">
        <v>413</v>
      </c>
    </row>
    <row r="149" s="2" customFormat="1" ht="16.5" customHeight="1">
      <c r="A149" s="38"/>
      <c r="B149" s="181"/>
      <c r="C149" s="182" t="s">
        <v>343</v>
      </c>
      <c r="D149" s="182" t="s">
        <v>259</v>
      </c>
      <c r="E149" s="183" t="s">
        <v>2359</v>
      </c>
      <c r="F149" s="184" t="s">
        <v>2410</v>
      </c>
      <c r="G149" s="185" t="s">
        <v>2365</v>
      </c>
      <c r="H149" s="186">
        <v>8</v>
      </c>
      <c r="I149" s="187"/>
      <c r="J149" s="188">
        <f>ROUND(I149*H149,2)</f>
        <v>0</v>
      </c>
      <c r="K149" s="184" t="s">
        <v>2351</v>
      </c>
      <c r="L149" s="39"/>
      <c r="M149" s="189" t="s">
        <v>1</v>
      </c>
      <c r="N149" s="190" t="s">
        <v>40</v>
      </c>
      <c r="O149" s="77"/>
      <c r="P149" s="191">
        <f>O149*H149</f>
        <v>0</v>
      </c>
      <c r="Q149" s="191">
        <v>0</v>
      </c>
      <c r="R149" s="191">
        <f>Q149*H149</f>
        <v>0</v>
      </c>
      <c r="S149" s="191">
        <v>0</v>
      </c>
      <c r="T149" s="192">
        <f>S149*H149</f>
        <v>0</v>
      </c>
      <c r="U149" s="38"/>
      <c r="V149" s="38"/>
      <c r="W149" s="38"/>
      <c r="X149" s="38"/>
      <c r="Y149" s="38"/>
      <c r="Z149" s="38"/>
      <c r="AA149" s="38"/>
      <c r="AB149" s="38"/>
      <c r="AC149" s="38"/>
      <c r="AD149" s="38"/>
      <c r="AE149" s="38"/>
      <c r="AR149" s="193" t="s">
        <v>364</v>
      </c>
      <c r="AT149" s="193" t="s">
        <v>259</v>
      </c>
      <c r="AU149" s="193" t="s">
        <v>82</v>
      </c>
      <c r="AY149" s="19" t="s">
        <v>257</v>
      </c>
      <c r="BE149" s="194">
        <f>IF(N149="základní",J149,0)</f>
        <v>0</v>
      </c>
      <c r="BF149" s="194">
        <f>IF(N149="snížená",J149,0)</f>
        <v>0</v>
      </c>
      <c r="BG149" s="194">
        <f>IF(N149="zákl. přenesená",J149,0)</f>
        <v>0</v>
      </c>
      <c r="BH149" s="194">
        <f>IF(N149="sníž. přenesená",J149,0)</f>
        <v>0</v>
      </c>
      <c r="BI149" s="194">
        <f>IF(N149="nulová",J149,0)</f>
        <v>0</v>
      </c>
      <c r="BJ149" s="19" t="s">
        <v>82</v>
      </c>
      <c r="BK149" s="194">
        <f>ROUND(I149*H149,2)</f>
        <v>0</v>
      </c>
      <c r="BL149" s="19" t="s">
        <v>364</v>
      </c>
      <c r="BM149" s="193" t="s">
        <v>427</v>
      </c>
    </row>
    <row r="150" s="2" customFormat="1">
      <c r="A150" s="38"/>
      <c r="B150" s="39"/>
      <c r="C150" s="38"/>
      <c r="D150" s="196" t="s">
        <v>1062</v>
      </c>
      <c r="E150" s="38"/>
      <c r="F150" s="237" t="s">
        <v>4904</v>
      </c>
      <c r="G150" s="38"/>
      <c r="H150" s="38"/>
      <c r="I150" s="238"/>
      <c r="J150" s="38"/>
      <c r="K150" s="38"/>
      <c r="L150" s="39"/>
      <c r="M150" s="239"/>
      <c r="N150" s="240"/>
      <c r="O150" s="77"/>
      <c r="P150" s="77"/>
      <c r="Q150" s="77"/>
      <c r="R150" s="77"/>
      <c r="S150" s="77"/>
      <c r="T150" s="78"/>
      <c r="U150" s="38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  <c r="AT150" s="19" t="s">
        <v>1062</v>
      </c>
      <c r="AU150" s="19" t="s">
        <v>82</v>
      </c>
    </row>
    <row r="151" s="2" customFormat="1" ht="24.15" customHeight="1">
      <c r="A151" s="38"/>
      <c r="B151" s="181"/>
      <c r="C151" s="182" t="s">
        <v>350</v>
      </c>
      <c r="D151" s="182" t="s">
        <v>259</v>
      </c>
      <c r="E151" s="183" t="s">
        <v>4906</v>
      </c>
      <c r="F151" s="184" t="s">
        <v>4907</v>
      </c>
      <c r="G151" s="185" t="s">
        <v>493</v>
      </c>
      <c r="H151" s="186">
        <v>2</v>
      </c>
      <c r="I151" s="187"/>
      <c r="J151" s="188">
        <f>ROUND(I151*H151,2)</f>
        <v>0</v>
      </c>
      <c r="K151" s="184" t="s">
        <v>2355</v>
      </c>
      <c r="L151" s="39"/>
      <c r="M151" s="189" t="s">
        <v>1</v>
      </c>
      <c r="N151" s="190" t="s">
        <v>40</v>
      </c>
      <c r="O151" s="77"/>
      <c r="P151" s="191">
        <f>O151*H151</f>
        <v>0</v>
      </c>
      <c r="Q151" s="191">
        <v>0</v>
      </c>
      <c r="R151" s="191">
        <f>Q151*H151</f>
        <v>0</v>
      </c>
      <c r="S151" s="191">
        <v>0</v>
      </c>
      <c r="T151" s="192">
        <f>S151*H151</f>
        <v>0</v>
      </c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  <c r="AR151" s="193" t="s">
        <v>364</v>
      </c>
      <c r="AT151" s="193" t="s">
        <v>259</v>
      </c>
      <c r="AU151" s="193" t="s">
        <v>82</v>
      </c>
      <c r="AY151" s="19" t="s">
        <v>257</v>
      </c>
      <c r="BE151" s="194">
        <f>IF(N151="základní",J151,0)</f>
        <v>0</v>
      </c>
      <c r="BF151" s="194">
        <f>IF(N151="snížená",J151,0)</f>
        <v>0</v>
      </c>
      <c r="BG151" s="194">
        <f>IF(N151="zákl. přenesená",J151,0)</f>
        <v>0</v>
      </c>
      <c r="BH151" s="194">
        <f>IF(N151="sníž. přenesená",J151,0)</f>
        <v>0</v>
      </c>
      <c r="BI151" s="194">
        <f>IF(N151="nulová",J151,0)</f>
        <v>0</v>
      </c>
      <c r="BJ151" s="19" t="s">
        <v>82</v>
      </c>
      <c r="BK151" s="194">
        <f>ROUND(I151*H151,2)</f>
        <v>0</v>
      </c>
      <c r="BL151" s="19" t="s">
        <v>364</v>
      </c>
      <c r="BM151" s="193" t="s">
        <v>439</v>
      </c>
    </row>
    <row r="152" s="2" customFormat="1">
      <c r="A152" s="38"/>
      <c r="B152" s="39"/>
      <c r="C152" s="38"/>
      <c r="D152" s="196" t="s">
        <v>1062</v>
      </c>
      <c r="E152" s="38"/>
      <c r="F152" s="237" t="s">
        <v>4904</v>
      </c>
      <c r="G152" s="38"/>
      <c r="H152" s="38"/>
      <c r="I152" s="238"/>
      <c r="J152" s="38"/>
      <c r="K152" s="38"/>
      <c r="L152" s="39"/>
      <c r="M152" s="239"/>
      <c r="N152" s="240"/>
      <c r="O152" s="77"/>
      <c r="P152" s="77"/>
      <c r="Q152" s="77"/>
      <c r="R152" s="77"/>
      <c r="S152" s="77"/>
      <c r="T152" s="78"/>
      <c r="U152" s="38"/>
      <c r="V152" s="38"/>
      <c r="W152" s="38"/>
      <c r="X152" s="38"/>
      <c r="Y152" s="38"/>
      <c r="Z152" s="38"/>
      <c r="AA152" s="38"/>
      <c r="AB152" s="38"/>
      <c r="AC152" s="38"/>
      <c r="AD152" s="38"/>
      <c r="AE152" s="38"/>
      <c r="AT152" s="19" t="s">
        <v>1062</v>
      </c>
      <c r="AU152" s="19" t="s">
        <v>82</v>
      </c>
    </row>
    <row r="153" s="2" customFormat="1" ht="24.15" customHeight="1">
      <c r="A153" s="38"/>
      <c r="B153" s="181"/>
      <c r="C153" s="182" t="s">
        <v>8</v>
      </c>
      <c r="D153" s="182" t="s">
        <v>259</v>
      </c>
      <c r="E153" s="183" t="s">
        <v>4908</v>
      </c>
      <c r="F153" s="184" t="s">
        <v>4909</v>
      </c>
      <c r="G153" s="185" t="s">
        <v>493</v>
      </c>
      <c r="H153" s="186">
        <v>2</v>
      </c>
      <c r="I153" s="187"/>
      <c r="J153" s="188">
        <f>ROUND(I153*H153,2)</f>
        <v>0</v>
      </c>
      <c r="K153" s="184" t="s">
        <v>2355</v>
      </c>
      <c r="L153" s="39"/>
      <c r="M153" s="189" t="s">
        <v>1</v>
      </c>
      <c r="N153" s="190" t="s">
        <v>40</v>
      </c>
      <c r="O153" s="77"/>
      <c r="P153" s="191">
        <f>O153*H153</f>
        <v>0</v>
      </c>
      <c r="Q153" s="191">
        <v>0</v>
      </c>
      <c r="R153" s="191">
        <f>Q153*H153</f>
        <v>0</v>
      </c>
      <c r="S153" s="191">
        <v>0</v>
      </c>
      <c r="T153" s="192">
        <f>S153*H153</f>
        <v>0</v>
      </c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  <c r="AR153" s="193" t="s">
        <v>364</v>
      </c>
      <c r="AT153" s="193" t="s">
        <v>259</v>
      </c>
      <c r="AU153" s="193" t="s">
        <v>82</v>
      </c>
      <c r="AY153" s="19" t="s">
        <v>257</v>
      </c>
      <c r="BE153" s="194">
        <f>IF(N153="základní",J153,0)</f>
        <v>0</v>
      </c>
      <c r="BF153" s="194">
        <f>IF(N153="snížená",J153,0)</f>
        <v>0</v>
      </c>
      <c r="BG153" s="194">
        <f>IF(N153="zákl. přenesená",J153,0)</f>
        <v>0</v>
      </c>
      <c r="BH153" s="194">
        <f>IF(N153="sníž. přenesená",J153,0)</f>
        <v>0</v>
      </c>
      <c r="BI153" s="194">
        <f>IF(N153="nulová",J153,0)</f>
        <v>0</v>
      </c>
      <c r="BJ153" s="19" t="s">
        <v>82</v>
      </c>
      <c r="BK153" s="194">
        <f>ROUND(I153*H153,2)</f>
        <v>0</v>
      </c>
      <c r="BL153" s="19" t="s">
        <v>364</v>
      </c>
      <c r="BM153" s="193" t="s">
        <v>450</v>
      </c>
    </row>
    <row r="154" s="2" customFormat="1">
      <c r="A154" s="38"/>
      <c r="B154" s="39"/>
      <c r="C154" s="38"/>
      <c r="D154" s="196" t="s">
        <v>1062</v>
      </c>
      <c r="E154" s="38"/>
      <c r="F154" s="237" t="s">
        <v>4904</v>
      </c>
      <c r="G154" s="38"/>
      <c r="H154" s="38"/>
      <c r="I154" s="238"/>
      <c r="J154" s="38"/>
      <c r="K154" s="38"/>
      <c r="L154" s="39"/>
      <c r="M154" s="239"/>
      <c r="N154" s="240"/>
      <c r="O154" s="77"/>
      <c r="P154" s="77"/>
      <c r="Q154" s="77"/>
      <c r="R154" s="77"/>
      <c r="S154" s="77"/>
      <c r="T154" s="78"/>
      <c r="U154" s="38"/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  <c r="AT154" s="19" t="s">
        <v>1062</v>
      </c>
      <c r="AU154" s="19" t="s">
        <v>82</v>
      </c>
    </row>
    <row r="155" s="2" customFormat="1" ht="24.15" customHeight="1">
      <c r="A155" s="38"/>
      <c r="B155" s="181"/>
      <c r="C155" s="182" t="s">
        <v>364</v>
      </c>
      <c r="D155" s="182" t="s">
        <v>259</v>
      </c>
      <c r="E155" s="183" t="s">
        <v>4910</v>
      </c>
      <c r="F155" s="184" t="s">
        <v>4911</v>
      </c>
      <c r="G155" s="185" t="s">
        <v>422</v>
      </c>
      <c r="H155" s="186">
        <v>18</v>
      </c>
      <c r="I155" s="187"/>
      <c r="J155" s="188">
        <f>ROUND(I155*H155,2)</f>
        <v>0</v>
      </c>
      <c r="K155" s="184" t="s">
        <v>2355</v>
      </c>
      <c r="L155" s="39"/>
      <c r="M155" s="189" t="s">
        <v>1</v>
      </c>
      <c r="N155" s="190" t="s">
        <v>40</v>
      </c>
      <c r="O155" s="77"/>
      <c r="P155" s="191">
        <f>O155*H155</f>
        <v>0</v>
      </c>
      <c r="Q155" s="191">
        <v>0</v>
      </c>
      <c r="R155" s="191">
        <f>Q155*H155</f>
        <v>0</v>
      </c>
      <c r="S155" s="191">
        <v>0</v>
      </c>
      <c r="T155" s="192">
        <f>S155*H155</f>
        <v>0</v>
      </c>
      <c r="U155" s="38"/>
      <c r="V155" s="38"/>
      <c r="W155" s="38"/>
      <c r="X155" s="38"/>
      <c r="Y155" s="38"/>
      <c r="Z155" s="38"/>
      <c r="AA155" s="38"/>
      <c r="AB155" s="38"/>
      <c r="AC155" s="38"/>
      <c r="AD155" s="38"/>
      <c r="AE155" s="38"/>
      <c r="AR155" s="193" t="s">
        <v>364</v>
      </c>
      <c r="AT155" s="193" t="s">
        <v>259</v>
      </c>
      <c r="AU155" s="193" t="s">
        <v>82</v>
      </c>
      <c r="AY155" s="19" t="s">
        <v>257</v>
      </c>
      <c r="BE155" s="194">
        <f>IF(N155="základní",J155,0)</f>
        <v>0</v>
      </c>
      <c r="BF155" s="194">
        <f>IF(N155="snížená",J155,0)</f>
        <v>0</v>
      </c>
      <c r="BG155" s="194">
        <f>IF(N155="zákl. přenesená",J155,0)</f>
        <v>0</v>
      </c>
      <c r="BH155" s="194">
        <f>IF(N155="sníž. přenesená",J155,0)</f>
        <v>0</v>
      </c>
      <c r="BI155" s="194">
        <f>IF(N155="nulová",J155,0)</f>
        <v>0</v>
      </c>
      <c r="BJ155" s="19" t="s">
        <v>82</v>
      </c>
      <c r="BK155" s="194">
        <f>ROUND(I155*H155,2)</f>
        <v>0</v>
      </c>
      <c r="BL155" s="19" t="s">
        <v>364</v>
      </c>
      <c r="BM155" s="193" t="s">
        <v>462</v>
      </c>
    </row>
    <row r="156" s="2" customFormat="1">
      <c r="A156" s="38"/>
      <c r="B156" s="39"/>
      <c r="C156" s="38"/>
      <c r="D156" s="196" t="s">
        <v>1062</v>
      </c>
      <c r="E156" s="38"/>
      <c r="F156" s="237" t="s">
        <v>4912</v>
      </c>
      <c r="G156" s="38"/>
      <c r="H156" s="38"/>
      <c r="I156" s="238"/>
      <c r="J156" s="38"/>
      <c r="K156" s="38"/>
      <c r="L156" s="39"/>
      <c r="M156" s="239"/>
      <c r="N156" s="240"/>
      <c r="O156" s="77"/>
      <c r="P156" s="77"/>
      <c r="Q156" s="77"/>
      <c r="R156" s="77"/>
      <c r="S156" s="77"/>
      <c r="T156" s="78"/>
      <c r="U156" s="38"/>
      <c r="V156" s="38"/>
      <c r="W156" s="38"/>
      <c r="X156" s="38"/>
      <c r="Y156" s="38"/>
      <c r="Z156" s="38"/>
      <c r="AA156" s="38"/>
      <c r="AB156" s="38"/>
      <c r="AC156" s="38"/>
      <c r="AD156" s="38"/>
      <c r="AE156" s="38"/>
      <c r="AT156" s="19" t="s">
        <v>1062</v>
      </c>
      <c r="AU156" s="19" t="s">
        <v>82</v>
      </c>
    </row>
    <row r="157" s="2" customFormat="1" ht="16.5" customHeight="1">
      <c r="A157" s="38"/>
      <c r="B157" s="181"/>
      <c r="C157" s="182" t="s">
        <v>368</v>
      </c>
      <c r="D157" s="182" t="s">
        <v>259</v>
      </c>
      <c r="E157" s="183" t="s">
        <v>2411</v>
      </c>
      <c r="F157" s="184" t="s">
        <v>2412</v>
      </c>
      <c r="G157" s="185" t="s">
        <v>422</v>
      </c>
      <c r="H157" s="186">
        <v>45</v>
      </c>
      <c r="I157" s="187"/>
      <c r="J157" s="188">
        <f>ROUND(I157*H157,2)</f>
        <v>0</v>
      </c>
      <c r="K157" s="184" t="s">
        <v>2355</v>
      </c>
      <c r="L157" s="39"/>
      <c r="M157" s="189" t="s">
        <v>1</v>
      </c>
      <c r="N157" s="190" t="s">
        <v>40</v>
      </c>
      <c r="O157" s="77"/>
      <c r="P157" s="191">
        <f>O157*H157</f>
        <v>0</v>
      </c>
      <c r="Q157" s="191">
        <v>0</v>
      </c>
      <c r="R157" s="191">
        <f>Q157*H157</f>
        <v>0</v>
      </c>
      <c r="S157" s="191">
        <v>0</v>
      </c>
      <c r="T157" s="192">
        <f>S157*H157</f>
        <v>0</v>
      </c>
      <c r="U157" s="38"/>
      <c r="V157" s="38"/>
      <c r="W157" s="38"/>
      <c r="X157" s="38"/>
      <c r="Y157" s="38"/>
      <c r="Z157" s="38"/>
      <c r="AA157" s="38"/>
      <c r="AB157" s="38"/>
      <c r="AC157" s="38"/>
      <c r="AD157" s="38"/>
      <c r="AE157" s="38"/>
      <c r="AR157" s="193" t="s">
        <v>364</v>
      </c>
      <c r="AT157" s="193" t="s">
        <v>259</v>
      </c>
      <c r="AU157" s="193" t="s">
        <v>82</v>
      </c>
      <c r="AY157" s="19" t="s">
        <v>257</v>
      </c>
      <c r="BE157" s="194">
        <f>IF(N157="základní",J157,0)</f>
        <v>0</v>
      </c>
      <c r="BF157" s="194">
        <f>IF(N157="snížená",J157,0)</f>
        <v>0</v>
      </c>
      <c r="BG157" s="194">
        <f>IF(N157="zákl. přenesená",J157,0)</f>
        <v>0</v>
      </c>
      <c r="BH157" s="194">
        <f>IF(N157="sníž. přenesená",J157,0)</f>
        <v>0</v>
      </c>
      <c r="BI157" s="194">
        <f>IF(N157="nulová",J157,0)</f>
        <v>0</v>
      </c>
      <c r="BJ157" s="19" t="s">
        <v>82</v>
      </c>
      <c r="BK157" s="194">
        <f>ROUND(I157*H157,2)</f>
        <v>0</v>
      </c>
      <c r="BL157" s="19" t="s">
        <v>364</v>
      </c>
      <c r="BM157" s="193" t="s">
        <v>476</v>
      </c>
    </row>
    <row r="158" s="2" customFormat="1">
      <c r="A158" s="38"/>
      <c r="B158" s="39"/>
      <c r="C158" s="38"/>
      <c r="D158" s="196" t="s">
        <v>1062</v>
      </c>
      <c r="E158" s="38"/>
      <c r="F158" s="237" t="s">
        <v>4904</v>
      </c>
      <c r="G158" s="38"/>
      <c r="H158" s="38"/>
      <c r="I158" s="238"/>
      <c r="J158" s="38"/>
      <c r="K158" s="38"/>
      <c r="L158" s="39"/>
      <c r="M158" s="239"/>
      <c r="N158" s="240"/>
      <c r="O158" s="77"/>
      <c r="P158" s="77"/>
      <c r="Q158" s="77"/>
      <c r="R158" s="77"/>
      <c r="S158" s="77"/>
      <c r="T158" s="78"/>
      <c r="U158" s="38"/>
      <c r="V158" s="38"/>
      <c r="W158" s="38"/>
      <c r="X158" s="38"/>
      <c r="Y158" s="38"/>
      <c r="Z158" s="38"/>
      <c r="AA158" s="38"/>
      <c r="AB158" s="38"/>
      <c r="AC158" s="38"/>
      <c r="AD158" s="38"/>
      <c r="AE158" s="38"/>
      <c r="AT158" s="19" t="s">
        <v>1062</v>
      </c>
      <c r="AU158" s="19" t="s">
        <v>82</v>
      </c>
    </row>
    <row r="159" s="2" customFormat="1" ht="24.15" customHeight="1">
      <c r="A159" s="38"/>
      <c r="B159" s="181"/>
      <c r="C159" s="182" t="s">
        <v>374</v>
      </c>
      <c r="D159" s="182" t="s">
        <v>259</v>
      </c>
      <c r="E159" s="183" t="s">
        <v>2413</v>
      </c>
      <c r="F159" s="184" t="s">
        <v>2414</v>
      </c>
      <c r="G159" s="185" t="s">
        <v>422</v>
      </c>
      <c r="H159" s="186">
        <v>45</v>
      </c>
      <c r="I159" s="187"/>
      <c r="J159" s="188">
        <f>ROUND(I159*H159,2)</f>
        <v>0</v>
      </c>
      <c r="K159" s="184" t="s">
        <v>2355</v>
      </c>
      <c r="L159" s="39"/>
      <c r="M159" s="189" t="s">
        <v>1</v>
      </c>
      <c r="N159" s="190" t="s">
        <v>40</v>
      </c>
      <c r="O159" s="77"/>
      <c r="P159" s="191">
        <f>O159*H159</f>
        <v>0</v>
      </c>
      <c r="Q159" s="191">
        <v>0</v>
      </c>
      <c r="R159" s="191">
        <f>Q159*H159</f>
        <v>0</v>
      </c>
      <c r="S159" s="191">
        <v>0</v>
      </c>
      <c r="T159" s="192">
        <f>S159*H159</f>
        <v>0</v>
      </c>
      <c r="U159" s="38"/>
      <c r="V159" s="38"/>
      <c r="W159" s="38"/>
      <c r="X159" s="38"/>
      <c r="Y159" s="38"/>
      <c r="Z159" s="38"/>
      <c r="AA159" s="38"/>
      <c r="AB159" s="38"/>
      <c r="AC159" s="38"/>
      <c r="AD159" s="38"/>
      <c r="AE159" s="38"/>
      <c r="AR159" s="193" t="s">
        <v>364</v>
      </c>
      <c r="AT159" s="193" t="s">
        <v>259</v>
      </c>
      <c r="AU159" s="193" t="s">
        <v>82</v>
      </c>
      <c r="AY159" s="19" t="s">
        <v>257</v>
      </c>
      <c r="BE159" s="194">
        <f>IF(N159="základní",J159,0)</f>
        <v>0</v>
      </c>
      <c r="BF159" s="194">
        <f>IF(N159="snížená",J159,0)</f>
        <v>0</v>
      </c>
      <c r="BG159" s="194">
        <f>IF(N159="zákl. přenesená",J159,0)</f>
        <v>0</v>
      </c>
      <c r="BH159" s="194">
        <f>IF(N159="sníž. přenesená",J159,0)</f>
        <v>0</v>
      </c>
      <c r="BI159" s="194">
        <f>IF(N159="nulová",J159,0)</f>
        <v>0</v>
      </c>
      <c r="BJ159" s="19" t="s">
        <v>82</v>
      </c>
      <c r="BK159" s="194">
        <f>ROUND(I159*H159,2)</f>
        <v>0</v>
      </c>
      <c r="BL159" s="19" t="s">
        <v>364</v>
      </c>
      <c r="BM159" s="193" t="s">
        <v>490</v>
      </c>
    </row>
    <row r="160" s="2" customFormat="1">
      <c r="A160" s="38"/>
      <c r="B160" s="39"/>
      <c r="C160" s="38"/>
      <c r="D160" s="196" t="s">
        <v>1062</v>
      </c>
      <c r="E160" s="38"/>
      <c r="F160" s="237" t="s">
        <v>4904</v>
      </c>
      <c r="G160" s="38"/>
      <c r="H160" s="38"/>
      <c r="I160" s="238"/>
      <c r="J160" s="38"/>
      <c r="K160" s="38"/>
      <c r="L160" s="39"/>
      <c r="M160" s="239"/>
      <c r="N160" s="240"/>
      <c r="O160" s="77"/>
      <c r="P160" s="77"/>
      <c r="Q160" s="77"/>
      <c r="R160" s="77"/>
      <c r="S160" s="77"/>
      <c r="T160" s="78"/>
      <c r="U160" s="38"/>
      <c r="V160" s="38"/>
      <c r="W160" s="38"/>
      <c r="X160" s="38"/>
      <c r="Y160" s="38"/>
      <c r="Z160" s="38"/>
      <c r="AA160" s="38"/>
      <c r="AB160" s="38"/>
      <c r="AC160" s="38"/>
      <c r="AD160" s="38"/>
      <c r="AE160" s="38"/>
      <c r="AT160" s="19" t="s">
        <v>1062</v>
      </c>
      <c r="AU160" s="19" t="s">
        <v>82</v>
      </c>
    </row>
    <row r="161" s="2" customFormat="1" ht="16.5" customHeight="1">
      <c r="A161" s="38"/>
      <c r="B161" s="181"/>
      <c r="C161" s="182" t="s">
        <v>379</v>
      </c>
      <c r="D161" s="182" t="s">
        <v>259</v>
      </c>
      <c r="E161" s="183" t="s">
        <v>2415</v>
      </c>
      <c r="F161" s="184" t="s">
        <v>2416</v>
      </c>
      <c r="G161" s="185" t="s">
        <v>2417</v>
      </c>
      <c r="H161" s="186">
        <v>5</v>
      </c>
      <c r="I161" s="187"/>
      <c r="J161" s="188">
        <f>ROUND(I161*H161,2)</f>
        <v>0</v>
      </c>
      <c r="K161" s="184" t="s">
        <v>2355</v>
      </c>
      <c r="L161" s="39"/>
      <c r="M161" s="189" t="s">
        <v>1</v>
      </c>
      <c r="N161" s="190" t="s">
        <v>40</v>
      </c>
      <c r="O161" s="77"/>
      <c r="P161" s="191">
        <f>O161*H161</f>
        <v>0</v>
      </c>
      <c r="Q161" s="191">
        <v>0</v>
      </c>
      <c r="R161" s="191">
        <f>Q161*H161</f>
        <v>0</v>
      </c>
      <c r="S161" s="191">
        <v>0</v>
      </c>
      <c r="T161" s="192">
        <f>S161*H161</f>
        <v>0</v>
      </c>
      <c r="U161" s="38"/>
      <c r="V161" s="38"/>
      <c r="W161" s="38"/>
      <c r="X161" s="38"/>
      <c r="Y161" s="38"/>
      <c r="Z161" s="38"/>
      <c r="AA161" s="38"/>
      <c r="AB161" s="38"/>
      <c r="AC161" s="38"/>
      <c r="AD161" s="38"/>
      <c r="AE161" s="38"/>
      <c r="AR161" s="193" t="s">
        <v>364</v>
      </c>
      <c r="AT161" s="193" t="s">
        <v>259</v>
      </c>
      <c r="AU161" s="193" t="s">
        <v>82</v>
      </c>
      <c r="AY161" s="19" t="s">
        <v>257</v>
      </c>
      <c r="BE161" s="194">
        <f>IF(N161="základní",J161,0)</f>
        <v>0</v>
      </c>
      <c r="BF161" s="194">
        <f>IF(N161="snížená",J161,0)</f>
        <v>0</v>
      </c>
      <c r="BG161" s="194">
        <f>IF(N161="zákl. přenesená",J161,0)</f>
        <v>0</v>
      </c>
      <c r="BH161" s="194">
        <f>IF(N161="sníž. přenesená",J161,0)</f>
        <v>0</v>
      </c>
      <c r="BI161" s="194">
        <f>IF(N161="nulová",J161,0)</f>
        <v>0</v>
      </c>
      <c r="BJ161" s="19" t="s">
        <v>82</v>
      </c>
      <c r="BK161" s="194">
        <f>ROUND(I161*H161,2)</f>
        <v>0</v>
      </c>
      <c r="BL161" s="19" t="s">
        <v>364</v>
      </c>
      <c r="BM161" s="193" t="s">
        <v>530</v>
      </c>
    </row>
    <row r="162" s="2" customFormat="1">
      <c r="A162" s="38"/>
      <c r="B162" s="39"/>
      <c r="C162" s="38"/>
      <c r="D162" s="196" t="s">
        <v>1062</v>
      </c>
      <c r="E162" s="38"/>
      <c r="F162" s="237" t="s">
        <v>4904</v>
      </c>
      <c r="G162" s="38"/>
      <c r="H162" s="38"/>
      <c r="I162" s="238"/>
      <c r="J162" s="38"/>
      <c r="K162" s="38"/>
      <c r="L162" s="39"/>
      <c r="M162" s="239"/>
      <c r="N162" s="240"/>
      <c r="O162" s="77"/>
      <c r="P162" s="77"/>
      <c r="Q162" s="77"/>
      <c r="R162" s="77"/>
      <c r="S162" s="77"/>
      <c r="T162" s="78"/>
      <c r="U162" s="38"/>
      <c r="V162" s="38"/>
      <c r="W162" s="38"/>
      <c r="X162" s="38"/>
      <c r="Y162" s="38"/>
      <c r="Z162" s="38"/>
      <c r="AA162" s="38"/>
      <c r="AB162" s="38"/>
      <c r="AC162" s="38"/>
      <c r="AD162" s="38"/>
      <c r="AE162" s="38"/>
      <c r="AT162" s="19" t="s">
        <v>1062</v>
      </c>
      <c r="AU162" s="19" t="s">
        <v>82</v>
      </c>
    </row>
    <row r="163" s="2" customFormat="1" ht="24.15" customHeight="1">
      <c r="A163" s="38"/>
      <c r="B163" s="181"/>
      <c r="C163" s="182" t="s">
        <v>388</v>
      </c>
      <c r="D163" s="182" t="s">
        <v>259</v>
      </c>
      <c r="E163" s="183" t="s">
        <v>2420</v>
      </c>
      <c r="F163" s="184" t="s">
        <v>2421</v>
      </c>
      <c r="G163" s="185" t="s">
        <v>2422</v>
      </c>
      <c r="H163" s="246"/>
      <c r="I163" s="187"/>
      <c r="J163" s="188">
        <f>ROUND(I163*H163,2)</f>
        <v>0</v>
      </c>
      <c r="K163" s="184" t="s">
        <v>2355</v>
      </c>
      <c r="L163" s="39"/>
      <c r="M163" s="189" t="s">
        <v>1</v>
      </c>
      <c r="N163" s="190" t="s">
        <v>40</v>
      </c>
      <c r="O163" s="77"/>
      <c r="P163" s="191">
        <f>O163*H163</f>
        <v>0</v>
      </c>
      <c r="Q163" s="191">
        <v>0</v>
      </c>
      <c r="R163" s="191">
        <f>Q163*H163</f>
        <v>0</v>
      </c>
      <c r="S163" s="191">
        <v>0</v>
      </c>
      <c r="T163" s="192">
        <f>S163*H163</f>
        <v>0</v>
      </c>
      <c r="U163" s="38"/>
      <c r="V163" s="38"/>
      <c r="W163" s="38"/>
      <c r="X163" s="38"/>
      <c r="Y163" s="38"/>
      <c r="Z163" s="38"/>
      <c r="AA163" s="38"/>
      <c r="AB163" s="38"/>
      <c r="AC163" s="38"/>
      <c r="AD163" s="38"/>
      <c r="AE163" s="38"/>
      <c r="AR163" s="193" t="s">
        <v>364</v>
      </c>
      <c r="AT163" s="193" t="s">
        <v>259</v>
      </c>
      <c r="AU163" s="193" t="s">
        <v>82</v>
      </c>
      <c r="AY163" s="19" t="s">
        <v>257</v>
      </c>
      <c r="BE163" s="194">
        <f>IF(N163="základní",J163,0)</f>
        <v>0</v>
      </c>
      <c r="BF163" s="194">
        <f>IF(N163="snížená",J163,0)</f>
        <v>0</v>
      </c>
      <c r="BG163" s="194">
        <f>IF(N163="zákl. přenesená",J163,0)</f>
        <v>0</v>
      </c>
      <c r="BH163" s="194">
        <f>IF(N163="sníž. přenesená",J163,0)</f>
        <v>0</v>
      </c>
      <c r="BI163" s="194">
        <f>IF(N163="nulová",J163,0)</f>
        <v>0</v>
      </c>
      <c r="BJ163" s="19" t="s">
        <v>82</v>
      </c>
      <c r="BK163" s="194">
        <f>ROUND(I163*H163,2)</f>
        <v>0</v>
      </c>
      <c r="BL163" s="19" t="s">
        <v>364</v>
      </c>
      <c r="BM163" s="193" t="s">
        <v>589</v>
      </c>
    </row>
    <row r="164" s="2" customFormat="1">
      <c r="A164" s="38"/>
      <c r="B164" s="39"/>
      <c r="C164" s="38"/>
      <c r="D164" s="196" t="s">
        <v>1062</v>
      </c>
      <c r="E164" s="38"/>
      <c r="F164" s="237" t="s">
        <v>2423</v>
      </c>
      <c r="G164" s="38"/>
      <c r="H164" s="38"/>
      <c r="I164" s="238"/>
      <c r="J164" s="38"/>
      <c r="K164" s="38"/>
      <c r="L164" s="39"/>
      <c r="M164" s="239"/>
      <c r="N164" s="240"/>
      <c r="O164" s="77"/>
      <c r="P164" s="77"/>
      <c r="Q164" s="77"/>
      <c r="R164" s="77"/>
      <c r="S164" s="77"/>
      <c r="T164" s="78"/>
      <c r="U164" s="38"/>
      <c r="V164" s="38"/>
      <c r="W164" s="38"/>
      <c r="X164" s="38"/>
      <c r="Y164" s="38"/>
      <c r="Z164" s="38"/>
      <c r="AA164" s="38"/>
      <c r="AB164" s="38"/>
      <c r="AC164" s="38"/>
      <c r="AD164" s="38"/>
      <c r="AE164" s="38"/>
      <c r="AT164" s="19" t="s">
        <v>1062</v>
      </c>
      <c r="AU164" s="19" t="s">
        <v>82</v>
      </c>
    </row>
    <row r="165" s="12" customFormat="1" ht="25.92" customHeight="1">
      <c r="A165" s="12"/>
      <c r="B165" s="168"/>
      <c r="C165" s="12"/>
      <c r="D165" s="169" t="s">
        <v>74</v>
      </c>
      <c r="E165" s="170" t="s">
        <v>2442</v>
      </c>
      <c r="F165" s="170" t="s">
        <v>2443</v>
      </c>
      <c r="G165" s="12"/>
      <c r="H165" s="12"/>
      <c r="I165" s="171"/>
      <c r="J165" s="172">
        <f>BK165</f>
        <v>0</v>
      </c>
      <c r="K165" s="12"/>
      <c r="L165" s="168"/>
      <c r="M165" s="173"/>
      <c r="N165" s="174"/>
      <c r="O165" s="174"/>
      <c r="P165" s="175">
        <f>SUM(P166:P197)</f>
        <v>0</v>
      </c>
      <c r="Q165" s="174"/>
      <c r="R165" s="175">
        <f>SUM(R166:R197)</f>
        <v>0</v>
      </c>
      <c r="S165" s="174"/>
      <c r="T165" s="176">
        <f>SUM(T166:T197)</f>
        <v>0</v>
      </c>
      <c r="U165" s="12"/>
      <c r="V165" s="12"/>
      <c r="W165" s="12"/>
      <c r="X165" s="12"/>
      <c r="Y165" s="12"/>
      <c r="Z165" s="12"/>
      <c r="AA165" s="12"/>
      <c r="AB165" s="12"/>
      <c r="AC165" s="12"/>
      <c r="AD165" s="12"/>
      <c r="AE165" s="12"/>
      <c r="AR165" s="169" t="s">
        <v>85</v>
      </c>
      <c r="AT165" s="177" t="s">
        <v>74</v>
      </c>
      <c r="AU165" s="177" t="s">
        <v>75</v>
      </c>
      <c r="AY165" s="169" t="s">
        <v>257</v>
      </c>
      <c r="BK165" s="178">
        <f>SUM(BK166:BK197)</f>
        <v>0</v>
      </c>
    </row>
    <row r="166" s="2" customFormat="1" ht="37.8" customHeight="1">
      <c r="A166" s="38"/>
      <c r="B166" s="181"/>
      <c r="C166" s="182" t="s">
        <v>7</v>
      </c>
      <c r="D166" s="182" t="s">
        <v>259</v>
      </c>
      <c r="E166" s="183" t="s">
        <v>4913</v>
      </c>
      <c r="F166" s="184" t="s">
        <v>2445</v>
      </c>
      <c r="G166" s="185" t="s">
        <v>422</v>
      </c>
      <c r="H166" s="186">
        <v>25</v>
      </c>
      <c r="I166" s="187"/>
      <c r="J166" s="188">
        <f>ROUND(I166*H166,2)</f>
        <v>0</v>
      </c>
      <c r="K166" s="184" t="s">
        <v>2351</v>
      </c>
      <c r="L166" s="39"/>
      <c r="M166" s="189" t="s">
        <v>1</v>
      </c>
      <c r="N166" s="190" t="s">
        <v>40</v>
      </c>
      <c r="O166" s="77"/>
      <c r="P166" s="191">
        <f>O166*H166</f>
        <v>0</v>
      </c>
      <c r="Q166" s="191">
        <v>0</v>
      </c>
      <c r="R166" s="191">
        <f>Q166*H166</f>
        <v>0</v>
      </c>
      <c r="S166" s="191">
        <v>0</v>
      </c>
      <c r="T166" s="192">
        <f>S166*H166</f>
        <v>0</v>
      </c>
      <c r="U166" s="38"/>
      <c r="V166" s="38"/>
      <c r="W166" s="38"/>
      <c r="X166" s="38"/>
      <c r="Y166" s="38"/>
      <c r="Z166" s="38"/>
      <c r="AA166" s="38"/>
      <c r="AB166" s="38"/>
      <c r="AC166" s="38"/>
      <c r="AD166" s="38"/>
      <c r="AE166" s="38"/>
      <c r="AR166" s="193" t="s">
        <v>364</v>
      </c>
      <c r="AT166" s="193" t="s">
        <v>259</v>
      </c>
      <c r="AU166" s="193" t="s">
        <v>82</v>
      </c>
      <c r="AY166" s="19" t="s">
        <v>257</v>
      </c>
      <c r="BE166" s="194">
        <f>IF(N166="základní",J166,0)</f>
        <v>0</v>
      </c>
      <c r="BF166" s="194">
        <f>IF(N166="snížená",J166,0)</f>
        <v>0</v>
      </c>
      <c r="BG166" s="194">
        <f>IF(N166="zákl. přenesená",J166,0)</f>
        <v>0</v>
      </c>
      <c r="BH166" s="194">
        <f>IF(N166="sníž. přenesená",J166,0)</f>
        <v>0</v>
      </c>
      <c r="BI166" s="194">
        <f>IF(N166="nulová",J166,0)</f>
        <v>0</v>
      </c>
      <c r="BJ166" s="19" t="s">
        <v>82</v>
      </c>
      <c r="BK166" s="194">
        <f>ROUND(I166*H166,2)</f>
        <v>0</v>
      </c>
      <c r="BL166" s="19" t="s">
        <v>364</v>
      </c>
      <c r="BM166" s="193" t="s">
        <v>599</v>
      </c>
    </row>
    <row r="167" s="2" customFormat="1">
      <c r="A167" s="38"/>
      <c r="B167" s="39"/>
      <c r="C167" s="38"/>
      <c r="D167" s="196" t="s">
        <v>1062</v>
      </c>
      <c r="E167" s="38"/>
      <c r="F167" s="237" t="s">
        <v>4904</v>
      </c>
      <c r="G167" s="38"/>
      <c r="H167" s="38"/>
      <c r="I167" s="238"/>
      <c r="J167" s="38"/>
      <c r="K167" s="38"/>
      <c r="L167" s="39"/>
      <c r="M167" s="239"/>
      <c r="N167" s="240"/>
      <c r="O167" s="77"/>
      <c r="P167" s="77"/>
      <c r="Q167" s="77"/>
      <c r="R167" s="77"/>
      <c r="S167" s="77"/>
      <c r="T167" s="78"/>
      <c r="U167" s="38"/>
      <c r="V167" s="38"/>
      <c r="W167" s="38"/>
      <c r="X167" s="38"/>
      <c r="Y167" s="38"/>
      <c r="Z167" s="38"/>
      <c r="AA167" s="38"/>
      <c r="AB167" s="38"/>
      <c r="AC167" s="38"/>
      <c r="AD167" s="38"/>
      <c r="AE167" s="38"/>
      <c r="AT167" s="19" t="s">
        <v>1062</v>
      </c>
      <c r="AU167" s="19" t="s">
        <v>82</v>
      </c>
    </row>
    <row r="168" s="2" customFormat="1" ht="37.8" customHeight="1">
      <c r="A168" s="38"/>
      <c r="B168" s="181"/>
      <c r="C168" s="182" t="s">
        <v>402</v>
      </c>
      <c r="D168" s="182" t="s">
        <v>259</v>
      </c>
      <c r="E168" s="183" t="s">
        <v>4914</v>
      </c>
      <c r="F168" s="184" t="s">
        <v>2448</v>
      </c>
      <c r="G168" s="185" t="s">
        <v>422</v>
      </c>
      <c r="H168" s="186">
        <v>20</v>
      </c>
      <c r="I168" s="187"/>
      <c r="J168" s="188">
        <f>ROUND(I168*H168,2)</f>
        <v>0</v>
      </c>
      <c r="K168" s="184" t="s">
        <v>2351</v>
      </c>
      <c r="L168" s="39"/>
      <c r="M168" s="189" t="s">
        <v>1</v>
      </c>
      <c r="N168" s="190" t="s">
        <v>40</v>
      </c>
      <c r="O168" s="77"/>
      <c r="P168" s="191">
        <f>O168*H168</f>
        <v>0</v>
      </c>
      <c r="Q168" s="191">
        <v>0</v>
      </c>
      <c r="R168" s="191">
        <f>Q168*H168</f>
        <v>0</v>
      </c>
      <c r="S168" s="191">
        <v>0</v>
      </c>
      <c r="T168" s="192">
        <f>S168*H168</f>
        <v>0</v>
      </c>
      <c r="U168" s="38"/>
      <c r="V168" s="38"/>
      <c r="W168" s="38"/>
      <c r="X168" s="38"/>
      <c r="Y168" s="38"/>
      <c r="Z168" s="38"/>
      <c r="AA168" s="38"/>
      <c r="AB168" s="38"/>
      <c r="AC168" s="38"/>
      <c r="AD168" s="38"/>
      <c r="AE168" s="38"/>
      <c r="AR168" s="193" t="s">
        <v>364</v>
      </c>
      <c r="AT168" s="193" t="s">
        <v>259</v>
      </c>
      <c r="AU168" s="193" t="s">
        <v>82</v>
      </c>
      <c r="AY168" s="19" t="s">
        <v>257</v>
      </c>
      <c r="BE168" s="194">
        <f>IF(N168="základní",J168,0)</f>
        <v>0</v>
      </c>
      <c r="BF168" s="194">
        <f>IF(N168="snížená",J168,0)</f>
        <v>0</v>
      </c>
      <c r="BG168" s="194">
        <f>IF(N168="zákl. přenesená",J168,0)</f>
        <v>0</v>
      </c>
      <c r="BH168" s="194">
        <f>IF(N168="sníž. přenesená",J168,0)</f>
        <v>0</v>
      </c>
      <c r="BI168" s="194">
        <f>IF(N168="nulová",J168,0)</f>
        <v>0</v>
      </c>
      <c r="BJ168" s="19" t="s">
        <v>82</v>
      </c>
      <c r="BK168" s="194">
        <f>ROUND(I168*H168,2)</f>
        <v>0</v>
      </c>
      <c r="BL168" s="19" t="s">
        <v>364</v>
      </c>
      <c r="BM168" s="193" t="s">
        <v>609</v>
      </c>
    </row>
    <row r="169" s="2" customFormat="1">
      <c r="A169" s="38"/>
      <c r="B169" s="39"/>
      <c r="C169" s="38"/>
      <c r="D169" s="196" t="s">
        <v>1062</v>
      </c>
      <c r="E169" s="38"/>
      <c r="F169" s="237" t="s">
        <v>4904</v>
      </c>
      <c r="G169" s="38"/>
      <c r="H169" s="38"/>
      <c r="I169" s="238"/>
      <c r="J169" s="38"/>
      <c r="K169" s="38"/>
      <c r="L169" s="39"/>
      <c r="M169" s="239"/>
      <c r="N169" s="240"/>
      <c r="O169" s="77"/>
      <c r="P169" s="77"/>
      <c r="Q169" s="77"/>
      <c r="R169" s="77"/>
      <c r="S169" s="77"/>
      <c r="T169" s="78"/>
      <c r="U169" s="38"/>
      <c r="V169" s="38"/>
      <c r="W169" s="38"/>
      <c r="X169" s="38"/>
      <c r="Y169" s="38"/>
      <c r="Z169" s="38"/>
      <c r="AA169" s="38"/>
      <c r="AB169" s="38"/>
      <c r="AC169" s="38"/>
      <c r="AD169" s="38"/>
      <c r="AE169" s="38"/>
      <c r="AT169" s="19" t="s">
        <v>1062</v>
      </c>
      <c r="AU169" s="19" t="s">
        <v>82</v>
      </c>
    </row>
    <row r="170" s="2" customFormat="1" ht="24.15" customHeight="1">
      <c r="A170" s="38"/>
      <c r="B170" s="181"/>
      <c r="C170" s="182" t="s">
        <v>406</v>
      </c>
      <c r="D170" s="182" t="s">
        <v>259</v>
      </c>
      <c r="E170" s="183" t="s">
        <v>2449</v>
      </c>
      <c r="F170" s="184" t="s">
        <v>2450</v>
      </c>
      <c r="G170" s="185" t="s">
        <v>422</v>
      </c>
      <c r="H170" s="186">
        <v>45</v>
      </c>
      <c r="I170" s="187"/>
      <c r="J170" s="188">
        <f>ROUND(I170*H170,2)</f>
        <v>0</v>
      </c>
      <c r="K170" s="184" t="s">
        <v>2355</v>
      </c>
      <c r="L170" s="39"/>
      <c r="M170" s="189" t="s">
        <v>1</v>
      </c>
      <c r="N170" s="190" t="s">
        <v>40</v>
      </c>
      <c r="O170" s="77"/>
      <c r="P170" s="191">
        <f>O170*H170</f>
        <v>0</v>
      </c>
      <c r="Q170" s="191">
        <v>0</v>
      </c>
      <c r="R170" s="191">
        <f>Q170*H170</f>
        <v>0</v>
      </c>
      <c r="S170" s="191">
        <v>0</v>
      </c>
      <c r="T170" s="192">
        <f>S170*H170</f>
        <v>0</v>
      </c>
      <c r="U170" s="38"/>
      <c r="V170" s="38"/>
      <c r="W170" s="38"/>
      <c r="X170" s="38"/>
      <c r="Y170" s="38"/>
      <c r="Z170" s="38"/>
      <c r="AA170" s="38"/>
      <c r="AB170" s="38"/>
      <c r="AC170" s="38"/>
      <c r="AD170" s="38"/>
      <c r="AE170" s="38"/>
      <c r="AR170" s="193" t="s">
        <v>364</v>
      </c>
      <c r="AT170" s="193" t="s">
        <v>259</v>
      </c>
      <c r="AU170" s="193" t="s">
        <v>82</v>
      </c>
      <c r="AY170" s="19" t="s">
        <v>257</v>
      </c>
      <c r="BE170" s="194">
        <f>IF(N170="základní",J170,0)</f>
        <v>0</v>
      </c>
      <c r="BF170" s="194">
        <f>IF(N170="snížená",J170,0)</f>
        <v>0</v>
      </c>
      <c r="BG170" s="194">
        <f>IF(N170="zákl. přenesená",J170,0)</f>
        <v>0</v>
      </c>
      <c r="BH170" s="194">
        <f>IF(N170="sníž. přenesená",J170,0)</f>
        <v>0</v>
      </c>
      <c r="BI170" s="194">
        <f>IF(N170="nulová",J170,0)</f>
        <v>0</v>
      </c>
      <c r="BJ170" s="19" t="s">
        <v>82</v>
      </c>
      <c r="BK170" s="194">
        <f>ROUND(I170*H170,2)</f>
        <v>0</v>
      </c>
      <c r="BL170" s="19" t="s">
        <v>364</v>
      </c>
      <c r="BM170" s="193" t="s">
        <v>622</v>
      </c>
    </row>
    <row r="171" s="2" customFormat="1">
      <c r="A171" s="38"/>
      <c r="B171" s="39"/>
      <c r="C171" s="38"/>
      <c r="D171" s="196" t="s">
        <v>1062</v>
      </c>
      <c r="E171" s="38"/>
      <c r="F171" s="237" t="s">
        <v>4904</v>
      </c>
      <c r="G171" s="38"/>
      <c r="H171" s="38"/>
      <c r="I171" s="238"/>
      <c r="J171" s="38"/>
      <c r="K171" s="38"/>
      <c r="L171" s="39"/>
      <c r="M171" s="239"/>
      <c r="N171" s="240"/>
      <c r="O171" s="77"/>
      <c r="P171" s="77"/>
      <c r="Q171" s="77"/>
      <c r="R171" s="77"/>
      <c r="S171" s="77"/>
      <c r="T171" s="78"/>
      <c r="U171" s="38"/>
      <c r="V171" s="38"/>
      <c r="W171" s="38"/>
      <c r="X171" s="38"/>
      <c r="Y171" s="38"/>
      <c r="Z171" s="38"/>
      <c r="AA171" s="38"/>
      <c r="AB171" s="38"/>
      <c r="AC171" s="38"/>
      <c r="AD171" s="38"/>
      <c r="AE171" s="38"/>
      <c r="AT171" s="19" t="s">
        <v>1062</v>
      </c>
      <c r="AU171" s="19" t="s">
        <v>82</v>
      </c>
    </row>
    <row r="172" s="2" customFormat="1" ht="66.75" customHeight="1">
      <c r="A172" s="38"/>
      <c r="B172" s="181"/>
      <c r="C172" s="227" t="s">
        <v>413</v>
      </c>
      <c r="D172" s="227" t="s">
        <v>315</v>
      </c>
      <c r="E172" s="228" t="s">
        <v>2451</v>
      </c>
      <c r="F172" s="229" t="s">
        <v>2452</v>
      </c>
      <c r="G172" s="230" t="s">
        <v>422</v>
      </c>
      <c r="H172" s="231">
        <v>25</v>
      </c>
      <c r="I172" s="232"/>
      <c r="J172" s="233">
        <f>ROUND(I172*H172,2)</f>
        <v>0</v>
      </c>
      <c r="K172" s="229" t="s">
        <v>2355</v>
      </c>
      <c r="L172" s="234"/>
      <c r="M172" s="235" t="s">
        <v>1</v>
      </c>
      <c r="N172" s="236" t="s">
        <v>40</v>
      </c>
      <c r="O172" s="77"/>
      <c r="P172" s="191">
        <f>O172*H172</f>
        <v>0</v>
      </c>
      <c r="Q172" s="191">
        <v>0</v>
      </c>
      <c r="R172" s="191">
        <f>Q172*H172</f>
        <v>0</v>
      </c>
      <c r="S172" s="191">
        <v>0</v>
      </c>
      <c r="T172" s="192">
        <f>S172*H172</f>
        <v>0</v>
      </c>
      <c r="U172" s="38"/>
      <c r="V172" s="38"/>
      <c r="W172" s="38"/>
      <c r="X172" s="38"/>
      <c r="Y172" s="38"/>
      <c r="Z172" s="38"/>
      <c r="AA172" s="38"/>
      <c r="AB172" s="38"/>
      <c r="AC172" s="38"/>
      <c r="AD172" s="38"/>
      <c r="AE172" s="38"/>
      <c r="AR172" s="193" t="s">
        <v>462</v>
      </c>
      <c r="AT172" s="193" t="s">
        <v>315</v>
      </c>
      <c r="AU172" s="193" t="s">
        <v>82</v>
      </c>
      <c r="AY172" s="19" t="s">
        <v>257</v>
      </c>
      <c r="BE172" s="194">
        <f>IF(N172="základní",J172,0)</f>
        <v>0</v>
      </c>
      <c r="BF172" s="194">
        <f>IF(N172="snížená",J172,0)</f>
        <v>0</v>
      </c>
      <c r="BG172" s="194">
        <f>IF(N172="zákl. přenesená",J172,0)</f>
        <v>0</v>
      </c>
      <c r="BH172" s="194">
        <f>IF(N172="sníž. přenesená",J172,0)</f>
        <v>0</v>
      </c>
      <c r="BI172" s="194">
        <f>IF(N172="nulová",J172,0)</f>
        <v>0</v>
      </c>
      <c r="BJ172" s="19" t="s">
        <v>82</v>
      </c>
      <c r="BK172" s="194">
        <f>ROUND(I172*H172,2)</f>
        <v>0</v>
      </c>
      <c r="BL172" s="19" t="s">
        <v>364</v>
      </c>
      <c r="BM172" s="193" t="s">
        <v>647</v>
      </c>
    </row>
    <row r="173" s="2" customFormat="1">
      <c r="A173" s="38"/>
      <c r="B173" s="39"/>
      <c r="C173" s="38"/>
      <c r="D173" s="196" t="s">
        <v>1062</v>
      </c>
      <c r="E173" s="38"/>
      <c r="F173" s="237" t="s">
        <v>4904</v>
      </c>
      <c r="G173" s="38"/>
      <c r="H173" s="38"/>
      <c r="I173" s="238"/>
      <c r="J173" s="38"/>
      <c r="K173" s="38"/>
      <c r="L173" s="39"/>
      <c r="M173" s="239"/>
      <c r="N173" s="240"/>
      <c r="O173" s="77"/>
      <c r="P173" s="77"/>
      <c r="Q173" s="77"/>
      <c r="R173" s="77"/>
      <c r="S173" s="77"/>
      <c r="T173" s="78"/>
      <c r="U173" s="38"/>
      <c r="V173" s="38"/>
      <c r="W173" s="38"/>
      <c r="X173" s="38"/>
      <c r="Y173" s="38"/>
      <c r="Z173" s="38"/>
      <c r="AA173" s="38"/>
      <c r="AB173" s="38"/>
      <c r="AC173" s="38"/>
      <c r="AD173" s="38"/>
      <c r="AE173" s="38"/>
      <c r="AT173" s="19" t="s">
        <v>1062</v>
      </c>
      <c r="AU173" s="19" t="s">
        <v>82</v>
      </c>
    </row>
    <row r="174" s="2" customFormat="1" ht="66.75" customHeight="1">
      <c r="A174" s="38"/>
      <c r="B174" s="181"/>
      <c r="C174" s="227" t="s">
        <v>419</v>
      </c>
      <c r="D174" s="227" t="s">
        <v>315</v>
      </c>
      <c r="E174" s="228" t="s">
        <v>2453</v>
      </c>
      <c r="F174" s="229" t="s">
        <v>2454</v>
      </c>
      <c r="G174" s="230" t="s">
        <v>422</v>
      </c>
      <c r="H174" s="231">
        <v>20</v>
      </c>
      <c r="I174" s="232"/>
      <c r="J174" s="233">
        <f>ROUND(I174*H174,2)</f>
        <v>0</v>
      </c>
      <c r="K174" s="229" t="s">
        <v>2355</v>
      </c>
      <c r="L174" s="234"/>
      <c r="M174" s="235" t="s">
        <v>1</v>
      </c>
      <c r="N174" s="236" t="s">
        <v>40</v>
      </c>
      <c r="O174" s="77"/>
      <c r="P174" s="191">
        <f>O174*H174</f>
        <v>0</v>
      </c>
      <c r="Q174" s="191">
        <v>0</v>
      </c>
      <c r="R174" s="191">
        <f>Q174*H174</f>
        <v>0</v>
      </c>
      <c r="S174" s="191">
        <v>0</v>
      </c>
      <c r="T174" s="192">
        <f>S174*H174</f>
        <v>0</v>
      </c>
      <c r="U174" s="38"/>
      <c r="V174" s="38"/>
      <c r="W174" s="38"/>
      <c r="X174" s="38"/>
      <c r="Y174" s="38"/>
      <c r="Z174" s="38"/>
      <c r="AA174" s="38"/>
      <c r="AB174" s="38"/>
      <c r="AC174" s="38"/>
      <c r="AD174" s="38"/>
      <c r="AE174" s="38"/>
      <c r="AR174" s="193" t="s">
        <v>462</v>
      </c>
      <c r="AT174" s="193" t="s">
        <v>315</v>
      </c>
      <c r="AU174" s="193" t="s">
        <v>82</v>
      </c>
      <c r="AY174" s="19" t="s">
        <v>257</v>
      </c>
      <c r="BE174" s="194">
        <f>IF(N174="základní",J174,0)</f>
        <v>0</v>
      </c>
      <c r="BF174" s="194">
        <f>IF(N174="snížená",J174,0)</f>
        <v>0</v>
      </c>
      <c r="BG174" s="194">
        <f>IF(N174="zákl. přenesená",J174,0)</f>
        <v>0</v>
      </c>
      <c r="BH174" s="194">
        <f>IF(N174="sníž. přenesená",J174,0)</f>
        <v>0</v>
      </c>
      <c r="BI174" s="194">
        <f>IF(N174="nulová",J174,0)</f>
        <v>0</v>
      </c>
      <c r="BJ174" s="19" t="s">
        <v>82</v>
      </c>
      <c r="BK174" s="194">
        <f>ROUND(I174*H174,2)</f>
        <v>0</v>
      </c>
      <c r="BL174" s="19" t="s">
        <v>364</v>
      </c>
      <c r="BM174" s="193" t="s">
        <v>659</v>
      </c>
    </row>
    <row r="175" s="2" customFormat="1">
      <c r="A175" s="38"/>
      <c r="B175" s="39"/>
      <c r="C175" s="38"/>
      <c r="D175" s="196" t="s">
        <v>1062</v>
      </c>
      <c r="E175" s="38"/>
      <c r="F175" s="237" t="s">
        <v>4904</v>
      </c>
      <c r="G175" s="38"/>
      <c r="H175" s="38"/>
      <c r="I175" s="238"/>
      <c r="J175" s="38"/>
      <c r="K175" s="38"/>
      <c r="L175" s="39"/>
      <c r="M175" s="239"/>
      <c r="N175" s="240"/>
      <c r="O175" s="77"/>
      <c r="P175" s="77"/>
      <c r="Q175" s="77"/>
      <c r="R175" s="77"/>
      <c r="S175" s="77"/>
      <c r="T175" s="78"/>
      <c r="U175" s="38"/>
      <c r="V175" s="38"/>
      <c r="W175" s="38"/>
      <c r="X175" s="38"/>
      <c r="Y175" s="38"/>
      <c r="Z175" s="38"/>
      <c r="AA175" s="38"/>
      <c r="AB175" s="38"/>
      <c r="AC175" s="38"/>
      <c r="AD175" s="38"/>
      <c r="AE175" s="38"/>
      <c r="AT175" s="19" t="s">
        <v>1062</v>
      </c>
      <c r="AU175" s="19" t="s">
        <v>82</v>
      </c>
    </row>
    <row r="176" s="2" customFormat="1" ht="24.15" customHeight="1">
      <c r="A176" s="38"/>
      <c r="B176" s="181"/>
      <c r="C176" s="182" t="s">
        <v>427</v>
      </c>
      <c r="D176" s="182" t="s">
        <v>259</v>
      </c>
      <c r="E176" s="183" t="s">
        <v>4915</v>
      </c>
      <c r="F176" s="184" t="s">
        <v>2471</v>
      </c>
      <c r="G176" s="185" t="s">
        <v>2365</v>
      </c>
      <c r="H176" s="186">
        <v>2</v>
      </c>
      <c r="I176" s="187"/>
      <c r="J176" s="188">
        <f>ROUND(I176*H176,2)</f>
        <v>0</v>
      </c>
      <c r="K176" s="184" t="s">
        <v>2351</v>
      </c>
      <c r="L176" s="39"/>
      <c r="M176" s="189" t="s">
        <v>1</v>
      </c>
      <c r="N176" s="190" t="s">
        <v>40</v>
      </c>
      <c r="O176" s="77"/>
      <c r="P176" s="191">
        <f>O176*H176</f>
        <v>0</v>
      </c>
      <c r="Q176" s="191">
        <v>0</v>
      </c>
      <c r="R176" s="191">
        <f>Q176*H176</f>
        <v>0</v>
      </c>
      <c r="S176" s="191">
        <v>0</v>
      </c>
      <c r="T176" s="192">
        <f>S176*H176</f>
        <v>0</v>
      </c>
      <c r="U176" s="38"/>
      <c r="V176" s="38"/>
      <c r="W176" s="38"/>
      <c r="X176" s="38"/>
      <c r="Y176" s="38"/>
      <c r="Z176" s="38"/>
      <c r="AA176" s="38"/>
      <c r="AB176" s="38"/>
      <c r="AC176" s="38"/>
      <c r="AD176" s="38"/>
      <c r="AE176" s="38"/>
      <c r="AR176" s="193" t="s">
        <v>364</v>
      </c>
      <c r="AT176" s="193" t="s">
        <v>259</v>
      </c>
      <c r="AU176" s="193" t="s">
        <v>82</v>
      </c>
      <c r="AY176" s="19" t="s">
        <v>257</v>
      </c>
      <c r="BE176" s="194">
        <f>IF(N176="základní",J176,0)</f>
        <v>0</v>
      </c>
      <c r="BF176" s="194">
        <f>IF(N176="snížená",J176,0)</f>
        <v>0</v>
      </c>
      <c r="BG176" s="194">
        <f>IF(N176="zákl. přenesená",J176,0)</f>
        <v>0</v>
      </c>
      <c r="BH176" s="194">
        <f>IF(N176="sníž. přenesená",J176,0)</f>
        <v>0</v>
      </c>
      <c r="BI176" s="194">
        <f>IF(N176="nulová",J176,0)</f>
        <v>0</v>
      </c>
      <c r="BJ176" s="19" t="s">
        <v>82</v>
      </c>
      <c r="BK176" s="194">
        <f>ROUND(I176*H176,2)</f>
        <v>0</v>
      </c>
      <c r="BL176" s="19" t="s">
        <v>364</v>
      </c>
      <c r="BM176" s="193" t="s">
        <v>671</v>
      </c>
    </row>
    <row r="177" s="2" customFormat="1">
      <c r="A177" s="38"/>
      <c r="B177" s="39"/>
      <c r="C177" s="38"/>
      <c r="D177" s="196" t="s">
        <v>1062</v>
      </c>
      <c r="E177" s="38"/>
      <c r="F177" s="237" t="s">
        <v>4904</v>
      </c>
      <c r="G177" s="38"/>
      <c r="H177" s="38"/>
      <c r="I177" s="238"/>
      <c r="J177" s="38"/>
      <c r="K177" s="38"/>
      <c r="L177" s="39"/>
      <c r="M177" s="239"/>
      <c r="N177" s="240"/>
      <c r="O177" s="77"/>
      <c r="P177" s="77"/>
      <c r="Q177" s="77"/>
      <c r="R177" s="77"/>
      <c r="S177" s="77"/>
      <c r="T177" s="78"/>
      <c r="U177" s="38"/>
      <c r="V177" s="38"/>
      <c r="W177" s="38"/>
      <c r="X177" s="38"/>
      <c r="Y177" s="38"/>
      <c r="Z177" s="38"/>
      <c r="AA177" s="38"/>
      <c r="AB177" s="38"/>
      <c r="AC177" s="38"/>
      <c r="AD177" s="38"/>
      <c r="AE177" s="38"/>
      <c r="AT177" s="19" t="s">
        <v>1062</v>
      </c>
      <c r="AU177" s="19" t="s">
        <v>82</v>
      </c>
    </row>
    <row r="178" s="2" customFormat="1" ht="24.15" customHeight="1">
      <c r="A178" s="38"/>
      <c r="B178" s="181"/>
      <c r="C178" s="182" t="s">
        <v>433</v>
      </c>
      <c r="D178" s="182" t="s">
        <v>259</v>
      </c>
      <c r="E178" s="183" t="s">
        <v>2472</v>
      </c>
      <c r="F178" s="184" t="s">
        <v>2473</v>
      </c>
      <c r="G178" s="185" t="s">
        <v>422</v>
      </c>
      <c r="H178" s="186">
        <v>2</v>
      </c>
      <c r="I178" s="187"/>
      <c r="J178" s="188">
        <f>ROUND(I178*H178,2)</f>
        <v>0</v>
      </c>
      <c r="K178" s="184" t="s">
        <v>2355</v>
      </c>
      <c r="L178" s="39"/>
      <c r="M178" s="189" t="s">
        <v>1</v>
      </c>
      <c r="N178" s="190" t="s">
        <v>40</v>
      </c>
      <c r="O178" s="77"/>
      <c r="P178" s="191">
        <f>O178*H178</f>
        <v>0</v>
      </c>
      <c r="Q178" s="191">
        <v>0</v>
      </c>
      <c r="R178" s="191">
        <f>Q178*H178</f>
        <v>0</v>
      </c>
      <c r="S178" s="191">
        <v>0</v>
      </c>
      <c r="T178" s="192">
        <f>S178*H178</f>
        <v>0</v>
      </c>
      <c r="U178" s="38"/>
      <c r="V178" s="38"/>
      <c r="W178" s="38"/>
      <c r="X178" s="38"/>
      <c r="Y178" s="38"/>
      <c r="Z178" s="38"/>
      <c r="AA178" s="38"/>
      <c r="AB178" s="38"/>
      <c r="AC178" s="38"/>
      <c r="AD178" s="38"/>
      <c r="AE178" s="38"/>
      <c r="AR178" s="193" t="s">
        <v>364</v>
      </c>
      <c r="AT178" s="193" t="s">
        <v>259</v>
      </c>
      <c r="AU178" s="193" t="s">
        <v>82</v>
      </c>
      <c r="AY178" s="19" t="s">
        <v>257</v>
      </c>
      <c r="BE178" s="194">
        <f>IF(N178="základní",J178,0)</f>
        <v>0</v>
      </c>
      <c r="BF178" s="194">
        <f>IF(N178="snížená",J178,0)</f>
        <v>0</v>
      </c>
      <c r="BG178" s="194">
        <f>IF(N178="zákl. přenesená",J178,0)</f>
        <v>0</v>
      </c>
      <c r="BH178" s="194">
        <f>IF(N178="sníž. přenesená",J178,0)</f>
        <v>0</v>
      </c>
      <c r="BI178" s="194">
        <f>IF(N178="nulová",J178,0)</f>
        <v>0</v>
      </c>
      <c r="BJ178" s="19" t="s">
        <v>82</v>
      </c>
      <c r="BK178" s="194">
        <f>ROUND(I178*H178,2)</f>
        <v>0</v>
      </c>
      <c r="BL178" s="19" t="s">
        <v>364</v>
      </c>
      <c r="BM178" s="193" t="s">
        <v>682</v>
      </c>
    </row>
    <row r="179" s="2" customFormat="1">
      <c r="A179" s="38"/>
      <c r="B179" s="39"/>
      <c r="C179" s="38"/>
      <c r="D179" s="196" t="s">
        <v>1062</v>
      </c>
      <c r="E179" s="38"/>
      <c r="F179" s="237" t="s">
        <v>4904</v>
      </c>
      <c r="G179" s="38"/>
      <c r="H179" s="38"/>
      <c r="I179" s="238"/>
      <c r="J179" s="38"/>
      <c r="K179" s="38"/>
      <c r="L179" s="39"/>
      <c r="M179" s="239"/>
      <c r="N179" s="240"/>
      <c r="O179" s="77"/>
      <c r="P179" s="77"/>
      <c r="Q179" s="77"/>
      <c r="R179" s="77"/>
      <c r="S179" s="77"/>
      <c r="T179" s="78"/>
      <c r="U179" s="38"/>
      <c r="V179" s="38"/>
      <c r="W179" s="38"/>
      <c r="X179" s="38"/>
      <c r="Y179" s="38"/>
      <c r="Z179" s="38"/>
      <c r="AA179" s="38"/>
      <c r="AB179" s="38"/>
      <c r="AC179" s="38"/>
      <c r="AD179" s="38"/>
      <c r="AE179" s="38"/>
      <c r="AT179" s="19" t="s">
        <v>1062</v>
      </c>
      <c r="AU179" s="19" t="s">
        <v>82</v>
      </c>
    </row>
    <row r="180" s="2" customFormat="1" ht="21.75" customHeight="1">
      <c r="A180" s="38"/>
      <c r="B180" s="181"/>
      <c r="C180" s="182" t="s">
        <v>439</v>
      </c>
      <c r="D180" s="182" t="s">
        <v>259</v>
      </c>
      <c r="E180" s="183" t="s">
        <v>4916</v>
      </c>
      <c r="F180" s="184" t="s">
        <v>2390</v>
      </c>
      <c r="G180" s="185" t="s">
        <v>2365</v>
      </c>
      <c r="H180" s="186">
        <v>2</v>
      </c>
      <c r="I180" s="187"/>
      <c r="J180" s="188">
        <f>ROUND(I180*H180,2)</f>
        <v>0</v>
      </c>
      <c r="K180" s="184" t="s">
        <v>2351</v>
      </c>
      <c r="L180" s="39"/>
      <c r="M180" s="189" t="s">
        <v>1</v>
      </c>
      <c r="N180" s="190" t="s">
        <v>40</v>
      </c>
      <c r="O180" s="77"/>
      <c r="P180" s="191">
        <f>O180*H180</f>
        <v>0</v>
      </c>
      <c r="Q180" s="191">
        <v>0</v>
      </c>
      <c r="R180" s="191">
        <f>Q180*H180</f>
        <v>0</v>
      </c>
      <c r="S180" s="191">
        <v>0</v>
      </c>
      <c r="T180" s="192">
        <f>S180*H180</f>
        <v>0</v>
      </c>
      <c r="U180" s="38"/>
      <c r="V180" s="38"/>
      <c r="W180" s="38"/>
      <c r="X180" s="38"/>
      <c r="Y180" s="38"/>
      <c r="Z180" s="38"/>
      <c r="AA180" s="38"/>
      <c r="AB180" s="38"/>
      <c r="AC180" s="38"/>
      <c r="AD180" s="38"/>
      <c r="AE180" s="38"/>
      <c r="AR180" s="193" t="s">
        <v>364</v>
      </c>
      <c r="AT180" s="193" t="s">
        <v>259</v>
      </c>
      <c r="AU180" s="193" t="s">
        <v>82</v>
      </c>
      <c r="AY180" s="19" t="s">
        <v>257</v>
      </c>
      <c r="BE180" s="194">
        <f>IF(N180="základní",J180,0)</f>
        <v>0</v>
      </c>
      <c r="BF180" s="194">
        <f>IF(N180="snížená",J180,0)</f>
        <v>0</v>
      </c>
      <c r="BG180" s="194">
        <f>IF(N180="zákl. přenesená",J180,0)</f>
        <v>0</v>
      </c>
      <c r="BH180" s="194">
        <f>IF(N180="sníž. přenesená",J180,0)</f>
        <v>0</v>
      </c>
      <c r="BI180" s="194">
        <f>IF(N180="nulová",J180,0)</f>
        <v>0</v>
      </c>
      <c r="BJ180" s="19" t="s">
        <v>82</v>
      </c>
      <c r="BK180" s="194">
        <f>ROUND(I180*H180,2)</f>
        <v>0</v>
      </c>
      <c r="BL180" s="19" t="s">
        <v>364</v>
      </c>
      <c r="BM180" s="193" t="s">
        <v>692</v>
      </c>
    </row>
    <row r="181" s="2" customFormat="1">
      <c r="A181" s="38"/>
      <c r="B181" s="39"/>
      <c r="C181" s="38"/>
      <c r="D181" s="196" t="s">
        <v>1062</v>
      </c>
      <c r="E181" s="38"/>
      <c r="F181" s="237" t="s">
        <v>4904</v>
      </c>
      <c r="G181" s="38"/>
      <c r="H181" s="38"/>
      <c r="I181" s="238"/>
      <c r="J181" s="38"/>
      <c r="K181" s="38"/>
      <c r="L181" s="39"/>
      <c r="M181" s="239"/>
      <c r="N181" s="240"/>
      <c r="O181" s="77"/>
      <c r="P181" s="77"/>
      <c r="Q181" s="77"/>
      <c r="R181" s="77"/>
      <c r="S181" s="77"/>
      <c r="T181" s="78"/>
      <c r="U181" s="38"/>
      <c r="V181" s="38"/>
      <c r="W181" s="38"/>
      <c r="X181" s="38"/>
      <c r="Y181" s="38"/>
      <c r="Z181" s="38"/>
      <c r="AA181" s="38"/>
      <c r="AB181" s="38"/>
      <c r="AC181" s="38"/>
      <c r="AD181" s="38"/>
      <c r="AE181" s="38"/>
      <c r="AT181" s="19" t="s">
        <v>1062</v>
      </c>
      <c r="AU181" s="19" t="s">
        <v>82</v>
      </c>
    </row>
    <row r="182" s="2" customFormat="1" ht="21.75" customHeight="1">
      <c r="A182" s="38"/>
      <c r="B182" s="181"/>
      <c r="C182" s="182" t="s">
        <v>443</v>
      </c>
      <c r="D182" s="182" t="s">
        <v>259</v>
      </c>
      <c r="E182" s="183" t="s">
        <v>4917</v>
      </c>
      <c r="F182" s="184" t="s">
        <v>4918</v>
      </c>
      <c r="G182" s="185" t="s">
        <v>422</v>
      </c>
      <c r="H182" s="186">
        <v>35</v>
      </c>
      <c r="I182" s="187"/>
      <c r="J182" s="188">
        <f>ROUND(I182*H182,2)</f>
        <v>0</v>
      </c>
      <c r="K182" s="184" t="s">
        <v>2355</v>
      </c>
      <c r="L182" s="39"/>
      <c r="M182" s="189" t="s">
        <v>1</v>
      </c>
      <c r="N182" s="190" t="s">
        <v>40</v>
      </c>
      <c r="O182" s="77"/>
      <c r="P182" s="191">
        <f>O182*H182</f>
        <v>0</v>
      </c>
      <c r="Q182" s="191">
        <v>0</v>
      </c>
      <c r="R182" s="191">
        <f>Q182*H182</f>
        <v>0</v>
      </c>
      <c r="S182" s="191">
        <v>0</v>
      </c>
      <c r="T182" s="192">
        <f>S182*H182</f>
        <v>0</v>
      </c>
      <c r="U182" s="38"/>
      <c r="V182" s="38"/>
      <c r="W182" s="38"/>
      <c r="X182" s="38"/>
      <c r="Y182" s="38"/>
      <c r="Z182" s="38"/>
      <c r="AA182" s="38"/>
      <c r="AB182" s="38"/>
      <c r="AC182" s="38"/>
      <c r="AD182" s="38"/>
      <c r="AE182" s="38"/>
      <c r="AR182" s="193" t="s">
        <v>364</v>
      </c>
      <c r="AT182" s="193" t="s">
        <v>259</v>
      </c>
      <c r="AU182" s="193" t="s">
        <v>82</v>
      </c>
      <c r="AY182" s="19" t="s">
        <v>257</v>
      </c>
      <c r="BE182" s="194">
        <f>IF(N182="základní",J182,0)</f>
        <v>0</v>
      </c>
      <c r="BF182" s="194">
        <f>IF(N182="snížená",J182,0)</f>
        <v>0</v>
      </c>
      <c r="BG182" s="194">
        <f>IF(N182="zákl. přenesená",J182,0)</f>
        <v>0</v>
      </c>
      <c r="BH182" s="194">
        <f>IF(N182="sníž. přenesená",J182,0)</f>
        <v>0</v>
      </c>
      <c r="BI182" s="194">
        <f>IF(N182="nulová",J182,0)</f>
        <v>0</v>
      </c>
      <c r="BJ182" s="19" t="s">
        <v>82</v>
      </c>
      <c r="BK182" s="194">
        <f>ROUND(I182*H182,2)</f>
        <v>0</v>
      </c>
      <c r="BL182" s="19" t="s">
        <v>364</v>
      </c>
      <c r="BM182" s="193" t="s">
        <v>711</v>
      </c>
    </row>
    <row r="183" s="2" customFormat="1">
      <c r="A183" s="38"/>
      <c r="B183" s="39"/>
      <c r="C183" s="38"/>
      <c r="D183" s="196" t="s">
        <v>1062</v>
      </c>
      <c r="E183" s="38"/>
      <c r="F183" s="237" t="s">
        <v>4904</v>
      </c>
      <c r="G183" s="38"/>
      <c r="H183" s="38"/>
      <c r="I183" s="238"/>
      <c r="J183" s="38"/>
      <c r="K183" s="38"/>
      <c r="L183" s="39"/>
      <c r="M183" s="239"/>
      <c r="N183" s="240"/>
      <c r="O183" s="77"/>
      <c r="P183" s="77"/>
      <c r="Q183" s="77"/>
      <c r="R183" s="77"/>
      <c r="S183" s="77"/>
      <c r="T183" s="78"/>
      <c r="U183" s="38"/>
      <c r="V183" s="38"/>
      <c r="W183" s="38"/>
      <c r="X183" s="38"/>
      <c r="Y183" s="38"/>
      <c r="Z183" s="38"/>
      <c r="AA183" s="38"/>
      <c r="AB183" s="38"/>
      <c r="AC183" s="38"/>
      <c r="AD183" s="38"/>
      <c r="AE183" s="38"/>
      <c r="AT183" s="19" t="s">
        <v>1062</v>
      </c>
      <c r="AU183" s="19" t="s">
        <v>82</v>
      </c>
    </row>
    <row r="184" s="2" customFormat="1" ht="24.15" customHeight="1">
      <c r="A184" s="38"/>
      <c r="B184" s="181"/>
      <c r="C184" s="182" t="s">
        <v>450</v>
      </c>
      <c r="D184" s="182" t="s">
        <v>259</v>
      </c>
      <c r="E184" s="183" t="s">
        <v>4919</v>
      </c>
      <c r="F184" s="184" t="s">
        <v>4920</v>
      </c>
      <c r="G184" s="185" t="s">
        <v>493</v>
      </c>
      <c r="H184" s="186">
        <v>2</v>
      </c>
      <c r="I184" s="187"/>
      <c r="J184" s="188">
        <f>ROUND(I184*H184,2)</f>
        <v>0</v>
      </c>
      <c r="K184" s="184" t="s">
        <v>2355</v>
      </c>
      <c r="L184" s="39"/>
      <c r="M184" s="189" t="s">
        <v>1</v>
      </c>
      <c r="N184" s="190" t="s">
        <v>40</v>
      </c>
      <c r="O184" s="77"/>
      <c r="P184" s="191">
        <f>O184*H184</f>
        <v>0</v>
      </c>
      <c r="Q184" s="191">
        <v>0</v>
      </c>
      <c r="R184" s="191">
        <f>Q184*H184</f>
        <v>0</v>
      </c>
      <c r="S184" s="191">
        <v>0</v>
      </c>
      <c r="T184" s="192">
        <f>S184*H184</f>
        <v>0</v>
      </c>
      <c r="U184" s="38"/>
      <c r="V184" s="38"/>
      <c r="W184" s="38"/>
      <c r="X184" s="38"/>
      <c r="Y184" s="38"/>
      <c r="Z184" s="38"/>
      <c r="AA184" s="38"/>
      <c r="AB184" s="38"/>
      <c r="AC184" s="38"/>
      <c r="AD184" s="38"/>
      <c r="AE184" s="38"/>
      <c r="AR184" s="193" t="s">
        <v>364</v>
      </c>
      <c r="AT184" s="193" t="s">
        <v>259</v>
      </c>
      <c r="AU184" s="193" t="s">
        <v>82</v>
      </c>
      <c r="AY184" s="19" t="s">
        <v>257</v>
      </c>
      <c r="BE184" s="194">
        <f>IF(N184="základní",J184,0)</f>
        <v>0</v>
      </c>
      <c r="BF184" s="194">
        <f>IF(N184="snížená",J184,0)</f>
        <v>0</v>
      </c>
      <c r="BG184" s="194">
        <f>IF(N184="zákl. přenesená",J184,0)</f>
        <v>0</v>
      </c>
      <c r="BH184" s="194">
        <f>IF(N184="sníž. přenesená",J184,0)</f>
        <v>0</v>
      </c>
      <c r="BI184" s="194">
        <f>IF(N184="nulová",J184,0)</f>
        <v>0</v>
      </c>
      <c r="BJ184" s="19" t="s">
        <v>82</v>
      </c>
      <c r="BK184" s="194">
        <f>ROUND(I184*H184,2)</f>
        <v>0</v>
      </c>
      <c r="BL184" s="19" t="s">
        <v>364</v>
      </c>
      <c r="BM184" s="193" t="s">
        <v>727</v>
      </c>
    </row>
    <row r="185" s="2" customFormat="1">
      <c r="A185" s="38"/>
      <c r="B185" s="39"/>
      <c r="C185" s="38"/>
      <c r="D185" s="196" t="s">
        <v>1062</v>
      </c>
      <c r="E185" s="38"/>
      <c r="F185" s="237" t="s">
        <v>4904</v>
      </c>
      <c r="G185" s="38"/>
      <c r="H185" s="38"/>
      <c r="I185" s="238"/>
      <c r="J185" s="38"/>
      <c r="K185" s="38"/>
      <c r="L185" s="39"/>
      <c r="M185" s="239"/>
      <c r="N185" s="240"/>
      <c r="O185" s="77"/>
      <c r="P185" s="77"/>
      <c r="Q185" s="77"/>
      <c r="R185" s="77"/>
      <c r="S185" s="77"/>
      <c r="T185" s="78"/>
      <c r="U185" s="38"/>
      <c r="V185" s="38"/>
      <c r="W185" s="38"/>
      <c r="X185" s="38"/>
      <c r="Y185" s="38"/>
      <c r="Z185" s="38"/>
      <c r="AA185" s="38"/>
      <c r="AB185" s="38"/>
      <c r="AC185" s="38"/>
      <c r="AD185" s="38"/>
      <c r="AE185" s="38"/>
      <c r="AT185" s="19" t="s">
        <v>1062</v>
      </c>
      <c r="AU185" s="19" t="s">
        <v>82</v>
      </c>
    </row>
    <row r="186" s="2" customFormat="1" ht="24.15" customHeight="1">
      <c r="A186" s="38"/>
      <c r="B186" s="181"/>
      <c r="C186" s="182" t="s">
        <v>455</v>
      </c>
      <c r="D186" s="182" t="s">
        <v>259</v>
      </c>
      <c r="E186" s="183" t="s">
        <v>4921</v>
      </c>
      <c r="F186" s="184" t="s">
        <v>4922</v>
      </c>
      <c r="G186" s="185" t="s">
        <v>493</v>
      </c>
      <c r="H186" s="186">
        <v>4</v>
      </c>
      <c r="I186" s="187"/>
      <c r="J186" s="188">
        <f>ROUND(I186*H186,2)</f>
        <v>0</v>
      </c>
      <c r="K186" s="184" t="s">
        <v>2355</v>
      </c>
      <c r="L186" s="39"/>
      <c r="M186" s="189" t="s">
        <v>1</v>
      </c>
      <c r="N186" s="190" t="s">
        <v>40</v>
      </c>
      <c r="O186" s="77"/>
      <c r="P186" s="191">
        <f>O186*H186</f>
        <v>0</v>
      </c>
      <c r="Q186" s="191">
        <v>0</v>
      </c>
      <c r="R186" s="191">
        <f>Q186*H186</f>
        <v>0</v>
      </c>
      <c r="S186" s="191">
        <v>0</v>
      </c>
      <c r="T186" s="192">
        <f>S186*H186</f>
        <v>0</v>
      </c>
      <c r="U186" s="38"/>
      <c r="V186" s="38"/>
      <c r="W186" s="38"/>
      <c r="X186" s="38"/>
      <c r="Y186" s="38"/>
      <c r="Z186" s="38"/>
      <c r="AA186" s="38"/>
      <c r="AB186" s="38"/>
      <c r="AC186" s="38"/>
      <c r="AD186" s="38"/>
      <c r="AE186" s="38"/>
      <c r="AR186" s="193" t="s">
        <v>364</v>
      </c>
      <c r="AT186" s="193" t="s">
        <v>259</v>
      </c>
      <c r="AU186" s="193" t="s">
        <v>82</v>
      </c>
      <c r="AY186" s="19" t="s">
        <v>257</v>
      </c>
      <c r="BE186" s="194">
        <f>IF(N186="základní",J186,0)</f>
        <v>0</v>
      </c>
      <c r="BF186" s="194">
        <f>IF(N186="snížená",J186,0)</f>
        <v>0</v>
      </c>
      <c r="BG186" s="194">
        <f>IF(N186="zákl. přenesená",J186,0)</f>
        <v>0</v>
      </c>
      <c r="BH186" s="194">
        <f>IF(N186="sníž. přenesená",J186,0)</f>
        <v>0</v>
      </c>
      <c r="BI186" s="194">
        <f>IF(N186="nulová",J186,0)</f>
        <v>0</v>
      </c>
      <c r="BJ186" s="19" t="s">
        <v>82</v>
      </c>
      <c r="BK186" s="194">
        <f>ROUND(I186*H186,2)</f>
        <v>0</v>
      </c>
      <c r="BL186" s="19" t="s">
        <v>364</v>
      </c>
      <c r="BM186" s="193" t="s">
        <v>740</v>
      </c>
    </row>
    <row r="187" s="2" customFormat="1">
      <c r="A187" s="38"/>
      <c r="B187" s="39"/>
      <c r="C187" s="38"/>
      <c r="D187" s="196" t="s">
        <v>1062</v>
      </c>
      <c r="E187" s="38"/>
      <c r="F187" s="237" t="s">
        <v>4904</v>
      </c>
      <c r="G187" s="38"/>
      <c r="H187" s="38"/>
      <c r="I187" s="238"/>
      <c r="J187" s="38"/>
      <c r="K187" s="38"/>
      <c r="L187" s="39"/>
      <c r="M187" s="239"/>
      <c r="N187" s="240"/>
      <c r="O187" s="77"/>
      <c r="P187" s="77"/>
      <c r="Q187" s="77"/>
      <c r="R187" s="77"/>
      <c r="S187" s="77"/>
      <c r="T187" s="78"/>
      <c r="U187" s="38"/>
      <c r="V187" s="38"/>
      <c r="W187" s="38"/>
      <c r="X187" s="38"/>
      <c r="Y187" s="38"/>
      <c r="Z187" s="38"/>
      <c r="AA187" s="38"/>
      <c r="AB187" s="38"/>
      <c r="AC187" s="38"/>
      <c r="AD187" s="38"/>
      <c r="AE187" s="38"/>
      <c r="AT187" s="19" t="s">
        <v>1062</v>
      </c>
      <c r="AU187" s="19" t="s">
        <v>82</v>
      </c>
    </row>
    <row r="188" s="2" customFormat="1" ht="21.75" customHeight="1">
      <c r="A188" s="38"/>
      <c r="B188" s="181"/>
      <c r="C188" s="182" t="s">
        <v>462</v>
      </c>
      <c r="D188" s="182" t="s">
        <v>259</v>
      </c>
      <c r="E188" s="183" t="s">
        <v>2495</v>
      </c>
      <c r="F188" s="184" t="s">
        <v>2496</v>
      </c>
      <c r="G188" s="185" t="s">
        <v>422</v>
      </c>
      <c r="H188" s="186">
        <v>45</v>
      </c>
      <c r="I188" s="187"/>
      <c r="J188" s="188">
        <f>ROUND(I188*H188,2)</f>
        <v>0</v>
      </c>
      <c r="K188" s="184" t="s">
        <v>2355</v>
      </c>
      <c r="L188" s="39"/>
      <c r="M188" s="189" t="s">
        <v>1</v>
      </c>
      <c r="N188" s="190" t="s">
        <v>40</v>
      </c>
      <c r="O188" s="77"/>
      <c r="P188" s="191">
        <f>O188*H188</f>
        <v>0</v>
      </c>
      <c r="Q188" s="191">
        <v>0</v>
      </c>
      <c r="R188" s="191">
        <f>Q188*H188</f>
        <v>0</v>
      </c>
      <c r="S188" s="191">
        <v>0</v>
      </c>
      <c r="T188" s="192">
        <f>S188*H188</f>
        <v>0</v>
      </c>
      <c r="U188" s="38"/>
      <c r="V188" s="38"/>
      <c r="W188" s="38"/>
      <c r="X188" s="38"/>
      <c r="Y188" s="38"/>
      <c r="Z188" s="38"/>
      <c r="AA188" s="38"/>
      <c r="AB188" s="38"/>
      <c r="AC188" s="38"/>
      <c r="AD188" s="38"/>
      <c r="AE188" s="38"/>
      <c r="AR188" s="193" t="s">
        <v>364</v>
      </c>
      <c r="AT188" s="193" t="s">
        <v>259</v>
      </c>
      <c r="AU188" s="193" t="s">
        <v>82</v>
      </c>
      <c r="AY188" s="19" t="s">
        <v>257</v>
      </c>
      <c r="BE188" s="194">
        <f>IF(N188="základní",J188,0)</f>
        <v>0</v>
      </c>
      <c r="BF188" s="194">
        <f>IF(N188="snížená",J188,0)</f>
        <v>0</v>
      </c>
      <c r="BG188" s="194">
        <f>IF(N188="zákl. přenesená",J188,0)</f>
        <v>0</v>
      </c>
      <c r="BH188" s="194">
        <f>IF(N188="sníž. přenesená",J188,0)</f>
        <v>0</v>
      </c>
      <c r="BI188" s="194">
        <f>IF(N188="nulová",J188,0)</f>
        <v>0</v>
      </c>
      <c r="BJ188" s="19" t="s">
        <v>82</v>
      </c>
      <c r="BK188" s="194">
        <f>ROUND(I188*H188,2)</f>
        <v>0</v>
      </c>
      <c r="BL188" s="19" t="s">
        <v>364</v>
      </c>
      <c r="BM188" s="193" t="s">
        <v>751</v>
      </c>
    </row>
    <row r="189" s="2" customFormat="1">
      <c r="A189" s="38"/>
      <c r="B189" s="39"/>
      <c r="C189" s="38"/>
      <c r="D189" s="196" t="s">
        <v>1062</v>
      </c>
      <c r="E189" s="38"/>
      <c r="F189" s="237" t="s">
        <v>4904</v>
      </c>
      <c r="G189" s="38"/>
      <c r="H189" s="38"/>
      <c r="I189" s="238"/>
      <c r="J189" s="38"/>
      <c r="K189" s="38"/>
      <c r="L189" s="39"/>
      <c r="M189" s="239"/>
      <c r="N189" s="240"/>
      <c r="O189" s="77"/>
      <c r="P189" s="77"/>
      <c r="Q189" s="77"/>
      <c r="R189" s="77"/>
      <c r="S189" s="77"/>
      <c r="T189" s="78"/>
      <c r="U189" s="38"/>
      <c r="V189" s="38"/>
      <c r="W189" s="38"/>
      <c r="X189" s="38"/>
      <c r="Y189" s="38"/>
      <c r="Z189" s="38"/>
      <c r="AA189" s="38"/>
      <c r="AB189" s="38"/>
      <c r="AC189" s="38"/>
      <c r="AD189" s="38"/>
      <c r="AE189" s="38"/>
      <c r="AT189" s="19" t="s">
        <v>1062</v>
      </c>
      <c r="AU189" s="19" t="s">
        <v>82</v>
      </c>
    </row>
    <row r="190" s="2" customFormat="1" ht="16.5" customHeight="1">
      <c r="A190" s="38"/>
      <c r="B190" s="181"/>
      <c r="C190" s="182" t="s">
        <v>468</v>
      </c>
      <c r="D190" s="182" t="s">
        <v>259</v>
      </c>
      <c r="E190" s="183" t="s">
        <v>2497</v>
      </c>
      <c r="F190" s="184" t="s">
        <v>2498</v>
      </c>
      <c r="G190" s="185" t="s">
        <v>422</v>
      </c>
      <c r="H190" s="186">
        <v>45</v>
      </c>
      <c r="I190" s="187"/>
      <c r="J190" s="188">
        <f>ROUND(I190*H190,2)</f>
        <v>0</v>
      </c>
      <c r="K190" s="184" t="s">
        <v>2355</v>
      </c>
      <c r="L190" s="39"/>
      <c r="M190" s="189" t="s">
        <v>1</v>
      </c>
      <c r="N190" s="190" t="s">
        <v>40</v>
      </c>
      <c r="O190" s="77"/>
      <c r="P190" s="191">
        <f>O190*H190</f>
        <v>0</v>
      </c>
      <c r="Q190" s="191">
        <v>0</v>
      </c>
      <c r="R190" s="191">
        <f>Q190*H190</f>
        <v>0</v>
      </c>
      <c r="S190" s="191">
        <v>0</v>
      </c>
      <c r="T190" s="192">
        <f>S190*H190</f>
        <v>0</v>
      </c>
      <c r="U190" s="38"/>
      <c r="V190" s="38"/>
      <c r="W190" s="38"/>
      <c r="X190" s="38"/>
      <c r="Y190" s="38"/>
      <c r="Z190" s="38"/>
      <c r="AA190" s="38"/>
      <c r="AB190" s="38"/>
      <c r="AC190" s="38"/>
      <c r="AD190" s="38"/>
      <c r="AE190" s="38"/>
      <c r="AR190" s="193" t="s">
        <v>364</v>
      </c>
      <c r="AT190" s="193" t="s">
        <v>259</v>
      </c>
      <c r="AU190" s="193" t="s">
        <v>82</v>
      </c>
      <c r="AY190" s="19" t="s">
        <v>257</v>
      </c>
      <c r="BE190" s="194">
        <f>IF(N190="základní",J190,0)</f>
        <v>0</v>
      </c>
      <c r="BF190" s="194">
        <f>IF(N190="snížená",J190,0)</f>
        <v>0</v>
      </c>
      <c r="BG190" s="194">
        <f>IF(N190="zákl. přenesená",J190,0)</f>
        <v>0</v>
      </c>
      <c r="BH190" s="194">
        <f>IF(N190="sníž. přenesená",J190,0)</f>
        <v>0</v>
      </c>
      <c r="BI190" s="194">
        <f>IF(N190="nulová",J190,0)</f>
        <v>0</v>
      </c>
      <c r="BJ190" s="19" t="s">
        <v>82</v>
      </c>
      <c r="BK190" s="194">
        <f>ROUND(I190*H190,2)</f>
        <v>0</v>
      </c>
      <c r="BL190" s="19" t="s">
        <v>364</v>
      </c>
      <c r="BM190" s="193" t="s">
        <v>763</v>
      </c>
    </row>
    <row r="191" s="2" customFormat="1">
      <c r="A191" s="38"/>
      <c r="B191" s="39"/>
      <c r="C191" s="38"/>
      <c r="D191" s="196" t="s">
        <v>1062</v>
      </c>
      <c r="E191" s="38"/>
      <c r="F191" s="237" t="s">
        <v>4904</v>
      </c>
      <c r="G191" s="38"/>
      <c r="H191" s="38"/>
      <c r="I191" s="238"/>
      <c r="J191" s="38"/>
      <c r="K191" s="38"/>
      <c r="L191" s="39"/>
      <c r="M191" s="239"/>
      <c r="N191" s="240"/>
      <c r="O191" s="77"/>
      <c r="P191" s="77"/>
      <c r="Q191" s="77"/>
      <c r="R191" s="77"/>
      <c r="S191" s="77"/>
      <c r="T191" s="78"/>
      <c r="U191" s="38"/>
      <c r="V191" s="38"/>
      <c r="W191" s="38"/>
      <c r="X191" s="38"/>
      <c r="Y191" s="38"/>
      <c r="Z191" s="38"/>
      <c r="AA191" s="38"/>
      <c r="AB191" s="38"/>
      <c r="AC191" s="38"/>
      <c r="AD191" s="38"/>
      <c r="AE191" s="38"/>
      <c r="AT191" s="19" t="s">
        <v>1062</v>
      </c>
      <c r="AU191" s="19" t="s">
        <v>82</v>
      </c>
    </row>
    <row r="192" s="2" customFormat="1" ht="16.5" customHeight="1">
      <c r="A192" s="38"/>
      <c r="B192" s="181"/>
      <c r="C192" s="182" t="s">
        <v>476</v>
      </c>
      <c r="D192" s="182" t="s">
        <v>259</v>
      </c>
      <c r="E192" s="183" t="s">
        <v>2391</v>
      </c>
      <c r="F192" s="184" t="s">
        <v>2392</v>
      </c>
      <c r="G192" s="185" t="s">
        <v>1799</v>
      </c>
      <c r="H192" s="186">
        <v>40</v>
      </c>
      <c r="I192" s="187"/>
      <c r="J192" s="188">
        <f>ROUND(I192*H192,2)</f>
        <v>0</v>
      </c>
      <c r="K192" s="184" t="s">
        <v>2355</v>
      </c>
      <c r="L192" s="39"/>
      <c r="M192" s="189" t="s">
        <v>1</v>
      </c>
      <c r="N192" s="190" t="s">
        <v>40</v>
      </c>
      <c r="O192" s="77"/>
      <c r="P192" s="191">
        <f>O192*H192</f>
        <v>0</v>
      </c>
      <c r="Q192" s="191">
        <v>0</v>
      </c>
      <c r="R192" s="191">
        <f>Q192*H192</f>
        <v>0</v>
      </c>
      <c r="S192" s="191">
        <v>0</v>
      </c>
      <c r="T192" s="192">
        <f>S192*H192</f>
        <v>0</v>
      </c>
      <c r="U192" s="38"/>
      <c r="V192" s="38"/>
      <c r="W192" s="38"/>
      <c r="X192" s="38"/>
      <c r="Y192" s="38"/>
      <c r="Z192" s="38"/>
      <c r="AA192" s="38"/>
      <c r="AB192" s="38"/>
      <c r="AC192" s="38"/>
      <c r="AD192" s="38"/>
      <c r="AE192" s="38"/>
      <c r="AR192" s="193" t="s">
        <v>364</v>
      </c>
      <c r="AT192" s="193" t="s">
        <v>259</v>
      </c>
      <c r="AU192" s="193" t="s">
        <v>82</v>
      </c>
      <c r="AY192" s="19" t="s">
        <v>257</v>
      </c>
      <c r="BE192" s="194">
        <f>IF(N192="základní",J192,0)</f>
        <v>0</v>
      </c>
      <c r="BF192" s="194">
        <f>IF(N192="snížená",J192,0)</f>
        <v>0</v>
      </c>
      <c r="BG192" s="194">
        <f>IF(N192="zákl. přenesená",J192,0)</f>
        <v>0</v>
      </c>
      <c r="BH192" s="194">
        <f>IF(N192="sníž. přenesená",J192,0)</f>
        <v>0</v>
      </c>
      <c r="BI192" s="194">
        <f>IF(N192="nulová",J192,0)</f>
        <v>0</v>
      </c>
      <c r="BJ192" s="19" t="s">
        <v>82</v>
      </c>
      <c r="BK192" s="194">
        <f>ROUND(I192*H192,2)</f>
        <v>0</v>
      </c>
      <c r="BL192" s="19" t="s">
        <v>364</v>
      </c>
      <c r="BM192" s="193" t="s">
        <v>771</v>
      </c>
    </row>
    <row r="193" s="2" customFormat="1">
      <c r="A193" s="38"/>
      <c r="B193" s="39"/>
      <c r="C193" s="38"/>
      <c r="D193" s="196" t="s">
        <v>1062</v>
      </c>
      <c r="E193" s="38"/>
      <c r="F193" s="237" t="s">
        <v>4904</v>
      </c>
      <c r="G193" s="38"/>
      <c r="H193" s="38"/>
      <c r="I193" s="238"/>
      <c r="J193" s="38"/>
      <c r="K193" s="38"/>
      <c r="L193" s="39"/>
      <c r="M193" s="239"/>
      <c r="N193" s="240"/>
      <c r="O193" s="77"/>
      <c r="P193" s="77"/>
      <c r="Q193" s="77"/>
      <c r="R193" s="77"/>
      <c r="S193" s="77"/>
      <c r="T193" s="78"/>
      <c r="U193" s="38"/>
      <c r="V193" s="38"/>
      <c r="W193" s="38"/>
      <c r="X193" s="38"/>
      <c r="Y193" s="38"/>
      <c r="Z193" s="38"/>
      <c r="AA193" s="38"/>
      <c r="AB193" s="38"/>
      <c r="AC193" s="38"/>
      <c r="AD193" s="38"/>
      <c r="AE193" s="38"/>
      <c r="AT193" s="19" t="s">
        <v>1062</v>
      </c>
      <c r="AU193" s="19" t="s">
        <v>82</v>
      </c>
    </row>
    <row r="194" s="2" customFormat="1" ht="16.5" customHeight="1">
      <c r="A194" s="38"/>
      <c r="B194" s="181"/>
      <c r="C194" s="182" t="s">
        <v>484</v>
      </c>
      <c r="D194" s="182" t="s">
        <v>259</v>
      </c>
      <c r="E194" s="183" t="s">
        <v>4923</v>
      </c>
      <c r="F194" s="184" t="s">
        <v>4924</v>
      </c>
      <c r="G194" s="185" t="s">
        <v>416</v>
      </c>
      <c r="H194" s="186">
        <v>1</v>
      </c>
      <c r="I194" s="187"/>
      <c r="J194" s="188">
        <f>ROUND(I194*H194,2)</f>
        <v>0</v>
      </c>
      <c r="K194" s="184" t="s">
        <v>2351</v>
      </c>
      <c r="L194" s="39"/>
      <c r="M194" s="189" t="s">
        <v>1</v>
      </c>
      <c r="N194" s="190" t="s">
        <v>40</v>
      </c>
      <c r="O194" s="77"/>
      <c r="P194" s="191">
        <f>O194*H194</f>
        <v>0</v>
      </c>
      <c r="Q194" s="191">
        <v>0</v>
      </c>
      <c r="R194" s="191">
        <f>Q194*H194</f>
        <v>0</v>
      </c>
      <c r="S194" s="191">
        <v>0</v>
      </c>
      <c r="T194" s="192">
        <f>S194*H194</f>
        <v>0</v>
      </c>
      <c r="U194" s="38"/>
      <c r="V194" s="38"/>
      <c r="W194" s="38"/>
      <c r="X194" s="38"/>
      <c r="Y194" s="38"/>
      <c r="Z194" s="38"/>
      <c r="AA194" s="38"/>
      <c r="AB194" s="38"/>
      <c r="AC194" s="38"/>
      <c r="AD194" s="38"/>
      <c r="AE194" s="38"/>
      <c r="AR194" s="193" t="s">
        <v>364</v>
      </c>
      <c r="AT194" s="193" t="s">
        <v>259</v>
      </c>
      <c r="AU194" s="193" t="s">
        <v>82</v>
      </c>
      <c r="AY194" s="19" t="s">
        <v>257</v>
      </c>
      <c r="BE194" s="194">
        <f>IF(N194="základní",J194,0)</f>
        <v>0</v>
      </c>
      <c r="BF194" s="194">
        <f>IF(N194="snížená",J194,0)</f>
        <v>0</v>
      </c>
      <c r="BG194" s="194">
        <f>IF(N194="zákl. přenesená",J194,0)</f>
        <v>0</v>
      </c>
      <c r="BH194" s="194">
        <f>IF(N194="sníž. přenesená",J194,0)</f>
        <v>0</v>
      </c>
      <c r="BI194" s="194">
        <f>IF(N194="nulová",J194,0)</f>
        <v>0</v>
      </c>
      <c r="BJ194" s="19" t="s">
        <v>82</v>
      </c>
      <c r="BK194" s="194">
        <f>ROUND(I194*H194,2)</f>
        <v>0</v>
      </c>
      <c r="BL194" s="19" t="s">
        <v>364</v>
      </c>
      <c r="BM194" s="193" t="s">
        <v>783</v>
      </c>
    </row>
    <row r="195" s="2" customFormat="1">
      <c r="A195" s="38"/>
      <c r="B195" s="39"/>
      <c r="C195" s="38"/>
      <c r="D195" s="196" t="s">
        <v>1062</v>
      </c>
      <c r="E195" s="38"/>
      <c r="F195" s="237" t="s">
        <v>4904</v>
      </c>
      <c r="G195" s="38"/>
      <c r="H195" s="38"/>
      <c r="I195" s="238"/>
      <c r="J195" s="38"/>
      <c r="K195" s="38"/>
      <c r="L195" s="39"/>
      <c r="M195" s="239"/>
      <c r="N195" s="240"/>
      <c r="O195" s="77"/>
      <c r="P195" s="77"/>
      <c r="Q195" s="77"/>
      <c r="R195" s="77"/>
      <c r="S195" s="77"/>
      <c r="T195" s="78"/>
      <c r="U195" s="38"/>
      <c r="V195" s="38"/>
      <c r="W195" s="38"/>
      <c r="X195" s="38"/>
      <c r="Y195" s="38"/>
      <c r="Z195" s="38"/>
      <c r="AA195" s="38"/>
      <c r="AB195" s="38"/>
      <c r="AC195" s="38"/>
      <c r="AD195" s="38"/>
      <c r="AE195" s="38"/>
      <c r="AT195" s="19" t="s">
        <v>1062</v>
      </c>
      <c r="AU195" s="19" t="s">
        <v>82</v>
      </c>
    </row>
    <row r="196" s="2" customFormat="1" ht="24.15" customHeight="1">
      <c r="A196" s="38"/>
      <c r="B196" s="181"/>
      <c r="C196" s="182" t="s">
        <v>490</v>
      </c>
      <c r="D196" s="182" t="s">
        <v>259</v>
      </c>
      <c r="E196" s="183" t="s">
        <v>2499</v>
      </c>
      <c r="F196" s="184" t="s">
        <v>2500</v>
      </c>
      <c r="G196" s="185" t="s">
        <v>2422</v>
      </c>
      <c r="H196" s="246"/>
      <c r="I196" s="187"/>
      <c r="J196" s="188">
        <f>ROUND(I196*H196,2)</f>
        <v>0</v>
      </c>
      <c r="K196" s="184" t="s">
        <v>2355</v>
      </c>
      <c r="L196" s="39"/>
      <c r="M196" s="189" t="s">
        <v>1</v>
      </c>
      <c r="N196" s="190" t="s">
        <v>40</v>
      </c>
      <c r="O196" s="77"/>
      <c r="P196" s="191">
        <f>O196*H196</f>
        <v>0</v>
      </c>
      <c r="Q196" s="191">
        <v>0</v>
      </c>
      <c r="R196" s="191">
        <f>Q196*H196</f>
        <v>0</v>
      </c>
      <c r="S196" s="191">
        <v>0</v>
      </c>
      <c r="T196" s="192">
        <f>S196*H196</f>
        <v>0</v>
      </c>
      <c r="U196" s="38"/>
      <c r="V196" s="38"/>
      <c r="W196" s="38"/>
      <c r="X196" s="38"/>
      <c r="Y196" s="38"/>
      <c r="Z196" s="38"/>
      <c r="AA196" s="38"/>
      <c r="AB196" s="38"/>
      <c r="AC196" s="38"/>
      <c r="AD196" s="38"/>
      <c r="AE196" s="38"/>
      <c r="AR196" s="193" t="s">
        <v>364</v>
      </c>
      <c r="AT196" s="193" t="s">
        <v>259</v>
      </c>
      <c r="AU196" s="193" t="s">
        <v>82</v>
      </c>
      <c r="AY196" s="19" t="s">
        <v>257</v>
      </c>
      <c r="BE196" s="194">
        <f>IF(N196="základní",J196,0)</f>
        <v>0</v>
      </c>
      <c r="BF196" s="194">
        <f>IF(N196="snížená",J196,0)</f>
        <v>0</v>
      </c>
      <c r="BG196" s="194">
        <f>IF(N196="zákl. přenesená",J196,0)</f>
        <v>0</v>
      </c>
      <c r="BH196" s="194">
        <f>IF(N196="sníž. přenesená",J196,0)</f>
        <v>0</v>
      </c>
      <c r="BI196" s="194">
        <f>IF(N196="nulová",J196,0)</f>
        <v>0</v>
      </c>
      <c r="BJ196" s="19" t="s">
        <v>82</v>
      </c>
      <c r="BK196" s="194">
        <f>ROUND(I196*H196,2)</f>
        <v>0</v>
      </c>
      <c r="BL196" s="19" t="s">
        <v>364</v>
      </c>
      <c r="BM196" s="193" t="s">
        <v>796</v>
      </c>
    </row>
    <row r="197" s="2" customFormat="1">
      <c r="A197" s="38"/>
      <c r="B197" s="39"/>
      <c r="C197" s="38"/>
      <c r="D197" s="196" t="s">
        <v>1062</v>
      </c>
      <c r="E197" s="38"/>
      <c r="F197" s="237" t="s">
        <v>2441</v>
      </c>
      <c r="G197" s="38"/>
      <c r="H197" s="38"/>
      <c r="I197" s="238"/>
      <c r="J197" s="38"/>
      <c r="K197" s="38"/>
      <c r="L197" s="39"/>
      <c r="M197" s="239"/>
      <c r="N197" s="240"/>
      <c r="O197" s="77"/>
      <c r="P197" s="77"/>
      <c r="Q197" s="77"/>
      <c r="R197" s="77"/>
      <c r="S197" s="77"/>
      <c r="T197" s="78"/>
      <c r="U197" s="38"/>
      <c r="V197" s="38"/>
      <c r="W197" s="38"/>
      <c r="X197" s="38"/>
      <c r="Y197" s="38"/>
      <c r="Z197" s="38"/>
      <c r="AA197" s="38"/>
      <c r="AB197" s="38"/>
      <c r="AC197" s="38"/>
      <c r="AD197" s="38"/>
      <c r="AE197" s="38"/>
      <c r="AT197" s="19" t="s">
        <v>1062</v>
      </c>
      <c r="AU197" s="19" t="s">
        <v>82</v>
      </c>
    </row>
    <row r="198" s="12" customFormat="1" ht="25.92" customHeight="1">
      <c r="A198" s="12"/>
      <c r="B198" s="168"/>
      <c r="C198" s="12"/>
      <c r="D198" s="169" t="s">
        <v>74</v>
      </c>
      <c r="E198" s="170" t="s">
        <v>2501</v>
      </c>
      <c r="F198" s="170" t="s">
        <v>2502</v>
      </c>
      <c r="G198" s="12"/>
      <c r="H198" s="12"/>
      <c r="I198" s="171"/>
      <c r="J198" s="172">
        <f>BK198</f>
        <v>0</v>
      </c>
      <c r="K198" s="12"/>
      <c r="L198" s="168"/>
      <c r="M198" s="173"/>
      <c r="N198" s="174"/>
      <c r="O198" s="174"/>
      <c r="P198" s="175">
        <f>P199</f>
        <v>0</v>
      </c>
      <c r="Q198" s="174"/>
      <c r="R198" s="175">
        <f>R199</f>
        <v>0</v>
      </c>
      <c r="S198" s="174"/>
      <c r="T198" s="176">
        <f>T199</f>
        <v>0</v>
      </c>
      <c r="U198" s="12"/>
      <c r="V198" s="12"/>
      <c r="W198" s="12"/>
      <c r="X198" s="12"/>
      <c r="Y198" s="12"/>
      <c r="Z198" s="12"/>
      <c r="AA198" s="12"/>
      <c r="AB198" s="12"/>
      <c r="AC198" s="12"/>
      <c r="AD198" s="12"/>
      <c r="AE198" s="12"/>
      <c r="AR198" s="169" t="s">
        <v>82</v>
      </c>
      <c r="AT198" s="177" t="s">
        <v>74</v>
      </c>
      <c r="AU198" s="177" t="s">
        <v>75</v>
      </c>
      <c r="AY198" s="169" t="s">
        <v>257</v>
      </c>
      <c r="BK198" s="178">
        <f>BK199</f>
        <v>0</v>
      </c>
    </row>
    <row r="199" s="2" customFormat="1" ht="37.8" customHeight="1">
      <c r="A199" s="38"/>
      <c r="B199" s="181"/>
      <c r="C199" s="182" t="s">
        <v>496</v>
      </c>
      <c r="D199" s="182" t="s">
        <v>259</v>
      </c>
      <c r="E199" s="183" t="s">
        <v>2503</v>
      </c>
      <c r="F199" s="184" t="s">
        <v>2504</v>
      </c>
      <c r="G199" s="185" t="s">
        <v>2505</v>
      </c>
      <c r="H199" s="186">
        <v>32</v>
      </c>
      <c r="I199" s="187"/>
      <c r="J199" s="188">
        <f>ROUND(I199*H199,2)</f>
        <v>0</v>
      </c>
      <c r="K199" s="184" t="s">
        <v>2351</v>
      </c>
      <c r="L199" s="39"/>
      <c r="M199" s="241" t="s">
        <v>1</v>
      </c>
      <c r="N199" s="242" t="s">
        <v>40</v>
      </c>
      <c r="O199" s="243"/>
      <c r="P199" s="244">
        <f>O199*H199</f>
        <v>0</v>
      </c>
      <c r="Q199" s="244">
        <v>0</v>
      </c>
      <c r="R199" s="244">
        <f>Q199*H199</f>
        <v>0</v>
      </c>
      <c r="S199" s="244">
        <v>0</v>
      </c>
      <c r="T199" s="245">
        <f>S199*H199</f>
        <v>0</v>
      </c>
      <c r="U199" s="38"/>
      <c r="V199" s="38"/>
      <c r="W199" s="38"/>
      <c r="X199" s="38"/>
      <c r="Y199" s="38"/>
      <c r="Z199" s="38"/>
      <c r="AA199" s="38"/>
      <c r="AB199" s="38"/>
      <c r="AC199" s="38"/>
      <c r="AD199" s="38"/>
      <c r="AE199" s="38"/>
      <c r="AR199" s="193" t="s">
        <v>108</v>
      </c>
      <c r="AT199" s="193" t="s">
        <v>259</v>
      </c>
      <c r="AU199" s="193" t="s">
        <v>82</v>
      </c>
      <c r="AY199" s="19" t="s">
        <v>257</v>
      </c>
      <c r="BE199" s="194">
        <f>IF(N199="základní",J199,0)</f>
        <v>0</v>
      </c>
      <c r="BF199" s="194">
        <f>IF(N199="snížená",J199,0)</f>
        <v>0</v>
      </c>
      <c r="BG199" s="194">
        <f>IF(N199="zákl. přenesená",J199,0)</f>
        <v>0</v>
      </c>
      <c r="BH199" s="194">
        <f>IF(N199="sníž. přenesená",J199,0)</f>
        <v>0</v>
      </c>
      <c r="BI199" s="194">
        <f>IF(N199="nulová",J199,0)</f>
        <v>0</v>
      </c>
      <c r="BJ199" s="19" t="s">
        <v>82</v>
      </c>
      <c r="BK199" s="194">
        <f>ROUND(I199*H199,2)</f>
        <v>0</v>
      </c>
      <c r="BL199" s="19" t="s">
        <v>108</v>
      </c>
      <c r="BM199" s="193" t="s">
        <v>804</v>
      </c>
    </row>
    <row r="200" s="2" customFormat="1" ht="6.96" customHeight="1">
      <c r="A200" s="38"/>
      <c r="B200" s="60"/>
      <c r="C200" s="61"/>
      <c r="D200" s="61"/>
      <c r="E200" s="61"/>
      <c r="F200" s="61"/>
      <c r="G200" s="61"/>
      <c r="H200" s="61"/>
      <c r="I200" s="61"/>
      <c r="J200" s="61"/>
      <c r="K200" s="61"/>
      <c r="L200" s="39"/>
      <c r="M200" s="38"/>
      <c r="O200" s="38"/>
      <c r="P200" s="38"/>
      <c r="Q200" s="38"/>
      <c r="R200" s="38"/>
      <c r="S200" s="38"/>
      <c r="T200" s="38"/>
      <c r="U200" s="38"/>
      <c r="V200" s="38"/>
      <c r="W200" s="38"/>
      <c r="X200" s="38"/>
      <c r="Y200" s="38"/>
      <c r="Z200" s="38"/>
      <c r="AA200" s="38"/>
      <c r="AB200" s="38"/>
      <c r="AC200" s="38"/>
      <c r="AD200" s="38"/>
      <c r="AE200" s="38"/>
    </row>
  </sheetData>
  <autoFilter ref="C126:K199"/>
  <mergeCells count="15">
    <mergeCell ref="E7:H7"/>
    <mergeCell ref="E11:H11"/>
    <mergeCell ref="E9:H9"/>
    <mergeCell ref="E13:H13"/>
    <mergeCell ref="E22:H22"/>
    <mergeCell ref="E31:H31"/>
    <mergeCell ref="E85:H85"/>
    <mergeCell ref="E89:H89"/>
    <mergeCell ref="E87:H87"/>
    <mergeCell ref="E91:H91"/>
    <mergeCell ref="E113:H113"/>
    <mergeCell ref="E117:H117"/>
    <mergeCell ref="E115:H115"/>
    <mergeCell ref="E119:H119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34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8" t="s">
        <v>5</v>
      </c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188</v>
      </c>
    </row>
    <row r="3" s="1" customFormat="1" ht="6.96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2"/>
      <c r="AT3" s="19" t="s">
        <v>85</v>
      </c>
    </row>
    <row r="4" s="1" customFormat="1" ht="24.96" customHeight="1">
      <c r="B4" s="22"/>
      <c r="D4" s="23" t="s">
        <v>198</v>
      </c>
      <c r="L4" s="22"/>
      <c r="M4" s="130" t="s">
        <v>10</v>
      </c>
      <c r="AT4" s="19" t="s">
        <v>3</v>
      </c>
    </row>
    <row r="5" s="1" customFormat="1" ht="6.96" customHeight="1">
      <c r="B5" s="22"/>
      <c r="L5" s="22"/>
    </row>
    <row r="6" s="1" customFormat="1" ht="12" customHeight="1">
      <c r="B6" s="22"/>
      <c r="D6" s="32" t="s">
        <v>16</v>
      </c>
      <c r="L6" s="22"/>
    </row>
    <row r="7" s="1" customFormat="1" ht="16.5" customHeight="1">
      <c r="B7" s="22"/>
      <c r="E7" s="131" t="str">
        <f>'Rekapitulace stavby'!K6</f>
        <v>FNOL Novostavba Pavilonu B</v>
      </c>
      <c r="F7" s="32"/>
      <c r="G7" s="32"/>
      <c r="H7" s="32"/>
      <c r="L7" s="22"/>
    </row>
    <row r="8">
      <c r="B8" s="22"/>
      <c r="D8" s="32" t="s">
        <v>199</v>
      </c>
      <c r="L8" s="22"/>
    </row>
    <row r="9" s="1" customFormat="1" ht="16.5" customHeight="1">
      <c r="B9" s="22"/>
      <c r="E9" s="131" t="s">
        <v>200</v>
      </c>
      <c r="F9" s="1"/>
      <c r="G9" s="1"/>
      <c r="H9" s="1"/>
      <c r="L9" s="22"/>
    </row>
    <row r="10" s="1" customFormat="1" ht="12" customHeight="1">
      <c r="B10" s="22"/>
      <c r="D10" s="32" t="s">
        <v>201</v>
      </c>
      <c r="L10" s="22"/>
    </row>
    <row r="11" s="2" customFormat="1" ht="16.5" customHeight="1">
      <c r="A11" s="38"/>
      <c r="B11" s="39"/>
      <c r="C11" s="38"/>
      <c r="D11" s="38"/>
      <c r="E11" s="132" t="s">
        <v>4632</v>
      </c>
      <c r="F11" s="38"/>
      <c r="G11" s="38"/>
      <c r="H11" s="38"/>
      <c r="I11" s="38"/>
      <c r="J11" s="38"/>
      <c r="K11" s="38"/>
      <c r="L11" s="55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</row>
    <row r="12" s="2" customFormat="1" ht="12" customHeight="1">
      <c r="A12" s="38"/>
      <c r="B12" s="39"/>
      <c r="C12" s="38"/>
      <c r="D12" s="32" t="s">
        <v>203</v>
      </c>
      <c r="E12" s="38"/>
      <c r="F12" s="38"/>
      <c r="G12" s="38"/>
      <c r="H12" s="38"/>
      <c r="I12" s="38"/>
      <c r="J12" s="38"/>
      <c r="K12" s="38"/>
      <c r="L12" s="55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</row>
    <row r="13" s="2" customFormat="1" ht="16.5" customHeight="1">
      <c r="A13" s="38"/>
      <c r="B13" s="39"/>
      <c r="C13" s="38"/>
      <c r="D13" s="38"/>
      <c r="E13" s="67" t="s">
        <v>2506</v>
      </c>
      <c r="F13" s="38"/>
      <c r="G13" s="38"/>
      <c r="H13" s="38"/>
      <c r="I13" s="38"/>
      <c r="J13" s="38"/>
      <c r="K13" s="38"/>
      <c r="L13" s="55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="2" customFormat="1">
      <c r="A14" s="38"/>
      <c r="B14" s="39"/>
      <c r="C14" s="38"/>
      <c r="D14" s="38"/>
      <c r="E14" s="38"/>
      <c r="F14" s="38"/>
      <c r="G14" s="38"/>
      <c r="H14" s="38"/>
      <c r="I14" s="38"/>
      <c r="J14" s="38"/>
      <c r="K14" s="38"/>
      <c r="L14" s="55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="2" customFormat="1" ht="12" customHeight="1">
      <c r="A15" s="38"/>
      <c r="B15" s="39"/>
      <c r="C15" s="38"/>
      <c r="D15" s="32" t="s">
        <v>18</v>
      </c>
      <c r="E15" s="38"/>
      <c r="F15" s="27" t="s">
        <v>1</v>
      </c>
      <c r="G15" s="38"/>
      <c r="H15" s="38"/>
      <c r="I15" s="32" t="s">
        <v>19</v>
      </c>
      <c r="J15" s="27" t="s">
        <v>1</v>
      </c>
      <c r="K15" s="38"/>
      <c r="L15" s="55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6" s="2" customFormat="1" ht="12" customHeight="1">
      <c r="A16" s="38"/>
      <c r="B16" s="39"/>
      <c r="C16" s="38"/>
      <c r="D16" s="32" t="s">
        <v>20</v>
      </c>
      <c r="E16" s="38"/>
      <c r="F16" s="27" t="s">
        <v>21</v>
      </c>
      <c r="G16" s="38"/>
      <c r="H16" s="38"/>
      <c r="I16" s="32" t="s">
        <v>22</v>
      </c>
      <c r="J16" s="69" t="str">
        <f>'Rekapitulace stavby'!AN8</f>
        <v>8. 4. 2023</v>
      </c>
      <c r="K16" s="38"/>
      <c r="L16" s="55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</row>
    <row r="17" s="2" customFormat="1" ht="10.8" customHeight="1">
      <c r="A17" s="38"/>
      <c r="B17" s="39"/>
      <c r="C17" s="38"/>
      <c r="D17" s="38"/>
      <c r="E17" s="38"/>
      <c r="F17" s="38"/>
      <c r="G17" s="38"/>
      <c r="H17" s="38"/>
      <c r="I17" s="38"/>
      <c r="J17" s="38"/>
      <c r="K17" s="38"/>
      <c r="L17" s="55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</row>
    <row r="18" s="2" customFormat="1" ht="12" customHeight="1">
      <c r="A18" s="38"/>
      <c r="B18" s="39"/>
      <c r="C18" s="38"/>
      <c r="D18" s="32" t="s">
        <v>24</v>
      </c>
      <c r="E18" s="38"/>
      <c r="F18" s="38"/>
      <c r="G18" s="38"/>
      <c r="H18" s="38"/>
      <c r="I18" s="32" t="s">
        <v>25</v>
      </c>
      <c r="J18" s="27" t="str">
        <f>IF('Rekapitulace stavby'!AN10="","",'Rekapitulace stavby'!AN10)</f>
        <v/>
      </c>
      <c r="K18" s="38"/>
      <c r="L18" s="55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</row>
    <row r="19" s="2" customFormat="1" ht="18" customHeight="1">
      <c r="A19" s="38"/>
      <c r="B19" s="39"/>
      <c r="C19" s="38"/>
      <c r="D19" s="38"/>
      <c r="E19" s="27" t="str">
        <f>IF('Rekapitulace stavby'!E11="","",'Rekapitulace stavby'!E11)</f>
        <v>Fakultní nemocnice Olomouc</v>
      </c>
      <c r="F19" s="38"/>
      <c r="G19" s="38"/>
      <c r="H19" s="38"/>
      <c r="I19" s="32" t="s">
        <v>27</v>
      </c>
      <c r="J19" s="27" t="str">
        <f>IF('Rekapitulace stavby'!AN11="","",'Rekapitulace stavby'!AN11)</f>
        <v/>
      </c>
      <c r="K19" s="38"/>
      <c r="L19" s="55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</row>
    <row r="20" s="2" customFormat="1" ht="6.96" customHeight="1">
      <c r="A20" s="38"/>
      <c r="B20" s="39"/>
      <c r="C20" s="38"/>
      <c r="D20" s="38"/>
      <c r="E20" s="38"/>
      <c r="F20" s="38"/>
      <c r="G20" s="38"/>
      <c r="H20" s="38"/>
      <c r="I20" s="38"/>
      <c r="J20" s="38"/>
      <c r="K20" s="38"/>
      <c r="L20" s="55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</row>
    <row r="21" s="2" customFormat="1" ht="12" customHeight="1">
      <c r="A21" s="38"/>
      <c r="B21" s="39"/>
      <c r="C21" s="38"/>
      <c r="D21" s="32" t="s">
        <v>28</v>
      </c>
      <c r="E21" s="38"/>
      <c r="F21" s="38"/>
      <c r="G21" s="38"/>
      <c r="H21" s="38"/>
      <c r="I21" s="32" t="s">
        <v>25</v>
      </c>
      <c r="J21" s="33" t="str">
        <f>'Rekapitulace stavby'!AN13</f>
        <v>Vyplň údaj</v>
      </c>
      <c r="K21" s="38"/>
      <c r="L21" s="55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</row>
    <row r="22" s="2" customFormat="1" ht="18" customHeight="1">
      <c r="A22" s="38"/>
      <c r="B22" s="39"/>
      <c r="C22" s="38"/>
      <c r="D22" s="38"/>
      <c r="E22" s="33" t="str">
        <f>'Rekapitulace stavby'!E14</f>
        <v>Vyplň údaj</v>
      </c>
      <c r="F22" s="27"/>
      <c r="G22" s="27"/>
      <c r="H22" s="27"/>
      <c r="I22" s="32" t="s">
        <v>27</v>
      </c>
      <c r="J22" s="33" t="str">
        <f>'Rekapitulace stavby'!AN14</f>
        <v>Vyplň údaj</v>
      </c>
      <c r="K22" s="38"/>
      <c r="L22" s="55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</row>
    <row r="23" s="2" customFormat="1" ht="6.96" customHeight="1">
      <c r="A23" s="38"/>
      <c r="B23" s="39"/>
      <c r="C23" s="38"/>
      <c r="D23" s="38"/>
      <c r="E23" s="38"/>
      <c r="F23" s="38"/>
      <c r="G23" s="38"/>
      <c r="H23" s="38"/>
      <c r="I23" s="38"/>
      <c r="J23" s="38"/>
      <c r="K23" s="38"/>
      <c r="L23" s="55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</row>
    <row r="24" s="2" customFormat="1" ht="12" customHeight="1">
      <c r="A24" s="38"/>
      <c r="B24" s="39"/>
      <c r="C24" s="38"/>
      <c r="D24" s="32" t="s">
        <v>30</v>
      </c>
      <c r="E24" s="38"/>
      <c r="F24" s="38"/>
      <c r="G24" s="38"/>
      <c r="H24" s="38"/>
      <c r="I24" s="32" t="s">
        <v>25</v>
      </c>
      <c r="J24" s="27" t="str">
        <f>IF('Rekapitulace stavby'!AN16="","",'Rekapitulace stavby'!AN16)</f>
        <v/>
      </c>
      <c r="K24" s="38"/>
      <c r="L24" s="55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</row>
    <row r="25" s="2" customFormat="1" ht="18" customHeight="1">
      <c r="A25" s="38"/>
      <c r="B25" s="39"/>
      <c r="C25" s="38"/>
      <c r="D25" s="38"/>
      <c r="E25" s="27" t="str">
        <f>IF('Rekapitulace stavby'!E17="","",'Rekapitulace stavby'!E17)</f>
        <v>LTProjekt, EP Rožnov</v>
      </c>
      <c r="F25" s="38"/>
      <c r="G25" s="38"/>
      <c r="H25" s="38"/>
      <c r="I25" s="32" t="s">
        <v>27</v>
      </c>
      <c r="J25" s="27" t="str">
        <f>IF('Rekapitulace stavby'!AN17="","",'Rekapitulace stavby'!AN17)</f>
        <v/>
      </c>
      <c r="K25" s="38"/>
      <c r="L25" s="55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</row>
    <row r="26" s="2" customFormat="1" ht="6.96" customHeight="1">
      <c r="A26" s="38"/>
      <c r="B26" s="39"/>
      <c r="C26" s="38"/>
      <c r="D26" s="38"/>
      <c r="E26" s="38"/>
      <c r="F26" s="38"/>
      <c r="G26" s="38"/>
      <c r="H26" s="38"/>
      <c r="I26" s="38"/>
      <c r="J26" s="38"/>
      <c r="K26" s="38"/>
      <c r="L26" s="55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="2" customFormat="1" ht="12" customHeight="1">
      <c r="A27" s="38"/>
      <c r="B27" s="39"/>
      <c r="C27" s="38"/>
      <c r="D27" s="32" t="s">
        <v>33</v>
      </c>
      <c r="E27" s="38"/>
      <c r="F27" s="38"/>
      <c r="G27" s="38"/>
      <c r="H27" s="38"/>
      <c r="I27" s="32" t="s">
        <v>25</v>
      </c>
      <c r="J27" s="27" t="str">
        <f>IF('Rekapitulace stavby'!AN19="","",'Rekapitulace stavby'!AN19)</f>
        <v/>
      </c>
      <c r="K27" s="38"/>
      <c r="L27" s="55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</row>
    <row r="28" s="2" customFormat="1" ht="18" customHeight="1">
      <c r="A28" s="38"/>
      <c r="B28" s="39"/>
      <c r="C28" s="38"/>
      <c r="D28" s="38"/>
      <c r="E28" s="27" t="str">
        <f>IF('Rekapitulace stavby'!E20="","",'Rekapitulace stavby'!E20)</f>
        <v xml:space="preserve"> </v>
      </c>
      <c r="F28" s="38"/>
      <c r="G28" s="38"/>
      <c r="H28" s="38"/>
      <c r="I28" s="32" t="s">
        <v>27</v>
      </c>
      <c r="J28" s="27" t="str">
        <f>IF('Rekapitulace stavby'!AN20="","",'Rekapitulace stavby'!AN20)</f>
        <v/>
      </c>
      <c r="K28" s="38"/>
      <c r="L28" s="55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="2" customFormat="1" ht="6.96" customHeight="1">
      <c r="A29" s="38"/>
      <c r="B29" s="39"/>
      <c r="C29" s="38"/>
      <c r="D29" s="38"/>
      <c r="E29" s="38"/>
      <c r="F29" s="38"/>
      <c r="G29" s="38"/>
      <c r="H29" s="38"/>
      <c r="I29" s="38"/>
      <c r="J29" s="38"/>
      <c r="K29" s="38"/>
      <c r="L29" s="55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</row>
    <row r="30" s="2" customFormat="1" ht="12" customHeight="1">
      <c r="A30" s="38"/>
      <c r="B30" s="39"/>
      <c r="C30" s="38"/>
      <c r="D30" s="32" t="s">
        <v>34</v>
      </c>
      <c r="E30" s="38"/>
      <c r="F30" s="38"/>
      <c r="G30" s="38"/>
      <c r="H30" s="38"/>
      <c r="I30" s="38"/>
      <c r="J30" s="38"/>
      <c r="K30" s="38"/>
      <c r="L30" s="55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="8" customFormat="1" ht="47.25" customHeight="1">
      <c r="A31" s="133"/>
      <c r="B31" s="134"/>
      <c r="C31" s="133"/>
      <c r="D31" s="133"/>
      <c r="E31" s="36" t="s">
        <v>2507</v>
      </c>
      <c r="F31" s="36"/>
      <c r="G31" s="36"/>
      <c r="H31" s="36"/>
      <c r="I31" s="133"/>
      <c r="J31" s="133"/>
      <c r="K31" s="133"/>
      <c r="L31" s="135"/>
      <c r="S31" s="133"/>
      <c r="T31" s="133"/>
      <c r="U31" s="133"/>
      <c r="V31" s="133"/>
      <c r="W31" s="133"/>
      <c r="X31" s="133"/>
      <c r="Y31" s="133"/>
      <c r="Z31" s="133"/>
      <c r="AA31" s="133"/>
      <c r="AB31" s="133"/>
      <c r="AC31" s="133"/>
      <c r="AD31" s="133"/>
      <c r="AE31" s="133"/>
    </row>
    <row r="32" s="2" customFormat="1" ht="6.96" customHeight="1">
      <c r="A32" s="38"/>
      <c r="B32" s="39"/>
      <c r="C32" s="38"/>
      <c r="D32" s="38"/>
      <c r="E32" s="38"/>
      <c r="F32" s="38"/>
      <c r="G32" s="38"/>
      <c r="H32" s="38"/>
      <c r="I32" s="38"/>
      <c r="J32" s="38"/>
      <c r="K32" s="38"/>
      <c r="L32" s="55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="2" customFormat="1" ht="6.96" customHeight="1">
      <c r="A33" s="38"/>
      <c r="B33" s="39"/>
      <c r="C33" s="38"/>
      <c r="D33" s="90"/>
      <c r="E33" s="90"/>
      <c r="F33" s="90"/>
      <c r="G33" s="90"/>
      <c r="H33" s="90"/>
      <c r="I33" s="90"/>
      <c r="J33" s="90"/>
      <c r="K33" s="90"/>
      <c r="L33" s="55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="2" customFormat="1" ht="25.44" customHeight="1">
      <c r="A34" s="38"/>
      <c r="B34" s="39"/>
      <c r="C34" s="38"/>
      <c r="D34" s="136" t="s">
        <v>35</v>
      </c>
      <c r="E34" s="38"/>
      <c r="F34" s="38"/>
      <c r="G34" s="38"/>
      <c r="H34" s="38"/>
      <c r="I34" s="38"/>
      <c r="J34" s="96">
        <f>ROUND(J126, 2)</f>
        <v>0</v>
      </c>
      <c r="K34" s="38"/>
      <c r="L34" s="55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s="2" customFormat="1" ht="6.96" customHeight="1">
      <c r="A35" s="38"/>
      <c r="B35" s="39"/>
      <c r="C35" s="38"/>
      <c r="D35" s="90"/>
      <c r="E35" s="90"/>
      <c r="F35" s="90"/>
      <c r="G35" s="90"/>
      <c r="H35" s="90"/>
      <c r="I35" s="90"/>
      <c r="J35" s="90"/>
      <c r="K35" s="90"/>
      <c r="L35" s="55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s="2" customFormat="1" ht="14.4" customHeight="1">
      <c r="A36" s="38"/>
      <c r="B36" s="39"/>
      <c r="C36" s="38"/>
      <c r="D36" s="38"/>
      <c r="E36" s="38"/>
      <c r="F36" s="43" t="s">
        <v>37</v>
      </c>
      <c r="G36" s="38"/>
      <c r="H36" s="38"/>
      <c r="I36" s="43" t="s">
        <v>36</v>
      </c>
      <c r="J36" s="43" t="s">
        <v>38</v>
      </c>
      <c r="K36" s="38"/>
      <c r="L36" s="55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s="2" customFormat="1" ht="14.4" customHeight="1">
      <c r="A37" s="38"/>
      <c r="B37" s="39"/>
      <c r="C37" s="38"/>
      <c r="D37" s="132" t="s">
        <v>39</v>
      </c>
      <c r="E37" s="32" t="s">
        <v>40</v>
      </c>
      <c r="F37" s="137">
        <f>ROUND((SUM(BE126:BE144)),  2)</f>
        <v>0</v>
      </c>
      <c r="G37" s="38"/>
      <c r="H37" s="38"/>
      <c r="I37" s="138">
        <v>0.20999999999999999</v>
      </c>
      <c r="J37" s="137">
        <f>ROUND(((SUM(BE126:BE144))*I37),  2)</f>
        <v>0</v>
      </c>
      <c r="K37" s="38"/>
      <c r="L37" s="55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s="2" customFormat="1" ht="14.4" customHeight="1">
      <c r="A38" s="38"/>
      <c r="B38" s="39"/>
      <c r="C38" s="38"/>
      <c r="D38" s="38"/>
      <c r="E38" s="32" t="s">
        <v>41</v>
      </c>
      <c r="F38" s="137">
        <f>ROUND((SUM(BF126:BF144)),  2)</f>
        <v>0</v>
      </c>
      <c r="G38" s="38"/>
      <c r="H38" s="38"/>
      <c r="I38" s="138">
        <v>0.14999999999999999</v>
      </c>
      <c r="J38" s="137">
        <f>ROUND(((SUM(BF126:BF144))*I38),  2)</f>
        <v>0</v>
      </c>
      <c r="K38" s="38"/>
      <c r="L38" s="55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hidden="1" s="2" customFormat="1" ht="14.4" customHeight="1">
      <c r="A39" s="38"/>
      <c r="B39" s="39"/>
      <c r="C39" s="38"/>
      <c r="D39" s="38"/>
      <c r="E39" s="32" t="s">
        <v>42</v>
      </c>
      <c r="F39" s="137">
        <f>ROUND((SUM(BG126:BG144)),  2)</f>
        <v>0</v>
      </c>
      <c r="G39" s="38"/>
      <c r="H39" s="38"/>
      <c r="I39" s="138">
        <v>0.20999999999999999</v>
      </c>
      <c r="J39" s="137">
        <f>0</f>
        <v>0</v>
      </c>
      <c r="K39" s="38"/>
      <c r="L39" s="55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hidden="1" s="2" customFormat="1" ht="14.4" customHeight="1">
      <c r="A40" s="38"/>
      <c r="B40" s="39"/>
      <c r="C40" s="38"/>
      <c r="D40" s="38"/>
      <c r="E40" s="32" t="s">
        <v>43</v>
      </c>
      <c r="F40" s="137">
        <f>ROUND((SUM(BH126:BH144)),  2)</f>
        <v>0</v>
      </c>
      <c r="G40" s="38"/>
      <c r="H40" s="38"/>
      <c r="I40" s="138">
        <v>0.14999999999999999</v>
      </c>
      <c r="J40" s="137">
        <f>0</f>
        <v>0</v>
      </c>
      <c r="K40" s="38"/>
      <c r="L40" s="55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hidden="1" s="2" customFormat="1" ht="14.4" customHeight="1">
      <c r="A41" s="38"/>
      <c r="B41" s="39"/>
      <c r="C41" s="38"/>
      <c r="D41" s="38"/>
      <c r="E41" s="32" t="s">
        <v>44</v>
      </c>
      <c r="F41" s="137">
        <f>ROUND((SUM(BI126:BI144)),  2)</f>
        <v>0</v>
      </c>
      <c r="G41" s="38"/>
      <c r="H41" s="38"/>
      <c r="I41" s="138">
        <v>0</v>
      </c>
      <c r="J41" s="137">
        <f>0</f>
        <v>0</v>
      </c>
      <c r="K41" s="38"/>
      <c r="L41" s="55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</row>
    <row r="42" s="2" customFormat="1" ht="6.96" customHeight="1">
      <c r="A42" s="38"/>
      <c r="B42" s="39"/>
      <c r="C42" s="38"/>
      <c r="D42" s="38"/>
      <c r="E42" s="38"/>
      <c r="F42" s="38"/>
      <c r="G42" s="38"/>
      <c r="H42" s="38"/>
      <c r="I42" s="38"/>
      <c r="J42" s="38"/>
      <c r="K42" s="38"/>
      <c r="L42" s="55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</row>
    <row r="43" s="2" customFormat="1" ht="25.44" customHeight="1">
      <c r="A43" s="38"/>
      <c r="B43" s="39"/>
      <c r="C43" s="139"/>
      <c r="D43" s="140" t="s">
        <v>45</v>
      </c>
      <c r="E43" s="81"/>
      <c r="F43" s="81"/>
      <c r="G43" s="141" t="s">
        <v>46</v>
      </c>
      <c r="H43" s="142" t="s">
        <v>47</v>
      </c>
      <c r="I43" s="81"/>
      <c r="J43" s="143">
        <f>SUM(J34:J41)</f>
        <v>0</v>
      </c>
      <c r="K43" s="144"/>
      <c r="L43" s="55"/>
      <c r="S43" s="38"/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</row>
    <row r="44" s="2" customFormat="1" ht="14.4" customHeight="1">
      <c r="A44" s="38"/>
      <c r="B44" s="39"/>
      <c r="C44" s="38"/>
      <c r="D44" s="38"/>
      <c r="E44" s="38"/>
      <c r="F44" s="38"/>
      <c r="G44" s="38"/>
      <c r="H44" s="38"/>
      <c r="I44" s="38"/>
      <c r="J44" s="38"/>
      <c r="K44" s="38"/>
      <c r="L44" s="55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</row>
    <row r="45" s="1" customFormat="1" ht="14.4" customHeight="1">
      <c r="B45" s="22"/>
      <c r="L45" s="22"/>
    </row>
    <row r="46" s="1" customFormat="1" ht="14.4" customHeight="1">
      <c r="B46" s="22"/>
      <c r="L46" s="22"/>
    </row>
    <row r="47" s="1" customFormat="1" ht="14.4" customHeight="1">
      <c r="B47" s="22"/>
      <c r="L47" s="22"/>
    </row>
    <row r="48" s="1" customFormat="1" ht="14.4" customHeight="1">
      <c r="B48" s="22"/>
      <c r="L48" s="22"/>
    </row>
    <row r="49" s="1" customFormat="1" ht="14.4" customHeight="1">
      <c r="B49" s="22"/>
      <c r="L49" s="22"/>
    </row>
    <row r="50" s="2" customFormat="1" ht="14.4" customHeight="1">
      <c r="B50" s="55"/>
      <c r="D50" s="56" t="s">
        <v>48</v>
      </c>
      <c r="E50" s="57"/>
      <c r="F50" s="57"/>
      <c r="G50" s="56" t="s">
        <v>49</v>
      </c>
      <c r="H50" s="57"/>
      <c r="I50" s="57"/>
      <c r="J50" s="57"/>
      <c r="K50" s="57"/>
      <c r="L50" s="55"/>
    </row>
    <row r="51">
      <c r="B51" s="22"/>
      <c r="L51" s="22"/>
    </row>
    <row r="52">
      <c r="B52" s="22"/>
      <c r="L52" s="22"/>
    </row>
    <row r="53">
      <c r="B53" s="22"/>
      <c r="L53" s="22"/>
    </row>
    <row r="54">
      <c r="B54" s="22"/>
      <c r="L54" s="22"/>
    </row>
    <row r="55">
      <c r="B55" s="22"/>
      <c r="L55" s="22"/>
    </row>
    <row r="56">
      <c r="B56" s="22"/>
      <c r="L56" s="22"/>
    </row>
    <row r="57">
      <c r="B57" s="22"/>
      <c r="L57" s="22"/>
    </row>
    <row r="58">
      <c r="B58" s="22"/>
      <c r="L58" s="22"/>
    </row>
    <row r="59">
      <c r="B59" s="22"/>
      <c r="L59" s="22"/>
    </row>
    <row r="60">
      <c r="B60" s="22"/>
      <c r="L60" s="22"/>
    </row>
    <row r="61" s="2" customFormat="1">
      <c r="A61" s="38"/>
      <c r="B61" s="39"/>
      <c r="C61" s="38"/>
      <c r="D61" s="58" t="s">
        <v>50</v>
      </c>
      <c r="E61" s="41"/>
      <c r="F61" s="145" t="s">
        <v>51</v>
      </c>
      <c r="G61" s="58" t="s">
        <v>50</v>
      </c>
      <c r="H61" s="41"/>
      <c r="I61" s="41"/>
      <c r="J61" s="146" t="s">
        <v>51</v>
      </c>
      <c r="K61" s="41"/>
      <c r="L61" s="55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</row>
    <row r="62">
      <c r="B62" s="22"/>
      <c r="L62" s="22"/>
    </row>
    <row r="63">
      <c r="B63" s="22"/>
      <c r="L63" s="22"/>
    </row>
    <row r="64">
      <c r="B64" s="22"/>
      <c r="L64" s="22"/>
    </row>
    <row r="65" s="2" customFormat="1">
      <c r="A65" s="38"/>
      <c r="B65" s="39"/>
      <c r="C65" s="38"/>
      <c r="D65" s="56" t="s">
        <v>52</v>
      </c>
      <c r="E65" s="59"/>
      <c r="F65" s="59"/>
      <c r="G65" s="56" t="s">
        <v>53</v>
      </c>
      <c r="H65" s="59"/>
      <c r="I65" s="59"/>
      <c r="J65" s="59"/>
      <c r="K65" s="59"/>
      <c r="L65" s="55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</row>
    <row r="66">
      <c r="B66" s="22"/>
      <c r="L66" s="22"/>
    </row>
    <row r="67">
      <c r="B67" s="22"/>
      <c r="L67" s="22"/>
    </row>
    <row r="68">
      <c r="B68" s="22"/>
      <c r="L68" s="22"/>
    </row>
    <row r="69">
      <c r="B69" s="22"/>
      <c r="L69" s="22"/>
    </row>
    <row r="70">
      <c r="B70" s="22"/>
      <c r="L70" s="22"/>
    </row>
    <row r="71">
      <c r="B71" s="22"/>
      <c r="L71" s="22"/>
    </row>
    <row r="72">
      <c r="B72" s="22"/>
      <c r="L72" s="22"/>
    </row>
    <row r="73">
      <c r="B73" s="22"/>
      <c r="L73" s="22"/>
    </row>
    <row r="74">
      <c r="B74" s="22"/>
      <c r="L74" s="22"/>
    </row>
    <row r="75">
      <c r="B75" s="22"/>
      <c r="L75" s="22"/>
    </row>
    <row r="76" s="2" customFormat="1">
      <c r="A76" s="38"/>
      <c r="B76" s="39"/>
      <c r="C76" s="38"/>
      <c r="D76" s="58" t="s">
        <v>50</v>
      </c>
      <c r="E76" s="41"/>
      <c r="F76" s="145" t="s">
        <v>51</v>
      </c>
      <c r="G76" s="58" t="s">
        <v>50</v>
      </c>
      <c r="H76" s="41"/>
      <c r="I76" s="41"/>
      <c r="J76" s="146" t="s">
        <v>51</v>
      </c>
      <c r="K76" s="41"/>
      <c r="L76" s="55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</row>
    <row r="77" s="2" customFormat="1" ht="14.4" customHeight="1">
      <c r="A77" s="38"/>
      <c r="B77" s="60"/>
      <c r="C77" s="61"/>
      <c r="D77" s="61"/>
      <c r="E77" s="61"/>
      <c r="F77" s="61"/>
      <c r="G77" s="61"/>
      <c r="H77" s="61"/>
      <c r="I77" s="61"/>
      <c r="J77" s="61"/>
      <c r="K77" s="61"/>
      <c r="L77" s="55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</row>
    <row r="81" s="2" customFormat="1" ht="6.96" customHeight="1">
      <c r="A81" s="38"/>
      <c r="B81" s="62"/>
      <c r="C81" s="63"/>
      <c r="D81" s="63"/>
      <c r="E81" s="63"/>
      <c r="F81" s="63"/>
      <c r="G81" s="63"/>
      <c r="H81" s="63"/>
      <c r="I81" s="63"/>
      <c r="J81" s="63"/>
      <c r="K81" s="63"/>
      <c r="L81" s="55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</row>
    <row r="82" s="2" customFormat="1" ht="24.96" customHeight="1">
      <c r="A82" s="38"/>
      <c r="B82" s="39"/>
      <c r="C82" s="23" t="s">
        <v>206</v>
      </c>
      <c r="D82" s="38"/>
      <c r="E82" s="38"/>
      <c r="F82" s="38"/>
      <c r="G82" s="38"/>
      <c r="H82" s="38"/>
      <c r="I82" s="38"/>
      <c r="J82" s="38"/>
      <c r="K82" s="38"/>
      <c r="L82" s="55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</row>
    <row r="83" s="2" customFormat="1" ht="6.96" customHeight="1">
      <c r="A83" s="38"/>
      <c r="B83" s="39"/>
      <c r="C83" s="38"/>
      <c r="D83" s="38"/>
      <c r="E83" s="38"/>
      <c r="F83" s="38"/>
      <c r="G83" s="38"/>
      <c r="H83" s="38"/>
      <c r="I83" s="38"/>
      <c r="J83" s="38"/>
      <c r="K83" s="38"/>
      <c r="L83" s="55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</row>
    <row r="84" s="2" customFormat="1" ht="12" customHeight="1">
      <c r="A84" s="38"/>
      <c r="B84" s="39"/>
      <c r="C84" s="32" t="s">
        <v>16</v>
      </c>
      <c r="D84" s="38"/>
      <c r="E84" s="38"/>
      <c r="F84" s="38"/>
      <c r="G84" s="38"/>
      <c r="H84" s="38"/>
      <c r="I84" s="38"/>
      <c r="J84" s="38"/>
      <c r="K84" s="38"/>
      <c r="L84" s="55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</row>
    <row r="85" s="2" customFormat="1" ht="16.5" customHeight="1">
      <c r="A85" s="38"/>
      <c r="B85" s="39"/>
      <c r="C85" s="38"/>
      <c r="D85" s="38"/>
      <c r="E85" s="131" t="str">
        <f>E7</f>
        <v>FNOL Novostavba Pavilonu B</v>
      </c>
      <c r="F85" s="32"/>
      <c r="G85" s="32"/>
      <c r="H85" s="32"/>
      <c r="I85" s="38"/>
      <c r="J85" s="38"/>
      <c r="K85" s="38"/>
      <c r="L85" s="55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</row>
    <row r="86" s="1" customFormat="1" ht="12" customHeight="1">
      <c r="B86" s="22"/>
      <c r="C86" s="32" t="s">
        <v>199</v>
      </c>
      <c r="L86" s="22"/>
    </row>
    <row r="87" s="1" customFormat="1" ht="16.5" customHeight="1">
      <c r="B87" s="22"/>
      <c r="E87" s="131" t="s">
        <v>200</v>
      </c>
      <c r="F87" s="1"/>
      <c r="G87" s="1"/>
      <c r="H87" s="1"/>
      <c r="L87" s="22"/>
    </row>
    <row r="88" s="1" customFormat="1" ht="12" customHeight="1">
      <c r="B88" s="22"/>
      <c r="C88" s="32" t="s">
        <v>201</v>
      </c>
      <c r="L88" s="22"/>
    </row>
    <row r="89" s="2" customFormat="1" ht="16.5" customHeight="1">
      <c r="A89" s="38"/>
      <c r="B89" s="39"/>
      <c r="C89" s="38"/>
      <c r="D89" s="38"/>
      <c r="E89" s="132" t="s">
        <v>4632</v>
      </c>
      <c r="F89" s="38"/>
      <c r="G89" s="38"/>
      <c r="H89" s="38"/>
      <c r="I89" s="38"/>
      <c r="J89" s="38"/>
      <c r="K89" s="38"/>
      <c r="L89" s="55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</row>
    <row r="90" s="2" customFormat="1" ht="12" customHeight="1">
      <c r="A90" s="38"/>
      <c r="B90" s="39"/>
      <c r="C90" s="32" t="s">
        <v>203</v>
      </c>
      <c r="D90" s="38"/>
      <c r="E90" s="38"/>
      <c r="F90" s="38"/>
      <c r="G90" s="38"/>
      <c r="H90" s="38"/>
      <c r="I90" s="38"/>
      <c r="J90" s="38"/>
      <c r="K90" s="38"/>
      <c r="L90" s="55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</row>
    <row r="91" s="2" customFormat="1" ht="16.5" customHeight="1">
      <c r="A91" s="38"/>
      <c r="B91" s="39"/>
      <c r="C91" s="38"/>
      <c r="D91" s="38"/>
      <c r="E91" s="67" t="str">
        <f>E13</f>
        <v>D.1.4b - Vytápění</v>
      </c>
      <c r="F91" s="38"/>
      <c r="G91" s="38"/>
      <c r="H91" s="38"/>
      <c r="I91" s="38"/>
      <c r="J91" s="38"/>
      <c r="K91" s="38"/>
      <c r="L91" s="55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</row>
    <row r="92" s="2" customFormat="1" ht="6.96" customHeight="1">
      <c r="A92" s="38"/>
      <c r="B92" s="39"/>
      <c r="C92" s="38"/>
      <c r="D92" s="38"/>
      <c r="E92" s="38"/>
      <c r="F92" s="38"/>
      <c r="G92" s="38"/>
      <c r="H92" s="38"/>
      <c r="I92" s="38"/>
      <c r="J92" s="38"/>
      <c r="K92" s="38"/>
      <c r="L92" s="55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</row>
    <row r="93" s="2" customFormat="1" ht="12" customHeight="1">
      <c r="A93" s="38"/>
      <c r="B93" s="39"/>
      <c r="C93" s="32" t="s">
        <v>20</v>
      </c>
      <c r="D93" s="38"/>
      <c r="E93" s="38"/>
      <c r="F93" s="27" t="str">
        <f>F16</f>
        <v xml:space="preserve"> </v>
      </c>
      <c r="G93" s="38"/>
      <c r="H93" s="38"/>
      <c r="I93" s="32" t="s">
        <v>22</v>
      </c>
      <c r="J93" s="69" t="str">
        <f>IF(J16="","",J16)</f>
        <v>8. 4. 2023</v>
      </c>
      <c r="K93" s="38"/>
      <c r="L93" s="55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</row>
    <row r="94" s="2" customFormat="1" ht="6.96" customHeight="1">
      <c r="A94" s="38"/>
      <c r="B94" s="39"/>
      <c r="C94" s="38"/>
      <c r="D94" s="38"/>
      <c r="E94" s="38"/>
      <c r="F94" s="38"/>
      <c r="G94" s="38"/>
      <c r="H94" s="38"/>
      <c r="I94" s="38"/>
      <c r="J94" s="38"/>
      <c r="K94" s="38"/>
      <c r="L94" s="55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</row>
    <row r="95" s="2" customFormat="1" ht="15.15" customHeight="1">
      <c r="A95" s="38"/>
      <c r="B95" s="39"/>
      <c r="C95" s="32" t="s">
        <v>24</v>
      </c>
      <c r="D95" s="38"/>
      <c r="E95" s="38"/>
      <c r="F95" s="27" t="str">
        <f>E19</f>
        <v>Fakultní nemocnice Olomouc</v>
      </c>
      <c r="G95" s="38"/>
      <c r="H95" s="38"/>
      <c r="I95" s="32" t="s">
        <v>30</v>
      </c>
      <c r="J95" s="36" t="str">
        <f>E25</f>
        <v>LTProjekt, EP Rožnov</v>
      </c>
      <c r="K95" s="38"/>
      <c r="L95" s="55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</row>
    <row r="96" s="2" customFormat="1" ht="15.15" customHeight="1">
      <c r="A96" s="38"/>
      <c r="B96" s="39"/>
      <c r="C96" s="32" t="s">
        <v>28</v>
      </c>
      <c r="D96" s="38"/>
      <c r="E96" s="38"/>
      <c r="F96" s="27" t="str">
        <f>IF(E22="","",E22)</f>
        <v>Vyplň údaj</v>
      </c>
      <c r="G96" s="38"/>
      <c r="H96" s="38"/>
      <c r="I96" s="32" t="s">
        <v>33</v>
      </c>
      <c r="J96" s="36" t="str">
        <f>E28</f>
        <v xml:space="preserve"> </v>
      </c>
      <c r="K96" s="38"/>
      <c r="L96" s="55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</row>
    <row r="97" s="2" customFormat="1" ht="10.32" customHeight="1">
      <c r="A97" s="38"/>
      <c r="B97" s="39"/>
      <c r="C97" s="38"/>
      <c r="D97" s="38"/>
      <c r="E97" s="38"/>
      <c r="F97" s="38"/>
      <c r="G97" s="38"/>
      <c r="H97" s="38"/>
      <c r="I97" s="38"/>
      <c r="J97" s="38"/>
      <c r="K97" s="38"/>
      <c r="L97" s="55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</row>
    <row r="98" s="2" customFormat="1" ht="29.28" customHeight="1">
      <c r="A98" s="38"/>
      <c r="B98" s="39"/>
      <c r="C98" s="147" t="s">
        <v>207</v>
      </c>
      <c r="D98" s="139"/>
      <c r="E98" s="139"/>
      <c r="F98" s="139"/>
      <c r="G98" s="139"/>
      <c r="H98" s="139"/>
      <c r="I98" s="139"/>
      <c r="J98" s="148" t="s">
        <v>208</v>
      </c>
      <c r="K98" s="139"/>
      <c r="L98" s="55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</row>
    <row r="99" s="2" customFormat="1" ht="10.32" customHeight="1">
      <c r="A99" s="38"/>
      <c r="B99" s="39"/>
      <c r="C99" s="38"/>
      <c r="D99" s="38"/>
      <c r="E99" s="38"/>
      <c r="F99" s="38"/>
      <c r="G99" s="38"/>
      <c r="H99" s="38"/>
      <c r="I99" s="38"/>
      <c r="J99" s="38"/>
      <c r="K99" s="38"/>
      <c r="L99" s="55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</row>
    <row r="100" s="2" customFormat="1" ht="22.8" customHeight="1">
      <c r="A100" s="38"/>
      <c r="B100" s="39"/>
      <c r="C100" s="149" t="s">
        <v>209</v>
      </c>
      <c r="D100" s="38"/>
      <c r="E100" s="38"/>
      <c r="F100" s="38"/>
      <c r="G100" s="38"/>
      <c r="H100" s="38"/>
      <c r="I100" s="38"/>
      <c r="J100" s="96">
        <f>J126</f>
        <v>0</v>
      </c>
      <c r="K100" s="38"/>
      <c r="L100" s="55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  <c r="AU100" s="19" t="s">
        <v>210</v>
      </c>
    </row>
    <row r="101" s="9" customFormat="1" ht="24.96" customHeight="1">
      <c r="A101" s="9"/>
      <c r="B101" s="150"/>
      <c r="C101" s="9"/>
      <c r="D101" s="151" t="s">
        <v>4437</v>
      </c>
      <c r="E101" s="152"/>
      <c r="F101" s="152"/>
      <c r="G101" s="152"/>
      <c r="H101" s="152"/>
      <c r="I101" s="152"/>
      <c r="J101" s="153">
        <f>J127</f>
        <v>0</v>
      </c>
      <c r="K101" s="9"/>
      <c r="L101" s="150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</row>
    <row r="102" s="9" customFormat="1" ht="24.96" customHeight="1">
      <c r="A102" s="9"/>
      <c r="B102" s="150"/>
      <c r="C102" s="9"/>
      <c r="D102" s="151" t="s">
        <v>2346</v>
      </c>
      <c r="E102" s="152"/>
      <c r="F102" s="152"/>
      <c r="G102" s="152"/>
      <c r="H102" s="152"/>
      <c r="I102" s="152"/>
      <c r="J102" s="153">
        <f>J143</f>
        <v>0</v>
      </c>
      <c r="K102" s="9"/>
      <c r="L102" s="150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</row>
    <row r="103" s="2" customFormat="1" ht="21.84" customHeight="1">
      <c r="A103" s="38"/>
      <c r="B103" s="39"/>
      <c r="C103" s="38"/>
      <c r="D103" s="38"/>
      <c r="E103" s="38"/>
      <c r="F103" s="38"/>
      <c r="G103" s="38"/>
      <c r="H103" s="38"/>
      <c r="I103" s="38"/>
      <c r="J103" s="38"/>
      <c r="K103" s="38"/>
      <c r="L103" s="55"/>
      <c r="S103" s="38"/>
      <c r="T103" s="38"/>
      <c r="U103" s="38"/>
      <c r="V103" s="38"/>
      <c r="W103" s="38"/>
      <c r="X103" s="38"/>
      <c r="Y103" s="38"/>
      <c r="Z103" s="38"/>
      <c r="AA103" s="38"/>
      <c r="AB103" s="38"/>
      <c r="AC103" s="38"/>
      <c r="AD103" s="38"/>
      <c r="AE103" s="38"/>
    </row>
    <row r="104" s="2" customFormat="1" ht="6.96" customHeight="1">
      <c r="A104" s="38"/>
      <c r="B104" s="60"/>
      <c r="C104" s="61"/>
      <c r="D104" s="61"/>
      <c r="E104" s="61"/>
      <c r="F104" s="61"/>
      <c r="G104" s="61"/>
      <c r="H104" s="61"/>
      <c r="I104" s="61"/>
      <c r="J104" s="61"/>
      <c r="K104" s="61"/>
      <c r="L104" s="55"/>
      <c r="S104" s="38"/>
      <c r="T104" s="38"/>
      <c r="U104" s="38"/>
      <c r="V104" s="38"/>
      <c r="W104" s="38"/>
      <c r="X104" s="38"/>
      <c r="Y104" s="38"/>
      <c r="Z104" s="38"/>
      <c r="AA104" s="38"/>
      <c r="AB104" s="38"/>
      <c r="AC104" s="38"/>
      <c r="AD104" s="38"/>
      <c r="AE104" s="38"/>
    </row>
    <row r="108" s="2" customFormat="1" ht="6.96" customHeight="1">
      <c r="A108" s="38"/>
      <c r="B108" s="62"/>
      <c r="C108" s="63"/>
      <c r="D108" s="63"/>
      <c r="E108" s="63"/>
      <c r="F108" s="63"/>
      <c r="G108" s="63"/>
      <c r="H108" s="63"/>
      <c r="I108" s="63"/>
      <c r="J108" s="63"/>
      <c r="K108" s="63"/>
      <c r="L108" s="55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</row>
    <row r="109" s="2" customFormat="1" ht="24.96" customHeight="1">
      <c r="A109" s="38"/>
      <c r="B109" s="39"/>
      <c r="C109" s="23" t="s">
        <v>242</v>
      </c>
      <c r="D109" s="38"/>
      <c r="E109" s="38"/>
      <c r="F109" s="38"/>
      <c r="G109" s="38"/>
      <c r="H109" s="38"/>
      <c r="I109" s="38"/>
      <c r="J109" s="38"/>
      <c r="K109" s="38"/>
      <c r="L109" s="55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</row>
    <row r="110" s="2" customFormat="1" ht="6.96" customHeight="1">
      <c r="A110" s="38"/>
      <c r="B110" s="39"/>
      <c r="C110" s="38"/>
      <c r="D110" s="38"/>
      <c r="E110" s="38"/>
      <c r="F110" s="38"/>
      <c r="G110" s="38"/>
      <c r="H110" s="38"/>
      <c r="I110" s="38"/>
      <c r="J110" s="38"/>
      <c r="K110" s="38"/>
      <c r="L110" s="55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</row>
    <row r="111" s="2" customFormat="1" ht="12" customHeight="1">
      <c r="A111" s="38"/>
      <c r="B111" s="39"/>
      <c r="C111" s="32" t="s">
        <v>16</v>
      </c>
      <c r="D111" s="38"/>
      <c r="E111" s="38"/>
      <c r="F111" s="38"/>
      <c r="G111" s="38"/>
      <c r="H111" s="38"/>
      <c r="I111" s="38"/>
      <c r="J111" s="38"/>
      <c r="K111" s="38"/>
      <c r="L111" s="55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</row>
    <row r="112" s="2" customFormat="1" ht="16.5" customHeight="1">
      <c r="A112" s="38"/>
      <c r="B112" s="39"/>
      <c r="C112" s="38"/>
      <c r="D112" s="38"/>
      <c r="E112" s="131" t="str">
        <f>E7</f>
        <v>FNOL Novostavba Pavilonu B</v>
      </c>
      <c r="F112" s="32"/>
      <c r="G112" s="32"/>
      <c r="H112" s="32"/>
      <c r="I112" s="38"/>
      <c r="J112" s="38"/>
      <c r="K112" s="38"/>
      <c r="L112" s="55"/>
      <c r="S112" s="38"/>
      <c r="T112" s="38"/>
      <c r="U112" s="38"/>
      <c r="V112" s="38"/>
      <c r="W112" s="38"/>
      <c r="X112" s="38"/>
      <c r="Y112" s="38"/>
      <c r="Z112" s="38"/>
      <c r="AA112" s="38"/>
      <c r="AB112" s="38"/>
      <c r="AC112" s="38"/>
      <c r="AD112" s="38"/>
      <c r="AE112" s="38"/>
    </row>
    <row r="113" s="1" customFormat="1" ht="12" customHeight="1">
      <c r="B113" s="22"/>
      <c r="C113" s="32" t="s">
        <v>199</v>
      </c>
      <c r="L113" s="22"/>
    </row>
    <row r="114" s="1" customFormat="1" ht="16.5" customHeight="1">
      <c r="B114" s="22"/>
      <c r="E114" s="131" t="s">
        <v>200</v>
      </c>
      <c r="F114" s="1"/>
      <c r="G114" s="1"/>
      <c r="H114" s="1"/>
      <c r="L114" s="22"/>
    </row>
    <row r="115" s="1" customFormat="1" ht="12" customHeight="1">
      <c r="B115" s="22"/>
      <c r="C115" s="32" t="s">
        <v>201</v>
      </c>
      <c r="L115" s="22"/>
    </row>
    <row r="116" s="2" customFormat="1" ht="16.5" customHeight="1">
      <c r="A116" s="38"/>
      <c r="B116" s="39"/>
      <c r="C116" s="38"/>
      <c r="D116" s="38"/>
      <c r="E116" s="132" t="s">
        <v>4632</v>
      </c>
      <c r="F116" s="38"/>
      <c r="G116" s="38"/>
      <c r="H116" s="38"/>
      <c r="I116" s="38"/>
      <c r="J116" s="38"/>
      <c r="K116" s="38"/>
      <c r="L116" s="55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</row>
    <row r="117" s="2" customFormat="1" ht="12" customHeight="1">
      <c r="A117" s="38"/>
      <c r="B117" s="39"/>
      <c r="C117" s="32" t="s">
        <v>203</v>
      </c>
      <c r="D117" s="38"/>
      <c r="E117" s="38"/>
      <c r="F117" s="38"/>
      <c r="G117" s="38"/>
      <c r="H117" s="38"/>
      <c r="I117" s="38"/>
      <c r="J117" s="38"/>
      <c r="K117" s="38"/>
      <c r="L117" s="55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</row>
    <row r="118" s="2" customFormat="1" ht="16.5" customHeight="1">
      <c r="A118" s="38"/>
      <c r="B118" s="39"/>
      <c r="C118" s="38"/>
      <c r="D118" s="38"/>
      <c r="E118" s="67" t="str">
        <f>E13</f>
        <v>D.1.4b - Vytápění</v>
      </c>
      <c r="F118" s="38"/>
      <c r="G118" s="38"/>
      <c r="H118" s="38"/>
      <c r="I118" s="38"/>
      <c r="J118" s="38"/>
      <c r="K118" s="38"/>
      <c r="L118" s="55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</row>
    <row r="119" s="2" customFormat="1" ht="6.96" customHeight="1">
      <c r="A119" s="38"/>
      <c r="B119" s="39"/>
      <c r="C119" s="38"/>
      <c r="D119" s="38"/>
      <c r="E119" s="38"/>
      <c r="F119" s="38"/>
      <c r="G119" s="38"/>
      <c r="H119" s="38"/>
      <c r="I119" s="38"/>
      <c r="J119" s="38"/>
      <c r="K119" s="38"/>
      <c r="L119" s="55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</row>
    <row r="120" s="2" customFormat="1" ht="12" customHeight="1">
      <c r="A120" s="38"/>
      <c r="B120" s="39"/>
      <c r="C120" s="32" t="s">
        <v>20</v>
      </c>
      <c r="D120" s="38"/>
      <c r="E120" s="38"/>
      <c r="F120" s="27" t="str">
        <f>F16</f>
        <v xml:space="preserve"> </v>
      </c>
      <c r="G120" s="38"/>
      <c r="H120" s="38"/>
      <c r="I120" s="32" t="s">
        <v>22</v>
      </c>
      <c r="J120" s="69" t="str">
        <f>IF(J16="","",J16)</f>
        <v>8. 4. 2023</v>
      </c>
      <c r="K120" s="38"/>
      <c r="L120" s="55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</row>
    <row r="121" s="2" customFormat="1" ht="6.96" customHeight="1">
      <c r="A121" s="38"/>
      <c r="B121" s="39"/>
      <c r="C121" s="38"/>
      <c r="D121" s="38"/>
      <c r="E121" s="38"/>
      <c r="F121" s="38"/>
      <c r="G121" s="38"/>
      <c r="H121" s="38"/>
      <c r="I121" s="38"/>
      <c r="J121" s="38"/>
      <c r="K121" s="38"/>
      <c r="L121" s="55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</row>
    <row r="122" s="2" customFormat="1" ht="15.15" customHeight="1">
      <c r="A122" s="38"/>
      <c r="B122" s="39"/>
      <c r="C122" s="32" t="s">
        <v>24</v>
      </c>
      <c r="D122" s="38"/>
      <c r="E122" s="38"/>
      <c r="F122" s="27" t="str">
        <f>E19</f>
        <v>Fakultní nemocnice Olomouc</v>
      </c>
      <c r="G122" s="38"/>
      <c r="H122" s="38"/>
      <c r="I122" s="32" t="s">
        <v>30</v>
      </c>
      <c r="J122" s="36" t="str">
        <f>E25</f>
        <v>LTProjekt, EP Rožnov</v>
      </c>
      <c r="K122" s="38"/>
      <c r="L122" s="55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</row>
    <row r="123" s="2" customFormat="1" ht="15.15" customHeight="1">
      <c r="A123" s="38"/>
      <c r="B123" s="39"/>
      <c r="C123" s="32" t="s">
        <v>28</v>
      </c>
      <c r="D123" s="38"/>
      <c r="E123" s="38"/>
      <c r="F123" s="27" t="str">
        <f>IF(E22="","",E22)</f>
        <v>Vyplň údaj</v>
      </c>
      <c r="G123" s="38"/>
      <c r="H123" s="38"/>
      <c r="I123" s="32" t="s">
        <v>33</v>
      </c>
      <c r="J123" s="36" t="str">
        <f>E28</f>
        <v xml:space="preserve"> </v>
      </c>
      <c r="K123" s="38"/>
      <c r="L123" s="55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</row>
    <row r="124" s="2" customFormat="1" ht="10.32" customHeight="1">
      <c r="A124" s="38"/>
      <c r="B124" s="39"/>
      <c r="C124" s="38"/>
      <c r="D124" s="38"/>
      <c r="E124" s="38"/>
      <c r="F124" s="38"/>
      <c r="G124" s="38"/>
      <c r="H124" s="38"/>
      <c r="I124" s="38"/>
      <c r="J124" s="38"/>
      <c r="K124" s="38"/>
      <c r="L124" s="55"/>
      <c r="S124" s="38"/>
      <c r="T124" s="38"/>
      <c r="U124" s="38"/>
      <c r="V124" s="38"/>
      <c r="W124" s="38"/>
      <c r="X124" s="38"/>
      <c r="Y124" s="38"/>
      <c r="Z124" s="38"/>
      <c r="AA124" s="38"/>
      <c r="AB124" s="38"/>
      <c r="AC124" s="38"/>
      <c r="AD124" s="38"/>
      <c r="AE124" s="38"/>
    </row>
    <row r="125" s="11" customFormat="1" ht="29.28" customHeight="1">
      <c r="A125" s="158"/>
      <c r="B125" s="159"/>
      <c r="C125" s="160" t="s">
        <v>243</v>
      </c>
      <c r="D125" s="161" t="s">
        <v>60</v>
      </c>
      <c r="E125" s="161" t="s">
        <v>56</v>
      </c>
      <c r="F125" s="161" t="s">
        <v>57</v>
      </c>
      <c r="G125" s="161" t="s">
        <v>244</v>
      </c>
      <c r="H125" s="161" t="s">
        <v>245</v>
      </c>
      <c r="I125" s="161" t="s">
        <v>246</v>
      </c>
      <c r="J125" s="161" t="s">
        <v>208</v>
      </c>
      <c r="K125" s="162" t="s">
        <v>247</v>
      </c>
      <c r="L125" s="163"/>
      <c r="M125" s="86" t="s">
        <v>1</v>
      </c>
      <c r="N125" s="87" t="s">
        <v>39</v>
      </c>
      <c r="O125" s="87" t="s">
        <v>248</v>
      </c>
      <c r="P125" s="87" t="s">
        <v>249</v>
      </c>
      <c r="Q125" s="87" t="s">
        <v>250</v>
      </c>
      <c r="R125" s="87" t="s">
        <v>251</v>
      </c>
      <c r="S125" s="87" t="s">
        <v>252</v>
      </c>
      <c r="T125" s="88" t="s">
        <v>253</v>
      </c>
      <c r="U125" s="158"/>
      <c r="V125" s="158"/>
      <c r="W125" s="158"/>
      <c r="X125" s="158"/>
      <c r="Y125" s="158"/>
      <c r="Z125" s="158"/>
      <c r="AA125" s="158"/>
      <c r="AB125" s="158"/>
      <c r="AC125" s="158"/>
      <c r="AD125" s="158"/>
      <c r="AE125" s="158"/>
    </row>
    <row r="126" s="2" customFormat="1" ht="22.8" customHeight="1">
      <c r="A126" s="38"/>
      <c r="B126" s="39"/>
      <c r="C126" s="93" t="s">
        <v>254</v>
      </c>
      <c r="D126" s="38"/>
      <c r="E126" s="38"/>
      <c r="F126" s="38"/>
      <c r="G126" s="38"/>
      <c r="H126" s="38"/>
      <c r="I126" s="38"/>
      <c r="J126" s="164">
        <f>BK126</f>
        <v>0</v>
      </c>
      <c r="K126" s="38"/>
      <c r="L126" s="39"/>
      <c r="M126" s="89"/>
      <c r="N126" s="73"/>
      <c r="O126" s="90"/>
      <c r="P126" s="165">
        <f>P127+P143</f>
        <v>0</v>
      </c>
      <c r="Q126" s="90"/>
      <c r="R126" s="165">
        <f>R127+R143</f>
        <v>0</v>
      </c>
      <c r="S126" s="90"/>
      <c r="T126" s="166">
        <f>T127+T143</f>
        <v>0</v>
      </c>
      <c r="U126" s="38"/>
      <c r="V126" s="38"/>
      <c r="W126" s="38"/>
      <c r="X126" s="38"/>
      <c r="Y126" s="38"/>
      <c r="Z126" s="38"/>
      <c r="AA126" s="38"/>
      <c r="AB126" s="38"/>
      <c r="AC126" s="38"/>
      <c r="AD126" s="38"/>
      <c r="AE126" s="38"/>
      <c r="AT126" s="19" t="s">
        <v>74</v>
      </c>
      <c r="AU126" s="19" t="s">
        <v>210</v>
      </c>
      <c r="BK126" s="167">
        <f>BK127+BK143</f>
        <v>0</v>
      </c>
    </row>
    <row r="127" s="12" customFormat="1" ht="25.92" customHeight="1">
      <c r="A127" s="12"/>
      <c r="B127" s="168"/>
      <c r="C127" s="12"/>
      <c r="D127" s="169" t="s">
        <v>74</v>
      </c>
      <c r="E127" s="170" t="s">
        <v>2509</v>
      </c>
      <c r="F127" s="170" t="s">
        <v>4438</v>
      </c>
      <c r="G127" s="12"/>
      <c r="H127" s="12"/>
      <c r="I127" s="171"/>
      <c r="J127" s="172">
        <f>BK127</f>
        <v>0</v>
      </c>
      <c r="K127" s="12"/>
      <c r="L127" s="168"/>
      <c r="M127" s="173"/>
      <c r="N127" s="174"/>
      <c r="O127" s="174"/>
      <c r="P127" s="175">
        <f>SUM(P128:P142)</f>
        <v>0</v>
      </c>
      <c r="Q127" s="174"/>
      <c r="R127" s="175">
        <f>SUM(R128:R142)</f>
        <v>0</v>
      </c>
      <c r="S127" s="174"/>
      <c r="T127" s="176">
        <f>SUM(T128:T142)</f>
        <v>0</v>
      </c>
      <c r="U127" s="12"/>
      <c r="V127" s="12"/>
      <c r="W127" s="12"/>
      <c r="X127" s="12"/>
      <c r="Y127" s="12"/>
      <c r="Z127" s="12"/>
      <c r="AA127" s="12"/>
      <c r="AB127" s="12"/>
      <c r="AC127" s="12"/>
      <c r="AD127" s="12"/>
      <c r="AE127" s="12"/>
      <c r="AR127" s="169" t="s">
        <v>82</v>
      </c>
      <c r="AT127" s="177" t="s">
        <v>74</v>
      </c>
      <c r="AU127" s="177" t="s">
        <v>75</v>
      </c>
      <c r="AY127" s="169" t="s">
        <v>257</v>
      </c>
      <c r="BK127" s="178">
        <f>SUM(BK128:BK142)</f>
        <v>0</v>
      </c>
    </row>
    <row r="128" s="2" customFormat="1" ht="33" customHeight="1">
      <c r="A128" s="38"/>
      <c r="B128" s="181"/>
      <c r="C128" s="182" t="s">
        <v>82</v>
      </c>
      <c r="D128" s="182" t="s">
        <v>259</v>
      </c>
      <c r="E128" s="183" t="s">
        <v>2517</v>
      </c>
      <c r="F128" s="184" t="s">
        <v>2518</v>
      </c>
      <c r="G128" s="185" t="s">
        <v>422</v>
      </c>
      <c r="H128" s="186">
        <v>10</v>
      </c>
      <c r="I128" s="187"/>
      <c r="J128" s="188">
        <f>ROUND(I128*H128,2)</f>
        <v>0</v>
      </c>
      <c r="K128" s="184" t="s">
        <v>2355</v>
      </c>
      <c r="L128" s="39"/>
      <c r="M128" s="189" t="s">
        <v>1</v>
      </c>
      <c r="N128" s="190" t="s">
        <v>40</v>
      </c>
      <c r="O128" s="77"/>
      <c r="P128" s="191">
        <f>O128*H128</f>
        <v>0</v>
      </c>
      <c r="Q128" s="191">
        <v>0</v>
      </c>
      <c r="R128" s="191">
        <f>Q128*H128</f>
        <v>0</v>
      </c>
      <c r="S128" s="191">
        <v>0</v>
      </c>
      <c r="T128" s="192">
        <f>S128*H128</f>
        <v>0</v>
      </c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  <c r="AR128" s="193" t="s">
        <v>108</v>
      </c>
      <c r="AT128" s="193" t="s">
        <v>259</v>
      </c>
      <c r="AU128" s="193" t="s">
        <v>82</v>
      </c>
      <c r="AY128" s="19" t="s">
        <v>257</v>
      </c>
      <c r="BE128" s="194">
        <f>IF(N128="základní",J128,0)</f>
        <v>0</v>
      </c>
      <c r="BF128" s="194">
        <f>IF(N128="snížená",J128,0)</f>
        <v>0</v>
      </c>
      <c r="BG128" s="194">
        <f>IF(N128="zákl. přenesená",J128,0)</f>
        <v>0</v>
      </c>
      <c r="BH128" s="194">
        <f>IF(N128="sníž. přenesená",J128,0)</f>
        <v>0</v>
      </c>
      <c r="BI128" s="194">
        <f>IF(N128="nulová",J128,0)</f>
        <v>0</v>
      </c>
      <c r="BJ128" s="19" t="s">
        <v>82</v>
      </c>
      <c r="BK128" s="194">
        <f>ROUND(I128*H128,2)</f>
        <v>0</v>
      </c>
      <c r="BL128" s="19" t="s">
        <v>108</v>
      </c>
      <c r="BM128" s="193" t="s">
        <v>85</v>
      </c>
    </row>
    <row r="129" s="2" customFormat="1">
      <c r="A129" s="38"/>
      <c r="B129" s="39"/>
      <c r="C129" s="38"/>
      <c r="D129" s="196" t="s">
        <v>1062</v>
      </c>
      <c r="E129" s="38"/>
      <c r="F129" s="237" t="s">
        <v>4925</v>
      </c>
      <c r="G129" s="38"/>
      <c r="H129" s="38"/>
      <c r="I129" s="238"/>
      <c r="J129" s="38"/>
      <c r="K129" s="38"/>
      <c r="L129" s="39"/>
      <c r="M129" s="239"/>
      <c r="N129" s="240"/>
      <c r="O129" s="77"/>
      <c r="P129" s="77"/>
      <c r="Q129" s="77"/>
      <c r="R129" s="77"/>
      <c r="S129" s="77"/>
      <c r="T129" s="78"/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  <c r="AT129" s="19" t="s">
        <v>1062</v>
      </c>
      <c r="AU129" s="19" t="s">
        <v>82</v>
      </c>
    </row>
    <row r="130" s="2" customFormat="1" ht="24.15" customHeight="1">
      <c r="A130" s="38"/>
      <c r="B130" s="181"/>
      <c r="C130" s="182" t="s">
        <v>85</v>
      </c>
      <c r="D130" s="182" t="s">
        <v>259</v>
      </c>
      <c r="E130" s="183" t="s">
        <v>2525</v>
      </c>
      <c r="F130" s="184" t="s">
        <v>2526</v>
      </c>
      <c r="G130" s="185" t="s">
        <v>422</v>
      </c>
      <c r="H130" s="186">
        <v>10</v>
      </c>
      <c r="I130" s="187"/>
      <c r="J130" s="188">
        <f>ROUND(I130*H130,2)</f>
        <v>0</v>
      </c>
      <c r="K130" s="184" t="s">
        <v>2355</v>
      </c>
      <c r="L130" s="39"/>
      <c r="M130" s="189" t="s">
        <v>1</v>
      </c>
      <c r="N130" s="190" t="s">
        <v>40</v>
      </c>
      <c r="O130" s="77"/>
      <c r="P130" s="191">
        <f>O130*H130</f>
        <v>0</v>
      </c>
      <c r="Q130" s="191">
        <v>0</v>
      </c>
      <c r="R130" s="191">
        <f>Q130*H130</f>
        <v>0</v>
      </c>
      <c r="S130" s="191">
        <v>0</v>
      </c>
      <c r="T130" s="192">
        <f>S130*H130</f>
        <v>0</v>
      </c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  <c r="AR130" s="193" t="s">
        <v>108</v>
      </c>
      <c r="AT130" s="193" t="s">
        <v>259</v>
      </c>
      <c r="AU130" s="193" t="s">
        <v>82</v>
      </c>
      <c r="AY130" s="19" t="s">
        <v>257</v>
      </c>
      <c r="BE130" s="194">
        <f>IF(N130="základní",J130,0)</f>
        <v>0</v>
      </c>
      <c r="BF130" s="194">
        <f>IF(N130="snížená",J130,0)</f>
        <v>0</v>
      </c>
      <c r="BG130" s="194">
        <f>IF(N130="zákl. přenesená",J130,0)</f>
        <v>0</v>
      </c>
      <c r="BH130" s="194">
        <f>IF(N130="sníž. přenesená",J130,0)</f>
        <v>0</v>
      </c>
      <c r="BI130" s="194">
        <f>IF(N130="nulová",J130,0)</f>
        <v>0</v>
      </c>
      <c r="BJ130" s="19" t="s">
        <v>82</v>
      </c>
      <c r="BK130" s="194">
        <f>ROUND(I130*H130,2)</f>
        <v>0</v>
      </c>
      <c r="BL130" s="19" t="s">
        <v>108</v>
      </c>
      <c r="BM130" s="193" t="s">
        <v>108</v>
      </c>
    </row>
    <row r="131" s="2" customFormat="1">
      <c r="A131" s="38"/>
      <c r="B131" s="39"/>
      <c r="C131" s="38"/>
      <c r="D131" s="196" t="s">
        <v>1062</v>
      </c>
      <c r="E131" s="38"/>
      <c r="F131" s="237" t="s">
        <v>4926</v>
      </c>
      <c r="G131" s="38"/>
      <c r="H131" s="38"/>
      <c r="I131" s="238"/>
      <c r="J131" s="38"/>
      <c r="K131" s="38"/>
      <c r="L131" s="39"/>
      <c r="M131" s="239"/>
      <c r="N131" s="240"/>
      <c r="O131" s="77"/>
      <c r="P131" s="77"/>
      <c r="Q131" s="77"/>
      <c r="R131" s="77"/>
      <c r="S131" s="77"/>
      <c r="T131" s="78"/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T131" s="19" t="s">
        <v>1062</v>
      </c>
      <c r="AU131" s="19" t="s">
        <v>82</v>
      </c>
    </row>
    <row r="132" s="2" customFormat="1" ht="24.15" customHeight="1">
      <c r="A132" s="38"/>
      <c r="B132" s="181"/>
      <c r="C132" s="182" t="s">
        <v>92</v>
      </c>
      <c r="D132" s="182" t="s">
        <v>259</v>
      </c>
      <c r="E132" s="183" t="s">
        <v>2531</v>
      </c>
      <c r="F132" s="184" t="s">
        <v>2532</v>
      </c>
      <c r="G132" s="185" t="s">
        <v>493</v>
      </c>
      <c r="H132" s="186">
        <v>2</v>
      </c>
      <c r="I132" s="187"/>
      <c r="J132" s="188">
        <f>ROUND(I132*H132,2)</f>
        <v>0</v>
      </c>
      <c r="K132" s="184" t="s">
        <v>2355</v>
      </c>
      <c r="L132" s="39"/>
      <c r="M132" s="189" t="s">
        <v>1</v>
      </c>
      <c r="N132" s="190" t="s">
        <v>40</v>
      </c>
      <c r="O132" s="77"/>
      <c r="P132" s="191">
        <f>O132*H132</f>
        <v>0</v>
      </c>
      <c r="Q132" s="191">
        <v>0</v>
      </c>
      <c r="R132" s="191">
        <f>Q132*H132</f>
        <v>0</v>
      </c>
      <c r="S132" s="191">
        <v>0</v>
      </c>
      <c r="T132" s="192">
        <f>S132*H132</f>
        <v>0</v>
      </c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  <c r="AR132" s="193" t="s">
        <v>108</v>
      </c>
      <c r="AT132" s="193" t="s">
        <v>259</v>
      </c>
      <c r="AU132" s="193" t="s">
        <v>82</v>
      </c>
      <c r="AY132" s="19" t="s">
        <v>257</v>
      </c>
      <c r="BE132" s="194">
        <f>IF(N132="základní",J132,0)</f>
        <v>0</v>
      </c>
      <c r="BF132" s="194">
        <f>IF(N132="snížená",J132,0)</f>
        <v>0</v>
      </c>
      <c r="BG132" s="194">
        <f>IF(N132="zákl. přenesená",J132,0)</f>
        <v>0</v>
      </c>
      <c r="BH132" s="194">
        <f>IF(N132="sníž. přenesená",J132,0)</f>
        <v>0</v>
      </c>
      <c r="BI132" s="194">
        <f>IF(N132="nulová",J132,0)</f>
        <v>0</v>
      </c>
      <c r="BJ132" s="19" t="s">
        <v>82</v>
      </c>
      <c r="BK132" s="194">
        <f>ROUND(I132*H132,2)</f>
        <v>0</v>
      </c>
      <c r="BL132" s="19" t="s">
        <v>108</v>
      </c>
      <c r="BM132" s="193" t="s">
        <v>290</v>
      </c>
    </row>
    <row r="133" s="2" customFormat="1">
      <c r="A133" s="38"/>
      <c r="B133" s="39"/>
      <c r="C133" s="38"/>
      <c r="D133" s="196" t="s">
        <v>1062</v>
      </c>
      <c r="E133" s="38"/>
      <c r="F133" s="237" t="s">
        <v>4444</v>
      </c>
      <c r="G133" s="38"/>
      <c r="H133" s="38"/>
      <c r="I133" s="238"/>
      <c r="J133" s="38"/>
      <c r="K133" s="38"/>
      <c r="L133" s="39"/>
      <c r="M133" s="239"/>
      <c r="N133" s="240"/>
      <c r="O133" s="77"/>
      <c r="P133" s="77"/>
      <c r="Q133" s="77"/>
      <c r="R133" s="77"/>
      <c r="S133" s="77"/>
      <c r="T133" s="78"/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  <c r="AT133" s="19" t="s">
        <v>1062</v>
      </c>
      <c r="AU133" s="19" t="s">
        <v>82</v>
      </c>
    </row>
    <row r="134" s="2" customFormat="1" ht="21.75" customHeight="1">
      <c r="A134" s="38"/>
      <c r="B134" s="181"/>
      <c r="C134" s="182" t="s">
        <v>108</v>
      </c>
      <c r="D134" s="182" t="s">
        <v>259</v>
      </c>
      <c r="E134" s="183" t="s">
        <v>2552</v>
      </c>
      <c r="F134" s="184" t="s">
        <v>2553</v>
      </c>
      <c r="G134" s="185" t="s">
        <v>422</v>
      </c>
      <c r="H134" s="186">
        <v>10</v>
      </c>
      <c r="I134" s="187"/>
      <c r="J134" s="188">
        <f>ROUND(I134*H134,2)</f>
        <v>0</v>
      </c>
      <c r="K134" s="184" t="s">
        <v>2351</v>
      </c>
      <c r="L134" s="39"/>
      <c r="M134" s="189" t="s">
        <v>1</v>
      </c>
      <c r="N134" s="190" t="s">
        <v>40</v>
      </c>
      <c r="O134" s="77"/>
      <c r="P134" s="191">
        <f>O134*H134</f>
        <v>0</v>
      </c>
      <c r="Q134" s="191">
        <v>0</v>
      </c>
      <c r="R134" s="191">
        <f>Q134*H134</f>
        <v>0</v>
      </c>
      <c r="S134" s="191">
        <v>0</v>
      </c>
      <c r="T134" s="192">
        <f>S134*H134</f>
        <v>0</v>
      </c>
      <c r="U134" s="38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  <c r="AR134" s="193" t="s">
        <v>108</v>
      </c>
      <c r="AT134" s="193" t="s">
        <v>259</v>
      </c>
      <c r="AU134" s="193" t="s">
        <v>82</v>
      </c>
      <c r="AY134" s="19" t="s">
        <v>257</v>
      </c>
      <c r="BE134" s="194">
        <f>IF(N134="základní",J134,0)</f>
        <v>0</v>
      </c>
      <c r="BF134" s="194">
        <f>IF(N134="snížená",J134,0)</f>
        <v>0</v>
      </c>
      <c r="BG134" s="194">
        <f>IF(N134="zákl. přenesená",J134,0)</f>
        <v>0</v>
      </c>
      <c r="BH134" s="194">
        <f>IF(N134="sníž. přenesená",J134,0)</f>
        <v>0</v>
      </c>
      <c r="BI134" s="194">
        <f>IF(N134="nulová",J134,0)</f>
        <v>0</v>
      </c>
      <c r="BJ134" s="19" t="s">
        <v>82</v>
      </c>
      <c r="BK134" s="194">
        <f>ROUND(I134*H134,2)</f>
        <v>0</v>
      </c>
      <c r="BL134" s="19" t="s">
        <v>108</v>
      </c>
      <c r="BM134" s="193" t="s">
        <v>307</v>
      </c>
    </row>
    <row r="135" s="2" customFormat="1">
      <c r="A135" s="38"/>
      <c r="B135" s="39"/>
      <c r="C135" s="38"/>
      <c r="D135" s="196" t="s">
        <v>1062</v>
      </c>
      <c r="E135" s="38"/>
      <c r="F135" s="237" t="s">
        <v>2554</v>
      </c>
      <c r="G135" s="38"/>
      <c r="H135" s="38"/>
      <c r="I135" s="238"/>
      <c r="J135" s="38"/>
      <c r="K135" s="38"/>
      <c r="L135" s="39"/>
      <c r="M135" s="239"/>
      <c r="N135" s="240"/>
      <c r="O135" s="77"/>
      <c r="P135" s="77"/>
      <c r="Q135" s="77"/>
      <c r="R135" s="77"/>
      <c r="S135" s="77"/>
      <c r="T135" s="78"/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T135" s="19" t="s">
        <v>1062</v>
      </c>
      <c r="AU135" s="19" t="s">
        <v>82</v>
      </c>
    </row>
    <row r="136" s="2" customFormat="1" ht="24.15" customHeight="1">
      <c r="A136" s="38"/>
      <c r="B136" s="181"/>
      <c r="C136" s="182" t="s">
        <v>285</v>
      </c>
      <c r="D136" s="182" t="s">
        <v>259</v>
      </c>
      <c r="E136" s="183" t="s">
        <v>2559</v>
      </c>
      <c r="F136" s="184" t="s">
        <v>2560</v>
      </c>
      <c r="G136" s="185" t="s">
        <v>2365</v>
      </c>
      <c r="H136" s="186">
        <v>2</v>
      </c>
      <c r="I136" s="187"/>
      <c r="J136" s="188">
        <f>ROUND(I136*H136,2)</f>
        <v>0</v>
      </c>
      <c r="K136" s="184" t="s">
        <v>2351</v>
      </c>
      <c r="L136" s="39"/>
      <c r="M136" s="189" t="s">
        <v>1</v>
      </c>
      <c r="N136" s="190" t="s">
        <v>40</v>
      </c>
      <c r="O136" s="77"/>
      <c r="P136" s="191">
        <f>O136*H136</f>
        <v>0</v>
      </c>
      <c r="Q136" s="191">
        <v>0</v>
      </c>
      <c r="R136" s="191">
        <f>Q136*H136</f>
        <v>0</v>
      </c>
      <c r="S136" s="191">
        <v>0</v>
      </c>
      <c r="T136" s="192">
        <f>S136*H136</f>
        <v>0</v>
      </c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R136" s="193" t="s">
        <v>108</v>
      </c>
      <c r="AT136" s="193" t="s">
        <v>259</v>
      </c>
      <c r="AU136" s="193" t="s">
        <v>82</v>
      </c>
      <c r="AY136" s="19" t="s">
        <v>257</v>
      </c>
      <c r="BE136" s="194">
        <f>IF(N136="základní",J136,0)</f>
        <v>0</v>
      </c>
      <c r="BF136" s="194">
        <f>IF(N136="snížená",J136,0)</f>
        <v>0</v>
      </c>
      <c r="BG136" s="194">
        <f>IF(N136="zákl. přenesená",J136,0)</f>
        <v>0</v>
      </c>
      <c r="BH136" s="194">
        <f>IF(N136="sníž. přenesená",J136,0)</f>
        <v>0</v>
      </c>
      <c r="BI136" s="194">
        <f>IF(N136="nulová",J136,0)</f>
        <v>0</v>
      </c>
      <c r="BJ136" s="19" t="s">
        <v>82</v>
      </c>
      <c r="BK136" s="194">
        <f>ROUND(I136*H136,2)</f>
        <v>0</v>
      </c>
      <c r="BL136" s="19" t="s">
        <v>108</v>
      </c>
      <c r="BM136" s="193" t="s">
        <v>320</v>
      </c>
    </row>
    <row r="137" s="2" customFormat="1">
      <c r="A137" s="38"/>
      <c r="B137" s="39"/>
      <c r="C137" s="38"/>
      <c r="D137" s="196" t="s">
        <v>1062</v>
      </c>
      <c r="E137" s="38"/>
      <c r="F137" s="237" t="s">
        <v>2530</v>
      </c>
      <c r="G137" s="38"/>
      <c r="H137" s="38"/>
      <c r="I137" s="238"/>
      <c r="J137" s="38"/>
      <c r="K137" s="38"/>
      <c r="L137" s="39"/>
      <c r="M137" s="239"/>
      <c r="N137" s="240"/>
      <c r="O137" s="77"/>
      <c r="P137" s="77"/>
      <c r="Q137" s="77"/>
      <c r="R137" s="77"/>
      <c r="S137" s="77"/>
      <c r="T137" s="78"/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T137" s="19" t="s">
        <v>1062</v>
      </c>
      <c r="AU137" s="19" t="s">
        <v>82</v>
      </c>
    </row>
    <row r="138" s="2" customFormat="1" ht="24.15" customHeight="1">
      <c r="A138" s="38"/>
      <c r="B138" s="181"/>
      <c r="C138" s="182" t="s">
        <v>290</v>
      </c>
      <c r="D138" s="182" t="s">
        <v>259</v>
      </c>
      <c r="E138" s="183" t="s">
        <v>2581</v>
      </c>
      <c r="F138" s="184" t="s">
        <v>4927</v>
      </c>
      <c r="G138" s="185" t="s">
        <v>416</v>
      </c>
      <c r="H138" s="186">
        <v>1</v>
      </c>
      <c r="I138" s="187"/>
      <c r="J138" s="188">
        <f>ROUND(I138*H138,2)</f>
        <v>0</v>
      </c>
      <c r="K138" s="184" t="s">
        <v>2351</v>
      </c>
      <c r="L138" s="39"/>
      <c r="M138" s="189" t="s">
        <v>1</v>
      </c>
      <c r="N138" s="190" t="s">
        <v>40</v>
      </c>
      <c r="O138" s="77"/>
      <c r="P138" s="191">
        <f>O138*H138</f>
        <v>0</v>
      </c>
      <c r="Q138" s="191">
        <v>0</v>
      </c>
      <c r="R138" s="191">
        <f>Q138*H138</f>
        <v>0</v>
      </c>
      <c r="S138" s="191">
        <v>0</v>
      </c>
      <c r="T138" s="192">
        <f>S138*H138</f>
        <v>0</v>
      </c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R138" s="193" t="s">
        <v>108</v>
      </c>
      <c r="AT138" s="193" t="s">
        <v>259</v>
      </c>
      <c r="AU138" s="193" t="s">
        <v>82</v>
      </c>
      <c r="AY138" s="19" t="s">
        <v>257</v>
      </c>
      <c r="BE138" s="194">
        <f>IF(N138="základní",J138,0)</f>
        <v>0</v>
      </c>
      <c r="BF138" s="194">
        <f>IF(N138="snížená",J138,0)</f>
        <v>0</v>
      </c>
      <c r="BG138" s="194">
        <f>IF(N138="zákl. přenesená",J138,0)</f>
        <v>0</v>
      </c>
      <c r="BH138" s="194">
        <f>IF(N138="sníž. přenesená",J138,0)</f>
        <v>0</v>
      </c>
      <c r="BI138" s="194">
        <f>IF(N138="nulová",J138,0)</f>
        <v>0</v>
      </c>
      <c r="BJ138" s="19" t="s">
        <v>82</v>
      </c>
      <c r="BK138" s="194">
        <f>ROUND(I138*H138,2)</f>
        <v>0</v>
      </c>
      <c r="BL138" s="19" t="s">
        <v>108</v>
      </c>
      <c r="BM138" s="193" t="s">
        <v>334</v>
      </c>
    </row>
    <row r="139" s="2" customFormat="1">
      <c r="A139" s="38"/>
      <c r="B139" s="39"/>
      <c r="C139" s="38"/>
      <c r="D139" s="196" t="s">
        <v>1062</v>
      </c>
      <c r="E139" s="38"/>
      <c r="F139" s="237" t="s">
        <v>2530</v>
      </c>
      <c r="G139" s="38"/>
      <c r="H139" s="38"/>
      <c r="I139" s="238"/>
      <c r="J139" s="38"/>
      <c r="K139" s="38"/>
      <c r="L139" s="39"/>
      <c r="M139" s="239"/>
      <c r="N139" s="240"/>
      <c r="O139" s="77"/>
      <c r="P139" s="77"/>
      <c r="Q139" s="77"/>
      <c r="R139" s="77"/>
      <c r="S139" s="77"/>
      <c r="T139" s="78"/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T139" s="19" t="s">
        <v>1062</v>
      </c>
      <c r="AU139" s="19" t="s">
        <v>82</v>
      </c>
    </row>
    <row r="140" s="2" customFormat="1" ht="16.5" customHeight="1">
      <c r="A140" s="38"/>
      <c r="B140" s="181"/>
      <c r="C140" s="182" t="s">
        <v>301</v>
      </c>
      <c r="D140" s="182" t="s">
        <v>259</v>
      </c>
      <c r="E140" s="183" t="s">
        <v>2587</v>
      </c>
      <c r="F140" s="184" t="s">
        <v>2588</v>
      </c>
      <c r="G140" s="185" t="s">
        <v>2417</v>
      </c>
      <c r="H140" s="186">
        <v>120</v>
      </c>
      <c r="I140" s="187"/>
      <c r="J140" s="188">
        <f>ROUND(I140*H140,2)</f>
        <v>0</v>
      </c>
      <c r="K140" s="184" t="s">
        <v>2355</v>
      </c>
      <c r="L140" s="39"/>
      <c r="M140" s="189" t="s">
        <v>1</v>
      </c>
      <c r="N140" s="190" t="s">
        <v>40</v>
      </c>
      <c r="O140" s="77"/>
      <c r="P140" s="191">
        <f>O140*H140</f>
        <v>0</v>
      </c>
      <c r="Q140" s="191">
        <v>0</v>
      </c>
      <c r="R140" s="191">
        <f>Q140*H140</f>
        <v>0</v>
      </c>
      <c r="S140" s="191">
        <v>0</v>
      </c>
      <c r="T140" s="192">
        <f>S140*H140</f>
        <v>0</v>
      </c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R140" s="193" t="s">
        <v>108</v>
      </c>
      <c r="AT140" s="193" t="s">
        <v>259</v>
      </c>
      <c r="AU140" s="193" t="s">
        <v>82</v>
      </c>
      <c r="AY140" s="19" t="s">
        <v>257</v>
      </c>
      <c r="BE140" s="194">
        <f>IF(N140="základní",J140,0)</f>
        <v>0</v>
      </c>
      <c r="BF140" s="194">
        <f>IF(N140="snížená",J140,0)</f>
        <v>0</v>
      </c>
      <c r="BG140" s="194">
        <f>IF(N140="zákl. přenesená",J140,0)</f>
        <v>0</v>
      </c>
      <c r="BH140" s="194">
        <f>IF(N140="sníž. přenesená",J140,0)</f>
        <v>0</v>
      </c>
      <c r="BI140" s="194">
        <f>IF(N140="nulová",J140,0)</f>
        <v>0</v>
      </c>
      <c r="BJ140" s="19" t="s">
        <v>82</v>
      </c>
      <c r="BK140" s="194">
        <f>ROUND(I140*H140,2)</f>
        <v>0</v>
      </c>
      <c r="BL140" s="19" t="s">
        <v>108</v>
      </c>
      <c r="BM140" s="193" t="s">
        <v>350</v>
      </c>
    </row>
    <row r="141" s="2" customFormat="1">
      <c r="A141" s="38"/>
      <c r="B141" s="39"/>
      <c r="C141" s="38"/>
      <c r="D141" s="196" t="s">
        <v>1062</v>
      </c>
      <c r="E141" s="38"/>
      <c r="F141" s="237" t="s">
        <v>2589</v>
      </c>
      <c r="G141" s="38"/>
      <c r="H141" s="38"/>
      <c r="I141" s="238"/>
      <c r="J141" s="38"/>
      <c r="K141" s="38"/>
      <c r="L141" s="39"/>
      <c r="M141" s="239"/>
      <c r="N141" s="240"/>
      <c r="O141" s="77"/>
      <c r="P141" s="77"/>
      <c r="Q141" s="77"/>
      <c r="R141" s="77"/>
      <c r="S141" s="77"/>
      <c r="T141" s="78"/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T141" s="19" t="s">
        <v>1062</v>
      </c>
      <c r="AU141" s="19" t="s">
        <v>82</v>
      </c>
    </row>
    <row r="142" s="2" customFormat="1" ht="24.15" customHeight="1">
      <c r="A142" s="38"/>
      <c r="B142" s="181"/>
      <c r="C142" s="182" t="s">
        <v>307</v>
      </c>
      <c r="D142" s="182" t="s">
        <v>259</v>
      </c>
      <c r="E142" s="183" t="s">
        <v>2600</v>
      </c>
      <c r="F142" s="184" t="s">
        <v>2601</v>
      </c>
      <c r="G142" s="185" t="s">
        <v>2422</v>
      </c>
      <c r="H142" s="246"/>
      <c r="I142" s="187"/>
      <c r="J142" s="188">
        <f>ROUND(I142*H142,2)</f>
        <v>0</v>
      </c>
      <c r="K142" s="184" t="s">
        <v>2355</v>
      </c>
      <c r="L142" s="39"/>
      <c r="M142" s="189" t="s">
        <v>1</v>
      </c>
      <c r="N142" s="190" t="s">
        <v>40</v>
      </c>
      <c r="O142" s="77"/>
      <c r="P142" s="191">
        <f>O142*H142</f>
        <v>0</v>
      </c>
      <c r="Q142" s="191">
        <v>0</v>
      </c>
      <c r="R142" s="191">
        <f>Q142*H142</f>
        <v>0</v>
      </c>
      <c r="S142" s="191">
        <v>0</v>
      </c>
      <c r="T142" s="192">
        <f>S142*H142</f>
        <v>0</v>
      </c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R142" s="193" t="s">
        <v>108</v>
      </c>
      <c r="AT142" s="193" t="s">
        <v>259</v>
      </c>
      <c r="AU142" s="193" t="s">
        <v>82</v>
      </c>
      <c r="AY142" s="19" t="s">
        <v>257</v>
      </c>
      <c r="BE142" s="194">
        <f>IF(N142="základní",J142,0)</f>
        <v>0</v>
      </c>
      <c r="BF142" s="194">
        <f>IF(N142="snížená",J142,0)</f>
        <v>0</v>
      </c>
      <c r="BG142" s="194">
        <f>IF(N142="zákl. přenesená",J142,0)</f>
        <v>0</v>
      </c>
      <c r="BH142" s="194">
        <f>IF(N142="sníž. přenesená",J142,0)</f>
        <v>0</v>
      </c>
      <c r="BI142" s="194">
        <f>IF(N142="nulová",J142,0)</f>
        <v>0</v>
      </c>
      <c r="BJ142" s="19" t="s">
        <v>82</v>
      </c>
      <c r="BK142" s="194">
        <f>ROUND(I142*H142,2)</f>
        <v>0</v>
      </c>
      <c r="BL142" s="19" t="s">
        <v>108</v>
      </c>
      <c r="BM142" s="193" t="s">
        <v>364</v>
      </c>
    </row>
    <row r="143" s="12" customFormat="1" ht="25.92" customHeight="1">
      <c r="A143" s="12"/>
      <c r="B143" s="168"/>
      <c r="C143" s="12"/>
      <c r="D143" s="169" t="s">
        <v>74</v>
      </c>
      <c r="E143" s="170" t="s">
        <v>2501</v>
      </c>
      <c r="F143" s="170" t="s">
        <v>2502</v>
      </c>
      <c r="G143" s="12"/>
      <c r="H143" s="12"/>
      <c r="I143" s="171"/>
      <c r="J143" s="172">
        <f>BK143</f>
        <v>0</v>
      </c>
      <c r="K143" s="12"/>
      <c r="L143" s="168"/>
      <c r="M143" s="173"/>
      <c r="N143" s="174"/>
      <c r="O143" s="174"/>
      <c r="P143" s="175">
        <f>P144</f>
        <v>0</v>
      </c>
      <c r="Q143" s="174"/>
      <c r="R143" s="175">
        <f>R144</f>
        <v>0</v>
      </c>
      <c r="S143" s="174"/>
      <c r="T143" s="176">
        <f>T144</f>
        <v>0</v>
      </c>
      <c r="U143" s="12"/>
      <c r="V143" s="12"/>
      <c r="W143" s="12"/>
      <c r="X143" s="12"/>
      <c r="Y143" s="12"/>
      <c r="Z143" s="12"/>
      <c r="AA143" s="12"/>
      <c r="AB143" s="12"/>
      <c r="AC143" s="12"/>
      <c r="AD143" s="12"/>
      <c r="AE143" s="12"/>
      <c r="AR143" s="169" t="s">
        <v>82</v>
      </c>
      <c r="AT143" s="177" t="s">
        <v>74</v>
      </c>
      <c r="AU143" s="177" t="s">
        <v>75</v>
      </c>
      <c r="AY143" s="169" t="s">
        <v>257</v>
      </c>
      <c r="BK143" s="178">
        <f>BK144</f>
        <v>0</v>
      </c>
    </row>
    <row r="144" s="2" customFormat="1" ht="37.8" customHeight="1">
      <c r="A144" s="38"/>
      <c r="B144" s="181"/>
      <c r="C144" s="182" t="s">
        <v>314</v>
      </c>
      <c r="D144" s="182" t="s">
        <v>259</v>
      </c>
      <c r="E144" s="183" t="s">
        <v>2602</v>
      </c>
      <c r="F144" s="184" t="s">
        <v>2603</v>
      </c>
      <c r="G144" s="185" t="s">
        <v>2505</v>
      </c>
      <c r="H144" s="186">
        <v>32</v>
      </c>
      <c r="I144" s="187"/>
      <c r="J144" s="188">
        <f>ROUND(I144*H144,2)</f>
        <v>0</v>
      </c>
      <c r="K144" s="184" t="s">
        <v>2351</v>
      </c>
      <c r="L144" s="39"/>
      <c r="M144" s="241" t="s">
        <v>1</v>
      </c>
      <c r="N144" s="242" t="s">
        <v>40</v>
      </c>
      <c r="O144" s="243"/>
      <c r="P144" s="244">
        <f>O144*H144</f>
        <v>0</v>
      </c>
      <c r="Q144" s="244">
        <v>0</v>
      </c>
      <c r="R144" s="244">
        <f>Q144*H144</f>
        <v>0</v>
      </c>
      <c r="S144" s="244">
        <v>0</v>
      </c>
      <c r="T144" s="245">
        <f>S144*H144</f>
        <v>0</v>
      </c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R144" s="193" t="s">
        <v>108</v>
      </c>
      <c r="AT144" s="193" t="s">
        <v>259</v>
      </c>
      <c r="AU144" s="193" t="s">
        <v>82</v>
      </c>
      <c r="AY144" s="19" t="s">
        <v>257</v>
      </c>
      <c r="BE144" s="194">
        <f>IF(N144="základní",J144,0)</f>
        <v>0</v>
      </c>
      <c r="BF144" s="194">
        <f>IF(N144="snížená",J144,0)</f>
        <v>0</v>
      </c>
      <c r="BG144" s="194">
        <f>IF(N144="zákl. přenesená",J144,0)</f>
        <v>0</v>
      </c>
      <c r="BH144" s="194">
        <f>IF(N144="sníž. přenesená",J144,0)</f>
        <v>0</v>
      </c>
      <c r="BI144" s="194">
        <f>IF(N144="nulová",J144,0)</f>
        <v>0</v>
      </c>
      <c r="BJ144" s="19" t="s">
        <v>82</v>
      </c>
      <c r="BK144" s="194">
        <f>ROUND(I144*H144,2)</f>
        <v>0</v>
      </c>
      <c r="BL144" s="19" t="s">
        <v>108</v>
      </c>
      <c r="BM144" s="193" t="s">
        <v>374</v>
      </c>
    </row>
    <row r="145" s="2" customFormat="1" ht="6.96" customHeight="1">
      <c r="A145" s="38"/>
      <c r="B145" s="60"/>
      <c r="C145" s="61"/>
      <c r="D145" s="61"/>
      <c r="E145" s="61"/>
      <c r="F145" s="61"/>
      <c r="G145" s="61"/>
      <c r="H145" s="61"/>
      <c r="I145" s="61"/>
      <c r="J145" s="61"/>
      <c r="K145" s="61"/>
      <c r="L145" s="39"/>
      <c r="M145" s="38"/>
      <c r="O145" s="38"/>
      <c r="P145" s="38"/>
      <c r="Q145" s="38"/>
      <c r="R145" s="38"/>
      <c r="S145" s="38"/>
      <c r="T145" s="38"/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</row>
  </sheetData>
  <autoFilter ref="C125:K144"/>
  <mergeCells count="15">
    <mergeCell ref="E7:H7"/>
    <mergeCell ref="E11:H11"/>
    <mergeCell ref="E9:H9"/>
    <mergeCell ref="E13:H13"/>
    <mergeCell ref="E22:H22"/>
    <mergeCell ref="E31:H31"/>
    <mergeCell ref="E85:H85"/>
    <mergeCell ref="E89:H89"/>
    <mergeCell ref="E87:H87"/>
    <mergeCell ref="E91:H91"/>
    <mergeCell ref="E112:H112"/>
    <mergeCell ref="E116:H116"/>
    <mergeCell ref="E114:H114"/>
    <mergeCell ref="E118:H118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35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8" t="s">
        <v>5</v>
      </c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189</v>
      </c>
    </row>
    <row r="3" s="1" customFormat="1" ht="6.96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2"/>
      <c r="AT3" s="19" t="s">
        <v>85</v>
      </c>
    </row>
    <row r="4" s="1" customFormat="1" ht="24.96" customHeight="1">
      <c r="B4" s="22"/>
      <c r="D4" s="23" t="s">
        <v>198</v>
      </c>
      <c r="L4" s="22"/>
      <c r="M4" s="130" t="s">
        <v>10</v>
      </c>
      <c r="AT4" s="19" t="s">
        <v>3</v>
      </c>
    </row>
    <row r="5" s="1" customFormat="1" ht="6.96" customHeight="1">
      <c r="B5" s="22"/>
      <c r="L5" s="22"/>
    </row>
    <row r="6" s="1" customFormat="1" ht="12" customHeight="1">
      <c r="B6" s="22"/>
      <c r="D6" s="32" t="s">
        <v>16</v>
      </c>
      <c r="L6" s="22"/>
    </row>
    <row r="7" s="1" customFormat="1" ht="16.5" customHeight="1">
      <c r="B7" s="22"/>
      <c r="E7" s="131" t="str">
        <f>'Rekapitulace stavby'!K6</f>
        <v>FNOL Novostavba Pavilonu B</v>
      </c>
      <c r="F7" s="32"/>
      <c r="G7" s="32"/>
      <c r="H7" s="32"/>
      <c r="L7" s="22"/>
    </row>
    <row r="8">
      <c r="B8" s="22"/>
      <c r="D8" s="32" t="s">
        <v>199</v>
      </c>
      <c r="L8" s="22"/>
    </row>
    <row r="9" s="1" customFormat="1" ht="16.5" customHeight="1">
      <c r="B9" s="22"/>
      <c r="E9" s="131" t="s">
        <v>200</v>
      </c>
      <c r="F9" s="1"/>
      <c r="G9" s="1"/>
      <c r="H9" s="1"/>
      <c r="L9" s="22"/>
    </row>
    <row r="10" s="1" customFormat="1" ht="12" customHeight="1">
      <c r="B10" s="22"/>
      <c r="D10" s="32" t="s">
        <v>201</v>
      </c>
      <c r="L10" s="22"/>
    </row>
    <row r="11" s="2" customFormat="1" ht="16.5" customHeight="1">
      <c r="A11" s="38"/>
      <c r="B11" s="39"/>
      <c r="C11" s="38"/>
      <c r="D11" s="38"/>
      <c r="E11" s="132" t="s">
        <v>4632</v>
      </c>
      <c r="F11" s="38"/>
      <c r="G11" s="38"/>
      <c r="H11" s="38"/>
      <c r="I11" s="38"/>
      <c r="J11" s="38"/>
      <c r="K11" s="38"/>
      <c r="L11" s="55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</row>
    <row r="12" s="2" customFormat="1" ht="12" customHeight="1">
      <c r="A12" s="38"/>
      <c r="B12" s="39"/>
      <c r="C12" s="38"/>
      <c r="D12" s="32" t="s">
        <v>203</v>
      </c>
      <c r="E12" s="38"/>
      <c r="F12" s="38"/>
      <c r="G12" s="38"/>
      <c r="H12" s="38"/>
      <c r="I12" s="38"/>
      <c r="J12" s="38"/>
      <c r="K12" s="38"/>
      <c r="L12" s="55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</row>
    <row r="13" s="2" customFormat="1" ht="16.5" customHeight="1">
      <c r="A13" s="38"/>
      <c r="B13" s="39"/>
      <c r="C13" s="38"/>
      <c r="D13" s="38"/>
      <c r="E13" s="67" t="s">
        <v>2604</v>
      </c>
      <c r="F13" s="38"/>
      <c r="G13" s="38"/>
      <c r="H13" s="38"/>
      <c r="I13" s="38"/>
      <c r="J13" s="38"/>
      <c r="K13" s="38"/>
      <c r="L13" s="55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="2" customFormat="1">
      <c r="A14" s="38"/>
      <c r="B14" s="39"/>
      <c r="C14" s="38"/>
      <c r="D14" s="38"/>
      <c r="E14" s="38"/>
      <c r="F14" s="38"/>
      <c r="G14" s="38"/>
      <c r="H14" s="38"/>
      <c r="I14" s="38"/>
      <c r="J14" s="38"/>
      <c r="K14" s="38"/>
      <c r="L14" s="55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="2" customFormat="1" ht="12" customHeight="1">
      <c r="A15" s="38"/>
      <c r="B15" s="39"/>
      <c r="C15" s="38"/>
      <c r="D15" s="32" t="s">
        <v>18</v>
      </c>
      <c r="E15" s="38"/>
      <c r="F15" s="27" t="s">
        <v>1</v>
      </c>
      <c r="G15" s="38"/>
      <c r="H15" s="38"/>
      <c r="I15" s="32" t="s">
        <v>19</v>
      </c>
      <c r="J15" s="27" t="s">
        <v>1</v>
      </c>
      <c r="K15" s="38"/>
      <c r="L15" s="55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6" s="2" customFormat="1" ht="12" customHeight="1">
      <c r="A16" s="38"/>
      <c r="B16" s="39"/>
      <c r="C16" s="38"/>
      <c r="D16" s="32" t="s">
        <v>20</v>
      </c>
      <c r="E16" s="38"/>
      <c r="F16" s="27" t="s">
        <v>21</v>
      </c>
      <c r="G16" s="38"/>
      <c r="H16" s="38"/>
      <c r="I16" s="32" t="s">
        <v>22</v>
      </c>
      <c r="J16" s="69" t="str">
        <f>'Rekapitulace stavby'!AN8</f>
        <v>8. 4. 2023</v>
      </c>
      <c r="K16" s="38"/>
      <c r="L16" s="55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</row>
    <row r="17" s="2" customFormat="1" ht="10.8" customHeight="1">
      <c r="A17" s="38"/>
      <c r="B17" s="39"/>
      <c r="C17" s="38"/>
      <c r="D17" s="38"/>
      <c r="E17" s="38"/>
      <c r="F17" s="38"/>
      <c r="G17" s="38"/>
      <c r="H17" s="38"/>
      <c r="I17" s="38"/>
      <c r="J17" s="38"/>
      <c r="K17" s="38"/>
      <c r="L17" s="55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</row>
    <row r="18" s="2" customFormat="1" ht="12" customHeight="1">
      <c r="A18" s="38"/>
      <c r="B18" s="39"/>
      <c r="C18" s="38"/>
      <c r="D18" s="32" t="s">
        <v>24</v>
      </c>
      <c r="E18" s="38"/>
      <c r="F18" s="38"/>
      <c r="G18" s="38"/>
      <c r="H18" s="38"/>
      <c r="I18" s="32" t="s">
        <v>25</v>
      </c>
      <c r="J18" s="27" t="str">
        <f>IF('Rekapitulace stavby'!AN10="","",'Rekapitulace stavby'!AN10)</f>
        <v/>
      </c>
      <c r="K18" s="38"/>
      <c r="L18" s="55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</row>
    <row r="19" s="2" customFormat="1" ht="18" customHeight="1">
      <c r="A19" s="38"/>
      <c r="B19" s="39"/>
      <c r="C19" s="38"/>
      <c r="D19" s="38"/>
      <c r="E19" s="27" t="str">
        <f>IF('Rekapitulace stavby'!E11="","",'Rekapitulace stavby'!E11)</f>
        <v>Fakultní nemocnice Olomouc</v>
      </c>
      <c r="F19" s="38"/>
      <c r="G19" s="38"/>
      <c r="H19" s="38"/>
      <c r="I19" s="32" t="s">
        <v>27</v>
      </c>
      <c r="J19" s="27" t="str">
        <f>IF('Rekapitulace stavby'!AN11="","",'Rekapitulace stavby'!AN11)</f>
        <v/>
      </c>
      <c r="K19" s="38"/>
      <c r="L19" s="55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</row>
    <row r="20" s="2" customFormat="1" ht="6.96" customHeight="1">
      <c r="A20" s="38"/>
      <c r="B20" s="39"/>
      <c r="C20" s="38"/>
      <c r="D20" s="38"/>
      <c r="E20" s="38"/>
      <c r="F20" s="38"/>
      <c r="G20" s="38"/>
      <c r="H20" s="38"/>
      <c r="I20" s="38"/>
      <c r="J20" s="38"/>
      <c r="K20" s="38"/>
      <c r="L20" s="55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</row>
    <row r="21" s="2" customFormat="1" ht="12" customHeight="1">
      <c r="A21" s="38"/>
      <c r="B21" s="39"/>
      <c r="C21" s="38"/>
      <c r="D21" s="32" t="s">
        <v>28</v>
      </c>
      <c r="E21" s="38"/>
      <c r="F21" s="38"/>
      <c r="G21" s="38"/>
      <c r="H21" s="38"/>
      <c r="I21" s="32" t="s">
        <v>25</v>
      </c>
      <c r="J21" s="33" t="str">
        <f>'Rekapitulace stavby'!AN13</f>
        <v>Vyplň údaj</v>
      </c>
      <c r="K21" s="38"/>
      <c r="L21" s="55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</row>
    <row r="22" s="2" customFormat="1" ht="18" customHeight="1">
      <c r="A22" s="38"/>
      <c r="B22" s="39"/>
      <c r="C22" s="38"/>
      <c r="D22" s="38"/>
      <c r="E22" s="33" t="str">
        <f>'Rekapitulace stavby'!E14</f>
        <v>Vyplň údaj</v>
      </c>
      <c r="F22" s="27"/>
      <c r="G22" s="27"/>
      <c r="H22" s="27"/>
      <c r="I22" s="32" t="s">
        <v>27</v>
      </c>
      <c r="J22" s="33" t="str">
        <f>'Rekapitulace stavby'!AN14</f>
        <v>Vyplň údaj</v>
      </c>
      <c r="K22" s="38"/>
      <c r="L22" s="55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</row>
    <row r="23" s="2" customFormat="1" ht="6.96" customHeight="1">
      <c r="A23" s="38"/>
      <c r="B23" s="39"/>
      <c r="C23" s="38"/>
      <c r="D23" s="38"/>
      <c r="E23" s="38"/>
      <c r="F23" s="38"/>
      <c r="G23" s="38"/>
      <c r="H23" s="38"/>
      <c r="I23" s="38"/>
      <c r="J23" s="38"/>
      <c r="K23" s="38"/>
      <c r="L23" s="55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</row>
    <row r="24" s="2" customFormat="1" ht="12" customHeight="1">
      <c r="A24" s="38"/>
      <c r="B24" s="39"/>
      <c r="C24" s="38"/>
      <c r="D24" s="32" t="s">
        <v>30</v>
      </c>
      <c r="E24" s="38"/>
      <c r="F24" s="38"/>
      <c r="G24" s="38"/>
      <c r="H24" s="38"/>
      <c r="I24" s="32" t="s">
        <v>25</v>
      </c>
      <c r="J24" s="27" t="str">
        <f>IF('Rekapitulace stavby'!AN16="","",'Rekapitulace stavby'!AN16)</f>
        <v/>
      </c>
      <c r="K24" s="38"/>
      <c r="L24" s="55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</row>
    <row r="25" s="2" customFormat="1" ht="18" customHeight="1">
      <c r="A25" s="38"/>
      <c r="B25" s="39"/>
      <c r="C25" s="38"/>
      <c r="D25" s="38"/>
      <c r="E25" s="27" t="str">
        <f>IF('Rekapitulace stavby'!E17="","",'Rekapitulace stavby'!E17)</f>
        <v>LTProjekt, EP Rožnov</v>
      </c>
      <c r="F25" s="38"/>
      <c r="G25" s="38"/>
      <c r="H25" s="38"/>
      <c r="I25" s="32" t="s">
        <v>27</v>
      </c>
      <c r="J25" s="27" t="str">
        <f>IF('Rekapitulace stavby'!AN17="","",'Rekapitulace stavby'!AN17)</f>
        <v/>
      </c>
      <c r="K25" s="38"/>
      <c r="L25" s="55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</row>
    <row r="26" s="2" customFormat="1" ht="6.96" customHeight="1">
      <c r="A26" s="38"/>
      <c r="B26" s="39"/>
      <c r="C26" s="38"/>
      <c r="D26" s="38"/>
      <c r="E26" s="38"/>
      <c r="F26" s="38"/>
      <c r="G26" s="38"/>
      <c r="H26" s="38"/>
      <c r="I26" s="38"/>
      <c r="J26" s="38"/>
      <c r="K26" s="38"/>
      <c r="L26" s="55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="2" customFormat="1" ht="12" customHeight="1">
      <c r="A27" s="38"/>
      <c r="B27" s="39"/>
      <c r="C27" s="38"/>
      <c r="D27" s="32" t="s">
        <v>33</v>
      </c>
      <c r="E27" s="38"/>
      <c r="F27" s="38"/>
      <c r="G27" s="38"/>
      <c r="H27" s="38"/>
      <c r="I27" s="32" t="s">
        <v>25</v>
      </c>
      <c r="J27" s="27" t="str">
        <f>IF('Rekapitulace stavby'!AN19="","",'Rekapitulace stavby'!AN19)</f>
        <v/>
      </c>
      <c r="K27" s="38"/>
      <c r="L27" s="55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</row>
    <row r="28" s="2" customFormat="1" ht="18" customHeight="1">
      <c r="A28" s="38"/>
      <c r="B28" s="39"/>
      <c r="C28" s="38"/>
      <c r="D28" s="38"/>
      <c r="E28" s="27" t="str">
        <f>IF('Rekapitulace stavby'!E20="","",'Rekapitulace stavby'!E20)</f>
        <v xml:space="preserve"> </v>
      </c>
      <c r="F28" s="38"/>
      <c r="G28" s="38"/>
      <c r="H28" s="38"/>
      <c r="I28" s="32" t="s">
        <v>27</v>
      </c>
      <c r="J28" s="27" t="str">
        <f>IF('Rekapitulace stavby'!AN20="","",'Rekapitulace stavby'!AN20)</f>
        <v/>
      </c>
      <c r="K28" s="38"/>
      <c r="L28" s="55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="2" customFormat="1" ht="6.96" customHeight="1">
      <c r="A29" s="38"/>
      <c r="B29" s="39"/>
      <c r="C29" s="38"/>
      <c r="D29" s="38"/>
      <c r="E29" s="38"/>
      <c r="F29" s="38"/>
      <c r="G29" s="38"/>
      <c r="H29" s="38"/>
      <c r="I29" s="38"/>
      <c r="J29" s="38"/>
      <c r="K29" s="38"/>
      <c r="L29" s="55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</row>
    <row r="30" s="2" customFormat="1" ht="12" customHeight="1">
      <c r="A30" s="38"/>
      <c r="B30" s="39"/>
      <c r="C30" s="38"/>
      <c r="D30" s="32" t="s">
        <v>34</v>
      </c>
      <c r="E30" s="38"/>
      <c r="F30" s="38"/>
      <c r="G30" s="38"/>
      <c r="H30" s="38"/>
      <c r="I30" s="38"/>
      <c r="J30" s="38"/>
      <c r="K30" s="38"/>
      <c r="L30" s="55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="8" customFormat="1" ht="16.5" customHeight="1">
      <c r="A31" s="133"/>
      <c r="B31" s="134"/>
      <c r="C31" s="133"/>
      <c r="D31" s="133"/>
      <c r="E31" s="36" t="s">
        <v>4928</v>
      </c>
      <c r="F31" s="36"/>
      <c r="G31" s="36"/>
      <c r="H31" s="36"/>
      <c r="I31" s="133"/>
      <c r="J31" s="133"/>
      <c r="K31" s="133"/>
      <c r="L31" s="135"/>
      <c r="S31" s="133"/>
      <c r="T31" s="133"/>
      <c r="U31" s="133"/>
      <c r="V31" s="133"/>
      <c r="W31" s="133"/>
      <c r="X31" s="133"/>
      <c r="Y31" s="133"/>
      <c r="Z31" s="133"/>
      <c r="AA31" s="133"/>
      <c r="AB31" s="133"/>
      <c r="AC31" s="133"/>
      <c r="AD31" s="133"/>
      <c r="AE31" s="133"/>
    </row>
    <row r="32" s="2" customFormat="1" ht="6.96" customHeight="1">
      <c r="A32" s="38"/>
      <c r="B32" s="39"/>
      <c r="C32" s="38"/>
      <c r="D32" s="38"/>
      <c r="E32" s="38"/>
      <c r="F32" s="38"/>
      <c r="G32" s="38"/>
      <c r="H32" s="38"/>
      <c r="I32" s="38"/>
      <c r="J32" s="38"/>
      <c r="K32" s="38"/>
      <c r="L32" s="55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="2" customFormat="1" ht="6.96" customHeight="1">
      <c r="A33" s="38"/>
      <c r="B33" s="39"/>
      <c r="C33" s="38"/>
      <c r="D33" s="90"/>
      <c r="E33" s="90"/>
      <c r="F33" s="90"/>
      <c r="G33" s="90"/>
      <c r="H33" s="90"/>
      <c r="I33" s="90"/>
      <c r="J33" s="90"/>
      <c r="K33" s="90"/>
      <c r="L33" s="55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="2" customFormat="1" ht="25.44" customHeight="1">
      <c r="A34" s="38"/>
      <c r="B34" s="39"/>
      <c r="C34" s="38"/>
      <c r="D34" s="136" t="s">
        <v>35</v>
      </c>
      <c r="E34" s="38"/>
      <c r="F34" s="38"/>
      <c r="G34" s="38"/>
      <c r="H34" s="38"/>
      <c r="I34" s="38"/>
      <c r="J34" s="96">
        <f>ROUND(J125, 2)</f>
        <v>0</v>
      </c>
      <c r="K34" s="38"/>
      <c r="L34" s="55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s="2" customFormat="1" ht="6.96" customHeight="1">
      <c r="A35" s="38"/>
      <c r="B35" s="39"/>
      <c r="C35" s="38"/>
      <c r="D35" s="90"/>
      <c r="E35" s="90"/>
      <c r="F35" s="90"/>
      <c r="G35" s="90"/>
      <c r="H35" s="90"/>
      <c r="I35" s="90"/>
      <c r="J35" s="90"/>
      <c r="K35" s="90"/>
      <c r="L35" s="55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s="2" customFormat="1" ht="14.4" customHeight="1">
      <c r="A36" s="38"/>
      <c r="B36" s="39"/>
      <c r="C36" s="38"/>
      <c r="D36" s="38"/>
      <c r="E36" s="38"/>
      <c r="F36" s="43" t="s">
        <v>37</v>
      </c>
      <c r="G36" s="38"/>
      <c r="H36" s="38"/>
      <c r="I36" s="43" t="s">
        <v>36</v>
      </c>
      <c r="J36" s="43" t="s">
        <v>38</v>
      </c>
      <c r="K36" s="38"/>
      <c r="L36" s="55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s="2" customFormat="1" ht="14.4" customHeight="1">
      <c r="A37" s="38"/>
      <c r="B37" s="39"/>
      <c r="C37" s="38"/>
      <c r="D37" s="132" t="s">
        <v>39</v>
      </c>
      <c r="E37" s="32" t="s">
        <v>40</v>
      </c>
      <c r="F37" s="137">
        <f>ROUND((SUM(BE125:BE130)),  2)</f>
        <v>0</v>
      </c>
      <c r="G37" s="38"/>
      <c r="H37" s="38"/>
      <c r="I37" s="138">
        <v>0.20999999999999999</v>
      </c>
      <c r="J37" s="137">
        <f>ROUND(((SUM(BE125:BE130))*I37),  2)</f>
        <v>0</v>
      </c>
      <c r="K37" s="38"/>
      <c r="L37" s="55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s="2" customFormat="1" ht="14.4" customHeight="1">
      <c r="A38" s="38"/>
      <c r="B38" s="39"/>
      <c r="C38" s="38"/>
      <c r="D38" s="38"/>
      <c r="E38" s="32" t="s">
        <v>41</v>
      </c>
      <c r="F38" s="137">
        <f>ROUND((SUM(BF125:BF130)),  2)</f>
        <v>0</v>
      </c>
      <c r="G38" s="38"/>
      <c r="H38" s="38"/>
      <c r="I38" s="138">
        <v>0.14999999999999999</v>
      </c>
      <c r="J38" s="137">
        <f>ROUND(((SUM(BF125:BF130))*I38),  2)</f>
        <v>0</v>
      </c>
      <c r="K38" s="38"/>
      <c r="L38" s="55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hidden="1" s="2" customFormat="1" ht="14.4" customHeight="1">
      <c r="A39" s="38"/>
      <c r="B39" s="39"/>
      <c r="C39" s="38"/>
      <c r="D39" s="38"/>
      <c r="E39" s="32" t="s">
        <v>42</v>
      </c>
      <c r="F39" s="137">
        <f>ROUND((SUM(BG125:BG130)),  2)</f>
        <v>0</v>
      </c>
      <c r="G39" s="38"/>
      <c r="H39" s="38"/>
      <c r="I39" s="138">
        <v>0.20999999999999999</v>
      </c>
      <c r="J39" s="137">
        <f>0</f>
        <v>0</v>
      </c>
      <c r="K39" s="38"/>
      <c r="L39" s="55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hidden="1" s="2" customFormat="1" ht="14.4" customHeight="1">
      <c r="A40" s="38"/>
      <c r="B40" s="39"/>
      <c r="C40" s="38"/>
      <c r="D40" s="38"/>
      <c r="E40" s="32" t="s">
        <v>43</v>
      </c>
      <c r="F40" s="137">
        <f>ROUND((SUM(BH125:BH130)),  2)</f>
        <v>0</v>
      </c>
      <c r="G40" s="38"/>
      <c r="H40" s="38"/>
      <c r="I40" s="138">
        <v>0.14999999999999999</v>
      </c>
      <c r="J40" s="137">
        <f>0</f>
        <v>0</v>
      </c>
      <c r="K40" s="38"/>
      <c r="L40" s="55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hidden="1" s="2" customFormat="1" ht="14.4" customHeight="1">
      <c r="A41" s="38"/>
      <c r="B41" s="39"/>
      <c r="C41" s="38"/>
      <c r="D41" s="38"/>
      <c r="E41" s="32" t="s">
        <v>44</v>
      </c>
      <c r="F41" s="137">
        <f>ROUND((SUM(BI125:BI130)),  2)</f>
        <v>0</v>
      </c>
      <c r="G41" s="38"/>
      <c r="H41" s="38"/>
      <c r="I41" s="138">
        <v>0</v>
      </c>
      <c r="J41" s="137">
        <f>0</f>
        <v>0</v>
      </c>
      <c r="K41" s="38"/>
      <c r="L41" s="55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</row>
    <row r="42" s="2" customFormat="1" ht="6.96" customHeight="1">
      <c r="A42" s="38"/>
      <c r="B42" s="39"/>
      <c r="C42" s="38"/>
      <c r="D42" s="38"/>
      <c r="E42" s="38"/>
      <c r="F42" s="38"/>
      <c r="G42" s="38"/>
      <c r="H42" s="38"/>
      <c r="I42" s="38"/>
      <c r="J42" s="38"/>
      <c r="K42" s="38"/>
      <c r="L42" s="55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</row>
    <row r="43" s="2" customFormat="1" ht="25.44" customHeight="1">
      <c r="A43" s="38"/>
      <c r="B43" s="39"/>
      <c r="C43" s="139"/>
      <c r="D43" s="140" t="s">
        <v>45</v>
      </c>
      <c r="E43" s="81"/>
      <c r="F43" s="81"/>
      <c r="G43" s="141" t="s">
        <v>46</v>
      </c>
      <c r="H43" s="142" t="s">
        <v>47</v>
      </c>
      <c r="I43" s="81"/>
      <c r="J43" s="143">
        <f>SUM(J34:J41)</f>
        <v>0</v>
      </c>
      <c r="K43" s="144"/>
      <c r="L43" s="55"/>
      <c r="S43" s="38"/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</row>
    <row r="44" s="2" customFormat="1" ht="14.4" customHeight="1">
      <c r="A44" s="38"/>
      <c r="B44" s="39"/>
      <c r="C44" s="38"/>
      <c r="D44" s="38"/>
      <c r="E44" s="38"/>
      <c r="F44" s="38"/>
      <c r="G44" s="38"/>
      <c r="H44" s="38"/>
      <c r="I44" s="38"/>
      <c r="J44" s="38"/>
      <c r="K44" s="38"/>
      <c r="L44" s="55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</row>
    <row r="45" s="1" customFormat="1" ht="14.4" customHeight="1">
      <c r="B45" s="22"/>
      <c r="L45" s="22"/>
    </row>
    <row r="46" s="1" customFormat="1" ht="14.4" customHeight="1">
      <c r="B46" s="22"/>
      <c r="L46" s="22"/>
    </row>
    <row r="47" s="1" customFormat="1" ht="14.4" customHeight="1">
      <c r="B47" s="22"/>
      <c r="L47" s="22"/>
    </row>
    <row r="48" s="1" customFormat="1" ht="14.4" customHeight="1">
      <c r="B48" s="22"/>
      <c r="L48" s="22"/>
    </row>
    <row r="49" s="1" customFormat="1" ht="14.4" customHeight="1">
      <c r="B49" s="22"/>
      <c r="L49" s="22"/>
    </row>
    <row r="50" s="2" customFormat="1" ht="14.4" customHeight="1">
      <c r="B50" s="55"/>
      <c r="D50" s="56" t="s">
        <v>48</v>
      </c>
      <c r="E50" s="57"/>
      <c r="F50" s="57"/>
      <c r="G50" s="56" t="s">
        <v>49</v>
      </c>
      <c r="H50" s="57"/>
      <c r="I50" s="57"/>
      <c r="J50" s="57"/>
      <c r="K50" s="57"/>
      <c r="L50" s="55"/>
    </row>
    <row r="51">
      <c r="B51" s="22"/>
      <c r="L51" s="22"/>
    </row>
    <row r="52">
      <c r="B52" s="22"/>
      <c r="L52" s="22"/>
    </row>
    <row r="53">
      <c r="B53" s="22"/>
      <c r="L53" s="22"/>
    </row>
    <row r="54">
      <c r="B54" s="22"/>
      <c r="L54" s="22"/>
    </row>
    <row r="55">
      <c r="B55" s="22"/>
      <c r="L55" s="22"/>
    </row>
    <row r="56">
      <c r="B56" s="22"/>
      <c r="L56" s="22"/>
    </row>
    <row r="57">
      <c r="B57" s="22"/>
      <c r="L57" s="22"/>
    </row>
    <row r="58">
      <c r="B58" s="22"/>
      <c r="L58" s="22"/>
    </row>
    <row r="59">
      <c r="B59" s="22"/>
      <c r="L59" s="22"/>
    </row>
    <row r="60">
      <c r="B60" s="22"/>
      <c r="L60" s="22"/>
    </row>
    <row r="61" s="2" customFormat="1">
      <c r="A61" s="38"/>
      <c r="B61" s="39"/>
      <c r="C61" s="38"/>
      <c r="D61" s="58" t="s">
        <v>50</v>
      </c>
      <c r="E61" s="41"/>
      <c r="F61" s="145" t="s">
        <v>51</v>
      </c>
      <c r="G61" s="58" t="s">
        <v>50</v>
      </c>
      <c r="H61" s="41"/>
      <c r="I61" s="41"/>
      <c r="J61" s="146" t="s">
        <v>51</v>
      </c>
      <c r="K61" s="41"/>
      <c r="L61" s="55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</row>
    <row r="62">
      <c r="B62" s="22"/>
      <c r="L62" s="22"/>
    </row>
    <row r="63">
      <c r="B63" s="22"/>
      <c r="L63" s="22"/>
    </row>
    <row r="64">
      <c r="B64" s="22"/>
      <c r="L64" s="22"/>
    </row>
    <row r="65" s="2" customFormat="1">
      <c r="A65" s="38"/>
      <c r="B65" s="39"/>
      <c r="C65" s="38"/>
      <c r="D65" s="56" t="s">
        <v>52</v>
      </c>
      <c r="E65" s="59"/>
      <c r="F65" s="59"/>
      <c r="G65" s="56" t="s">
        <v>53</v>
      </c>
      <c r="H65" s="59"/>
      <c r="I65" s="59"/>
      <c r="J65" s="59"/>
      <c r="K65" s="59"/>
      <c r="L65" s="55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</row>
    <row r="66">
      <c r="B66" s="22"/>
      <c r="L66" s="22"/>
    </row>
    <row r="67">
      <c r="B67" s="22"/>
      <c r="L67" s="22"/>
    </row>
    <row r="68">
      <c r="B68" s="22"/>
      <c r="L68" s="22"/>
    </row>
    <row r="69">
      <c r="B69" s="22"/>
      <c r="L69" s="22"/>
    </row>
    <row r="70">
      <c r="B70" s="22"/>
      <c r="L70" s="22"/>
    </row>
    <row r="71">
      <c r="B71" s="22"/>
      <c r="L71" s="22"/>
    </row>
    <row r="72">
      <c r="B72" s="22"/>
      <c r="L72" s="22"/>
    </row>
    <row r="73">
      <c r="B73" s="22"/>
      <c r="L73" s="22"/>
    </row>
    <row r="74">
      <c r="B74" s="22"/>
      <c r="L74" s="22"/>
    </row>
    <row r="75">
      <c r="B75" s="22"/>
      <c r="L75" s="22"/>
    </row>
    <row r="76" s="2" customFormat="1">
      <c r="A76" s="38"/>
      <c r="B76" s="39"/>
      <c r="C76" s="38"/>
      <c r="D76" s="58" t="s">
        <v>50</v>
      </c>
      <c r="E76" s="41"/>
      <c r="F76" s="145" t="s">
        <v>51</v>
      </c>
      <c r="G76" s="58" t="s">
        <v>50</v>
      </c>
      <c r="H76" s="41"/>
      <c r="I76" s="41"/>
      <c r="J76" s="146" t="s">
        <v>51</v>
      </c>
      <c r="K76" s="41"/>
      <c r="L76" s="55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</row>
    <row r="77" s="2" customFormat="1" ht="14.4" customHeight="1">
      <c r="A77" s="38"/>
      <c r="B77" s="60"/>
      <c r="C77" s="61"/>
      <c r="D77" s="61"/>
      <c r="E77" s="61"/>
      <c r="F77" s="61"/>
      <c r="G77" s="61"/>
      <c r="H77" s="61"/>
      <c r="I77" s="61"/>
      <c r="J77" s="61"/>
      <c r="K77" s="61"/>
      <c r="L77" s="55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</row>
    <row r="81" s="2" customFormat="1" ht="6.96" customHeight="1">
      <c r="A81" s="38"/>
      <c r="B81" s="62"/>
      <c r="C81" s="63"/>
      <c r="D81" s="63"/>
      <c r="E81" s="63"/>
      <c r="F81" s="63"/>
      <c r="G81" s="63"/>
      <c r="H81" s="63"/>
      <c r="I81" s="63"/>
      <c r="J81" s="63"/>
      <c r="K81" s="63"/>
      <c r="L81" s="55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</row>
    <row r="82" s="2" customFormat="1" ht="24.96" customHeight="1">
      <c r="A82" s="38"/>
      <c r="B82" s="39"/>
      <c r="C82" s="23" t="s">
        <v>206</v>
      </c>
      <c r="D82" s="38"/>
      <c r="E82" s="38"/>
      <c r="F82" s="38"/>
      <c r="G82" s="38"/>
      <c r="H82" s="38"/>
      <c r="I82" s="38"/>
      <c r="J82" s="38"/>
      <c r="K82" s="38"/>
      <c r="L82" s="55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</row>
    <row r="83" s="2" customFormat="1" ht="6.96" customHeight="1">
      <c r="A83" s="38"/>
      <c r="B83" s="39"/>
      <c r="C83" s="38"/>
      <c r="D83" s="38"/>
      <c r="E83" s="38"/>
      <c r="F83" s="38"/>
      <c r="G83" s="38"/>
      <c r="H83" s="38"/>
      <c r="I83" s="38"/>
      <c r="J83" s="38"/>
      <c r="K83" s="38"/>
      <c r="L83" s="55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</row>
    <row r="84" s="2" customFormat="1" ht="12" customHeight="1">
      <c r="A84" s="38"/>
      <c r="B84" s="39"/>
      <c r="C84" s="32" t="s">
        <v>16</v>
      </c>
      <c r="D84" s="38"/>
      <c r="E84" s="38"/>
      <c r="F84" s="38"/>
      <c r="G84" s="38"/>
      <c r="H84" s="38"/>
      <c r="I84" s="38"/>
      <c r="J84" s="38"/>
      <c r="K84" s="38"/>
      <c r="L84" s="55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</row>
    <row r="85" s="2" customFormat="1" ht="16.5" customHeight="1">
      <c r="A85" s="38"/>
      <c r="B85" s="39"/>
      <c r="C85" s="38"/>
      <c r="D85" s="38"/>
      <c r="E85" s="131" t="str">
        <f>E7</f>
        <v>FNOL Novostavba Pavilonu B</v>
      </c>
      <c r="F85" s="32"/>
      <c r="G85" s="32"/>
      <c r="H85" s="32"/>
      <c r="I85" s="38"/>
      <c r="J85" s="38"/>
      <c r="K85" s="38"/>
      <c r="L85" s="55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</row>
    <row r="86" s="1" customFormat="1" ht="12" customHeight="1">
      <c r="B86" s="22"/>
      <c r="C86" s="32" t="s">
        <v>199</v>
      </c>
      <c r="L86" s="22"/>
    </row>
    <row r="87" s="1" customFormat="1" ht="16.5" customHeight="1">
      <c r="B87" s="22"/>
      <c r="E87" s="131" t="s">
        <v>200</v>
      </c>
      <c r="F87" s="1"/>
      <c r="G87" s="1"/>
      <c r="H87" s="1"/>
      <c r="L87" s="22"/>
    </row>
    <row r="88" s="1" customFormat="1" ht="12" customHeight="1">
      <c r="B88" s="22"/>
      <c r="C88" s="32" t="s">
        <v>201</v>
      </c>
      <c r="L88" s="22"/>
    </row>
    <row r="89" s="2" customFormat="1" ht="16.5" customHeight="1">
      <c r="A89" s="38"/>
      <c r="B89" s="39"/>
      <c r="C89" s="38"/>
      <c r="D89" s="38"/>
      <c r="E89" s="132" t="s">
        <v>4632</v>
      </c>
      <c r="F89" s="38"/>
      <c r="G89" s="38"/>
      <c r="H89" s="38"/>
      <c r="I89" s="38"/>
      <c r="J89" s="38"/>
      <c r="K89" s="38"/>
      <c r="L89" s="55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</row>
    <row r="90" s="2" customFormat="1" ht="12" customHeight="1">
      <c r="A90" s="38"/>
      <c r="B90" s="39"/>
      <c r="C90" s="32" t="s">
        <v>203</v>
      </c>
      <c r="D90" s="38"/>
      <c r="E90" s="38"/>
      <c r="F90" s="38"/>
      <c r="G90" s="38"/>
      <c r="H90" s="38"/>
      <c r="I90" s="38"/>
      <c r="J90" s="38"/>
      <c r="K90" s="38"/>
      <c r="L90" s="55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</row>
    <row r="91" s="2" customFormat="1" ht="16.5" customHeight="1">
      <c r="A91" s="38"/>
      <c r="B91" s="39"/>
      <c r="C91" s="38"/>
      <c r="D91" s="38"/>
      <c r="E91" s="67" t="str">
        <f>E13</f>
        <v>D.1.4c - Silnoproudá elektrotechnika</v>
      </c>
      <c r="F91" s="38"/>
      <c r="G91" s="38"/>
      <c r="H91" s="38"/>
      <c r="I91" s="38"/>
      <c r="J91" s="38"/>
      <c r="K91" s="38"/>
      <c r="L91" s="55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</row>
    <row r="92" s="2" customFormat="1" ht="6.96" customHeight="1">
      <c r="A92" s="38"/>
      <c r="B92" s="39"/>
      <c r="C92" s="38"/>
      <c r="D92" s="38"/>
      <c r="E92" s="38"/>
      <c r="F92" s="38"/>
      <c r="G92" s="38"/>
      <c r="H92" s="38"/>
      <c r="I92" s="38"/>
      <c r="J92" s="38"/>
      <c r="K92" s="38"/>
      <c r="L92" s="55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</row>
    <row r="93" s="2" customFormat="1" ht="12" customHeight="1">
      <c r="A93" s="38"/>
      <c r="B93" s="39"/>
      <c r="C93" s="32" t="s">
        <v>20</v>
      </c>
      <c r="D93" s="38"/>
      <c r="E93" s="38"/>
      <c r="F93" s="27" t="str">
        <f>F16</f>
        <v xml:space="preserve"> </v>
      </c>
      <c r="G93" s="38"/>
      <c r="H93" s="38"/>
      <c r="I93" s="32" t="s">
        <v>22</v>
      </c>
      <c r="J93" s="69" t="str">
        <f>IF(J16="","",J16)</f>
        <v>8. 4. 2023</v>
      </c>
      <c r="K93" s="38"/>
      <c r="L93" s="55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</row>
    <row r="94" s="2" customFormat="1" ht="6.96" customHeight="1">
      <c r="A94" s="38"/>
      <c r="B94" s="39"/>
      <c r="C94" s="38"/>
      <c r="D94" s="38"/>
      <c r="E94" s="38"/>
      <c r="F94" s="38"/>
      <c r="G94" s="38"/>
      <c r="H94" s="38"/>
      <c r="I94" s="38"/>
      <c r="J94" s="38"/>
      <c r="K94" s="38"/>
      <c r="L94" s="55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</row>
    <row r="95" s="2" customFormat="1" ht="15.15" customHeight="1">
      <c r="A95" s="38"/>
      <c r="B95" s="39"/>
      <c r="C95" s="32" t="s">
        <v>24</v>
      </c>
      <c r="D95" s="38"/>
      <c r="E95" s="38"/>
      <c r="F95" s="27" t="str">
        <f>E19</f>
        <v>Fakultní nemocnice Olomouc</v>
      </c>
      <c r="G95" s="38"/>
      <c r="H95" s="38"/>
      <c r="I95" s="32" t="s">
        <v>30</v>
      </c>
      <c r="J95" s="36" t="str">
        <f>E25</f>
        <v>LTProjekt, EP Rožnov</v>
      </c>
      <c r="K95" s="38"/>
      <c r="L95" s="55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</row>
    <row r="96" s="2" customFormat="1" ht="15.15" customHeight="1">
      <c r="A96" s="38"/>
      <c r="B96" s="39"/>
      <c r="C96" s="32" t="s">
        <v>28</v>
      </c>
      <c r="D96" s="38"/>
      <c r="E96" s="38"/>
      <c r="F96" s="27" t="str">
        <f>IF(E22="","",E22)</f>
        <v>Vyplň údaj</v>
      </c>
      <c r="G96" s="38"/>
      <c r="H96" s="38"/>
      <c r="I96" s="32" t="s">
        <v>33</v>
      </c>
      <c r="J96" s="36" t="str">
        <f>E28</f>
        <v xml:space="preserve"> </v>
      </c>
      <c r="K96" s="38"/>
      <c r="L96" s="55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</row>
    <row r="97" s="2" customFormat="1" ht="10.32" customHeight="1">
      <c r="A97" s="38"/>
      <c r="B97" s="39"/>
      <c r="C97" s="38"/>
      <c r="D97" s="38"/>
      <c r="E97" s="38"/>
      <c r="F97" s="38"/>
      <c r="G97" s="38"/>
      <c r="H97" s="38"/>
      <c r="I97" s="38"/>
      <c r="J97" s="38"/>
      <c r="K97" s="38"/>
      <c r="L97" s="55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</row>
    <row r="98" s="2" customFormat="1" ht="29.28" customHeight="1">
      <c r="A98" s="38"/>
      <c r="B98" s="39"/>
      <c r="C98" s="147" t="s">
        <v>207</v>
      </c>
      <c r="D98" s="139"/>
      <c r="E98" s="139"/>
      <c r="F98" s="139"/>
      <c r="G98" s="139"/>
      <c r="H98" s="139"/>
      <c r="I98" s="139"/>
      <c r="J98" s="148" t="s">
        <v>208</v>
      </c>
      <c r="K98" s="139"/>
      <c r="L98" s="55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</row>
    <row r="99" s="2" customFormat="1" ht="10.32" customHeight="1">
      <c r="A99" s="38"/>
      <c r="B99" s="39"/>
      <c r="C99" s="38"/>
      <c r="D99" s="38"/>
      <c r="E99" s="38"/>
      <c r="F99" s="38"/>
      <c r="G99" s="38"/>
      <c r="H99" s="38"/>
      <c r="I99" s="38"/>
      <c r="J99" s="38"/>
      <c r="K99" s="38"/>
      <c r="L99" s="55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</row>
    <row r="100" s="2" customFormat="1" ht="22.8" customHeight="1">
      <c r="A100" s="38"/>
      <c r="B100" s="39"/>
      <c r="C100" s="149" t="s">
        <v>209</v>
      </c>
      <c r="D100" s="38"/>
      <c r="E100" s="38"/>
      <c r="F100" s="38"/>
      <c r="G100" s="38"/>
      <c r="H100" s="38"/>
      <c r="I100" s="38"/>
      <c r="J100" s="96">
        <f>J125</f>
        <v>0</v>
      </c>
      <c r="K100" s="38"/>
      <c r="L100" s="55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  <c r="AU100" s="19" t="s">
        <v>210</v>
      </c>
    </row>
    <row r="101" s="9" customFormat="1" ht="24.96" customHeight="1">
      <c r="A101" s="9"/>
      <c r="B101" s="150"/>
      <c r="C101" s="9"/>
      <c r="D101" s="151" t="s">
        <v>4929</v>
      </c>
      <c r="E101" s="152"/>
      <c r="F101" s="152"/>
      <c r="G101" s="152"/>
      <c r="H101" s="152"/>
      <c r="I101" s="152"/>
      <c r="J101" s="153">
        <f>J126</f>
        <v>0</v>
      </c>
      <c r="K101" s="9"/>
      <c r="L101" s="150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</row>
    <row r="102" s="2" customFormat="1" ht="21.84" customHeight="1">
      <c r="A102" s="38"/>
      <c r="B102" s="39"/>
      <c r="C102" s="38"/>
      <c r="D102" s="38"/>
      <c r="E102" s="38"/>
      <c r="F102" s="38"/>
      <c r="G102" s="38"/>
      <c r="H102" s="38"/>
      <c r="I102" s="38"/>
      <c r="J102" s="38"/>
      <c r="K102" s="38"/>
      <c r="L102" s="55"/>
      <c r="S102" s="38"/>
      <c r="T102" s="38"/>
      <c r="U102" s="38"/>
      <c r="V102" s="38"/>
      <c r="W102" s="38"/>
      <c r="X102" s="38"/>
      <c r="Y102" s="38"/>
      <c r="Z102" s="38"/>
      <c r="AA102" s="38"/>
      <c r="AB102" s="38"/>
      <c r="AC102" s="38"/>
      <c r="AD102" s="38"/>
      <c r="AE102" s="38"/>
    </row>
    <row r="103" s="2" customFormat="1" ht="6.96" customHeight="1">
      <c r="A103" s="38"/>
      <c r="B103" s="60"/>
      <c r="C103" s="61"/>
      <c r="D103" s="61"/>
      <c r="E103" s="61"/>
      <c r="F103" s="61"/>
      <c r="G103" s="61"/>
      <c r="H103" s="61"/>
      <c r="I103" s="61"/>
      <c r="J103" s="61"/>
      <c r="K103" s="61"/>
      <c r="L103" s="55"/>
      <c r="S103" s="38"/>
      <c r="T103" s="38"/>
      <c r="U103" s="38"/>
      <c r="V103" s="38"/>
      <c r="W103" s="38"/>
      <c r="X103" s="38"/>
      <c r="Y103" s="38"/>
      <c r="Z103" s="38"/>
      <c r="AA103" s="38"/>
      <c r="AB103" s="38"/>
      <c r="AC103" s="38"/>
      <c r="AD103" s="38"/>
      <c r="AE103" s="38"/>
    </row>
    <row r="107" s="2" customFormat="1" ht="6.96" customHeight="1">
      <c r="A107" s="38"/>
      <c r="B107" s="62"/>
      <c r="C107" s="63"/>
      <c r="D107" s="63"/>
      <c r="E107" s="63"/>
      <c r="F107" s="63"/>
      <c r="G107" s="63"/>
      <c r="H107" s="63"/>
      <c r="I107" s="63"/>
      <c r="J107" s="63"/>
      <c r="K107" s="63"/>
      <c r="L107" s="55"/>
      <c r="S107" s="38"/>
      <c r="T107" s="38"/>
      <c r="U107" s="38"/>
      <c r="V107" s="38"/>
      <c r="W107" s="38"/>
      <c r="X107" s="38"/>
      <c r="Y107" s="38"/>
      <c r="Z107" s="38"/>
      <c r="AA107" s="38"/>
      <c r="AB107" s="38"/>
      <c r="AC107" s="38"/>
      <c r="AD107" s="38"/>
      <c r="AE107" s="38"/>
    </row>
    <row r="108" s="2" customFormat="1" ht="24.96" customHeight="1">
      <c r="A108" s="38"/>
      <c r="B108" s="39"/>
      <c r="C108" s="23" t="s">
        <v>242</v>
      </c>
      <c r="D108" s="38"/>
      <c r="E108" s="38"/>
      <c r="F108" s="38"/>
      <c r="G108" s="38"/>
      <c r="H108" s="38"/>
      <c r="I108" s="38"/>
      <c r="J108" s="38"/>
      <c r="K108" s="38"/>
      <c r="L108" s="55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</row>
    <row r="109" s="2" customFormat="1" ht="6.96" customHeight="1">
      <c r="A109" s="38"/>
      <c r="B109" s="39"/>
      <c r="C109" s="38"/>
      <c r="D109" s="38"/>
      <c r="E109" s="38"/>
      <c r="F109" s="38"/>
      <c r="G109" s="38"/>
      <c r="H109" s="38"/>
      <c r="I109" s="38"/>
      <c r="J109" s="38"/>
      <c r="K109" s="38"/>
      <c r="L109" s="55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</row>
    <row r="110" s="2" customFormat="1" ht="12" customHeight="1">
      <c r="A110" s="38"/>
      <c r="B110" s="39"/>
      <c r="C110" s="32" t="s">
        <v>16</v>
      </c>
      <c r="D110" s="38"/>
      <c r="E110" s="38"/>
      <c r="F110" s="38"/>
      <c r="G110" s="38"/>
      <c r="H110" s="38"/>
      <c r="I110" s="38"/>
      <c r="J110" s="38"/>
      <c r="K110" s="38"/>
      <c r="L110" s="55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</row>
    <row r="111" s="2" customFormat="1" ht="16.5" customHeight="1">
      <c r="A111" s="38"/>
      <c r="B111" s="39"/>
      <c r="C111" s="38"/>
      <c r="D111" s="38"/>
      <c r="E111" s="131" t="str">
        <f>E7</f>
        <v>FNOL Novostavba Pavilonu B</v>
      </c>
      <c r="F111" s="32"/>
      <c r="G111" s="32"/>
      <c r="H111" s="32"/>
      <c r="I111" s="38"/>
      <c r="J111" s="38"/>
      <c r="K111" s="38"/>
      <c r="L111" s="55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</row>
    <row r="112" s="1" customFormat="1" ht="12" customHeight="1">
      <c r="B112" s="22"/>
      <c r="C112" s="32" t="s">
        <v>199</v>
      </c>
      <c r="L112" s="22"/>
    </row>
    <row r="113" s="1" customFormat="1" ht="16.5" customHeight="1">
      <c r="B113" s="22"/>
      <c r="E113" s="131" t="s">
        <v>200</v>
      </c>
      <c r="F113" s="1"/>
      <c r="G113" s="1"/>
      <c r="H113" s="1"/>
      <c r="L113" s="22"/>
    </row>
    <row r="114" s="1" customFormat="1" ht="12" customHeight="1">
      <c r="B114" s="22"/>
      <c r="C114" s="32" t="s">
        <v>201</v>
      </c>
      <c r="L114" s="22"/>
    </row>
    <row r="115" s="2" customFormat="1" ht="16.5" customHeight="1">
      <c r="A115" s="38"/>
      <c r="B115" s="39"/>
      <c r="C115" s="38"/>
      <c r="D115" s="38"/>
      <c r="E115" s="132" t="s">
        <v>4632</v>
      </c>
      <c r="F115" s="38"/>
      <c r="G115" s="38"/>
      <c r="H115" s="38"/>
      <c r="I115" s="38"/>
      <c r="J115" s="38"/>
      <c r="K115" s="38"/>
      <c r="L115" s="55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</row>
    <row r="116" s="2" customFormat="1" ht="12" customHeight="1">
      <c r="A116" s="38"/>
      <c r="B116" s="39"/>
      <c r="C116" s="32" t="s">
        <v>203</v>
      </c>
      <c r="D116" s="38"/>
      <c r="E116" s="38"/>
      <c r="F116" s="38"/>
      <c r="G116" s="38"/>
      <c r="H116" s="38"/>
      <c r="I116" s="38"/>
      <c r="J116" s="38"/>
      <c r="K116" s="38"/>
      <c r="L116" s="55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</row>
    <row r="117" s="2" customFormat="1" ht="16.5" customHeight="1">
      <c r="A117" s="38"/>
      <c r="B117" s="39"/>
      <c r="C117" s="38"/>
      <c r="D117" s="38"/>
      <c r="E117" s="67" t="str">
        <f>E13</f>
        <v>D.1.4c - Silnoproudá elektrotechnika</v>
      </c>
      <c r="F117" s="38"/>
      <c r="G117" s="38"/>
      <c r="H117" s="38"/>
      <c r="I117" s="38"/>
      <c r="J117" s="38"/>
      <c r="K117" s="38"/>
      <c r="L117" s="55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</row>
    <row r="118" s="2" customFormat="1" ht="6.96" customHeight="1">
      <c r="A118" s="38"/>
      <c r="B118" s="39"/>
      <c r="C118" s="38"/>
      <c r="D118" s="38"/>
      <c r="E118" s="38"/>
      <c r="F118" s="38"/>
      <c r="G118" s="38"/>
      <c r="H118" s="38"/>
      <c r="I118" s="38"/>
      <c r="J118" s="38"/>
      <c r="K118" s="38"/>
      <c r="L118" s="55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</row>
    <row r="119" s="2" customFormat="1" ht="12" customHeight="1">
      <c r="A119" s="38"/>
      <c r="B119" s="39"/>
      <c r="C119" s="32" t="s">
        <v>20</v>
      </c>
      <c r="D119" s="38"/>
      <c r="E119" s="38"/>
      <c r="F119" s="27" t="str">
        <f>F16</f>
        <v xml:space="preserve"> </v>
      </c>
      <c r="G119" s="38"/>
      <c r="H119" s="38"/>
      <c r="I119" s="32" t="s">
        <v>22</v>
      </c>
      <c r="J119" s="69" t="str">
        <f>IF(J16="","",J16)</f>
        <v>8. 4. 2023</v>
      </c>
      <c r="K119" s="38"/>
      <c r="L119" s="55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</row>
    <row r="120" s="2" customFormat="1" ht="6.96" customHeight="1">
      <c r="A120" s="38"/>
      <c r="B120" s="39"/>
      <c r="C120" s="38"/>
      <c r="D120" s="38"/>
      <c r="E120" s="38"/>
      <c r="F120" s="38"/>
      <c r="G120" s="38"/>
      <c r="H120" s="38"/>
      <c r="I120" s="38"/>
      <c r="J120" s="38"/>
      <c r="K120" s="38"/>
      <c r="L120" s="55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</row>
    <row r="121" s="2" customFormat="1" ht="15.15" customHeight="1">
      <c r="A121" s="38"/>
      <c r="B121" s="39"/>
      <c r="C121" s="32" t="s">
        <v>24</v>
      </c>
      <c r="D121" s="38"/>
      <c r="E121" s="38"/>
      <c r="F121" s="27" t="str">
        <f>E19</f>
        <v>Fakultní nemocnice Olomouc</v>
      </c>
      <c r="G121" s="38"/>
      <c r="H121" s="38"/>
      <c r="I121" s="32" t="s">
        <v>30</v>
      </c>
      <c r="J121" s="36" t="str">
        <f>E25</f>
        <v>LTProjekt, EP Rožnov</v>
      </c>
      <c r="K121" s="38"/>
      <c r="L121" s="55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</row>
    <row r="122" s="2" customFormat="1" ht="15.15" customHeight="1">
      <c r="A122" s="38"/>
      <c r="B122" s="39"/>
      <c r="C122" s="32" t="s">
        <v>28</v>
      </c>
      <c r="D122" s="38"/>
      <c r="E122" s="38"/>
      <c r="F122" s="27" t="str">
        <f>IF(E22="","",E22)</f>
        <v>Vyplň údaj</v>
      </c>
      <c r="G122" s="38"/>
      <c r="H122" s="38"/>
      <c r="I122" s="32" t="s">
        <v>33</v>
      </c>
      <c r="J122" s="36" t="str">
        <f>E28</f>
        <v xml:space="preserve"> </v>
      </c>
      <c r="K122" s="38"/>
      <c r="L122" s="55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</row>
    <row r="123" s="2" customFormat="1" ht="10.32" customHeight="1">
      <c r="A123" s="38"/>
      <c r="B123" s="39"/>
      <c r="C123" s="38"/>
      <c r="D123" s="38"/>
      <c r="E123" s="38"/>
      <c r="F123" s="38"/>
      <c r="G123" s="38"/>
      <c r="H123" s="38"/>
      <c r="I123" s="38"/>
      <c r="J123" s="38"/>
      <c r="K123" s="38"/>
      <c r="L123" s="55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</row>
    <row r="124" s="11" customFormat="1" ht="29.28" customHeight="1">
      <c r="A124" s="158"/>
      <c r="B124" s="159"/>
      <c r="C124" s="160" t="s">
        <v>243</v>
      </c>
      <c r="D124" s="161" t="s">
        <v>60</v>
      </c>
      <c r="E124" s="161" t="s">
        <v>56</v>
      </c>
      <c r="F124" s="161" t="s">
        <v>57</v>
      </c>
      <c r="G124" s="161" t="s">
        <v>244</v>
      </c>
      <c r="H124" s="161" t="s">
        <v>245</v>
      </c>
      <c r="I124" s="161" t="s">
        <v>246</v>
      </c>
      <c r="J124" s="161" t="s">
        <v>208</v>
      </c>
      <c r="K124" s="162" t="s">
        <v>247</v>
      </c>
      <c r="L124" s="163"/>
      <c r="M124" s="86" t="s">
        <v>1</v>
      </c>
      <c r="N124" s="87" t="s">
        <v>39</v>
      </c>
      <c r="O124" s="87" t="s">
        <v>248</v>
      </c>
      <c r="P124" s="87" t="s">
        <v>249</v>
      </c>
      <c r="Q124" s="87" t="s">
        <v>250</v>
      </c>
      <c r="R124" s="87" t="s">
        <v>251</v>
      </c>
      <c r="S124" s="87" t="s">
        <v>252</v>
      </c>
      <c r="T124" s="88" t="s">
        <v>253</v>
      </c>
      <c r="U124" s="158"/>
      <c r="V124" s="158"/>
      <c r="W124" s="158"/>
      <c r="X124" s="158"/>
      <c r="Y124" s="158"/>
      <c r="Z124" s="158"/>
      <c r="AA124" s="158"/>
      <c r="AB124" s="158"/>
      <c r="AC124" s="158"/>
      <c r="AD124" s="158"/>
      <c r="AE124" s="158"/>
    </row>
    <row r="125" s="2" customFormat="1" ht="22.8" customHeight="1">
      <c r="A125" s="38"/>
      <c r="B125" s="39"/>
      <c r="C125" s="93" t="s">
        <v>254</v>
      </c>
      <c r="D125" s="38"/>
      <c r="E125" s="38"/>
      <c r="F125" s="38"/>
      <c r="G125" s="38"/>
      <c r="H125" s="38"/>
      <c r="I125" s="38"/>
      <c r="J125" s="164">
        <f>BK125</f>
        <v>0</v>
      </c>
      <c r="K125" s="38"/>
      <c r="L125" s="39"/>
      <c r="M125" s="89"/>
      <c r="N125" s="73"/>
      <c r="O125" s="90"/>
      <c r="P125" s="165">
        <f>P126</f>
        <v>0</v>
      </c>
      <c r="Q125" s="90"/>
      <c r="R125" s="165">
        <f>R126</f>
        <v>0</v>
      </c>
      <c r="S125" s="90"/>
      <c r="T125" s="166">
        <f>T126</f>
        <v>0</v>
      </c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  <c r="AT125" s="19" t="s">
        <v>74</v>
      </c>
      <c r="AU125" s="19" t="s">
        <v>210</v>
      </c>
      <c r="BK125" s="167">
        <f>BK126</f>
        <v>0</v>
      </c>
    </row>
    <row r="126" s="12" customFormat="1" ht="25.92" customHeight="1">
      <c r="A126" s="12"/>
      <c r="B126" s="168"/>
      <c r="C126" s="12"/>
      <c r="D126" s="169" t="s">
        <v>74</v>
      </c>
      <c r="E126" s="170" t="s">
        <v>4930</v>
      </c>
      <c r="F126" s="170" t="s">
        <v>4931</v>
      </c>
      <c r="G126" s="12"/>
      <c r="H126" s="12"/>
      <c r="I126" s="171"/>
      <c r="J126" s="172">
        <f>BK126</f>
        <v>0</v>
      </c>
      <c r="K126" s="12"/>
      <c r="L126" s="168"/>
      <c r="M126" s="173"/>
      <c r="N126" s="174"/>
      <c r="O126" s="174"/>
      <c r="P126" s="175">
        <f>SUM(P127:P130)</f>
        <v>0</v>
      </c>
      <c r="Q126" s="174"/>
      <c r="R126" s="175">
        <f>SUM(R127:R130)</f>
        <v>0</v>
      </c>
      <c r="S126" s="174"/>
      <c r="T126" s="176">
        <f>SUM(T127:T130)</f>
        <v>0</v>
      </c>
      <c r="U126" s="12"/>
      <c r="V126" s="12"/>
      <c r="W126" s="12"/>
      <c r="X126" s="12"/>
      <c r="Y126" s="12"/>
      <c r="Z126" s="12"/>
      <c r="AA126" s="12"/>
      <c r="AB126" s="12"/>
      <c r="AC126" s="12"/>
      <c r="AD126" s="12"/>
      <c r="AE126" s="12"/>
      <c r="AR126" s="169" t="s">
        <v>82</v>
      </c>
      <c r="AT126" s="177" t="s">
        <v>74</v>
      </c>
      <c r="AU126" s="177" t="s">
        <v>75</v>
      </c>
      <c r="AY126" s="169" t="s">
        <v>257</v>
      </c>
      <c r="BK126" s="178">
        <f>SUM(BK127:BK130)</f>
        <v>0</v>
      </c>
    </row>
    <row r="127" s="2" customFormat="1" ht="44.25" customHeight="1">
      <c r="A127" s="38"/>
      <c r="B127" s="181"/>
      <c r="C127" s="182" t="s">
        <v>82</v>
      </c>
      <c r="D127" s="182" t="s">
        <v>259</v>
      </c>
      <c r="E127" s="183" t="s">
        <v>4932</v>
      </c>
      <c r="F127" s="184" t="s">
        <v>4933</v>
      </c>
      <c r="G127" s="185" t="s">
        <v>416</v>
      </c>
      <c r="H127" s="186">
        <v>1</v>
      </c>
      <c r="I127" s="187"/>
      <c r="J127" s="188">
        <f>ROUND(I127*H127,2)</f>
        <v>0</v>
      </c>
      <c r="K127" s="184" t="s">
        <v>2351</v>
      </c>
      <c r="L127" s="39"/>
      <c r="M127" s="189" t="s">
        <v>1</v>
      </c>
      <c r="N127" s="190" t="s">
        <v>40</v>
      </c>
      <c r="O127" s="77"/>
      <c r="P127" s="191">
        <f>O127*H127</f>
        <v>0</v>
      </c>
      <c r="Q127" s="191">
        <v>0</v>
      </c>
      <c r="R127" s="191">
        <f>Q127*H127</f>
        <v>0</v>
      </c>
      <c r="S127" s="191">
        <v>0</v>
      </c>
      <c r="T127" s="192">
        <f>S127*H127</f>
        <v>0</v>
      </c>
      <c r="U127" s="38"/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  <c r="AR127" s="193" t="s">
        <v>108</v>
      </c>
      <c r="AT127" s="193" t="s">
        <v>259</v>
      </c>
      <c r="AU127" s="193" t="s">
        <v>82</v>
      </c>
      <c r="AY127" s="19" t="s">
        <v>257</v>
      </c>
      <c r="BE127" s="194">
        <f>IF(N127="základní",J127,0)</f>
        <v>0</v>
      </c>
      <c r="BF127" s="194">
        <f>IF(N127="snížená",J127,0)</f>
        <v>0</v>
      </c>
      <c r="BG127" s="194">
        <f>IF(N127="zákl. přenesená",J127,0)</f>
        <v>0</v>
      </c>
      <c r="BH127" s="194">
        <f>IF(N127="sníž. přenesená",J127,0)</f>
        <v>0</v>
      </c>
      <c r="BI127" s="194">
        <f>IF(N127="nulová",J127,0)</f>
        <v>0</v>
      </c>
      <c r="BJ127" s="19" t="s">
        <v>82</v>
      </c>
      <c r="BK127" s="194">
        <f>ROUND(I127*H127,2)</f>
        <v>0</v>
      </c>
      <c r="BL127" s="19" t="s">
        <v>108</v>
      </c>
      <c r="BM127" s="193" t="s">
        <v>85</v>
      </c>
    </row>
    <row r="128" s="2" customFormat="1" ht="37.8" customHeight="1">
      <c r="A128" s="38"/>
      <c r="B128" s="181"/>
      <c r="C128" s="182" t="s">
        <v>85</v>
      </c>
      <c r="D128" s="182" t="s">
        <v>259</v>
      </c>
      <c r="E128" s="183" t="s">
        <v>4934</v>
      </c>
      <c r="F128" s="184" t="s">
        <v>4935</v>
      </c>
      <c r="G128" s="185" t="s">
        <v>416</v>
      </c>
      <c r="H128" s="186">
        <v>1</v>
      </c>
      <c r="I128" s="187"/>
      <c r="J128" s="188">
        <f>ROUND(I128*H128,2)</f>
        <v>0</v>
      </c>
      <c r="K128" s="184" t="s">
        <v>2351</v>
      </c>
      <c r="L128" s="39"/>
      <c r="M128" s="189" t="s">
        <v>1</v>
      </c>
      <c r="N128" s="190" t="s">
        <v>40</v>
      </c>
      <c r="O128" s="77"/>
      <c r="P128" s="191">
        <f>O128*H128</f>
        <v>0</v>
      </c>
      <c r="Q128" s="191">
        <v>0</v>
      </c>
      <c r="R128" s="191">
        <f>Q128*H128</f>
        <v>0</v>
      </c>
      <c r="S128" s="191">
        <v>0</v>
      </c>
      <c r="T128" s="192">
        <f>S128*H128</f>
        <v>0</v>
      </c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  <c r="AR128" s="193" t="s">
        <v>108</v>
      </c>
      <c r="AT128" s="193" t="s">
        <v>259</v>
      </c>
      <c r="AU128" s="193" t="s">
        <v>82</v>
      </c>
      <c r="AY128" s="19" t="s">
        <v>257</v>
      </c>
      <c r="BE128" s="194">
        <f>IF(N128="základní",J128,0)</f>
        <v>0</v>
      </c>
      <c r="BF128" s="194">
        <f>IF(N128="snížená",J128,0)</f>
        <v>0</v>
      </c>
      <c r="BG128" s="194">
        <f>IF(N128="zákl. přenesená",J128,0)</f>
        <v>0</v>
      </c>
      <c r="BH128" s="194">
        <f>IF(N128="sníž. přenesená",J128,0)</f>
        <v>0</v>
      </c>
      <c r="BI128" s="194">
        <f>IF(N128="nulová",J128,0)</f>
        <v>0</v>
      </c>
      <c r="BJ128" s="19" t="s">
        <v>82</v>
      </c>
      <c r="BK128" s="194">
        <f>ROUND(I128*H128,2)</f>
        <v>0</v>
      </c>
      <c r="BL128" s="19" t="s">
        <v>108</v>
      </c>
      <c r="BM128" s="193" t="s">
        <v>108</v>
      </c>
    </row>
    <row r="129" s="2" customFormat="1" ht="16.5" customHeight="1">
      <c r="A129" s="38"/>
      <c r="B129" s="181"/>
      <c r="C129" s="182" t="s">
        <v>92</v>
      </c>
      <c r="D129" s="182" t="s">
        <v>259</v>
      </c>
      <c r="E129" s="183" t="s">
        <v>4936</v>
      </c>
      <c r="F129" s="184" t="s">
        <v>4937</v>
      </c>
      <c r="G129" s="185" t="s">
        <v>416</v>
      </c>
      <c r="H129" s="186">
        <v>1</v>
      </c>
      <c r="I129" s="187"/>
      <c r="J129" s="188">
        <f>ROUND(I129*H129,2)</f>
        <v>0</v>
      </c>
      <c r="K129" s="184" t="s">
        <v>2351</v>
      </c>
      <c r="L129" s="39"/>
      <c r="M129" s="189" t="s">
        <v>1</v>
      </c>
      <c r="N129" s="190" t="s">
        <v>40</v>
      </c>
      <c r="O129" s="77"/>
      <c r="P129" s="191">
        <f>O129*H129</f>
        <v>0</v>
      </c>
      <c r="Q129" s="191">
        <v>0</v>
      </c>
      <c r="R129" s="191">
        <f>Q129*H129</f>
        <v>0</v>
      </c>
      <c r="S129" s="191">
        <v>0</v>
      </c>
      <c r="T129" s="192">
        <f>S129*H129</f>
        <v>0</v>
      </c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  <c r="AR129" s="193" t="s">
        <v>108</v>
      </c>
      <c r="AT129" s="193" t="s">
        <v>259</v>
      </c>
      <c r="AU129" s="193" t="s">
        <v>82</v>
      </c>
      <c r="AY129" s="19" t="s">
        <v>257</v>
      </c>
      <c r="BE129" s="194">
        <f>IF(N129="základní",J129,0)</f>
        <v>0</v>
      </c>
      <c r="BF129" s="194">
        <f>IF(N129="snížená",J129,0)</f>
        <v>0</v>
      </c>
      <c r="BG129" s="194">
        <f>IF(N129="zákl. přenesená",J129,0)</f>
        <v>0</v>
      </c>
      <c r="BH129" s="194">
        <f>IF(N129="sníž. přenesená",J129,0)</f>
        <v>0</v>
      </c>
      <c r="BI129" s="194">
        <f>IF(N129="nulová",J129,0)</f>
        <v>0</v>
      </c>
      <c r="BJ129" s="19" t="s">
        <v>82</v>
      </c>
      <c r="BK129" s="194">
        <f>ROUND(I129*H129,2)</f>
        <v>0</v>
      </c>
      <c r="BL129" s="19" t="s">
        <v>108</v>
      </c>
      <c r="BM129" s="193" t="s">
        <v>290</v>
      </c>
    </row>
    <row r="130" s="2" customFormat="1" ht="16.5" customHeight="1">
      <c r="A130" s="38"/>
      <c r="B130" s="181"/>
      <c r="C130" s="182" t="s">
        <v>108</v>
      </c>
      <c r="D130" s="182" t="s">
        <v>259</v>
      </c>
      <c r="E130" s="183" t="s">
        <v>4938</v>
      </c>
      <c r="F130" s="184" t="s">
        <v>4939</v>
      </c>
      <c r="G130" s="185" t="s">
        <v>416</v>
      </c>
      <c r="H130" s="186">
        <v>1</v>
      </c>
      <c r="I130" s="187"/>
      <c r="J130" s="188">
        <f>ROUND(I130*H130,2)</f>
        <v>0</v>
      </c>
      <c r="K130" s="184" t="s">
        <v>2351</v>
      </c>
      <c r="L130" s="39"/>
      <c r="M130" s="241" t="s">
        <v>1</v>
      </c>
      <c r="N130" s="242" t="s">
        <v>40</v>
      </c>
      <c r="O130" s="243"/>
      <c r="P130" s="244">
        <f>O130*H130</f>
        <v>0</v>
      </c>
      <c r="Q130" s="244">
        <v>0</v>
      </c>
      <c r="R130" s="244">
        <f>Q130*H130</f>
        <v>0</v>
      </c>
      <c r="S130" s="244">
        <v>0</v>
      </c>
      <c r="T130" s="245">
        <f>S130*H130</f>
        <v>0</v>
      </c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  <c r="AR130" s="193" t="s">
        <v>108</v>
      </c>
      <c r="AT130" s="193" t="s">
        <v>259</v>
      </c>
      <c r="AU130" s="193" t="s">
        <v>82</v>
      </c>
      <c r="AY130" s="19" t="s">
        <v>257</v>
      </c>
      <c r="BE130" s="194">
        <f>IF(N130="základní",J130,0)</f>
        <v>0</v>
      </c>
      <c r="BF130" s="194">
        <f>IF(N130="snížená",J130,0)</f>
        <v>0</v>
      </c>
      <c r="BG130" s="194">
        <f>IF(N130="zákl. přenesená",J130,0)</f>
        <v>0</v>
      </c>
      <c r="BH130" s="194">
        <f>IF(N130="sníž. přenesená",J130,0)</f>
        <v>0</v>
      </c>
      <c r="BI130" s="194">
        <f>IF(N130="nulová",J130,0)</f>
        <v>0</v>
      </c>
      <c r="BJ130" s="19" t="s">
        <v>82</v>
      </c>
      <c r="BK130" s="194">
        <f>ROUND(I130*H130,2)</f>
        <v>0</v>
      </c>
      <c r="BL130" s="19" t="s">
        <v>108</v>
      </c>
      <c r="BM130" s="193" t="s">
        <v>307</v>
      </c>
    </row>
    <row r="131" s="2" customFormat="1" ht="6.96" customHeight="1">
      <c r="A131" s="38"/>
      <c r="B131" s="60"/>
      <c r="C131" s="61"/>
      <c r="D131" s="61"/>
      <c r="E131" s="61"/>
      <c r="F131" s="61"/>
      <c r="G131" s="61"/>
      <c r="H131" s="61"/>
      <c r="I131" s="61"/>
      <c r="J131" s="61"/>
      <c r="K131" s="61"/>
      <c r="L131" s="39"/>
      <c r="M131" s="38"/>
      <c r="O131" s="38"/>
      <c r="P131" s="38"/>
      <c r="Q131" s="38"/>
      <c r="R131" s="38"/>
      <c r="S131" s="38"/>
      <c r="T131" s="38"/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</row>
  </sheetData>
  <autoFilter ref="C124:K130"/>
  <mergeCells count="15">
    <mergeCell ref="E7:H7"/>
    <mergeCell ref="E11:H11"/>
    <mergeCell ref="E9:H9"/>
    <mergeCell ref="E13:H13"/>
    <mergeCell ref="E22:H22"/>
    <mergeCell ref="E31:H31"/>
    <mergeCell ref="E85:H85"/>
    <mergeCell ref="E89:H89"/>
    <mergeCell ref="E87:H87"/>
    <mergeCell ref="E91:H91"/>
    <mergeCell ref="E111:H111"/>
    <mergeCell ref="E115:H115"/>
    <mergeCell ref="E113:H113"/>
    <mergeCell ref="E117:H117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36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8" t="s">
        <v>5</v>
      </c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190</v>
      </c>
    </row>
    <row r="3" s="1" customFormat="1" ht="6.96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2"/>
      <c r="AT3" s="19" t="s">
        <v>85</v>
      </c>
    </row>
    <row r="4" s="1" customFormat="1" ht="24.96" customHeight="1">
      <c r="B4" s="22"/>
      <c r="D4" s="23" t="s">
        <v>198</v>
      </c>
      <c r="L4" s="22"/>
      <c r="M4" s="130" t="s">
        <v>10</v>
      </c>
      <c r="AT4" s="19" t="s">
        <v>3</v>
      </c>
    </row>
    <row r="5" s="1" customFormat="1" ht="6.96" customHeight="1">
      <c r="B5" s="22"/>
      <c r="L5" s="22"/>
    </row>
    <row r="6" s="1" customFormat="1" ht="12" customHeight="1">
      <c r="B6" s="22"/>
      <c r="D6" s="32" t="s">
        <v>16</v>
      </c>
      <c r="L6" s="22"/>
    </row>
    <row r="7" s="1" customFormat="1" ht="16.5" customHeight="1">
      <c r="B7" s="22"/>
      <c r="E7" s="131" t="str">
        <f>'Rekapitulace stavby'!K6</f>
        <v>FNOL Novostavba Pavilonu B</v>
      </c>
      <c r="F7" s="32"/>
      <c r="G7" s="32"/>
      <c r="H7" s="32"/>
      <c r="L7" s="22"/>
    </row>
    <row r="8">
      <c r="B8" s="22"/>
      <c r="D8" s="32" t="s">
        <v>199</v>
      </c>
      <c r="L8" s="22"/>
    </row>
    <row r="9" s="1" customFormat="1" ht="16.5" customHeight="1">
      <c r="B9" s="22"/>
      <c r="E9" s="131" t="s">
        <v>200</v>
      </c>
      <c r="F9" s="1"/>
      <c r="G9" s="1"/>
      <c r="H9" s="1"/>
      <c r="L9" s="22"/>
    </row>
    <row r="10" s="1" customFormat="1" ht="12" customHeight="1">
      <c r="B10" s="22"/>
      <c r="D10" s="32" t="s">
        <v>201</v>
      </c>
      <c r="L10" s="22"/>
    </row>
    <row r="11" s="2" customFormat="1" ht="16.5" customHeight="1">
      <c r="A11" s="38"/>
      <c r="B11" s="39"/>
      <c r="C11" s="38"/>
      <c r="D11" s="38"/>
      <c r="E11" s="132" t="s">
        <v>4632</v>
      </c>
      <c r="F11" s="38"/>
      <c r="G11" s="38"/>
      <c r="H11" s="38"/>
      <c r="I11" s="38"/>
      <c r="J11" s="38"/>
      <c r="K11" s="38"/>
      <c r="L11" s="55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</row>
    <row r="12" s="2" customFormat="1" ht="12" customHeight="1">
      <c r="A12" s="38"/>
      <c r="B12" s="39"/>
      <c r="C12" s="38"/>
      <c r="D12" s="32" t="s">
        <v>203</v>
      </c>
      <c r="E12" s="38"/>
      <c r="F12" s="38"/>
      <c r="G12" s="38"/>
      <c r="H12" s="38"/>
      <c r="I12" s="38"/>
      <c r="J12" s="38"/>
      <c r="K12" s="38"/>
      <c r="L12" s="55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</row>
    <row r="13" s="2" customFormat="1" ht="16.5" customHeight="1">
      <c r="A13" s="38"/>
      <c r="B13" s="39"/>
      <c r="C13" s="38"/>
      <c r="D13" s="38"/>
      <c r="E13" s="67" t="s">
        <v>4564</v>
      </c>
      <c r="F13" s="38"/>
      <c r="G13" s="38"/>
      <c r="H13" s="38"/>
      <c r="I13" s="38"/>
      <c r="J13" s="38"/>
      <c r="K13" s="38"/>
      <c r="L13" s="55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="2" customFormat="1">
      <c r="A14" s="38"/>
      <c r="B14" s="39"/>
      <c r="C14" s="38"/>
      <c r="D14" s="38"/>
      <c r="E14" s="38"/>
      <c r="F14" s="38"/>
      <c r="G14" s="38"/>
      <c r="H14" s="38"/>
      <c r="I14" s="38"/>
      <c r="J14" s="38"/>
      <c r="K14" s="38"/>
      <c r="L14" s="55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="2" customFormat="1" ht="12" customHeight="1">
      <c r="A15" s="38"/>
      <c r="B15" s="39"/>
      <c r="C15" s="38"/>
      <c r="D15" s="32" t="s">
        <v>18</v>
      </c>
      <c r="E15" s="38"/>
      <c r="F15" s="27" t="s">
        <v>1</v>
      </c>
      <c r="G15" s="38"/>
      <c r="H15" s="38"/>
      <c r="I15" s="32" t="s">
        <v>19</v>
      </c>
      <c r="J15" s="27" t="s">
        <v>1</v>
      </c>
      <c r="K15" s="38"/>
      <c r="L15" s="55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6" s="2" customFormat="1" ht="12" customHeight="1">
      <c r="A16" s="38"/>
      <c r="B16" s="39"/>
      <c r="C16" s="38"/>
      <c r="D16" s="32" t="s">
        <v>20</v>
      </c>
      <c r="E16" s="38"/>
      <c r="F16" s="27" t="s">
        <v>21</v>
      </c>
      <c r="G16" s="38"/>
      <c r="H16" s="38"/>
      <c r="I16" s="32" t="s">
        <v>22</v>
      </c>
      <c r="J16" s="69" t="str">
        <f>'Rekapitulace stavby'!AN8</f>
        <v>8. 4. 2023</v>
      </c>
      <c r="K16" s="38"/>
      <c r="L16" s="55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</row>
    <row r="17" s="2" customFormat="1" ht="10.8" customHeight="1">
      <c r="A17" s="38"/>
      <c r="B17" s="39"/>
      <c r="C17" s="38"/>
      <c r="D17" s="38"/>
      <c r="E17" s="38"/>
      <c r="F17" s="38"/>
      <c r="G17" s="38"/>
      <c r="H17" s="38"/>
      <c r="I17" s="38"/>
      <c r="J17" s="38"/>
      <c r="K17" s="38"/>
      <c r="L17" s="55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</row>
    <row r="18" s="2" customFormat="1" ht="12" customHeight="1">
      <c r="A18" s="38"/>
      <c r="B18" s="39"/>
      <c r="C18" s="38"/>
      <c r="D18" s="32" t="s">
        <v>24</v>
      </c>
      <c r="E18" s="38"/>
      <c r="F18" s="38"/>
      <c r="G18" s="38"/>
      <c r="H18" s="38"/>
      <c r="I18" s="32" t="s">
        <v>25</v>
      </c>
      <c r="J18" s="27" t="str">
        <f>IF('Rekapitulace stavby'!AN10="","",'Rekapitulace stavby'!AN10)</f>
        <v/>
      </c>
      <c r="K18" s="38"/>
      <c r="L18" s="55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</row>
    <row r="19" s="2" customFormat="1" ht="18" customHeight="1">
      <c r="A19" s="38"/>
      <c r="B19" s="39"/>
      <c r="C19" s="38"/>
      <c r="D19" s="38"/>
      <c r="E19" s="27" t="str">
        <f>IF('Rekapitulace stavby'!E11="","",'Rekapitulace stavby'!E11)</f>
        <v>Fakultní nemocnice Olomouc</v>
      </c>
      <c r="F19" s="38"/>
      <c r="G19" s="38"/>
      <c r="H19" s="38"/>
      <c r="I19" s="32" t="s">
        <v>27</v>
      </c>
      <c r="J19" s="27" t="str">
        <f>IF('Rekapitulace stavby'!AN11="","",'Rekapitulace stavby'!AN11)</f>
        <v/>
      </c>
      <c r="K19" s="38"/>
      <c r="L19" s="55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</row>
    <row r="20" s="2" customFormat="1" ht="6.96" customHeight="1">
      <c r="A20" s="38"/>
      <c r="B20" s="39"/>
      <c r="C20" s="38"/>
      <c r="D20" s="38"/>
      <c r="E20" s="38"/>
      <c r="F20" s="38"/>
      <c r="G20" s="38"/>
      <c r="H20" s="38"/>
      <c r="I20" s="38"/>
      <c r="J20" s="38"/>
      <c r="K20" s="38"/>
      <c r="L20" s="55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</row>
    <row r="21" s="2" customFormat="1" ht="12" customHeight="1">
      <c r="A21" s="38"/>
      <c r="B21" s="39"/>
      <c r="C21" s="38"/>
      <c r="D21" s="32" t="s">
        <v>28</v>
      </c>
      <c r="E21" s="38"/>
      <c r="F21" s="38"/>
      <c r="G21" s="38"/>
      <c r="H21" s="38"/>
      <c r="I21" s="32" t="s">
        <v>25</v>
      </c>
      <c r="J21" s="33" t="str">
        <f>'Rekapitulace stavby'!AN13</f>
        <v>Vyplň údaj</v>
      </c>
      <c r="K21" s="38"/>
      <c r="L21" s="55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</row>
    <row r="22" s="2" customFormat="1" ht="18" customHeight="1">
      <c r="A22" s="38"/>
      <c r="B22" s="39"/>
      <c r="C22" s="38"/>
      <c r="D22" s="38"/>
      <c r="E22" s="33" t="str">
        <f>'Rekapitulace stavby'!E14</f>
        <v>Vyplň údaj</v>
      </c>
      <c r="F22" s="27"/>
      <c r="G22" s="27"/>
      <c r="H22" s="27"/>
      <c r="I22" s="32" t="s">
        <v>27</v>
      </c>
      <c r="J22" s="33" t="str">
        <f>'Rekapitulace stavby'!AN14</f>
        <v>Vyplň údaj</v>
      </c>
      <c r="K22" s="38"/>
      <c r="L22" s="55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</row>
    <row r="23" s="2" customFormat="1" ht="6.96" customHeight="1">
      <c r="A23" s="38"/>
      <c r="B23" s="39"/>
      <c r="C23" s="38"/>
      <c r="D23" s="38"/>
      <c r="E23" s="38"/>
      <c r="F23" s="38"/>
      <c r="G23" s="38"/>
      <c r="H23" s="38"/>
      <c r="I23" s="38"/>
      <c r="J23" s="38"/>
      <c r="K23" s="38"/>
      <c r="L23" s="55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</row>
    <row r="24" s="2" customFormat="1" ht="12" customHeight="1">
      <c r="A24" s="38"/>
      <c r="B24" s="39"/>
      <c r="C24" s="38"/>
      <c r="D24" s="32" t="s">
        <v>30</v>
      </c>
      <c r="E24" s="38"/>
      <c r="F24" s="38"/>
      <c r="G24" s="38"/>
      <c r="H24" s="38"/>
      <c r="I24" s="32" t="s">
        <v>25</v>
      </c>
      <c r="J24" s="27" t="str">
        <f>IF('Rekapitulace stavby'!AN16="","",'Rekapitulace stavby'!AN16)</f>
        <v/>
      </c>
      <c r="K24" s="38"/>
      <c r="L24" s="55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</row>
    <row r="25" s="2" customFormat="1" ht="18" customHeight="1">
      <c r="A25" s="38"/>
      <c r="B25" s="39"/>
      <c r="C25" s="38"/>
      <c r="D25" s="38"/>
      <c r="E25" s="27" t="str">
        <f>IF('Rekapitulace stavby'!E17="","",'Rekapitulace stavby'!E17)</f>
        <v>LTProjekt, EP Rožnov</v>
      </c>
      <c r="F25" s="38"/>
      <c r="G25" s="38"/>
      <c r="H25" s="38"/>
      <c r="I25" s="32" t="s">
        <v>27</v>
      </c>
      <c r="J25" s="27" t="str">
        <f>IF('Rekapitulace stavby'!AN17="","",'Rekapitulace stavby'!AN17)</f>
        <v/>
      </c>
      <c r="K25" s="38"/>
      <c r="L25" s="55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</row>
    <row r="26" s="2" customFormat="1" ht="6.96" customHeight="1">
      <c r="A26" s="38"/>
      <c r="B26" s="39"/>
      <c r="C26" s="38"/>
      <c r="D26" s="38"/>
      <c r="E26" s="38"/>
      <c r="F26" s="38"/>
      <c r="G26" s="38"/>
      <c r="H26" s="38"/>
      <c r="I26" s="38"/>
      <c r="J26" s="38"/>
      <c r="K26" s="38"/>
      <c r="L26" s="55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="2" customFormat="1" ht="12" customHeight="1">
      <c r="A27" s="38"/>
      <c r="B27" s="39"/>
      <c r="C27" s="38"/>
      <c r="D27" s="32" t="s">
        <v>33</v>
      </c>
      <c r="E27" s="38"/>
      <c r="F27" s="38"/>
      <c r="G27" s="38"/>
      <c r="H27" s="38"/>
      <c r="I27" s="32" t="s">
        <v>25</v>
      </c>
      <c r="J27" s="27" t="str">
        <f>IF('Rekapitulace stavby'!AN19="","",'Rekapitulace stavby'!AN19)</f>
        <v/>
      </c>
      <c r="K27" s="38"/>
      <c r="L27" s="55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</row>
    <row r="28" s="2" customFormat="1" ht="18" customHeight="1">
      <c r="A28" s="38"/>
      <c r="B28" s="39"/>
      <c r="C28" s="38"/>
      <c r="D28" s="38"/>
      <c r="E28" s="27" t="str">
        <f>IF('Rekapitulace stavby'!E20="","",'Rekapitulace stavby'!E20)</f>
        <v xml:space="preserve"> </v>
      </c>
      <c r="F28" s="38"/>
      <c r="G28" s="38"/>
      <c r="H28" s="38"/>
      <c r="I28" s="32" t="s">
        <v>27</v>
      </c>
      <c r="J28" s="27" t="str">
        <f>IF('Rekapitulace stavby'!AN20="","",'Rekapitulace stavby'!AN20)</f>
        <v/>
      </c>
      <c r="K28" s="38"/>
      <c r="L28" s="55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="2" customFormat="1" ht="6.96" customHeight="1">
      <c r="A29" s="38"/>
      <c r="B29" s="39"/>
      <c r="C29" s="38"/>
      <c r="D29" s="38"/>
      <c r="E29" s="38"/>
      <c r="F29" s="38"/>
      <c r="G29" s="38"/>
      <c r="H29" s="38"/>
      <c r="I29" s="38"/>
      <c r="J29" s="38"/>
      <c r="K29" s="38"/>
      <c r="L29" s="55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</row>
    <row r="30" s="2" customFormat="1" ht="12" customHeight="1">
      <c r="A30" s="38"/>
      <c r="B30" s="39"/>
      <c r="C30" s="38"/>
      <c r="D30" s="32" t="s">
        <v>34</v>
      </c>
      <c r="E30" s="38"/>
      <c r="F30" s="38"/>
      <c r="G30" s="38"/>
      <c r="H30" s="38"/>
      <c r="I30" s="38"/>
      <c r="J30" s="38"/>
      <c r="K30" s="38"/>
      <c r="L30" s="55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="8" customFormat="1" ht="16.5" customHeight="1">
      <c r="A31" s="133"/>
      <c r="B31" s="134"/>
      <c r="C31" s="133"/>
      <c r="D31" s="133"/>
      <c r="E31" s="36" t="s">
        <v>1</v>
      </c>
      <c r="F31" s="36"/>
      <c r="G31" s="36"/>
      <c r="H31" s="36"/>
      <c r="I31" s="133"/>
      <c r="J31" s="133"/>
      <c r="K31" s="133"/>
      <c r="L31" s="135"/>
      <c r="S31" s="133"/>
      <c r="T31" s="133"/>
      <c r="U31" s="133"/>
      <c r="V31" s="133"/>
      <c r="W31" s="133"/>
      <c r="X31" s="133"/>
      <c r="Y31" s="133"/>
      <c r="Z31" s="133"/>
      <c r="AA31" s="133"/>
      <c r="AB31" s="133"/>
      <c r="AC31" s="133"/>
      <c r="AD31" s="133"/>
      <c r="AE31" s="133"/>
    </row>
    <row r="32" s="2" customFormat="1" ht="6.96" customHeight="1">
      <c r="A32" s="38"/>
      <c r="B32" s="39"/>
      <c r="C32" s="38"/>
      <c r="D32" s="38"/>
      <c r="E32" s="38"/>
      <c r="F32" s="38"/>
      <c r="G32" s="38"/>
      <c r="H32" s="38"/>
      <c r="I32" s="38"/>
      <c r="J32" s="38"/>
      <c r="K32" s="38"/>
      <c r="L32" s="55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="2" customFormat="1" ht="6.96" customHeight="1">
      <c r="A33" s="38"/>
      <c r="B33" s="39"/>
      <c r="C33" s="38"/>
      <c r="D33" s="90"/>
      <c r="E33" s="90"/>
      <c r="F33" s="90"/>
      <c r="G33" s="90"/>
      <c r="H33" s="90"/>
      <c r="I33" s="90"/>
      <c r="J33" s="90"/>
      <c r="K33" s="90"/>
      <c r="L33" s="55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="2" customFormat="1" ht="25.44" customHeight="1">
      <c r="A34" s="38"/>
      <c r="B34" s="39"/>
      <c r="C34" s="38"/>
      <c r="D34" s="136" t="s">
        <v>35</v>
      </c>
      <c r="E34" s="38"/>
      <c r="F34" s="38"/>
      <c r="G34" s="38"/>
      <c r="H34" s="38"/>
      <c r="I34" s="38"/>
      <c r="J34" s="96">
        <f>ROUND(J135, 2)</f>
        <v>0</v>
      </c>
      <c r="K34" s="38"/>
      <c r="L34" s="55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s="2" customFormat="1" ht="6.96" customHeight="1">
      <c r="A35" s="38"/>
      <c r="B35" s="39"/>
      <c r="C35" s="38"/>
      <c r="D35" s="90"/>
      <c r="E35" s="90"/>
      <c r="F35" s="90"/>
      <c r="G35" s="90"/>
      <c r="H35" s="90"/>
      <c r="I35" s="90"/>
      <c r="J35" s="90"/>
      <c r="K35" s="90"/>
      <c r="L35" s="55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s="2" customFormat="1" ht="14.4" customHeight="1">
      <c r="A36" s="38"/>
      <c r="B36" s="39"/>
      <c r="C36" s="38"/>
      <c r="D36" s="38"/>
      <c r="E36" s="38"/>
      <c r="F36" s="43" t="s">
        <v>37</v>
      </c>
      <c r="G36" s="38"/>
      <c r="H36" s="38"/>
      <c r="I36" s="43" t="s">
        <v>36</v>
      </c>
      <c r="J36" s="43" t="s">
        <v>38</v>
      </c>
      <c r="K36" s="38"/>
      <c r="L36" s="55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s="2" customFormat="1" ht="14.4" customHeight="1">
      <c r="A37" s="38"/>
      <c r="B37" s="39"/>
      <c r="C37" s="38"/>
      <c r="D37" s="132" t="s">
        <v>39</v>
      </c>
      <c r="E37" s="32" t="s">
        <v>40</v>
      </c>
      <c r="F37" s="137">
        <f>ROUND((SUM(BE135:BE221)),  2)</f>
        <v>0</v>
      </c>
      <c r="G37" s="38"/>
      <c r="H37" s="38"/>
      <c r="I37" s="138">
        <v>0.20999999999999999</v>
      </c>
      <c r="J37" s="137">
        <f>ROUND(((SUM(BE135:BE221))*I37),  2)</f>
        <v>0</v>
      </c>
      <c r="K37" s="38"/>
      <c r="L37" s="55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s="2" customFormat="1" ht="14.4" customHeight="1">
      <c r="A38" s="38"/>
      <c r="B38" s="39"/>
      <c r="C38" s="38"/>
      <c r="D38" s="38"/>
      <c r="E38" s="32" t="s">
        <v>41</v>
      </c>
      <c r="F38" s="137">
        <f>ROUND((SUM(BF135:BF221)),  2)</f>
        <v>0</v>
      </c>
      <c r="G38" s="38"/>
      <c r="H38" s="38"/>
      <c r="I38" s="138">
        <v>0.14999999999999999</v>
      </c>
      <c r="J38" s="137">
        <f>ROUND(((SUM(BF135:BF221))*I38),  2)</f>
        <v>0</v>
      </c>
      <c r="K38" s="38"/>
      <c r="L38" s="55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hidden="1" s="2" customFormat="1" ht="14.4" customHeight="1">
      <c r="A39" s="38"/>
      <c r="B39" s="39"/>
      <c r="C39" s="38"/>
      <c r="D39" s="38"/>
      <c r="E39" s="32" t="s">
        <v>42</v>
      </c>
      <c r="F39" s="137">
        <f>ROUND((SUM(BG135:BG221)),  2)</f>
        <v>0</v>
      </c>
      <c r="G39" s="38"/>
      <c r="H39" s="38"/>
      <c r="I39" s="138">
        <v>0.20999999999999999</v>
      </c>
      <c r="J39" s="137">
        <f>0</f>
        <v>0</v>
      </c>
      <c r="K39" s="38"/>
      <c r="L39" s="55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hidden="1" s="2" customFormat="1" ht="14.4" customHeight="1">
      <c r="A40" s="38"/>
      <c r="B40" s="39"/>
      <c r="C40" s="38"/>
      <c r="D40" s="38"/>
      <c r="E40" s="32" t="s">
        <v>43</v>
      </c>
      <c r="F40" s="137">
        <f>ROUND((SUM(BH135:BH221)),  2)</f>
        <v>0</v>
      </c>
      <c r="G40" s="38"/>
      <c r="H40" s="38"/>
      <c r="I40" s="138">
        <v>0.14999999999999999</v>
      </c>
      <c r="J40" s="137">
        <f>0</f>
        <v>0</v>
      </c>
      <c r="K40" s="38"/>
      <c r="L40" s="55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hidden="1" s="2" customFormat="1" ht="14.4" customHeight="1">
      <c r="A41" s="38"/>
      <c r="B41" s="39"/>
      <c r="C41" s="38"/>
      <c r="D41" s="38"/>
      <c r="E41" s="32" t="s">
        <v>44</v>
      </c>
      <c r="F41" s="137">
        <f>ROUND((SUM(BI135:BI221)),  2)</f>
        <v>0</v>
      </c>
      <c r="G41" s="38"/>
      <c r="H41" s="38"/>
      <c r="I41" s="138">
        <v>0</v>
      </c>
      <c r="J41" s="137">
        <f>0</f>
        <v>0</v>
      </c>
      <c r="K41" s="38"/>
      <c r="L41" s="55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</row>
    <row r="42" s="2" customFormat="1" ht="6.96" customHeight="1">
      <c r="A42" s="38"/>
      <c r="B42" s="39"/>
      <c r="C42" s="38"/>
      <c r="D42" s="38"/>
      <c r="E42" s="38"/>
      <c r="F42" s="38"/>
      <c r="G42" s="38"/>
      <c r="H42" s="38"/>
      <c r="I42" s="38"/>
      <c r="J42" s="38"/>
      <c r="K42" s="38"/>
      <c r="L42" s="55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</row>
    <row r="43" s="2" customFormat="1" ht="25.44" customHeight="1">
      <c r="A43" s="38"/>
      <c r="B43" s="39"/>
      <c r="C43" s="139"/>
      <c r="D43" s="140" t="s">
        <v>45</v>
      </c>
      <c r="E43" s="81"/>
      <c r="F43" s="81"/>
      <c r="G43" s="141" t="s">
        <v>46</v>
      </c>
      <c r="H43" s="142" t="s">
        <v>47</v>
      </c>
      <c r="I43" s="81"/>
      <c r="J43" s="143">
        <f>SUM(J34:J41)</f>
        <v>0</v>
      </c>
      <c r="K43" s="144"/>
      <c r="L43" s="55"/>
      <c r="S43" s="38"/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</row>
    <row r="44" s="2" customFormat="1" ht="14.4" customHeight="1">
      <c r="A44" s="38"/>
      <c r="B44" s="39"/>
      <c r="C44" s="38"/>
      <c r="D44" s="38"/>
      <c r="E44" s="38"/>
      <c r="F44" s="38"/>
      <c r="G44" s="38"/>
      <c r="H44" s="38"/>
      <c r="I44" s="38"/>
      <c r="J44" s="38"/>
      <c r="K44" s="38"/>
      <c r="L44" s="55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</row>
    <row r="45" s="1" customFormat="1" ht="14.4" customHeight="1">
      <c r="B45" s="22"/>
      <c r="L45" s="22"/>
    </row>
    <row r="46" s="1" customFormat="1" ht="14.4" customHeight="1">
      <c r="B46" s="22"/>
      <c r="L46" s="22"/>
    </row>
    <row r="47" s="1" customFormat="1" ht="14.4" customHeight="1">
      <c r="B47" s="22"/>
      <c r="L47" s="22"/>
    </row>
    <row r="48" s="1" customFormat="1" ht="14.4" customHeight="1">
      <c r="B48" s="22"/>
      <c r="L48" s="22"/>
    </row>
    <row r="49" s="1" customFormat="1" ht="14.4" customHeight="1">
      <c r="B49" s="22"/>
      <c r="L49" s="22"/>
    </row>
    <row r="50" s="2" customFormat="1" ht="14.4" customHeight="1">
      <c r="B50" s="55"/>
      <c r="D50" s="56" t="s">
        <v>48</v>
      </c>
      <c r="E50" s="57"/>
      <c r="F50" s="57"/>
      <c r="G50" s="56" t="s">
        <v>49</v>
      </c>
      <c r="H50" s="57"/>
      <c r="I50" s="57"/>
      <c r="J50" s="57"/>
      <c r="K50" s="57"/>
      <c r="L50" s="55"/>
    </row>
    <row r="51">
      <c r="B51" s="22"/>
      <c r="L51" s="22"/>
    </row>
    <row r="52">
      <c r="B52" s="22"/>
      <c r="L52" s="22"/>
    </row>
    <row r="53">
      <c r="B53" s="22"/>
      <c r="L53" s="22"/>
    </row>
    <row r="54">
      <c r="B54" s="22"/>
      <c r="L54" s="22"/>
    </row>
    <row r="55">
      <c r="B55" s="22"/>
      <c r="L55" s="22"/>
    </row>
    <row r="56">
      <c r="B56" s="22"/>
      <c r="L56" s="22"/>
    </row>
    <row r="57">
      <c r="B57" s="22"/>
      <c r="L57" s="22"/>
    </row>
    <row r="58">
      <c r="B58" s="22"/>
      <c r="L58" s="22"/>
    </row>
    <row r="59">
      <c r="B59" s="22"/>
      <c r="L59" s="22"/>
    </row>
    <row r="60">
      <c r="B60" s="22"/>
      <c r="L60" s="22"/>
    </row>
    <row r="61" s="2" customFormat="1">
      <c r="A61" s="38"/>
      <c r="B61" s="39"/>
      <c r="C61" s="38"/>
      <c r="D61" s="58" t="s">
        <v>50</v>
      </c>
      <c r="E61" s="41"/>
      <c r="F61" s="145" t="s">
        <v>51</v>
      </c>
      <c r="G61" s="58" t="s">
        <v>50</v>
      </c>
      <c r="H61" s="41"/>
      <c r="I61" s="41"/>
      <c r="J61" s="146" t="s">
        <v>51</v>
      </c>
      <c r="K61" s="41"/>
      <c r="L61" s="55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</row>
    <row r="62">
      <c r="B62" s="22"/>
      <c r="L62" s="22"/>
    </row>
    <row r="63">
      <c r="B63" s="22"/>
      <c r="L63" s="22"/>
    </row>
    <row r="64">
      <c r="B64" s="22"/>
      <c r="L64" s="22"/>
    </row>
    <row r="65" s="2" customFormat="1">
      <c r="A65" s="38"/>
      <c r="B65" s="39"/>
      <c r="C65" s="38"/>
      <c r="D65" s="56" t="s">
        <v>52</v>
      </c>
      <c r="E65" s="59"/>
      <c r="F65" s="59"/>
      <c r="G65" s="56" t="s">
        <v>53</v>
      </c>
      <c r="H65" s="59"/>
      <c r="I65" s="59"/>
      <c r="J65" s="59"/>
      <c r="K65" s="59"/>
      <c r="L65" s="55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</row>
    <row r="66">
      <c r="B66" s="22"/>
      <c r="L66" s="22"/>
    </row>
    <row r="67">
      <c r="B67" s="22"/>
      <c r="L67" s="22"/>
    </row>
    <row r="68">
      <c r="B68" s="22"/>
      <c r="L68" s="22"/>
    </row>
    <row r="69">
      <c r="B69" s="22"/>
      <c r="L69" s="22"/>
    </row>
    <row r="70">
      <c r="B70" s="22"/>
      <c r="L70" s="22"/>
    </row>
    <row r="71">
      <c r="B71" s="22"/>
      <c r="L71" s="22"/>
    </row>
    <row r="72">
      <c r="B72" s="22"/>
      <c r="L72" s="22"/>
    </row>
    <row r="73">
      <c r="B73" s="22"/>
      <c r="L73" s="22"/>
    </row>
    <row r="74">
      <c r="B74" s="22"/>
      <c r="L74" s="22"/>
    </row>
    <row r="75">
      <c r="B75" s="22"/>
      <c r="L75" s="22"/>
    </row>
    <row r="76" s="2" customFormat="1">
      <c r="A76" s="38"/>
      <c r="B76" s="39"/>
      <c r="C76" s="38"/>
      <c r="D76" s="58" t="s">
        <v>50</v>
      </c>
      <c r="E76" s="41"/>
      <c r="F76" s="145" t="s">
        <v>51</v>
      </c>
      <c r="G76" s="58" t="s">
        <v>50</v>
      </c>
      <c r="H76" s="41"/>
      <c r="I76" s="41"/>
      <c r="J76" s="146" t="s">
        <v>51</v>
      </c>
      <c r="K76" s="41"/>
      <c r="L76" s="55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</row>
    <row r="77" s="2" customFormat="1" ht="14.4" customHeight="1">
      <c r="A77" s="38"/>
      <c r="B77" s="60"/>
      <c r="C77" s="61"/>
      <c r="D77" s="61"/>
      <c r="E77" s="61"/>
      <c r="F77" s="61"/>
      <c r="G77" s="61"/>
      <c r="H77" s="61"/>
      <c r="I77" s="61"/>
      <c r="J77" s="61"/>
      <c r="K77" s="61"/>
      <c r="L77" s="55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</row>
    <row r="81" s="2" customFormat="1" ht="6.96" customHeight="1">
      <c r="A81" s="38"/>
      <c r="B81" s="62"/>
      <c r="C81" s="63"/>
      <c r="D81" s="63"/>
      <c r="E81" s="63"/>
      <c r="F81" s="63"/>
      <c r="G81" s="63"/>
      <c r="H81" s="63"/>
      <c r="I81" s="63"/>
      <c r="J81" s="63"/>
      <c r="K81" s="63"/>
      <c r="L81" s="55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</row>
    <row r="82" s="2" customFormat="1" ht="24.96" customHeight="1">
      <c r="A82" s="38"/>
      <c r="B82" s="39"/>
      <c r="C82" s="23" t="s">
        <v>206</v>
      </c>
      <c r="D82" s="38"/>
      <c r="E82" s="38"/>
      <c r="F82" s="38"/>
      <c r="G82" s="38"/>
      <c r="H82" s="38"/>
      <c r="I82" s="38"/>
      <c r="J82" s="38"/>
      <c r="K82" s="38"/>
      <c r="L82" s="55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</row>
    <row r="83" s="2" customFormat="1" ht="6.96" customHeight="1">
      <c r="A83" s="38"/>
      <c r="B83" s="39"/>
      <c r="C83" s="38"/>
      <c r="D83" s="38"/>
      <c r="E83" s="38"/>
      <c r="F83" s="38"/>
      <c r="G83" s="38"/>
      <c r="H83" s="38"/>
      <c r="I83" s="38"/>
      <c r="J83" s="38"/>
      <c r="K83" s="38"/>
      <c r="L83" s="55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</row>
    <row r="84" s="2" customFormat="1" ht="12" customHeight="1">
      <c r="A84" s="38"/>
      <c r="B84" s="39"/>
      <c r="C84" s="32" t="s">
        <v>16</v>
      </c>
      <c r="D84" s="38"/>
      <c r="E84" s="38"/>
      <c r="F84" s="38"/>
      <c r="G84" s="38"/>
      <c r="H84" s="38"/>
      <c r="I84" s="38"/>
      <c r="J84" s="38"/>
      <c r="K84" s="38"/>
      <c r="L84" s="55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</row>
    <row r="85" s="2" customFormat="1" ht="16.5" customHeight="1">
      <c r="A85" s="38"/>
      <c r="B85" s="39"/>
      <c r="C85" s="38"/>
      <c r="D85" s="38"/>
      <c r="E85" s="131" t="str">
        <f>E7</f>
        <v>FNOL Novostavba Pavilonu B</v>
      </c>
      <c r="F85" s="32"/>
      <c r="G85" s="32"/>
      <c r="H85" s="32"/>
      <c r="I85" s="38"/>
      <c r="J85" s="38"/>
      <c r="K85" s="38"/>
      <c r="L85" s="55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</row>
    <row r="86" s="1" customFormat="1" ht="12" customHeight="1">
      <c r="B86" s="22"/>
      <c r="C86" s="32" t="s">
        <v>199</v>
      </c>
      <c r="L86" s="22"/>
    </row>
    <row r="87" s="1" customFormat="1" ht="16.5" customHeight="1">
      <c r="B87" s="22"/>
      <c r="E87" s="131" t="s">
        <v>200</v>
      </c>
      <c r="F87" s="1"/>
      <c r="G87" s="1"/>
      <c r="H87" s="1"/>
      <c r="L87" s="22"/>
    </row>
    <row r="88" s="1" customFormat="1" ht="12" customHeight="1">
      <c r="B88" s="22"/>
      <c r="C88" s="32" t="s">
        <v>201</v>
      </c>
      <c r="L88" s="22"/>
    </row>
    <row r="89" s="2" customFormat="1" ht="16.5" customHeight="1">
      <c r="A89" s="38"/>
      <c r="B89" s="39"/>
      <c r="C89" s="38"/>
      <c r="D89" s="38"/>
      <c r="E89" s="132" t="s">
        <v>4632</v>
      </c>
      <c r="F89" s="38"/>
      <c r="G89" s="38"/>
      <c r="H89" s="38"/>
      <c r="I89" s="38"/>
      <c r="J89" s="38"/>
      <c r="K89" s="38"/>
      <c r="L89" s="55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</row>
    <row r="90" s="2" customFormat="1" ht="12" customHeight="1">
      <c r="A90" s="38"/>
      <c r="B90" s="39"/>
      <c r="C90" s="32" t="s">
        <v>203</v>
      </c>
      <c r="D90" s="38"/>
      <c r="E90" s="38"/>
      <c r="F90" s="38"/>
      <c r="G90" s="38"/>
      <c r="H90" s="38"/>
      <c r="I90" s="38"/>
      <c r="J90" s="38"/>
      <c r="K90" s="38"/>
      <c r="L90" s="55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</row>
    <row r="91" s="2" customFormat="1" ht="16.5" customHeight="1">
      <c r="A91" s="38"/>
      <c r="B91" s="39"/>
      <c r="C91" s="38"/>
      <c r="D91" s="38"/>
      <c r="E91" s="67" t="str">
        <f>E13</f>
        <v>D.1.4f - Vzduchotechnika</v>
      </c>
      <c r="F91" s="38"/>
      <c r="G91" s="38"/>
      <c r="H91" s="38"/>
      <c r="I91" s="38"/>
      <c r="J91" s="38"/>
      <c r="K91" s="38"/>
      <c r="L91" s="55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</row>
    <row r="92" s="2" customFormat="1" ht="6.96" customHeight="1">
      <c r="A92" s="38"/>
      <c r="B92" s="39"/>
      <c r="C92" s="38"/>
      <c r="D92" s="38"/>
      <c r="E92" s="38"/>
      <c r="F92" s="38"/>
      <c r="G92" s="38"/>
      <c r="H92" s="38"/>
      <c r="I92" s="38"/>
      <c r="J92" s="38"/>
      <c r="K92" s="38"/>
      <c r="L92" s="55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</row>
    <row r="93" s="2" customFormat="1" ht="12" customHeight="1">
      <c r="A93" s="38"/>
      <c r="B93" s="39"/>
      <c r="C93" s="32" t="s">
        <v>20</v>
      </c>
      <c r="D93" s="38"/>
      <c r="E93" s="38"/>
      <c r="F93" s="27" t="str">
        <f>F16</f>
        <v xml:space="preserve"> </v>
      </c>
      <c r="G93" s="38"/>
      <c r="H93" s="38"/>
      <c r="I93" s="32" t="s">
        <v>22</v>
      </c>
      <c r="J93" s="69" t="str">
        <f>IF(J16="","",J16)</f>
        <v>8. 4. 2023</v>
      </c>
      <c r="K93" s="38"/>
      <c r="L93" s="55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</row>
    <row r="94" s="2" customFormat="1" ht="6.96" customHeight="1">
      <c r="A94" s="38"/>
      <c r="B94" s="39"/>
      <c r="C94" s="38"/>
      <c r="D94" s="38"/>
      <c r="E94" s="38"/>
      <c r="F94" s="38"/>
      <c r="G94" s="38"/>
      <c r="H94" s="38"/>
      <c r="I94" s="38"/>
      <c r="J94" s="38"/>
      <c r="K94" s="38"/>
      <c r="L94" s="55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</row>
    <row r="95" s="2" customFormat="1" ht="15.15" customHeight="1">
      <c r="A95" s="38"/>
      <c r="B95" s="39"/>
      <c r="C95" s="32" t="s">
        <v>24</v>
      </c>
      <c r="D95" s="38"/>
      <c r="E95" s="38"/>
      <c r="F95" s="27" t="str">
        <f>E19</f>
        <v>Fakultní nemocnice Olomouc</v>
      </c>
      <c r="G95" s="38"/>
      <c r="H95" s="38"/>
      <c r="I95" s="32" t="s">
        <v>30</v>
      </c>
      <c r="J95" s="36" t="str">
        <f>E25</f>
        <v>LTProjekt, EP Rožnov</v>
      </c>
      <c r="K95" s="38"/>
      <c r="L95" s="55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</row>
    <row r="96" s="2" customFormat="1" ht="15.15" customHeight="1">
      <c r="A96" s="38"/>
      <c r="B96" s="39"/>
      <c r="C96" s="32" t="s">
        <v>28</v>
      </c>
      <c r="D96" s="38"/>
      <c r="E96" s="38"/>
      <c r="F96" s="27" t="str">
        <f>IF(E22="","",E22)</f>
        <v>Vyplň údaj</v>
      </c>
      <c r="G96" s="38"/>
      <c r="H96" s="38"/>
      <c r="I96" s="32" t="s">
        <v>33</v>
      </c>
      <c r="J96" s="36" t="str">
        <f>E28</f>
        <v xml:space="preserve"> </v>
      </c>
      <c r="K96" s="38"/>
      <c r="L96" s="55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</row>
    <row r="97" s="2" customFormat="1" ht="10.32" customHeight="1">
      <c r="A97" s="38"/>
      <c r="B97" s="39"/>
      <c r="C97" s="38"/>
      <c r="D97" s="38"/>
      <c r="E97" s="38"/>
      <c r="F97" s="38"/>
      <c r="G97" s="38"/>
      <c r="H97" s="38"/>
      <c r="I97" s="38"/>
      <c r="J97" s="38"/>
      <c r="K97" s="38"/>
      <c r="L97" s="55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</row>
    <row r="98" s="2" customFormat="1" ht="29.28" customHeight="1">
      <c r="A98" s="38"/>
      <c r="B98" s="39"/>
      <c r="C98" s="147" t="s">
        <v>207</v>
      </c>
      <c r="D98" s="139"/>
      <c r="E98" s="139"/>
      <c r="F98" s="139"/>
      <c r="G98" s="139"/>
      <c r="H98" s="139"/>
      <c r="I98" s="139"/>
      <c r="J98" s="148" t="s">
        <v>208</v>
      </c>
      <c r="K98" s="139"/>
      <c r="L98" s="55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</row>
    <row r="99" s="2" customFormat="1" ht="10.32" customHeight="1">
      <c r="A99" s="38"/>
      <c r="B99" s="39"/>
      <c r="C99" s="38"/>
      <c r="D99" s="38"/>
      <c r="E99" s="38"/>
      <c r="F99" s="38"/>
      <c r="G99" s="38"/>
      <c r="H99" s="38"/>
      <c r="I99" s="38"/>
      <c r="J99" s="38"/>
      <c r="K99" s="38"/>
      <c r="L99" s="55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</row>
    <row r="100" s="2" customFormat="1" ht="22.8" customHeight="1">
      <c r="A100" s="38"/>
      <c r="B100" s="39"/>
      <c r="C100" s="149" t="s">
        <v>209</v>
      </c>
      <c r="D100" s="38"/>
      <c r="E100" s="38"/>
      <c r="F100" s="38"/>
      <c r="G100" s="38"/>
      <c r="H100" s="38"/>
      <c r="I100" s="38"/>
      <c r="J100" s="96">
        <f>J135</f>
        <v>0</v>
      </c>
      <c r="K100" s="38"/>
      <c r="L100" s="55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  <c r="AU100" s="19" t="s">
        <v>210</v>
      </c>
    </row>
    <row r="101" s="9" customFormat="1" ht="24.96" customHeight="1">
      <c r="A101" s="9"/>
      <c r="B101" s="150"/>
      <c r="C101" s="9"/>
      <c r="D101" s="151" t="s">
        <v>4940</v>
      </c>
      <c r="E101" s="152"/>
      <c r="F101" s="152"/>
      <c r="G101" s="152"/>
      <c r="H101" s="152"/>
      <c r="I101" s="152"/>
      <c r="J101" s="153">
        <f>J136</f>
        <v>0</v>
      </c>
      <c r="K101" s="9"/>
      <c r="L101" s="150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</row>
    <row r="102" s="9" customFormat="1" ht="24.96" customHeight="1">
      <c r="A102" s="9"/>
      <c r="B102" s="150"/>
      <c r="C102" s="9"/>
      <c r="D102" s="151" t="s">
        <v>4941</v>
      </c>
      <c r="E102" s="152"/>
      <c r="F102" s="152"/>
      <c r="G102" s="152"/>
      <c r="H102" s="152"/>
      <c r="I102" s="152"/>
      <c r="J102" s="153">
        <f>J159</f>
        <v>0</v>
      </c>
      <c r="K102" s="9"/>
      <c r="L102" s="150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</row>
    <row r="103" s="9" customFormat="1" ht="24.96" customHeight="1">
      <c r="A103" s="9"/>
      <c r="B103" s="150"/>
      <c r="C103" s="9"/>
      <c r="D103" s="151" t="s">
        <v>4942</v>
      </c>
      <c r="E103" s="152"/>
      <c r="F103" s="152"/>
      <c r="G103" s="152"/>
      <c r="H103" s="152"/>
      <c r="I103" s="152"/>
      <c r="J103" s="153">
        <f>J181</f>
        <v>0</v>
      </c>
      <c r="K103" s="9"/>
      <c r="L103" s="150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</row>
    <row r="104" s="9" customFormat="1" ht="24.96" customHeight="1">
      <c r="A104" s="9"/>
      <c r="B104" s="150"/>
      <c r="C104" s="9"/>
      <c r="D104" s="151" t="s">
        <v>3319</v>
      </c>
      <c r="E104" s="152"/>
      <c r="F104" s="152"/>
      <c r="G104" s="152"/>
      <c r="H104" s="152"/>
      <c r="I104" s="152"/>
      <c r="J104" s="153">
        <f>J193</f>
        <v>0</v>
      </c>
      <c r="K104" s="9"/>
      <c r="L104" s="150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</row>
    <row r="105" s="9" customFormat="1" ht="24.96" customHeight="1">
      <c r="A105" s="9"/>
      <c r="B105" s="150"/>
      <c r="C105" s="9"/>
      <c r="D105" s="151" t="s">
        <v>4943</v>
      </c>
      <c r="E105" s="152"/>
      <c r="F105" s="152"/>
      <c r="G105" s="152"/>
      <c r="H105" s="152"/>
      <c r="I105" s="152"/>
      <c r="J105" s="153">
        <f>J196</f>
        <v>0</v>
      </c>
      <c r="K105" s="9"/>
      <c r="L105" s="150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</row>
    <row r="106" s="9" customFormat="1" ht="24.96" customHeight="1">
      <c r="A106" s="9"/>
      <c r="B106" s="150"/>
      <c r="C106" s="9"/>
      <c r="D106" s="151" t="s">
        <v>3321</v>
      </c>
      <c r="E106" s="152"/>
      <c r="F106" s="152"/>
      <c r="G106" s="152"/>
      <c r="H106" s="152"/>
      <c r="I106" s="152"/>
      <c r="J106" s="153">
        <f>J198</f>
        <v>0</v>
      </c>
      <c r="K106" s="9"/>
      <c r="L106" s="150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</row>
    <row r="107" s="9" customFormat="1" ht="24.96" customHeight="1">
      <c r="A107" s="9"/>
      <c r="B107" s="150"/>
      <c r="C107" s="9"/>
      <c r="D107" s="151" t="s">
        <v>4944</v>
      </c>
      <c r="E107" s="152"/>
      <c r="F107" s="152"/>
      <c r="G107" s="152"/>
      <c r="H107" s="152"/>
      <c r="I107" s="152"/>
      <c r="J107" s="153">
        <f>J200</f>
        <v>0</v>
      </c>
      <c r="K107" s="9"/>
      <c r="L107" s="150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  <c r="AD107" s="9"/>
      <c r="AE107" s="9"/>
    </row>
    <row r="108" s="9" customFormat="1" ht="24.96" customHeight="1">
      <c r="A108" s="9"/>
      <c r="B108" s="150"/>
      <c r="C108" s="9"/>
      <c r="D108" s="151" t="s">
        <v>4945</v>
      </c>
      <c r="E108" s="152"/>
      <c r="F108" s="152"/>
      <c r="G108" s="152"/>
      <c r="H108" s="152"/>
      <c r="I108" s="152"/>
      <c r="J108" s="153">
        <f>J202</f>
        <v>0</v>
      </c>
      <c r="K108" s="9"/>
      <c r="L108" s="150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</row>
    <row r="109" s="9" customFormat="1" ht="24.96" customHeight="1">
      <c r="A109" s="9"/>
      <c r="B109" s="150"/>
      <c r="C109" s="9"/>
      <c r="D109" s="151" t="s">
        <v>4946</v>
      </c>
      <c r="E109" s="152"/>
      <c r="F109" s="152"/>
      <c r="G109" s="152"/>
      <c r="H109" s="152"/>
      <c r="I109" s="152"/>
      <c r="J109" s="153">
        <f>J204</f>
        <v>0</v>
      </c>
      <c r="K109" s="9"/>
      <c r="L109" s="150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  <c r="AD109" s="9"/>
      <c r="AE109" s="9"/>
    </row>
    <row r="110" s="9" customFormat="1" ht="24.96" customHeight="1">
      <c r="A110" s="9"/>
      <c r="B110" s="150"/>
      <c r="C110" s="9"/>
      <c r="D110" s="151" t="s">
        <v>4947</v>
      </c>
      <c r="E110" s="152"/>
      <c r="F110" s="152"/>
      <c r="G110" s="152"/>
      <c r="H110" s="152"/>
      <c r="I110" s="152"/>
      <c r="J110" s="153">
        <f>J216</f>
        <v>0</v>
      </c>
      <c r="K110" s="9"/>
      <c r="L110" s="150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  <c r="AD110" s="9"/>
      <c r="AE110" s="9"/>
    </row>
    <row r="111" s="9" customFormat="1" ht="24.96" customHeight="1">
      <c r="A111" s="9"/>
      <c r="B111" s="150"/>
      <c r="C111" s="9"/>
      <c r="D111" s="151" t="s">
        <v>4948</v>
      </c>
      <c r="E111" s="152"/>
      <c r="F111" s="152"/>
      <c r="G111" s="152"/>
      <c r="H111" s="152"/>
      <c r="I111" s="152"/>
      <c r="J111" s="153">
        <f>J218</f>
        <v>0</v>
      </c>
      <c r="K111" s="9"/>
      <c r="L111" s="150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  <c r="AD111" s="9"/>
      <c r="AE111" s="9"/>
    </row>
    <row r="112" s="2" customFormat="1" ht="21.84" customHeight="1">
      <c r="A112" s="38"/>
      <c r="B112" s="39"/>
      <c r="C112" s="38"/>
      <c r="D112" s="38"/>
      <c r="E112" s="38"/>
      <c r="F112" s="38"/>
      <c r="G112" s="38"/>
      <c r="H112" s="38"/>
      <c r="I112" s="38"/>
      <c r="J112" s="38"/>
      <c r="K112" s="38"/>
      <c r="L112" s="55"/>
      <c r="S112" s="38"/>
      <c r="T112" s="38"/>
      <c r="U112" s="38"/>
      <c r="V112" s="38"/>
      <c r="W112" s="38"/>
      <c r="X112" s="38"/>
      <c r="Y112" s="38"/>
      <c r="Z112" s="38"/>
      <c r="AA112" s="38"/>
      <c r="AB112" s="38"/>
      <c r="AC112" s="38"/>
      <c r="AD112" s="38"/>
      <c r="AE112" s="38"/>
    </row>
    <row r="113" s="2" customFormat="1" ht="6.96" customHeight="1">
      <c r="A113" s="38"/>
      <c r="B113" s="60"/>
      <c r="C113" s="61"/>
      <c r="D113" s="61"/>
      <c r="E113" s="61"/>
      <c r="F113" s="61"/>
      <c r="G113" s="61"/>
      <c r="H113" s="61"/>
      <c r="I113" s="61"/>
      <c r="J113" s="61"/>
      <c r="K113" s="61"/>
      <c r="L113" s="55"/>
      <c r="S113" s="38"/>
      <c r="T113" s="38"/>
      <c r="U113" s="38"/>
      <c r="V113" s="38"/>
      <c r="W113" s="38"/>
      <c r="X113" s="38"/>
      <c r="Y113" s="38"/>
      <c r="Z113" s="38"/>
      <c r="AA113" s="38"/>
      <c r="AB113" s="38"/>
      <c r="AC113" s="38"/>
      <c r="AD113" s="38"/>
      <c r="AE113" s="38"/>
    </row>
    <row r="117" s="2" customFormat="1" ht="6.96" customHeight="1">
      <c r="A117" s="38"/>
      <c r="B117" s="62"/>
      <c r="C117" s="63"/>
      <c r="D117" s="63"/>
      <c r="E117" s="63"/>
      <c r="F117" s="63"/>
      <c r="G117" s="63"/>
      <c r="H117" s="63"/>
      <c r="I117" s="63"/>
      <c r="J117" s="63"/>
      <c r="K117" s="63"/>
      <c r="L117" s="55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</row>
    <row r="118" s="2" customFormat="1" ht="24.96" customHeight="1">
      <c r="A118" s="38"/>
      <c r="B118" s="39"/>
      <c r="C118" s="23" t="s">
        <v>242</v>
      </c>
      <c r="D118" s="38"/>
      <c r="E118" s="38"/>
      <c r="F118" s="38"/>
      <c r="G118" s="38"/>
      <c r="H118" s="38"/>
      <c r="I118" s="38"/>
      <c r="J118" s="38"/>
      <c r="K118" s="38"/>
      <c r="L118" s="55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</row>
    <row r="119" s="2" customFormat="1" ht="6.96" customHeight="1">
      <c r="A119" s="38"/>
      <c r="B119" s="39"/>
      <c r="C119" s="38"/>
      <c r="D119" s="38"/>
      <c r="E119" s="38"/>
      <c r="F119" s="38"/>
      <c r="G119" s="38"/>
      <c r="H119" s="38"/>
      <c r="I119" s="38"/>
      <c r="J119" s="38"/>
      <c r="K119" s="38"/>
      <c r="L119" s="55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</row>
    <row r="120" s="2" customFormat="1" ht="12" customHeight="1">
      <c r="A120" s="38"/>
      <c r="B120" s="39"/>
      <c r="C120" s="32" t="s">
        <v>16</v>
      </c>
      <c r="D120" s="38"/>
      <c r="E120" s="38"/>
      <c r="F120" s="38"/>
      <c r="G120" s="38"/>
      <c r="H120" s="38"/>
      <c r="I120" s="38"/>
      <c r="J120" s="38"/>
      <c r="K120" s="38"/>
      <c r="L120" s="55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</row>
    <row r="121" s="2" customFormat="1" ht="16.5" customHeight="1">
      <c r="A121" s="38"/>
      <c r="B121" s="39"/>
      <c r="C121" s="38"/>
      <c r="D121" s="38"/>
      <c r="E121" s="131" t="str">
        <f>E7</f>
        <v>FNOL Novostavba Pavilonu B</v>
      </c>
      <c r="F121" s="32"/>
      <c r="G121" s="32"/>
      <c r="H121" s="32"/>
      <c r="I121" s="38"/>
      <c r="J121" s="38"/>
      <c r="K121" s="38"/>
      <c r="L121" s="55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</row>
    <row r="122" s="1" customFormat="1" ht="12" customHeight="1">
      <c r="B122" s="22"/>
      <c r="C122" s="32" t="s">
        <v>199</v>
      </c>
      <c r="L122" s="22"/>
    </row>
    <row r="123" s="1" customFormat="1" ht="16.5" customHeight="1">
      <c r="B123" s="22"/>
      <c r="E123" s="131" t="s">
        <v>200</v>
      </c>
      <c r="F123" s="1"/>
      <c r="G123" s="1"/>
      <c r="H123" s="1"/>
      <c r="L123" s="22"/>
    </row>
    <row r="124" s="1" customFormat="1" ht="12" customHeight="1">
      <c r="B124" s="22"/>
      <c r="C124" s="32" t="s">
        <v>201</v>
      </c>
      <c r="L124" s="22"/>
    </row>
    <row r="125" s="2" customFormat="1" ht="16.5" customHeight="1">
      <c r="A125" s="38"/>
      <c r="B125" s="39"/>
      <c r="C125" s="38"/>
      <c r="D125" s="38"/>
      <c r="E125" s="132" t="s">
        <v>4632</v>
      </c>
      <c r="F125" s="38"/>
      <c r="G125" s="38"/>
      <c r="H125" s="38"/>
      <c r="I125" s="38"/>
      <c r="J125" s="38"/>
      <c r="K125" s="38"/>
      <c r="L125" s="55"/>
      <c r="S125" s="38"/>
      <c r="T125" s="38"/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</row>
    <row r="126" s="2" customFormat="1" ht="12" customHeight="1">
      <c r="A126" s="38"/>
      <c r="B126" s="39"/>
      <c r="C126" s="32" t="s">
        <v>203</v>
      </c>
      <c r="D126" s="38"/>
      <c r="E126" s="38"/>
      <c r="F126" s="38"/>
      <c r="G126" s="38"/>
      <c r="H126" s="38"/>
      <c r="I126" s="38"/>
      <c r="J126" s="38"/>
      <c r="K126" s="38"/>
      <c r="L126" s="55"/>
      <c r="S126" s="38"/>
      <c r="T126" s="38"/>
      <c r="U126" s="38"/>
      <c r="V126" s="38"/>
      <c r="W126" s="38"/>
      <c r="X126" s="38"/>
      <c r="Y126" s="38"/>
      <c r="Z126" s="38"/>
      <c r="AA126" s="38"/>
      <c r="AB126" s="38"/>
      <c r="AC126" s="38"/>
      <c r="AD126" s="38"/>
      <c r="AE126" s="38"/>
    </row>
    <row r="127" s="2" customFormat="1" ht="16.5" customHeight="1">
      <c r="A127" s="38"/>
      <c r="B127" s="39"/>
      <c r="C127" s="38"/>
      <c r="D127" s="38"/>
      <c r="E127" s="67" t="str">
        <f>E13</f>
        <v>D.1.4f - Vzduchotechnika</v>
      </c>
      <c r="F127" s="38"/>
      <c r="G127" s="38"/>
      <c r="H127" s="38"/>
      <c r="I127" s="38"/>
      <c r="J127" s="38"/>
      <c r="K127" s="38"/>
      <c r="L127" s="55"/>
      <c r="S127" s="38"/>
      <c r="T127" s="38"/>
      <c r="U127" s="38"/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</row>
    <row r="128" s="2" customFormat="1" ht="6.96" customHeight="1">
      <c r="A128" s="38"/>
      <c r="B128" s="39"/>
      <c r="C128" s="38"/>
      <c r="D128" s="38"/>
      <c r="E128" s="38"/>
      <c r="F128" s="38"/>
      <c r="G128" s="38"/>
      <c r="H128" s="38"/>
      <c r="I128" s="38"/>
      <c r="J128" s="38"/>
      <c r="K128" s="38"/>
      <c r="L128" s="55"/>
      <c r="S128" s="38"/>
      <c r="T128" s="38"/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</row>
    <row r="129" s="2" customFormat="1" ht="12" customHeight="1">
      <c r="A129" s="38"/>
      <c r="B129" s="39"/>
      <c r="C129" s="32" t="s">
        <v>20</v>
      </c>
      <c r="D129" s="38"/>
      <c r="E129" s="38"/>
      <c r="F129" s="27" t="str">
        <f>F16</f>
        <v xml:space="preserve"> </v>
      </c>
      <c r="G129" s="38"/>
      <c r="H129" s="38"/>
      <c r="I129" s="32" t="s">
        <v>22</v>
      </c>
      <c r="J129" s="69" t="str">
        <f>IF(J16="","",J16)</f>
        <v>8. 4. 2023</v>
      </c>
      <c r="K129" s="38"/>
      <c r="L129" s="55"/>
      <c r="S129" s="38"/>
      <c r="T129" s="38"/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</row>
    <row r="130" s="2" customFormat="1" ht="6.96" customHeight="1">
      <c r="A130" s="38"/>
      <c r="B130" s="39"/>
      <c r="C130" s="38"/>
      <c r="D130" s="38"/>
      <c r="E130" s="38"/>
      <c r="F130" s="38"/>
      <c r="G130" s="38"/>
      <c r="H130" s="38"/>
      <c r="I130" s="38"/>
      <c r="J130" s="38"/>
      <c r="K130" s="38"/>
      <c r="L130" s="55"/>
      <c r="S130" s="38"/>
      <c r="T130" s="38"/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</row>
    <row r="131" s="2" customFormat="1" ht="15.15" customHeight="1">
      <c r="A131" s="38"/>
      <c r="B131" s="39"/>
      <c r="C131" s="32" t="s">
        <v>24</v>
      </c>
      <c r="D131" s="38"/>
      <c r="E131" s="38"/>
      <c r="F131" s="27" t="str">
        <f>E19</f>
        <v>Fakultní nemocnice Olomouc</v>
      </c>
      <c r="G131" s="38"/>
      <c r="H131" s="38"/>
      <c r="I131" s="32" t="s">
        <v>30</v>
      </c>
      <c r="J131" s="36" t="str">
        <f>E25</f>
        <v>LTProjekt, EP Rožnov</v>
      </c>
      <c r="K131" s="38"/>
      <c r="L131" s="55"/>
      <c r="S131" s="38"/>
      <c r="T131" s="38"/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</row>
    <row r="132" s="2" customFormat="1" ht="15.15" customHeight="1">
      <c r="A132" s="38"/>
      <c r="B132" s="39"/>
      <c r="C132" s="32" t="s">
        <v>28</v>
      </c>
      <c r="D132" s="38"/>
      <c r="E132" s="38"/>
      <c r="F132" s="27" t="str">
        <f>IF(E22="","",E22)</f>
        <v>Vyplň údaj</v>
      </c>
      <c r="G132" s="38"/>
      <c r="H132" s="38"/>
      <c r="I132" s="32" t="s">
        <v>33</v>
      </c>
      <c r="J132" s="36" t="str">
        <f>E28</f>
        <v xml:space="preserve"> </v>
      </c>
      <c r="K132" s="38"/>
      <c r="L132" s="55"/>
      <c r="S132" s="38"/>
      <c r="T132" s="38"/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</row>
    <row r="133" s="2" customFormat="1" ht="10.32" customHeight="1">
      <c r="A133" s="38"/>
      <c r="B133" s="39"/>
      <c r="C133" s="38"/>
      <c r="D133" s="38"/>
      <c r="E133" s="38"/>
      <c r="F133" s="38"/>
      <c r="G133" s="38"/>
      <c r="H133" s="38"/>
      <c r="I133" s="38"/>
      <c r="J133" s="38"/>
      <c r="K133" s="38"/>
      <c r="L133" s="55"/>
      <c r="S133" s="38"/>
      <c r="T133" s="38"/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</row>
    <row r="134" s="11" customFormat="1" ht="29.28" customHeight="1">
      <c r="A134" s="158"/>
      <c r="B134" s="159"/>
      <c r="C134" s="160" t="s">
        <v>243</v>
      </c>
      <c r="D134" s="161" t="s">
        <v>60</v>
      </c>
      <c r="E134" s="161" t="s">
        <v>56</v>
      </c>
      <c r="F134" s="161" t="s">
        <v>57</v>
      </c>
      <c r="G134" s="161" t="s">
        <v>244</v>
      </c>
      <c r="H134" s="161" t="s">
        <v>245</v>
      </c>
      <c r="I134" s="161" t="s">
        <v>246</v>
      </c>
      <c r="J134" s="161" t="s">
        <v>208</v>
      </c>
      <c r="K134" s="162" t="s">
        <v>247</v>
      </c>
      <c r="L134" s="163"/>
      <c r="M134" s="86" t="s">
        <v>1</v>
      </c>
      <c r="N134" s="87" t="s">
        <v>39</v>
      </c>
      <c r="O134" s="87" t="s">
        <v>248</v>
      </c>
      <c r="P134" s="87" t="s">
        <v>249</v>
      </c>
      <c r="Q134" s="87" t="s">
        <v>250</v>
      </c>
      <c r="R134" s="87" t="s">
        <v>251</v>
      </c>
      <c r="S134" s="87" t="s">
        <v>252</v>
      </c>
      <c r="T134" s="88" t="s">
        <v>253</v>
      </c>
      <c r="U134" s="158"/>
      <c r="V134" s="158"/>
      <c r="W134" s="158"/>
      <c r="X134" s="158"/>
      <c r="Y134" s="158"/>
      <c r="Z134" s="158"/>
      <c r="AA134" s="158"/>
      <c r="AB134" s="158"/>
      <c r="AC134" s="158"/>
      <c r="AD134" s="158"/>
      <c r="AE134" s="158"/>
    </row>
    <row r="135" s="2" customFormat="1" ht="22.8" customHeight="1">
      <c r="A135" s="38"/>
      <c r="B135" s="39"/>
      <c r="C135" s="93" t="s">
        <v>254</v>
      </c>
      <c r="D135" s="38"/>
      <c r="E135" s="38"/>
      <c r="F135" s="38"/>
      <c r="G135" s="38"/>
      <c r="H135" s="38"/>
      <c r="I135" s="38"/>
      <c r="J135" s="164">
        <f>BK135</f>
        <v>0</v>
      </c>
      <c r="K135" s="38"/>
      <c r="L135" s="39"/>
      <c r="M135" s="89"/>
      <c r="N135" s="73"/>
      <c r="O135" s="90"/>
      <c r="P135" s="165">
        <f>P136+P159+P181+P193+P196+P198+P200+P202+P204+P216+P218</f>
        <v>0</v>
      </c>
      <c r="Q135" s="90"/>
      <c r="R135" s="165">
        <f>R136+R159+R181+R193+R196+R198+R200+R202+R204+R216+R218</f>
        <v>0</v>
      </c>
      <c r="S135" s="90"/>
      <c r="T135" s="166">
        <f>T136+T159+T181+T193+T196+T198+T200+T202+T204+T216+T218</f>
        <v>0</v>
      </c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T135" s="19" t="s">
        <v>74</v>
      </c>
      <c r="AU135" s="19" t="s">
        <v>210</v>
      </c>
      <c r="BK135" s="167">
        <f>BK136+BK159+BK181+BK193+BK196+BK198+BK200+BK202+BK204+BK216+BK218</f>
        <v>0</v>
      </c>
    </row>
    <row r="136" s="12" customFormat="1" ht="25.92" customHeight="1">
      <c r="A136" s="12"/>
      <c r="B136" s="168"/>
      <c r="C136" s="12"/>
      <c r="D136" s="169" t="s">
        <v>74</v>
      </c>
      <c r="E136" s="170" t="s">
        <v>3325</v>
      </c>
      <c r="F136" s="170" t="s">
        <v>4949</v>
      </c>
      <c r="G136" s="12"/>
      <c r="H136" s="12"/>
      <c r="I136" s="171"/>
      <c r="J136" s="172">
        <f>BK136</f>
        <v>0</v>
      </c>
      <c r="K136" s="12"/>
      <c r="L136" s="168"/>
      <c r="M136" s="173"/>
      <c r="N136" s="174"/>
      <c r="O136" s="174"/>
      <c r="P136" s="175">
        <f>SUM(P137:P158)</f>
        <v>0</v>
      </c>
      <c r="Q136" s="174"/>
      <c r="R136" s="175">
        <f>SUM(R137:R158)</f>
        <v>0</v>
      </c>
      <c r="S136" s="174"/>
      <c r="T136" s="176">
        <f>SUM(T137:T158)</f>
        <v>0</v>
      </c>
      <c r="U136" s="12"/>
      <c r="V136" s="12"/>
      <c r="W136" s="12"/>
      <c r="X136" s="12"/>
      <c r="Y136" s="12"/>
      <c r="Z136" s="12"/>
      <c r="AA136" s="12"/>
      <c r="AB136" s="12"/>
      <c r="AC136" s="12"/>
      <c r="AD136" s="12"/>
      <c r="AE136" s="12"/>
      <c r="AR136" s="169" t="s">
        <v>82</v>
      </c>
      <c r="AT136" s="177" t="s">
        <v>74</v>
      </c>
      <c r="AU136" s="177" t="s">
        <v>75</v>
      </c>
      <c r="AY136" s="169" t="s">
        <v>257</v>
      </c>
      <c r="BK136" s="178">
        <f>SUM(BK137:BK158)</f>
        <v>0</v>
      </c>
    </row>
    <row r="137" s="2" customFormat="1" ht="44.25" customHeight="1">
      <c r="A137" s="38"/>
      <c r="B137" s="181"/>
      <c r="C137" s="182" t="s">
        <v>82</v>
      </c>
      <c r="D137" s="182" t="s">
        <v>259</v>
      </c>
      <c r="E137" s="183" t="s">
        <v>4950</v>
      </c>
      <c r="F137" s="184" t="s">
        <v>4951</v>
      </c>
      <c r="G137" s="185" t="s">
        <v>2365</v>
      </c>
      <c r="H137" s="186">
        <v>1</v>
      </c>
      <c r="I137" s="187"/>
      <c r="J137" s="188">
        <f>ROUND(I137*H137,2)</f>
        <v>0</v>
      </c>
      <c r="K137" s="184" t="s">
        <v>2351</v>
      </c>
      <c r="L137" s="39"/>
      <c r="M137" s="189" t="s">
        <v>1</v>
      </c>
      <c r="N137" s="190" t="s">
        <v>40</v>
      </c>
      <c r="O137" s="77"/>
      <c r="P137" s="191">
        <f>O137*H137</f>
        <v>0</v>
      </c>
      <c r="Q137" s="191">
        <v>0</v>
      </c>
      <c r="R137" s="191">
        <f>Q137*H137</f>
        <v>0</v>
      </c>
      <c r="S137" s="191">
        <v>0</v>
      </c>
      <c r="T137" s="192">
        <f>S137*H137</f>
        <v>0</v>
      </c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R137" s="193" t="s">
        <v>108</v>
      </c>
      <c r="AT137" s="193" t="s">
        <v>259</v>
      </c>
      <c r="AU137" s="193" t="s">
        <v>82</v>
      </c>
      <c r="AY137" s="19" t="s">
        <v>257</v>
      </c>
      <c r="BE137" s="194">
        <f>IF(N137="základní",J137,0)</f>
        <v>0</v>
      </c>
      <c r="BF137" s="194">
        <f>IF(N137="snížená",J137,0)</f>
        <v>0</v>
      </c>
      <c r="BG137" s="194">
        <f>IF(N137="zákl. přenesená",J137,0)</f>
        <v>0</v>
      </c>
      <c r="BH137" s="194">
        <f>IF(N137="sníž. přenesená",J137,0)</f>
        <v>0</v>
      </c>
      <c r="BI137" s="194">
        <f>IF(N137="nulová",J137,0)</f>
        <v>0</v>
      </c>
      <c r="BJ137" s="19" t="s">
        <v>82</v>
      </c>
      <c r="BK137" s="194">
        <f>ROUND(I137*H137,2)</f>
        <v>0</v>
      </c>
      <c r="BL137" s="19" t="s">
        <v>108</v>
      </c>
      <c r="BM137" s="193" t="s">
        <v>85</v>
      </c>
    </row>
    <row r="138" s="2" customFormat="1">
      <c r="A138" s="38"/>
      <c r="B138" s="39"/>
      <c r="C138" s="38"/>
      <c r="D138" s="196" t="s">
        <v>1062</v>
      </c>
      <c r="E138" s="38"/>
      <c r="F138" s="237" t="s">
        <v>4952</v>
      </c>
      <c r="G138" s="38"/>
      <c r="H138" s="38"/>
      <c r="I138" s="238"/>
      <c r="J138" s="38"/>
      <c r="K138" s="38"/>
      <c r="L138" s="39"/>
      <c r="M138" s="239"/>
      <c r="N138" s="240"/>
      <c r="O138" s="77"/>
      <c r="P138" s="77"/>
      <c r="Q138" s="77"/>
      <c r="R138" s="77"/>
      <c r="S138" s="77"/>
      <c r="T138" s="78"/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T138" s="19" t="s">
        <v>1062</v>
      </c>
      <c r="AU138" s="19" t="s">
        <v>82</v>
      </c>
    </row>
    <row r="139" s="2" customFormat="1" ht="24.15" customHeight="1">
      <c r="A139" s="38"/>
      <c r="B139" s="181"/>
      <c r="C139" s="182" t="s">
        <v>85</v>
      </c>
      <c r="D139" s="182" t="s">
        <v>259</v>
      </c>
      <c r="E139" s="183" t="s">
        <v>4953</v>
      </c>
      <c r="F139" s="184" t="s">
        <v>4954</v>
      </c>
      <c r="G139" s="185" t="s">
        <v>2365</v>
      </c>
      <c r="H139" s="186">
        <v>1</v>
      </c>
      <c r="I139" s="187"/>
      <c r="J139" s="188">
        <f>ROUND(I139*H139,2)</f>
        <v>0</v>
      </c>
      <c r="K139" s="184" t="s">
        <v>2351</v>
      </c>
      <c r="L139" s="39"/>
      <c r="M139" s="189" t="s">
        <v>1</v>
      </c>
      <c r="N139" s="190" t="s">
        <v>40</v>
      </c>
      <c r="O139" s="77"/>
      <c r="P139" s="191">
        <f>O139*H139</f>
        <v>0</v>
      </c>
      <c r="Q139" s="191">
        <v>0</v>
      </c>
      <c r="R139" s="191">
        <f>Q139*H139</f>
        <v>0</v>
      </c>
      <c r="S139" s="191">
        <v>0</v>
      </c>
      <c r="T139" s="192">
        <f>S139*H139</f>
        <v>0</v>
      </c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R139" s="193" t="s">
        <v>108</v>
      </c>
      <c r="AT139" s="193" t="s">
        <v>259</v>
      </c>
      <c r="AU139" s="193" t="s">
        <v>82</v>
      </c>
      <c r="AY139" s="19" t="s">
        <v>257</v>
      </c>
      <c r="BE139" s="194">
        <f>IF(N139="základní",J139,0)</f>
        <v>0</v>
      </c>
      <c r="BF139" s="194">
        <f>IF(N139="snížená",J139,0)</f>
        <v>0</v>
      </c>
      <c r="BG139" s="194">
        <f>IF(N139="zákl. přenesená",J139,0)</f>
        <v>0</v>
      </c>
      <c r="BH139" s="194">
        <f>IF(N139="sníž. přenesená",J139,0)</f>
        <v>0</v>
      </c>
      <c r="BI139" s="194">
        <f>IF(N139="nulová",J139,0)</f>
        <v>0</v>
      </c>
      <c r="BJ139" s="19" t="s">
        <v>82</v>
      </c>
      <c r="BK139" s="194">
        <f>ROUND(I139*H139,2)</f>
        <v>0</v>
      </c>
      <c r="BL139" s="19" t="s">
        <v>108</v>
      </c>
      <c r="BM139" s="193" t="s">
        <v>108</v>
      </c>
    </row>
    <row r="140" s="2" customFormat="1">
      <c r="A140" s="38"/>
      <c r="B140" s="39"/>
      <c r="C140" s="38"/>
      <c r="D140" s="196" t="s">
        <v>1062</v>
      </c>
      <c r="E140" s="38"/>
      <c r="F140" s="237" t="s">
        <v>4955</v>
      </c>
      <c r="G140" s="38"/>
      <c r="H140" s="38"/>
      <c r="I140" s="238"/>
      <c r="J140" s="38"/>
      <c r="K140" s="38"/>
      <c r="L140" s="39"/>
      <c r="M140" s="239"/>
      <c r="N140" s="240"/>
      <c r="O140" s="77"/>
      <c r="P140" s="77"/>
      <c r="Q140" s="77"/>
      <c r="R140" s="77"/>
      <c r="S140" s="77"/>
      <c r="T140" s="78"/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T140" s="19" t="s">
        <v>1062</v>
      </c>
      <c r="AU140" s="19" t="s">
        <v>82</v>
      </c>
    </row>
    <row r="141" s="2" customFormat="1" ht="49.05" customHeight="1">
      <c r="A141" s="38"/>
      <c r="B141" s="181"/>
      <c r="C141" s="182" t="s">
        <v>92</v>
      </c>
      <c r="D141" s="182" t="s">
        <v>259</v>
      </c>
      <c r="E141" s="183" t="s">
        <v>4956</v>
      </c>
      <c r="F141" s="184" t="s">
        <v>4957</v>
      </c>
      <c r="G141" s="185" t="s">
        <v>2365</v>
      </c>
      <c r="H141" s="186">
        <v>1</v>
      </c>
      <c r="I141" s="187"/>
      <c r="J141" s="188">
        <f>ROUND(I141*H141,2)</f>
        <v>0</v>
      </c>
      <c r="K141" s="184" t="s">
        <v>2351</v>
      </c>
      <c r="L141" s="39"/>
      <c r="M141" s="189" t="s">
        <v>1</v>
      </c>
      <c r="N141" s="190" t="s">
        <v>40</v>
      </c>
      <c r="O141" s="77"/>
      <c r="P141" s="191">
        <f>O141*H141</f>
        <v>0</v>
      </c>
      <c r="Q141" s="191">
        <v>0</v>
      </c>
      <c r="R141" s="191">
        <f>Q141*H141</f>
        <v>0</v>
      </c>
      <c r="S141" s="191">
        <v>0</v>
      </c>
      <c r="T141" s="192">
        <f>S141*H141</f>
        <v>0</v>
      </c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R141" s="193" t="s">
        <v>108</v>
      </c>
      <c r="AT141" s="193" t="s">
        <v>259</v>
      </c>
      <c r="AU141" s="193" t="s">
        <v>82</v>
      </c>
      <c r="AY141" s="19" t="s">
        <v>257</v>
      </c>
      <c r="BE141" s="194">
        <f>IF(N141="základní",J141,0)</f>
        <v>0</v>
      </c>
      <c r="BF141" s="194">
        <f>IF(N141="snížená",J141,0)</f>
        <v>0</v>
      </c>
      <c r="BG141" s="194">
        <f>IF(N141="zákl. přenesená",J141,0)</f>
        <v>0</v>
      </c>
      <c r="BH141" s="194">
        <f>IF(N141="sníž. přenesená",J141,0)</f>
        <v>0</v>
      </c>
      <c r="BI141" s="194">
        <f>IF(N141="nulová",J141,0)</f>
        <v>0</v>
      </c>
      <c r="BJ141" s="19" t="s">
        <v>82</v>
      </c>
      <c r="BK141" s="194">
        <f>ROUND(I141*H141,2)</f>
        <v>0</v>
      </c>
      <c r="BL141" s="19" t="s">
        <v>108</v>
      </c>
      <c r="BM141" s="193" t="s">
        <v>290</v>
      </c>
    </row>
    <row r="142" s="2" customFormat="1">
      <c r="A142" s="38"/>
      <c r="B142" s="39"/>
      <c r="C142" s="38"/>
      <c r="D142" s="196" t="s">
        <v>1062</v>
      </c>
      <c r="E142" s="38"/>
      <c r="F142" s="237" t="s">
        <v>4955</v>
      </c>
      <c r="G142" s="38"/>
      <c r="H142" s="38"/>
      <c r="I142" s="238"/>
      <c r="J142" s="38"/>
      <c r="K142" s="38"/>
      <c r="L142" s="39"/>
      <c r="M142" s="239"/>
      <c r="N142" s="240"/>
      <c r="O142" s="77"/>
      <c r="P142" s="77"/>
      <c r="Q142" s="77"/>
      <c r="R142" s="77"/>
      <c r="S142" s="77"/>
      <c r="T142" s="78"/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T142" s="19" t="s">
        <v>1062</v>
      </c>
      <c r="AU142" s="19" t="s">
        <v>82</v>
      </c>
    </row>
    <row r="143" s="2" customFormat="1" ht="37.8" customHeight="1">
      <c r="A143" s="38"/>
      <c r="B143" s="181"/>
      <c r="C143" s="182" t="s">
        <v>108</v>
      </c>
      <c r="D143" s="182" t="s">
        <v>259</v>
      </c>
      <c r="E143" s="183" t="s">
        <v>4958</v>
      </c>
      <c r="F143" s="184" t="s">
        <v>4959</v>
      </c>
      <c r="G143" s="185" t="s">
        <v>2365</v>
      </c>
      <c r="H143" s="186">
        <v>1</v>
      </c>
      <c r="I143" s="187"/>
      <c r="J143" s="188">
        <f>ROUND(I143*H143,2)</f>
        <v>0</v>
      </c>
      <c r="K143" s="184" t="s">
        <v>2351</v>
      </c>
      <c r="L143" s="39"/>
      <c r="M143" s="189" t="s">
        <v>1</v>
      </c>
      <c r="N143" s="190" t="s">
        <v>40</v>
      </c>
      <c r="O143" s="77"/>
      <c r="P143" s="191">
        <f>O143*H143</f>
        <v>0</v>
      </c>
      <c r="Q143" s="191">
        <v>0</v>
      </c>
      <c r="R143" s="191">
        <f>Q143*H143</f>
        <v>0</v>
      </c>
      <c r="S143" s="191">
        <v>0</v>
      </c>
      <c r="T143" s="192">
        <f>S143*H143</f>
        <v>0</v>
      </c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R143" s="193" t="s">
        <v>108</v>
      </c>
      <c r="AT143" s="193" t="s">
        <v>259</v>
      </c>
      <c r="AU143" s="193" t="s">
        <v>82</v>
      </c>
      <c r="AY143" s="19" t="s">
        <v>257</v>
      </c>
      <c r="BE143" s="194">
        <f>IF(N143="základní",J143,0)</f>
        <v>0</v>
      </c>
      <c r="BF143" s="194">
        <f>IF(N143="snížená",J143,0)</f>
        <v>0</v>
      </c>
      <c r="BG143" s="194">
        <f>IF(N143="zákl. přenesená",J143,0)</f>
        <v>0</v>
      </c>
      <c r="BH143" s="194">
        <f>IF(N143="sníž. přenesená",J143,0)</f>
        <v>0</v>
      </c>
      <c r="BI143" s="194">
        <f>IF(N143="nulová",J143,0)</f>
        <v>0</v>
      </c>
      <c r="BJ143" s="19" t="s">
        <v>82</v>
      </c>
      <c r="BK143" s="194">
        <f>ROUND(I143*H143,2)</f>
        <v>0</v>
      </c>
      <c r="BL143" s="19" t="s">
        <v>108</v>
      </c>
      <c r="BM143" s="193" t="s">
        <v>307</v>
      </c>
    </row>
    <row r="144" s="2" customFormat="1">
      <c r="A144" s="38"/>
      <c r="B144" s="39"/>
      <c r="C144" s="38"/>
      <c r="D144" s="196" t="s">
        <v>1062</v>
      </c>
      <c r="E144" s="38"/>
      <c r="F144" s="237" t="s">
        <v>4960</v>
      </c>
      <c r="G144" s="38"/>
      <c r="H144" s="38"/>
      <c r="I144" s="238"/>
      <c r="J144" s="38"/>
      <c r="K144" s="38"/>
      <c r="L144" s="39"/>
      <c r="M144" s="239"/>
      <c r="N144" s="240"/>
      <c r="O144" s="77"/>
      <c r="P144" s="77"/>
      <c r="Q144" s="77"/>
      <c r="R144" s="77"/>
      <c r="S144" s="77"/>
      <c r="T144" s="78"/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T144" s="19" t="s">
        <v>1062</v>
      </c>
      <c r="AU144" s="19" t="s">
        <v>82</v>
      </c>
    </row>
    <row r="145" s="2" customFormat="1" ht="44.25" customHeight="1">
      <c r="A145" s="38"/>
      <c r="B145" s="181"/>
      <c r="C145" s="182" t="s">
        <v>285</v>
      </c>
      <c r="D145" s="182" t="s">
        <v>259</v>
      </c>
      <c r="E145" s="183" t="s">
        <v>4961</v>
      </c>
      <c r="F145" s="184" t="s">
        <v>3337</v>
      </c>
      <c r="G145" s="185" t="s">
        <v>323</v>
      </c>
      <c r="H145" s="186">
        <v>22</v>
      </c>
      <c r="I145" s="187"/>
      <c r="J145" s="188">
        <f>ROUND(I145*H145,2)</f>
        <v>0</v>
      </c>
      <c r="K145" s="184" t="s">
        <v>2351</v>
      </c>
      <c r="L145" s="39"/>
      <c r="M145" s="189" t="s">
        <v>1</v>
      </c>
      <c r="N145" s="190" t="s">
        <v>40</v>
      </c>
      <c r="O145" s="77"/>
      <c r="P145" s="191">
        <f>O145*H145</f>
        <v>0</v>
      </c>
      <c r="Q145" s="191">
        <v>0</v>
      </c>
      <c r="R145" s="191">
        <f>Q145*H145</f>
        <v>0</v>
      </c>
      <c r="S145" s="191">
        <v>0</v>
      </c>
      <c r="T145" s="192">
        <f>S145*H145</f>
        <v>0</v>
      </c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  <c r="AR145" s="193" t="s">
        <v>108</v>
      </c>
      <c r="AT145" s="193" t="s">
        <v>259</v>
      </c>
      <c r="AU145" s="193" t="s">
        <v>82</v>
      </c>
      <c r="AY145" s="19" t="s">
        <v>257</v>
      </c>
      <c r="BE145" s="194">
        <f>IF(N145="základní",J145,0)</f>
        <v>0</v>
      </c>
      <c r="BF145" s="194">
        <f>IF(N145="snížená",J145,0)</f>
        <v>0</v>
      </c>
      <c r="BG145" s="194">
        <f>IF(N145="zákl. přenesená",J145,0)</f>
        <v>0</v>
      </c>
      <c r="BH145" s="194">
        <f>IF(N145="sníž. přenesená",J145,0)</f>
        <v>0</v>
      </c>
      <c r="BI145" s="194">
        <f>IF(N145="nulová",J145,0)</f>
        <v>0</v>
      </c>
      <c r="BJ145" s="19" t="s">
        <v>82</v>
      </c>
      <c r="BK145" s="194">
        <f>ROUND(I145*H145,2)</f>
        <v>0</v>
      </c>
      <c r="BL145" s="19" t="s">
        <v>108</v>
      </c>
      <c r="BM145" s="193" t="s">
        <v>320</v>
      </c>
    </row>
    <row r="146" s="2" customFormat="1">
      <c r="A146" s="38"/>
      <c r="B146" s="39"/>
      <c r="C146" s="38"/>
      <c r="D146" s="196" t="s">
        <v>1062</v>
      </c>
      <c r="E146" s="38"/>
      <c r="F146" s="237" t="s">
        <v>4955</v>
      </c>
      <c r="G146" s="38"/>
      <c r="H146" s="38"/>
      <c r="I146" s="238"/>
      <c r="J146" s="38"/>
      <c r="K146" s="38"/>
      <c r="L146" s="39"/>
      <c r="M146" s="239"/>
      <c r="N146" s="240"/>
      <c r="O146" s="77"/>
      <c r="P146" s="77"/>
      <c r="Q146" s="77"/>
      <c r="R146" s="77"/>
      <c r="S146" s="77"/>
      <c r="T146" s="78"/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  <c r="AT146" s="19" t="s">
        <v>1062</v>
      </c>
      <c r="AU146" s="19" t="s">
        <v>82</v>
      </c>
    </row>
    <row r="147" s="2" customFormat="1" ht="49.05" customHeight="1">
      <c r="A147" s="38"/>
      <c r="B147" s="181"/>
      <c r="C147" s="182" t="s">
        <v>290</v>
      </c>
      <c r="D147" s="182" t="s">
        <v>259</v>
      </c>
      <c r="E147" s="183" t="s">
        <v>4962</v>
      </c>
      <c r="F147" s="184" t="s">
        <v>3339</v>
      </c>
      <c r="G147" s="185" t="s">
        <v>323</v>
      </c>
      <c r="H147" s="186">
        <v>15</v>
      </c>
      <c r="I147" s="187"/>
      <c r="J147" s="188">
        <f>ROUND(I147*H147,2)</f>
        <v>0</v>
      </c>
      <c r="K147" s="184" t="s">
        <v>2351</v>
      </c>
      <c r="L147" s="39"/>
      <c r="M147" s="189" t="s">
        <v>1</v>
      </c>
      <c r="N147" s="190" t="s">
        <v>40</v>
      </c>
      <c r="O147" s="77"/>
      <c r="P147" s="191">
        <f>O147*H147</f>
        <v>0</v>
      </c>
      <c r="Q147" s="191">
        <v>0</v>
      </c>
      <c r="R147" s="191">
        <f>Q147*H147</f>
        <v>0</v>
      </c>
      <c r="S147" s="191">
        <v>0</v>
      </c>
      <c r="T147" s="192">
        <f>S147*H147</f>
        <v>0</v>
      </c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  <c r="AR147" s="193" t="s">
        <v>108</v>
      </c>
      <c r="AT147" s="193" t="s">
        <v>259</v>
      </c>
      <c r="AU147" s="193" t="s">
        <v>82</v>
      </c>
      <c r="AY147" s="19" t="s">
        <v>257</v>
      </c>
      <c r="BE147" s="194">
        <f>IF(N147="základní",J147,0)</f>
        <v>0</v>
      </c>
      <c r="BF147" s="194">
        <f>IF(N147="snížená",J147,0)</f>
        <v>0</v>
      </c>
      <c r="BG147" s="194">
        <f>IF(N147="zákl. přenesená",J147,0)</f>
        <v>0</v>
      </c>
      <c r="BH147" s="194">
        <f>IF(N147="sníž. přenesená",J147,0)</f>
        <v>0</v>
      </c>
      <c r="BI147" s="194">
        <f>IF(N147="nulová",J147,0)</f>
        <v>0</v>
      </c>
      <c r="BJ147" s="19" t="s">
        <v>82</v>
      </c>
      <c r="BK147" s="194">
        <f>ROUND(I147*H147,2)</f>
        <v>0</v>
      </c>
      <c r="BL147" s="19" t="s">
        <v>108</v>
      </c>
      <c r="BM147" s="193" t="s">
        <v>334</v>
      </c>
    </row>
    <row r="148" s="2" customFormat="1">
      <c r="A148" s="38"/>
      <c r="B148" s="39"/>
      <c r="C148" s="38"/>
      <c r="D148" s="196" t="s">
        <v>1062</v>
      </c>
      <c r="E148" s="38"/>
      <c r="F148" s="237" t="s">
        <v>4955</v>
      </c>
      <c r="G148" s="38"/>
      <c r="H148" s="38"/>
      <c r="I148" s="238"/>
      <c r="J148" s="38"/>
      <c r="K148" s="38"/>
      <c r="L148" s="39"/>
      <c r="M148" s="239"/>
      <c r="N148" s="240"/>
      <c r="O148" s="77"/>
      <c r="P148" s="77"/>
      <c r="Q148" s="77"/>
      <c r="R148" s="77"/>
      <c r="S148" s="77"/>
      <c r="T148" s="78"/>
      <c r="U148" s="38"/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  <c r="AT148" s="19" t="s">
        <v>1062</v>
      </c>
      <c r="AU148" s="19" t="s">
        <v>82</v>
      </c>
    </row>
    <row r="149" s="2" customFormat="1" ht="16.5" customHeight="1">
      <c r="A149" s="38"/>
      <c r="B149" s="181"/>
      <c r="C149" s="182" t="s">
        <v>301</v>
      </c>
      <c r="D149" s="182" t="s">
        <v>259</v>
      </c>
      <c r="E149" s="183" t="s">
        <v>4963</v>
      </c>
      <c r="F149" s="184" t="s">
        <v>4964</v>
      </c>
      <c r="G149" s="185" t="s">
        <v>2365</v>
      </c>
      <c r="H149" s="186">
        <v>1</v>
      </c>
      <c r="I149" s="187"/>
      <c r="J149" s="188">
        <f>ROUND(I149*H149,2)</f>
        <v>0</v>
      </c>
      <c r="K149" s="184" t="s">
        <v>2351</v>
      </c>
      <c r="L149" s="39"/>
      <c r="M149" s="189" t="s">
        <v>1</v>
      </c>
      <c r="N149" s="190" t="s">
        <v>40</v>
      </c>
      <c r="O149" s="77"/>
      <c r="P149" s="191">
        <f>O149*H149</f>
        <v>0</v>
      </c>
      <c r="Q149" s="191">
        <v>0</v>
      </c>
      <c r="R149" s="191">
        <f>Q149*H149</f>
        <v>0</v>
      </c>
      <c r="S149" s="191">
        <v>0</v>
      </c>
      <c r="T149" s="192">
        <f>S149*H149</f>
        <v>0</v>
      </c>
      <c r="U149" s="38"/>
      <c r="V149" s="38"/>
      <c r="W149" s="38"/>
      <c r="X149" s="38"/>
      <c r="Y149" s="38"/>
      <c r="Z149" s="38"/>
      <c r="AA149" s="38"/>
      <c r="AB149" s="38"/>
      <c r="AC149" s="38"/>
      <c r="AD149" s="38"/>
      <c r="AE149" s="38"/>
      <c r="AR149" s="193" t="s">
        <v>108</v>
      </c>
      <c r="AT149" s="193" t="s">
        <v>259</v>
      </c>
      <c r="AU149" s="193" t="s">
        <v>82</v>
      </c>
      <c r="AY149" s="19" t="s">
        <v>257</v>
      </c>
      <c r="BE149" s="194">
        <f>IF(N149="základní",J149,0)</f>
        <v>0</v>
      </c>
      <c r="BF149" s="194">
        <f>IF(N149="snížená",J149,0)</f>
        <v>0</v>
      </c>
      <c r="BG149" s="194">
        <f>IF(N149="zákl. přenesená",J149,0)</f>
        <v>0</v>
      </c>
      <c r="BH149" s="194">
        <f>IF(N149="sníž. přenesená",J149,0)</f>
        <v>0</v>
      </c>
      <c r="BI149" s="194">
        <f>IF(N149="nulová",J149,0)</f>
        <v>0</v>
      </c>
      <c r="BJ149" s="19" t="s">
        <v>82</v>
      </c>
      <c r="BK149" s="194">
        <f>ROUND(I149*H149,2)</f>
        <v>0</v>
      </c>
      <c r="BL149" s="19" t="s">
        <v>108</v>
      </c>
      <c r="BM149" s="193" t="s">
        <v>350</v>
      </c>
    </row>
    <row r="150" s="2" customFormat="1">
      <c r="A150" s="38"/>
      <c r="B150" s="39"/>
      <c r="C150" s="38"/>
      <c r="D150" s="196" t="s">
        <v>1062</v>
      </c>
      <c r="E150" s="38"/>
      <c r="F150" s="237" t="s">
        <v>4955</v>
      </c>
      <c r="G150" s="38"/>
      <c r="H150" s="38"/>
      <c r="I150" s="238"/>
      <c r="J150" s="38"/>
      <c r="K150" s="38"/>
      <c r="L150" s="39"/>
      <c r="M150" s="239"/>
      <c r="N150" s="240"/>
      <c r="O150" s="77"/>
      <c r="P150" s="77"/>
      <c r="Q150" s="77"/>
      <c r="R150" s="77"/>
      <c r="S150" s="77"/>
      <c r="T150" s="78"/>
      <c r="U150" s="38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  <c r="AT150" s="19" t="s">
        <v>1062</v>
      </c>
      <c r="AU150" s="19" t="s">
        <v>82</v>
      </c>
    </row>
    <row r="151" s="2" customFormat="1" ht="21.75" customHeight="1">
      <c r="A151" s="38"/>
      <c r="B151" s="181"/>
      <c r="C151" s="182" t="s">
        <v>307</v>
      </c>
      <c r="D151" s="182" t="s">
        <v>259</v>
      </c>
      <c r="E151" s="183" t="s">
        <v>4965</v>
      </c>
      <c r="F151" s="184" t="s">
        <v>4966</v>
      </c>
      <c r="G151" s="185" t="s">
        <v>2365</v>
      </c>
      <c r="H151" s="186">
        <v>1</v>
      </c>
      <c r="I151" s="187"/>
      <c r="J151" s="188">
        <f>ROUND(I151*H151,2)</f>
        <v>0</v>
      </c>
      <c r="K151" s="184" t="s">
        <v>1</v>
      </c>
      <c r="L151" s="39"/>
      <c r="M151" s="189" t="s">
        <v>1</v>
      </c>
      <c r="N151" s="190" t="s">
        <v>40</v>
      </c>
      <c r="O151" s="77"/>
      <c r="P151" s="191">
        <f>O151*H151</f>
        <v>0</v>
      </c>
      <c r="Q151" s="191">
        <v>0</v>
      </c>
      <c r="R151" s="191">
        <f>Q151*H151</f>
        <v>0</v>
      </c>
      <c r="S151" s="191">
        <v>0</v>
      </c>
      <c r="T151" s="192">
        <f>S151*H151</f>
        <v>0</v>
      </c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  <c r="AR151" s="193" t="s">
        <v>108</v>
      </c>
      <c r="AT151" s="193" t="s">
        <v>259</v>
      </c>
      <c r="AU151" s="193" t="s">
        <v>82</v>
      </c>
      <c r="AY151" s="19" t="s">
        <v>257</v>
      </c>
      <c r="BE151" s="194">
        <f>IF(N151="základní",J151,0)</f>
        <v>0</v>
      </c>
      <c r="BF151" s="194">
        <f>IF(N151="snížená",J151,0)</f>
        <v>0</v>
      </c>
      <c r="BG151" s="194">
        <f>IF(N151="zákl. přenesená",J151,0)</f>
        <v>0</v>
      </c>
      <c r="BH151" s="194">
        <f>IF(N151="sníž. přenesená",J151,0)</f>
        <v>0</v>
      </c>
      <c r="BI151" s="194">
        <f>IF(N151="nulová",J151,0)</f>
        <v>0</v>
      </c>
      <c r="BJ151" s="19" t="s">
        <v>82</v>
      </c>
      <c r="BK151" s="194">
        <f>ROUND(I151*H151,2)</f>
        <v>0</v>
      </c>
      <c r="BL151" s="19" t="s">
        <v>108</v>
      </c>
      <c r="BM151" s="193" t="s">
        <v>4967</v>
      </c>
    </row>
    <row r="152" s="2" customFormat="1">
      <c r="A152" s="38"/>
      <c r="B152" s="39"/>
      <c r="C152" s="38"/>
      <c r="D152" s="196" t="s">
        <v>1062</v>
      </c>
      <c r="E152" s="38"/>
      <c r="F152" s="237" t="s">
        <v>4968</v>
      </c>
      <c r="G152" s="38"/>
      <c r="H152" s="38"/>
      <c r="I152" s="238"/>
      <c r="J152" s="38"/>
      <c r="K152" s="38"/>
      <c r="L152" s="39"/>
      <c r="M152" s="239"/>
      <c r="N152" s="240"/>
      <c r="O152" s="77"/>
      <c r="P152" s="77"/>
      <c r="Q152" s="77"/>
      <c r="R152" s="77"/>
      <c r="S152" s="77"/>
      <c r="T152" s="78"/>
      <c r="U152" s="38"/>
      <c r="V152" s="38"/>
      <c r="W152" s="38"/>
      <c r="X152" s="38"/>
      <c r="Y152" s="38"/>
      <c r="Z152" s="38"/>
      <c r="AA152" s="38"/>
      <c r="AB152" s="38"/>
      <c r="AC152" s="38"/>
      <c r="AD152" s="38"/>
      <c r="AE152" s="38"/>
      <c r="AT152" s="19" t="s">
        <v>1062</v>
      </c>
      <c r="AU152" s="19" t="s">
        <v>82</v>
      </c>
    </row>
    <row r="153" s="2" customFormat="1" ht="49.05" customHeight="1">
      <c r="A153" s="38"/>
      <c r="B153" s="181"/>
      <c r="C153" s="182" t="s">
        <v>314</v>
      </c>
      <c r="D153" s="182" t="s">
        <v>259</v>
      </c>
      <c r="E153" s="183" t="s">
        <v>4969</v>
      </c>
      <c r="F153" s="184" t="s">
        <v>4970</v>
      </c>
      <c r="G153" s="185" t="s">
        <v>2365</v>
      </c>
      <c r="H153" s="186">
        <v>1</v>
      </c>
      <c r="I153" s="187"/>
      <c r="J153" s="188">
        <f>ROUND(I153*H153,2)</f>
        <v>0</v>
      </c>
      <c r="K153" s="184" t="s">
        <v>1</v>
      </c>
      <c r="L153" s="39"/>
      <c r="M153" s="189" t="s">
        <v>1</v>
      </c>
      <c r="N153" s="190" t="s">
        <v>40</v>
      </c>
      <c r="O153" s="77"/>
      <c r="P153" s="191">
        <f>O153*H153</f>
        <v>0</v>
      </c>
      <c r="Q153" s="191">
        <v>0</v>
      </c>
      <c r="R153" s="191">
        <f>Q153*H153</f>
        <v>0</v>
      </c>
      <c r="S153" s="191">
        <v>0</v>
      </c>
      <c r="T153" s="192">
        <f>S153*H153</f>
        <v>0</v>
      </c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  <c r="AR153" s="193" t="s">
        <v>108</v>
      </c>
      <c r="AT153" s="193" t="s">
        <v>259</v>
      </c>
      <c r="AU153" s="193" t="s">
        <v>82</v>
      </c>
      <c r="AY153" s="19" t="s">
        <v>257</v>
      </c>
      <c r="BE153" s="194">
        <f>IF(N153="základní",J153,0)</f>
        <v>0</v>
      </c>
      <c r="BF153" s="194">
        <f>IF(N153="snížená",J153,0)</f>
        <v>0</v>
      </c>
      <c r="BG153" s="194">
        <f>IF(N153="zákl. přenesená",J153,0)</f>
        <v>0</v>
      </c>
      <c r="BH153" s="194">
        <f>IF(N153="sníž. přenesená",J153,0)</f>
        <v>0</v>
      </c>
      <c r="BI153" s="194">
        <f>IF(N153="nulová",J153,0)</f>
        <v>0</v>
      </c>
      <c r="BJ153" s="19" t="s">
        <v>82</v>
      </c>
      <c r="BK153" s="194">
        <f>ROUND(I153*H153,2)</f>
        <v>0</v>
      </c>
      <c r="BL153" s="19" t="s">
        <v>108</v>
      </c>
      <c r="BM153" s="193" t="s">
        <v>4971</v>
      </c>
    </row>
    <row r="154" s="2" customFormat="1">
      <c r="A154" s="38"/>
      <c r="B154" s="39"/>
      <c r="C154" s="38"/>
      <c r="D154" s="196" t="s">
        <v>1062</v>
      </c>
      <c r="E154" s="38"/>
      <c r="F154" s="237" t="s">
        <v>4972</v>
      </c>
      <c r="G154" s="38"/>
      <c r="H154" s="38"/>
      <c r="I154" s="238"/>
      <c r="J154" s="38"/>
      <c r="K154" s="38"/>
      <c r="L154" s="39"/>
      <c r="M154" s="239"/>
      <c r="N154" s="240"/>
      <c r="O154" s="77"/>
      <c r="P154" s="77"/>
      <c r="Q154" s="77"/>
      <c r="R154" s="77"/>
      <c r="S154" s="77"/>
      <c r="T154" s="78"/>
      <c r="U154" s="38"/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  <c r="AT154" s="19" t="s">
        <v>1062</v>
      </c>
      <c r="AU154" s="19" t="s">
        <v>82</v>
      </c>
    </row>
    <row r="155" s="2" customFormat="1" ht="33" customHeight="1">
      <c r="A155" s="38"/>
      <c r="B155" s="181"/>
      <c r="C155" s="182" t="s">
        <v>320</v>
      </c>
      <c r="D155" s="182" t="s">
        <v>259</v>
      </c>
      <c r="E155" s="183" t="s">
        <v>4973</v>
      </c>
      <c r="F155" s="184" t="s">
        <v>4974</v>
      </c>
      <c r="G155" s="185" t="s">
        <v>2365</v>
      </c>
      <c r="H155" s="186">
        <v>1</v>
      </c>
      <c r="I155" s="187"/>
      <c r="J155" s="188">
        <f>ROUND(I155*H155,2)</f>
        <v>0</v>
      </c>
      <c r="K155" s="184" t="s">
        <v>1</v>
      </c>
      <c r="L155" s="39"/>
      <c r="M155" s="189" t="s">
        <v>1</v>
      </c>
      <c r="N155" s="190" t="s">
        <v>40</v>
      </c>
      <c r="O155" s="77"/>
      <c r="P155" s="191">
        <f>O155*H155</f>
        <v>0</v>
      </c>
      <c r="Q155" s="191">
        <v>0</v>
      </c>
      <c r="R155" s="191">
        <f>Q155*H155</f>
        <v>0</v>
      </c>
      <c r="S155" s="191">
        <v>0</v>
      </c>
      <c r="T155" s="192">
        <f>S155*H155</f>
        <v>0</v>
      </c>
      <c r="U155" s="38"/>
      <c r="V155" s="38"/>
      <c r="W155" s="38"/>
      <c r="X155" s="38"/>
      <c r="Y155" s="38"/>
      <c r="Z155" s="38"/>
      <c r="AA155" s="38"/>
      <c r="AB155" s="38"/>
      <c r="AC155" s="38"/>
      <c r="AD155" s="38"/>
      <c r="AE155" s="38"/>
      <c r="AR155" s="193" t="s">
        <v>108</v>
      </c>
      <c r="AT155" s="193" t="s">
        <v>259</v>
      </c>
      <c r="AU155" s="193" t="s">
        <v>82</v>
      </c>
      <c r="AY155" s="19" t="s">
        <v>257</v>
      </c>
      <c r="BE155" s="194">
        <f>IF(N155="základní",J155,0)</f>
        <v>0</v>
      </c>
      <c r="BF155" s="194">
        <f>IF(N155="snížená",J155,0)</f>
        <v>0</v>
      </c>
      <c r="BG155" s="194">
        <f>IF(N155="zákl. přenesená",J155,0)</f>
        <v>0</v>
      </c>
      <c r="BH155" s="194">
        <f>IF(N155="sníž. přenesená",J155,0)</f>
        <v>0</v>
      </c>
      <c r="BI155" s="194">
        <f>IF(N155="nulová",J155,0)</f>
        <v>0</v>
      </c>
      <c r="BJ155" s="19" t="s">
        <v>82</v>
      </c>
      <c r="BK155" s="194">
        <f>ROUND(I155*H155,2)</f>
        <v>0</v>
      </c>
      <c r="BL155" s="19" t="s">
        <v>108</v>
      </c>
      <c r="BM155" s="193" t="s">
        <v>4975</v>
      </c>
    </row>
    <row r="156" s="2" customFormat="1">
      <c r="A156" s="38"/>
      <c r="B156" s="39"/>
      <c r="C156" s="38"/>
      <c r="D156" s="196" t="s">
        <v>1062</v>
      </c>
      <c r="E156" s="38"/>
      <c r="F156" s="237" t="s">
        <v>4972</v>
      </c>
      <c r="G156" s="38"/>
      <c r="H156" s="38"/>
      <c r="I156" s="238"/>
      <c r="J156" s="38"/>
      <c r="K156" s="38"/>
      <c r="L156" s="39"/>
      <c r="M156" s="239"/>
      <c r="N156" s="240"/>
      <c r="O156" s="77"/>
      <c r="P156" s="77"/>
      <c r="Q156" s="77"/>
      <c r="R156" s="77"/>
      <c r="S156" s="77"/>
      <c r="T156" s="78"/>
      <c r="U156" s="38"/>
      <c r="V156" s="38"/>
      <c r="W156" s="38"/>
      <c r="X156" s="38"/>
      <c r="Y156" s="38"/>
      <c r="Z156" s="38"/>
      <c r="AA156" s="38"/>
      <c r="AB156" s="38"/>
      <c r="AC156" s="38"/>
      <c r="AD156" s="38"/>
      <c r="AE156" s="38"/>
      <c r="AT156" s="19" t="s">
        <v>1062</v>
      </c>
      <c r="AU156" s="19" t="s">
        <v>82</v>
      </c>
    </row>
    <row r="157" s="2" customFormat="1" ht="44.25" customHeight="1">
      <c r="A157" s="38"/>
      <c r="B157" s="181"/>
      <c r="C157" s="182" t="s">
        <v>327</v>
      </c>
      <c r="D157" s="182" t="s">
        <v>259</v>
      </c>
      <c r="E157" s="183" t="s">
        <v>4976</v>
      </c>
      <c r="F157" s="184" t="s">
        <v>4977</v>
      </c>
      <c r="G157" s="185" t="s">
        <v>2365</v>
      </c>
      <c r="H157" s="186">
        <v>1</v>
      </c>
      <c r="I157" s="187"/>
      <c r="J157" s="188">
        <f>ROUND(I157*H157,2)</f>
        <v>0</v>
      </c>
      <c r="K157" s="184" t="s">
        <v>1</v>
      </c>
      <c r="L157" s="39"/>
      <c r="M157" s="189" t="s">
        <v>1</v>
      </c>
      <c r="N157" s="190" t="s">
        <v>40</v>
      </c>
      <c r="O157" s="77"/>
      <c r="P157" s="191">
        <f>O157*H157</f>
        <v>0</v>
      </c>
      <c r="Q157" s="191">
        <v>0</v>
      </c>
      <c r="R157" s="191">
        <f>Q157*H157</f>
        <v>0</v>
      </c>
      <c r="S157" s="191">
        <v>0</v>
      </c>
      <c r="T157" s="192">
        <f>S157*H157</f>
        <v>0</v>
      </c>
      <c r="U157" s="38"/>
      <c r="V157" s="38"/>
      <c r="W157" s="38"/>
      <c r="X157" s="38"/>
      <c r="Y157" s="38"/>
      <c r="Z157" s="38"/>
      <c r="AA157" s="38"/>
      <c r="AB157" s="38"/>
      <c r="AC157" s="38"/>
      <c r="AD157" s="38"/>
      <c r="AE157" s="38"/>
      <c r="AR157" s="193" t="s">
        <v>108</v>
      </c>
      <c r="AT157" s="193" t="s">
        <v>259</v>
      </c>
      <c r="AU157" s="193" t="s">
        <v>82</v>
      </c>
      <c r="AY157" s="19" t="s">
        <v>257</v>
      </c>
      <c r="BE157" s="194">
        <f>IF(N157="základní",J157,0)</f>
        <v>0</v>
      </c>
      <c r="BF157" s="194">
        <f>IF(N157="snížená",J157,0)</f>
        <v>0</v>
      </c>
      <c r="BG157" s="194">
        <f>IF(N157="zákl. přenesená",J157,0)</f>
        <v>0</v>
      </c>
      <c r="BH157" s="194">
        <f>IF(N157="sníž. přenesená",J157,0)</f>
        <v>0</v>
      </c>
      <c r="BI157" s="194">
        <f>IF(N157="nulová",J157,0)</f>
        <v>0</v>
      </c>
      <c r="BJ157" s="19" t="s">
        <v>82</v>
      </c>
      <c r="BK157" s="194">
        <f>ROUND(I157*H157,2)</f>
        <v>0</v>
      </c>
      <c r="BL157" s="19" t="s">
        <v>108</v>
      </c>
      <c r="BM157" s="193" t="s">
        <v>4978</v>
      </c>
    </row>
    <row r="158" s="2" customFormat="1">
      <c r="A158" s="38"/>
      <c r="B158" s="39"/>
      <c r="C158" s="38"/>
      <c r="D158" s="196" t="s">
        <v>1062</v>
      </c>
      <c r="E158" s="38"/>
      <c r="F158" s="237" t="s">
        <v>4972</v>
      </c>
      <c r="G158" s="38"/>
      <c r="H158" s="38"/>
      <c r="I158" s="238"/>
      <c r="J158" s="38"/>
      <c r="K158" s="38"/>
      <c r="L158" s="39"/>
      <c r="M158" s="239"/>
      <c r="N158" s="240"/>
      <c r="O158" s="77"/>
      <c r="P158" s="77"/>
      <c r="Q158" s="77"/>
      <c r="R158" s="77"/>
      <c r="S158" s="77"/>
      <c r="T158" s="78"/>
      <c r="U158" s="38"/>
      <c r="V158" s="38"/>
      <c r="W158" s="38"/>
      <c r="X158" s="38"/>
      <c r="Y158" s="38"/>
      <c r="Z158" s="38"/>
      <c r="AA158" s="38"/>
      <c r="AB158" s="38"/>
      <c r="AC158" s="38"/>
      <c r="AD158" s="38"/>
      <c r="AE158" s="38"/>
      <c r="AT158" s="19" t="s">
        <v>1062</v>
      </c>
      <c r="AU158" s="19" t="s">
        <v>82</v>
      </c>
    </row>
    <row r="159" s="12" customFormat="1" ht="25.92" customHeight="1">
      <c r="A159" s="12"/>
      <c r="B159" s="168"/>
      <c r="C159" s="12"/>
      <c r="D159" s="169" t="s">
        <v>74</v>
      </c>
      <c r="E159" s="170" t="s">
        <v>3344</v>
      </c>
      <c r="F159" s="170" t="s">
        <v>4979</v>
      </c>
      <c r="G159" s="12"/>
      <c r="H159" s="12"/>
      <c r="I159" s="171"/>
      <c r="J159" s="172">
        <f>BK159</f>
        <v>0</v>
      </c>
      <c r="K159" s="12"/>
      <c r="L159" s="168"/>
      <c r="M159" s="173"/>
      <c r="N159" s="174"/>
      <c r="O159" s="174"/>
      <c r="P159" s="175">
        <f>SUM(P160:P180)</f>
        <v>0</v>
      </c>
      <c r="Q159" s="174"/>
      <c r="R159" s="175">
        <f>SUM(R160:R180)</f>
        <v>0</v>
      </c>
      <c r="S159" s="174"/>
      <c r="T159" s="176">
        <f>SUM(T160:T180)</f>
        <v>0</v>
      </c>
      <c r="U159" s="12"/>
      <c r="V159" s="12"/>
      <c r="W159" s="12"/>
      <c r="X159" s="12"/>
      <c r="Y159" s="12"/>
      <c r="Z159" s="12"/>
      <c r="AA159" s="12"/>
      <c r="AB159" s="12"/>
      <c r="AC159" s="12"/>
      <c r="AD159" s="12"/>
      <c r="AE159" s="12"/>
      <c r="AR159" s="169" t="s">
        <v>82</v>
      </c>
      <c r="AT159" s="177" t="s">
        <v>74</v>
      </c>
      <c r="AU159" s="177" t="s">
        <v>75</v>
      </c>
      <c r="AY159" s="169" t="s">
        <v>257</v>
      </c>
      <c r="BK159" s="178">
        <f>SUM(BK160:BK180)</f>
        <v>0</v>
      </c>
    </row>
    <row r="160" s="2" customFormat="1" ht="44.25" customHeight="1">
      <c r="A160" s="38"/>
      <c r="B160" s="181"/>
      <c r="C160" s="182" t="s">
        <v>334</v>
      </c>
      <c r="D160" s="182" t="s">
        <v>259</v>
      </c>
      <c r="E160" s="183" t="s">
        <v>4980</v>
      </c>
      <c r="F160" s="184" t="s">
        <v>4981</v>
      </c>
      <c r="G160" s="185" t="s">
        <v>2365</v>
      </c>
      <c r="H160" s="186">
        <v>1</v>
      </c>
      <c r="I160" s="187"/>
      <c r="J160" s="188">
        <f>ROUND(I160*H160,2)</f>
        <v>0</v>
      </c>
      <c r="K160" s="184" t="s">
        <v>2351</v>
      </c>
      <c r="L160" s="39"/>
      <c r="M160" s="189" t="s">
        <v>1</v>
      </c>
      <c r="N160" s="190" t="s">
        <v>40</v>
      </c>
      <c r="O160" s="77"/>
      <c r="P160" s="191">
        <f>O160*H160</f>
        <v>0</v>
      </c>
      <c r="Q160" s="191">
        <v>0</v>
      </c>
      <c r="R160" s="191">
        <f>Q160*H160</f>
        <v>0</v>
      </c>
      <c r="S160" s="191">
        <v>0</v>
      </c>
      <c r="T160" s="192">
        <f>S160*H160</f>
        <v>0</v>
      </c>
      <c r="U160" s="38"/>
      <c r="V160" s="38"/>
      <c r="W160" s="38"/>
      <c r="X160" s="38"/>
      <c r="Y160" s="38"/>
      <c r="Z160" s="38"/>
      <c r="AA160" s="38"/>
      <c r="AB160" s="38"/>
      <c r="AC160" s="38"/>
      <c r="AD160" s="38"/>
      <c r="AE160" s="38"/>
      <c r="AR160" s="193" t="s">
        <v>108</v>
      </c>
      <c r="AT160" s="193" t="s">
        <v>259</v>
      </c>
      <c r="AU160" s="193" t="s">
        <v>82</v>
      </c>
      <c r="AY160" s="19" t="s">
        <v>257</v>
      </c>
      <c r="BE160" s="194">
        <f>IF(N160="základní",J160,0)</f>
        <v>0</v>
      </c>
      <c r="BF160" s="194">
        <f>IF(N160="snížená",J160,0)</f>
        <v>0</v>
      </c>
      <c r="BG160" s="194">
        <f>IF(N160="zákl. přenesená",J160,0)</f>
        <v>0</v>
      </c>
      <c r="BH160" s="194">
        <f>IF(N160="sníž. přenesená",J160,0)</f>
        <v>0</v>
      </c>
      <c r="BI160" s="194">
        <f>IF(N160="nulová",J160,0)</f>
        <v>0</v>
      </c>
      <c r="BJ160" s="19" t="s">
        <v>82</v>
      </c>
      <c r="BK160" s="194">
        <f>ROUND(I160*H160,2)</f>
        <v>0</v>
      </c>
      <c r="BL160" s="19" t="s">
        <v>108</v>
      </c>
      <c r="BM160" s="193" t="s">
        <v>364</v>
      </c>
    </row>
    <row r="161" s="2" customFormat="1">
      <c r="A161" s="38"/>
      <c r="B161" s="39"/>
      <c r="C161" s="38"/>
      <c r="D161" s="196" t="s">
        <v>1062</v>
      </c>
      <c r="E161" s="38"/>
      <c r="F161" s="237" t="s">
        <v>4982</v>
      </c>
      <c r="G161" s="38"/>
      <c r="H161" s="38"/>
      <c r="I161" s="238"/>
      <c r="J161" s="38"/>
      <c r="K161" s="38"/>
      <c r="L161" s="39"/>
      <c r="M161" s="239"/>
      <c r="N161" s="240"/>
      <c r="O161" s="77"/>
      <c r="P161" s="77"/>
      <c r="Q161" s="77"/>
      <c r="R161" s="77"/>
      <c r="S161" s="77"/>
      <c r="T161" s="78"/>
      <c r="U161" s="38"/>
      <c r="V161" s="38"/>
      <c r="W161" s="38"/>
      <c r="X161" s="38"/>
      <c r="Y161" s="38"/>
      <c r="Z161" s="38"/>
      <c r="AA161" s="38"/>
      <c r="AB161" s="38"/>
      <c r="AC161" s="38"/>
      <c r="AD161" s="38"/>
      <c r="AE161" s="38"/>
      <c r="AT161" s="19" t="s">
        <v>1062</v>
      </c>
      <c r="AU161" s="19" t="s">
        <v>82</v>
      </c>
    </row>
    <row r="162" s="2" customFormat="1" ht="24.15" customHeight="1">
      <c r="A162" s="38"/>
      <c r="B162" s="181"/>
      <c r="C162" s="182" t="s">
        <v>343</v>
      </c>
      <c r="D162" s="182" t="s">
        <v>259</v>
      </c>
      <c r="E162" s="183" t="s">
        <v>4983</v>
      </c>
      <c r="F162" s="184" t="s">
        <v>4954</v>
      </c>
      <c r="G162" s="185" t="s">
        <v>2365</v>
      </c>
      <c r="H162" s="186">
        <v>1</v>
      </c>
      <c r="I162" s="187"/>
      <c r="J162" s="188">
        <f>ROUND(I162*H162,2)</f>
        <v>0</v>
      </c>
      <c r="K162" s="184" t="s">
        <v>2351</v>
      </c>
      <c r="L162" s="39"/>
      <c r="M162" s="189" t="s">
        <v>1</v>
      </c>
      <c r="N162" s="190" t="s">
        <v>40</v>
      </c>
      <c r="O162" s="77"/>
      <c r="P162" s="191">
        <f>O162*H162</f>
        <v>0</v>
      </c>
      <c r="Q162" s="191">
        <v>0</v>
      </c>
      <c r="R162" s="191">
        <f>Q162*H162</f>
        <v>0</v>
      </c>
      <c r="S162" s="191">
        <v>0</v>
      </c>
      <c r="T162" s="192">
        <f>S162*H162</f>
        <v>0</v>
      </c>
      <c r="U162" s="38"/>
      <c r="V162" s="38"/>
      <c r="W162" s="38"/>
      <c r="X162" s="38"/>
      <c r="Y162" s="38"/>
      <c r="Z162" s="38"/>
      <c r="AA162" s="38"/>
      <c r="AB162" s="38"/>
      <c r="AC162" s="38"/>
      <c r="AD162" s="38"/>
      <c r="AE162" s="38"/>
      <c r="AR162" s="193" t="s">
        <v>108</v>
      </c>
      <c r="AT162" s="193" t="s">
        <v>259</v>
      </c>
      <c r="AU162" s="193" t="s">
        <v>82</v>
      </c>
      <c r="AY162" s="19" t="s">
        <v>257</v>
      </c>
      <c r="BE162" s="194">
        <f>IF(N162="základní",J162,0)</f>
        <v>0</v>
      </c>
      <c r="BF162" s="194">
        <f>IF(N162="snížená",J162,0)</f>
        <v>0</v>
      </c>
      <c r="BG162" s="194">
        <f>IF(N162="zákl. přenesená",J162,0)</f>
        <v>0</v>
      </c>
      <c r="BH162" s="194">
        <f>IF(N162="sníž. přenesená",J162,0)</f>
        <v>0</v>
      </c>
      <c r="BI162" s="194">
        <f>IF(N162="nulová",J162,0)</f>
        <v>0</v>
      </c>
      <c r="BJ162" s="19" t="s">
        <v>82</v>
      </c>
      <c r="BK162" s="194">
        <f>ROUND(I162*H162,2)</f>
        <v>0</v>
      </c>
      <c r="BL162" s="19" t="s">
        <v>108</v>
      </c>
      <c r="BM162" s="193" t="s">
        <v>374</v>
      </c>
    </row>
    <row r="163" s="2" customFormat="1">
      <c r="A163" s="38"/>
      <c r="B163" s="39"/>
      <c r="C163" s="38"/>
      <c r="D163" s="196" t="s">
        <v>1062</v>
      </c>
      <c r="E163" s="38"/>
      <c r="F163" s="237" t="s">
        <v>4960</v>
      </c>
      <c r="G163" s="38"/>
      <c r="H163" s="38"/>
      <c r="I163" s="238"/>
      <c r="J163" s="38"/>
      <c r="K163" s="38"/>
      <c r="L163" s="39"/>
      <c r="M163" s="239"/>
      <c r="N163" s="240"/>
      <c r="O163" s="77"/>
      <c r="P163" s="77"/>
      <c r="Q163" s="77"/>
      <c r="R163" s="77"/>
      <c r="S163" s="77"/>
      <c r="T163" s="78"/>
      <c r="U163" s="38"/>
      <c r="V163" s="38"/>
      <c r="W163" s="38"/>
      <c r="X163" s="38"/>
      <c r="Y163" s="38"/>
      <c r="Z163" s="38"/>
      <c r="AA163" s="38"/>
      <c r="AB163" s="38"/>
      <c r="AC163" s="38"/>
      <c r="AD163" s="38"/>
      <c r="AE163" s="38"/>
      <c r="AT163" s="19" t="s">
        <v>1062</v>
      </c>
      <c r="AU163" s="19" t="s">
        <v>82</v>
      </c>
    </row>
    <row r="164" s="2" customFormat="1" ht="49.05" customHeight="1">
      <c r="A164" s="38"/>
      <c r="B164" s="181"/>
      <c r="C164" s="182" t="s">
        <v>350</v>
      </c>
      <c r="D164" s="182" t="s">
        <v>259</v>
      </c>
      <c r="E164" s="183" t="s">
        <v>4984</v>
      </c>
      <c r="F164" s="184" t="s">
        <v>4957</v>
      </c>
      <c r="G164" s="185" t="s">
        <v>2365</v>
      </c>
      <c r="H164" s="186">
        <v>1</v>
      </c>
      <c r="I164" s="187"/>
      <c r="J164" s="188">
        <f>ROUND(I164*H164,2)</f>
        <v>0</v>
      </c>
      <c r="K164" s="184" t="s">
        <v>2351</v>
      </c>
      <c r="L164" s="39"/>
      <c r="M164" s="189" t="s">
        <v>1</v>
      </c>
      <c r="N164" s="190" t="s">
        <v>40</v>
      </c>
      <c r="O164" s="77"/>
      <c r="P164" s="191">
        <f>O164*H164</f>
        <v>0</v>
      </c>
      <c r="Q164" s="191">
        <v>0</v>
      </c>
      <c r="R164" s="191">
        <f>Q164*H164</f>
        <v>0</v>
      </c>
      <c r="S164" s="191">
        <v>0</v>
      </c>
      <c r="T164" s="192">
        <f>S164*H164</f>
        <v>0</v>
      </c>
      <c r="U164" s="38"/>
      <c r="V164" s="38"/>
      <c r="W164" s="38"/>
      <c r="X164" s="38"/>
      <c r="Y164" s="38"/>
      <c r="Z164" s="38"/>
      <c r="AA164" s="38"/>
      <c r="AB164" s="38"/>
      <c r="AC164" s="38"/>
      <c r="AD164" s="38"/>
      <c r="AE164" s="38"/>
      <c r="AR164" s="193" t="s">
        <v>108</v>
      </c>
      <c r="AT164" s="193" t="s">
        <v>259</v>
      </c>
      <c r="AU164" s="193" t="s">
        <v>82</v>
      </c>
      <c r="AY164" s="19" t="s">
        <v>257</v>
      </c>
      <c r="BE164" s="194">
        <f>IF(N164="základní",J164,0)</f>
        <v>0</v>
      </c>
      <c r="BF164" s="194">
        <f>IF(N164="snížená",J164,0)</f>
        <v>0</v>
      </c>
      <c r="BG164" s="194">
        <f>IF(N164="zákl. přenesená",J164,0)</f>
        <v>0</v>
      </c>
      <c r="BH164" s="194">
        <f>IF(N164="sníž. přenesená",J164,0)</f>
        <v>0</v>
      </c>
      <c r="BI164" s="194">
        <f>IF(N164="nulová",J164,0)</f>
        <v>0</v>
      </c>
      <c r="BJ164" s="19" t="s">
        <v>82</v>
      </c>
      <c r="BK164" s="194">
        <f>ROUND(I164*H164,2)</f>
        <v>0</v>
      </c>
      <c r="BL164" s="19" t="s">
        <v>108</v>
      </c>
      <c r="BM164" s="193" t="s">
        <v>388</v>
      </c>
    </row>
    <row r="165" s="2" customFormat="1">
      <c r="A165" s="38"/>
      <c r="B165" s="39"/>
      <c r="C165" s="38"/>
      <c r="D165" s="196" t="s">
        <v>1062</v>
      </c>
      <c r="E165" s="38"/>
      <c r="F165" s="237" t="s">
        <v>4960</v>
      </c>
      <c r="G165" s="38"/>
      <c r="H165" s="38"/>
      <c r="I165" s="238"/>
      <c r="J165" s="38"/>
      <c r="K165" s="38"/>
      <c r="L165" s="39"/>
      <c r="M165" s="239"/>
      <c r="N165" s="240"/>
      <c r="O165" s="77"/>
      <c r="P165" s="77"/>
      <c r="Q165" s="77"/>
      <c r="R165" s="77"/>
      <c r="S165" s="77"/>
      <c r="T165" s="78"/>
      <c r="U165" s="38"/>
      <c r="V165" s="38"/>
      <c r="W165" s="38"/>
      <c r="X165" s="38"/>
      <c r="Y165" s="38"/>
      <c r="Z165" s="38"/>
      <c r="AA165" s="38"/>
      <c r="AB165" s="38"/>
      <c r="AC165" s="38"/>
      <c r="AD165" s="38"/>
      <c r="AE165" s="38"/>
      <c r="AT165" s="19" t="s">
        <v>1062</v>
      </c>
      <c r="AU165" s="19" t="s">
        <v>82</v>
      </c>
    </row>
    <row r="166" s="2" customFormat="1" ht="37.8" customHeight="1">
      <c r="A166" s="38"/>
      <c r="B166" s="181"/>
      <c r="C166" s="182" t="s">
        <v>8</v>
      </c>
      <c r="D166" s="182" t="s">
        <v>259</v>
      </c>
      <c r="E166" s="183" t="s">
        <v>4985</v>
      </c>
      <c r="F166" s="184" t="s">
        <v>4959</v>
      </c>
      <c r="G166" s="185" t="s">
        <v>2365</v>
      </c>
      <c r="H166" s="186">
        <v>1</v>
      </c>
      <c r="I166" s="187"/>
      <c r="J166" s="188">
        <f>ROUND(I166*H166,2)</f>
        <v>0</v>
      </c>
      <c r="K166" s="184" t="s">
        <v>2351</v>
      </c>
      <c r="L166" s="39"/>
      <c r="M166" s="189" t="s">
        <v>1</v>
      </c>
      <c r="N166" s="190" t="s">
        <v>40</v>
      </c>
      <c r="O166" s="77"/>
      <c r="P166" s="191">
        <f>O166*H166</f>
        <v>0</v>
      </c>
      <c r="Q166" s="191">
        <v>0</v>
      </c>
      <c r="R166" s="191">
        <f>Q166*H166</f>
        <v>0</v>
      </c>
      <c r="S166" s="191">
        <v>0</v>
      </c>
      <c r="T166" s="192">
        <f>S166*H166</f>
        <v>0</v>
      </c>
      <c r="U166" s="38"/>
      <c r="V166" s="38"/>
      <c r="W166" s="38"/>
      <c r="X166" s="38"/>
      <c r="Y166" s="38"/>
      <c r="Z166" s="38"/>
      <c r="AA166" s="38"/>
      <c r="AB166" s="38"/>
      <c r="AC166" s="38"/>
      <c r="AD166" s="38"/>
      <c r="AE166" s="38"/>
      <c r="AR166" s="193" t="s">
        <v>108</v>
      </c>
      <c r="AT166" s="193" t="s">
        <v>259</v>
      </c>
      <c r="AU166" s="193" t="s">
        <v>82</v>
      </c>
      <c r="AY166" s="19" t="s">
        <v>257</v>
      </c>
      <c r="BE166" s="194">
        <f>IF(N166="základní",J166,0)</f>
        <v>0</v>
      </c>
      <c r="BF166" s="194">
        <f>IF(N166="snížená",J166,0)</f>
        <v>0</v>
      </c>
      <c r="BG166" s="194">
        <f>IF(N166="zákl. přenesená",J166,0)</f>
        <v>0</v>
      </c>
      <c r="BH166" s="194">
        <f>IF(N166="sníž. přenesená",J166,0)</f>
        <v>0</v>
      </c>
      <c r="BI166" s="194">
        <f>IF(N166="nulová",J166,0)</f>
        <v>0</v>
      </c>
      <c r="BJ166" s="19" t="s">
        <v>82</v>
      </c>
      <c r="BK166" s="194">
        <f>ROUND(I166*H166,2)</f>
        <v>0</v>
      </c>
      <c r="BL166" s="19" t="s">
        <v>108</v>
      </c>
      <c r="BM166" s="193" t="s">
        <v>402</v>
      </c>
    </row>
    <row r="167" s="2" customFormat="1">
      <c r="A167" s="38"/>
      <c r="B167" s="39"/>
      <c r="C167" s="38"/>
      <c r="D167" s="196" t="s">
        <v>1062</v>
      </c>
      <c r="E167" s="38"/>
      <c r="F167" s="237" t="s">
        <v>4955</v>
      </c>
      <c r="G167" s="38"/>
      <c r="H167" s="38"/>
      <c r="I167" s="238"/>
      <c r="J167" s="38"/>
      <c r="K167" s="38"/>
      <c r="L167" s="39"/>
      <c r="M167" s="239"/>
      <c r="N167" s="240"/>
      <c r="O167" s="77"/>
      <c r="P167" s="77"/>
      <c r="Q167" s="77"/>
      <c r="R167" s="77"/>
      <c r="S167" s="77"/>
      <c r="T167" s="78"/>
      <c r="U167" s="38"/>
      <c r="V167" s="38"/>
      <c r="W167" s="38"/>
      <c r="X167" s="38"/>
      <c r="Y167" s="38"/>
      <c r="Z167" s="38"/>
      <c r="AA167" s="38"/>
      <c r="AB167" s="38"/>
      <c r="AC167" s="38"/>
      <c r="AD167" s="38"/>
      <c r="AE167" s="38"/>
      <c r="AT167" s="19" t="s">
        <v>1062</v>
      </c>
      <c r="AU167" s="19" t="s">
        <v>82</v>
      </c>
    </row>
    <row r="168" s="2" customFormat="1" ht="37.8" customHeight="1">
      <c r="A168" s="38"/>
      <c r="B168" s="181"/>
      <c r="C168" s="182" t="s">
        <v>364</v>
      </c>
      <c r="D168" s="182" t="s">
        <v>259</v>
      </c>
      <c r="E168" s="183" t="s">
        <v>4986</v>
      </c>
      <c r="F168" s="184" t="s">
        <v>4987</v>
      </c>
      <c r="G168" s="185" t="s">
        <v>2365</v>
      </c>
      <c r="H168" s="186">
        <v>1</v>
      </c>
      <c r="I168" s="187"/>
      <c r="J168" s="188">
        <f>ROUND(I168*H168,2)</f>
        <v>0</v>
      </c>
      <c r="K168" s="184" t="s">
        <v>2351</v>
      </c>
      <c r="L168" s="39"/>
      <c r="M168" s="189" t="s">
        <v>1</v>
      </c>
      <c r="N168" s="190" t="s">
        <v>40</v>
      </c>
      <c r="O168" s="77"/>
      <c r="P168" s="191">
        <f>O168*H168</f>
        <v>0</v>
      </c>
      <c r="Q168" s="191">
        <v>0</v>
      </c>
      <c r="R168" s="191">
        <f>Q168*H168</f>
        <v>0</v>
      </c>
      <c r="S168" s="191">
        <v>0</v>
      </c>
      <c r="T168" s="192">
        <f>S168*H168</f>
        <v>0</v>
      </c>
      <c r="U168" s="38"/>
      <c r="V168" s="38"/>
      <c r="W168" s="38"/>
      <c r="X168" s="38"/>
      <c r="Y168" s="38"/>
      <c r="Z168" s="38"/>
      <c r="AA168" s="38"/>
      <c r="AB168" s="38"/>
      <c r="AC168" s="38"/>
      <c r="AD168" s="38"/>
      <c r="AE168" s="38"/>
      <c r="AR168" s="193" t="s">
        <v>108</v>
      </c>
      <c r="AT168" s="193" t="s">
        <v>259</v>
      </c>
      <c r="AU168" s="193" t="s">
        <v>82</v>
      </c>
      <c r="AY168" s="19" t="s">
        <v>257</v>
      </c>
      <c r="BE168" s="194">
        <f>IF(N168="základní",J168,0)</f>
        <v>0</v>
      </c>
      <c r="BF168" s="194">
        <f>IF(N168="snížená",J168,0)</f>
        <v>0</v>
      </c>
      <c r="BG168" s="194">
        <f>IF(N168="zákl. přenesená",J168,0)</f>
        <v>0</v>
      </c>
      <c r="BH168" s="194">
        <f>IF(N168="sníž. přenesená",J168,0)</f>
        <v>0</v>
      </c>
      <c r="BI168" s="194">
        <f>IF(N168="nulová",J168,0)</f>
        <v>0</v>
      </c>
      <c r="BJ168" s="19" t="s">
        <v>82</v>
      </c>
      <c r="BK168" s="194">
        <f>ROUND(I168*H168,2)</f>
        <v>0</v>
      </c>
      <c r="BL168" s="19" t="s">
        <v>108</v>
      </c>
      <c r="BM168" s="193" t="s">
        <v>413</v>
      </c>
    </row>
    <row r="169" s="2" customFormat="1">
      <c r="A169" s="38"/>
      <c r="B169" s="39"/>
      <c r="C169" s="38"/>
      <c r="D169" s="196" t="s">
        <v>1062</v>
      </c>
      <c r="E169" s="38"/>
      <c r="F169" s="237" t="s">
        <v>4960</v>
      </c>
      <c r="G169" s="38"/>
      <c r="H169" s="38"/>
      <c r="I169" s="238"/>
      <c r="J169" s="38"/>
      <c r="K169" s="38"/>
      <c r="L169" s="39"/>
      <c r="M169" s="239"/>
      <c r="N169" s="240"/>
      <c r="O169" s="77"/>
      <c r="P169" s="77"/>
      <c r="Q169" s="77"/>
      <c r="R169" s="77"/>
      <c r="S169" s="77"/>
      <c r="T169" s="78"/>
      <c r="U169" s="38"/>
      <c r="V169" s="38"/>
      <c r="W169" s="38"/>
      <c r="X169" s="38"/>
      <c r="Y169" s="38"/>
      <c r="Z169" s="38"/>
      <c r="AA169" s="38"/>
      <c r="AB169" s="38"/>
      <c r="AC169" s="38"/>
      <c r="AD169" s="38"/>
      <c r="AE169" s="38"/>
      <c r="AT169" s="19" t="s">
        <v>1062</v>
      </c>
      <c r="AU169" s="19" t="s">
        <v>82</v>
      </c>
    </row>
    <row r="170" s="2" customFormat="1" ht="44.25" customHeight="1">
      <c r="A170" s="38"/>
      <c r="B170" s="181"/>
      <c r="C170" s="182" t="s">
        <v>368</v>
      </c>
      <c r="D170" s="182" t="s">
        <v>259</v>
      </c>
      <c r="E170" s="183" t="s">
        <v>4988</v>
      </c>
      <c r="F170" s="184" t="s">
        <v>3337</v>
      </c>
      <c r="G170" s="185" t="s">
        <v>323</v>
      </c>
      <c r="H170" s="186">
        <v>22</v>
      </c>
      <c r="I170" s="187"/>
      <c r="J170" s="188">
        <f>ROUND(I170*H170,2)</f>
        <v>0</v>
      </c>
      <c r="K170" s="184" t="s">
        <v>2351</v>
      </c>
      <c r="L170" s="39"/>
      <c r="M170" s="189" t="s">
        <v>1</v>
      </c>
      <c r="N170" s="190" t="s">
        <v>40</v>
      </c>
      <c r="O170" s="77"/>
      <c r="P170" s="191">
        <f>O170*H170</f>
        <v>0</v>
      </c>
      <c r="Q170" s="191">
        <v>0</v>
      </c>
      <c r="R170" s="191">
        <f>Q170*H170</f>
        <v>0</v>
      </c>
      <c r="S170" s="191">
        <v>0</v>
      </c>
      <c r="T170" s="192">
        <f>S170*H170</f>
        <v>0</v>
      </c>
      <c r="U170" s="38"/>
      <c r="V170" s="38"/>
      <c r="W170" s="38"/>
      <c r="X170" s="38"/>
      <c r="Y170" s="38"/>
      <c r="Z170" s="38"/>
      <c r="AA170" s="38"/>
      <c r="AB170" s="38"/>
      <c r="AC170" s="38"/>
      <c r="AD170" s="38"/>
      <c r="AE170" s="38"/>
      <c r="AR170" s="193" t="s">
        <v>108</v>
      </c>
      <c r="AT170" s="193" t="s">
        <v>259</v>
      </c>
      <c r="AU170" s="193" t="s">
        <v>82</v>
      </c>
      <c r="AY170" s="19" t="s">
        <v>257</v>
      </c>
      <c r="BE170" s="194">
        <f>IF(N170="základní",J170,0)</f>
        <v>0</v>
      </c>
      <c r="BF170" s="194">
        <f>IF(N170="snížená",J170,0)</f>
        <v>0</v>
      </c>
      <c r="BG170" s="194">
        <f>IF(N170="zákl. přenesená",J170,0)</f>
        <v>0</v>
      </c>
      <c r="BH170" s="194">
        <f>IF(N170="sníž. přenesená",J170,0)</f>
        <v>0</v>
      </c>
      <c r="BI170" s="194">
        <f>IF(N170="nulová",J170,0)</f>
        <v>0</v>
      </c>
      <c r="BJ170" s="19" t="s">
        <v>82</v>
      </c>
      <c r="BK170" s="194">
        <f>ROUND(I170*H170,2)</f>
        <v>0</v>
      </c>
      <c r="BL170" s="19" t="s">
        <v>108</v>
      </c>
      <c r="BM170" s="193" t="s">
        <v>427</v>
      </c>
    </row>
    <row r="171" s="2" customFormat="1">
      <c r="A171" s="38"/>
      <c r="B171" s="39"/>
      <c r="C171" s="38"/>
      <c r="D171" s="196" t="s">
        <v>1062</v>
      </c>
      <c r="E171" s="38"/>
      <c r="F171" s="237" t="s">
        <v>4960</v>
      </c>
      <c r="G171" s="38"/>
      <c r="H171" s="38"/>
      <c r="I171" s="238"/>
      <c r="J171" s="38"/>
      <c r="K171" s="38"/>
      <c r="L171" s="39"/>
      <c r="M171" s="239"/>
      <c r="N171" s="240"/>
      <c r="O171" s="77"/>
      <c r="P171" s="77"/>
      <c r="Q171" s="77"/>
      <c r="R171" s="77"/>
      <c r="S171" s="77"/>
      <c r="T171" s="78"/>
      <c r="U171" s="38"/>
      <c r="V171" s="38"/>
      <c r="W171" s="38"/>
      <c r="X171" s="38"/>
      <c r="Y171" s="38"/>
      <c r="Z171" s="38"/>
      <c r="AA171" s="38"/>
      <c r="AB171" s="38"/>
      <c r="AC171" s="38"/>
      <c r="AD171" s="38"/>
      <c r="AE171" s="38"/>
      <c r="AT171" s="19" t="s">
        <v>1062</v>
      </c>
      <c r="AU171" s="19" t="s">
        <v>82</v>
      </c>
    </row>
    <row r="172" s="2" customFormat="1" ht="49.05" customHeight="1">
      <c r="A172" s="38"/>
      <c r="B172" s="181"/>
      <c r="C172" s="182" t="s">
        <v>374</v>
      </c>
      <c r="D172" s="182" t="s">
        <v>259</v>
      </c>
      <c r="E172" s="183" t="s">
        <v>4989</v>
      </c>
      <c r="F172" s="184" t="s">
        <v>3339</v>
      </c>
      <c r="G172" s="185" t="s">
        <v>323</v>
      </c>
      <c r="H172" s="186">
        <v>20</v>
      </c>
      <c r="I172" s="187"/>
      <c r="J172" s="188">
        <f>ROUND(I172*H172,2)</f>
        <v>0</v>
      </c>
      <c r="K172" s="184" t="s">
        <v>2351</v>
      </c>
      <c r="L172" s="39"/>
      <c r="M172" s="189" t="s">
        <v>1</v>
      </c>
      <c r="N172" s="190" t="s">
        <v>40</v>
      </c>
      <c r="O172" s="77"/>
      <c r="P172" s="191">
        <f>O172*H172</f>
        <v>0</v>
      </c>
      <c r="Q172" s="191">
        <v>0</v>
      </c>
      <c r="R172" s="191">
        <f>Q172*H172</f>
        <v>0</v>
      </c>
      <c r="S172" s="191">
        <v>0</v>
      </c>
      <c r="T172" s="192">
        <f>S172*H172</f>
        <v>0</v>
      </c>
      <c r="U172" s="38"/>
      <c r="V172" s="38"/>
      <c r="W172" s="38"/>
      <c r="X172" s="38"/>
      <c r="Y172" s="38"/>
      <c r="Z172" s="38"/>
      <c r="AA172" s="38"/>
      <c r="AB172" s="38"/>
      <c r="AC172" s="38"/>
      <c r="AD172" s="38"/>
      <c r="AE172" s="38"/>
      <c r="AR172" s="193" t="s">
        <v>108</v>
      </c>
      <c r="AT172" s="193" t="s">
        <v>259</v>
      </c>
      <c r="AU172" s="193" t="s">
        <v>82</v>
      </c>
      <c r="AY172" s="19" t="s">
        <v>257</v>
      </c>
      <c r="BE172" s="194">
        <f>IF(N172="základní",J172,0)</f>
        <v>0</v>
      </c>
      <c r="BF172" s="194">
        <f>IF(N172="snížená",J172,0)</f>
        <v>0</v>
      </c>
      <c r="BG172" s="194">
        <f>IF(N172="zákl. přenesená",J172,0)</f>
        <v>0</v>
      </c>
      <c r="BH172" s="194">
        <f>IF(N172="sníž. přenesená",J172,0)</f>
        <v>0</v>
      </c>
      <c r="BI172" s="194">
        <f>IF(N172="nulová",J172,0)</f>
        <v>0</v>
      </c>
      <c r="BJ172" s="19" t="s">
        <v>82</v>
      </c>
      <c r="BK172" s="194">
        <f>ROUND(I172*H172,2)</f>
        <v>0</v>
      </c>
      <c r="BL172" s="19" t="s">
        <v>108</v>
      </c>
      <c r="BM172" s="193" t="s">
        <v>439</v>
      </c>
    </row>
    <row r="173" s="2" customFormat="1">
      <c r="A173" s="38"/>
      <c r="B173" s="39"/>
      <c r="C173" s="38"/>
      <c r="D173" s="196" t="s">
        <v>1062</v>
      </c>
      <c r="E173" s="38"/>
      <c r="F173" s="237" t="s">
        <v>4960</v>
      </c>
      <c r="G173" s="38"/>
      <c r="H173" s="38"/>
      <c r="I173" s="238"/>
      <c r="J173" s="38"/>
      <c r="K173" s="38"/>
      <c r="L173" s="39"/>
      <c r="M173" s="239"/>
      <c r="N173" s="240"/>
      <c r="O173" s="77"/>
      <c r="P173" s="77"/>
      <c r="Q173" s="77"/>
      <c r="R173" s="77"/>
      <c r="S173" s="77"/>
      <c r="T173" s="78"/>
      <c r="U173" s="38"/>
      <c r="V173" s="38"/>
      <c r="W173" s="38"/>
      <c r="X173" s="38"/>
      <c r="Y173" s="38"/>
      <c r="Z173" s="38"/>
      <c r="AA173" s="38"/>
      <c r="AB173" s="38"/>
      <c r="AC173" s="38"/>
      <c r="AD173" s="38"/>
      <c r="AE173" s="38"/>
      <c r="AT173" s="19" t="s">
        <v>1062</v>
      </c>
      <c r="AU173" s="19" t="s">
        <v>82</v>
      </c>
    </row>
    <row r="174" s="2" customFormat="1" ht="16.5" customHeight="1">
      <c r="A174" s="38"/>
      <c r="B174" s="181"/>
      <c r="C174" s="182" t="s">
        <v>379</v>
      </c>
      <c r="D174" s="182" t="s">
        <v>259</v>
      </c>
      <c r="E174" s="183" t="s">
        <v>4990</v>
      </c>
      <c r="F174" s="184" t="s">
        <v>4964</v>
      </c>
      <c r="G174" s="185" t="s">
        <v>2365</v>
      </c>
      <c r="H174" s="186">
        <v>2</v>
      </c>
      <c r="I174" s="187"/>
      <c r="J174" s="188">
        <f>ROUND(I174*H174,2)</f>
        <v>0</v>
      </c>
      <c r="K174" s="184" t="s">
        <v>2351</v>
      </c>
      <c r="L174" s="39"/>
      <c r="M174" s="189" t="s">
        <v>1</v>
      </c>
      <c r="N174" s="190" t="s">
        <v>40</v>
      </c>
      <c r="O174" s="77"/>
      <c r="P174" s="191">
        <f>O174*H174</f>
        <v>0</v>
      </c>
      <c r="Q174" s="191">
        <v>0</v>
      </c>
      <c r="R174" s="191">
        <f>Q174*H174</f>
        <v>0</v>
      </c>
      <c r="S174" s="191">
        <v>0</v>
      </c>
      <c r="T174" s="192">
        <f>S174*H174</f>
        <v>0</v>
      </c>
      <c r="U174" s="38"/>
      <c r="V174" s="38"/>
      <c r="W174" s="38"/>
      <c r="X174" s="38"/>
      <c r="Y174" s="38"/>
      <c r="Z174" s="38"/>
      <c r="AA174" s="38"/>
      <c r="AB174" s="38"/>
      <c r="AC174" s="38"/>
      <c r="AD174" s="38"/>
      <c r="AE174" s="38"/>
      <c r="AR174" s="193" t="s">
        <v>108</v>
      </c>
      <c r="AT174" s="193" t="s">
        <v>259</v>
      </c>
      <c r="AU174" s="193" t="s">
        <v>82</v>
      </c>
      <c r="AY174" s="19" t="s">
        <v>257</v>
      </c>
      <c r="BE174" s="194">
        <f>IF(N174="základní",J174,0)</f>
        <v>0</v>
      </c>
      <c r="BF174" s="194">
        <f>IF(N174="snížená",J174,0)</f>
        <v>0</v>
      </c>
      <c r="BG174" s="194">
        <f>IF(N174="zákl. přenesená",J174,0)</f>
        <v>0</v>
      </c>
      <c r="BH174" s="194">
        <f>IF(N174="sníž. přenesená",J174,0)</f>
        <v>0</v>
      </c>
      <c r="BI174" s="194">
        <f>IF(N174="nulová",J174,0)</f>
        <v>0</v>
      </c>
      <c r="BJ174" s="19" t="s">
        <v>82</v>
      </c>
      <c r="BK174" s="194">
        <f>ROUND(I174*H174,2)</f>
        <v>0</v>
      </c>
      <c r="BL174" s="19" t="s">
        <v>108</v>
      </c>
      <c r="BM174" s="193" t="s">
        <v>450</v>
      </c>
    </row>
    <row r="175" s="2" customFormat="1">
      <c r="A175" s="38"/>
      <c r="B175" s="39"/>
      <c r="C175" s="38"/>
      <c r="D175" s="196" t="s">
        <v>1062</v>
      </c>
      <c r="E175" s="38"/>
      <c r="F175" s="237" t="s">
        <v>4960</v>
      </c>
      <c r="G175" s="38"/>
      <c r="H175" s="38"/>
      <c r="I175" s="238"/>
      <c r="J175" s="38"/>
      <c r="K175" s="38"/>
      <c r="L175" s="39"/>
      <c r="M175" s="239"/>
      <c r="N175" s="240"/>
      <c r="O175" s="77"/>
      <c r="P175" s="77"/>
      <c r="Q175" s="77"/>
      <c r="R175" s="77"/>
      <c r="S175" s="77"/>
      <c r="T175" s="78"/>
      <c r="U175" s="38"/>
      <c r="V175" s="38"/>
      <c r="W175" s="38"/>
      <c r="X175" s="38"/>
      <c r="Y175" s="38"/>
      <c r="Z175" s="38"/>
      <c r="AA175" s="38"/>
      <c r="AB175" s="38"/>
      <c r="AC175" s="38"/>
      <c r="AD175" s="38"/>
      <c r="AE175" s="38"/>
      <c r="AT175" s="19" t="s">
        <v>1062</v>
      </c>
      <c r="AU175" s="19" t="s">
        <v>82</v>
      </c>
    </row>
    <row r="176" s="2" customFormat="1" ht="49.05" customHeight="1">
      <c r="A176" s="38"/>
      <c r="B176" s="181"/>
      <c r="C176" s="182" t="s">
        <v>388</v>
      </c>
      <c r="D176" s="182" t="s">
        <v>259</v>
      </c>
      <c r="E176" s="183" t="s">
        <v>4991</v>
      </c>
      <c r="F176" s="184" t="s">
        <v>4992</v>
      </c>
      <c r="G176" s="185" t="s">
        <v>2365</v>
      </c>
      <c r="H176" s="186">
        <v>1</v>
      </c>
      <c r="I176" s="187"/>
      <c r="J176" s="188">
        <f>ROUND(I176*H176,2)</f>
        <v>0</v>
      </c>
      <c r="K176" s="184" t="s">
        <v>1</v>
      </c>
      <c r="L176" s="39"/>
      <c r="M176" s="189" t="s">
        <v>1</v>
      </c>
      <c r="N176" s="190" t="s">
        <v>40</v>
      </c>
      <c r="O176" s="77"/>
      <c r="P176" s="191">
        <f>O176*H176</f>
        <v>0</v>
      </c>
      <c r="Q176" s="191">
        <v>0</v>
      </c>
      <c r="R176" s="191">
        <f>Q176*H176</f>
        <v>0</v>
      </c>
      <c r="S176" s="191">
        <v>0</v>
      </c>
      <c r="T176" s="192">
        <f>S176*H176</f>
        <v>0</v>
      </c>
      <c r="U176" s="38"/>
      <c r="V176" s="38"/>
      <c r="W176" s="38"/>
      <c r="X176" s="38"/>
      <c r="Y176" s="38"/>
      <c r="Z176" s="38"/>
      <c r="AA176" s="38"/>
      <c r="AB176" s="38"/>
      <c r="AC176" s="38"/>
      <c r="AD176" s="38"/>
      <c r="AE176" s="38"/>
      <c r="AR176" s="193" t="s">
        <v>108</v>
      </c>
      <c r="AT176" s="193" t="s">
        <v>259</v>
      </c>
      <c r="AU176" s="193" t="s">
        <v>82</v>
      </c>
      <c r="AY176" s="19" t="s">
        <v>257</v>
      </c>
      <c r="BE176" s="194">
        <f>IF(N176="základní",J176,0)</f>
        <v>0</v>
      </c>
      <c r="BF176" s="194">
        <f>IF(N176="snížená",J176,0)</f>
        <v>0</v>
      </c>
      <c r="BG176" s="194">
        <f>IF(N176="zákl. přenesená",J176,0)</f>
        <v>0</v>
      </c>
      <c r="BH176" s="194">
        <f>IF(N176="sníž. přenesená",J176,0)</f>
        <v>0</v>
      </c>
      <c r="BI176" s="194">
        <f>IF(N176="nulová",J176,0)</f>
        <v>0</v>
      </c>
      <c r="BJ176" s="19" t="s">
        <v>82</v>
      </c>
      <c r="BK176" s="194">
        <f>ROUND(I176*H176,2)</f>
        <v>0</v>
      </c>
      <c r="BL176" s="19" t="s">
        <v>108</v>
      </c>
      <c r="BM176" s="193" t="s">
        <v>4993</v>
      </c>
    </row>
    <row r="177" s="2" customFormat="1" ht="24.15" customHeight="1">
      <c r="A177" s="38"/>
      <c r="B177" s="181"/>
      <c r="C177" s="182" t="s">
        <v>7</v>
      </c>
      <c r="D177" s="182" t="s">
        <v>259</v>
      </c>
      <c r="E177" s="183" t="s">
        <v>4994</v>
      </c>
      <c r="F177" s="184" t="s">
        <v>4995</v>
      </c>
      <c r="G177" s="185" t="s">
        <v>2365</v>
      </c>
      <c r="H177" s="186">
        <v>1</v>
      </c>
      <c r="I177" s="187"/>
      <c r="J177" s="188">
        <f>ROUND(I177*H177,2)</f>
        <v>0</v>
      </c>
      <c r="K177" s="184" t="s">
        <v>1</v>
      </c>
      <c r="L177" s="39"/>
      <c r="M177" s="189" t="s">
        <v>1</v>
      </c>
      <c r="N177" s="190" t="s">
        <v>40</v>
      </c>
      <c r="O177" s="77"/>
      <c r="P177" s="191">
        <f>O177*H177</f>
        <v>0</v>
      </c>
      <c r="Q177" s="191">
        <v>0</v>
      </c>
      <c r="R177" s="191">
        <f>Q177*H177</f>
        <v>0</v>
      </c>
      <c r="S177" s="191">
        <v>0</v>
      </c>
      <c r="T177" s="192">
        <f>S177*H177</f>
        <v>0</v>
      </c>
      <c r="U177" s="38"/>
      <c r="V177" s="38"/>
      <c r="W177" s="38"/>
      <c r="X177" s="38"/>
      <c r="Y177" s="38"/>
      <c r="Z177" s="38"/>
      <c r="AA177" s="38"/>
      <c r="AB177" s="38"/>
      <c r="AC177" s="38"/>
      <c r="AD177" s="38"/>
      <c r="AE177" s="38"/>
      <c r="AR177" s="193" t="s">
        <v>108</v>
      </c>
      <c r="AT177" s="193" t="s">
        <v>259</v>
      </c>
      <c r="AU177" s="193" t="s">
        <v>82</v>
      </c>
      <c r="AY177" s="19" t="s">
        <v>257</v>
      </c>
      <c r="BE177" s="194">
        <f>IF(N177="základní",J177,0)</f>
        <v>0</v>
      </c>
      <c r="BF177" s="194">
        <f>IF(N177="snížená",J177,0)</f>
        <v>0</v>
      </c>
      <c r="BG177" s="194">
        <f>IF(N177="zákl. přenesená",J177,0)</f>
        <v>0</v>
      </c>
      <c r="BH177" s="194">
        <f>IF(N177="sníž. přenesená",J177,0)</f>
        <v>0</v>
      </c>
      <c r="BI177" s="194">
        <f>IF(N177="nulová",J177,0)</f>
        <v>0</v>
      </c>
      <c r="BJ177" s="19" t="s">
        <v>82</v>
      </c>
      <c r="BK177" s="194">
        <f>ROUND(I177*H177,2)</f>
        <v>0</v>
      </c>
      <c r="BL177" s="19" t="s">
        <v>108</v>
      </c>
      <c r="BM177" s="193" t="s">
        <v>4996</v>
      </c>
    </row>
    <row r="178" s="2" customFormat="1">
      <c r="A178" s="38"/>
      <c r="B178" s="39"/>
      <c r="C178" s="38"/>
      <c r="D178" s="196" t="s">
        <v>1062</v>
      </c>
      <c r="E178" s="38"/>
      <c r="F178" s="237" t="s">
        <v>4972</v>
      </c>
      <c r="G178" s="38"/>
      <c r="H178" s="38"/>
      <c r="I178" s="238"/>
      <c r="J178" s="38"/>
      <c r="K178" s="38"/>
      <c r="L178" s="39"/>
      <c r="M178" s="239"/>
      <c r="N178" s="240"/>
      <c r="O178" s="77"/>
      <c r="P178" s="77"/>
      <c r="Q178" s="77"/>
      <c r="R178" s="77"/>
      <c r="S178" s="77"/>
      <c r="T178" s="78"/>
      <c r="U178" s="38"/>
      <c r="V178" s="38"/>
      <c r="W178" s="38"/>
      <c r="X178" s="38"/>
      <c r="Y178" s="38"/>
      <c r="Z178" s="38"/>
      <c r="AA178" s="38"/>
      <c r="AB178" s="38"/>
      <c r="AC178" s="38"/>
      <c r="AD178" s="38"/>
      <c r="AE178" s="38"/>
      <c r="AT178" s="19" t="s">
        <v>1062</v>
      </c>
      <c r="AU178" s="19" t="s">
        <v>82</v>
      </c>
    </row>
    <row r="179" s="2" customFormat="1" ht="44.25" customHeight="1">
      <c r="A179" s="38"/>
      <c r="B179" s="181"/>
      <c r="C179" s="182" t="s">
        <v>402</v>
      </c>
      <c r="D179" s="182" t="s">
        <v>259</v>
      </c>
      <c r="E179" s="183" t="s">
        <v>4997</v>
      </c>
      <c r="F179" s="184" t="s">
        <v>4998</v>
      </c>
      <c r="G179" s="185" t="s">
        <v>2365</v>
      </c>
      <c r="H179" s="186">
        <v>1</v>
      </c>
      <c r="I179" s="187"/>
      <c r="J179" s="188">
        <f>ROUND(I179*H179,2)</f>
        <v>0</v>
      </c>
      <c r="K179" s="184" t="s">
        <v>1</v>
      </c>
      <c r="L179" s="39"/>
      <c r="M179" s="189" t="s">
        <v>1</v>
      </c>
      <c r="N179" s="190" t="s">
        <v>40</v>
      </c>
      <c r="O179" s="77"/>
      <c r="P179" s="191">
        <f>O179*H179</f>
        <v>0</v>
      </c>
      <c r="Q179" s="191">
        <v>0</v>
      </c>
      <c r="R179" s="191">
        <f>Q179*H179</f>
        <v>0</v>
      </c>
      <c r="S179" s="191">
        <v>0</v>
      </c>
      <c r="T179" s="192">
        <f>S179*H179</f>
        <v>0</v>
      </c>
      <c r="U179" s="38"/>
      <c r="V179" s="38"/>
      <c r="W179" s="38"/>
      <c r="X179" s="38"/>
      <c r="Y179" s="38"/>
      <c r="Z179" s="38"/>
      <c r="AA179" s="38"/>
      <c r="AB179" s="38"/>
      <c r="AC179" s="38"/>
      <c r="AD179" s="38"/>
      <c r="AE179" s="38"/>
      <c r="AR179" s="193" t="s">
        <v>108</v>
      </c>
      <c r="AT179" s="193" t="s">
        <v>259</v>
      </c>
      <c r="AU179" s="193" t="s">
        <v>82</v>
      </c>
      <c r="AY179" s="19" t="s">
        <v>257</v>
      </c>
      <c r="BE179" s="194">
        <f>IF(N179="základní",J179,0)</f>
        <v>0</v>
      </c>
      <c r="BF179" s="194">
        <f>IF(N179="snížená",J179,0)</f>
        <v>0</v>
      </c>
      <c r="BG179" s="194">
        <f>IF(N179="zákl. přenesená",J179,0)</f>
        <v>0</v>
      </c>
      <c r="BH179" s="194">
        <f>IF(N179="sníž. přenesená",J179,0)</f>
        <v>0</v>
      </c>
      <c r="BI179" s="194">
        <f>IF(N179="nulová",J179,0)</f>
        <v>0</v>
      </c>
      <c r="BJ179" s="19" t="s">
        <v>82</v>
      </c>
      <c r="BK179" s="194">
        <f>ROUND(I179*H179,2)</f>
        <v>0</v>
      </c>
      <c r="BL179" s="19" t="s">
        <v>108</v>
      </c>
      <c r="BM179" s="193" t="s">
        <v>4999</v>
      </c>
    </row>
    <row r="180" s="2" customFormat="1">
      <c r="A180" s="38"/>
      <c r="B180" s="39"/>
      <c r="C180" s="38"/>
      <c r="D180" s="196" t="s">
        <v>1062</v>
      </c>
      <c r="E180" s="38"/>
      <c r="F180" s="237" t="s">
        <v>4972</v>
      </c>
      <c r="G180" s="38"/>
      <c r="H180" s="38"/>
      <c r="I180" s="238"/>
      <c r="J180" s="38"/>
      <c r="K180" s="38"/>
      <c r="L180" s="39"/>
      <c r="M180" s="239"/>
      <c r="N180" s="240"/>
      <c r="O180" s="77"/>
      <c r="P180" s="77"/>
      <c r="Q180" s="77"/>
      <c r="R180" s="77"/>
      <c r="S180" s="77"/>
      <c r="T180" s="78"/>
      <c r="U180" s="38"/>
      <c r="V180" s="38"/>
      <c r="W180" s="38"/>
      <c r="X180" s="38"/>
      <c r="Y180" s="38"/>
      <c r="Z180" s="38"/>
      <c r="AA180" s="38"/>
      <c r="AB180" s="38"/>
      <c r="AC180" s="38"/>
      <c r="AD180" s="38"/>
      <c r="AE180" s="38"/>
      <c r="AT180" s="19" t="s">
        <v>1062</v>
      </c>
      <c r="AU180" s="19" t="s">
        <v>82</v>
      </c>
    </row>
    <row r="181" s="12" customFormat="1" ht="25.92" customHeight="1">
      <c r="A181" s="12"/>
      <c r="B181" s="168"/>
      <c r="C181" s="12"/>
      <c r="D181" s="169" t="s">
        <v>74</v>
      </c>
      <c r="E181" s="170" t="s">
        <v>3387</v>
      </c>
      <c r="F181" s="170" t="s">
        <v>5000</v>
      </c>
      <c r="G181" s="12"/>
      <c r="H181" s="12"/>
      <c r="I181" s="171"/>
      <c r="J181" s="172">
        <f>BK181</f>
        <v>0</v>
      </c>
      <c r="K181" s="12"/>
      <c r="L181" s="168"/>
      <c r="M181" s="173"/>
      <c r="N181" s="174"/>
      <c r="O181" s="174"/>
      <c r="P181" s="175">
        <f>SUM(P182:P192)</f>
        <v>0</v>
      </c>
      <c r="Q181" s="174"/>
      <c r="R181" s="175">
        <f>SUM(R182:R192)</f>
        <v>0</v>
      </c>
      <c r="S181" s="174"/>
      <c r="T181" s="176">
        <f>SUM(T182:T192)</f>
        <v>0</v>
      </c>
      <c r="U181" s="12"/>
      <c r="V181" s="12"/>
      <c r="W181" s="12"/>
      <c r="X181" s="12"/>
      <c r="Y181" s="12"/>
      <c r="Z181" s="12"/>
      <c r="AA181" s="12"/>
      <c r="AB181" s="12"/>
      <c r="AC181" s="12"/>
      <c r="AD181" s="12"/>
      <c r="AE181" s="12"/>
      <c r="AR181" s="169" t="s">
        <v>82</v>
      </c>
      <c r="AT181" s="177" t="s">
        <v>74</v>
      </c>
      <c r="AU181" s="177" t="s">
        <v>75</v>
      </c>
      <c r="AY181" s="169" t="s">
        <v>257</v>
      </c>
      <c r="BK181" s="178">
        <f>SUM(BK182:BK192)</f>
        <v>0</v>
      </c>
    </row>
    <row r="182" s="2" customFormat="1" ht="37.8" customHeight="1">
      <c r="A182" s="38"/>
      <c r="B182" s="181"/>
      <c r="C182" s="182" t="s">
        <v>406</v>
      </c>
      <c r="D182" s="182" t="s">
        <v>259</v>
      </c>
      <c r="E182" s="183" t="s">
        <v>5001</v>
      </c>
      <c r="F182" s="184" t="s">
        <v>3363</v>
      </c>
      <c r="G182" s="185" t="s">
        <v>2365</v>
      </c>
      <c r="H182" s="186">
        <v>2</v>
      </c>
      <c r="I182" s="187"/>
      <c r="J182" s="188">
        <f>ROUND(I182*H182,2)</f>
        <v>0</v>
      </c>
      <c r="K182" s="184" t="s">
        <v>2351</v>
      </c>
      <c r="L182" s="39"/>
      <c r="M182" s="189" t="s">
        <v>1</v>
      </c>
      <c r="N182" s="190" t="s">
        <v>40</v>
      </c>
      <c r="O182" s="77"/>
      <c r="P182" s="191">
        <f>O182*H182</f>
        <v>0</v>
      </c>
      <c r="Q182" s="191">
        <v>0</v>
      </c>
      <c r="R182" s="191">
        <f>Q182*H182</f>
        <v>0</v>
      </c>
      <c r="S182" s="191">
        <v>0</v>
      </c>
      <c r="T182" s="192">
        <f>S182*H182</f>
        <v>0</v>
      </c>
      <c r="U182" s="38"/>
      <c r="V182" s="38"/>
      <c r="W182" s="38"/>
      <c r="X182" s="38"/>
      <c r="Y182" s="38"/>
      <c r="Z182" s="38"/>
      <c r="AA182" s="38"/>
      <c r="AB182" s="38"/>
      <c r="AC182" s="38"/>
      <c r="AD182" s="38"/>
      <c r="AE182" s="38"/>
      <c r="AR182" s="193" t="s">
        <v>108</v>
      </c>
      <c r="AT182" s="193" t="s">
        <v>259</v>
      </c>
      <c r="AU182" s="193" t="s">
        <v>82</v>
      </c>
      <c r="AY182" s="19" t="s">
        <v>257</v>
      </c>
      <c r="BE182" s="194">
        <f>IF(N182="základní",J182,0)</f>
        <v>0</v>
      </c>
      <c r="BF182" s="194">
        <f>IF(N182="snížená",J182,0)</f>
        <v>0</v>
      </c>
      <c r="BG182" s="194">
        <f>IF(N182="zákl. přenesená",J182,0)</f>
        <v>0</v>
      </c>
      <c r="BH182" s="194">
        <f>IF(N182="sníž. přenesená",J182,0)</f>
        <v>0</v>
      </c>
      <c r="BI182" s="194">
        <f>IF(N182="nulová",J182,0)</f>
        <v>0</v>
      </c>
      <c r="BJ182" s="19" t="s">
        <v>82</v>
      </c>
      <c r="BK182" s="194">
        <f>ROUND(I182*H182,2)</f>
        <v>0</v>
      </c>
      <c r="BL182" s="19" t="s">
        <v>108</v>
      </c>
      <c r="BM182" s="193" t="s">
        <v>462</v>
      </c>
    </row>
    <row r="183" s="2" customFormat="1">
      <c r="A183" s="38"/>
      <c r="B183" s="39"/>
      <c r="C183" s="38"/>
      <c r="D183" s="196" t="s">
        <v>1062</v>
      </c>
      <c r="E183" s="38"/>
      <c r="F183" s="237" t="s">
        <v>4955</v>
      </c>
      <c r="G183" s="38"/>
      <c r="H183" s="38"/>
      <c r="I183" s="238"/>
      <c r="J183" s="38"/>
      <c r="K183" s="38"/>
      <c r="L183" s="39"/>
      <c r="M183" s="239"/>
      <c r="N183" s="240"/>
      <c r="O183" s="77"/>
      <c r="P183" s="77"/>
      <c r="Q183" s="77"/>
      <c r="R183" s="77"/>
      <c r="S183" s="77"/>
      <c r="T183" s="78"/>
      <c r="U183" s="38"/>
      <c r="V183" s="38"/>
      <c r="W183" s="38"/>
      <c r="X183" s="38"/>
      <c r="Y183" s="38"/>
      <c r="Z183" s="38"/>
      <c r="AA183" s="38"/>
      <c r="AB183" s="38"/>
      <c r="AC183" s="38"/>
      <c r="AD183" s="38"/>
      <c r="AE183" s="38"/>
      <c r="AT183" s="19" t="s">
        <v>1062</v>
      </c>
      <c r="AU183" s="19" t="s">
        <v>82</v>
      </c>
    </row>
    <row r="184" s="2" customFormat="1" ht="21.75" customHeight="1">
      <c r="A184" s="38"/>
      <c r="B184" s="181"/>
      <c r="C184" s="182" t="s">
        <v>413</v>
      </c>
      <c r="D184" s="182" t="s">
        <v>259</v>
      </c>
      <c r="E184" s="183" t="s">
        <v>5002</v>
      </c>
      <c r="F184" s="184" t="s">
        <v>3432</v>
      </c>
      <c r="G184" s="185" t="s">
        <v>3335</v>
      </c>
      <c r="H184" s="186">
        <v>6</v>
      </c>
      <c r="I184" s="187"/>
      <c r="J184" s="188">
        <f>ROUND(I184*H184,2)</f>
        <v>0</v>
      </c>
      <c r="K184" s="184" t="s">
        <v>2351</v>
      </c>
      <c r="L184" s="39"/>
      <c r="M184" s="189" t="s">
        <v>1</v>
      </c>
      <c r="N184" s="190" t="s">
        <v>40</v>
      </c>
      <c r="O184" s="77"/>
      <c r="P184" s="191">
        <f>O184*H184</f>
        <v>0</v>
      </c>
      <c r="Q184" s="191">
        <v>0</v>
      </c>
      <c r="R184" s="191">
        <f>Q184*H184</f>
        <v>0</v>
      </c>
      <c r="S184" s="191">
        <v>0</v>
      </c>
      <c r="T184" s="192">
        <f>S184*H184</f>
        <v>0</v>
      </c>
      <c r="U184" s="38"/>
      <c r="V184" s="38"/>
      <c r="W184" s="38"/>
      <c r="X184" s="38"/>
      <c r="Y184" s="38"/>
      <c r="Z184" s="38"/>
      <c r="AA184" s="38"/>
      <c r="AB184" s="38"/>
      <c r="AC184" s="38"/>
      <c r="AD184" s="38"/>
      <c r="AE184" s="38"/>
      <c r="AR184" s="193" t="s">
        <v>108</v>
      </c>
      <c r="AT184" s="193" t="s">
        <v>259</v>
      </c>
      <c r="AU184" s="193" t="s">
        <v>82</v>
      </c>
      <c r="AY184" s="19" t="s">
        <v>257</v>
      </c>
      <c r="BE184" s="194">
        <f>IF(N184="základní",J184,0)</f>
        <v>0</v>
      </c>
      <c r="BF184" s="194">
        <f>IF(N184="snížená",J184,0)</f>
        <v>0</v>
      </c>
      <c r="BG184" s="194">
        <f>IF(N184="zákl. přenesená",J184,0)</f>
        <v>0</v>
      </c>
      <c r="BH184" s="194">
        <f>IF(N184="sníž. přenesená",J184,0)</f>
        <v>0</v>
      </c>
      <c r="BI184" s="194">
        <f>IF(N184="nulová",J184,0)</f>
        <v>0</v>
      </c>
      <c r="BJ184" s="19" t="s">
        <v>82</v>
      </c>
      <c r="BK184" s="194">
        <f>ROUND(I184*H184,2)</f>
        <v>0</v>
      </c>
      <c r="BL184" s="19" t="s">
        <v>108</v>
      </c>
      <c r="BM184" s="193" t="s">
        <v>476</v>
      </c>
    </row>
    <row r="185" s="2" customFormat="1">
      <c r="A185" s="38"/>
      <c r="B185" s="39"/>
      <c r="C185" s="38"/>
      <c r="D185" s="196" t="s">
        <v>1062</v>
      </c>
      <c r="E185" s="38"/>
      <c r="F185" s="237" t="s">
        <v>4955</v>
      </c>
      <c r="G185" s="38"/>
      <c r="H185" s="38"/>
      <c r="I185" s="238"/>
      <c r="J185" s="38"/>
      <c r="K185" s="38"/>
      <c r="L185" s="39"/>
      <c r="M185" s="239"/>
      <c r="N185" s="240"/>
      <c r="O185" s="77"/>
      <c r="P185" s="77"/>
      <c r="Q185" s="77"/>
      <c r="R185" s="77"/>
      <c r="S185" s="77"/>
      <c r="T185" s="78"/>
      <c r="U185" s="38"/>
      <c r="V185" s="38"/>
      <c r="W185" s="38"/>
      <c r="X185" s="38"/>
      <c r="Y185" s="38"/>
      <c r="Z185" s="38"/>
      <c r="AA185" s="38"/>
      <c r="AB185" s="38"/>
      <c r="AC185" s="38"/>
      <c r="AD185" s="38"/>
      <c r="AE185" s="38"/>
      <c r="AT185" s="19" t="s">
        <v>1062</v>
      </c>
      <c r="AU185" s="19" t="s">
        <v>82</v>
      </c>
    </row>
    <row r="186" s="2" customFormat="1" ht="44.25" customHeight="1">
      <c r="A186" s="38"/>
      <c r="B186" s="181"/>
      <c r="C186" s="182" t="s">
        <v>419</v>
      </c>
      <c r="D186" s="182" t="s">
        <v>259</v>
      </c>
      <c r="E186" s="183" t="s">
        <v>5003</v>
      </c>
      <c r="F186" s="184" t="s">
        <v>3337</v>
      </c>
      <c r="G186" s="185" t="s">
        <v>323</v>
      </c>
      <c r="H186" s="186">
        <v>4</v>
      </c>
      <c r="I186" s="187"/>
      <c r="J186" s="188">
        <f>ROUND(I186*H186,2)</f>
        <v>0</v>
      </c>
      <c r="K186" s="184" t="s">
        <v>2351</v>
      </c>
      <c r="L186" s="39"/>
      <c r="M186" s="189" t="s">
        <v>1</v>
      </c>
      <c r="N186" s="190" t="s">
        <v>40</v>
      </c>
      <c r="O186" s="77"/>
      <c r="P186" s="191">
        <f>O186*H186</f>
        <v>0</v>
      </c>
      <c r="Q186" s="191">
        <v>0</v>
      </c>
      <c r="R186" s="191">
        <f>Q186*H186</f>
        <v>0</v>
      </c>
      <c r="S186" s="191">
        <v>0</v>
      </c>
      <c r="T186" s="192">
        <f>S186*H186</f>
        <v>0</v>
      </c>
      <c r="U186" s="38"/>
      <c r="V186" s="38"/>
      <c r="W186" s="38"/>
      <c r="X186" s="38"/>
      <c r="Y186" s="38"/>
      <c r="Z186" s="38"/>
      <c r="AA186" s="38"/>
      <c r="AB186" s="38"/>
      <c r="AC186" s="38"/>
      <c r="AD186" s="38"/>
      <c r="AE186" s="38"/>
      <c r="AR186" s="193" t="s">
        <v>108</v>
      </c>
      <c r="AT186" s="193" t="s">
        <v>259</v>
      </c>
      <c r="AU186" s="193" t="s">
        <v>82</v>
      </c>
      <c r="AY186" s="19" t="s">
        <v>257</v>
      </c>
      <c r="BE186" s="194">
        <f>IF(N186="základní",J186,0)</f>
        <v>0</v>
      </c>
      <c r="BF186" s="194">
        <f>IF(N186="snížená",J186,0)</f>
        <v>0</v>
      </c>
      <c r="BG186" s="194">
        <f>IF(N186="zákl. přenesená",J186,0)</f>
        <v>0</v>
      </c>
      <c r="BH186" s="194">
        <f>IF(N186="sníž. přenesená",J186,0)</f>
        <v>0</v>
      </c>
      <c r="BI186" s="194">
        <f>IF(N186="nulová",J186,0)</f>
        <v>0</v>
      </c>
      <c r="BJ186" s="19" t="s">
        <v>82</v>
      </c>
      <c r="BK186" s="194">
        <f>ROUND(I186*H186,2)</f>
        <v>0</v>
      </c>
      <c r="BL186" s="19" t="s">
        <v>108</v>
      </c>
      <c r="BM186" s="193" t="s">
        <v>490</v>
      </c>
    </row>
    <row r="187" s="2" customFormat="1">
      <c r="A187" s="38"/>
      <c r="B187" s="39"/>
      <c r="C187" s="38"/>
      <c r="D187" s="196" t="s">
        <v>1062</v>
      </c>
      <c r="E187" s="38"/>
      <c r="F187" s="237" t="s">
        <v>4955</v>
      </c>
      <c r="G187" s="38"/>
      <c r="H187" s="38"/>
      <c r="I187" s="238"/>
      <c r="J187" s="38"/>
      <c r="K187" s="38"/>
      <c r="L187" s="39"/>
      <c r="M187" s="239"/>
      <c r="N187" s="240"/>
      <c r="O187" s="77"/>
      <c r="P187" s="77"/>
      <c r="Q187" s="77"/>
      <c r="R187" s="77"/>
      <c r="S187" s="77"/>
      <c r="T187" s="78"/>
      <c r="U187" s="38"/>
      <c r="V187" s="38"/>
      <c r="W187" s="38"/>
      <c r="X187" s="38"/>
      <c r="Y187" s="38"/>
      <c r="Z187" s="38"/>
      <c r="AA187" s="38"/>
      <c r="AB187" s="38"/>
      <c r="AC187" s="38"/>
      <c r="AD187" s="38"/>
      <c r="AE187" s="38"/>
      <c r="AT187" s="19" t="s">
        <v>1062</v>
      </c>
      <c r="AU187" s="19" t="s">
        <v>82</v>
      </c>
    </row>
    <row r="188" s="2" customFormat="1" ht="49.05" customHeight="1">
      <c r="A188" s="38"/>
      <c r="B188" s="181"/>
      <c r="C188" s="182" t="s">
        <v>427</v>
      </c>
      <c r="D188" s="182" t="s">
        <v>259</v>
      </c>
      <c r="E188" s="183" t="s">
        <v>5004</v>
      </c>
      <c r="F188" s="184" t="s">
        <v>3339</v>
      </c>
      <c r="G188" s="185" t="s">
        <v>323</v>
      </c>
      <c r="H188" s="186">
        <v>6</v>
      </c>
      <c r="I188" s="187"/>
      <c r="J188" s="188">
        <f>ROUND(I188*H188,2)</f>
        <v>0</v>
      </c>
      <c r="K188" s="184" t="s">
        <v>2351</v>
      </c>
      <c r="L188" s="39"/>
      <c r="M188" s="189" t="s">
        <v>1</v>
      </c>
      <c r="N188" s="190" t="s">
        <v>40</v>
      </c>
      <c r="O188" s="77"/>
      <c r="P188" s="191">
        <f>O188*H188</f>
        <v>0</v>
      </c>
      <c r="Q188" s="191">
        <v>0</v>
      </c>
      <c r="R188" s="191">
        <f>Q188*H188</f>
        <v>0</v>
      </c>
      <c r="S188" s="191">
        <v>0</v>
      </c>
      <c r="T188" s="192">
        <f>S188*H188</f>
        <v>0</v>
      </c>
      <c r="U188" s="38"/>
      <c r="V188" s="38"/>
      <c r="W188" s="38"/>
      <c r="X188" s="38"/>
      <c r="Y188" s="38"/>
      <c r="Z188" s="38"/>
      <c r="AA188" s="38"/>
      <c r="AB188" s="38"/>
      <c r="AC188" s="38"/>
      <c r="AD188" s="38"/>
      <c r="AE188" s="38"/>
      <c r="AR188" s="193" t="s">
        <v>108</v>
      </c>
      <c r="AT188" s="193" t="s">
        <v>259</v>
      </c>
      <c r="AU188" s="193" t="s">
        <v>82</v>
      </c>
      <c r="AY188" s="19" t="s">
        <v>257</v>
      </c>
      <c r="BE188" s="194">
        <f>IF(N188="základní",J188,0)</f>
        <v>0</v>
      </c>
      <c r="BF188" s="194">
        <f>IF(N188="snížená",J188,0)</f>
        <v>0</v>
      </c>
      <c r="BG188" s="194">
        <f>IF(N188="zákl. přenesená",J188,0)</f>
        <v>0</v>
      </c>
      <c r="BH188" s="194">
        <f>IF(N188="sníž. přenesená",J188,0)</f>
        <v>0</v>
      </c>
      <c r="BI188" s="194">
        <f>IF(N188="nulová",J188,0)</f>
        <v>0</v>
      </c>
      <c r="BJ188" s="19" t="s">
        <v>82</v>
      </c>
      <c r="BK188" s="194">
        <f>ROUND(I188*H188,2)</f>
        <v>0</v>
      </c>
      <c r="BL188" s="19" t="s">
        <v>108</v>
      </c>
      <c r="BM188" s="193" t="s">
        <v>530</v>
      </c>
    </row>
    <row r="189" s="2" customFormat="1">
      <c r="A189" s="38"/>
      <c r="B189" s="39"/>
      <c r="C189" s="38"/>
      <c r="D189" s="196" t="s">
        <v>1062</v>
      </c>
      <c r="E189" s="38"/>
      <c r="F189" s="237" t="s">
        <v>4955</v>
      </c>
      <c r="G189" s="38"/>
      <c r="H189" s="38"/>
      <c r="I189" s="238"/>
      <c r="J189" s="38"/>
      <c r="K189" s="38"/>
      <c r="L189" s="39"/>
      <c r="M189" s="239"/>
      <c r="N189" s="240"/>
      <c r="O189" s="77"/>
      <c r="P189" s="77"/>
      <c r="Q189" s="77"/>
      <c r="R189" s="77"/>
      <c r="S189" s="77"/>
      <c r="T189" s="78"/>
      <c r="U189" s="38"/>
      <c r="V189" s="38"/>
      <c r="W189" s="38"/>
      <c r="X189" s="38"/>
      <c r="Y189" s="38"/>
      <c r="Z189" s="38"/>
      <c r="AA189" s="38"/>
      <c r="AB189" s="38"/>
      <c r="AC189" s="38"/>
      <c r="AD189" s="38"/>
      <c r="AE189" s="38"/>
      <c r="AT189" s="19" t="s">
        <v>1062</v>
      </c>
      <c r="AU189" s="19" t="s">
        <v>82</v>
      </c>
    </row>
    <row r="190" s="2" customFormat="1" ht="44.25" customHeight="1">
      <c r="A190" s="38"/>
      <c r="B190" s="181"/>
      <c r="C190" s="182" t="s">
        <v>433</v>
      </c>
      <c r="D190" s="182" t="s">
        <v>259</v>
      </c>
      <c r="E190" s="183" t="s">
        <v>5005</v>
      </c>
      <c r="F190" s="184" t="s">
        <v>3341</v>
      </c>
      <c r="G190" s="185" t="s">
        <v>323</v>
      </c>
      <c r="H190" s="186">
        <v>2</v>
      </c>
      <c r="I190" s="187"/>
      <c r="J190" s="188">
        <f>ROUND(I190*H190,2)</f>
        <v>0</v>
      </c>
      <c r="K190" s="184" t="s">
        <v>2351</v>
      </c>
      <c r="L190" s="39"/>
      <c r="M190" s="189" t="s">
        <v>1</v>
      </c>
      <c r="N190" s="190" t="s">
        <v>40</v>
      </c>
      <c r="O190" s="77"/>
      <c r="P190" s="191">
        <f>O190*H190</f>
        <v>0</v>
      </c>
      <c r="Q190" s="191">
        <v>0</v>
      </c>
      <c r="R190" s="191">
        <f>Q190*H190</f>
        <v>0</v>
      </c>
      <c r="S190" s="191">
        <v>0</v>
      </c>
      <c r="T190" s="192">
        <f>S190*H190</f>
        <v>0</v>
      </c>
      <c r="U190" s="38"/>
      <c r="V190" s="38"/>
      <c r="W190" s="38"/>
      <c r="X190" s="38"/>
      <c r="Y190" s="38"/>
      <c r="Z190" s="38"/>
      <c r="AA190" s="38"/>
      <c r="AB190" s="38"/>
      <c r="AC190" s="38"/>
      <c r="AD190" s="38"/>
      <c r="AE190" s="38"/>
      <c r="AR190" s="193" t="s">
        <v>108</v>
      </c>
      <c r="AT190" s="193" t="s">
        <v>259</v>
      </c>
      <c r="AU190" s="193" t="s">
        <v>82</v>
      </c>
      <c r="AY190" s="19" t="s">
        <v>257</v>
      </c>
      <c r="BE190" s="194">
        <f>IF(N190="základní",J190,0)</f>
        <v>0</v>
      </c>
      <c r="BF190" s="194">
        <f>IF(N190="snížená",J190,0)</f>
        <v>0</v>
      </c>
      <c r="BG190" s="194">
        <f>IF(N190="zákl. přenesená",J190,0)</f>
        <v>0</v>
      </c>
      <c r="BH190" s="194">
        <f>IF(N190="sníž. přenesená",J190,0)</f>
        <v>0</v>
      </c>
      <c r="BI190" s="194">
        <f>IF(N190="nulová",J190,0)</f>
        <v>0</v>
      </c>
      <c r="BJ190" s="19" t="s">
        <v>82</v>
      </c>
      <c r="BK190" s="194">
        <f>ROUND(I190*H190,2)</f>
        <v>0</v>
      </c>
      <c r="BL190" s="19" t="s">
        <v>108</v>
      </c>
      <c r="BM190" s="193" t="s">
        <v>589</v>
      </c>
    </row>
    <row r="191" s="2" customFormat="1" ht="44.25" customHeight="1">
      <c r="A191" s="38"/>
      <c r="B191" s="181"/>
      <c r="C191" s="182" t="s">
        <v>439</v>
      </c>
      <c r="D191" s="182" t="s">
        <v>259</v>
      </c>
      <c r="E191" s="183" t="s">
        <v>5006</v>
      </c>
      <c r="F191" s="184" t="s">
        <v>3343</v>
      </c>
      <c r="G191" s="185" t="s">
        <v>323</v>
      </c>
      <c r="H191" s="186">
        <v>2</v>
      </c>
      <c r="I191" s="187"/>
      <c r="J191" s="188">
        <f>ROUND(I191*H191,2)</f>
        <v>0</v>
      </c>
      <c r="K191" s="184" t="s">
        <v>2351</v>
      </c>
      <c r="L191" s="39"/>
      <c r="M191" s="189" t="s">
        <v>1</v>
      </c>
      <c r="N191" s="190" t="s">
        <v>40</v>
      </c>
      <c r="O191" s="77"/>
      <c r="P191" s="191">
        <f>O191*H191</f>
        <v>0</v>
      </c>
      <c r="Q191" s="191">
        <v>0</v>
      </c>
      <c r="R191" s="191">
        <f>Q191*H191</f>
        <v>0</v>
      </c>
      <c r="S191" s="191">
        <v>0</v>
      </c>
      <c r="T191" s="192">
        <f>S191*H191</f>
        <v>0</v>
      </c>
      <c r="U191" s="38"/>
      <c r="V191" s="38"/>
      <c r="W191" s="38"/>
      <c r="X191" s="38"/>
      <c r="Y191" s="38"/>
      <c r="Z191" s="38"/>
      <c r="AA191" s="38"/>
      <c r="AB191" s="38"/>
      <c r="AC191" s="38"/>
      <c r="AD191" s="38"/>
      <c r="AE191" s="38"/>
      <c r="AR191" s="193" t="s">
        <v>108</v>
      </c>
      <c r="AT191" s="193" t="s">
        <v>259</v>
      </c>
      <c r="AU191" s="193" t="s">
        <v>82</v>
      </c>
      <c r="AY191" s="19" t="s">
        <v>257</v>
      </c>
      <c r="BE191" s="194">
        <f>IF(N191="základní",J191,0)</f>
        <v>0</v>
      </c>
      <c r="BF191" s="194">
        <f>IF(N191="snížená",J191,0)</f>
        <v>0</v>
      </c>
      <c r="BG191" s="194">
        <f>IF(N191="zákl. přenesená",J191,0)</f>
        <v>0</v>
      </c>
      <c r="BH191" s="194">
        <f>IF(N191="sníž. přenesená",J191,0)</f>
        <v>0</v>
      </c>
      <c r="BI191" s="194">
        <f>IF(N191="nulová",J191,0)</f>
        <v>0</v>
      </c>
      <c r="BJ191" s="19" t="s">
        <v>82</v>
      </c>
      <c r="BK191" s="194">
        <f>ROUND(I191*H191,2)</f>
        <v>0</v>
      </c>
      <c r="BL191" s="19" t="s">
        <v>108</v>
      </c>
      <c r="BM191" s="193" t="s">
        <v>599</v>
      </c>
    </row>
    <row r="192" s="2" customFormat="1" ht="16.5" customHeight="1">
      <c r="A192" s="38"/>
      <c r="B192" s="181"/>
      <c r="C192" s="182" t="s">
        <v>443</v>
      </c>
      <c r="D192" s="182" t="s">
        <v>259</v>
      </c>
      <c r="E192" s="183" t="s">
        <v>5007</v>
      </c>
      <c r="F192" s="184" t="s">
        <v>5008</v>
      </c>
      <c r="G192" s="185" t="s">
        <v>2505</v>
      </c>
      <c r="H192" s="186">
        <v>32</v>
      </c>
      <c r="I192" s="187"/>
      <c r="J192" s="188">
        <f>ROUND(I192*H192,2)</f>
        <v>0</v>
      </c>
      <c r="K192" s="184" t="s">
        <v>2351</v>
      </c>
      <c r="L192" s="39"/>
      <c r="M192" s="189" t="s">
        <v>1</v>
      </c>
      <c r="N192" s="190" t="s">
        <v>40</v>
      </c>
      <c r="O192" s="77"/>
      <c r="P192" s="191">
        <f>O192*H192</f>
        <v>0</v>
      </c>
      <c r="Q192" s="191">
        <v>0</v>
      </c>
      <c r="R192" s="191">
        <f>Q192*H192</f>
        <v>0</v>
      </c>
      <c r="S192" s="191">
        <v>0</v>
      </c>
      <c r="T192" s="192">
        <f>S192*H192</f>
        <v>0</v>
      </c>
      <c r="U192" s="38"/>
      <c r="V192" s="38"/>
      <c r="W192" s="38"/>
      <c r="X192" s="38"/>
      <c r="Y192" s="38"/>
      <c r="Z192" s="38"/>
      <c r="AA192" s="38"/>
      <c r="AB192" s="38"/>
      <c r="AC192" s="38"/>
      <c r="AD192" s="38"/>
      <c r="AE192" s="38"/>
      <c r="AR192" s="193" t="s">
        <v>108</v>
      </c>
      <c r="AT192" s="193" t="s">
        <v>259</v>
      </c>
      <c r="AU192" s="193" t="s">
        <v>82</v>
      </c>
      <c r="AY192" s="19" t="s">
        <v>257</v>
      </c>
      <c r="BE192" s="194">
        <f>IF(N192="základní",J192,0)</f>
        <v>0</v>
      </c>
      <c r="BF192" s="194">
        <f>IF(N192="snížená",J192,0)</f>
        <v>0</v>
      </c>
      <c r="BG192" s="194">
        <f>IF(N192="zákl. přenesená",J192,0)</f>
        <v>0</v>
      </c>
      <c r="BH192" s="194">
        <f>IF(N192="sníž. přenesená",J192,0)</f>
        <v>0</v>
      </c>
      <c r="BI192" s="194">
        <f>IF(N192="nulová",J192,0)</f>
        <v>0</v>
      </c>
      <c r="BJ192" s="19" t="s">
        <v>82</v>
      </c>
      <c r="BK192" s="194">
        <f>ROUND(I192*H192,2)</f>
        <v>0</v>
      </c>
      <c r="BL192" s="19" t="s">
        <v>108</v>
      </c>
      <c r="BM192" s="193" t="s">
        <v>609</v>
      </c>
    </row>
    <row r="193" s="12" customFormat="1" ht="25.92" customHeight="1">
      <c r="A193" s="12"/>
      <c r="B193" s="168"/>
      <c r="C193" s="12"/>
      <c r="D193" s="169" t="s">
        <v>74</v>
      </c>
      <c r="E193" s="170" t="s">
        <v>3440</v>
      </c>
      <c r="F193" s="170" t="s">
        <v>3441</v>
      </c>
      <c r="G193" s="12"/>
      <c r="H193" s="12"/>
      <c r="I193" s="171"/>
      <c r="J193" s="172">
        <f>BK193</f>
        <v>0</v>
      </c>
      <c r="K193" s="12"/>
      <c r="L193" s="168"/>
      <c r="M193" s="173"/>
      <c r="N193" s="174"/>
      <c r="O193" s="174"/>
      <c r="P193" s="175">
        <f>SUM(P194:P195)</f>
        <v>0</v>
      </c>
      <c r="Q193" s="174"/>
      <c r="R193" s="175">
        <f>SUM(R194:R195)</f>
        <v>0</v>
      </c>
      <c r="S193" s="174"/>
      <c r="T193" s="176">
        <f>SUM(T194:T195)</f>
        <v>0</v>
      </c>
      <c r="U193" s="12"/>
      <c r="V193" s="12"/>
      <c r="W193" s="12"/>
      <c r="X193" s="12"/>
      <c r="Y193" s="12"/>
      <c r="Z193" s="12"/>
      <c r="AA193" s="12"/>
      <c r="AB193" s="12"/>
      <c r="AC193" s="12"/>
      <c r="AD193" s="12"/>
      <c r="AE193" s="12"/>
      <c r="AR193" s="169" t="s">
        <v>82</v>
      </c>
      <c r="AT193" s="177" t="s">
        <v>74</v>
      </c>
      <c r="AU193" s="177" t="s">
        <v>75</v>
      </c>
      <c r="AY193" s="169" t="s">
        <v>257</v>
      </c>
      <c r="BK193" s="178">
        <f>SUM(BK194:BK195)</f>
        <v>0</v>
      </c>
    </row>
    <row r="194" s="2" customFormat="1" ht="24.15" customHeight="1">
      <c r="A194" s="38"/>
      <c r="B194" s="181"/>
      <c r="C194" s="182" t="s">
        <v>450</v>
      </c>
      <c r="D194" s="182" t="s">
        <v>259</v>
      </c>
      <c r="E194" s="183" t="s">
        <v>3442</v>
      </c>
      <c r="F194" s="184" t="s">
        <v>5009</v>
      </c>
      <c r="G194" s="185" t="s">
        <v>323</v>
      </c>
      <c r="H194" s="186">
        <v>35</v>
      </c>
      <c r="I194" s="187"/>
      <c r="J194" s="188">
        <f>ROUND(I194*H194,2)</f>
        <v>0</v>
      </c>
      <c r="K194" s="184" t="s">
        <v>2351</v>
      </c>
      <c r="L194" s="39"/>
      <c r="M194" s="189" t="s">
        <v>1</v>
      </c>
      <c r="N194" s="190" t="s">
        <v>40</v>
      </c>
      <c r="O194" s="77"/>
      <c r="P194" s="191">
        <f>O194*H194</f>
        <v>0</v>
      </c>
      <c r="Q194" s="191">
        <v>0</v>
      </c>
      <c r="R194" s="191">
        <f>Q194*H194</f>
        <v>0</v>
      </c>
      <c r="S194" s="191">
        <v>0</v>
      </c>
      <c r="T194" s="192">
        <f>S194*H194</f>
        <v>0</v>
      </c>
      <c r="U194" s="38"/>
      <c r="V194" s="38"/>
      <c r="W194" s="38"/>
      <c r="X194" s="38"/>
      <c r="Y194" s="38"/>
      <c r="Z194" s="38"/>
      <c r="AA194" s="38"/>
      <c r="AB194" s="38"/>
      <c r="AC194" s="38"/>
      <c r="AD194" s="38"/>
      <c r="AE194" s="38"/>
      <c r="AR194" s="193" t="s">
        <v>108</v>
      </c>
      <c r="AT194" s="193" t="s">
        <v>259</v>
      </c>
      <c r="AU194" s="193" t="s">
        <v>82</v>
      </c>
      <c r="AY194" s="19" t="s">
        <v>257</v>
      </c>
      <c r="BE194" s="194">
        <f>IF(N194="základní",J194,0)</f>
        <v>0</v>
      </c>
      <c r="BF194" s="194">
        <f>IF(N194="snížená",J194,0)</f>
        <v>0</v>
      </c>
      <c r="BG194" s="194">
        <f>IF(N194="zákl. přenesená",J194,0)</f>
        <v>0</v>
      </c>
      <c r="BH194" s="194">
        <f>IF(N194="sníž. přenesená",J194,0)</f>
        <v>0</v>
      </c>
      <c r="BI194" s="194">
        <f>IF(N194="nulová",J194,0)</f>
        <v>0</v>
      </c>
      <c r="BJ194" s="19" t="s">
        <v>82</v>
      </c>
      <c r="BK194" s="194">
        <f>ROUND(I194*H194,2)</f>
        <v>0</v>
      </c>
      <c r="BL194" s="19" t="s">
        <v>108</v>
      </c>
      <c r="BM194" s="193" t="s">
        <v>622</v>
      </c>
    </row>
    <row r="195" s="2" customFormat="1">
      <c r="A195" s="38"/>
      <c r="B195" s="39"/>
      <c r="C195" s="38"/>
      <c r="D195" s="196" t="s">
        <v>1062</v>
      </c>
      <c r="E195" s="38"/>
      <c r="F195" s="237" t="s">
        <v>5010</v>
      </c>
      <c r="G195" s="38"/>
      <c r="H195" s="38"/>
      <c r="I195" s="238"/>
      <c r="J195" s="38"/>
      <c r="K195" s="38"/>
      <c r="L195" s="39"/>
      <c r="M195" s="239"/>
      <c r="N195" s="240"/>
      <c r="O195" s="77"/>
      <c r="P195" s="77"/>
      <c r="Q195" s="77"/>
      <c r="R195" s="77"/>
      <c r="S195" s="77"/>
      <c r="T195" s="78"/>
      <c r="U195" s="38"/>
      <c r="V195" s="38"/>
      <c r="W195" s="38"/>
      <c r="X195" s="38"/>
      <c r="Y195" s="38"/>
      <c r="Z195" s="38"/>
      <c r="AA195" s="38"/>
      <c r="AB195" s="38"/>
      <c r="AC195" s="38"/>
      <c r="AD195" s="38"/>
      <c r="AE195" s="38"/>
      <c r="AT195" s="19" t="s">
        <v>1062</v>
      </c>
      <c r="AU195" s="19" t="s">
        <v>82</v>
      </c>
    </row>
    <row r="196" s="12" customFormat="1" ht="25.92" customHeight="1">
      <c r="A196" s="12"/>
      <c r="B196" s="168"/>
      <c r="C196" s="12"/>
      <c r="D196" s="169" t="s">
        <v>74</v>
      </c>
      <c r="E196" s="170" t="s">
        <v>3448</v>
      </c>
      <c r="F196" s="170" t="s">
        <v>5011</v>
      </c>
      <c r="G196" s="12"/>
      <c r="H196" s="12"/>
      <c r="I196" s="171"/>
      <c r="J196" s="172">
        <f>BK196</f>
        <v>0</v>
      </c>
      <c r="K196" s="12"/>
      <c r="L196" s="168"/>
      <c r="M196" s="173"/>
      <c r="N196" s="174"/>
      <c r="O196" s="174"/>
      <c r="P196" s="175">
        <f>P197</f>
        <v>0</v>
      </c>
      <c r="Q196" s="174"/>
      <c r="R196" s="175">
        <f>R197</f>
        <v>0</v>
      </c>
      <c r="S196" s="174"/>
      <c r="T196" s="176">
        <f>T197</f>
        <v>0</v>
      </c>
      <c r="U196" s="12"/>
      <c r="V196" s="12"/>
      <c r="W196" s="12"/>
      <c r="X196" s="12"/>
      <c r="Y196" s="12"/>
      <c r="Z196" s="12"/>
      <c r="AA196" s="12"/>
      <c r="AB196" s="12"/>
      <c r="AC196" s="12"/>
      <c r="AD196" s="12"/>
      <c r="AE196" s="12"/>
      <c r="AR196" s="169" t="s">
        <v>82</v>
      </c>
      <c r="AT196" s="177" t="s">
        <v>74</v>
      </c>
      <c r="AU196" s="177" t="s">
        <v>75</v>
      </c>
      <c r="AY196" s="169" t="s">
        <v>257</v>
      </c>
      <c r="BK196" s="178">
        <f>BK197</f>
        <v>0</v>
      </c>
    </row>
    <row r="197" s="2" customFormat="1" ht="24.15" customHeight="1">
      <c r="A197" s="38"/>
      <c r="B197" s="181"/>
      <c r="C197" s="182" t="s">
        <v>455</v>
      </c>
      <c r="D197" s="182" t="s">
        <v>259</v>
      </c>
      <c r="E197" s="183" t="s">
        <v>4592</v>
      </c>
      <c r="F197" s="184" t="s">
        <v>5012</v>
      </c>
      <c r="G197" s="185" t="s">
        <v>2365</v>
      </c>
      <c r="H197" s="186">
        <v>1</v>
      </c>
      <c r="I197" s="187"/>
      <c r="J197" s="188">
        <f>ROUND(I197*H197,2)</f>
        <v>0</v>
      </c>
      <c r="K197" s="184" t="s">
        <v>2351</v>
      </c>
      <c r="L197" s="39"/>
      <c r="M197" s="189" t="s">
        <v>1</v>
      </c>
      <c r="N197" s="190" t="s">
        <v>40</v>
      </c>
      <c r="O197" s="77"/>
      <c r="P197" s="191">
        <f>O197*H197</f>
        <v>0</v>
      </c>
      <c r="Q197" s="191">
        <v>0</v>
      </c>
      <c r="R197" s="191">
        <f>Q197*H197</f>
        <v>0</v>
      </c>
      <c r="S197" s="191">
        <v>0</v>
      </c>
      <c r="T197" s="192">
        <f>S197*H197</f>
        <v>0</v>
      </c>
      <c r="U197" s="38"/>
      <c r="V197" s="38"/>
      <c r="W197" s="38"/>
      <c r="X197" s="38"/>
      <c r="Y197" s="38"/>
      <c r="Z197" s="38"/>
      <c r="AA197" s="38"/>
      <c r="AB197" s="38"/>
      <c r="AC197" s="38"/>
      <c r="AD197" s="38"/>
      <c r="AE197" s="38"/>
      <c r="AR197" s="193" t="s">
        <v>108</v>
      </c>
      <c r="AT197" s="193" t="s">
        <v>259</v>
      </c>
      <c r="AU197" s="193" t="s">
        <v>82</v>
      </c>
      <c r="AY197" s="19" t="s">
        <v>257</v>
      </c>
      <c r="BE197" s="194">
        <f>IF(N197="základní",J197,0)</f>
        <v>0</v>
      </c>
      <c r="BF197" s="194">
        <f>IF(N197="snížená",J197,0)</f>
        <v>0</v>
      </c>
      <c r="BG197" s="194">
        <f>IF(N197="zákl. přenesená",J197,0)</f>
        <v>0</v>
      </c>
      <c r="BH197" s="194">
        <f>IF(N197="sníž. přenesená",J197,0)</f>
        <v>0</v>
      </c>
      <c r="BI197" s="194">
        <f>IF(N197="nulová",J197,0)</f>
        <v>0</v>
      </c>
      <c r="BJ197" s="19" t="s">
        <v>82</v>
      </c>
      <c r="BK197" s="194">
        <f>ROUND(I197*H197,2)</f>
        <v>0</v>
      </c>
      <c r="BL197" s="19" t="s">
        <v>108</v>
      </c>
      <c r="BM197" s="193" t="s">
        <v>647</v>
      </c>
    </row>
    <row r="198" s="12" customFormat="1" ht="25.92" customHeight="1">
      <c r="A198" s="12"/>
      <c r="B198" s="168"/>
      <c r="C198" s="12"/>
      <c r="D198" s="169" t="s">
        <v>74</v>
      </c>
      <c r="E198" s="170" t="s">
        <v>3453</v>
      </c>
      <c r="F198" s="170" t="s">
        <v>3454</v>
      </c>
      <c r="G198" s="12"/>
      <c r="H198" s="12"/>
      <c r="I198" s="171"/>
      <c r="J198" s="172">
        <f>BK198</f>
        <v>0</v>
      </c>
      <c r="K198" s="12"/>
      <c r="L198" s="168"/>
      <c r="M198" s="173"/>
      <c r="N198" s="174"/>
      <c r="O198" s="174"/>
      <c r="P198" s="175">
        <f>P199</f>
        <v>0</v>
      </c>
      <c r="Q198" s="174"/>
      <c r="R198" s="175">
        <f>R199</f>
        <v>0</v>
      </c>
      <c r="S198" s="174"/>
      <c r="T198" s="176">
        <f>T199</f>
        <v>0</v>
      </c>
      <c r="U198" s="12"/>
      <c r="V198" s="12"/>
      <c r="W198" s="12"/>
      <c r="X198" s="12"/>
      <c r="Y198" s="12"/>
      <c r="Z198" s="12"/>
      <c r="AA198" s="12"/>
      <c r="AB198" s="12"/>
      <c r="AC198" s="12"/>
      <c r="AD198" s="12"/>
      <c r="AE198" s="12"/>
      <c r="AR198" s="169" t="s">
        <v>82</v>
      </c>
      <c r="AT198" s="177" t="s">
        <v>74</v>
      </c>
      <c r="AU198" s="177" t="s">
        <v>75</v>
      </c>
      <c r="AY198" s="169" t="s">
        <v>257</v>
      </c>
      <c r="BK198" s="178">
        <f>BK199</f>
        <v>0</v>
      </c>
    </row>
    <row r="199" s="2" customFormat="1" ht="16.5" customHeight="1">
      <c r="A199" s="38"/>
      <c r="B199" s="181"/>
      <c r="C199" s="182" t="s">
        <v>462</v>
      </c>
      <c r="D199" s="182" t="s">
        <v>259</v>
      </c>
      <c r="E199" s="183" t="s">
        <v>4593</v>
      </c>
      <c r="F199" s="184" t="s">
        <v>3456</v>
      </c>
      <c r="G199" s="185" t="s">
        <v>2365</v>
      </c>
      <c r="H199" s="186">
        <v>1</v>
      </c>
      <c r="I199" s="187"/>
      <c r="J199" s="188">
        <f>ROUND(I199*H199,2)</f>
        <v>0</v>
      </c>
      <c r="K199" s="184" t="s">
        <v>2351</v>
      </c>
      <c r="L199" s="39"/>
      <c r="M199" s="189" t="s">
        <v>1</v>
      </c>
      <c r="N199" s="190" t="s">
        <v>40</v>
      </c>
      <c r="O199" s="77"/>
      <c r="P199" s="191">
        <f>O199*H199</f>
        <v>0</v>
      </c>
      <c r="Q199" s="191">
        <v>0</v>
      </c>
      <c r="R199" s="191">
        <f>Q199*H199</f>
        <v>0</v>
      </c>
      <c r="S199" s="191">
        <v>0</v>
      </c>
      <c r="T199" s="192">
        <f>S199*H199</f>
        <v>0</v>
      </c>
      <c r="U199" s="38"/>
      <c r="V199" s="38"/>
      <c r="W199" s="38"/>
      <c r="X199" s="38"/>
      <c r="Y199" s="38"/>
      <c r="Z199" s="38"/>
      <c r="AA199" s="38"/>
      <c r="AB199" s="38"/>
      <c r="AC199" s="38"/>
      <c r="AD199" s="38"/>
      <c r="AE199" s="38"/>
      <c r="AR199" s="193" t="s">
        <v>108</v>
      </c>
      <c r="AT199" s="193" t="s">
        <v>259</v>
      </c>
      <c r="AU199" s="193" t="s">
        <v>82</v>
      </c>
      <c r="AY199" s="19" t="s">
        <v>257</v>
      </c>
      <c r="BE199" s="194">
        <f>IF(N199="základní",J199,0)</f>
        <v>0</v>
      </c>
      <c r="BF199" s="194">
        <f>IF(N199="snížená",J199,0)</f>
        <v>0</v>
      </c>
      <c r="BG199" s="194">
        <f>IF(N199="zákl. přenesená",J199,0)</f>
        <v>0</v>
      </c>
      <c r="BH199" s="194">
        <f>IF(N199="sníž. přenesená",J199,0)</f>
        <v>0</v>
      </c>
      <c r="BI199" s="194">
        <f>IF(N199="nulová",J199,0)</f>
        <v>0</v>
      </c>
      <c r="BJ199" s="19" t="s">
        <v>82</v>
      </c>
      <c r="BK199" s="194">
        <f>ROUND(I199*H199,2)</f>
        <v>0</v>
      </c>
      <c r="BL199" s="19" t="s">
        <v>108</v>
      </c>
      <c r="BM199" s="193" t="s">
        <v>659</v>
      </c>
    </row>
    <row r="200" s="12" customFormat="1" ht="25.92" customHeight="1">
      <c r="A200" s="12"/>
      <c r="B200" s="168"/>
      <c r="C200" s="12"/>
      <c r="D200" s="169" t="s">
        <v>74</v>
      </c>
      <c r="E200" s="170" t="s">
        <v>3457</v>
      </c>
      <c r="F200" s="170" t="s">
        <v>5013</v>
      </c>
      <c r="G200" s="12"/>
      <c r="H200" s="12"/>
      <c r="I200" s="171"/>
      <c r="J200" s="172">
        <f>BK200</f>
        <v>0</v>
      </c>
      <c r="K200" s="12"/>
      <c r="L200" s="168"/>
      <c r="M200" s="173"/>
      <c r="N200" s="174"/>
      <c r="O200" s="174"/>
      <c r="P200" s="175">
        <f>P201</f>
        <v>0</v>
      </c>
      <c r="Q200" s="174"/>
      <c r="R200" s="175">
        <f>R201</f>
        <v>0</v>
      </c>
      <c r="S200" s="174"/>
      <c r="T200" s="176">
        <f>T201</f>
        <v>0</v>
      </c>
      <c r="U200" s="12"/>
      <c r="V200" s="12"/>
      <c r="W200" s="12"/>
      <c r="X200" s="12"/>
      <c r="Y200" s="12"/>
      <c r="Z200" s="12"/>
      <c r="AA200" s="12"/>
      <c r="AB200" s="12"/>
      <c r="AC200" s="12"/>
      <c r="AD200" s="12"/>
      <c r="AE200" s="12"/>
      <c r="AR200" s="169" t="s">
        <v>82</v>
      </c>
      <c r="AT200" s="177" t="s">
        <v>74</v>
      </c>
      <c r="AU200" s="177" t="s">
        <v>75</v>
      </c>
      <c r="AY200" s="169" t="s">
        <v>257</v>
      </c>
      <c r="BK200" s="178">
        <f>BK201</f>
        <v>0</v>
      </c>
    </row>
    <row r="201" s="2" customFormat="1" ht="44.25" customHeight="1">
      <c r="A201" s="38"/>
      <c r="B201" s="181"/>
      <c r="C201" s="182" t="s">
        <v>468</v>
      </c>
      <c r="D201" s="182" t="s">
        <v>259</v>
      </c>
      <c r="E201" s="183" t="s">
        <v>4594</v>
      </c>
      <c r="F201" s="184" t="s">
        <v>5014</v>
      </c>
      <c r="G201" s="185" t="s">
        <v>323</v>
      </c>
      <c r="H201" s="186">
        <v>2</v>
      </c>
      <c r="I201" s="187"/>
      <c r="J201" s="188">
        <f>ROUND(I201*H201,2)</f>
        <v>0</v>
      </c>
      <c r="K201" s="184" t="s">
        <v>2351</v>
      </c>
      <c r="L201" s="39"/>
      <c r="M201" s="189" t="s">
        <v>1</v>
      </c>
      <c r="N201" s="190" t="s">
        <v>40</v>
      </c>
      <c r="O201" s="77"/>
      <c r="P201" s="191">
        <f>O201*H201</f>
        <v>0</v>
      </c>
      <c r="Q201" s="191">
        <v>0</v>
      </c>
      <c r="R201" s="191">
        <f>Q201*H201</f>
        <v>0</v>
      </c>
      <c r="S201" s="191">
        <v>0</v>
      </c>
      <c r="T201" s="192">
        <f>S201*H201</f>
        <v>0</v>
      </c>
      <c r="U201" s="38"/>
      <c r="V201" s="38"/>
      <c r="W201" s="38"/>
      <c r="X201" s="38"/>
      <c r="Y201" s="38"/>
      <c r="Z201" s="38"/>
      <c r="AA201" s="38"/>
      <c r="AB201" s="38"/>
      <c r="AC201" s="38"/>
      <c r="AD201" s="38"/>
      <c r="AE201" s="38"/>
      <c r="AR201" s="193" t="s">
        <v>108</v>
      </c>
      <c r="AT201" s="193" t="s">
        <v>259</v>
      </c>
      <c r="AU201" s="193" t="s">
        <v>82</v>
      </c>
      <c r="AY201" s="19" t="s">
        <v>257</v>
      </c>
      <c r="BE201" s="194">
        <f>IF(N201="základní",J201,0)</f>
        <v>0</v>
      </c>
      <c r="BF201" s="194">
        <f>IF(N201="snížená",J201,0)</f>
        <v>0</v>
      </c>
      <c r="BG201" s="194">
        <f>IF(N201="zákl. přenesená",J201,0)</f>
        <v>0</v>
      </c>
      <c r="BH201" s="194">
        <f>IF(N201="sníž. přenesená",J201,0)</f>
        <v>0</v>
      </c>
      <c r="BI201" s="194">
        <f>IF(N201="nulová",J201,0)</f>
        <v>0</v>
      </c>
      <c r="BJ201" s="19" t="s">
        <v>82</v>
      </c>
      <c r="BK201" s="194">
        <f>ROUND(I201*H201,2)</f>
        <v>0</v>
      </c>
      <c r="BL201" s="19" t="s">
        <v>108</v>
      </c>
      <c r="BM201" s="193" t="s">
        <v>671</v>
      </c>
    </row>
    <row r="202" s="12" customFormat="1" ht="25.92" customHeight="1">
      <c r="A202" s="12"/>
      <c r="B202" s="168"/>
      <c r="C202" s="12"/>
      <c r="D202" s="169" t="s">
        <v>74</v>
      </c>
      <c r="E202" s="170" t="s">
        <v>3483</v>
      </c>
      <c r="F202" s="170" t="s">
        <v>5015</v>
      </c>
      <c r="G202" s="12"/>
      <c r="H202" s="12"/>
      <c r="I202" s="171"/>
      <c r="J202" s="172">
        <f>BK202</f>
        <v>0</v>
      </c>
      <c r="K202" s="12"/>
      <c r="L202" s="168"/>
      <c r="M202" s="173"/>
      <c r="N202" s="174"/>
      <c r="O202" s="174"/>
      <c r="P202" s="175">
        <f>P203</f>
        <v>0</v>
      </c>
      <c r="Q202" s="174"/>
      <c r="R202" s="175">
        <f>R203</f>
        <v>0</v>
      </c>
      <c r="S202" s="174"/>
      <c r="T202" s="176">
        <f>T203</f>
        <v>0</v>
      </c>
      <c r="U202" s="12"/>
      <c r="V202" s="12"/>
      <c r="W202" s="12"/>
      <c r="X202" s="12"/>
      <c r="Y202" s="12"/>
      <c r="Z202" s="12"/>
      <c r="AA202" s="12"/>
      <c r="AB202" s="12"/>
      <c r="AC202" s="12"/>
      <c r="AD202" s="12"/>
      <c r="AE202" s="12"/>
      <c r="AR202" s="169" t="s">
        <v>82</v>
      </c>
      <c r="AT202" s="177" t="s">
        <v>74</v>
      </c>
      <c r="AU202" s="177" t="s">
        <v>75</v>
      </c>
      <c r="AY202" s="169" t="s">
        <v>257</v>
      </c>
      <c r="BK202" s="178">
        <f>BK203</f>
        <v>0</v>
      </c>
    </row>
    <row r="203" s="2" customFormat="1" ht="24.15" customHeight="1">
      <c r="A203" s="38"/>
      <c r="B203" s="181"/>
      <c r="C203" s="182" t="s">
        <v>476</v>
      </c>
      <c r="D203" s="182" t="s">
        <v>259</v>
      </c>
      <c r="E203" s="183" t="s">
        <v>4595</v>
      </c>
      <c r="F203" s="184" t="s">
        <v>5016</v>
      </c>
      <c r="G203" s="185" t="s">
        <v>416</v>
      </c>
      <c r="H203" s="186">
        <v>1</v>
      </c>
      <c r="I203" s="187"/>
      <c r="J203" s="188">
        <f>ROUND(I203*H203,2)</f>
        <v>0</v>
      </c>
      <c r="K203" s="184" t="s">
        <v>2351</v>
      </c>
      <c r="L203" s="39"/>
      <c r="M203" s="189" t="s">
        <v>1</v>
      </c>
      <c r="N203" s="190" t="s">
        <v>40</v>
      </c>
      <c r="O203" s="77"/>
      <c r="P203" s="191">
        <f>O203*H203</f>
        <v>0</v>
      </c>
      <c r="Q203" s="191">
        <v>0</v>
      </c>
      <c r="R203" s="191">
        <f>Q203*H203</f>
        <v>0</v>
      </c>
      <c r="S203" s="191">
        <v>0</v>
      </c>
      <c r="T203" s="192">
        <f>S203*H203</f>
        <v>0</v>
      </c>
      <c r="U203" s="38"/>
      <c r="V203" s="38"/>
      <c r="W203" s="38"/>
      <c r="X203" s="38"/>
      <c r="Y203" s="38"/>
      <c r="Z203" s="38"/>
      <c r="AA203" s="38"/>
      <c r="AB203" s="38"/>
      <c r="AC203" s="38"/>
      <c r="AD203" s="38"/>
      <c r="AE203" s="38"/>
      <c r="AR203" s="193" t="s">
        <v>108</v>
      </c>
      <c r="AT203" s="193" t="s">
        <v>259</v>
      </c>
      <c r="AU203" s="193" t="s">
        <v>82</v>
      </c>
      <c r="AY203" s="19" t="s">
        <v>257</v>
      </c>
      <c r="BE203" s="194">
        <f>IF(N203="základní",J203,0)</f>
        <v>0</v>
      </c>
      <c r="BF203" s="194">
        <f>IF(N203="snížená",J203,0)</f>
        <v>0</v>
      </c>
      <c r="BG203" s="194">
        <f>IF(N203="zákl. přenesená",J203,0)</f>
        <v>0</v>
      </c>
      <c r="BH203" s="194">
        <f>IF(N203="sníž. přenesená",J203,0)</f>
        <v>0</v>
      </c>
      <c r="BI203" s="194">
        <f>IF(N203="nulová",J203,0)</f>
        <v>0</v>
      </c>
      <c r="BJ203" s="19" t="s">
        <v>82</v>
      </c>
      <c r="BK203" s="194">
        <f>ROUND(I203*H203,2)</f>
        <v>0</v>
      </c>
      <c r="BL203" s="19" t="s">
        <v>108</v>
      </c>
      <c r="BM203" s="193" t="s">
        <v>682</v>
      </c>
    </row>
    <row r="204" s="12" customFormat="1" ht="25.92" customHeight="1">
      <c r="A204" s="12"/>
      <c r="B204" s="168"/>
      <c r="C204" s="12"/>
      <c r="D204" s="169" t="s">
        <v>74</v>
      </c>
      <c r="E204" s="170" t="s">
        <v>320</v>
      </c>
      <c r="F204" s="170" t="s">
        <v>3458</v>
      </c>
      <c r="G204" s="12"/>
      <c r="H204" s="12"/>
      <c r="I204" s="171"/>
      <c r="J204" s="172">
        <f>BK204</f>
        <v>0</v>
      </c>
      <c r="K204" s="12"/>
      <c r="L204" s="168"/>
      <c r="M204" s="173"/>
      <c r="N204" s="174"/>
      <c r="O204" s="174"/>
      <c r="P204" s="175">
        <f>SUM(P205:P215)</f>
        <v>0</v>
      </c>
      <c r="Q204" s="174"/>
      <c r="R204" s="175">
        <f>SUM(R205:R215)</f>
        <v>0</v>
      </c>
      <c r="S204" s="174"/>
      <c r="T204" s="176">
        <f>SUM(T205:T215)</f>
        <v>0</v>
      </c>
      <c r="U204" s="12"/>
      <c r="V204" s="12"/>
      <c r="W204" s="12"/>
      <c r="X204" s="12"/>
      <c r="Y204" s="12"/>
      <c r="Z204" s="12"/>
      <c r="AA204" s="12"/>
      <c r="AB204" s="12"/>
      <c r="AC204" s="12"/>
      <c r="AD204" s="12"/>
      <c r="AE204" s="12"/>
      <c r="AR204" s="169" t="s">
        <v>82</v>
      </c>
      <c r="AT204" s="177" t="s">
        <v>74</v>
      </c>
      <c r="AU204" s="177" t="s">
        <v>75</v>
      </c>
      <c r="AY204" s="169" t="s">
        <v>257</v>
      </c>
      <c r="BK204" s="178">
        <f>SUM(BK205:BK215)</f>
        <v>0</v>
      </c>
    </row>
    <row r="205" s="2" customFormat="1" ht="24.15" customHeight="1">
      <c r="A205" s="38"/>
      <c r="B205" s="181"/>
      <c r="C205" s="182" t="s">
        <v>484</v>
      </c>
      <c r="D205" s="182" t="s">
        <v>259</v>
      </c>
      <c r="E205" s="183" t="s">
        <v>4596</v>
      </c>
      <c r="F205" s="184" t="s">
        <v>3460</v>
      </c>
      <c r="G205" s="185" t="s">
        <v>2505</v>
      </c>
      <c r="H205" s="186">
        <v>7.5</v>
      </c>
      <c r="I205" s="187"/>
      <c r="J205" s="188">
        <f>ROUND(I205*H205,2)</f>
        <v>0</v>
      </c>
      <c r="K205" s="184" t="s">
        <v>2351</v>
      </c>
      <c r="L205" s="39"/>
      <c r="M205" s="189" t="s">
        <v>1</v>
      </c>
      <c r="N205" s="190" t="s">
        <v>40</v>
      </c>
      <c r="O205" s="77"/>
      <c r="P205" s="191">
        <f>O205*H205</f>
        <v>0</v>
      </c>
      <c r="Q205" s="191">
        <v>0</v>
      </c>
      <c r="R205" s="191">
        <f>Q205*H205</f>
        <v>0</v>
      </c>
      <c r="S205" s="191">
        <v>0</v>
      </c>
      <c r="T205" s="192">
        <f>S205*H205</f>
        <v>0</v>
      </c>
      <c r="U205" s="38"/>
      <c r="V205" s="38"/>
      <c r="W205" s="38"/>
      <c r="X205" s="38"/>
      <c r="Y205" s="38"/>
      <c r="Z205" s="38"/>
      <c r="AA205" s="38"/>
      <c r="AB205" s="38"/>
      <c r="AC205" s="38"/>
      <c r="AD205" s="38"/>
      <c r="AE205" s="38"/>
      <c r="AR205" s="193" t="s">
        <v>108</v>
      </c>
      <c r="AT205" s="193" t="s">
        <v>259</v>
      </c>
      <c r="AU205" s="193" t="s">
        <v>82</v>
      </c>
      <c r="AY205" s="19" t="s">
        <v>257</v>
      </c>
      <c r="BE205" s="194">
        <f>IF(N205="základní",J205,0)</f>
        <v>0</v>
      </c>
      <c r="BF205" s="194">
        <f>IF(N205="snížená",J205,0)</f>
        <v>0</v>
      </c>
      <c r="BG205" s="194">
        <f>IF(N205="zákl. přenesená",J205,0)</f>
        <v>0</v>
      </c>
      <c r="BH205" s="194">
        <f>IF(N205="sníž. přenesená",J205,0)</f>
        <v>0</v>
      </c>
      <c r="BI205" s="194">
        <f>IF(N205="nulová",J205,0)</f>
        <v>0</v>
      </c>
      <c r="BJ205" s="19" t="s">
        <v>82</v>
      </c>
      <c r="BK205" s="194">
        <f>ROUND(I205*H205,2)</f>
        <v>0</v>
      </c>
      <c r="BL205" s="19" t="s">
        <v>108</v>
      </c>
      <c r="BM205" s="193" t="s">
        <v>692</v>
      </c>
    </row>
    <row r="206" s="2" customFormat="1" ht="16.5" customHeight="1">
      <c r="A206" s="38"/>
      <c r="B206" s="181"/>
      <c r="C206" s="182" t="s">
        <v>490</v>
      </c>
      <c r="D206" s="182" t="s">
        <v>259</v>
      </c>
      <c r="E206" s="183" t="s">
        <v>4597</v>
      </c>
      <c r="F206" s="184" t="s">
        <v>3462</v>
      </c>
      <c r="G206" s="185" t="s">
        <v>2505</v>
      </c>
      <c r="H206" s="186">
        <v>7.5</v>
      </c>
      <c r="I206" s="187"/>
      <c r="J206" s="188">
        <f>ROUND(I206*H206,2)</f>
        <v>0</v>
      </c>
      <c r="K206" s="184" t="s">
        <v>2351</v>
      </c>
      <c r="L206" s="39"/>
      <c r="M206" s="189" t="s">
        <v>1</v>
      </c>
      <c r="N206" s="190" t="s">
        <v>40</v>
      </c>
      <c r="O206" s="77"/>
      <c r="P206" s="191">
        <f>O206*H206</f>
        <v>0</v>
      </c>
      <c r="Q206" s="191">
        <v>0</v>
      </c>
      <c r="R206" s="191">
        <f>Q206*H206</f>
        <v>0</v>
      </c>
      <c r="S206" s="191">
        <v>0</v>
      </c>
      <c r="T206" s="192">
        <f>S206*H206</f>
        <v>0</v>
      </c>
      <c r="U206" s="38"/>
      <c r="V206" s="38"/>
      <c r="W206" s="38"/>
      <c r="X206" s="38"/>
      <c r="Y206" s="38"/>
      <c r="Z206" s="38"/>
      <c r="AA206" s="38"/>
      <c r="AB206" s="38"/>
      <c r="AC206" s="38"/>
      <c r="AD206" s="38"/>
      <c r="AE206" s="38"/>
      <c r="AR206" s="193" t="s">
        <v>108</v>
      </c>
      <c r="AT206" s="193" t="s">
        <v>259</v>
      </c>
      <c r="AU206" s="193" t="s">
        <v>82</v>
      </c>
      <c r="AY206" s="19" t="s">
        <v>257</v>
      </c>
      <c r="BE206" s="194">
        <f>IF(N206="základní",J206,0)</f>
        <v>0</v>
      </c>
      <c r="BF206" s="194">
        <f>IF(N206="snížená",J206,0)</f>
        <v>0</v>
      </c>
      <c r="BG206" s="194">
        <f>IF(N206="zákl. přenesená",J206,0)</f>
        <v>0</v>
      </c>
      <c r="BH206" s="194">
        <f>IF(N206="sníž. přenesená",J206,0)</f>
        <v>0</v>
      </c>
      <c r="BI206" s="194">
        <f>IF(N206="nulová",J206,0)</f>
        <v>0</v>
      </c>
      <c r="BJ206" s="19" t="s">
        <v>82</v>
      </c>
      <c r="BK206" s="194">
        <f>ROUND(I206*H206,2)</f>
        <v>0</v>
      </c>
      <c r="BL206" s="19" t="s">
        <v>108</v>
      </c>
      <c r="BM206" s="193" t="s">
        <v>711</v>
      </c>
    </row>
    <row r="207" s="2" customFormat="1" ht="16.5" customHeight="1">
      <c r="A207" s="38"/>
      <c r="B207" s="181"/>
      <c r="C207" s="182" t="s">
        <v>496</v>
      </c>
      <c r="D207" s="182" t="s">
        <v>259</v>
      </c>
      <c r="E207" s="183" t="s">
        <v>4598</v>
      </c>
      <c r="F207" s="184" t="s">
        <v>3464</v>
      </c>
      <c r="G207" s="185" t="s">
        <v>2505</v>
      </c>
      <c r="H207" s="186">
        <v>15</v>
      </c>
      <c r="I207" s="187"/>
      <c r="J207" s="188">
        <f>ROUND(I207*H207,2)</f>
        <v>0</v>
      </c>
      <c r="K207" s="184" t="s">
        <v>2351</v>
      </c>
      <c r="L207" s="39"/>
      <c r="M207" s="189" t="s">
        <v>1</v>
      </c>
      <c r="N207" s="190" t="s">
        <v>40</v>
      </c>
      <c r="O207" s="77"/>
      <c r="P207" s="191">
        <f>O207*H207</f>
        <v>0</v>
      </c>
      <c r="Q207" s="191">
        <v>0</v>
      </c>
      <c r="R207" s="191">
        <f>Q207*H207</f>
        <v>0</v>
      </c>
      <c r="S207" s="191">
        <v>0</v>
      </c>
      <c r="T207" s="192">
        <f>S207*H207</f>
        <v>0</v>
      </c>
      <c r="U207" s="38"/>
      <c r="V207" s="38"/>
      <c r="W207" s="38"/>
      <c r="X207" s="38"/>
      <c r="Y207" s="38"/>
      <c r="Z207" s="38"/>
      <c r="AA207" s="38"/>
      <c r="AB207" s="38"/>
      <c r="AC207" s="38"/>
      <c r="AD207" s="38"/>
      <c r="AE207" s="38"/>
      <c r="AR207" s="193" t="s">
        <v>108</v>
      </c>
      <c r="AT207" s="193" t="s">
        <v>259</v>
      </c>
      <c r="AU207" s="193" t="s">
        <v>82</v>
      </c>
      <c r="AY207" s="19" t="s">
        <v>257</v>
      </c>
      <c r="BE207" s="194">
        <f>IF(N207="základní",J207,0)</f>
        <v>0</v>
      </c>
      <c r="BF207" s="194">
        <f>IF(N207="snížená",J207,0)</f>
        <v>0</v>
      </c>
      <c r="BG207" s="194">
        <f>IF(N207="zákl. přenesená",J207,0)</f>
        <v>0</v>
      </c>
      <c r="BH207" s="194">
        <f>IF(N207="sníž. přenesená",J207,0)</f>
        <v>0</v>
      </c>
      <c r="BI207" s="194">
        <f>IF(N207="nulová",J207,0)</f>
        <v>0</v>
      </c>
      <c r="BJ207" s="19" t="s">
        <v>82</v>
      </c>
      <c r="BK207" s="194">
        <f>ROUND(I207*H207,2)</f>
        <v>0</v>
      </c>
      <c r="BL207" s="19" t="s">
        <v>108</v>
      </c>
      <c r="BM207" s="193" t="s">
        <v>727</v>
      </c>
    </row>
    <row r="208" s="2" customFormat="1" ht="16.5" customHeight="1">
      <c r="A208" s="38"/>
      <c r="B208" s="181"/>
      <c r="C208" s="182" t="s">
        <v>530</v>
      </c>
      <c r="D208" s="182" t="s">
        <v>259</v>
      </c>
      <c r="E208" s="183" t="s">
        <v>4599</v>
      </c>
      <c r="F208" s="184" t="s">
        <v>3466</v>
      </c>
      <c r="G208" s="185" t="s">
        <v>2505</v>
      </c>
      <c r="H208" s="186">
        <v>3</v>
      </c>
      <c r="I208" s="187"/>
      <c r="J208" s="188">
        <f>ROUND(I208*H208,2)</f>
        <v>0</v>
      </c>
      <c r="K208" s="184" t="s">
        <v>2351</v>
      </c>
      <c r="L208" s="39"/>
      <c r="M208" s="189" t="s">
        <v>1</v>
      </c>
      <c r="N208" s="190" t="s">
        <v>40</v>
      </c>
      <c r="O208" s="77"/>
      <c r="P208" s="191">
        <f>O208*H208</f>
        <v>0</v>
      </c>
      <c r="Q208" s="191">
        <v>0</v>
      </c>
      <c r="R208" s="191">
        <f>Q208*H208</f>
        <v>0</v>
      </c>
      <c r="S208" s="191">
        <v>0</v>
      </c>
      <c r="T208" s="192">
        <f>S208*H208</f>
        <v>0</v>
      </c>
      <c r="U208" s="38"/>
      <c r="V208" s="38"/>
      <c r="W208" s="38"/>
      <c r="X208" s="38"/>
      <c r="Y208" s="38"/>
      <c r="Z208" s="38"/>
      <c r="AA208" s="38"/>
      <c r="AB208" s="38"/>
      <c r="AC208" s="38"/>
      <c r="AD208" s="38"/>
      <c r="AE208" s="38"/>
      <c r="AR208" s="193" t="s">
        <v>108</v>
      </c>
      <c r="AT208" s="193" t="s">
        <v>259</v>
      </c>
      <c r="AU208" s="193" t="s">
        <v>82</v>
      </c>
      <c r="AY208" s="19" t="s">
        <v>257</v>
      </c>
      <c r="BE208" s="194">
        <f>IF(N208="základní",J208,0)</f>
        <v>0</v>
      </c>
      <c r="BF208" s="194">
        <f>IF(N208="snížená",J208,0)</f>
        <v>0</v>
      </c>
      <c r="BG208" s="194">
        <f>IF(N208="zákl. přenesená",J208,0)</f>
        <v>0</v>
      </c>
      <c r="BH208" s="194">
        <f>IF(N208="sníž. přenesená",J208,0)</f>
        <v>0</v>
      </c>
      <c r="BI208" s="194">
        <f>IF(N208="nulová",J208,0)</f>
        <v>0</v>
      </c>
      <c r="BJ208" s="19" t="s">
        <v>82</v>
      </c>
      <c r="BK208" s="194">
        <f>ROUND(I208*H208,2)</f>
        <v>0</v>
      </c>
      <c r="BL208" s="19" t="s">
        <v>108</v>
      </c>
      <c r="BM208" s="193" t="s">
        <v>740</v>
      </c>
    </row>
    <row r="209" s="2" customFormat="1" ht="37.8" customHeight="1">
      <c r="A209" s="38"/>
      <c r="B209" s="181"/>
      <c r="C209" s="182" t="s">
        <v>545</v>
      </c>
      <c r="D209" s="182" t="s">
        <v>259</v>
      </c>
      <c r="E209" s="183" t="s">
        <v>4600</v>
      </c>
      <c r="F209" s="184" t="s">
        <v>3471</v>
      </c>
      <c r="G209" s="185" t="s">
        <v>2505</v>
      </c>
      <c r="H209" s="186">
        <v>2</v>
      </c>
      <c r="I209" s="187"/>
      <c r="J209" s="188">
        <f>ROUND(I209*H209,2)</f>
        <v>0</v>
      </c>
      <c r="K209" s="184" t="s">
        <v>2351</v>
      </c>
      <c r="L209" s="39"/>
      <c r="M209" s="189" t="s">
        <v>1</v>
      </c>
      <c r="N209" s="190" t="s">
        <v>40</v>
      </c>
      <c r="O209" s="77"/>
      <c r="P209" s="191">
        <f>O209*H209</f>
        <v>0</v>
      </c>
      <c r="Q209" s="191">
        <v>0</v>
      </c>
      <c r="R209" s="191">
        <f>Q209*H209</f>
        <v>0</v>
      </c>
      <c r="S209" s="191">
        <v>0</v>
      </c>
      <c r="T209" s="192">
        <f>S209*H209</f>
        <v>0</v>
      </c>
      <c r="U209" s="38"/>
      <c r="V209" s="38"/>
      <c r="W209" s="38"/>
      <c r="X209" s="38"/>
      <c r="Y209" s="38"/>
      <c r="Z209" s="38"/>
      <c r="AA209" s="38"/>
      <c r="AB209" s="38"/>
      <c r="AC209" s="38"/>
      <c r="AD209" s="38"/>
      <c r="AE209" s="38"/>
      <c r="AR209" s="193" t="s">
        <v>108</v>
      </c>
      <c r="AT209" s="193" t="s">
        <v>259</v>
      </c>
      <c r="AU209" s="193" t="s">
        <v>82</v>
      </c>
      <c r="AY209" s="19" t="s">
        <v>257</v>
      </c>
      <c r="BE209" s="194">
        <f>IF(N209="základní",J209,0)</f>
        <v>0</v>
      </c>
      <c r="BF209" s="194">
        <f>IF(N209="snížená",J209,0)</f>
        <v>0</v>
      </c>
      <c r="BG209" s="194">
        <f>IF(N209="zákl. přenesená",J209,0)</f>
        <v>0</v>
      </c>
      <c r="BH209" s="194">
        <f>IF(N209="sníž. přenesená",J209,0)</f>
        <v>0</v>
      </c>
      <c r="BI209" s="194">
        <f>IF(N209="nulová",J209,0)</f>
        <v>0</v>
      </c>
      <c r="BJ209" s="19" t="s">
        <v>82</v>
      </c>
      <c r="BK209" s="194">
        <f>ROUND(I209*H209,2)</f>
        <v>0</v>
      </c>
      <c r="BL209" s="19" t="s">
        <v>108</v>
      </c>
      <c r="BM209" s="193" t="s">
        <v>751</v>
      </c>
    </row>
    <row r="210" s="2" customFormat="1" ht="37.8" customHeight="1">
      <c r="A210" s="38"/>
      <c r="B210" s="181"/>
      <c r="C210" s="182" t="s">
        <v>589</v>
      </c>
      <c r="D210" s="182" t="s">
        <v>259</v>
      </c>
      <c r="E210" s="183" t="s">
        <v>4601</v>
      </c>
      <c r="F210" s="184" t="s">
        <v>3473</v>
      </c>
      <c r="G210" s="185" t="s">
        <v>2365</v>
      </c>
      <c r="H210" s="186">
        <v>1</v>
      </c>
      <c r="I210" s="187"/>
      <c r="J210" s="188">
        <f>ROUND(I210*H210,2)</f>
        <v>0</v>
      </c>
      <c r="K210" s="184" t="s">
        <v>2351</v>
      </c>
      <c r="L210" s="39"/>
      <c r="M210" s="189" t="s">
        <v>1</v>
      </c>
      <c r="N210" s="190" t="s">
        <v>40</v>
      </c>
      <c r="O210" s="77"/>
      <c r="P210" s="191">
        <f>O210*H210</f>
        <v>0</v>
      </c>
      <c r="Q210" s="191">
        <v>0</v>
      </c>
      <c r="R210" s="191">
        <f>Q210*H210</f>
        <v>0</v>
      </c>
      <c r="S210" s="191">
        <v>0</v>
      </c>
      <c r="T210" s="192">
        <f>S210*H210</f>
        <v>0</v>
      </c>
      <c r="U210" s="38"/>
      <c r="V210" s="38"/>
      <c r="W210" s="38"/>
      <c r="X210" s="38"/>
      <c r="Y210" s="38"/>
      <c r="Z210" s="38"/>
      <c r="AA210" s="38"/>
      <c r="AB210" s="38"/>
      <c r="AC210" s="38"/>
      <c r="AD210" s="38"/>
      <c r="AE210" s="38"/>
      <c r="AR210" s="193" t="s">
        <v>108</v>
      </c>
      <c r="AT210" s="193" t="s">
        <v>259</v>
      </c>
      <c r="AU210" s="193" t="s">
        <v>82</v>
      </c>
      <c r="AY210" s="19" t="s">
        <v>257</v>
      </c>
      <c r="BE210" s="194">
        <f>IF(N210="základní",J210,0)</f>
        <v>0</v>
      </c>
      <c r="BF210" s="194">
        <f>IF(N210="snížená",J210,0)</f>
        <v>0</v>
      </c>
      <c r="BG210" s="194">
        <f>IF(N210="zákl. přenesená",J210,0)</f>
        <v>0</v>
      </c>
      <c r="BH210" s="194">
        <f>IF(N210="sníž. přenesená",J210,0)</f>
        <v>0</v>
      </c>
      <c r="BI210" s="194">
        <f>IF(N210="nulová",J210,0)</f>
        <v>0</v>
      </c>
      <c r="BJ210" s="19" t="s">
        <v>82</v>
      </c>
      <c r="BK210" s="194">
        <f>ROUND(I210*H210,2)</f>
        <v>0</v>
      </c>
      <c r="BL210" s="19" t="s">
        <v>108</v>
      </c>
      <c r="BM210" s="193" t="s">
        <v>763</v>
      </c>
    </row>
    <row r="211" s="2" customFormat="1" ht="33" customHeight="1">
      <c r="A211" s="38"/>
      <c r="B211" s="181"/>
      <c r="C211" s="182" t="s">
        <v>593</v>
      </c>
      <c r="D211" s="182" t="s">
        <v>259</v>
      </c>
      <c r="E211" s="183" t="s">
        <v>4602</v>
      </c>
      <c r="F211" s="184" t="s">
        <v>3475</v>
      </c>
      <c r="G211" s="185" t="s">
        <v>2365</v>
      </c>
      <c r="H211" s="186">
        <v>1</v>
      </c>
      <c r="I211" s="187"/>
      <c r="J211" s="188">
        <f>ROUND(I211*H211,2)</f>
        <v>0</v>
      </c>
      <c r="K211" s="184" t="s">
        <v>2351</v>
      </c>
      <c r="L211" s="39"/>
      <c r="M211" s="189" t="s">
        <v>1</v>
      </c>
      <c r="N211" s="190" t="s">
        <v>40</v>
      </c>
      <c r="O211" s="77"/>
      <c r="P211" s="191">
        <f>O211*H211</f>
        <v>0</v>
      </c>
      <c r="Q211" s="191">
        <v>0</v>
      </c>
      <c r="R211" s="191">
        <f>Q211*H211</f>
        <v>0</v>
      </c>
      <c r="S211" s="191">
        <v>0</v>
      </c>
      <c r="T211" s="192">
        <f>S211*H211</f>
        <v>0</v>
      </c>
      <c r="U211" s="38"/>
      <c r="V211" s="38"/>
      <c r="W211" s="38"/>
      <c r="X211" s="38"/>
      <c r="Y211" s="38"/>
      <c r="Z211" s="38"/>
      <c r="AA211" s="38"/>
      <c r="AB211" s="38"/>
      <c r="AC211" s="38"/>
      <c r="AD211" s="38"/>
      <c r="AE211" s="38"/>
      <c r="AR211" s="193" t="s">
        <v>108</v>
      </c>
      <c r="AT211" s="193" t="s">
        <v>259</v>
      </c>
      <c r="AU211" s="193" t="s">
        <v>82</v>
      </c>
      <c r="AY211" s="19" t="s">
        <v>257</v>
      </c>
      <c r="BE211" s="194">
        <f>IF(N211="základní",J211,0)</f>
        <v>0</v>
      </c>
      <c r="BF211" s="194">
        <f>IF(N211="snížená",J211,0)</f>
        <v>0</v>
      </c>
      <c r="BG211" s="194">
        <f>IF(N211="zákl. přenesená",J211,0)</f>
        <v>0</v>
      </c>
      <c r="BH211" s="194">
        <f>IF(N211="sníž. přenesená",J211,0)</f>
        <v>0</v>
      </c>
      <c r="BI211" s="194">
        <f>IF(N211="nulová",J211,0)</f>
        <v>0</v>
      </c>
      <c r="BJ211" s="19" t="s">
        <v>82</v>
      </c>
      <c r="BK211" s="194">
        <f>ROUND(I211*H211,2)</f>
        <v>0</v>
      </c>
      <c r="BL211" s="19" t="s">
        <v>108</v>
      </c>
      <c r="BM211" s="193" t="s">
        <v>771</v>
      </c>
    </row>
    <row r="212" s="2" customFormat="1" ht="37.8" customHeight="1">
      <c r="A212" s="38"/>
      <c r="B212" s="181"/>
      <c r="C212" s="182" t="s">
        <v>599</v>
      </c>
      <c r="D212" s="182" t="s">
        <v>259</v>
      </c>
      <c r="E212" s="183" t="s">
        <v>4603</v>
      </c>
      <c r="F212" s="184" t="s">
        <v>3477</v>
      </c>
      <c r="G212" s="185" t="s">
        <v>2365</v>
      </c>
      <c r="H212" s="186">
        <v>1</v>
      </c>
      <c r="I212" s="187"/>
      <c r="J212" s="188">
        <f>ROUND(I212*H212,2)</f>
        <v>0</v>
      </c>
      <c r="K212" s="184" t="s">
        <v>2351</v>
      </c>
      <c r="L212" s="39"/>
      <c r="M212" s="189" t="s">
        <v>1</v>
      </c>
      <c r="N212" s="190" t="s">
        <v>40</v>
      </c>
      <c r="O212" s="77"/>
      <c r="P212" s="191">
        <f>O212*H212</f>
        <v>0</v>
      </c>
      <c r="Q212" s="191">
        <v>0</v>
      </c>
      <c r="R212" s="191">
        <f>Q212*H212</f>
        <v>0</v>
      </c>
      <c r="S212" s="191">
        <v>0</v>
      </c>
      <c r="T212" s="192">
        <f>S212*H212</f>
        <v>0</v>
      </c>
      <c r="U212" s="38"/>
      <c r="V212" s="38"/>
      <c r="W212" s="38"/>
      <c r="X212" s="38"/>
      <c r="Y212" s="38"/>
      <c r="Z212" s="38"/>
      <c r="AA212" s="38"/>
      <c r="AB212" s="38"/>
      <c r="AC212" s="38"/>
      <c r="AD212" s="38"/>
      <c r="AE212" s="38"/>
      <c r="AR212" s="193" t="s">
        <v>108</v>
      </c>
      <c r="AT212" s="193" t="s">
        <v>259</v>
      </c>
      <c r="AU212" s="193" t="s">
        <v>82</v>
      </c>
      <c r="AY212" s="19" t="s">
        <v>257</v>
      </c>
      <c r="BE212" s="194">
        <f>IF(N212="základní",J212,0)</f>
        <v>0</v>
      </c>
      <c r="BF212" s="194">
        <f>IF(N212="snížená",J212,0)</f>
        <v>0</v>
      </c>
      <c r="BG212" s="194">
        <f>IF(N212="zákl. přenesená",J212,0)</f>
        <v>0</v>
      </c>
      <c r="BH212" s="194">
        <f>IF(N212="sníž. přenesená",J212,0)</f>
        <v>0</v>
      </c>
      <c r="BI212" s="194">
        <f>IF(N212="nulová",J212,0)</f>
        <v>0</v>
      </c>
      <c r="BJ212" s="19" t="s">
        <v>82</v>
      </c>
      <c r="BK212" s="194">
        <f>ROUND(I212*H212,2)</f>
        <v>0</v>
      </c>
      <c r="BL212" s="19" t="s">
        <v>108</v>
      </c>
      <c r="BM212" s="193" t="s">
        <v>783</v>
      </c>
    </row>
    <row r="213" s="2" customFormat="1">
      <c r="A213" s="38"/>
      <c r="B213" s="39"/>
      <c r="C213" s="38"/>
      <c r="D213" s="196" t="s">
        <v>1062</v>
      </c>
      <c r="E213" s="38"/>
      <c r="F213" s="237" t="s">
        <v>3478</v>
      </c>
      <c r="G213" s="38"/>
      <c r="H213" s="38"/>
      <c r="I213" s="238"/>
      <c r="J213" s="38"/>
      <c r="K213" s="38"/>
      <c r="L213" s="39"/>
      <c r="M213" s="239"/>
      <c r="N213" s="240"/>
      <c r="O213" s="77"/>
      <c r="P213" s="77"/>
      <c r="Q213" s="77"/>
      <c r="R213" s="77"/>
      <c r="S213" s="77"/>
      <c r="T213" s="78"/>
      <c r="U213" s="38"/>
      <c r="V213" s="38"/>
      <c r="W213" s="38"/>
      <c r="X213" s="38"/>
      <c r="Y213" s="38"/>
      <c r="Z213" s="38"/>
      <c r="AA213" s="38"/>
      <c r="AB213" s="38"/>
      <c r="AC213" s="38"/>
      <c r="AD213" s="38"/>
      <c r="AE213" s="38"/>
      <c r="AT213" s="19" t="s">
        <v>1062</v>
      </c>
      <c r="AU213" s="19" t="s">
        <v>82</v>
      </c>
    </row>
    <row r="214" s="2" customFormat="1" ht="16.5" customHeight="1">
      <c r="A214" s="38"/>
      <c r="B214" s="181"/>
      <c r="C214" s="182" t="s">
        <v>603</v>
      </c>
      <c r="D214" s="182" t="s">
        <v>259</v>
      </c>
      <c r="E214" s="183" t="s">
        <v>4604</v>
      </c>
      <c r="F214" s="184" t="s">
        <v>3480</v>
      </c>
      <c r="G214" s="185" t="s">
        <v>2505</v>
      </c>
      <c r="H214" s="186">
        <v>22.5</v>
      </c>
      <c r="I214" s="187"/>
      <c r="J214" s="188">
        <f>ROUND(I214*H214,2)</f>
        <v>0</v>
      </c>
      <c r="K214" s="184" t="s">
        <v>2351</v>
      </c>
      <c r="L214" s="39"/>
      <c r="M214" s="189" t="s">
        <v>1</v>
      </c>
      <c r="N214" s="190" t="s">
        <v>40</v>
      </c>
      <c r="O214" s="77"/>
      <c r="P214" s="191">
        <f>O214*H214</f>
        <v>0</v>
      </c>
      <c r="Q214" s="191">
        <v>0</v>
      </c>
      <c r="R214" s="191">
        <f>Q214*H214</f>
        <v>0</v>
      </c>
      <c r="S214" s="191">
        <v>0</v>
      </c>
      <c r="T214" s="192">
        <f>S214*H214</f>
        <v>0</v>
      </c>
      <c r="U214" s="38"/>
      <c r="V214" s="38"/>
      <c r="W214" s="38"/>
      <c r="X214" s="38"/>
      <c r="Y214" s="38"/>
      <c r="Z214" s="38"/>
      <c r="AA214" s="38"/>
      <c r="AB214" s="38"/>
      <c r="AC214" s="38"/>
      <c r="AD214" s="38"/>
      <c r="AE214" s="38"/>
      <c r="AR214" s="193" t="s">
        <v>108</v>
      </c>
      <c r="AT214" s="193" t="s">
        <v>259</v>
      </c>
      <c r="AU214" s="193" t="s">
        <v>82</v>
      </c>
      <c r="AY214" s="19" t="s">
        <v>257</v>
      </c>
      <c r="BE214" s="194">
        <f>IF(N214="základní",J214,0)</f>
        <v>0</v>
      </c>
      <c r="BF214" s="194">
        <f>IF(N214="snížená",J214,0)</f>
        <v>0</v>
      </c>
      <c r="BG214" s="194">
        <f>IF(N214="zákl. přenesená",J214,0)</f>
        <v>0</v>
      </c>
      <c r="BH214" s="194">
        <f>IF(N214="sníž. přenesená",J214,0)</f>
        <v>0</v>
      </c>
      <c r="BI214" s="194">
        <f>IF(N214="nulová",J214,0)</f>
        <v>0</v>
      </c>
      <c r="BJ214" s="19" t="s">
        <v>82</v>
      </c>
      <c r="BK214" s="194">
        <f>ROUND(I214*H214,2)</f>
        <v>0</v>
      </c>
      <c r="BL214" s="19" t="s">
        <v>108</v>
      </c>
      <c r="BM214" s="193" t="s">
        <v>796</v>
      </c>
    </row>
    <row r="215" s="2" customFormat="1" ht="44.25" customHeight="1">
      <c r="A215" s="38"/>
      <c r="B215" s="181"/>
      <c r="C215" s="182" t="s">
        <v>609</v>
      </c>
      <c r="D215" s="182" t="s">
        <v>259</v>
      </c>
      <c r="E215" s="183" t="s">
        <v>4605</v>
      </c>
      <c r="F215" s="184" t="s">
        <v>3482</v>
      </c>
      <c r="G215" s="185" t="s">
        <v>2505</v>
      </c>
      <c r="H215" s="186">
        <v>12</v>
      </c>
      <c r="I215" s="187"/>
      <c r="J215" s="188">
        <f>ROUND(I215*H215,2)</f>
        <v>0</v>
      </c>
      <c r="K215" s="184" t="s">
        <v>2351</v>
      </c>
      <c r="L215" s="39"/>
      <c r="M215" s="189" t="s">
        <v>1</v>
      </c>
      <c r="N215" s="190" t="s">
        <v>40</v>
      </c>
      <c r="O215" s="77"/>
      <c r="P215" s="191">
        <f>O215*H215</f>
        <v>0</v>
      </c>
      <c r="Q215" s="191">
        <v>0</v>
      </c>
      <c r="R215" s="191">
        <f>Q215*H215</f>
        <v>0</v>
      </c>
      <c r="S215" s="191">
        <v>0</v>
      </c>
      <c r="T215" s="192">
        <f>S215*H215</f>
        <v>0</v>
      </c>
      <c r="U215" s="38"/>
      <c r="V215" s="38"/>
      <c r="W215" s="38"/>
      <c r="X215" s="38"/>
      <c r="Y215" s="38"/>
      <c r="Z215" s="38"/>
      <c r="AA215" s="38"/>
      <c r="AB215" s="38"/>
      <c r="AC215" s="38"/>
      <c r="AD215" s="38"/>
      <c r="AE215" s="38"/>
      <c r="AR215" s="193" t="s">
        <v>108</v>
      </c>
      <c r="AT215" s="193" t="s">
        <v>259</v>
      </c>
      <c r="AU215" s="193" t="s">
        <v>82</v>
      </c>
      <c r="AY215" s="19" t="s">
        <v>257</v>
      </c>
      <c r="BE215" s="194">
        <f>IF(N215="základní",J215,0)</f>
        <v>0</v>
      </c>
      <c r="BF215" s="194">
        <f>IF(N215="snížená",J215,0)</f>
        <v>0</v>
      </c>
      <c r="BG215" s="194">
        <f>IF(N215="zákl. přenesená",J215,0)</f>
        <v>0</v>
      </c>
      <c r="BH215" s="194">
        <f>IF(N215="sníž. přenesená",J215,0)</f>
        <v>0</v>
      </c>
      <c r="BI215" s="194">
        <f>IF(N215="nulová",J215,0)</f>
        <v>0</v>
      </c>
      <c r="BJ215" s="19" t="s">
        <v>82</v>
      </c>
      <c r="BK215" s="194">
        <f>ROUND(I215*H215,2)</f>
        <v>0</v>
      </c>
      <c r="BL215" s="19" t="s">
        <v>108</v>
      </c>
      <c r="BM215" s="193" t="s">
        <v>804</v>
      </c>
    </row>
    <row r="216" s="12" customFormat="1" ht="25.92" customHeight="1">
      <c r="A216" s="12"/>
      <c r="B216" s="168"/>
      <c r="C216" s="12"/>
      <c r="D216" s="169" t="s">
        <v>74</v>
      </c>
      <c r="E216" s="170" t="s">
        <v>327</v>
      </c>
      <c r="F216" s="170" t="s">
        <v>3484</v>
      </c>
      <c r="G216" s="12"/>
      <c r="H216" s="12"/>
      <c r="I216" s="171"/>
      <c r="J216" s="172">
        <f>BK216</f>
        <v>0</v>
      </c>
      <c r="K216" s="12"/>
      <c r="L216" s="168"/>
      <c r="M216" s="173"/>
      <c r="N216" s="174"/>
      <c r="O216" s="174"/>
      <c r="P216" s="175">
        <f>P217</f>
        <v>0</v>
      </c>
      <c r="Q216" s="174"/>
      <c r="R216" s="175">
        <f>R217</f>
        <v>0</v>
      </c>
      <c r="S216" s="174"/>
      <c r="T216" s="176">
        <f>T217</f>
        <v>0</v>
      </c>
      <c r="U216" s="12"/>
      <c r="V216" s="12"/>
      <c r="W216" s="12"/>
      <c r="X216" s="12"/>
      <c r="Y216" s="12"/>
      <c r="Z216" s="12"/>
      <c r="AA216" s="12"/>
      <c r="AB216" s="12"/>
      <c r="AC216" s="12"/>
      <c r="AD216" s="12"/>
      <c r="AE216" s="12"/>
      <c r="AR216" s="169" t="s">
        <v>82</v>
      </c>
      <c r="AT216" s="177" t="s">
        <v>74</v>
      </c>
      <c r="AU216" s="177" t="s">
        <v>75</v>
      </c>
      <c r="AY216" s="169" t="s">
        <v>257</v>
      </c>
      <c r="BK216" s="178">
        <f>BK217</f>
        <v>0</v>
      </c>
    </row>
    <row r="217" s="2" customFormat="1" ht="21.75" customHeight="1">
      <c r="A217" s="38"/>
      <c r="B217" s="181"/>
      <c r="C217" s="182" t="s">
        <v>613</v>
      </c>
      <c r="D217" s="182" t="s">
        <v>259</v>
      </c>
      <c r="E217" s="183" t="s">
        <v>4606</v>
      </c>
      <c r="F217" s="184" t="s">
        <v>3486</v>
      </c>
      <c r="G217" s="185" t="s">
        <v>323</v>
      </c>
      <c r="H217" s="186">
        <v>30</v>
      </c>
      <c r="I217" s="187"/>
      <c r="J217" s="188">
        <f>ROUND(I217*H217,2)</f>
        <v>0</v>
      </c>
      <c r="K217" s="184" t="s">
        <v>2351</v>
      </c>
      <c r="L217" s="39"/>
      <c r="M217" s="189" t="s">
        <v>1</v>
      </c>
      <c r="N217" s="190" t="s">
        <v>40</v>
      </c>
      <c r="O217" s="77"/>
      <c r="P217" s="191">
        <f>O217*H217</f>
        <v>0</v>
      </c>
      <c r="Q217" s="191">
        <v>0</v>
      </c>
      <c r="R217" s="191">
        <f>Q217*H217</f>
        <v>0</v>
      </c>
      <c r="S217" s="191">
        <v>0</v>
      </c>
      <c r="T217" s="192">
        <f>S217*H217</f>
        <v>0</v>
      </c>
      <c r="U217" s="38"/>
      <c r="V217" s="38"/>
      <c r="W217" s="38"/>
      <c r="X217" s="38"/>
      <c r="Y217" s="38"/>
      <c r="Z217" s="38"/>
      <c r="AA217" s="38"/>
      <c r="AB217" s="38"/>
      <c r="AC217" s="38"/>
      <c r="AD217" s="38"/>
      <c r="AE217" s="38"/>
      <c r="AR217" s="193" t="s">
        <v>108</v>
      </c>
      <c r="AT217" s="193" t="s">
        <v>259</v>
      </c>
      <c r="AU217" s="193" t="s">
        <v>82</v>
      </c>
      <c r="AY217" s="19" t="s">
        <v>257</v>
      </c>
      <c r="BE217" s="194">
        <f>IF(N217="základní",J217,0)</f>
        <v>0</v>
      </c>
      <c r="BF217" s="194">
        <f>IF(N217="snížená",J217,0)</f>
        <v>0</v>
      </c>
      <c r="BG217" s="194">
        <f>IF(N217="zákl. přenesená",J217,0)</f>
        <v>0</v>
      </c>
      <c r="BH217" s="194">
        <f>IF(N217="sníž. přenesená",J217,0)</f>
        <v>0</v>
      </c>
      <c r="BI217" s="194">
        <f>IF(N217="nulová",J217,0)</f>
        <v>0</v>
      </c>
      <c r="BJ217" s="19" t="s">
        <v>82</v>
      </c>
      <c r="BK217" s="194">
        <f>ROUND(I217*H217,2)</f>
        <v>0</v>
      </c>
      <c r="BL217" s="19" t="s">
        <v>108</v>
      </c>
      <c r="BM217" s="193" t="s">
        <v>813</v>
      </c>
    </row>
    <row r="218" s="12" customFormat="1" ht="25.92" customHeight="1">
      <c r="A218" s="12"/>
      <c r="B218" s="168"/>
      <c r="C218" s="12"/>
      <c r="D218" s="169" t="s">
        <v>74</v>
      </c>
      <c r="E218" s="170" t="s">
        <v>334</v>
      </c>
      <c r="F218" s="170" t="s">
        <v>3489</v>
      </c>
      <c r="G218" s="12"/>
      <c r="H218" s="12"/>
      <c r="I218" s="171"/>
      <c r="J218" s="172">
        <f>BK218</f>
        <v>0</v>
      </c>
      <c r="K218" s="12"/>
      <c r="L218" s="168"/>
      <c r="M218" s="173"/>
      <c r="N218" s="174"/>
      <c r="O218" s="174"/>
      <c r="P218" s="175">
        <f>SUM(P219:P221)</f>
        <v>0</v>
      </c>
      <c r="Q218" s="174"/>
      <c r="R218" s="175">
        <f>SUM(R219:R221)</f>
        <v>0</v>
      </c>
      <c r="S218" s="174"/>
      <c r="T218" s="176">
        <f>SUM(T219:T221)</f>
        <v>0</v>
      </c>
      <c r="U218" s="12"/>
      <c r="V218" s="12"/>
      <c r="W218" s="12"/>
      <c r="X218" s="12"/>
      <c r="Y218" s="12"/>
      <c r="Z218" s="12"/>
      <c r="AA218" s="12"/>
      <c r="AB218" s="12"/>
      <c r="AC218" s="12"/>
      <c r="AD218" s="12"/>
      <c r="AE218" s="12"/>
      <c r="AR218" s="169" t="s">
        <v>82</v>
      </c>
      <c r="AT218" s="177" t="s">
        <v>74</v>
      </c>
      <c r="AU218" s="177" t="s">
        <v>75</v>
      </c>
      <c r="AY218" s="169" t="s">
        <v>257</v>
      </c>
      <c r="BK218" s="178">
        <f>SUM(BK219:BK221)</f>
        <v>0</v>
      </c>
    </row>
    <row r="219" s="2" customFormat="1" ht="16.5" customHeight="1">
      <c r="A219" s="38"/>
      <c r="B219" s="181"/>
      <c r="C219" s="182" t="s">
        <v>622</v>
      </c>
      <c r="D219" s="182" t="s">
        <v>259</v>
      </c>
      <c r="E219" s="183" t="s">
        <v>4607</v>
      </c>
      <c r="F219" s="184" t="s">
        <v>3170</v>
      </c>
      <c r="G219" s="185" t="s">
        <v>2365</v>
      </c>
      <c r="H219" s="186">
        <v>1</v>
      </c>
      <c r="I219" s="187"/>
      <c r="J219" s="188">
        <f>ROUND(I219*H219,2)</f>
        <v>0</v>
      </c>
      <c r="K219" s="184" t="s">
        <v>2351</v>
      </c>
      <c r="L219" s="39"/>
      <c r="M219" s="189" t="s">
        <v>1</v>
      </c>
      <c r="N219" s="190" t="s">
        <v>40</v>
      </c>
      <c r="O219" s="77"/>
      <c r="P219" s="191">
        <f>O219*H219</f>
        <v>0</v>
      </c>
      <c r="Q219" s="191">
        <v>0</v>
      </c>
      <c r="R219" s="191">
        <f>Q219*H219</f>
        <v>0</v>
      </c>
      <c r="S219" s="191">
        <v>0</v>
      </c>
      <c r="T219" s="192">
        <f>S219*H219</f>
        <v>0</v>
      </c>
      <c r="U219" s="38"/>
      <c r="V219" s="38"/>
      <c r="W219" s="38"/>
      <c r="X219" s="38"/>
      <c r="Y219" s="38"/>
      <c r="Z219" s="38"/>
      <c r="AA219" s="38"/>
      <c r="AB219" s="38"/>
      <c r="AC219" s="38"/>
      <c r="AD219" s="38"/>
      <c r="AE219" s="38"/>
      <c r="AR219" s="193" t="s">
        <v>108</v>
      </c>
      <c r="AT219" s="193" t="s">
        <v>259</v>
      </c>
      <c r="AU219" s="193" t="s">
        <v>82</v>
      </c>
      <c r="AY219" s="19" t="s">
        <v>257</v>
      </c>
      <c r="BE219" s="194">
        <f>IF(N219="základní",J219,0)</f>
        <v>0</v>
      </c>
      <c r="BF219" s="194">
        <f>IF(N219="snížená",J219,0)</f>
        <v>0</v>
      </c>
      <c r="BG219" s="194">
        <f>IF(N219="zákl. přenesená",J219,0)</f>
        <v>0</v>
      </c>
      <c r="BH219" s="194">
        <f>IF(N219="sníž. přenesená",J219,0)</f>
        <v>0</v>
      </c>
      <c r="BI219" s="194">
        <f>IF(N219="nulová",J219,0)</f>
        <v>0</v>
      </c>
      <c r="BJ219" s="19" t="s">
        <v>82</v>
      </c>
      <c r="BK219" s="194">
        <f>ROUND(I219*H219,2)</f>
        <v>0</v>
      </c>
      <c r="BL219" s="19" t="s">
        <v>108</v>
      </c>
      <c r="BM219" s="193" t="s">
        <v>822</v>
      </c>
    </row>
    <row r="220" s="2" customFormat="1" ht="16.5" customHeight="1">
      <c r="A220" s="38"/>
      <c r="B220" s="181"/>
      <c r="C220" s="182" t="s">
        <v>627</v>
      </c>
      <c r="D220" s="182" t="s">
        <v>259</v>
      </c>
      <c r="E220" s="183" t="s">
        <v>5017</v>
      </c>
      <c r="F220" s="184" t="s">
        <v>2502</v>
      </c>
      <c r="G220" s="185" t="s">
        <v>2365</v>
      </c>
      <c r="H220" s="186">
        <v>1</v>
      </c>
      <c r="I220" s="187"/>
      <c r="J220" s="188">
        <f>ROUND(I220*H220,2)</f>
        <v>0</v>
      </c>
      <c r="K220" s="184" t="s">
        <v>2351</v>
      </c>
      <c r="L220" s="39"/>
      <c r="M220" s="189" t="s">
        <v>1</v>
      </c>
      <c r="N220" s="190" t="s">
        <v>40</v>
      </c>
      <c r="O220" s="77"/>
      <c r="P220" s="191">
        <f>O220*H220</f>
        <v>0</v>
      </c>
      <c r="Q220" s="191">
        <v>0</v>
      </c>
      <c r="R220" s="191">
        <f>Q220*H220</f>
        <v>0</v>
      </c>
      <c r="S220" s="191">
        <v>0</v>
      </c>
      <c r="T220" s="192">
        <f>S220*H220</f>
        <v>0</v>
      </c>
      <c r="U220" s="38"/>
      <c r="V220" s="38"/>
      <c r="W220" s="38"/>
      <c r="X220" s="38"/>
      <c r="Y220" s="38"/>
      <c r="Z220" s="38"/>
      <c r="AA220" s="38"/>
      <c r="AB220" s="38"/>
      <c r="AC220" s="38"/>
      <c r="AD220" s="38"/>
      <c r="AE220" s="38"/>
      <c r="AR220" s="193" t="s">
        <v>108</v>
      </c>
      <c r="AT220" s="193" t="s">
        <v>259</v>
      </c>
      <c r="AU220" s="193" t="s">
        <v>82</v>
      </c>
      <c r="AY220" s="19" t="s">
        <v>257</v>
      </c>
      <c r="BE220" s="194">
        <f>IF(N220="základní",J220,0)</f>
        <v>0</v>
      </c>
      <c r="BF220" s="194">
        <f>IF(N220="snížená",J220,0)</f>
        <v>0</v>
      </c>
      <c r="BG220" s="194">
        <f>IF(N220="zákl. přenesená",J220,0)</f>
        <v>0</v>
      </c>
      <c r="BH220" s="194">
        <f>IF(N220="sníž. přenesená",J220,0)</f>
        <v>0</v>
      </c>
      <c r="BI220" s="194">
        <f>IF(N220="nulová",J220,0)</f>
        <v>0</v>
      </c>
      <c r="BJ220" s="19" t="s">
        <v>82</v>
      </c>
      <c r="BK220" s="194">
        <f>ROUND(I220*H220,2)</f>
        <v>0</v>
      </c>
      <c r="BL220" s="19" t="s">
        <v>108</v>
      </c>
      <c r="BM220" s="193" t="s">
        <v>831</v>
      </c>
    </row>
    <row r="221" s="2" customFormat="1" ht="16.5" customHeight="1">
      <c r="A221" s="38"/>
      <c r="B221" s="181"/>
      <c r="C221" s="182" t="s">
        <v>647</v>
      </c>
      <c r="D221" s="182" t="s">
        <v>259</v>
      </c>
      <c r="E221" s="183" t="s">
        <v>5018</v>
      </c>
      <c r="F221" s="184" t="s">
        <v>3493</v>
      </c>
      <c r="G221" s="185" t="s">
        <v>2365</v>
      </c>
      <c r="H221" s="186">
        <v>1</v>
      </c>
      <c r="I221" s="187"/>
      <c r="J221" s="188">
        <f>ROUND(I221*H221,2)</f>
        <v>0</v>
      </c>
      <c r="K221" s="184" t="s">
        <v>2351</v>
      </c>
      <c r="L221" s="39"/>
      <c r="M221" s="241" t="s">
        <v>1</v>
      </c>
      <c r="N221" s="242" t="s">
        <v>40</v>
      </c>
      <c r="O221" s="243"/>
      <c r="P221" s="244">
        <f>O221*H221</f>
        <v>0</v>
      </c>
      <c r="Q221" s="244">
        <v>0</v>
      </c>
      <c r="R221" s="244">
        <f>Q221*H221</f>
        <v>0</v>
      </c>
      <c r="S221" s="244">
        <v>0</v>
      </c>
      <c r="T221" s="245">
        <f>S221*H221</f>
        <v>0</v>
      </c>
      <c r="U221" s="38"/>
      <c r="V221" s="38"/>
      <c r="W221" s="38"/>
      <c r="X221" s="38"/>
      <c r="Y221" s="38"/>
      <c r="Z221" s="38"/>
      <c r="AA221" s="38"/>
      <c r="AB221" s="38"/>
      <c r="AC221" s="38"/>
      <c r="AD221" s="38"/>
      <c r="AE221" s="38"/>
      <c r="AR221" s="193" t="s">
        <v>108</v>
      </c>
      <c r="AT221" s="193" t="s">
        <v>259</v>
      </c>
      <c r="AU221" s="193" t="s">
        <v>82</v>
      </c>
      <c r="AY221" s="19" t="s">
        <v>257</v>
      </c>
      <c r="BE221" s="194">
        <f>IF(N221="základní",J221,0)</f>
        <v>0</v>
      </c>
      <c r="BF221" s="194">
        <f>IF(N221="snížená",J221,0)</f>
        <v>0</v>
      </c>
      <c r="BG221" s="194">
        <f>IF(N221="zákl. přenesená",J221,0)</f>
        <v>0</v>
      </c>
      <c r="BH221" s="194">
        <f>IF(N221="sníž. přenesená",J221,0)</f>
        <v>0</v>
      </c>
      <c r="BI221" s="194">
        <f>IF(N221="nulová",J221,0)</f>
        <v>0</v>
      </c>
      <c r="BJ221" s="19" t="s">
        <v>82</v>
      </c>
      <c r="BK221" s="194">
        <f>ROUND(I221*H221,2)</f>
        <v>0</v>
      </c>
      <c r="BL221" s="19" t="s">
        <v>108</v>
      </c>
      <c r="BM221" s="193" t="s">
        <v>854</v>
      </c>
    </row>
    <row r="222" s="2" customFormat="1" ht="6.96" customHeight="1">
      <c r="A222" s="38"/>
      <c r="B222" s="60"/>
      <c r="C222" s="61"/>
      <c r="D222" s="61"/>
      <c r="E222" s="61"/>
      <c r="F222" s="61"/>
      <c r="G222" s="61"/>
      <c r="H222" s="61"/>
      <c r="I222" s="61"/>
      <c r="J222" s="61"/>
      <c r="K222" s="61"/>
      <c r="L222" s="39"/>
      <c r="M222" s="38"/>
      <c r="O222" s="38"/>
      <c r="P222" s="38"/>
      <c r="Q222" s="38"/>
      <c r="R222" s="38"/>
      <c r="S222" s="38"/>
      <c r="T222" s="38"/>
      <c r="U222" s="38"/>
      <c r="V222" s="38"/>
      <c r="W222" s="38"/>
      <c r="X222" s="38"/>
      <c r="Y222" s="38"/>
      <c r="Z222" s="38"/>
      <c r="AA222" s="38"/>
      <c r="AB222" s="38"/>
      <c r="AC222" s="38"/>
      <c r="AD222" s="38"/>
      <c r="AE222" s="38"/>
    </row>
  </sheetData>
  <autoFilter ref="C134:K221"/>
  <mergeCells count="15">
    <mergeCell ref="E7:H7"/>
    <mergeCell ref="E11:H11"/>
    <mergeCell ref="E9:H9"/>
    <mergeCell ref="E13:H13"/>
    <mergeCell ref="E22:H22"/>
    <mergeCell ref="E31:H31"/>
    <mergeCell ref="E85:H85"/>
    <mergeCell ref="E89:H89"/>
    <mergeCell ref="E87:H87"/>
    <mergeCell ref="E91:H91"/>
    <mergeCell ref="E121:H121"/>
    <mergeCell ref="E125:H125"/>
    <mergeCell ref="E123:H123"/>
    <mergeCell ref="E127:H127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37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8" t="s">
        <v>5</v>
      </c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191</v>
      </c>
    </row>
    <row r="3" s="1" customFormat="1" ht="6.96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2"/>
      <c r="AT3" s="19" t="s">
        <v>85</v>
      </c>
    </row>
    <row r="4" s="1" customFormat="1" ht="24.96" customHeight="1">
      <c r="B4" s="22"/>
      <c r="D4" s="23" t="s">
        <v>198</v>
      </c>
      <c r="L4" s="22"/>
      <c r="M4" s="130" t="s">
        <v>10</v>
      </c>
      <c r="AT4" s="19" t="s">
        <v>3</v>
      </c>
    </row>
    <row r="5" s="1" customFormat="1" ht="6.96" customHeight="1">
      <c r="B5" s="22"/>
      <c r="L5" s="22"/>
    </row>
    <row r="6" s="1" customFormat="1" ht="12" customHeight="1">
      <c r="B6" s="22"/>
      <c r="D6" s="32" t="s">
        <v>16</v>
      </c>
      <c r="L6" s="22"/>
    </row>
    <row r="7" s="1" customFormat="1" ht="16.5" customHeight="1">
      <c r="B7" s="22"/>
      <c r="E7" s="131" t="str">
        <f>'Rekapitulace stavby'!K6</f>
        <v>FNOL Novostavba Pavilonu B</v>
      </c>
      <c r="F7" s="32"/>
      <c r="G7" s="32"/>
      <c r="H7" s="32"/>
      <c r="L7" s="22"/>
    </row>
    <row r="8">
      <c r="B8" s="22"/>
      <c r="D8" s="32" t="s">
        <v>199</v>
      </c>
      <c r="L8" s="22"/>
    </row>
    <row r="9" s="1" customFormat="1" ht="16.5" customHeight="1">
      <c r="B9" s="22"/>
      <c r="E9" s="131" t="s">
        <v>200</v>
      </c>
      <c r="F9" s="1"/>
      <c r="G9" s="1"/>
      <c r="H9" s="1"/>
      <c r="L9" s="22"/>
    </row>
    <row r="10" s="1" customFormat="1" ht="12" customHeight="1">
      <c r="B10" s="22"/>
      <c r="D10" s="32" t="s">
        <v>201</v>
      </c>
      <c r="L10" s="22"/>
    </row>
    <row r="11" s="2" customFormat="1" ht="16.5" customHeight="1">
      <c r="A11" s="38"/>
      <c r="B11" s="39"/>
      <c r="C11" s="38"/>
      <c r="D11" s="38"/>
      <c r="E11" s="132" t="s">
        <v>4632</v>
      </c>
      <c r="F11" s="38"/>
      <c r="G11" s="38"/>
      <c r="H11" s="38"/>
      <c r="I11" s="38"/>
      <c r="J11" s="38"/>
      <c r="K11" s="38"/>
      <c r="L11" s="55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</row>
    <row r="12" s="2" customFormat="1" ht="12" customHeight="1">
      <c r="A12" s="38"/>
      <c r="B12" s="39"/>
      <c r="C12" s="38"/>
      <c r="D12" s="32" t="s">
        <v>203</v>
      </c>
      <c r="E12" s="38"/>
      <c r="F12" s="38"/>
      <c r="G12" s="38"/>
      <c r="H12" s="38"/>
      <c r="I12" s="38"/>
      <c r="J12" s="38"/>
      <c r="K12" s="38"/>
      <c r="L12" s="55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</row>
    <row r="13" s="2" customFormat="1" ht="16.5" customHeight="1">
      <c r="A13" s="38"/>
      <c r="B13" s="39"/>
      <c r="C13" s="38"/>
      <c r="D13" s="38"/>
      <c r="E13" s="67" t="s">
        <v>5019</v>
      </c>
      <c r="F13" s="38"/>
      <c r="G13" s="38"/>
      <c r="H13" s="38"/>
      <c r="I13" s="38"/>
      <c r="J13" s="38"/>
      <c r="K13" s="38"/>
      <c r="L13" s="55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="2" customFormat="1">
      <c r="A14" s="38"/>
      <c r="B14" s="39"/>
      <c r="C14" s="38"/>
      <c r="D14" s="38"/>
      <c r="E14" s="38"/>
      <c r="F14" s="38"/>
      <c r="G14" s="38"/>
      <c r="H14" s="38"/>
      <c r="I14" s="38"/>
      <c r="J14" s="38"/>
      <c r="K14" s="38"/>
      <c r="L14" s="55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="2" customFormat="1" ht="12" customHeight="1">
      <c r="A15" s="38"/>
      <c r="B15" s="39"/>
      <c r="C15" s="38"/>
      <c r="D15" s="32" t="s">
        <v>18</v>
      </c>
      <c r="E15" s="38"/>
      <c r="F15" s="27" t="s">
        <v>1</v>
      </c>
      <c r="G15" s="38"/>
      <c r="H15" s="38"/>
      <c r="I15" s="32" t="s">
        <v>19</v>
      </c>
      <c r="J15" s="27" t="s">
        <v>1</v>
      </c>
      <c r="K15" s="38"/>
      <c r="L15" s="55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6" s="2" customFormat="1" ht="12" customHeight="1">
      <c r="A16" s="38"/>
      <c r="B16" s="39"/>
      <c r="C16" s="38"/>
      <c r="D16" s="32" t="s">
        <v>20</v>
      </c>
      <c r="E16" s="38"/>
      <c r="F16" s="27" t="s">
        <v>21</v>
      </c>
      <c r="G16" s="38"/>
      <c r="H16" s="38"/>
      <c r="I16" s="32" t="s">
        <v>22</v>
      </c>
      <c r="J16" s="69" t="str">
        <f>'Rekapitulace stavby'!AN8</f>
        <v>8. 4. 2023</v>
      </c>
      <c r="K16" s="38"/>
      <c r="L16" s="55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</row>
    <row r="17" s="2" customFormat="1" ht="10.8" customHeight="1">
      <c r="A17" s="38"/>
      <c r="B17" s="39"/>
      <c r="C17" s="38"/>
      <c r="D17" s="38"/>
      <c r="E17" s="38"/>
      <c r="F17" s="38"/>
      <c r="G17" s="38"/>
      <c r="H17" s="38"/>
      <c r="I17" s="38"/>
      <c r="J17" s="38"/>
      <c r="K17" s="38"/>
      <c r="L17" s="55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</row>
    <row r="18" s="2" customFormat="1" ht="12" customHeight="1">
      <c r="A18" s="38"/>
      <c r="B18" s="39"/>
      <c r="C18" s="38"/>
      <c r="D18" s="32" t="s">
        <v>24</v>
      </c>
      <c r="E18" s="38"/>
      <c r="F18" s="38"/>
      <c r="G18" s="38"/>
      <c r="H18" s="38"/>
      <c r="I18" s="32" t="s">
        <v>25</v>
      </c>
      <c r="J18" s="27" t="str">
        <f>IF('Rekapitulace stavby'!AN10="","",'Rekapitulace stavby'!AN10)</f>
        <v/>
      </c>
      <c r="K18" s="38"/>
      <c r="L18" s="55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</row>
    <row r="19" s="2" customFormat="1" ht="18" customHeight="1">
      <c r="A19" s="38"/>
      <c r="B19" s="39"/>
      <c r="C19" s="38"/>
      <c r="D19" s="38"/>
      <c r="E19" s="27" t="str">
        <f>IF('Rekapitulace stavby'!E11="","",'Rekapitulace stavby'!E11)</f>
        <v>Fakultní nemocnice Olomouc</v>
      </c>
      <c r="F19" s="38"/>
      <c r="G19" s="38"/>
      <c r="H19" s="38"/>
      <c r="I19" s="32" t="s">
        <v>27</v>
      </c>
      <c r="J19" s="27" t="str">
        <f>IF('Rekapitulace stavby'!AN11="","",'Rekapitulace stavby'!AN11)</f>
        <v/>
      </c>
      <c r="K19" s="38"/>
      <c r="L19" s="55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</row>
    <row r="20" s="2" customFormat="1" ht="6.96" customHeight="1">
      <c r="A20" s="38"/>
      <c r="B20" s="39"/>
      <c r="C20" s="38"/>
      <c r="D20" s="38"/>
      <c r="E20" s="38"/>
      <c r="F20" s="38"/>
      <c r="G20" s="38"/>
      <c r="H20" s="38"/>
      <c r="I20" s="38"/>
      <c r="J20" s="38"/>
      <c r="K20" s="38"/>
      <c r="L20" s="55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</row>
    <row r="21" s="2" customFormat="1" ht="12" customHeight="1">
      <c r="A21" s="38"/>
      <c r="B21" s="39"/>
      <c r="C21" s="38"/>
      <c r="D21" s="32" t="s">
        <v>28</v>
      </c>
      <c r="E21" s="38"/>
      <c r="F21" s="38"/>
      <c r="G21" s="38"/>
      <c r="H21" s="38"/>
      <c r="I21" s="32" t="s">
        <v>25</v>
      </c>
      <c r="J21" s="33" t="str">
        <f>'Rekapitulace stavby'!AN13</f>
        <v>Vyplň údaj</v>
      </c>
      <c r="K21" s="38"/>
      <c r="L21" s="55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</row>
    <row r="22" s="2" customFormat="1" ht="18" customHeight="1">
      <c r="A22" s="38"/>
      <c r="B22" s="39"/>
      <c r="C22" s="38"/>
      <c r="D22" s="38"/>
      <c r="E22" s="33" t="str">
        <f>'Rekapitulace stavby'!E14</f>
        <v>Vyplň údaj</v>
      </c>
      <c r="F22" s="27"/>
      <c r="G22" s="27"/>
      <c r="H22" s="27"/>
      <c r="I22" s="32" t="s">
        <v>27</v>
      </c>
      <c r="J22" s="33" t="str">
        <f>'Rekapitulace stavby'!AN14</f>
        <v>Vyplň údaj</v>
      </c>
      <c r="K22" s="38"/>
      <c r="L22" s="55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</row>
    <row r="23" s="2" customFormat="1" ht="6.96" customHeight="1">
      <c r="A23" s="38"/>
      <c r="B23" s="39"/>
      <c r="C23" s="38"/>
      <c r="D23" s="38"/>
      <c r="E23" s="38"/>
      <c r="F23" s="38"/>
      <c r="G23" s="38"/>
      <c r="H23" s="38"/>
      <c r="I23" s="38"/>
      <c r="J23" s="38"/>
      <c r="K23" s="38"/>
      <c r="L23" s="55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</row>
    <row r="24" s="2" customFormat="1" ht="12" customHeight="1">
      <c r="A24" s="38"/>
      <c r="B24" s="39"/>
      <c r="C24" s="38"/>
      <c r="D24" s="32" t="s">
        <v>30</v>
      </c>
      <c r="E24" s="38"/>
      <c r="F24" s="38"/>
      <c r="G24" s="38"/>
      <c r="H24" s="38"/>
      <c r="I24" s="32" t="s">
        <v>25</v>
      </c>
      <c r="J24" s="27" t="str">
        <f>IF('Rekapitulace stavby'!AN16="","",'Rekapitulace stavby'!AN16)</f>
        <v/>
      </c>
      <c r="K24" s="38"/>
      <c r="L24" s="55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</row>
    <row r="25" s="2" customFormat="1" ht="18" customHeight="1">
      <c r="A25" s="38"/>
      <c r="B25" s="39"/>
      <c r="C25" s="38"/>
      <c r="D25" s="38"/>
      <c r="E25" s="27" t="str">
        <f>IF('Rekapitulace stavby'!E17="","",'Rekapitulace stavby'!E17)</f>
        <v>LTProjekt, EP Rožnov</v>
      </c>
      <c r="F25" s="38"/>
      <c r="G25" s="38"/>
      <c r="H25" s="38"/>
      <c r="I25" s="32" t="s">
        <v>27</v>
      </c>
      <c r="J25" s="27" t="str">
        <f>IF('Rekapitulace stavby'!AN17="","",'Rekapitulace stavby'!AN17)</f>
        <v/>
      </c>
      <c r="K25" s="38"/>
      <c r="L25" s="55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</row>
    <row r="26" s="2" customFormat="1" ht="6.96" customHeight="1">
      <c r="A26" s="38"/>
      <c r="B26" s="39"/>
      <c r="C26" s="38"/>
      <c r="D26" s="38"/>
      <c r="E26" s="38"/>
      <c r="F26" s="38"/>
      <c r="G26" s="38"/>
      <c r="H26" s="38"/>
      <c r="I26" s="38"/>
      <c r="J26" s="38"/>
      <c r="K26" s="38"/>
      <c r="L26" s="55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="2" customFormat="1" ht="12" customHeight="1">
      <c r="A27" s="38"/>
      <c r="B27" s="39"/>
      <c r="C27" s="38"/>
      <c r="D27" s="32" t="s">
        <v>33</v>
      </c>
      <c r="E27" s="38"/>
      <c r="F27" s="38"/>
      <c r="G27" s="38"/>
      <c r="H27" s="38"/>
      <c r="I27" s="32" t="s">
        <v>25</v>
      </c>
      <c r="J27" s="27" t="str">
        <f>IF('Rekapitulace stavby'!AN19="","",'Rekapitulace stavby'!AN19)</f>
        <v/>
      </c>
      <c r="K27" s="38"/>
      <c r="L27" s="55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</row>
    <row r="28" s="2" customFormat="1" ht="18" customHeight="1">
      <c r="A28" s="38"/>
      <c r="B28" s="39"/>
      <c r="C28" s="38"/>
      <c r="D28" s="38"/>
      <c r="E28" s="27" t="str">
        <f>IF('Rekapitulace stavby'!E20="","",'Rekapitulace stavby'!E20)</f>
        <v xml:space="preserve"> </v>
      </c>
      <c r="F28" s="38"/>
      <c r="G28" s="38"/>
      <c r="H28" s="38"/>
      <c r="I28" s="32" t="s">
        <v>27</v>
      </c>
      <c r="J28" s="27" t="str">
        <f>IF('Rekapitulace stavby'!AN20="","",'Rekapitulace stavby'!AN20)</f>
        <v/>
      </c>
      <c r="K28" s="38"/>
      <c r="L28" s="55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="2" customFormat="1" ht="6.96" customHeight="1">
      <c r="A29" s="38"/>
      <c r="B29" s="39"/>
      <c r="C29" s="38"/>
      <c r="D29" s="38"/>
      <c r="E29" s="38"/>
      <c r="F29" s="38"/>
      <c r="G29" s="38"/>
      <c r="H29" s="38"/>
      <c r="I29" s="38"/>
      <c r="J29" s="38"/>
      <c r="K29" s="38"/>
      <c r="L29" s="55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</row>
    <row r="30" s="2" customFormat="1" ht="12" customHeight="1">
      <c r="A30" s="38"/>
      <c r="B30" s="39"/>
      <c r="C30" s="38"/>
      <c r="D30" s="32" t="s">
        <v>34</v>
      </c>
      <c r="E30" s="38"/>
      <c r="F30" s="38"/>
      <c r="G30" s="38"/>
      <c r="H30" s="38"/>
      <c r="I30" s="38"/>
      <c r="J30" s="38"/>
      <c r="K30" s="38"/>
      <c r="L30" s="55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="8" customFormat="1" ht="16.5" customHeight="1">
      <c r="A31" s="133"/>
      <c r="B31" s="134"/>
      <c r="C31" s="133"/>
      <c r="D31" s="133"/>
      <c r="E31" s="36" t="s">
        <v>1</v>
      </c>
      <c r="F31" s="36"/>
      <c r="G31" s="36"/>
      <c r="H31" s="36"/>
      <c r="I31" s="133"/>
      <c r="J31" s="133"/>
      <c r="K31" s="133"/>
      <c r="L31" s="135"/>
      <c r="S31" s="133"/>
      <c r="T31" s="133"/>
      <c r="U31" s="133"/>
      <c r="V31" s="133"/>
      <c r="W31" s="133"/>
      <c r="X31" s="133"/>
      <c r="Y31" s="133"/>
      <c r="Z31" s="133"/>
      <c r="AA31" s="133"/>
      <c r="AB31" s="133"/>
      <c r="AC31" s="133"/>
      <c r="AD31" s="133"/>
      <c r="AE31" s="133"/>
    </row>
    <row r="32" s="2" customFormat="1" ht="6.96" customHeight="1">
      <c r="A32" s="38"/>
      <c r="B32" s="39"/>
      <c r="C32" s="38"/>
      <c r="D32" s="38"/>
      <c r="E32" s="38"/>
      <c r="F32" s="38"/>
      <c r="G32" s="38"/>
      <c r="H32" s="38"/>
      <c r="I32" s="38"/>
      <c r="J32" s="38"/>
      <c r="K32" s="38"/>
      <c r="L32" s="55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="2" customFormat="1" ht="6.96" customHeight="1">
      <c r="A33" s="38"/>
      <c r="B33" s="39"/>
      <c r="C33" s="38"/>
      <c r="D33" s="90"/>
      <c r="E33" s="90"/>
      <c r="F33" s="90"/>
      <c r="G33" s="90"/>
      <c r="H33" s="90"/>
      <c r="I33" s="90"/>
      <c r="J33" s="90"/>
      <c r="K33" s="90"/>
      <c r="L33" s="55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="2" customFormat="1" ht="25.44" customHeight="1">
      <c r="A34" s="38"/>
      <c r="B34" s="39"/>
      <c r="C34" s="38"/>
      <c r="D34" s="136" t="s">
        <v>35</v>
      </c>
      <c r="E34" s="38"/>
      <c r="F34" s="38"/>
      <c r="G34" s="38"/>
      <c r="H34" s="38"/>
      <c r="I34" s="38"/>
      <c r="J34" s="96">
        <f>ROUND(J125, 2)</f>
        <v>0</v>
      </c>
      <c r="K34" s="38"/>
      <c r="L34" s="55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s="2" customFormat="1" ht="6.96" customHeight="1">
      <c r="A35" s="38"/>
      <c r="B35" s="39"/>
      <c r="C35" s="38"/>
      <c r="D35" s="90"/>
      <c r="E35" s="90"/>
      <c r="F35" s="90"/>
      <c r="G35" s="90"/>
      <c r="H35" s="90"/>
      <c r="I35" s="90"/>
      <c r="J35" s="90"/>
      <c r="K35" s="90"/>
      <c r="L35" s="55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s="2" customFormat="1" ht="14.4" customHeight="1">
      <c r="A36" s="38"/>
      <c r="B36" s="39"/>
      <c r="C36" s="38"/>
      <c r="D36" s="38"/>
      <c r="E36" s="38"/>
      <c r="F36" s="43" t="s">
        <v>37</v>
      </c>
      <c r="G36" s="38"/>
      <c r="H36" s="38"/>
      <c r="I36" s="43" t="s">
        <v>36</v>
      </c>
      <c r="J36" s="43" t="s">
        <v>38</v>
      </c>
      <c r="K36" s="38"/>
      <c r="L36" s="55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s="2" customFormat="1" ht="14.4" customHeight="1">
      <c r="A37" s="38"/>
      <c r="B37" s="39"/>
      <c r="C37" s="38"/>
      <c r="D37" s="132" t="s">
        <v>39</v>
      </c>
      <c r="E37" s="32" t="s">
        <v>40</v>
      </c>
      <c r="F37" s="137">
        <f>ROUND((SUM(BE125:BE156)),  2)</f>
        <v>0</v>
      </c>
      <c r="G37" s="38"/>
      <c r="H37" s="38"/>
      <c r="I37" s="138">
        <v>0.20999999999999999</v>
      </c>
      <c r="J37" s="137">
        <f>ROUND(((SUM(BE125:BE156))*I37),  2)</f>
        <v>0</v>
      </c>
      <c r="K37" s="38"/>
      <c r="L37" s="55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s="2" customFormat="1" ht="14.4" customHeight="1">
      <c r="A38" s="38"/>
      <c r="B38" s="39"/>
      <c r="C38" s="38"/>
      <c r="D38" s="38"/>
      <c r="E38" s="32" t="s">
        <v>41</v>
      </c>
      <c r="F38" s="137">
        <f>ROUND((SUM(BF125:BF156)),  2)</f>
        <v>0</v>
      </c>
      <c r="G38" s="38"/>
      <c r="H38" s="38"/>
      <c r="I38" s="138">
        <v>0.14999999999999999</v>
      </c>
      <c r="J38" s="137">
        <f>ROUND(((SUM(BF125:BF156))*I38),  2)</f>
        <v>0</v>
      </c>
      <c r="K38" s="38"/>
      <c r="L38" s="55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hidden="1" s="2" customFormat="1" ht="14.4" customHeight="1">
      <c r="A39" s="38"/>
      <c r="B39" s="39"/>
      <c r="C39" s="38"/>
      <c r="D39" s="38"/>
      <c r="E39" s="32" t="s">
        <v>42</v>
      </c>
      <c r="F39" s="137">
        <f>ROUND((SUM(BG125:BG156)),  2)</f>
        <v>0</v>
      </c>
      <c r="G39" s="38"/>
      <c r="H39" s="38"/>
      <c r="I39" s="138">
        <v>0.20999999999999999</v>
      </c>
      <c r="J39" s="137">
        <f>0</f>
        <v>0</v>
      </c>
      <c r="K39" s="38"/>
      <c r="L39" s="55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hidden="1" s="2" customFormat="1" ht="14.4" customHeight="1">
      <c r="A40" s="38"/>
      <c r="B40" s="39"/>
      <c r="C40" s="38"/>
      <c r="D40" s="38"/>
      <c r="E40" s="32" t="s">
        <v>43</v>
      </c>
      <c r="F40" s="137">
        <f>ROUND((SUM(BH125:BH156)),  2)</f>
        <v>0</v>
      </c>
      <c r="G40" s="38"/>
      <c r="H40" s="38"/>
      <c r="I40" s="138">
        <v>0.14999999999999999</v>
      </c>
      <c r="J40" s="137">
        <f>0</f>
        <v>0</v>
      </c>
      <c r="K40" s="38"/>
      <c r="L40" s="55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hidden="1" s="2" customFormat="1" ht="14.4" customHeight="1">
      <c r="A41" s="38"/>
      <c r="B41" s="39"/>
      <c r="C41" s="38"/>
      <c r="D41" s="38"/>
      <c r="E41" s="32" t="s">
        <v>44</v>
      </c>
      <c r="F41" s="137">
        <f>ROUND((SUM(BI125:BI156)),  2)</f>
        <v>0</v>
      </c>
      <c r="G41" s="38"/>
      <c r="H41" s="38"/>
      <c r="I41" s="138">
        <v>0</v>
      </c>
      <c r="J41" s="137">
        <f>0</f>
        <v>0</v>
      </c>
      <c r="K41" s="38"/>
      <c r="L41" s="55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</row>
    <row r="42" s="2" customFormat="1" ht="6.96" customHeight="1">
      <c r="A42" s="38"/>
      <c r="B42" s="39"/>
      <c r="C42" s="38"/>
      <c r="D42" s="38"/>
      <c r="E42" s="38"/>
      <c r="F42" s="38"/>
      <c r="G42" s="38"/>
      <c r="H42" s="38"/>
      <c r="I42" s="38"/>
      <c r="J42" s="38"/>
      <c r="K42" s="38"/>
      <c r="L42" s="55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</row>
    <row r="43" s="2" customFormat="1" ht="25.44" customHeight="1">
      <c r="A43" s="38"/>
      <c r="B43" s="39"/>
      <c r="C43" s="139"/>
      <c r="D43" s="140" t="s">
        <v>45</v>
      </c>
      <c r="E43" s="81"/>
      <c r="F43" s="81"/>
      <c r="G43" s="141" t="s">
        <v>46</v>
      </c>
      <c r="H43" s="142" t="s">
        <v>47</v>
      </c>
      <c r="I43" s="81"/>
      <c r="J43" s="143">
        <f>SUM(J34:J41)</f>
        <v>0</v>
      </c>
      <c r="K43" s="144"/>
      <c r="L43" s="55"/>
      <c r="S43" s="38"/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</row>
    <row r="44" s="2" customFormat="1" ht="14.4" customHeight="1">
      <c r="A44" s="38"/>
      <c r="B44" s="39"/>
      <c r="C44" s="38"/>
      <c r="D44" s="38"/>
      <c r="E44" s="38"/>
      <c r="F44" s="38"/>
      <c r="G44" s="38"/>
      <c r="H44" s="38"/>
      <c r="I44" s="38"/>
      <c r="J44" s="38"/>
      <c r="K44" s="38"/>
      <c r="L44" s="55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</row>
    <row r="45" s="1" customFormat="1" ht="14.4" customHeight="1">
      <c r="B45" s="22"/>
      <c r="L45" s="22"/>
    </row>
    <row r="46" s="1" customFormat="1" ht="14.4" customHeight="1">
      <c r="B46" s="22"/>
      <c r="L46" s="22"/>
    </row>
    <row r="47" s="1" customFormat="1" ht="14.4" customHeight="1">
      <c r="B47" s="22"/>
      <c r="L47" s="22"/>
    </row>
    <row r="48" s="1" customFormat="1" ht="14.4" customHeight="1">
      <c r="B48" s="22"/>
      <c r="L48" s="22"/>
    </row>
    <row r="49" s="1" customFormat="1" ht="14.4" customHeight="1">
      <c r="B49" s="22"/>
      <c r="L49" s="22"/>
    </row>
    <row r="50" s="2" customFormat="1" ht="14.4" customHeight="1">
      <c r="B50" s="55"/>
      <c r="D50" s="56" t="s">
        <v>48</v>
      </c>
      <c r="E50" s="57"/>
      <c r="F50" s="57"/>
      <c r="G50" s="56" t="s">
        <v>49</v>
      </c>
      <c r="H50" s="57"/>
      <c r="I50" s="57"/>
      <c r="J50" s="57"/>
      <c r="K50" s="57"/>
      <c r="L50" s="55"/>
    </row>
    <row r="51">
      <c r="B51" s="22"/>
      <c r="L51" s="22"/>
    </row>
    <row r="52">
      <c r="B52" s="22"/>
      <c r="L52" s="22"/>
    </row>
    <row r="53">
      <c r="B53" s="22"/>
      <c r="L53" s="22"/>
    </row>
    <row r="54">
      <c r="B54" s="22"/>
      <c r="L54" s="22"/>
    </row>
    <row r="55">
      <c r="B55" s="22"/>
      <c r="L55" s="22"/>
    </row>
    <row r="56">
      <c r="B56" s="22"/>
      <c r="L56" s="22"/>
    </row>
    <row r="57">
      <c r="B57" s="22"/>
      <c r="L57" s="22"/>
    </row>
    <row r="58">
      <c r="B58" s="22"/>
      <c r="L58" s="22"/>
    </row>
    <row r="59">
      <c r="B59" s="22"/>
      <c r="L59" s="22"/>
    </row>
    <row r="60">
      <c r="B60" s="22"/>
      <c r="L60" s="22"/>
    </row>
    <row r="61" s="2" customFormat="1">
      <c r="A61" s="38"/>
      <c r="B61" s="39"/>
      <c r="C61" s="38"/>
      <c r="D61" s="58" t="s">
        <v>50</v>
      </c>
      <c r="E61" s="41"/>
      <c r="F61" s="145" t="s">
        <v>51</v>
      </c>
      <c r="G61" s="58" t="s">
        <v>50</v>
      </c>
      <c r="H61" s="41"/>
      <c r="I61" s="41"/>
      <c r="J61" s="146" t="s">
        <v>51</v>
      </c>
      <c r="K61" s="41"/>
      <c r="L61" s="55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</row>
    <row r="62">
      <c r="B62" s="22"/>
      <c r="L62" s="22"/>
    </row>
    <row r="63">
      <c r="B63" s="22"/>
      <c r="L63" s="22"/>
    </row>
    <row r="64">
      <c r="B64" s="22"/>
      <c r="L64" s="22"/>
    </row>
    <row r="65" s="2" customFormat="1">
      <c r="A65" s="38"/>
      <c r="B65" s="39"/>
      <c r="C65" s="38"/>
      <c r="D65" s="56" t="s">
        <v>52</v>
      </c>
      <c r="E65" s="59"/>
      <c r="F65" s="59"/>
      <c r="G65" s="56" t="s">
        <v>53</v>
      </c>
      <c r="H65" s="59"/>
      <c r="I65" s="59"/>
      <c r="J65" s="59"/>
      <c r="K65" s="59"/>
      <c r="L65" s="55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</row>
    <row r="66">
      <c r="B66" s="22"/>
      <c r="L66" s="22"/>
    </row>
    <row r="67">
      <c r="B67" s="22"/>
      <c r="L67" s="22"/>
    </row>
    <row r="68">
      <c r="B68" s="22"/>
      <c r="L68" s="22"/>
    </row>
    <row r="69">
      <c r="B69" s="22"/>
      <c r="L69" s="22"/>
    </row>
    <row r="70">
      <c r="B70" s="22"/>
      <c r="L70" s="22"/>
    </row>
    <row r="71">
      <c r="B71" s="22"/>
      <c r="L71" s="22"/>
    </row>
    <row r="72">
      <c r="B72" s="22"/>
      <c r="L72" s="22"/>
    </row>
    <row r="73">
      <c r="B73" s="22"/>
      <c r="L73" s="22"/>
    </row>
    <row r="74">
      <c r="B74" s="22"/>
      <c r="L74" s="22"/>
    </row>
    <row r="75">
      <c r="B75" s="22"/>
      <c r="L75" s="22"/>
    </row>
    <row r="76" s="2" customFormat="1">
      <c r="A76" s="38"/>
      <c r="B76" s="39"/>
      <c r="C76" s="38"/>
      <c r="D76" s="58" t="s">
        <v>50</v>
      </c>
      <c r="E76" s="41"/>
      <c r="F76" s="145" t="s">
        <v>51</v>
      </c>
      <c r="G76" s="58" t="s">
        <v>50</v>
      </c>
      <c r="H76" s="41"/>
      <c r="I76" s="41"/>
      <c r="J76" s="146" t="s">
        <v>51</v>
      </c>
      <c r="K76" s="41"/>
      <c r="L76" s="55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</row>
    <row r="77" s="2" customFormat="1" ht="14.4" customHeight="1">
      <c r="A77" s="38"/>
      <c r="B77" s="60"/>
      <c r="C77" s="61"/>
      <c r="D77" s="61"/>
      <c r="E77" s="61"/>
      <c r="F77" s="61"/>
      <c r="G77" s="61"/>
      <c r="H77" s="61"/>
      <c r="I77" s="61"/>
      <c r="J77" s="61"/>
      <c r="K77" s="61"/>
      <c r="L77" s="55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</row>
    <row r="81" s="2" customFormat="1" ht="6.96" customHeight="1">
      <c r="A81" s="38"/>
      <c r="B81" s="62"/>
      <c r="C81" s="63"/>
      <c r="D81" s="63"/>
      <c r="E81" s="63"/>
      <c r="F81" s="63"/>
      <c r="G81" s="63"/>
      <c r="H81" s="63"/>
      <c r="I81" s="63"/>
      <c r="J81" s="63"/>
      <c r="K81" s="63"/>
      <c r="L81" s="55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</row>
    <row r="82" s="2" customFormat="1" ht="24.96" customHeight="1">
      <c r="A82" s="38"/>
      <c r="B82" s="39"/>
      <c r="C82" s="23" t="s">
        <v>206</v>
      </c>
      <c r="D82" s="38"/>
      <c r="E82" s="38"/>
      <c r="F82" s="38"/>
      <c r="G82" s="38"/>
      <c r="H82" s="38"/>
      <c r="I82" s="38"/>
      <c r="J82" s="38"/>
      <c r="K82" s="38"/>
      <c r="L82" s="55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</row>
    <row r="83" s="2" customFormat="1" ht="6.96" customHeight="1">
      <c r="A83" s="38"/>
      <c r="B83" s="39"/>
      <c r="C83" s="38"/>
      <c r="D83" s="38"/>
      <c r="E83" s="38"/>
      <c r="F83" s="38"/>
      <c r="G83" s="38"/>
      <c r="H83" s="38"/>
      <c r="I83" s="38"/>
      <c r="J83" s="38"/>
      <c r="K83" s="38"/>
      <c r="L83" s="55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</row>
    <row r="84" s="2" customFormat="1" ht="12" customHeight="1">
      <c r="A84" s="38"/>
      <c r="B84" s="39"/>
      <c r="C84" s="32" t="s">
        <v>16</v>
      </c>
      <c r="D84" s="38"/>
      <c r="E84" s="38"/>
      <c r="F84" s="38"/>
      <c r="G84" s="38"/>
      <c r="H84" s="38"/>
      <c r="I84" s="38"/>
      <c r="J84" s="38"/>
      <c r="K84" s="38"/>
      <c r="L84" s="55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</row>
    <row r="85" s="2" customFormat="1" ht="16.5" customHeight="1">
      <c r="A85" s="38"/>
      <c r="B85" s="39"/>
      <c r="C85" s="38"/>
      <c r="D85" s="38"/>
      <c r="E85" s="131" t="str">
        <f>E7</f>
        <v>FNOL Novostavba Pavilonu B</v>
      </c>
      <c r="F85" s="32"/>
      <c r="G85" s="32"/>
      <c r="H85" s="32"/>
      <c r="I85" s="38"/>
      <c r="J85" s="38"/>
      <c r="K85" s="38"/>
      <c r="L85" s="55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</row>
    <row r="86" s="1" customFormat="1" ht="12" customHeight="1">
      <c r="B86" s="22"/>
      <c r="C86" s="32" t="s">
        <v>199</v>
      </c>
      <c r="L86" s="22"/>
    </row>
    <row r="87" s="1" customFormat="1" ht="16.5" customHeight="1">
      <c r="B87" s="22"/>
      <c r="E87" s="131" t="s">
        <v>200</v>
      </c>
      <c r="F87" s="1"/>
      <c r="G87" s="1"/>
      <c r="H87" s="1"/>
      <c r="L87" s="22"/>
    </row>
    <row r="88" s="1" customFormat="1" ht="12" customHeight="1">
      <c r="B88" s="22"/>
      <c r="C88" s="32" t="s">
        <v>201</v>
      </c>
      <c r="L88" s="22"/>
    </row>
    <row r="89" s="2" customFormat="1" ht="16.5" customHeight="1">
      <c r="A89" s="38"/>
      <c r="B89" s="39"/>
      <c r="C89" s="38"/>
      <c r="D89" s="38"/>
      <c r="E89" s="132" t="s">
        <v>4632</v>
      </c>
      <c r="F89" s="38"/>
      <c r="G89" s="38"/>
      <c r="H89" s="38"/>
      <c r="I89" s="38"/>
      <c r="J89" s="38"/>
      <c r="K89" s="38"/>
      <c r="L89" s="55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</row>
    <row r="90" s="2" customFormat="1" ht="12" customHeight="1">
      <c r="A90" s="38"/>
      <c r="B90" s="39"/>
      <c r="C90" s="32" t="s">
        <v>203</v>
      </c>
      <c r="D90" s="38"/>
      <c r="E90" s="38"/>
      <c r="F90" s="38"/>
      <c r="G90" s="38"/>
      <c r="H90" s="38"/>
      <c r="I90" s="38"/>
      <c r="J90" s="38"/>
      <c r="K90" s="38"/>
      <c r="L90" s="55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</row>
    <row r="91" s="2" customFormat="1" ht="16.5" customHeight="1">
      <c r="A91" s="38"/>
      <c r="B91" s="39"/>
      <c r="C91" s="38"/>
      <c r="D91" s="38"/>
      <c r="E91" s="67" t="str">
        <f>E13</f>
        <v>D.1.4h - EPS</v>
      </c>
      <c r="F91" s="38"/>
      <c r="G91" s="38"/>
      <c r="H91" s="38"/>
      <c r="I91" s="38"/>
      <c r="J91" s="38"/>
      <c r="K91" s="38"/>
      <c r="L91" s="55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</row>
    <row r="92" s="2" customFormat="1" ht="6.96" customHeight="1">
      <c r="A92" s="38"/>
      <c r="B92" s="39"/>
      <c r="C92" s="38"/>
      <c r="D92" s="38"/>
      <c r="E92" s="38"/>
      <c r="F92" s="38"/>
      <c r="G92" s="38"/>
      <c r="H92" s="38"/>
      <c r="I92" s="38"/>
      <c r="J92" s="38"/>
      <c r="K92" s="38"/>
      <c r="L92" s="55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</row>
    <row r="93" s="2" customFormat="1" ht="12" customHeight="1">
      <c r="A93" s="38"/>
      <c r="B93" s="39"/>
      <c r="C93" s="32" t="s">
        <v>20</v>
      </c>
      <c r="D93" s="38"/>
      <c r="E93" s="38"/>
      <c r="F93" s="27" t="str">
        <f>F16</f>
        <v xml:space="preserve"> </v>
      </c>
      <c r="G93" s="38"/>
      <c r="H93" s="38"/>
      <c r="I93" s="32" t="s">
        <v>22</v>
      </c>
      <c r="J93" s="69" t="str">
        <f>IF(J16="","",J16)</f>
        <v>8. 4. 2023</v>
      </c>
      <c r="K93" s="38"/>
      <c r="L93" s="55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</row>
    <row r="94" s="2" customFormat="1" ht="6.96" customHeight="1">
      <c r="A94" s="38"/>
      <c r="B94" s="39"/>
      <c r="C94" s="38"/>
      <c r="D94" s="38"/>
      <c r="E94" s="38"/>
      <c r="F94" s="38"/>
      <c r="G94" s="38"/>
      <c r="H94" s="38"/>
      <c r="I94" s="38"/>
      <c r="J94" s="38"/>
      <c r="K94" s="38"/>
      <c r="L94" s="55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</row>
    <row r="95" s="2" customFormat="1" ht="15.15" customHeight="1">
      <c r="A95" s="38"/>
      <c r="B95" s="39"/>
      <c r="C95" s="32" t="s">
        <v>24</v>
      </c>
      <c r="D95" s="38"/>
      <c r="E95" s="38"/>
      <c r="F95" s="27" t="str">
        <f>E19</f>
        <v>Fakultní nemocnice Olomouc</v>
      </c>
      <c r="G95" s="38"/>
      <c r="H95" s="38"/>
      <c r="I95" s="32" t="s">
        <v>30</v>
      </c>
      <c r="J95" s="36" t="str">
        <f>E25</f>
        <v>LTProjekt, EP Rožnov</v>
      </c>
      <c r="K95" s="38"/>
      <c r="L95" s="55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</row>
    <row r="96" s="2" customFormat="1" ht="15.15" customHeight="1">
      <c r="A96" s="38"/>
      <c r="B96" s="39"/>
      <c r="C96" s="32" t="s">
        <v>28</v>
      </c>
      <c r="D96" s="38"/>
      <c r="E96" s="38"/>
      <c r="F96" s="27" t="str">
        <f>IF(E22="","",E22)</f>
        <v>Vyplň údaj</v>
      </c>
      <c r="G96" s="38"/>
      <c r="H96" s="38"/>
      <c r="I96" s="32" t="s">
        <v>33</v>
      </c>
      <c r="J96" s="36" t="str">
        <f>E28</f>
        <v xml:space="preserve"> </v>
      </c>
      <c r="K96" s="38"/>
      <c r="L96" s="55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</row>
    <row r="97" s="2" customFormat="1" ht="10.32" customHeight="1">
      <c r="A97" s="38"/>
      <c r="B97" s="39"/>
      <c r="C97" s="38"/>
      <c r="D97" s="38"/>
      <c r="E97" s="38"/>
      <c r="F97" s="38"/>
      <c r="G97" s="38"/>
      <c r="H97" s="38"/>
      <c r="I97" s="38"/>
      <c r="J97" s="38"/>
      <c r="K97" s="38"/>
      <c r="L97" s="55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</row>
    <row r="98" s="2" customFormat="1" ht="29.28" customHeight="1">
      <c r="A98" s="38"/>
      <c r="B98" s="39"/>
      <c r="C98" s="147" t="s">
        <v>207</v>
      </c>
      <c r="D98" s="139"/>
      <c r="E98" s="139"/>
      <c r="F98" s="139"/>
      <c r="G98" s="139"/>
      <c r="H98" s="139"/>
      <c r="I98" s="139"/>
      <c r="J98" s="148" t="s">
        <v>208</v>
      </c>
      <c r="K98" s="139"/>
      <c r="L98" s="55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</row>
    <row r="99" s="2" customFormat="1" ht="10.32" customHeight="1">
      <c r="A99" s="38"/>
      <c r="B99" s="39"/>
      <c r="C99" s="38"/>
      <c r="D99" s="38"/>
      <c r="E99" s="38"/>
      <c r="F99" s="38"/>
      <c r="G99" s="38"/>
      <c r="H99" s="38"/>
      <c r="I99" s="38"/>
      <c r="J99" s="38"/>
      <c r="K99" s="38"/>
      <c r="L99" s="55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</row>
    <row r="100" s="2" customFormat="1" ht="22.8" customHeight="1">
      <c r="A100" s="38"/>
      <c r="B100" s="39"/>
      <c r="C100" s="149" t="s">
        <v>209</v>
      </c>
      <c r="D100" s="38"/>
      <c r="E100" s="38"/>
      <c r="F100" s="38"/>
      <c r="G100" s="38"/>
      <c r="H100" s="38"/>
      <c r="I100" s="38"/>
      <c r="J100" s="96">
        <f>J125</f>
        <v>0</v>
      </c>
      <c r="K100" s="38"/>
      <c r="L100" s="55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  <c r="AU100" s="19" t="s">
        <v>210</v>
      </c>
    </row>
    <row r="101" s="9" customFormat="1" ht="24.96" customHeight="1">
      <c r="A101" s="9"/>
      <c r="B101" s="150"/>
      <c r="C101" s="9"/>
      <c r="D101" s="151" t="s">
        <v>3614</v>
      </c>
      <c r="E101" s="152"/>
      <c r="F101" s="152"/>
      <c r="G101" s="152"/>
      <c r="H101" s="152"/>
      <c r="I101" s="152"/>
      <c r="J101" s="153">
        <f>J126</f>
        <v>0</v>
      </c>
      <c r="K101" s="9"/>
      <c r="L101" s="150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</row>
    <row r="102" s="2" customFormat="1" ht="21.84" customHeight="1">
      <c r="A102" s="38"/>
      <c r="B102" s="39"/>
      <c r="C102" s="38"/>
      <c r="D102" s="38"/>
      <c r="E102" s="38"/>
      <c r="F102" s="38"/>
      <c r="G102" s="38"/>
      <c r="H102" s="38"/>
      <c r="I102" s="38"/>
      <c r="J102" s="38"/>
      <c r="K102" s="38"/>
      <c r="L102" s="55"/>
      <c r="S102" s="38"/>
      <c r="T102" s="38"/>
      <c r="U102" s="38"/>
      <c r="V102" s="38"/>
      <c r="W102" s="38"/>
      <c r="X102" s="38"/>
      <c r="Y102" s="38"/>
      <c r="Z102" s="38"/>
      <c r="AA102" s="38"/>
      <c r="AB102" s="38"/>
      <c r="AC102" s="38"/>
      <c r="AD102" s="38"/>
      <c r="AE102" s="38"/>
    </row>
    <row r="103" s="2" customFormat="1" ht="6.96" customHeight="1">
      <c r="A103" s="38"/>
      <c r="B103" s="60"/>
      <c r="C103" s="61"/>
      <c r="D103" s="61"/>
      <c r="E103" s="61"/>
      <c r="F103" s="61"/>
      <c r="G103" s="61"/>
      <c r="H103" s="61"/>
      <c r="I103" s="61"/>
      <c r="J103" s="61"/>
      <c r="K103" s="61"/>
      <c r="L103" s="55"/>
      <c r="S103" s="38"/>
      <c r="T103" s="38"/>
      <c r="U103" s="38"/>
      <c r="V103" s="38"/>
      <c r="W103" s="38"/>
      <c r="X103" s="38"/>
      <c r="Y103" s="38"/>
      <c r="Z103" s="38"/>
      <c r="AA103" s="38"/>
      <c r="AB103" s="38"/>
      <c r="AC103" s="38"/>
      <c r="AD103" s="38"/>
      <c r="AE103" s="38"/>
    </row>
    <row r="107" s="2" customFormat="1" ht="6.96" customHeight="1">
      <c r="A107" s="38"/>
      <c r="B107" s="62"/>
      <c r="C107" s="63"/>
      <c r="D107" s="63"/>
      <c r="E107" s="63"/>
      <c r="F107" s="63"/>
      <c r="G107" s="63"/>
      <c r="H107" s="63"/>
      <c r="I107" s="63"/>
      <c r="J107" s="63"/>
      <c r="K107" s="63"/>
      <c r="L107" s="55"/>
      <c r="S107" s="38"/>
      <c r="T107" s="38"/>
      <c r="U107" s="38"/>
      <c r="V107" s="38"/>
      <c r="W107" s="38"/>
      <c r="X107" s="38"/>
      <c r="Y107" s="38"/>
      <c r="Z107" s="38"/>
      <c r="AA107" s="38"/>
      <c r="AB107" s="38"/>
      <c r="AC107" s="38"/>
      <c r="AD107" s="38"/>
      <c r="AE107" s="38"/>
    </row>
    <row r="108" s="2" customFormat="1" ht="24.96" customHeight="1">
      <c r="A108" s="38"/>
      <c r="B108" s="39"/>
      <c r="C108" s="23" t="s">
        <v>242</v>
      </c>
      <c r="D108" s="38"/>
      <c r="E108" s="38"/>
      <c r="F108" s="38"/>
      <c r="G108" s="38"/>
      <c r="H108" s="38"/>
      <c r="I108" s="38"/>
      <c r="J108" s="38"/>
      <c r="K108" s="38"/>
      <c r="L108" s="55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</row>
    <row r="109" s="2" customFormat="1" ht="6.96" customHeight="1">
      <c r="A109" s="38"/>
      <c r="B109" s="39"/>
      <c r="C109" s="38"/>
      <c r="D109" s="38"/>
      <c r="E109" s="38"/>
      <c r="F109" s="38"/>
      <c r="G109" s="38"/>
      <c r="H109" s="38"/>
      <c r="I109" s="38"/>
      <c r="J109" s="38"/>
      <c r="K109" s="38"/>
      <c r="L109" s="55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</row>
    <row r="110" s="2" customFormat="1" ht="12" customHeight="1">
      <c r="A110" s="38"/>
      <c r="B110" s="39"/>
      <c r="C110" s="32" t="s">
        <v>16</v>
      </c>
      <c r="D110" s="38"/>
      <c r="E110" s="38"/>
      <c r="F110" s="38"/>
      <c r="G110" s="38"/>
      <c r="H110" s="38"/>
      <c r="I110" s="38"/>
      <c r="J110" s="38"/>
      <c r="K110" s="38"/>
      <c r="L110" s="55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</row>
    <row r="111" s="2" customFormat="1" ht="16.5" customHeight="1">
      <c r="A111" s="38"/>
      <c r="B111" s="39"/>
      <c r="C111" s="38"/>
      <c r="D111" s="38"/>
      <c r="E111" s="131" t="str">
        <f>E7</f>
        <v>FNOL Novostavba Pavilonu B</v>
      </c>
      <c r="F111" s="32"/>
      <c r="G111" s="32"/>
      <c r="H111" s="32"/>
      <c r="I111" s="38"/>
      <c r="J111" s="38"/>
      <c r="K111" s="38"/>
      <c r="L111" s="55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</row>
    <row r="112" s="1" customFormat="1" ht="12" customHeight="1">
      <c r="B112" s="22"/>
      <c r="C112" s="32" t="s">
        <v>199</v>
      </c>
      <c r="L112" s="22"/>
    </row>
    <row r="113" s="1" customFormat="1" ht="16.5" customHeight="1">
      <c r="B113" s="22"/>
      <c r="E113" s="131" t="s">
        <v>200</v>
      </c>
      <c r="F113" s="1"/>
      <c r="G113" s="1"/>
      <c r="H113" s="1"/>
      <c r="L113" s="22"/>
    </row>
    <row r="114" s="1" customFormat="1" ht="12" customHeight="1">
      <c r="B114" s="22"/>
      <c r="C114" s="32" t="s">
        <v>201</v>
      </c>
      <c r="L114" s="22"/>
    </row>
    <row r="115" s="2" customFormat="1" ht="16.5" customHeight="1">
      <c r="A115" s="38"/>
      <c r="B115" s="39"/>
      <c r="C115" s="38"/>
      <c r="D115" s="38"/>
      <c r="E115" s="132" t="s">
        <v>4632</v>
      </c>
      <c r="F115" s="38"/>
      <c r="G115" s="38"/>
      <c r="H115" s="38"/>
      <c r="I115" s="38"/>
      <c r="J115" s="38"/>
      <c r="K115" s="38"/>
      <c r="L115" s="55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</row>
    <row r="116" s="2" customFormat="1" ht="12" customHeight="1">
      <c r="A116" s="38"/>
      <c r="B116" s="39"/>
      <c r="C116" s="32" t="s">
        <v>203</v>
      </c>
      <c r="D116" s="38"/>
      <c r="E116" s="38"/>
      <c r="F116" s="38"/>
      <c r="G116" s="38"/>
      <c r="H116" s="38"/>
      <c r="I116" s="38"/>
      <c r="J116" s="38"/>
      <c r="K116" s="38"/>
      <c r="L116" s="55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</row>
    <row r="117" s="2" customFormat="1" ht="16.5" customHeight="1">
      <c r="A117" s="38"/>
      <c r="B117" s="39"/>
      <c r="C117" s="38"/>
      <c r="D117" s="38"/>
      <c r="E117" s="67" t="str">
        <f>E13</f>
        <v>D.1.4h - EPS</v>
      </c>
      <c r="F117" s="38"/>
      <c r="G117" s="38"/>
      <c r="H117" s="38"/>
      <c r="I117" s="38"/>
      <c r="J117" s="38"/>
      <c r="K117" s="38"/>
      <c r="L117" s="55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</row>
    <row r="118" s="2" customFormat="1" ht="6.96" customHeight="1">
      <c r="A118" s="38"/>
      <c r="B118" s="39"/>
      <c r="C118" s="38"/>
      <c r="D118" s="38"/>
      <c r="E118" s="38"/>
      <c r="F118" s="38"/>
      <c r="G118" s="38"/>
      <c r="H118" s="38"/>
      <c r="I118" s="38"/>
      <c r="J118" s="38"/>
      <c r="K118" s="38"/>
      <c r="L118" s="55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</row>
    <row r="119" s="2" customFormat="1" ht="12" customHeight="1">
      <c r="A119" s="38"/>
      <c r="B119" s="39"/>
      <c r="C119" s="32" t="s">
        <v>20</v>
      </c>
      <c r="D119" s="38"/>
      <c r="E119" s="38"/>
      <c r="F119" s="27" t="str">
        <f>F16</f>
        <v xml:space="preserve"> </v>
      </c>
      <c r="G119" s="38"/>
      <c r="H119" s="38"/>
      <c r="I119" s="32" t="s">
        <v>22</v>
      </c>
      <c r="J119" s="69" t="str">
        <f>IF(J16="","",J16)</f>
        <v>8. 4. 2023</v>
      </c>
      <c r="K119" s="38"/>
      <c r="L119" s="55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</row>
    <row r="120" s="2" customFormat="1" ht="6.96" customHeight="1">
      <c r="A120" s="38"/>
      <c r="B120" s="39"/>
      <c r="C120" s="38"/>
      <c r="D120" s="38"/>
      <c r="E120" s="38"/>
      <c r="F120" s="38"/>
      <c r="G120" s="38"/>
      <c r="H120" s="38"/>
      <c r="I120" s="38"/>
      <c r="J120" s="38"/>
      <c r="K120" s="38"/>
      <c r="L120" s="55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</row>
    <row r="121" s="2" customFormat="1" ht="15.15" customHeight="1">
      <c r="A121" s="38"/>
      <c r="B121" s="39"/>
      <c r="C121" s="32" t="s">
        <v>24</v>
      </c>
      <c r="D121" s="38"/>
      <c r="E121" s="38"/>
      <c r="F121" s="27" t="str">
        <f>E19</f>
        <v>Fakultní nemocnice Olomouc</v>
      </c>
      <c r="G121" s="38"/>
      <c r="H121" s="38"/>
      <c r="I121" s="32" t="s">
        <v>30</v>
      </c>
      <c r="J121" s="36" t="str">
        <f>E25</f>
        <v>LTProjekt, EP Rožnov</v>
      </c>
      <c r="K121" s="38"/>
      <c r="L121" s="55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</row>
    <row r="122" s="2" customFormat="1" ht="15.15" customHeight="1">
      <c r="A122" s="38"/>
      <c r="B122" s="39"/>
      <c r="C122" s="32" t="s">
        <v>28</v>
      </c>
      <c r="D122" s="38"/>
      <c r="E122" s="38"/>
      <c r="F122" s="27" t="str">
        <f>IF(E22="","",E22)</f>
        <v>Vyplň údaj</v>
      </c>
      <c r="G122" s="38"/>
      <c r="H122" s="38"/>
      <c r="I122" s="32" t="s">
        <v>33</v>
      </c>
      <c r="J122" s="36" t="str">
        <f>E28</f>
        <v xml:space="preserve"> </v>
      </c>
      <c r="K122" s="38"/>
      <c r="L122" s="55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</row>
    <row r="123" s="2" customFormat="1" ht="10.32" customHeight="1">
      <c r="A123" s="38"/>
      <c r="B123" s="39"/>
      <c r="C123" s="38"/>
      <c r="D123" s="38"/>
      <c r="E123" s="38"/>
      <c r="F123" s="38"/>
      <c r="G123" s="38"/>
      <c r="H123" s="38"/>
      <c r="I123" s="38"/>
      <c r="J123" s="38"/>
      <c r="K123" s="38"/>
      <c r="L123" s="55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</row>
    <row r="124" s="11" customFormat="1" ht="29.28" customHeight="1">
      <c r="A124" s="158"/>
      <c r="B124" s="159"/>
      <c r="C124" s="160" t="s">
        <v>243</v>
      </c>
      <c r="D124" s="161" t="s">
        <v>60</v>
      </c>
      <c r="E124" s="161" t="s">
        <v>56</v>
      </c>
      <c r="F124" s="161" t="s">
        <v>57</v>
      </c>
      <c r="G124" s="161" t="s">
        <v>244</v>
      </c>
      <c r="H124" s="161" t="s">
        <v>245</v>
      </c>
      <c r="I124" s="161" t="s">
        <v>246</v>
      </c>
      <c r="J124" s="161" t="s">
        <v>208</v>
      </c>
      <c r="K124" s="162" t="s">
        <v>247</v>
      </c>
      <c r="L124" s="163"/>
      <c r="M124" s="86" t="s">
        <v>1</v>
      </c>
      <c r="N124" s="87" t="s">
        <v>39</v>
      </c>
      <c r="O124" s="87" t="s">
        <v>248</v>
      </c>
      <c r="P124" s="87" t="s">
        <v>249</v>
      </c>
      <c r="Q124" s="87" t="s">
        <v>250</v>
      </c>
      <c r="R124" s="87" t="s">
        <v>251</v>
      </c>
      <c r="S124" s="87" t="s">
        <v>252</v>
      </c>
      <c r="T124" s="88" t="s">
        <v>253</v>
      </c>
      <c r="U124" s="158"/>
      <c r="V124" s="158"/>
      <c r="W124" s="158"/>
      <c r="X124" s="158"/>
      <c r="Y124" s="158"/>
      <c r="Z124" s="158"/>
      <c r="AA124" s="158"/>
      <c r="AB124" s="158"/>
      <c r="AC124" s="158"/>
      <c r="AD124" s="158"/>
      <c r="AE124" s="158"/>
    </row>
    <row r="125" s="2" customFormat="1" ht="22.8" customHeight="1">
      <c r="A125" s="38"/>
      <c r="B125" s="39"/>
      <c r="C125" s="93" t="s">
        <v>254</v>
      </c>
      <c r="D125" s="38"/>
      <c r="E125" s="38"/>
      <c r="F125" s="38"/>
      <c r="G125" s="38"/>
      <c r="H125" s="38"/>
      <c r="I125" s="38"/>
      <c r="J125" s="164">
        <f>BK125</f>
        <v>0</v>
      </c>
      <c r="K125" s="38"/>
      <c r="L125" s="39"/>
      <c r="M125" s="89"/>
      <c r="N125" s="73"/>
      <c r="O125" s="90"/>
      <c r="P125" s="165">
        <f>P126</f>
        <v>0</v>
      </c>
      <c r="Q125" s="90"/>
      <c r="R125" s="165">
        <f>R126</f>
        <v>0</v>
      </c>
      <c r="S125" s="90"/>
      <c r="T125" s="166">
        <f>T126</f>
        <v>0</v>
      </c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  <c r="AT125" s="19" t="s">
        <v>74</v>
      </c>
      <c r="AU125" s="19" t="s">
        <v>210</v>
      </c>
      <c r="BK125" s="167">
        <f>BK126</f>
        <v>0</v>
      </c>
    </row>
    <row r="126" s="12" customFormat="1" ht="25.92" customHeight="1">
      <c r="A126" s="12"/>
      <c r="B126" s="168"/>
      <c r="C126" s="12"/>
      <c r="D126" s="169" t="s">
        <v>74</v>
      </c>
      <c r="E126" s="170" t="s">
        <v>3203</v>
      </c>
      <c r="F126" s="170" t="s">
        <v>3615</v>
      </c>
      <c r="G126" s="12"/>
      <c r="H126" s="12"/>
      <c r="I126" s="171"/>
      <c r="J126" s="172">
        <f>BK126</f>
        <v>0</v>
      </c>
      <c r="K126" s="12"/>
      <c r="L126" s="168"/>
      <c r="M126" s="173"/>
      <c r="N126" s="174"/>
      <c r="O126" s="174"/>
      <c r="P126" s="175">
        <f>SUM(P127:P156)</f>
        <v>0</v>
      </c>
      <c r="Q126" s="174"/>
      <c r="R126" s="175">
        <f>SUM(R127:R156)</f>
        <v>0</v>
      </c>
      <c r="S126" s="174"/>
      <c r="T126" s="176">
        <f>SUM(T127:T156)</f>
        <v>0</v>
      </c>
      <c r="U126" s="12"/>
      <c r="V126" s="12"/>
      <c r="W126" s="12"/>
      <c r="X126" s="12"/>
      <c r="Y126" s="12"/>
      <c r="Z126" s="12"/>
      <c r="AA126" s="12"/>
      <c r="AB126" s="12"/>
      <c r="AC126" s="12"/>
      <c r="AD126" s="12"/>
      <c r="AE126" s="12"/>
      <c r="AR126" s="169" t="s">
        <v>82</v>
      </c>
      <c r="AT126" s="177" t="s">
        <v>74</v>
      </c>
      <c r="AU126" s="177" t="s">
        <v>75</v>
      </c>
      <c r="AY126" s="169" t="s">
        <v>257</v>
      </c>
      <c r="BK126" s="178">
        <f>SUM(BK127:BK156)</f>
        <v>0</v>
      </c>
    </row>
    <row r="127" s="2" customFormat="1" ht="16.5" customHeight="1">
      <c r="A127" s="38"/>
      <c r="B127" s="181"/>
      <c r="C127" s="182" t="s">
        <v>82</v>
      </c>
      <c r="D127" s="182" t="s">
        <v>259</v>
      </c>
      <c r="E127" s="183" t="s">
        <v>2987</v>
      </c>
      <c r="F127" s="184" t="s">
        <v>5020</v>
      </c>
      <c r="G127" s="185" t="s">
        <v>2365</v>
      </c>
      <c r="H127" s="186">
        <v>1</v>
      </c>
      <c r="I127" s="187"/>
      <c r="J127" s="188">
        <f>ROUND(I127*H127,2)</f>
        <v>0</v>
      </c>
      <c r="K127" s="184" t="s">
        <v>1</v>
      </c>
      <c r="L127" s="39"/>
      <c r="M127" s="189" t="s">
        <v>1</v>
      </c>
      <c r="N127" s="190" t="s">
        <v>40</v>
      </c>
      <c r="O127" s="77"/>
      <c r="P127" s="191">
        <f>O127*H127</f>
        <v>0</v>
      </c>
      <c r="Q127" s="191">
        <v>0</v>
      </c>
      <c r="R127" s="191">
        <f>Q127*H127</f>
        <v>0</v>
      </c>
      <c r="S127" s="191">
        <v>0</v>
      </c>
      <c r="T127" s="192">
        <f>S127*H127</f>
        <v>0</v>
      </c>
      <c r="U127" s="38"/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  <c r="AR127" s="193" t="s">
        <v>108</v>
      </c>
      <c r="AT127" s="193" t="s">
        <v>259</v>
      </c>
      <c r="AU127" s="193" t="s">
        <v>82</v>
      </c>
      <c r="AY127" s="19" t="s">
        <v>257</v>
      </c>
      <c r="BE127" s="194">
        <f>IF(N127="základní",J127,0)</f>
        <v>0</v>
      </c>
      <c r="BF127" s="194">
        <f>IF(N127="snížená",J127,0)</f>
        <v>0</v>
      </c>
      <c r="BG127" s="194">
        <f>IF(N127="zákl. přenesená",J127,0)</f>
        <v>0</v>
      </c>
      <c r="BH127" s="194">
        <f>IF(N127="sníž. přenesená",J127,0)</f>
        <v>0</v>
      </c>
      <c r="BI127" s="194">
        <f>IF(N127="nulová",J127,0)</f>
        <v>0</v>
      </c>
      <c r="BJ127" s="19" t="s">
        <v>82</v>
      </c>
      <c r="BK127" s="194">
        <f>ROUND(I127*H127,2)</f>
        <v>0</v>
      </c>
      <c r="BL127" s="19" t="s">
        <v>108</v>
      </c>
      <c r="BM127" s="193" t="s">
        <v>85</v>
      </c>
    </row>
    <row r="128" s="2" customFormat="1" ht="16.5" customHeight="1">
      <c r="A128" s="38"/>
      <c r="B128" s="181"/>
      <c r="C128" s="182" t="s">
        <v>85</v>
      </c>
      <c r="D128" s="182" t="s">
        <v>259</v>
      </c>
      <c r="E128" s="183" t="s">
        <v>2989</v>
      </c>
      <c r="F128" s="184" t="s">
        <v>5021</v>
      </c>
      <c r="G128" s="185" t="s">
        <v>2365</v>
      </c>
      <c r="H128" s="186">
        <v>1</v>
      </c>
      <c r="I128" s="187"/>
      <c r="J128" s="188">
        <f>ROUND(I128*H128,2)</f>
        <v>0</v>
      </c>
      <c r="K128" s="184" t="s">
        <v>1</v>
      </c>
      <c r="L128" s="39"/>
      <c r="M128" s="189" t="s">
        <v>1</v>
      </c>
      <c r="N128" s="190" t="s">
        <v>40</v>
      </c>
      <c r="O128" s="77"/>
      <c r="P128" s="191">
        <f>O128*H128</f>
        <v>0</v>
      </c>
      <c r="Q128" s="191">
        <v>0</v>
      </c>
      <c r="R128" s="191">
        <f>Q128*H128</f>
        <v>0</v>
      </c>
      <c r="S128" s="191">
        <v>0</v>
      </c>
      <c r="T128" s="192">
        <f>S128*H128</f>
        <v>0</v>
      </c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  <c r="AR128" s="193" t="s">
        <v>108</v>
      </c>
      <c r="AT128" s="193" t="s">
        <v>259</v>
      </c>
      <c r="AU128" s="193" t="s">
        <v>82</v>
      </c>
      <c r="AY128" s="19" t="s">
        <v>257</v>
      </c>
      <c r="BE128" s="194">
        <f>IF(N128="základní",J128,0)</f>
        <v>0</v>
      </c>
      <c r="BF128" s="194">
        <f>IF(N128="snížená",J128,0)</f>
        <v>0</v>
      </c>
      <c r="BG128" s="194">
        <f>IF(N128="zákl. přenesená",J128,0)</f>
        <v>0</v>
      </c>
      <c r="BH128" s="194">
        <f>IF(N128="sníž. přenesená",J128,0)</f>
        <v>0</v>
      </c>
      <c r="BI128" s="194">
        <f>IF(N128="nulová",J128,0)</f>
        <v>0</v>
      </c>
      <c r="BJ128" s="19" t="s">
        <v>82</v>
      </c>
      <c r="BK128" s="194">
        <f>ROUND(I128*H128,2)</f>
        <v>0</v>
      </c>
      <c r="BL128" s="19" t="s">
        <v>108</v>
      </c>
      <c r="BM128" s="193" t="s">
        <v>108</v>
      </c>
    </row>
    <row r="129" s="2" customFormat="1">
      <c r="A129" s="38"/>
      <c r="B129" s="39"/>
      <c r="C129" s="38"/>
      <c r="D129" s="196" t="s">
        <v>1062</v>
      </c>
      <c r="E129" s="38"/>
      <c r="F129" s="237" t="s">
        <v>5022</v>
      </c>
      <c r="G129" s="38"/>
      <c r="H129" s="38"/>
      <c r="I129" s="238"/>
      <c r="J129" s="38"/>
      <c r="K129" s="38"/>
      <c r="L129" s="39"/>
      <c r="M129" s="239"/>
      <c r="N129" s="240"/>
      <c r="O129" s="77"/>
      <c r="P129" s="77"/>
      <c r="Q129" s="77"/>
      <c r="R129" s="77"/>
      <c r="S129" s="77"/>
      <c r="T129" s="78"/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  <c r="AT129" s="19" t="s">
        <v>1062</v>
      </c>
      <c r="AU129" s="19" t="s">
        <v>82</v>
      </c>
    </row>
    <row r="130" s="2" customFormat="1" ht="16.5" customHeight="1">
      <c r="A130" s="38"/>
      <c r="B130" s="181"/>
      <c r="C130" s="182" t="s">
        <v>92</v>
      </c>
      <c r="D130" s="182" t="s">
        <v>259</v>
      </c>
      <c r="E130" s="183" t="s">
        <v>2992</v>
      </c>
      <c r="F130" s="184" t="s">
        <v>5023</v>
      </c>
      <c r="G130" s="185" t="s">
        <v>2365</v>
      </c>
      <c r="H130" s="186">
        <v>1</v>
      </c>
      <c r="I130" s="187"/>
      <c r="J130" s="188">
        <f>ROUND(I130*H130,2)</f>
        <v>0</v>
      </c>
      <c r="K130" s="184" t="s">
        <v>1</v>
      </c>
      <c r="L130" s="39"/>
      <c r="M130" s="189" t="s">
        <v>1</v>
      </c>
      <c r="N130" s="190" t="s">
        <v>40</v>
      </c>
      <c r="O130" s="77"/>
      <c r="P130" s="191">
        <f>O130*H130</f>
        <v>0</v>
      </c>
      <c r="Q130" s="191">
        <v>0</v>
      </c>
      <c r="R130" s="191">
        <f>Q130*H130</f>
        <v>0</v>
      </c>
      <c r="S130" s="191">
        <v>0</v>
      </c>
      <c r="T130" s="192">
        <f>S130*H130</f>
        <v>0</v>
      </c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  <c r="AR130" s="193" t="s">
        <v>108</v>
      </c>
      <c r="AT130" s="193" t="s">
        <v>259</v>
      </c>
      <c r="AU130" s="193" t="s">
        <v>82</v>
      </c>
      <c r="AY130" s="19" t="s">
        <v>257</v>
      </c>
      <c r="BE130" s="194">
        <f>IF(N130="základní",J130,0)</f>
        <v>0</v>
      </c>
      <c r="BF130" s="194">
        <f>IF(N130="snížená",J130,0)</f>
        <v>0</v>
      </c>
      <c r="BG130" s="194">
        <f>IF(N130="zákl. přenesená",J130,0)</f>
        <v>0</v>
      </c>
      <c r="BH130" s="194">
        <f>IF(N130="sníž. přenesená",J130,0)</f>
        <v>0</v>
      </c>
      <c r="BI130" s="194">
        <f>IF(N130="nulová",J130,0)</f>
        <v>0</v>
      </c>
      <c r="BJ130" s="19" t="s">
        <v>82</v>
      </c>
      <c r="BK130" s="194">
        <f>ROUND(I130*H130,2)</f>
        <v>0</v>
      </c>
      <c r="BL130" s="19" t="s">
        <v>108</v>
      </c>
      <c r="BM130" s="193" t="s">
        <v>290</v>
      </c>
    </row>
    <row r="131" s="2" customFormat="1" ht="16.5" customHeight="1">
      <c r="A131" s="38"/>
      <c r="B131" s="181"/>
      <c r="C131" s="182" t="s">
        <v>108</v>
      </c>
      <c r="D131" s="182" t="s">
        <v>259</v>
      </c>
      <c r="E131" s="183" t="s">
        <v>2994</v>
      </c>
      <c r="F131" s="184" t="s">
        <v>5024</v>
      </c>
      <c r="G131" s="185" t="s">
        <v>2365</v>
      </c>
      <c r="H131" s="186">
        <v>1</v>
      </c>
      <c r="I131" s="187"/>
      <c r="J131" s="188">
        <f>ROUND(I131*H131,2)</f>
        <v>0</v>
      </c>
      <c r="K131" s="184" t="s">
        <v>1</v>
      </c>
      <c r="L131" s="39"/>
      <c r="M131" s="189" t="s">
        <v>1</v>
      </c>
      <c r="N131" s="190" t="s">
        <v>40</v>
      </c>
      <c r="O131" s="77"/>
      <c r="P131" s="191">
        <f>O131*H131</f>
        <v>0</v>
      </c>
      <c r="Q131" s="191">
        <v>0</v>
      </c>
      <c r="R131" s="191">
        <f>Q131*H131</f>
        <v>0</v>
      </c>
      <c r="S131" s="191">
        <v>0</v>
      </c>
      <c r="T131" s="192">
        <f>S131*H131</f>
        <v>0</v>
      </c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R131" s="193" t="s">
        <v>108</v>
      </c>
      <c r="AT131" s="193" t="s">
        <v>259</v>
      </c>
      <c r="AU131" s="193" t="s">
        <v>82</v>
      </c>
      <c r="AY131" s="19" t="s">
        <v>257</v>
      </c>
      <c r="BE131" s="194">
        <f>IF(N131="základní",J131,0)</f>
        <v>0</v>
      </c>
      <c r="BF131" s="194">
        <f>IF(N131="snížená",J131,0)</f>
        <v>0</v>
      </c>
      <c r="BG131" s="194">
        <f>IF(N131="zákl. přenesená",J131,0)</f>
        <v>0</v>
      </c>
      <c r="BH131" s="194">
        <f>IF(N131="sníž. přenesená",J131,0)</f>
        <v>0</v>
      </c>
      <c r="BI131" s="194">
        <f>IF(N131="nulová",J131,0)</f>
        <v>0</v>
      </c>
      <c r="BJ131" s="19" t="s">
        <v>82</v>
      </c>
      <c r="BK131" s="194">
        <f>ROUND(I131*H131,2)</f>
        <v>0</v>
      </c>
      <c r="BL131" s="19" t="s">
        <v>108</v>
      </c>
      <c r="BM131" s="193" t="s">
        <v>307</v>
      </c>
    </row>
    <row r="132" s="2" customFormat="1">
      <c r="A132" s="38"/>
      <c r="B132" s="39"/>
      <c r="C132" s="38"/>
      <c r="D132" s="196" t="s">
        <v>1062</v>
      </c>
      <c r="E132" s="38"/>
      <c r="F132" s="237" t="s">
        <v>5022</v>
      </c>
      <c r="G132" s="38"/>
      <c r="H132" s="38"/>
      <c r="I132" s="238"/>
      <c r="J132" s="38"/>
      <c r="K132" s="38"/>
      <c r="L132" s="39"/>
      <c r="M132" s="239"/>
      <c r="N132" s="240"/>
      <c r="O132" s="77"/>
      <c r="P132" s="77"/>
      <c r="Q132" s="77"/>
      <c r="R132" s="77"/>
      <c r="S132" s="77"/>
      <c r="T132" s="78"/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  <c r="AT132" s="19" t="s">
        <v>1062</v>
      </c>
      <c r="AU132" s="19" t="s">
        <v>82</v>
      </c>
    </row>
    <row r="133" s="2" customFormat="1" ht="24.15" customHeight="1">
      <c r="A133" s="38"/>
      <c r="B133" s="181"/>
      <c r="C133" s="182" t="s">
        <v>285</v>
      </c>
      <c r="D133" s="182" t="s">
        <v>259</v>
      </c>
      <c r="E133" s="183" t="s">
        <v>2997</v>
      </c>
      <c r="F133" s="184" t="s">
        <v>3638</v>
      </c>
      <c r="G133" s="185" t="s">
        <v>422</v>
      </c>
      <c r="H133" s="186">
        <v>378</v>
      </c>
      <c r="I133" s="187"/>
      <c r="J133" s="188">
        <f>ROUND(I133*H133,2)</f>
        <v>0</v>
      </c>
      <c r="K133" s="184" t="s">
        <v>1</v>
      </c>
      <c r="L133" s="39"/>
      <c r="M133" s="189" t="s">
        <v>1</v>
      </c>
      <c r="N133" s="190" t="s">
        <v>40</v>
      </c>
      <c r="O133" s="77"/>
      <c r="P133" s="191">
        <f>O133*H133</f>
        <v>0</v>
      </c>
      <c r="Q133" s="191">
        <v>0</v>
      </c>
      <c r="R133" s="191">
        <f>Q133*H133</f>
        <v>0</v>
      </c>
      <c r="S133" s="191">
        <v>0</v>
      </c>
      <c r="T133" s="192">
        <f>S133*H133</f>
        <v>0</v>
      </c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  <c r="AR133" s="193" t="s">
        <v>108</v>
      </c>
      <c r="AT133" s="193" t="s">
        <v>259</v>
      </c>
      <c r="AU133" s="193" t="s">
        <v>82</v>
      </c>
      <c r="AY133" s="19" t="s">
        <v>257</v>
      </c>
      <c r="BE133" s="194">
        <f>IF(N133="základní",J133,0)</f>
        <v>0</v>
      </c>
      <c r="BF133" s="194">
        <f>IF(N133="snížená",J133,0)</f>
        <v>0</v>
      </c>
      <c r="BG133" s="194">
        <f>IF(N133="zákl. přenesená",J133,0)</f>
        <v>0</v>
      </c>
      <c r="BH133" s="194">
        <f>IF(N133="sníž. přenesená",J133,0)</f>
        <v>0</v>
      </c>
      <c r="BI133" s="194">
        <f>IF(N133="nulová",J133,0)</f>
        <v>0</v>
      </c>
      <c r="BJ133" s="19" t="s">
        <v>82</v>
      </c>
      <c r="BK133" s="194">
        <f>ROUND(I133*H133,2)</f>
        <v>0</v>
      </c>
      <c r="BL133" s="19" t="s">
        <v>108</v>
      </c>
      <c r="BM133" s="193" t="s">
        <v>320</v>
      </c>
    </row>
    <row r="134" s="2" customFormat="1" ht="24.15" customHeight="1">
      <c r="A134" s="38"/>
      <c r="B134" s="181"/>
      <c r="C134" s="182" t="s">
        <v>290</v>
      </c>
      <c r="D134" s="182" t="s">
        <v>259</v>
      </c>
      <c r="E134" s="183" t="s">
        <v>2999</v>
      </c>
      <c r="F134" s="184" t="s">
        <v>3639</v>
      </c>
      <c r="G134" s="185" t="s">
        <v>422</v>
      </c>
      <c r="H134" s="186">
        <v>378</v>
      </c>
      <c r="I134" s="187"/>
      <c r="J134" s="188">
        <f>ROUND(I134*H134,2)</f>
        <v>0</v>
      </c>
      <c r="K134" s="184" t="s">
        <v>1</v>
      </c>
      <c r="L134" s="39"/>
      <c r="M134" s="189" t="s">
        <v>1</v>
      </c>
      <c r="N134" s="190" t="s">
        <v>40</v>
      </c>
      <c r="O134" s="77"/>
      <c r="P134" s="191">
        <f>O134*H134</f>
        <v>0</v>
      </c>
      <c r="Q134" s="191">
        <v>0</v>
      </c>
      <c r="R134" s="191">
        <f>Q134*H134</f>
        <v>0</v>
      </c>
      <c r="S134" s="191">
        <v>0</v>
      </c>
      <c r="T134" s="192">
        <f>S134*H134</f>
        <v>0</v>
      </c>
      <c r="U134" s="38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  <c r="AR134" s="193" t="s">
        <v>108</v>
      </c>
      <c r="AT134" s="193" t="s">
        <v>259</v>
      </c>
      <c r="AU134" s="193" t="s">
        <v>82</v>
      </c>
      <c r="AY134" s="19" t="s">
        <v>257</v>
      </c>
      <c r="BE134" s="194">
        <f>IF(N134="základní",J134,0)</f>
        <v>0</v>
      </c>
      <c r="BF134" s="194">
        <f>IF(N134="snížená",J134,0)</f>
        <v>0</v>
      </c>
      <c r="BG134" s="194">
        <f>IF(N134="zákl. přenesená",J134,0)</f>
        <v>0</v>
      </c>
      <c r="BH134" s="194">
        <f>IF(N134="sníž. přenesená",J134,0)</f>
        <v>0</v>
      </c>
      <c r="BI134" s="194">
        <f>IF(N134="nulová",J134,0)</f>
        <v>0</v>
      </c>
      <c r="BJ134" s="19" t="s">
        <v>82</v>
      </c>
      <c r="BK134" s="194">
        <f>ROUND(I134*H134,2)</f>
        <v>0</v>
      </c>
      <c r="BL134" s="19" t="s">
        <v>108</v>
      </c>
      <c r="BM134" s="193" t="s">
        <v>334</v>
      </c>
    </row>
    <row r="135" s="2" customFormat="1">
      <c r="A135" s="38"/>
      <c r="B135" s="39"/>
      <c r="C135" s="38"/>
      <c r="D135" s="196" t="s">
        <v>1062</v>
      </c>
      <c r="E135" s="38"/>
      <c r="F135" s="237" t="s">
        <v>5025</v>
      </c>
      <c r="G135" s="38"/>
      <c r="H135" s="38"/>
      <c r="I135" s="238"/>
      <c r="J135" s="38"/>
      <c r="K135" s="38"/>
      <c r="L135" s="39"/>
      <c r="M135" s="239"/>
      <c r="N135" s="240"/>
      <c r="O135" s="77"/>
      <c r="P135" s="77"/>
      <c r="Q135" s="77"/>
      <c r="R135" s="77"/>
      <c r="S135" s="77"/>
      <c r="T135" s="78"/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T135" s="19" t="s">
        <v>1062</v>
      </c>
      <c r="AU135" s="19" t="s">
        <v>82</v>
      </c>
    </row>
    <row r="136" s="2" customFormat="1" ht="24.15" customHeight="1">
      <c r="A136" s="38"/>
      <c r="B136" s="181"/>
      <c r="C136" s="182" t="s">
        <v>301</v>
      </c>
      <c r="D136" s="182" t="s">
        <v>259</v>
      </c>
      <c r="E136" s="183" t="s">
        <v>3002</v>
      </c>
      <c r="F136" s="184" t="s">
        <v>3642</v>
      </c>
      <c r="G136" s="185" t="s">
        <v>2365</v>
      </c>
      <c r="H136" s="186">
        <v>1182</v>
      </c>
      <c r="I136" s="187"/>
      <c r="J136" s="188">
        <f>ROUND(I136*H136,2)</f>
        <v>0</v>
      </c>
      <c r="K136" s="184" t="s">
        <v>1</v>
      </c>
      <c r="L136" s="39"/>
      <c r="M136" s="189" t="s">
        <v>1</v>
      </c>
      <c r="N136" s="190" t="s">
        <v>40</v>
      </c>
      <c r="O136" s="77"/>
      <c r="P136" s="191">
        <f>O136*H136</f>
        <v>0</v>
      </c>
      <c r="Q136" s="191">
        <v>0</v>
      </c>
      <c r="R136" s="191">
        <f>Q136*H136</f>
        <v>0</v>
      </c>
      <c r="S136" s="191">
        <v>0</v>
      </c>
      <c r="T136" s="192">
        <f>S136*H136</f>
        <v>0</v>
      </c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R136" s="193" t="s">
        <v>108</v>
      </c>
      <c r="AT136" s="193" t="s">
        <v>259</v>
      </c>
      <c r="AU136" s="193" t="s">
        <v>82</v>
      </c>
      <c r="AY136" s="19" t="s">
        <v>257</v>
      </c>
      <c r="BE136" s="194">
        <f>IF(N136="základní",J136,0)</f>
        <v>0</v>
      </c>
      <c r="BF136" s="194">
        <f>IF(N136="snížená",J136,0)</f>
        <v>0</v>
      </c>
      <c r="BG136" s="194">
        <f>IF(N136="zákl. přenesená",J136,0)</f>
        <v>0</v>
      </c>
      <c r="BH136" s="194">
        <f>IF(N136="sníž. přenesená",J136,0)</f>
        <v>0</v>
      </c>
      <c r="BI136" s="194">
        <f>IF(N136="nulová",J136,0)</f>
        <v>0</v>
      </c>
      <c r="BJ136" s="19" t="s">
        <v>82</v>
      </c>
      <c r="BK136" s="194">
        <f>ROUND(I136*H136,2)</f>
        <v>0</v>
      </c>
      <c r="BL136" s="19" t="s">
        <v>108</v>
      </c>
      <c r="BM136" s="193" t="s">
        <v>350</v>
      </c>
    </row>
    <row r="137" s="2" customFormat="1" ht="24.15" customHeight="1">
      <c r="A137" s="38"/>
      <c r="B137" s="181"/>
      <c r="C137" s="182" t="s">
        <v>307</v>
      </c>
      <c r="D137" s="182" t="s">
        <v>259</v>
      </c>
      <c r="E137" s="183" t="s">
        <v>3004</v>
      </c>
      <c r="F137" s="184" t="s">
        <v>3643</v>
      </c>
      <c r="G137" s="185" t="s">
        <v>2365</v>
      </c>
      <c r="H137" s="186">
        <v>1182</v>
      </c>
      <c r="I137" s="187"/>
      <c r="J137" s="188">
        <f>ROUND(I137*H137,2)</f>
        <v>0</v>
      </c>
      <c r="K137" s="184" t="s">
        <v>1</v>
      </c>
      <c r="L137" s="39"/>
      <c r="M137" s="189" t="s">
        <v>1</v>
      </c>
      <c r="N137" s="190" t="s">
        <v>40</v>
      </c>
      <c r="O137" s="77"/>
      <c r="P137" s="191">
        <f>O137*H137</f>
        <v>0</v>
      </c>
      <c r="Q137" s="191">
        <v>0</v>
      </c>
      <c r="R137" s="191">
        <f>Q137*H137</f>
        <v>0</v>
      </c>
      <c r="S137" s="191">
        <v>0</v>
      </c>
      <c r="T137" s="192">
        <f>S137*H137</f>
        <v>0</v>
      </c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R137" s="193" t="s">
        <v>108</v>
      </c>
      <c r="AT137" s="193" t="s">
        <v>259</v>
      </c>
      <c r="AU137" s="193" t="s">
        <v>82</v>
      </c>
      <c r="AY137" s="19" t="s">
        <v>257</v>
      </c>
      <c r="BE137" s="194">
        <f>IF(N137="základní",J137,0)</f>
        <v>0</v>
      </c>
      <c r="BF137" s="194">
        <f>IF(N137="snížená",J137,0)</f>
        <v>0</v>
      </c>
      <c r="BG137" s="194">
        <f>IF(N137="zákl. přenesená",J137,0)</f>
        <v>0</v>
      </c>
      <c r="BH137" s="194">
        <f>IF(N137="sníž. přenesená",J137,0)</f>
        <v>0</v>
      </c>
      <c r="BI137" s="194">
        <f>IF(N137="nulová",J137,0)</f>
        <v>0</v>
      </c>
      <c r="BJ137" s="19" t="s">
        <v>82</v>
      </c>
      <c r="BK137" s="194">
        <f>ROUND(I137*H137,2)</f>
        <v>0</v>
      </c>
      <c r="BL137" s="19" t="s">
        <v>108</v>
      </c>
      <c r="BM137" s="193" t="s">
        <v>364</v>
      </c>
    </row>
    <row r="138" s="2" customFormat="1">
      <c r="A138" s="38"/>
      <c r="B138" s="39"/>
      <c r="C138" s="38"/>
      <c r="D138" s="196" t="s">
        <v>1062</v>
      </c>
      <c r="E138" s="38"/>
      <c r="F138" s="237" t="s">
        <v>5026</v>
      </c>
      <c r="G138" s="38"/>
      <c r="H138" s="38"/>
      <c r="I138" s="238"/>
      <c r="J138" s="38"/>
      <c r="K138" s="38"/>
      <c r="L138" s="39"/>
      <c r="M138" s="239"/>
      <c r="N138" s="240"/>
      <c r="O138" s="77"/>
      <c r="P138" s="77"/>
      <c r="Q138" s="77"/>
      <c r="R138" s="77"/>
      <c r="S138" s="77"/>
      <c r="T138" s="78"/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T138" s="19" t="s">
        <v>1062</v>
      </c>
      <c r="AU138" s="19" t="s">
        <v>82</v>
      </c>
    </row>
    <row r="139" s="2" customFormat="1" ht="33" customHeight="1">
      <c r="A139" s="38"/>
      <c r="B139" s="181"/>
      <c r="C139" s="182" t="s">
        <v>314</v>
      </c>
      <c r="D139" s="182" t="s">
        <v>259</v>
      </c>
      <c r="E139" s="183" t="s">
        <v>3006</v>
      </c>
      <c r="F139" s="184" t="s">
        <v>3012</v>
      </c>
      <c r="G139" s="185" t="s">
        <v>416</v>
      </c>
      <c r="H139" s="186">
        <v>1</v>
      </c>
      <c r="I139" s="187"/>
      <c r="J139" s="188">
        <f>ROUND(I139*H139,2)</f>
        <v>0</v>
      </c>
      <c r="K139" s="184" t="s">
        <v>1</v>
      </c>
      <c r="L139" s="39"/>
      <c r="M139" s="189" t="s">
        <v>1</v>
      </c>
      <c r="N139" s="190" t="s">
        <v>40</v>
      </c>
      <c r="O139" s="77"/>
      <c r="P139" s="191">
        <f>O139*H139</f>
        <v>0</v>
      </c>
      <c r="Q139" s="191">
        <v>0</v>
      </c>
      <c r="R139" s="191">
        <f>Q139*H139</f>
        <v>0</v>
      </c>
      <c r="S139" s="191">
        <v>0</v>
      </c>
      <c r="T139" s="192">
        <f>S139*H139</f>
        <v>0</v>
      </c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R139" s="193" t="s">
        <v>108</v>
      </c>
      <c r="AT139" s="193" t="s">
        <v>259</v>
      </c>
      <c r="AU139" s="193" t="s">
        <v>82</v>
      </c>
      <c r="AY139" s="19" t="s">
        <v>257</v>
      </c>
      <c r="BE139" s="194">
        <f>IF(N139="základní",J139,0)</f>
        <v>0</v>
      </c>
      <c r="BF139" s="194">
        <f>IF(N139="snížená",J139,0)</f>
        <v>0</v>
      </c>
      <c r="BG139" s="194">
        <f>IF(N139="zákl. přenesená",J139,0)</f>
        <v>0</v>
      </c>
      <c r="BH139" s="194">
        <f>IF(N139="sníž. přenesená",J139,0)</f>
        <v>0</v>
      </c>
      <c r="BI139" s="194">
        <f>IF(N139="nulová",J139,0)</f>
        <v>0</v>
      </c>
      <c r="BJ139" s="19" t="s">
        <v>82</v>
      </c>
      <c r="BK139" s="194">
        <f>ROUND(I139*H139,2)</f>
        <v>0</v>
      </c>
      <c r="BL139" s="19" t="s">
        <v>108</v>
      </c>
      <c r="BM139" s="193" t="s">
        <v>374</v>
      </c>
    </row>
    <row r="140" s="2" customFormat="1">
      <c r="A140" s="38"/>
      <c r="B140" s="39"/>
      <c r="C140" s="38"/>
      <c r="D140" s="196" t="s">
        <v>1062</v>
      </c>
      <c r="E140" s="38"/>
      <c r="F140" s="237" t="s">
        <v>5022</v>
      </c>
      <c r="G140" s="38"/>
      <c r="H140" s="38"/>
      <c r="I140" s="238"/>
      <c r="J140" s="38"/>
      <c r="K140" s="38"/>
      <c r="L140" s="39"/>
      <c r="M140" s="239"/>
      <c r="N140" s="240"/>
      <c r="O140" s="77"/>
      <c r="P140" s="77"/>
      <c r="Q140" s="77"/>
      <c r="R140" s="77"/>
      <c r="S140" s="77"/>
      <c r="T140" s="78"/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T140" s="19" t="s">
        <v>1062</v>
      </c>
      <c r="AU140" s="19" t="s">
        <v>82</v>
      </c>
    </row>
    <row r="141" s="2" customFormat="1" ht="16.5" customHeight="1">
      <c r="A141" s="38"/>
      <c r="B141" s="181"/>
      <c r="C141" s="182" t="s">
        <v>320</v>
      </c>
      <c r="D141" s="182" t="s">
        <v>259</v>
      </c>
      <c r="E141" s="183" t="s">
        <v>3008</v>
      </c>
      <c r="F141" s="184" t="s">
        <v>5027</v>
      </c>
      <c r="G141" s="185" t="s">
        <v>422</v>
      </c>
      <c r="H141" s="186">
        <v>108</v>
      </c>
      <c r="I141" s="187"/>
      <c r="J141" s="188">
        <f>ROUND(I141*H141,2)</f>
        <v>0</v>
      </c>
      <c r="K141" s="184" t="s">
        <v>1</v>
      </c>
      <c r="L141" s="39"/>
      <c r="M141" s="189" t="s">
        <v>1</v>
      </c>
      <c r="N141" s="190" t="s">
        <v>40</v>
      </c>
      <c r="O141" s="77"/>
      <c r="P141" s="191">
        <f>O141*H141</f>
        <v>0</v>
      </c>
      <c r="Q141" s="191">
        <v>0</v>
      </c>
      <c r="R141" s="191">
        <f>Q141*H141</f>
        <v>0</v>
      </c>
      <c r="S141" s="191">
        <v>0</v>
      </c>
      <c r="T141" s="192">
        <f>S141*H141</f>
        <v>0</v>
      </c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R141" s="193" t="s">
        <v>108</v>
      </c>
      <c r="AT141" s="193" t="s">
        <v>259</v>
      </c>
      <c r="AU141" s="193" t="s">
        <v>82</v>
      </c>
      <c r="AY141" s="19" t="s">
        <v>257</v>
      </c>
      <c r="BE141" s="194">
        <f>IF(N141="základní",J141,0)</f>
        <v>0</v>
      </c>
      <c r="BF141" s="194">
        <f>IF(N141="snížená",J141,0)</f>
        <v>0</v>
      </c>
      <c r="BG141" s="194">
        <f>IF(N141="zákl. přenesená",J141,0)</f>
        <v>0</v>
      </c>
      <c r="BH141" s="194">
        <f>IF(N141="sníž. přenesená",J141,0)</f>
        <v>0</v>
      </c>
      <c r="BI141" s="194">
        <f>IF(N141="nulová",J141,0)</f>
        <v>0</v>
      </c>
      <c r="BJ141" s="19" t="s">
        <v>82</v>
      </c>
      <c r="BK141" s="194">
        <f>ROUND(I141*H141,2)</f>
        <v>0</v>
      </c>
      <c r="BL141" s="19" t="s">
        <v>108</v>
      </c>
      <c r="BM141" s="193" t="s">
        <v>388</v>
      </c>
    </row>
    <row r="142" s="2" customFormat="1">
      <c r="A142" s="38"/>
      <c r="B142" s="39"/>
      <c r="C142" s="38"/>
      <c r="D142" s="196" t="s">
        <v>1062</v>
      </c>
      <c r="E142" s="38"/>
      <c r="F142" s="237" t="s">
        <v>5028</v>
      </c>
      <c r="G142" s="38"/>
      <c r="H142" s="38"/>
      <c r="I142" s="238"/>
      <c r="J142" s="38"/>
      <c r="K142" s="38"/>
      <c r="L142" s="39"/>
      <c r="M142" s="239"/>
      <c r="N142" s="240"/>
      <c r="O142" s="77"/>
      <c r="P142" s="77"/>
      <c r="Q142" s="77"/>
      <c r="R142" s="77"/>
      <c r="S142" s="77"/>
      <c r="T142" s="78"/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T142" s="19" t="s">
        <v>1062</v>
      </c>
      <c r="AU142" s="19" t="s">
        <v>82</v>
      </c>
    </row>
    <row r="143" s="2" customFormat="1" ht="16.5" customHeight="1">
      <c r="A143" s="38"/>
      <c r="B143" s="181"/>
      <c r="C143" s="182" t="s">
        <v>327</v>
      </c>
      <c r="D143" s="182" t="s">
        <v>259</v>
      </c>
      <c r="E143" s="183" t="s">
        <v>3011</v>
      </c>
      <c r="F143" s="184" t="s">
        <v>3652</v>
      </c>
      <c r="G143" s="185" t="s">
        <v>2505</v>
      </c>
      <c r="H143" s="186">
        <v>8</v>
      </c>
      <c r="I143" s="187"/>
      <c r="J143" s="188">
        <f>ROUND(I143*H143,2)</f>
        <v>0</v>
      </c>
      <c r="K143" s="184" t="s">
        <v>1</v>
      </c>
      <c r="L143" s="39"/>
      <c r="M143" s="189" t="s">
        <v>1</v>
      </c>
      <c r="N143" s="190" t="s">
        <v>40</v>
      </c>
      <c r="O143" s="77"/>
      <c r="P143" s="191">
        <f>O143*H143</f>
        <v>0</v>
      </c>
      <c r="Q143" s="191">
        <v>0</v>
      </c>
      <c r="R143" s="191">
        <f>Q143*H143</f>
        <v>0</v>
      </c>
      <c r="S143" s="191">
        <v>0</v>
      </c>
      <c r="T143" s="192">
        <f>S143*H143</f>
        <v>0</v>
      </c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R143" s="193" t="s">
        <v>108</v>
      </c>
      <c r="AT143" s="193" t="s">
        <v>259</v>
      </c>
      <c r="AU143" s="193" t="s">
        <v>82</v>
      </c>
      <c r="AY143" s="19" t="s">
        <v>257</v>
      </c>
      <c r="BE143" s="194">
        <f>IF(N143="základní",J143,0)</f>
        <v>0</v>
      </c>
      <c r="BF143" s="194">
        <f>IF(N143="snížená",J143,0)</f>
        <v>0</v>
      </c>
      <c r="BG143" s="194">
        <f>IF(N143="zákl. přenesená",J143,0)</f>
        <v>0</v>
      </c>
      <c r="BH143" s="194">
        <f>IF(N143="sníž. přenesená",J143,0)</f>
        <v>0</v>
      </c>
      <c r="BI143" s="194">
        <f>IF(N143="nulová",J143,0)</f>
        <v>0</v>
      </c>
      <c r="BJ143" s="19" t="s">
        <v>82</v>
      </c>
      <c r="BK143" s="194">
        <f>ROUND(I143*H143,2)</f>
        <v>0</v>
      </c>
      <c r="BL143" s="19" t="s">
        <v>108</v>
      </c>
      <c r="BM143" s="193" t="s">
        <v>402</v>
      </c>
    </row>
    <row r="144" s="2" customFormat="1">
      <c r="A144" s="38"/>
      <c r="B144" s="39"/>
      <c r="C144" s="38"/>
      <c r="D144" s="196" t="s">
        <v>1062</v>
      </c>
      <c r="E144" s="38"/>
      <c r="F144" s="237" t="s">
        <v>5029</v>
      </c>
      <c r="G144" s="38"/>
      <c r="H144" s="38"/>
      <c r="I144" s="238"/>
      <c r="J144" s="38"/>
      <c r="K144" s="38"/>
      <c r="L144" s="39"/>
      <c r="M144" s="239"/>
      <c r="N144" s="240"/>
      <c r="O144" s="77"/>
      <c r="P144" s="77"/>
      <c r="Q144" s="77"/>
      <c r="R144" s="77"/>
      <c r="S144" s="77"/>
      <c r="T144" s="78"/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T144" s="19" t="s">
        <v>1062</v>
      </c>
      <c r="AU144" s="19" t="s">
        <v>82</v>
      </c>
    </row>
    <row r="145" s="2" customFormat="1" ht="16.5" customHeight="1">
      <c r="A145" s="38"/>
      <c r="B145" s="181"/>
      <c r="C145" s="182" t="s">
        <v>334</v>
      </c>
      <c r="D145" s="182" t="s">
        <v>259</v>
      </c>
      <c r="E145" s="183" t="s">
        <v>3014</v>
      </c>
      <c r="F145" s="184" t="s">
        <v>5030</v>
      </c>
      <c r="G145" s="185" t="s">
        <v>2505</v>
      </c>
      <c r="H145" s="186">
        <v>8</v>
      </c>
      <c r="I145" s="187"/>
      <c r="J145" s="188">
        <f>ROUND(I145*H145,2)</f>
        <v>0</v>
      </c>
      <c r="K145" s="184" t="s">
        <v>1</v>
      </c>
      <c r="L145" s="39"/>
      <c r="M145" s="189" t="s">
        <v>1</v>
      </c>
      <c r="N145" s="190" t="s">
        <v>40</v>
      </c>
      <c r="O145" s="77"/>
      <c r="P145" s="191">
        <f>O145*H145</f>
        <v>0</v>
      </c>
      <c r="Q145" s="191">
        <v>0</v>
      </c>
      <c r="R145" s="191">
        <f>Q145*H145</f>
        <v>0</v>
      </c>
      <c r="S145" s="191">
        <v>0</v>
      </c>
      <c r="T145" s="192">
        <f>S145*H145</f>
        <v>0</v>
      </c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  <c r="AR145" s="193" t="s">
        <v>108</v>
      </c>
      <c r="AT145" s="193" t="s">
        <v>259</v>
      </c>
      <c r="AU145" s="193" t="s">
        <v>82</v>
      </c>
      <c r="AY145" s="19" t="s">
        <v>257</v>
      </c>
      <c r="BE145" s="194">
        <f>IF(N145="základní",J145,0)</f>
        <v>0</v>
      </c>
      <c r="BF145" s="194">
        <f>IF(N145="snížená",J145,0)</f>
        <v>0</v>
      </c>
      <c r="BG145" s="194">
        <f>IF(N145="zákl. přenesená",J145,0)</f>
        <v>0</v>
      </c>
      <c r="BH145" s="194">
        <f>IF(N145="sníž. přenesená",J145,0)</f>
        <v>0</v>
      </c>
      <c r="BI145" s="194">
        <f>IF(N145="nulová",J145,0)</f>
        <v>0</v>
      </c>
      <c r="BJ145" s="19" t="s">
        <v>82</v>
      </c>
      <c r="BK145" s="194">
        <f>ROUND(I145*H145,2)</f>
        <v>0</v>
      </c>
      <c r="BL145" s="19" t="s">
        <v>108</v>
      </c>
      <c r="BM145" s="193" t="s">
        <v>413</v>
      </c>
    </row>
    <row r="146" s="2" customFormat="1">
      <c r="A146" s="38"/>
      <c r="B146" s="39"/>
      <c r="C146" s="38"/>
      <c r="D146" s="196" t="s">
        <v>1062</v>
      </c>
      <c r="E146" s="38"/>
      <c r="F146" s="237" t="s">
        <v>5029</v>
      </c>
      <c r="G146" s="38"/>
      <c r="H146" s="38"/>
      <c r="I146" s="238"/>
      <c r="J146" s="38"/>
      <c r="K146" s="38"/>
      <c r="L146" s="39"/>
      <c r="M146" s="239"/>
      <c r="N146" s="240"/>
      <c r="O146" s="77"/>
      <c r="P146" s="77"/>
      <c r="Q146" s="77"/>
      <c r="R146" s="77"/>
      <c r="S146" s="77"/>
      <c r="T146" s="78"/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  <c r="AT146" s="19" t="s">
        <v>1062</v>
      </c>
      <c r="AU146" s="19" t="s">
        <v>82</v>
      </c>
    </row>
    <row r="147" s="2" customFormat="1" ht="21.75" customHeight="1">
      <c r="A147" s="38"/>
      <c r="B147" s="181"/>
      <c r="C147" s="182" t="s">
        <v>343</v>
      </c>
      <c r="D147" s="182" t="s">
        <v>259</v>
      </c>
      <c r="E147" s="183" t="s">
        <v>3017</v>
      </c>
      <c r="F147" s="184" t="s">
        <v>3022</v>
      </c>
      <c r="G147" s="185" t="s">
        <v>416</v>
      </c>
      <c r="H147" s="186">
        <v>1</v>
      </c>
      <c r="I147" s="187"/>
      <c r="J147" s="188">
        <f>ROUND(I147*H147,2)</f>
        <v>0</v>
      </c>
      <c r="K147" s="184" t="s">
        <v>1</v>
      </c>
      <c r="L147" s="39"/>
      <c r="M147" s="189" t="s">
        <v>1</v>
      </c>
      <c r="N147" s="190" t="s">
        <v>40</v>
      </c>
      <c r="O147" s="77"/>
      <c r="P147" s="191">
        <f>O147*H147</f>
        <v>0</v>
      </c>
      <c r="Q147" s="191">
        <v>0</v>
      </c>
      <c r="R147" s="191">
        <f>Q147*H147</f>
        <v>0</v>
      </c>
      <c r="S147" s="191">
        <v>0</v>
      </c>
      <c r="T147" s="192">
        <f>S147*H147</f>
        <v>0</v>
      </c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  <c r="AR147" s="193" t="s">
        <v>108</v>
      </c>
      <c r="AT147" s="193" t="s">
        <v>259</v>
      </c>
      <c r="AU147" s="193" t="s">
        <v>82</v>
      </c>
      <c r="AY147" s="19" t="s">
        <v>257</v>
      </c>
      <c r="BE147" s="194">
        <f>IF(N147="základní",J147,0)</f>
        <v>0</v>
      </c>
      <c r="BF147" s="194">
        <f>IF(N147="snížená",J147,0)</f>
        <v>0</v>
      </c>
      <c r="BG147" s="194">
        <f>IF(N147="zákl. přenesená",J147,0)</f>
        <v>0</v>
      </c>
      <c r="BH147" s="194">
        <f>IF(N147="sníž. přenesená",J147,0)</f>
        <v>0</v>
      </c>
      <c r="BI147" s="194">
        <f>IF(N147="nulová",J147,0)</f>
        <v>0</v>
      </c>
      <c r="BJ147" s="19" t="s">
        <v>82</v>
      </c>
      <c r="BK147" s="194">
        <f>ROUND(I147*H147,2)</f>
        <v>0</v>
      </c>
      <c r="BL147" s="19" t="s">
        <v>108</v>
      </c>
      <c r="BM147" s="193" t="s">
        <v>427</v>
      </c>
    </row>
    <row r="148" s="2" customFormat="1">
      <c r="A148" s="38"/>
      <c r="B148" s="39"/>
      <c r="C148" s="38"/>
      <c r="D148" s="196" t="s">
        <v>1062</v>
      </c>
      <c r="E148" s="38"/>
      <c r="F148" s="237" t="s">
        <v>5022</v>
      </c>
      <c r="G148" s="38"/>
      <c r="H148" s="38"/>
      <c r="I148" s="238"/>
      <c r="J148" s="38"/>
      <c r="K148" s="38"/>
      <c r="L148" s="39"/>
      <c r="M148" s="239"/>
      <c r="N148" s="240"/>
      <c r="O148" s="77"/>
      <c r="P148" s="77"/>
      <c r="Q148" s="77"/>
      <c r="R148" s="77"/>
      <c r="S148" s="77"/>
      <c r="T148" s="78"/>
      <c r="U148" s="38"/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  <c r="AT148" s="19" t="s">
        <v>1062</v>
      </c>
      <c r="AU148" s="19" t="s">
        <v>82</v>
      </c>
    </row>
    <row r="149" s="2" customFormat="1" ht="16.5" customHeight="1">
      <c r="A149" s="38"/>
      <c r="B149" s="181"/>
      <c r="C149" s="182" t="s">
        <v>350</v>
      </c>
      <c r="D149" s="182" t="s">
        <v>259</v>
      </c>
      <c r="E149" s="183" t="s">
        <v>3019</v>
      </c>
      <c r="F149" s="184" t="s">
        <v>3660</v>
      </c>
      <c r="G149" s="185" t="s">
        <v>2505</v>
      </c>
      <c r="H149" s="186">
        <v>8</v>
      </c>
      <c r="I149" s="187"/>
      <c r="J149" s="188">
        <f>ROUND(I149*H149,2)</f>
        <v>0</v>
      </c>
      <c r="K149" s="184" t="s">
        <v>1</v>
      </c>
      <c r="L149" s="39"/>
      <c r="M149" s="189" t="s">
        <v>1</v>
      </c>
      <c r="N149" s="190" t="s">
        <v>40</v>
      </c>
      <c r="O149" s="77"/>
      <c r="P149" s="191">
        <f>O149*H149</f>
        <v>0</v>
      </c>
      <c r="Q149" s="191">
        <v>0</v>
      </c>
      <c r="R149" s="191">
        <f>Q149*H149</f>
        <v>0</v>
      </c>
      <c r="S149" s="191">
        <v>0</v>
      </c>
      <c r="T149" s="192">
        <f>S149*H149</f>
        <v>0</v>
      </c>
      <c r="U149" s="38"/>
      <c r="V149" s="38"/>
      <c r="W149" s="38"/>
      <c r="X149" s="38"/>
      <c r="Y149" s="38"/>
      <c r="Z149" s="38"/>
      <c r="AA149" s="38"/>
      <c r="AB149" s="38"/>
      <c r="AC149" s="38"/>
      <c r="AD149" s="38"/>
      <c r="AE149" s="38"/>
      <c r="AR149" s="193" t="s">
        <v>108</v>
      </c>
      <c r="AT149" s="193" t="s">
        <v>259</v>
      </c>
      <c r="AU149" s="193" t="s">
        <v>82</v>
      </c>
      <c r="AY149" s="19" t="s">
        <v>257</v>
      </c>
      <c r="BE149" s="194">
        <f>IF(N149="základní",J149,0)</f>
        <v>0</v>
      </c>
      <c r="BF149" s="194">
        <f>IF(N149="snížená",J149,0)</f>
        <v>0</v>
      </c>
      <c r="BG149" s="194">
        <f>IF(N149="zákl. přenesená",J149,0)</f>
        <v>0</v>
      </c>
      <c r="BH149" s="194">
        <f>IF(N149="sníž. přenesená",J149,0)</f>
        <v>0</v>
      </c>
      <c r="BI149" s="194">
        <f>IF(N149="nulová",J149,0)</f>
        <v>0</v>
      </c>
      <c r="BJ149" s="19" t="s">
        <v>82</v>
      </c>
      <c r="BK149" s="194">
        <f>ROUND(I149*H149,2)</f>
        <v>0</v>
      </c>
      <c r="BL149" s="19" t="s">
        <v>108</v>
      </c>
      <c r="BM149" s="193" t="s">
        <v>439</v>
      </c>
    </row>
    <row r="150" s="2" customFormat="1">
      <c r="A150" s="38"/>
      <c r="B150" s="39"/>
      <c r="C150" s="38"/>
      <c r="D150" s="196" t="s">
        <v>1062</v>
      </c>
      <c r="E150" s="38"/>
      <c r="F150" s="237" t="s">
        <v>5029</v>
      </c>
      <c r="G150" s="38"/>
      <c r="H150" s="38"/>
      <c r="I150" s="238"/>
      <c r="J150" s="38"/>
      <c r="K150" s="38"/>
      <c r="L150" s="39"/>
      <c r="M150" s="239"/>
      <c r="N150" s="240"/>
      <c r="O150" s="77"/>
      <c r="P150" s="77"/>
      <c r="Q150" s="77"/>
      <c r="R150" s="77"/>
      <c r="S150" s="77"/>
      <c r="T150" s="78"/>
      <c r="U150" s="38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  <c r="AT150" s="19" t="s">
        <v>1062</v>
      </c>
      <c r="AU150" s="19" t="s">
        <v>82</v>
      </c>
    </row>
    <row r="151" s="2" customFormat="1" ht="16.5" customHeight="1">
      <c r="A151" s="38"/>
      <c r="B151" s="181"/>
      <c r="C151" s="182" t="s">
        <v>8</v>
      </c>
      <c r="D151" s="182" t="s">
        <v>259</v>
      </c>
      <c r="E151" s="183" t="s">
        <v>3021</v>
      </c>
      <c r="F151" s="184" t="s">
        <v>3024</v>
      </c>
      <c r="G151" s="185" t="s">
        <v>2505</v>
      </c>
      <c r="H151" s="186">
        <v>2</v>
      </c>
      <c r="I151" s="187"/>
      <c r="J151" s="188">
        <f>ROUND(I151*H151,2)</f>
        <v>0</v>
      </c>
      <c r="K151" s="184" t="s">
        <v>1</v>
      </c>
      <c r="L151" s="39"/>
      <c r="M151" s="189" t="s">
        <v>1</v>
      </c>
      <c r="N151" s="190" t="s">
        <v>40</v>
      </c>
      <c r="O151" s="77"/>
      <c r="P151" s="191">
        <f>O151*H151</f>
        <v>0</v>
      </c>
      <c r="Q151" s="191">
        <v>0</v>
      </c>
      <c r="R151" s="191">
        <f>Q151*H151</f>
        <v>0</v>
      </c>
      <c r="S151" s="191">
        <v>0</v>
      </c>
      <c r="T151" s="192">
        <f>S151*H151</f>
        <v>0</v>
      </c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  <c r="AR151" s="193" t="s">
        <v>108</v>
      </c>
      <c r="AT151" s="193" t="s">
        <v>259</v>
      </c>
      <c r="AU151" s="193" t="s">
        <v>82</v>
      </c>
      <c r="AY151" s="19" t="s">
        <v>257</v>
      </c>
      <c r="BE151" s="194">
        <f>IF(N151="základní",J151,0)</f>
        <v>0</v>
      </c>
      <c r="BF151" s="194">
        <f>IF(N151="snížená",J151,0)</f>
        <v>0</v>
      </c>
      <c r="BG151" s="194">
        <f>IF(N151="zákl. přenesená",J151,0)</f>
        <v>0</v>
      </c>
      <c r="BH151" s="194">
        <f>IF(N151="sníž. přenesená",J151,0)</f>
        <v>0</v>
      </c>
      <c r="BI151" s="194">
        <f>IF(N151="nulová",J151,0)</f>
        <v>0</v>
      </c>
      <c r="BJ151" s="19" t="s">
        <v>82</v>
      </c>
      <c r="BK151" s="194">
        <f>ROUND(I151*H151,2)</f>
        <v>0</v>
      </c>
      <c r="BL151" s="19" t="s">
        <v>108</v>
      </c>
      <c r="BM151" s="193" t="s">
        <v>450</v>
      </c>
    </row>
    <row r="152" s="2" customFormat="1">
      <c r="A152" s="38"/>
      <c r="B152" s="39"/>
      <c r="C152" s="38"/>
      <c r="D152" s="196" t="s">
        <v>1062</v>
      </c>
      <c r="E152" s="38"/>
      <c r="F152" s="237" t="s">
        <v>5031</v>
      </c>
      <c r="G152" s="38"/>
      <c r="H152" s="38"/>
      <c r="I152" s="238"/>
      <c r="J152" s="38"/>
      <c r="K152" s="38"/>
      <c r="L152" s="39"/>
      <c r="M152" s="239"/>
      <c r="N152" s="240"/>
      <c r="O152" s="77"/>
      <c r="P152" s="77"/>
      <c r="Q152" s="77"/>
      <c r="R152" s="77"/>
      <c r="S152" s="77"/>
      <c r="T152" s="78"/>
      <c r="U152" s="38"/>
      <c r="V152" s="38"/>
      <c r="W152" s="38"/>
      <c r="X152" s="38"/>
      <c r="Y152" s="38"/>
      <c r="Z152" s="38"/>
      <c r="AA152" s="38"/>
      <c r="AB152" s="38"/>
      <c r="AC152" s="38"/>
      <c r="AD152" s="38"/>
      <c r="AE152" s="38"/>
      <c r="AT152" s="19" t="s">
        <v>1062</v>
      </c>
      <c r="AU152" s="19" t="s">
        <v>82</v>
      </c>
    </row>
    <row r="153" s="2" customFormat="1" ht="16.5" customHeight="1">
      <c r="A153" s="38"/>
      <c r="B153" s="181"/>
      <c r="C153" s="182" t="s">
        <v>364</v>
      </c>
      <c r="D153" s="182" t="s">
        <v>259</v>
      </c>
      <c r="E153" s="183" t="s">
        <v>3023</v>
      </c>
      <c r="F153" s="184" t="s">
        <v>3026</v>
      </c>
      <c r="G153" s="185" t="s">
        <v>416</v>
      </c>
      <c r="H153" s="186">
        <v>1</v>
      </c>
      <c r="I153" s="187"/>
      <c r="J153" s="188">
        <f>ROUND(I153*H153,2)</f>
        <v>0</v>
      </c>
      <c r="K153" s="184" t="s">
        <v>1</v>
      </c>
      <c r="L153" s="39"/>
      <c r="M153" s="189" t="s">
        <v>1</v>
      </c>
      <c r="N153" s="190" t="s">
        <v>40</v>
      </c>
      <c r="O153" s="77"/>
      <c r="P153" s="191">
        <f>O153*H153</f>
        <v>0</v>
      </c>
      <c r="Q153" s="191">
        <v>0</v>
      </c>
      <c r="R153" s="191">
        <f>Q153*H153</f>
        <v>0</v>
      </c>
      <c r="S153" s="191">
        <v>0</v>
      </c>
      <c r="T153" s="192">
        <f>S153*H153</f>
        <v>0</v>
      </c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  <c r="AR153" s="193" t="s">
        <v>108</v>
      </c>
      <c r="AT153" s="193" t="s">
        <v>259</v>
      </c>
      <c r="AU153" s="193" t="s">
        <v>82</v>
      </c>
      <c r="AY153" s="19" t="s">
        <v>257</v>
      </c>
      <c r="BE153" s="194">
        <f>IF(N153="základní",J153,0)</f>
        <v>0</v>
      </c>
      <c r="BF153" s="194">
        <f>IF(N153="snížená",J153,0)</f>
        <v>0</v>
      </c>
      <c r="BG153" s="194">
        <f>IF(N153="zákl. přenesená",J153,0)</f>
        <v>0</v>
      </c>
      <c r="BH153" s="194">
        <f>IF(N153="sníž. přenesená",J153,0)</f>
        <v>0</v>
      </c>
      <c r="BI153" s="194">
        <f>IF(N153="nulová",J153,0)</f>
        <v>0</v>
      </c>
      <c r="BJ153" s="19" t="s">
        <v>82</v>
      </c>
      <c r="BK153" s="194">
        <f>ROUND(I153*H153,2)</f>
        <v>0</v>
      </c>
      <c r="BL153" s="19" t="s">
        <v>108</v>
      </c>
      <c r="BM153" s="193" t="s">
        <v>462</v>
      </c>
    </row>
    <row r="154" s="2" customFormat="1">
      <c r="A154" s="38"/>
      <c r="B154" s="39"/>
      <c r="C154" s="38"/>
      <c r="D154" s="196" t="s">
        <v>1062</v>
      </c>
      <c r="E154" s="38"/>
      <c r="F154" s="237" t="s">
        <v>5022</v>
      </c>
      <c r="G154" s="38"/>
      <c r="H154" s="38"/>
      <c r="I154" s="238"/>
      <c r="J154" s="38"/>
      <c r="K154" s="38"/>
      <c r="L154" s="39"/>
      <c r="M154" s="239"/>
      <c r="N154" s="240"/>
      <c r="O154" s="77"/>
      <c r="P154" s="77"/>
      <c r="Q154" s="77"/>
      <c r="R154" s="77"/>
      <c r="S154" s="77"/>
      <c r="T154" s="78"/>
      <c r="U154" s="38"/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  <c r="AT154" s="19" t="s">
        <v>1062</v>
      </c>
      <c r="AU154" s="19" t="s">
        <v>82</v>
      </c>
    </row>
    <row r="155" s="2" customFormat="1" ht="16.5" customHeight="1">
      <c r="A155" s="38"/>
      <c r="B155" s="181"/>
      <c r="C155" s="182" t="s">
        <v>368</v>
      </c>
      <c r="D155" s="182" t="s">
        <v>259</v>
      </c>
      <c r="E155" s="183" t="s">
        <v>3025</v>
      </c>
      <c r="F155" s="184" t="s">
        <v>3028</v>
      </c>
      <c r="G155" s="185" t="s">
        <v>416</v>
      </c>
      <c r="H155" s="186">
        <v>1</v>
      </c>
      <c r="I155" s="187"/>
      <c r="J155" s="188">
        <f>ROUND(I155*H155,2)</f>
        <v>0</v>
      </c>
      <c r="K155" s="184" t="s">
        <v>1</v>
      </c>
      <c r="L155" s="39"/>
      <c r="M155" s="189" t="s">
        <v>1</v>
      </c>
      <c r="N155" s="190" t="s">
        <v>40</v>
      </c>
      <c r="O155" s="77"/>
      <c r="P155" s="191">
        <f>O155*H155</f>
        <v>0</v>
      </c>
      <c r="Q155" s="191">
        <v>0</v>
      </c>
      <c r="R155" s="191">
        <f>Q155*H155</f>
        <v>0</v>
      </c>
      <c r="S155" s="191">
        <v>0</v>
      </c>
      <c r="T155" s="192">
        <f>S155*H155</f>
        <v>0</v>
      </c>
      <c r="U155" s="38"/>
      <c r="V155" s="38"/>
      <c r="W155" s="38"/>
      <c r="X155" s="38"/>
      <c r="Y155" s="38"/>
      <c r="Z155" s="38"/>
      <c r="AA155" s="38"/>
      <c r="AB155" s="38"/>
      <c r="AC155" s="38"/>
      <c r="AD155" s="38"/>
      <c r="AE155" s="38"/>
      <c r="AR155" s="193" t="s">
        <v>108</v>
      </c>
      <c r="AT155" s="193" t="s">
        <v>259</v>
      </c>
      <c r="AU155" s="193" t="s">
        <v>82</v>
      </c>
      <c r="AY155" s="19" t="s">
        <v>257</v>
      </c>
      <c r="BE155" s="194">
        <f>IF(N155="základní",J155,0)</f>
        <v>0</v>
      </c>
      <c r="BF155" s="194">
        <f>IF(N155="snížená",J155,0)</f>
        <v>0</v>
      </c>
      <c r="BG155" s="194">
        <f>IF(N155="zákl. přenesená",J155,0)</f>
        <v>0</v>
      </c>
      <c r="BH155" s="194">
        <f>IF(N155="sníž. přenesená",J155,0)</f>
        <v>0</v>
      </c>
      <c r="BI155" s="194">
        <f>IF(N155="nulová",J155,0)</f>
        <v>0</v>
      </c>
      <c r="BJ155" s="19" t="s">
        <v>82</v>
      </c>
      <c r="BK155" s="194">
        <f>ROUND(I155*H155,2)</f>
        <v>0</v>
      </c>
      <c r="BL155" s="19" t="s">
        <v>108</v>
      </c>
      <c r="BM155" s="193" t="s">
        <v>476</v>
      </c>
    </row>
    <row r="156" s="2" customFormat="1">
      <c r="A156" s="38"/>
      <c r="B156" s="39"/>
      <c r="C156" s="38"/>
      <c r="D156" s="196" t="s">
        <v>1062</v>
      </c>
      <c r="E156" s="38"/>
      <c r="F156" s="237" t="s">
        <v>5022</v>
      </c>
      <c r="G156" s="38"/>
      <c r="H156" s="38"/>
      <c r="I156" s="238"/>
      <c r="J156" s="38"/>
      <c r="K156" s="38"/>
      <c r="L156" s="39"/>
      <c r="M156" s="247"/>
      <c r="N156" s="248"/>
      <c r="O156" s="243"/>
      <c r="P156" s="243"/>
      <c r="Q156" s="243"/>
      <c r="R156" s="243"/>
      <c r="S156" s="243"/>
      <c r="T156" s="249"/>
      <c r="U156" s="38"/>
      <c r="V156" s="38"/>
      <c r="W156" s="38"/>
      <c r="X156" s="38"/>
      <c r="Y156" s="38"/>
      <c r="Z156" s="38"/>
      <c r="AA156" s="38"/>
      <c r="AB156" s="38"/>
      <c r="AC156" s="38"/>
      <c r="AD156" s="38"/>
      <c r="AE156" s="38"/>
      <c r="AT156" s="19" t="s">
        <v>1062</v>
      </c>
      <c r="AU156" s="19" t="s">
        <v>82</v>
      </c>
    </row>
    <row r="157" s="2" customFormat="1" ht="6.96" customHeight="1">
      <c r="A157" s="38"/>
      <c r="B157" s="60"/>
      <c r="C157" s="61"/>
      <c r="D157" s="61"/>
      <c r="E157" s="61"/>
      <c r="F157" s="61"/>
      <c r="G157" s="61"/>
      <c r="H157" s="61"/>
      <c r="I157" s="61"/>
      <c r="J157" s="61"/>
      <c r="K157" s="61"/>
      <c r="L157" s="39"/>
      <c r="M157" s="38"/>
      <c r="O157" s="38"/>
      <c r="P157" s="38"/>
      <c r="Q157" s="38"/>
      <c r="R157" s="38"/>
      <c r="S157" s="38"/>
      <c r="T157" s="38"/>
      <c r="U157" s="38"/>
      <c r="V157" s="38"/>
      <c r="W157" s="38"/>
      <c r="X157" s="38"/>
      <c r="Y157" s="38"/>
      <c r="Z157" s="38"/>
      <c r="AA157" s="38"/>
      <c r="AB157" s="38"/>
      <c r="AC157" s="38"/>
      <c r="AD157" s="38"/>
      <c r="AE157" s="38"/>
    </row>
  </sheetData>
  <autoFilter ref="C124:K156"/>
  <mergeCells count="15">
    <mergeCell ref="E7:H7"/>
    <mergeCell ref="E11:H11"/>
    <mergeCell ref="E9:H9"/>
    <mergeCell ref="E13:H13"/>
    <mergeCell ref="E22:H22"/>
    <mergeCell ref="E31:H31"/>
    <mergeCell ref="E85:H85"/>
    <mergeCell ref="E89:H89"/>
    <mergeCell ref="E87:H87"/>
    <mergeCell ref="E91:H91"/>
    <mergeCell ref="E111:H111"/>
    <mergeCell ref="E115:H115"/>
    <mergeCell ref="E113:H113"/>
    <mergeCell ref="E117:H117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38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8" t="s">
        <v>5</v>
      </c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194</v>
      </c>
    </row>
    <row r="3" s="1" customFormat="1" ht="6.96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2"/>
      <c r="AT3" s="19" t="s">
        <v>85</v>
      </c>
    </row>
    <row r="4" s="1" customFormat="1" ht="24.96" customHeight="1">
      <c r="B4" s="22"/>
      <c r="D4" s="23" t="s">
        <v>198</v>
      </c>
      <c r="L4" s="22"/>
      <c r="M4" s="130" t="s">
        <v>10</v>
      </c>
      <c r="AT4" s="19" t="s">
        <v>3</v>
      </c>
    </row>
    <row r="5" s="1" customFormat="1" ht="6.96" customHeight="1">
      <c r="B5" s="22"/>
      <c r="L5" s="22"/>
    </row>
    <row r="6" s="1" customFormat="1" ht="12" customHeight="1">
      <c r="B6" s="22"/>
      <c r="D6" s="32" t="s">
        <v>16</v>
      </c>
      <c r="L6" s="22"/>
    </row>
    <row r="7" s="1" customFormat="1" ht="16.5" customHeight="1">
      <c r="B7" s="22"/>
      <c r="E7" s="131" t="str">
        <f>'Rekapitulace stavby'!K6</f>
        <v>FNOL Novostavba Pavilonu B</v>
      </c>
      <c r="F7" s="32"/>
      <c r="G7" s="32"/>
      <c r="H7" s="32"/>
      <c r="L7" s="22"/>
    </row>
    <row r="8" s="1" customFormat="1" ht="12" customHeight="1">
      <c r="B8" s="22"/>
      <c r="D8" s="32" t="s">
        <v>199</v>
      </c>
      <c r="L8" s="22"/>
    </row>
    <row r="9" s="2" customFormat="1" ht="16.5" customHeight="1">
      <c r="A9" s="38"/>
      <c r="B9" s="39"/>
      <c r="C9" s="38"/>
      <c r="D9" s="38"/>
      <c r="E9" s="131" t="s">
        <v>200</v>
      </c>
      <c r="F9" s="38"/>
      <c r="G9" s="38"/>
      <c r="H9" s="38"/>
      <c r="I9" s="38"/>
      <c r="J9" s="38"/>
      <c r="K9" s="38"/>
      <c r="L9" s="55"/>
      <c r="S9" s="38"/>
      <c r="T9" s="38"/>
      <c r="U9" s="38"/>
      <c r="V9" s="38"/>
      <c r="W9" s="38"/>
      <c r="X9" s="38"/>
      <c r="Y9" s="38"/>
      <c r="Z9" s="38"/>
      <c r="AA9" s="38"/>
      <c r="AB9" s="38"/>
      <c r="AC9" s="38"/>
      <c r="AD9" s="38"/>
      <c r="AE9" s="38"/>
    </row>
    <row r="10" s="2" customFormat="1" ht="12" customHeight="1">
      <c r="A10" s="38"/>
      <c r="B10" s="39"/>
      <c r="C10" s="38"/>
      <c r="D10" s="32" t="s">
        <v>201</v>
      </c>
      <c r="E10" s="38"/>
      <c r="F10" s="38"/>
      <c r="G10" s="38"/>
      <c r="H10" s="38"/>
      <c r="I10" s="38"/>
      <c r="J10" s="38"/>
      <c r="K10" s="38"/>
      <c r="L10" s="55"/>
      <c r="S10" s="38"/>
      <c r="T10" s="38"/>
      <c r="U10" s="38"/>
      <c r="V10" s="38"/>
      <c r="W10" s="38"/>
      <c r="X10" s="38"/>
      <c r="Y10" s="38"/>
      <c r="Z10" s="38"/>
      <c r="AA10" s="38"/>
      <c r="AB10" s="38"/>
      <c r="AC10" s="38"/>
      <c r="AD10" s="38"/>
      <c r="AE10" s="38"/>
    </row>
    <row r="11" s="2" customFormat="1" ht="16.5" customHeight="1">
      <c r="A11" s="38"/>
      <c r="B11" s="39"/>
      <c r="C11" s="38"/>
      <c r="D11" s="38"/>
      <c r="E11" s="67" t="s">
        <v>5032</v>
      </c>
      <c r="F11" s="38"/>
      <c r="G11" s="38"/>
      <c r="H11" s="38"/>
      <c r="I11" s="38"/>
      <c r="J11" s="38"/>
      <c r="K11" s="38"/>
      <c r="L11" s="55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</row>
    <row r="12" s="2" customFormat="1">
      <c r="A12" s="38"/>
      <c r="B12" s="39"/>
      <c r="C12" s="38"/>
      <c r="D12" s="38"/>
      <c r="E12" s="38"/>
      <c r="F12" s="38"/>
      <c r="G12" s="38"/>
      <c r="H12" s="38"/>
      <c r="I12" s="38"/>
      <c r="J12" s="38"/>
      <c r="K12" s="38"/>
      <c r="L12" s="55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</row>
    <row r="13" s="2" customFormat="1" ht="12" customHeight="1">
      <c r="A13" s="38"/>
      <c r="B13" s="39"/>
      <c r="C13" s="38"/>
      <c r="D13" s="32" t="s">
        <v>18</v>
      </c>
      <c r="E13" s="38"/>
      <c r="F13" s="27" t="s">
        <v>1</v>
      </c>
      <c r="G13" s="38"/>
      <c r="H13" s="38"/>
      <c r="I13" s="32" t="s">
        <v>19</v>
      </c>
      <c r="J13" s="27" t="s">
        <v>1</v>
      </c>
      <c r="K13" s="38"/>
      <c r="L13" s="55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="2" customFormat="1" ht="12" customHeight="1">
      <c r="A14" s="38"/>
      <c r="B14" s="39"/>
      <c r="C14" s="38"/>
      <c r="D14" s="32" t="s">
        <v>20</v>
      </c>
      <c r="E14" s="38"/>
      <c r="F14" s="27" t="s">
        <v>21</v>
      </c>
      <c r="G14" s="38"/>
      <c r="H14" s="38"/>
      <c r="I14" s="32" t="s">
        <v>22</v>
      </c>
      <c r="J14" s="69" t="str">
        <f>'Rekapitulace stavby'!AN8</f>
        <v>8. 4. 2023</v>
      </c>
      <c r="K14" s="38"/>
      <c r="L14" s="55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="2" customFormat="1" ht="10.8" customHeight="1">
      <c r="A15" s="38"/>
      <c r="B15" s="39"/>
      <c r="C15" s="38"/>
      <c r="D15" s="38"/>
      <c r="E15" s="38"/>
      <c r="F15" s="38"/>
      <c r="G15" s="38"/>
      <c r="H15" s="38"/>
      <c r="I15" s="38"/>
      <c r="J15" s="38"/>
      <c r="K15" s="38"/>
      <c r="L15" s="55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6" s="2" customFormat="1" ht="12" customHeight="1">
      <c r="A16" s="38"/>
      <c r="B16" s="39"/>
      <c r="C16" s="38"/>
      <c r="D16" s="32" t="s">
        <v>24</v>
      </c>
      <c r="E16" s="38"/>
      <c r="F16" s="38"/>
      <c r="G16" s="38"/>
      <c r="H16" s="38"/>
      <c r="I16" s="32" t="s">
        <v>25</v>
      </c>
      <c r="J16" s="27" t="s">
        <v>1</v>
      </c>
      <c r="K16" s="38"/>
      <c r="L16" s="55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</row>
    <row r="17" s="2" customFormat="1" ht="18" customHeight="1">
      <c r="A17" s="38"/>
      <c r="B17" s="39"/>
      <c r="C17" s="38"/>
      <c r="D17" s="38"/>
      <c r="E17" s="27" t="s">
        <v>26</v>
      </c>
      <c r="F17" s="38"/>
      <c r="G17" s="38"/>
      <c r="H17" s="38"/>
      <c r="I17" s="32" t="s">
        <v>27</v>
      </c>
      <c r="J17" s="27" t="s">
        <v>1</v>
      </c>
      <c r="K17" s="38"/>
      <c r="L17" s="55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</row>
    <row r="18" s="2" customFormat="1" ht="6.96" customHeight="1">
      <c r="A18" s="38"/>
      <c r="B18" s="39"/>
      <c r="C18" s="38"/>
      <c r="D18" s="38"/>
      <c r="E18" s="38"/>
      <c r="F18" s="38"/>
      <c r="G18" s="38"/>
      <c r="H18" s="38"/>
      <c r="I18" s="38"/>
      <c r="J18" s="38"/>
      <c r="K18" s="38"/>
      <c r="L18" s="55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</row>
    <row r="19" s="2" customFormat="1" ht="12" customHeight="1">
      <c r="A19" s="38"/>
      <c r="B19" s="39"/>
      <c r="C19" s="38"/>
      <c r="D19" s="32" t="s">
        <v>28</v>
      </c>
      <c r="E19" s="38"/>
      <c r="F19" s="38"/>
      <c r="G19" s="38"/>
      <c r="H19" s="38"/>
      <c r="I19" s="32" t="s">
        <v>25</v>
      </c>
      <c r="J19" s="33" t="str">
        <f>'Rekapitulace stavby'!AN13</f>
        <v>Vyplň údaj</v>
      </c>
      <c r="K19" s="38"/>
      <c r="L19" s="55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</row>
    <row r="20" s="2" customFormat="1" ht="18" customHeight="1">
      <c r="A20" s="38"/>
      <c r="B20" s="39"/>
      <c r="C20" s="38"/>
      <c r="D20" s="38"/>
      <c r="E20" s="33" t="str">
        <f>'Rekapitulace stavby'!E14</f>
        <v>Vyplň údaj</v>
      </c>
      <c r="F20" s="27"/>
      <c r="G20" s="27"/>
      <c r="H20" s="27"/>
      <c r="I20" s="32" t="s">
        <v>27</v>
      </c>
      <c r="J20" s="33" t="str">
        <f>'Rekapitulace stavby'!AN14</f>
        <v>Vyplň údaj</v>
      </c>
      <c r="K20" s="38"/>
      <c r="L20" s="55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</row>
    <row r="21" s="2" customFormat="1" ht="6.96" customHeight="1">
      <c r="A21" s="38"/>
      <c r="B21" s="39"/>
      <c r="C21" s="38"/>
      <c r="D21" s="38"/>
      <c r="E21" s="38"/>
      <c r="F21" s="38"/>
      <c r="G21" s="38"/>
      <c r="H21" s="38"/>
      <c r="I21" s="38"/>
      <c r="J21" s="38"/>
      <c r="K21" s="38"/>
      <c r="L21" s="55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</row>
    <row r="22" s="2" customFormat="1" ht="12" customHeight="1">
      <c r="A22" s="38"/>
      <c r="B22" s="39"/>
      <c r="C22" s="38"/>
      <c r="D22" s="32" t="s">
        <v>30</v>
      </c>
      <c r="E22" s="38"/>
      <c r="F22" s="38"/>
      <c r="G22" s="38"/>
      <c r="H22" s="38"/>
      <c r="I22" s="32" t="s">
        <v>25</v>
      </c>
      <c r="J22" s="27" t="s">
        <v>1</v>
      </c>
      <c r="K22" s="38"/>
      <c r="L22" s="55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</row>
    <row r="23" s="2" customFormat="1" ht="18" customHeight="1">
      <c r="A23" s="38"/>
      <c r="B23" s="39"/>
      <c r="C23" s="38"/>
      <c r="D23" s="38"/>
      <c r="E23" s="27" t="s">
        <v>31</v>
      </c>
      <c r="F23" s="38"/>
      <c r="G23" s="38"/>
      <c r="H23" s="38"/>
      <c r="I23" s="32" t="s">
        <v>27</v>
      </c>
      <c r="J23" s="27" t="s">
        <v>1</v>
      </c>
      <c r="K23" s="38"/>
      <c r="L23" s="55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</row>
    <row r="24" s="2" customFormat="1" ht="6.96" customHeight="1">
      <c r="A24" s="38"/>
      <c r="B24" s="39"/>
      <c r="C24" s="38"/>
      <c r="D24" s="38"/>
      <c r="E24" s="38"/>
      <c r="F24" s="38"/>
      <c r="G24" s="38"/>
      <c r="H24" s="38"/>
      <c r="I24" s="38"/>
      <c r="J24" s="38"/>
      <c r="K24" s="38"/>
      <c r="L24" s="55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</row>
    <row r="25" s="2" customFormat="1" ht="12" customHeight="1">
      <c r="A25" s="38"/>
      <c r="B25" s="39"/>
      <c r="C25" s="38"/>
      <c r="D25" s="32" t="s">
        <v>33</v>
      </c>
      <c r="E25" s="38"/>
      <c r="F25" s="38"/>
      <c r="G25" s="38"/>
      <c r="H25" s="38"/>
      <c r="I25" s="32" t="s">
        <v>25</v>
      </c>
      <c r="J25" s="27" t="str">
        <f>IF('Rekapitulace stavby'!AN19="","",'Rekapitulace stavby'!AN19)</f>
        <v/>
      </c>
      <c r="K25" s="38"/>
      <c r="L25" s="55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</row>
    <row r="26" s="2" customFormat="1" ht="18" customHeight="1">
      <c r="A26" s="38"/>
      <c r="B26" s="39"/>
      <c r="C26" s="38"/>
      <c r="D26" s="38"/>
      <c r="E26" s="27" t="str">
        <f>IF('Rekapitulace stavby'!E20="","",'Rekapitulace stavby'!E20)</f>
        <v xml:space="preserve"> </v>
      </c>
      <c r="F26" s="38"/>
      <c r="G26" s="38"/>
      <c r="H26" s="38"/>
      <c r="I26" s="32" t="s">
        <v>27</v>
      </c>
      <c r="J26" s="27" t="str">
        <f>IF('Rekapitulace stavby'!AN20="","",'Rekapitulace stavby'!AN20)</f>
        <v/>
      </c>
      <c r="K26" s="38"/>
      <c r="L26" s="55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="2" customFormat="1" ht="6.96" customHeight="1">
      <c r="A27" s="38"/>
      <c r="B27" s="39"/>
      <c r="C27" s="38"/>
      <c r="D27" s="38"/>
      <c r="E27" s="38"/>
      <c r="F27" s="38"/>
      <c r="G27" s="38"/>
      <c r="H27" s="38"/>
      <c r="I27" s="38"/>
      <c r="J27" s="38"/>
      <c r="K27" s="38"/>
      <c r="L27" s="55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</row>
    <row r="28" s="2" customFormat="1" ht="12" customHeight="1">
      <c r="A28" s="38"/>
      <c r="B28" s="39"/>
      <c r="C28" s="38"/>
      <c r="D28" s="32" t="s">
        <v>34</v>
      </c>
      <c r="E28" s="38"/>
      <c r="F28" s="38"/>
      <c r="G28" s="38"/>
      <c r="H28" s="38"/>
      <c r="I28" s="38"/>
      <c r="J28" s="38"/>
      <c r="K28" s="38"/>
      <c r="L28" s="55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="8" customFormat="1" ht="16.5" customHeight="1">
      <c r="A29" s="133"/>
      <c r="B29" s="134"/>
      <c r="C29" s="133"/>
      <c r="D29" s="133"/>
      <c r="E29" s="36" t="s">
        <v>1</v>
      </c>
      <c r="F29" s="36"/>
      <c r="G29" s="36"/>
      <c r="H29" s="36"/>
      <c r="I29" s="133"/>
      <c r="J29" s="133"/>
      <c r="K29" s="133"/>
      <c r="L29" s="135"/>
      <c r="S29" s="133"/>
      <c r="T29" s="133"/>
      <c r="U29" s="133"/>
      <c r="V29" s="133"/>
      <c r="W29" s="133"/>
      <c r="X29" s="133"/>
      <c r="Y29" s="133"/>
      <c r="Z29" s="133"/>
      <c r="AA29" s="133"/>
      <c r="AB29" s="133"/>
      <c r="AC29" s="133"/>
      <c r="AD29" s="133"/>
      <c r="AE29" s="133"/>
    </row>
    <row r="30" s="2" customFormat="1" ht="6.96" customHeight="1">
      <c r="A30" s="38"/>
      <c r="B30" s="39"/>
      <c r="C30" s="38"/>
      <c r="D30" s="38"/>
      <c r="E30" s="38"/>
      <c r="F30" s="38"/>
      <c r="G30" s="38"/>
      <c r="H30" s="38"/>
      <c r="I30" s="38"/>
      <c r="J30" s="38"/>
      <c r="K30" s="38"/>
      <c r="L30" s="55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="2" customFormat="1" ht="6.96" customHeight="1">
      <c r="A31" s="38"/>
      <c r="B31" s="39"/>
      <c r="C31" s="38"/>
      <c r="D31" s="90"/>
      <c r="E31" s="90"/>
      <c r="F31" s="90"/>
      <c r="G31" s="90"/>
      <c r="H31" s="90"/>
      <c r="I31" s="90"/>
      <c r="J31" s="90"/>
      <c r="K31" s="90"/>
      <c r="L31" s="55"/>
      <c r="S31" s="38"/>
      <c r="T31" s="38"/>
      <c r="U31" s="38"/>
      <c r="V31" s="38"/>
      <c r="W31" s="38"/>
      <c r="X31" s="38"/>
      <c r="Y31" s="38"/>
      <c r="Z31" s="38"/>
      <c r="AA31" s="38"/>
      <c r="AB31" s="38"/>
      <c r="AC31" s="38"/>
      <c r="AD31" s="38"/>
      <c r="AE31" s="38"/>
    </row>
    <row r="32" s="2" customFormat="1" ht="25.44" customHeight="1">
      <c r="A32" s="38"/>
      <c r="B32" s="39"/>
      <c r="C32" s="38"/>
      <c r="D32" s="136" t="s">
        <v>35</v>
      </c>
      <c r="E32" s="38"/>
      <c r="F32" s="38"/>
      <c r="G32" s="38"/>
      <c r="H32" s="38"/>
      <c r="I32" s="38"/>
      <c r="J32" s="96">
        <f>ROUND(J123, 2)</f>
        <v>0</v>
      </c>
      <c r="K32" s="38"/>
      <c r="L32" s="55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="2" customFormat="1" ht="6.96" customHeight="1">
      <c r="A33" s="38"/>
      <c r="B33" s="39"/>
      <c r="C33" s="38"/>
      <c r="D33" s="90"/>
      <c r="E33" s="90"/>
      <c r="F33" s="90"/>
      <c r="G33" s="90"/>
      <c r="H33" s="90"/>
      <c r="I33" s="90"/>
      <c r="J33" s="90"/>
      <c r="K33" s="90"/>
      <c r="L33" s="55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="2" customFormat="1" ht="14.4" customHeight="1">
      <c r="A34" s="38"/>
      <c r="B34" s="39"/>
      <c r="C34" s="38"/>
      <c r="D34" s="38"/>
      <c r="E34" s="38"/>
      <c r="F34" s="43" t="s">
        <v>37</v>
      </c>
      <c r="G34" s="38"/>
      <c r="H34" s="38"/>
      <c r="I34" s="43" t="s">
        <v>36</v>
      </c>
      <c r="J34" s="43" t="s">
        <v>38</v>
      </c>
      <c r="K34" s="38"/>
      <c r="L34" s="55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s="2" customFormat="1" ht="14.4" customHeight="1">
      <c r="A35" s="38"/>
      <c r="B35" s="39"/>
      <c r="C35" s="38"/>
      <c r="D35" s="132" t="s">
        <v>39</v>
      </c>
      <c r="E35" s="32" t="s">
        <v>40</v>
      </c>
      <c r="F35" s="137">
        <f>ROUND((SUM(BE123:BE177)),  2)</f>
        <v>0</v>
      </c>
      <c r="G35" s="38"/>
      <c r="H35" s="38"/>
      <c r="I35" s="138">
        <v>0.20999999999999999</v>
      </c>
      <c r="J35" s="137">
        <f>ROUND(((SUM(BE123:BE177))*I35),  2)</f>
        <v>0</v>
      </c>
      <c r="K35" s="38"/>
      <c r="L35" s="55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s="2" customFormat="1" ht="14.4" customHeight="1">
      <c r="A36" s="38"/>
      <c r="B36" s="39"/>
      <c r="C36" s="38"/>
      <c r="D36" s="38"/>
      <c r="E36" s="32" t="s">
        <v>41</v>
      </c>
      <c r="F36" s="137">
        <f>ROUND((SUM(BF123:BF177)),  2)</f>
        <v>0</v>
      </c>
      <c r="G36" s="38"/>
      <c r="H36" s="38"/>
      <c r="I36" s="138">
        <v>0.14999999999999999</v>
      </c>
      <c r="J36" s="137">
        <f>ROUND(((SUM(BF123:BF177))*I36),  2)</f>
        <v>0</v>
      </c>
      <c r="K36" s="38"/>
      <c r="L36" s="55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hidden="1" s="2" customFormat="1" ht="14.4" customHeight="1">
      <c r="A37" s="38"/>
      <c r="B37" s="39"/>
      <c r="C37" s="38"/>
      <c r="D37" s="38"/>
      <c r="E37" s="32" t="s">
        <v>42</v>
      </c>
      <c r="F37" s="137">
        <f>ROUND((SUM(BG123:BG177)),  2)</f>
        <v>0</v>
      </c>
      <c r="G37" s="38"/>
      <c r="H37" s="38"/>
      <c r="I37" s="138">
        <v>0.20999999999999999</v>
      </c>
      <c r="J37" s="137">
        <f>0</f>
        <v>0</v>
      </c>
      <c r="K37" s="38"/>
      <c r="L37" s="55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hidden="1" s="2" customFormat="1" ht="14.4" customHeight="1">
      <c r="A38" s="38"/>
      <c r="B38" s="39"/>
      <c r="C38" s="38"/>
      <c r="D38" s="38"/>
      <c r="E38" s="32" t="s">
        <v>43</v>
      </c>
      <c r="F38" s="137">
        <f>ROUND((SUM(BH123:BH177)),  2)</f>
        <v>0</v>
      </c>
      <c r="G38" s="38"/>
      <c r="H38" s="38"/>
      <c r="I38" s="138">
        <v>0.14999999999999999</v>
      </c>
      <c r="J38" s="137">
        <f>0</f>
        <v>0</v>
      </c>
      <c r="K38" s="38"/>
      <c r="L38" s="55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hidden="1" s="2" customFormat="1" ht="14.4" customHeight="1">
      <c r="A39" s="38"/>
      <c r="B39" s="39"/>
      <c r="C39" s="38"/>
      <c r="D39" s="38"/>
      <c r="E39" s="32" t="s">
        <v>44</v>
      </c>
      <c r="F39" s="137">
        <f>ROUND((SUM(BI123:BI177)),  2)</f>
        <v>0</v>
      </c>
      <c r="G39" s="38"/>
      <c r="H39" s="38"/>
      <c r="I39" s="138">
        <v>0</v>
      </c>
      <c r="J39" s="137">
        <f>0</f>
        <v>0</v>
      </c>
      <c r="K39" s="38"/>
      <c r="L39" s="55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s="2" customFormat="1" ht="6.96" customHeight="1">
      <c r="A40" s="38"/>
      <c r="B40" s="39"/>
      <c r="C40" s="38"/>
      <c r="D40" s="38"/>
      <c r="E40" s="38"/>
      <c r="F40" s="38"/>
      <c r="G40" s="38"/>
      <c r="H40" s="38"/>
      <c r="I40" s="38"/>
      <c r="J40" s="38"/>
      <c r="K40" s="38"/>
      <c r="L40" s="55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s="2" customFormat="1" ht="25.44" customHeight="1">
      <c r="A41" s="38"/>
      <c r="B41" s="39"/>
      <c r="C41" s="139"/>
      <c r="D41" s="140" t="s">
        <v>45</v>
      </c>
      <c r="E41" s="81"/>
      <c r="F41" s="81"/>
      <c r="G41" s="141" t="s">
        <v>46</v>
      </c>
      <c r="H41" s="142" t="s">
        <v>47</v>
      </c>
      <c r="I41" s="81"/>
      <c r="J41" s="143">
        <f>SUM(J32:J39)</f>
        <v>0</v>
      </c>
      <c r="K41" s="144"/>
      <c r="L41" s="55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</row>
    <row r="42" s="2" customFormat="1" ht="14.4" customHeight="1">
      <c r="A42" s="38"/>
      <c r="B42" s="39"/>
      <c r="C42" s="38"/>
      <c r="D42" s="38"/>
      <c r="E42" s="38"/>
      <c r="F42" s="38"/>
      <c r="G42" s="38"/>
      <c r="H42" s="38"/>
      <c r="I42" s="38"/>
      <c r="J42" s="38"/>
      <c r="K42" s="38"/>
      <c r="L42" s="55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</row>
    <row r="43" s="1" customFormat="1" ht="14.4" customHeight="1">
      <c r="B43" s="22"/>
      <c r="L43" s="22"/>
    </row>
    <row r="44" s="1" customFormat="1" ht="14.4" customHeight="1">
      <c r="B44" s="22"/>
      <c r="L44" s="22"/>
    </row>
    <row r="45" s="1" customFormat="1" ht="14.4" customHeight="1">
      <c r="B45" s="22"/>
      <c r="L45" s="22"/>
    </row>
    <row r="46" s="1" customFormat="1" ht="14.4" customHeight="1">
      <c r="B46" s="22"/>
      <c r="L46" s="22"/>
    </row>
    <row r="47" s="1" customFormat="1" ht="14.4" customHeight="1">
      <c r="B47" s="22"/>
      <c r="L47" s="22"/>
    </row>
    <row r="48" s="1" customFormat="1" ht="14.4" customHeight="1">
      <c r="B48" s="22"/>
      <c r="L48" s="22"/>
    </row>
    <row r="49" s="1" customFormat="1" ht="14.4" customHeight="1">
      <c r="B49" s="22"/>
      <c r="L49" s="22"/>
    </row>
    <row r="50" s="2" customFormat="1" ht="14.4" customHeight="1">
      <c r="B50" s="55"/>
      <c r="D50" s="56" t="s">
        <v>48</v>
      </c>
      <c r="E50" s="57"/>
      <c r="F50" s="57"/>
      <c r="G50" s="56" t="s">
        <v>49</v>
      </c>
      <c r="H50" s="57"/>
      <c r="I50" s="57"/>
      <c r="J50" s="57"/>
      <c r="K50" s="57"/>
      <c r="L50" s="55"/>
    </row>
    <row r="51">
      <c r="B51" s="22"/>
      <c r="L51" s="22"/>
    </row>
    <row r="52">
      <c r="B52" s="22"/>
      <c r="L52" s="22"/>
    </row>
    <row r="53">
      <c r="B53" s="22"/>
      <c r="L53" s="22"/>
    </row>
    <row r="54">
      <c r="B54" s="22"/>
      <c r="L54" s="22"/>
    </row>
    <row r="55">
      <c r="B55" s="22"/>
      <c r="L55" s="22"/>
    </row>
    <row r="56">
      <c r="B56" s="22"/>
      <c r="L56" s="22"/>
    </row>
    <row r="57">
      <c r="B57" s="22"/>
      <c r="L57" s="22"/>
    </row>
    <row r="58">
      <c r="B58" s="22"/>
      <c r="L58" s="22"/>
    </row>
    <row r="59">
      <c r="B59" s="22"/>
      <c r="L59" s="22"/>
    </row>
    <row r="60">
      <c r="B60" s="22"/>
      <c r="L60" s="22"/>
    </row>
    <row r="61" s="2" customFormat="1">
      <c r="A61" s="38"/>
      <c r="B61" s="39"/>
      <c r="C61" s="38"/>
      <c r="D61" s="58" t="s">
        <v>50</v>
      </c>
      <c r="E61" s="41"/>
      <c r="F61" s="145" t="s">
        <v>51</v>
      </c>
      <c r="G61" s="58" t="s">
        <v>50</v>
      </c>
      <c r="H61" s="41"/>
      <c r="I61" s="41"/>
      <c r="J61" s="146" t="s">
        <v>51</v>
      </c>
      <c r="K61" s="41"/>
      <c r="L61" s="55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</row>
    <row r="62">
      <c r="B62" s="22"/>
      <c r="L62" s="22"/>
    </row>
    <row r="63">
      <c r="B63" s="22"/>
      <c r="L63" s="22"/>
    </row>
    <row r="64">
      <c r="B64" s="22"/>
      <c r="L64" s="22"/>
    </row>
    <row r="65" s="2" customFormat="1">
      <c r="A65" s="38"/>
      <c r="B65" s="39"/>
      <c r="C65" s="38"/>
      <c r="D65" s="56" t="s">
        <v>52</v>
      </c>
      <c r="E65" s="59"/>
      <c r="F65" s="59"/>
      <c r="G65" s="56" t="s">
        <v>53</v>
      </c>
      <c r="H65" s="59"/>
      <c r="I65" s="59"/>
      <c r="J65" s="59"/>
      <c r="K65" s="59"/>
      <c r="L65" s="55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</row>
    <row r="66">
      <c r="B66" s="22"/>
      <c r="L66" s="22"/>
    </row>
    <row r="67">
      <c r="B67" s="22"/>
      <c r="L67" s="22"/>
    </row>
    <row r="68">
      <c r="B68" s="22"/>
      <c r="L68" s="22"/>
    </row>
    <row r="69">
      <c r="B69" s="22"/>
      <c r="L69" s="22"/>
    </row>
    <row r="70">
      <c r="B70" s="22"/>
      <c r="L70" s="22"/>
    </row>
    <row r="71">
      <c r="B71" s="22"/>
      <c r="L71" s="22"/>
    </row>
    <row r="72">
      <c r="B72" s="22"/>
      <c r="L72" s="22"/>
    </row>
    <row r="73">
      <c r="B73" s="22"/>
      <c r="L73" s="22"/>
    </row>
    <row r="74">
      <c r="B74" s="22"/>
      <c r="L74" s="22"/>
    </row>
    <row r="75">
      <c r="B75" s="22"/>
      <c r="L75" s="22"/>
    </row>
    <row r="76" s="2" customFormat="1">
      <c r="A76" s="38"/>
      <c r="B76" s="39"/>
      <c r="C76" s="38"/>
      <c r="D76" s="58" t="s">
        <v>50</v>
      </c>
      <c r="E76" s="41"/>
      <c r="F76" s="145" t="s">
        <v>51</v>
      </c>
      <c r="G76" s="58" t="s">
        <v>50</v>
      </c>
      <c r="H76" s="41"/>
      <c r="I76" s="41"/>
      <c r="J76" s="146" t="s">
        <v>51</v>
      </c>
      <c r="K76" s="41"/>
      <c r="L76" s="55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</row>
    <row r="77" s="2" customFormat="1" ht="14.4" customHeight="1">
      <c r="A77" s="38"/>
      <c r="B77" s="60"/>
      <c r="C77" s="61"/>
      <c r="D77" s="61"/>
      <c r="E77" s="61"/>
      <c r="F77" s="61"/>
      <c r="G77" s="61"/>
      <c r="H77" s="61"/>
      <c r="I77" s="61"/>
      <c r="J77" s="61"/>
      <c r="K77" s="61"/>
      <c r="L77" s="55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</row>
    <row r="81" s="2" customFormat="1" ht="6.96" customHeight="1">
      <c r="A81" s="38"/>
      <c r="B81" s="62"/>
      <c r="C81" s="63"/>
      <c r="D81" s="63"/>
      <c r="E81" s="63"/>
      <c r="F81" s="63"/>
      <c r="G81" s="63"/>
      <c r="H81" s="63"/>
      <c r="I81" s="63"/>
      <c r="J81" s="63"/>
      <c r="K81" s="63"/>
      <c r="L81" s="55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</row>
    <row r="82" s="2" customFormat="1" ht="24.96" customHeight="1">
      <c r="A82" s="38"/>
      <c r="B82" s="39"/>
      <c r="C82" s="23" t="s">
        <v>206</v>
      </c>
      <c r="D82" s="38"/>
      <c r="E82" s="38"/>
      <c r="F82" s="38"/>
      <c r="G82" s="38"/>
      <c r="H82" s="38"/>
      <c r="I82" s="38"/>
      <c r="J82" s="38"/>
      <c r="K82" s="38"/>
      <c r="L82" s="55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</row>
    <row r="83" s="2" customFormat="1" ht="6.96" customHeight="1">
      <c r="A83" s="38"/>
      <c r="B83" s="39"/>
      <c r="C83" s="38"/>
      <c r="D83" s="38"/>
      <c r="E83" s="38"/>
      <c r="F83" s="38"/>
      <c r="G83" s="38"/>
      <c r="H83" s="38"/>
      <c r="I83" s="38"/>
      <c r="J83" s="38"/>
      <c r="K83" s="38"/>
      <c r="L83" s="55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</row>
    <row r="84" s="2" customFormat="1" ht="12" customHeight="1">
      <c r="A84" s="38"/>
      <c r="B84" s="39"/>
      <c r="C84" s="32" t="s">
        <v>16</v>
      </c>
      <c r="D84" s="38"/>
      <c r="E84" s="38"/>
      <c r="F84" s="38"/>
      <c r="G84" s="38"/>
      <c r="H84" s="38"/>
      <c r="I84" s="38"/>
      <c r="J84" s="38"/>
      <c r="K84" s="38"/>
      <c r="L84" s="55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</row>
    <row r="85" s="2" customFormat="1" ht="16.5" customHeight="1">
      <c r="A85" s="38"/>
      <c r="B85" s="39"/>
      <c r="C85" s="38"/>
      <c r="D85" s="38"/>
      <c r="E85" s="131" t="str">
        <f>E7</f>
        <v>FNOL Novostavba Pavilonu B</v>
      </c>
      <c r="F85" s="32"/>
      <c r="G85" s="32"/>
      <c r="H85" s="32"/>
      <c r="I85" s="38"/>
      <c r="J85" s="38"/>
      <c r="K85" s="38"/>
      <c r="L85" s="55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</row>
    <row r="86" s="1" customFormat="1" ht="12" customHeight="1">
      <c r="B86" s="22"/>
      <c r="C86" s="32" t="s">
        <v>199</v>
      </c>
      <c r="L86" s="22"/>
    </row>
    <row r="87" s="2" customFormat="1" ht="16.5" customHeight="1">
      <c r="A87" s="38"/>
      <c r="B87" s="39"/>
      <c r="C87" s="38"/>
      <c r="D87" s="38"/>
      <c r="E87" s="131" t="s">
        <v>200</v>
      </c>
      <c r="F87" s="38"/>
      <c r="G87" s="38"/>
      <c r="H87" s="38"/>
      <c r="I87" s="38"/>
      <c r="J87" s="38"/>
      <c r="K87" s="38"/>
      <c r="L87" s="55"/>
      <c r="S87" s="38"/>
      <c r="T87" s="38"/>
      <c r="U87" s="38"/>
      <c r="V87" s="38"/>
      <c r="W87" s="38"/>
      <c r="X87" s="38"/>
      <c r="Y87" s="38"/>
      <c r="Z87" s="38"/>
      <c r="AA87" s="38"/>
      <c r="AB87" s="38"/>
      <c r="AC87" s="38"/>
      <c r="AD87" s="38"/>
      <c r="AE87" s="38"/>
    </row>
    <row r="88" s="2" customFormat="1" ht="12" customHeight="1">
      <c r="A88" s="38"/>
      <c r="B88" s="39"/>
      <c r="C88" s="32" t="s">
        <v>201</v>
      </c>
      <c r="D88" s="38"/>
      <c r="E88" s="38"/>
      <c r="F88" s="38"/>
      <c r="G88" s="38"/>
      <c r="H88" s="38"/>
      <c r="I88" s="38"/>
      <c r="J88" s="38"/>
      <c r="K88" s="38"/>
      <c r="L88" s="55"/>
      <c r="S88" s="38"/>
      <c r="T88" s="38"/>
      <c r="U88" s="38"/>
      <c r="V88" s="38"/>
      <c r="W88" s="38"/>
      <c r="X88" s="38"/>
      <c r="Y88" s="38"/>
      <c r="Z88" s="38"/>
      <c r="AA88" s="38"/>
      <c r="AB88" s="38"/>
      <c r="AC88" s="38"/>
      <c r="AD88" s="38"/>
      <c r="AE88" s="38"/>
    </row>
    <row r="89" s="2" customFormat="1" ht="16.5" customHeight="1">
      <c r="A89" s="38"/>
      <c r="B89" s="39"/>
      <c r="C89" s="38"/>
      <c r="D89" s="38"/>
      <c r="E89" s="67" t="str">
        <f>E11</f>
        <v>VON - Vedlejší a ostatní náklady</v>
      </c>
      <c r="F89" s="38"/>
      <c r="G89" s="38"/>
      <c r="H89" s="38"/>
      <c r="I89" s="38"/>
      <c r="J89" s="38"/>
      <c r="K89" s="38"/>
      <c r="L89" s="55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</row>
    <row r="90" s="2" customFormat="1" ht="6.96" customHeight="1">
      <c r="A90" s="38"/>
      <c r="B90" s="39"/>
      <c r="C90" s="38"/>
      <c r="D90" s="38"/>
      <c r="E90" s="38"/>
      <c r="F90" s="38"/>
      <c r="G90" s="38"/>
      <c r="H90" s="38"/>
      <c r="I90" s="38"/>
      <c r="J90" s="38"/>
      <c r="K90" s="38"/>
      <c r="L90" s="55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</row>
    <row r="91" s="2" customFormat="1" ht="12" customHeight="1">
      <c r="A91" s="38"/>
      <c r="B91" s="39"/>
      <c r="C91" s="32" t="s">
        <v>20</v>
      </c>
      <c r="D91" s="38"/>
      <c r="E91" s="38"/>
      <c r="F91" s="27" t="str">
        <f>F14</f>
        <v xml:space="preserve"> </v>
      </c>
      <c r="G91" s="38"/>
      <c r="H91" s="38"/>
      <c r="I91" s="32" t="s">
        <v>22</v>
      </c>
      <c r="J91" s="69" t="str">
        <f>IF(J14="","",J14)</f>
        <v>8. 4. 2023</v>
      </c>
      <c r="K91" s="38"/>
      <c r="L91" s="55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</row>
    <row r="92" s="2" customFormat="1" ht="6.96" customHeight="1">
      <c r="A92" s="38"/>
      <c r="B92" s="39"/>
      <c r="C92" s="38"/>
      <c r="D92" s="38"/>
      <c r="E92" s="38"/>
      <c r="F92" s="38"/>
      <c r="G92" s="38"/>
      <c r="H92" s="38"/>
      <c r="I92" s="38"/>
      <c r="J92" s="38"/>
      <c r="K92" s="38"/>
      <c r="L92" s="55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</row>
    <row r="93" s="2" customFormat="1" ht="15.15" customHeight="1">
      <c r="A93" s="38"/>
      <c r="B93" s="39"/>
      <c r="C93" s="32" t="s">
        <v>24</v>
      </c>
      <c r="D93" s="38"/>
      <c r="E93" s="38"/>
      <c r="F93" s="27" t="str">
        <f>E17</f>
        <v>Fakultní nemocnice Olomouc</v>
      </c>
      <c r="G93" s="38"/>
      <c r="H93" s="38"/>
      <c r="I93" s="32" t="s">
        <v>30</v>
      </c>
      <c r="J93" s="36" t="str">
        <f>E23</f>
        <v>LTProjekt, EP Rožnov</v>
      </c>
      <c r="K93" s="38"/>
      <c r="L93" s="55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</row>
    <row r="94" s="2" customFormat="1" ht="15.15" customHeight="1">
      <c r="A94" s="38"/>
      <c r="B94" s="39"/>
      <c r="C94" s="32" t="s">
        <v>28</v>
      </c>
      <c r="D94" s="38"/>
      <c r="E94" s="38"/>
      <c r="F94" s="27" t="str">
        <f>IF(E20="","",E20)</f>
        <v>Vyplň údaj</v>
      </c>
      <c r="G94" s="38"/>
      <c r="H94" s="38"/>
      <c r="I94" s="32" t="s">
        <v>33</v>
      </c>
      <c r="J94" s="36" t="str">
        <f>E26</f>
        <v xml:space="preserve"> </v>
      </c>
      <c r="K94" s="38"/>
      <c r="L94" s="55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</row>
    <row r="95" s="2" customFormat="1" ht="10.32" customHeight="1">
      <c r="A95" s="38"/>
      <c r="B95" s="39"/>
      <c r="C95" s="38"/>
      <c r="D95" s="38"/>
      <c r="E95" s="38"/>
      <c r="F95" s="38"/>
      <c r="G95" s="38"/>
      <c r="H95" s="38"/>
      <c r="I95" s="38"/>
      <c r="J95" s="38"/>
      <c r="K95" s="38"/>
      <c r="L95" s="55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</row>
    <row r="96" s="2" customFormat="1" ht="29.28" customHeight="1">
      <c r="A96" s="38"/>
      <c r="B96" s="39"/>
      <c r="C96" s="147" t="s">
        <v>207</v>
      </c>
      <c r="D96" s="139"/>
      <c r="E96" s="139"/>
      <c r="F96" s="139"/>
      <c r="G96" s="139"/>
      <c r="H96" s="139"/>
      <c r="I96" s="139"/>
      <c r="J96" s="148" t="s">
        <v>208</v>
      </c>
      <c r="K96" s="139"/>
      <c r="L96" s="55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</row>
    <row r="97" s="2" customFormat="1" ht="10.32" customHeight="1">
      <c r="A97" s="38"/>
      <c r="B97" s="39"/>
      <c r="C97" s="38"/>
      <c r="D97" s="38"/>
      <c r="E97" s="38"/>
      <c r="F97" s="38"/>
      <c r="G97" s="38"/>
      <c r="H97" s="38"/>
      <c r="I97" s="38"/>
      <c r="J97" s="38"/>
      <c r="K97" s="38"/>
      <c r="L97" s="55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</row>
    <row r="98" s="2" customFormat="1" ht="22.8" customHeight="1">
      <c r="A98" s="38"/>
      <c r="B98" s="39"/>
      <c r="C98" s="149" t="s">
        <v>209</v>
      </c>
      <c r="D98" s="38"/>
      <c r="E98" s="38"/>
      <c r="F98" s="38"/>
      <c r="G98" s="38"/>
      <c r="H98" s="38"/>
      <c r="I98" s="38"/>
      <c r="J98" s="96">
        <f>J123</f>
        <v>0</v>
      </c>
      <c r="K98" s="38"/>
      <c r="L98" s="55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  <c r="AU98" s="19" t="s">
        <v>210</v>
      </c>
    </row>
    <row r="99" s="9" customFormat="1" ht="24.96" customHeight="1">
      <c r="A99" s="9"/>
      <c r="B99" s="150"/>
      <c r="C99" s="9"/>
      <c r="D99" s="151" t="s">
        <v>5033</v>
      </c>
      <c r="E99" s="152"/>
      <c r="F99" s="152"/>
      <c r="G99" s="152"/>
      <c r="H99" s="152"/>
      <c r="I99" s="152"/>
      <c r="J99" s="153">
        <f>J124</f>
        <v>0</v>
      </c>
      <c r="K99" s="9"/>
      <c r="L99" s="150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</row>
    <row r="100" s="10" customFormat="1" ht="19.92" customHeight="1">
      <c r="A100" s="10"/>
      <c r="B100" s="154"/>
      <c r="C100" s="10"/>
      <c r="D100" s="155" t="s">
        <v>5034</v>
      </c>
      <c r="E100" s="156"/>
      <c r="F100" s="156"/>
      <c r="G100" s="156"/>
      <c r="H100" s="156"/>
      <c r="I100" s="156"/>
      <c r="J100" s="157">
        <f>J125</f>
        <v>0</v>
      </c>
      <c r="K100" s="10"/>
      <c r="L100" s="154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</row>
    <row r="101" s="10" customFormat="1" ht="19.92" customHeight="1">
      <c r="A101" s="10"/>
      <c r="B101" s="154"/>
      <c r="C101" s="10"/>
      <c r="D101" s="155" t="s">
        <v>5035</v>
      </c>
      <c r="E101" s="156"/>
      <c r="F101" s="156"/>
      <c r="G101" s="156"/>
      <c r="H101" s="156"/>
      <c r="I101" s="156"/>
      <c r="J101" s="157">
        <f>J165</f>
        <v>0</v>
      </c>
      <c r="K101" s="10"/>
      <c r="L101" s="154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</row>
    <row r="102" s="2" customFormat="1" ht="21.84" customHeight="1">
      <c r="A102" s="38"/>
      <c r="B102" s="39"/>
      <c r="C102" s="38"/>
      <c r="D102" s="38"/>
      <c r="E102" s="38"/>
      <c r="F102" s="38"/>
      <c r="G102" s="38"/>
      <c r="H102" s="38"/>
      <c r="I102" s="38"/>
      <c r="J102" s="38"/>
      <c r="K102" s="38"/>
      <c r="L102" s="55"/>
      <c r="S102" s="38"/>
      <c r="T102" s="38"/>
      <c r="U102" s="38"/>
      <c r="V102" s="38"/>
      <c r="W102" s="38"/>
      <c r="X102" s="38"/>
      <c r="Y102" s="38"/>
      <c r="Z102" s="38"/>
      <c r="AA102" s="38"/>
      <c r="AB102" s="38"/>
      <c r="AC102" s="38"/>
      <c r="AD102" s="38"/>
      <c r="AE102" s="38"/>
    </row>
    <row r="103" s="2" customFormat="1" ht="6.96" customHeight="1">
      <c r="A103" s="38"/>
      <c r="B103" s="60"/>
      <c r="C103" s="61"/>
      <c r="D103" s="61"/>
      <c r="E103" s="61"/>
      <c r="F103" s="61"/>
      <c r="G103" s="61"/>
      <c r="H103" s="61"/>
      <c r="I103" s="61"/>
      <c r="J103" s="61"/>
      <c r="K103" s="61"/>
      <c r="L103" s="55"/>
      <c r="S103" s="38"/>
      <c r="T103" s="38"/>
      <c r="U103" s="38"/>
      <c r="V103" s="38"/>
      <c r="W103" s="38"/>
      <c r="X103" s="38"/>
      <c r="Y103" s="38"/>
      <c r="Z103" s="38"/>
      <c r="AA103" s="38"/>
      <c r="AB103" s="38"/>
      <c r="AC103" s="38"/>
      <c r="AD103" s="38"/>
      <c r="AE103" s="38"/>
    </row>
    <row r="107" s="2" customFormat="1" ht="6.96" customHeight="1">
      <c r="A107" s="38"/>
      <c r="B107" s="62"/>
      <c r="C107" s="63"/>
      <c r="D107" s="63"/>
      <c r="E107" s="63"/>
      <c r="F107" s="63"/>
      <c r="G107" s="63"/>
      <c r="H107" s="63"/>
      <c r="I107" s="63"/>
      <c r="J107" s="63"/>
      <c r="K107" s="63"/>
      <c r="L107" s="55"/>
      <c r="S107" s="38"/>
      <c r="T107" s="38"/>
      <c r="U107" s="38"/>
      <c r="V107" s="38"/>
      <c r="W107" s="38"/>
      <c r="X107" s="38"/>
      <c r="Y107" s="38"/>
      <c r="Z107" s="38"/>
      <c r="AA107" s="38"/>
      <c r="AB107" s="38"/>
      <c r="AC107" s="38"/>
      <c r="AD107" s="38"/>
      <c r="AE107" s="38"/>
    </row>
    <row r="108" s="2" customFormat="1" ht="24.96" customHeight="1">
      <c r="A108" s="38"/>
      <c r="B108" s="39"/>
      <c r="C108" s="23" t="s">
        <v>242</v>
      </c>
      <c r="D108" s="38"/>
      <c r="E108" s="38"/>
      <c r="F108" s="38"/>
      <c r="G108" s="38"/>
      <c r="H108" s="38"/>
      <c r="I108" s="38"/>
      <c r="J108" s="38"/>
      <c r="K108" s="38"/>
      <c r="L108" s="55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</row>
    <row r="109" s="2" customFormat="1" ht="6.96" customHeight="1">
      <c r="A109" s="38"/>
      <c r="B109" s="39"/>
      <c r="C109" s="38"/>
      <c r="D109" s="38"/>
      <c r="E109" s="38"/>
      <c r="F109" s="38"/>
      <c r="G109" s="38"/>
      <c r="H109" s="38"/>
      <c r="I109" s="38"/>
      <c r="J109" s="38"/>
      <c r="K109" s="38"/>
      <c r="L109" s="55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</row>
    <row r="110" s="2" customFormat="1" ht="12" customHeight="1">
      <c r="A110" s="38"/>
      <c r="B110" s="39"/>
      <c r="C110" s="32" t="s">
        <v>16</v>
      </c>
      <c r="D110" s="38"/>
      <c r="E110" s="38"/>
      <c r="F110" s="38"/>
      <c r="G110" s="38"/>
      <c r="H110" s="38"/>
      <c r="I110" s="38"/>
      <c r="J110" s="38"/>
      <c r="K110" s="38"/>
      <c r="L110" s="55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</row>
    <row r="111" s="2" customFormat="1" ht="16.5" customHeight="1">
      <c r="A111" s="38"/>
      <c r="B111" s="39"/>
      <c r="C111" s="38"/>
      <c r="D111" s="38"/>
      <c r="E111" s="131" t="str">
        <f>E7</f>
        <v>FNOL Novostavba Pavilonu B</v>
      </c>
      <c r="F111" s="32"/>
      <c r="G111" s="32"/>
      <c r="H111" s="32"/>
      <c r="I111" s="38"/>
      <c r="J111" s="38"/>
      <c r="K111" s="38"/>
      <c r="L111" s="55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</row>
    <row r="112" s="1" customFormat="1" ht="12" customHeight="1">
      <c r="B112" s="22"/>
      <c r="C112" s="32" t="s">
        <v>199</v>
      </c>
      <c r="L112" s="22"/>
    </row>
    <row r="113" s="2" customFormat="1" ht="16.5" customHeight="1">
      <c r="A113" s="38"/>
      <c r="B113" s="39"/>
      <c r="C113" s="38"/>
      <c r="D113" s="38"/>
      <c r="E113" s="131" t="s">
        <v>200</v>
      </c>
      <c r="F113" s="38"/>
      <c r="G113" s="38"/>
      <c r="H113" s="38"/>
      <c r="I113" s="38"/>
      <c r="J113" s="38"/>
      <c r="K113" s="38"/>
      <c r="L113" s="55"/>
      <c r="S113" s="38"/>
      <c r="T113" s="38"/>
      <c r="U113" s="38"/>
      <c r="V113" s="38"/>
      <c r="W113" s="38"/>
      <c r="X113" s="38"/>
      <c r="Y113" s="38"/>
      <c r="Z113" s="38"/>
      <c r="AA113" s="38"/>
      <c r="AB113" s="38"/>
      <c r="AC113" s="38"/>
      <c r="AD113" s="38"/>
      <c r="AE113" s="38"/>
    </row>
    <row r="114" s="2" customFormat="1" ht="12" customHeight="1">
      <c r="A114" s="38"/>
      <c r="B114" s="39"/>
      <c r="C114" s="32" t="s">
        <v>201</v>
      </c>
      <c r="D114" s="38"/>
      <c r="E114" s="38"/>
      <c r="F114" s="38"/>
      <c r="G114" s="38"/>
      <c r="H114" s="38"/>
      <c r="I114" s="38"/>
      <c r="J114" s="38"/>
      <c r="K114" s="38"/>
      <c r="L114" s="55"/>
      <c r="S114" s="38"/>
      <c r="T114" s="38"/>
      <c r="U114" s="38"/>
      <c r="V114" s="38"/>
      <c r="W114" s="38"/>
      <c r="X114" s="38"/>
      <c r="Y114" s="38"/>
      <c r="Z114" s="38"/>
      <c r="AA114" s="38"/>
      <c r="AB114" s="38"/>
      <c r="AC114" s="38"/>
      <c r="AD114" s="38"/>
      <c r="AE114" s="38"/>
    </row>
    <row r="115" s="2" customFormat="1" ht="16.5" customHeight="1">
      <c r="A115" s="38"/>
      <c r="B115" s="39"/>
      <c r="C115" s="38"/>
      <c r="D115" s="38"/>
      <c r="E115" s="67" t="str">
        <f>E11</f>
        <v>VON - Vedlejší a ostatní náklady</v>
      </c>
      <c r="F115" s="38"/>
      <c r="G115" s="38"/>
      <c r="H115" s="38"/>
      <c r="I115" s="38"/>
      <c r="J115" s="38"/>
      <c r="K115" s="38"/>
      <c r="L115" s="55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</row>
    <row r="116" s="2" customFormat="1" ht="6.96" customHeight="1">
      <c r="A116" s="38"/>
      <c r="B116" s="39"/>
      <c r="C116" s="38"/>
      <c r="D116" s="38"/>
      <c r="E116" s="38"/>
      <c r="F116" s="38"/>
      <c r="G116" s="38"/>
      <c r="H116" s="38"/>
      <c r="I116" s="38"/>
      <c r="J116" s="38"/>
      <c r="K116" s="38"/>
      <c r="L116" s="55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</row>
    <row r="117" s="2" customFormat="1" ht="12" customHeight="1">
      <c r="A117" s="38"/>
      <c r="B117" s="39"/>
      <c r="C117" s="32" t="s">
        <v>20</v>
      </c>
      <c r="D117" s="38"/>
      <c r="E117" s="38"/>
      <c r="F117" s="27" t="str">
        <f>F14</f>
        <v xml:space="preserve"> </v>
      </c>
      <c r="G117" s="38"/>
      <c r="H117" s="38"/>
      <c r="I117" s="32" t="s">
        <v>22</v>
      </c>
      <c r="J117" s="69" t="str">
        <f>IF(J14="","",J14)</f>
        <v>8. 4. 2023</v>
      </c>
      <c r="K117" s="38"/>
      <c r="L117" s="55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</row>
    <row r="118" s="2" customFormat="1" ht="6.96" customHeight="1">
      <c r="A118" s="38"/>
      <c r="B118" s="39"/>
      <c r="C118" s="38"/>
      <c r="D118" s="38"/>
      <c r="E118" s="38"/>
      <c r="F118" s="38"/>
      <c r="G118" s="38"/>
      <c r="H118" s="38"/>
      <c r="I118" s="38"/>
      <c r="J118" s="38"/>
      <c r="K118" s="38"/>
      <c r="L118" s="55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</row>
    <row r="119" s="2" customFormat="1" ht="15.15" customHeight="1">
      <c r="A119" s="38"/>
      <c r="B119" s="39"/>
      <c r="C119" s="32" t="s">
        <v>24</v>
      </c>
      <c r="D119" s="38"/>
      <c r="E119" s="38"/>
      <c r="F119" s="27" t="str">
        <f>E17</f>
        <v>Fakultní nemocnice Olomouc</v>
      </c>
      <c r="G119" s="38"/>
      <c r="H119" s="38"/>
      <c r="I119" s="32" t="s">
        <v>30</v>
      </c>
      <c r="J119" s="36" t="str">
        <f>E23</f>
        <v>LTProjekt, EP Rožnov</v>
      </c>
      <c r="K119" s="38"/>
      <c r="L119" s="55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</row>
    <row r="120" s="2" customFormat="1" ht="15.15" customHeight="1">
      <c r="A120" s="38"/>
      <c r="B120" s="39"/>
      <c r="C120" s="32" t="s">
        <v>28</v>
      </c>
      <c r="D120" s="38"/>
      <c r="E120" s="38"/>
      <c r="F120" s="27" t="str">
        <f>IF(E20="","",E20)</f>
        <v>Vyplň údaj</v>
      </c>
      <c r="G120" s="38"/>
      <c r="H120" s="38"/>
      <c r="I120" s="32" t="s">
        <v>33</v>
      </c>
      <c r="J120" s="36" t="str">
        <f>E26</f>
        <v xml:space="preserve"> </v>
      </c>
      <c r="K120" s="38"/>
      <c r="L120" s="55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</row>
    <row r="121" s="2" customFormat="1" ht="10.32" customHeight="1">
      <c r="A121" s="38"/>
      <c r="B121" s="39"/>
      <c r="C121" s="38"/>
      <c r="D121" s="38"/>
      <c r="E121" s="38"/>
      <c r="F121" s="38"/>
      <c r="G121" s="38"/>
      <c r="H121" s="38"/>
      <c r="I121" s="38"/>
      <c r="J121" s="38"/>
      <c r="K121" s="38"/>
      <c r="L121" s="55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</row>
    <row r="122" s="11" customFormat="1" ht="29.28" customHeight="1">
      <c r="A122" s="158"/>
      <c r="B122" s="159"/>
      <c r="C122" s="160" t="s">
        <v>243</v>
      </c>
      <c r="D122" s="161" t="s">
        <v>60</v>
      </c>
      <c r="E122" s="161" t="s">
        <v>56</v>
      </c>
      <c r="F122" s="161" t="s">
        <v>57</v>
      </c>
      <c r="G122" s="161" t="s">
        <v>244</v>
      </c>
      <c r="H122" s="161" t="s">
        <v>245</v>
      </c>
      <c r="I122" s="161" t="s">
        <v>246</v>
      </c>
      <c r="J122" s="161" t="s">
        <v>208</v>
      </c>
      <c r="K122" s="162" t="s">
        <v>247</v>
      </c>
      <c r="L122" s="163"/>
      <c r="M122" s="86" t="s">
        <v>1</v>
      </c>
      <c r="N122" s="87" t="s">
        <v>39</v>
      </c>
      <c r="O122" s="87" t="s">
        <v>248</v>
      </c>
      <c r="P122" s="87" t="s">
        <v>249</v>
      </c>
      <c r="Q122" s="87" t="s">
        <v>250</v>
      </c>
      <c r="R122" s="87" t="s">
        <v>251</v>
      </c>
      <c r="S122" s="87" t="s">
        <v>252</v>
      </c>
      <c r="T122" s="88" t="s">
        <v>253</v>
      </c>
      <c r="U122" s="158"/>
      <c r="V122" s="158"/>
      <c r="W122" s="158"/>
      <c r="X122" s="158"/>
      <c r="Y122" s="158"/>
      <c r="Z122" s="158"/>
      <c r="AA122" s="158"/>
      <c r="AB122" s="158"/>
      <c r="AC122" s="158"/>
      <c r="AD122" s="158"/>
      <c r="AE122" s="158"/>
    </row>
    <row r="123" s="2" customFormat="1" ht="22.8" customHeight="1">
      <c r="A123" s="38"/>
      <c r="B123" s="39"/>
      <c r="C123" s="93" t="s">
        <v>254</v>
      </c>
      <c r="D123" s="38"/>
      <c r="E123" s="38"/>
      <c r="F123" s="38"/>
      <c r="G123" s="38"/>
      <c r="H123" s="38"/>
      <c r="I123" s="38"/>
      <c r="J123" s="164">
        <f>BK123</f>
        <v>0</v>
      </c>
      <c r="K123" s="38"/>
      <c r="L123" s="39"/>
      <c r="M123" s="89"/>
      <c r="N123" s="73"/>
      <c r="O123" s="90"/>
      <c r="P123" s="165">
        <f>P124</f>
        <v>0</v>
      </c>
      <c r="Q123" s="90"/>
      <c r="R123" s="165">
        <f>R124</f>
        <v>0</v>
      </c>
      <c r="S123" s="90"/>
      <c r="T123" s="166">
        <f>T124</f>
        <v>0</v>
      </c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  <c r="AT123" s="19" t="s">
        <v>74</v>
      </c>
      <c r="AU123" s="19" t="s">
        <v>210</v>
      </c>
      <c r="BK123" s="167">
        <f>BK124</f>
        <v>0</v>
      </c>
    </row>
    <row r="124" s="12" customFormat="1" ht="25.92" customHeight="1">
      <c r="A124" s="12"/>
      <c r="B124" s="168"/>
      <c r="C124" s="12"/>
      <c r="D124" s="169" t="s">
        <v>74</v>
      </c>
      <c r="E124" s="170" t="s">
        <v>5036</v>
      </c>
      <c r="F124" s="170" t="s">
        <v>5036</v>
      </c>
      <c r="G124" s="12"/>
      <c r="H124" s="12"/>
      <c r="I124" s="171"/>
      <c r="J124" s="172">
        <f>BK124</f>
        <v>0</v>
      </c>
      <c r="K124" s="12"/>
      <c r="L124" s="168"/>
      <c r="M124" s="173"/>
      <c r="N124" s="174"/>
      <c r="O124" s="174"/>
      <c r="P124" s="175">
        <f>P125+P165</f>
        <v>0</v>
      </c>
      <c r="Q124" s="174"/>
      <c r="R124" s="175">
        <f>R125+R165</f>
        <v>0</v>
      </c>
      <c r="S124" s="174"/>
      <c r="T124" s="176">
        <f>T125+T165</f>
        <v>0</v>
      </c>
      <c r="U124" s="12"/>
      <c r="V124" s="12"/>
      <c r="W124" s="12"/>
      <c r="X124" s="12"/>
      <c r="Y124" s="12"/>
      <c r="Z124" s="12"/>
      <c r="AA124" s="12"/>
      <c r="AB124" s="12"/>
      <c r="AC124" s="12"/>
      <c r="AD124" s="12"/>
      <c r="AE124" s="12"/>
      <c r="AR124" s="169" t="s">
        <v>108</v>
      </c>
      <c r="AT124" s="177" t="s">
        <v>74</v>
      </c>
      <c r="AU124" s="177" t="s">
        <v>75</v>
      </c>
      <c r="AY124" s="169" t="s">
        <v>257</v>
      </c>
      <c r="BK124" s="178">
        <f>BK125+BK165</f>
        <v>0</v>
      </c>
    </row>
    <row r="125" s="12" customFormat="1" ht="22.8" customHeight="1">
      <c r="A125" s="12"/>
      <c r="B125" s="168"/>
      <c r="C125" s="12"/>
      <c r="D125" s="169" t="s">
        <v>74</v>
      </c>
      <c r="E125" s="179" t="s">
        <v>5037</v>
      </c>
      <c r="F125" s="179" t="s">
        <v>3759</v>
      </c>
      <c r="G125" s="12"/>
      <c r="H125" s="12"/>
      <c r="I125" s="171"/>
      <c r="J125" s="180">
        <f>BK125</f>
        <v>0</v>
      </c>
      <c r="K125" s="12"/>
      <c r="L125" s="168"/>
      <c r="M125" s="173"/>
      <c r="N125" s="174"/>
      <c r="O125" s="174"/>
      <c r="P125" s="175">
        <f>SUM(P126:P164)</f>
        <v>0</v>
      </c>
      <c r="Q125" s="174"/>
      <c r="R125" s="175">
        <f>SUM(R126:R164)</f>
        <v>0</v>
      </c>
      <c r="S125" s="174"/>
      <c r="T125" s="176">
        <f>SUM(T126:T164)</f>
        <v>0</v>
      </c>
      <c r="U125" s="12"/>
      <c r="V125" s="12"/>
      <c r="W125" s="12"/>
      <c r="X125" s="12"/>
      <c r="Y125" s="12"/>
      <c r="Z125" s="12"/>
      <c r="AA125" s="12"/>
      <c r="AB125" s="12"/>
      <c r="AC125" s="12"/>
      <c r="AD125" s="12"/>
      <c r="AE125" s="12"/>
      <c r="AR125" s="169" t="s">
        <v>108</v>
      </c>
      <c r="AT125" s="177" t="s">
        <v>74</v>
      </c>
      <c r="AU125" s="177" t="s">
        <v>82</v>
      </c>
      <c r="AY125" s="169" t="s">
        <v>257</v>
      </c>
      <c r="BK125" s="178">
        <f>SUM(BK126:BK164)</f>
        <v>0</v>
      </c>
    </row>
    <row r="126" s="2" customFormat="1" ht="24.15" customHeight="1">
      <c r="A126" s="38"/>
      <c r="B126" s="181"/>
      <c r="C126" s="182" t="s">
        <v>82</v>
      </c>
      <c r="D126" s="182" t="s">
        <v>259</v>
      </c>
      <c r="E126" s="183" t="s">
        <v>5038</v>
      </c>
      <c r="F126" s="184" t="s">
        <v>5039</v>
      </c>
      <c r="G126" s="185" t="s">
        <v>5040</v>
      </c>
      <c r="H126" s="186">
        <v>1</v>
      </c>
      <c r="I126" s="187"/>
      <c r="J126" s="188">
        <f>ROUND(I126*H126,2)</f>
        <v>0</v>
      </c>
      <c r="K126" s="184" t="s">
        <v>1</v>
      </c>
      <c r="L126" s="39"/>
      <c r="M126" s="189" t="s">
        <v>1</v>
      </c>
      <c r="N126" s="190" t="s">
        <v>40</v>
      </c>
      <c r="O126" s="77"/>
      <c r="P126" s="191">
        <f>O126*H126</f>
        <v>0</v>
      </c>
      <c r="Q126" s="191">
        <v>0</v>
      </c>
      <c r="R126" s="191">
        <f>Q126*H126</f>
        <v>0</v>
      </c>
      <c r="S126" s="191">
        <v>0</v>
      </c>
      <c r="T126" s="192">
        <f>S126*H126</f>
        <v>0</v>
      </c>
      <c r="U126" s="38"/>
      <c r="V126" s="38"/>
      <c r="W126" s="38"/>
      <c r="X126" s="38"/>
      <c r="Y126" s="38"/>
      <c r="Z126" s="38"/>
      <c r="AA126" s="38"/>
      <c r="AB126" s="38"/>
      <c r="AC126" s="38"/>
      <c r="AD126" s="38"/>
      <c r="AE126" s="38"/>
      <c r="AR126" s="193" t="s">
        <v>5041</v>
      </c>
      <c r="AT126" s="193" t="s">
        <v>259</v>
      </c>
      <c r="AU126" s="193" t="s">
        <v>85</v>
      </c>
      <c r="AY126" s="19" t="s">
        <v>257</v>
      </c>
      <c r="BE126" s="194">
        <f>IF(N126="základní",J126,0)</f>
        <v>0</v>
      </c>
      <c r="BF126" s="194">
        <f>IF(N126="snížená",J126,0)</f>
        <v>0</v>
      </c>
      <c r="BG126" s="194">
        <f>IF(N126="zákl. přenesená",J126,0)</f>
        <v>0</v>
      </c>
      <c r="BH126" s="194">
        <f>IF(N126="sníž. přenesená",J126,0)</f>
        <v>0</v>
      </c>
      <c r="BI126" s="194">
        <f>IF(N126="nulová",J126,0)</f>
        <v>0</v>
      </c>
      <c r="BJ126" s="19" t="s">
        <v>82</v>
      </c>
      <c r="BK126" s="194">
        <f>ROUND(I126*H126,2)</f>
        <v>0</v>
      </c>
      <c r="BL126" s="19" t="s">
        <v>5041</v>
      </c>
      <c r="BM126" s="193" t="s">
        <v>5042</v>
      </c>
    </row>
    <row r="127" s="2" customFormat="1" ht="24.15" customHeight="1">
      <c r="A127" s="38"/>
      <c r="B127" s="181"/>
      <c r="C127" s="182" t="s">
        <v>85</v>
      </c>
      <c r="D127" s="182" t="s">
        <v>259</v>
      </c>
      <c r="E127" s="183" t="s">
        <v>5043</v>
      </c>
      <c r="F127" s="184" t="s">
        <v>5044</v>
      </c>
      <c r="G127" s="185" t="s">
        <v>5040</v>
      </c>
      <c r="H127" s="186">
        <v>1</v>
      </c>
      <c r="I127" s="187"/>
      <c r="J127" s="188">
        <f>ROUND(I127*H127,2)</f>
        <v>0</v>
      </c>
      <c r="K127" s="184" t="s">
        <v>1</v>
      </c>
      <c r="L127" s="39"/>
      <c r="M127" s="189" t="s">
        <v>1</v>
      </c>
      <c r="N127" s="190" t="s">
        <v>40</v>
      </c>
      <c r="O127" s="77"/>
      <c r="P127" s="191">
        <f>O127*H127</f>
        <v>0</v>
      </c>
      <c r="Q127" s="191">
        <v>0</v>
      </c>
      <c r="R127" s="191">
        <f>Q127*H127</f>
        <v>0</v>
      </c>
      <c r="S127" s="191">
        <v>0</v>
      </c>
      <c r="T127" s="192">
        <f>S127*H127</f>
        <v>0</v>
      </c>
      <c r="U127" s="38"/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  <c r="AR127" s="193" t="s">
        <v>5041</v>
      </c>
      <c r="AT127" s="193" t="s">
        <v>259</v>
      </c>
      <c r="AU127" s="193" t="s">
        <v>85</v>
      </c>
      <c r="AY127" s="19" t="s">
        <v>257</v>
      </c>
      <c r="BE127" s="194">
        <f>IF(N127="základní",J127,0)</f>
        <v>0</v>
      </c>
      <c r="BF127" s="194">
        <f>IF(N127="snížená",J127,0)</f>
        <v>0</v>
      </c>
      <c r="BG127" s="194">
        <f>IF(N127="zákl. přenesená",J127,0)</f>
        <v>0</v>
      </c>
      <c r="BH127" s="194">
        <f>IF(N127="sníž. přenesená",J127,0)</f>
        <v>0</v>
      </c>
      <c r="BI127" s="194">
        <f>IF(N127="nulová",J127,0)</f>
        <v>0</v>
      </c>
      <c r="BJ127" s="19" t="s">
        <v>82</v>
      </c>
      <c r="BK127" s="194">
        <f>ROUND(I127*H127,2)</f>
        <v>0</v>
      </c>
      <c r="BL127" s="19" t="s">
        <v>5041</v>
      </c>
      <c r="BM127" s="193" t="s">
        <v>5045</v>
      </c>
    </row>
    <row r="128" s="2" customFormat="1" ht="24.15" customHeight="1">
      <c r="A128" s="38"/>
      <c r="B128" s="181"/>
      <c r="C128" s="182" t="s">
        <v>92</v>
      </c>
      <c r="D128" s="182" t="s">
        <v>259</v>
      </c>
      <c r="E128" s="183" t="s">
        <v>5046</v>
      </c>
      <c r="F128" s="184" t="s">
        <v>5047</v>
      </c>
      <c r="G128" s="185" t="s">
        <v>5040</v>
      </c>
      <c r="H128" s="186">
        <v>1</v>
      </c>
      <c r="I128" s="187"/>
      <c r="J128" s="188">
        <f>ROUND(I128*H128,2)</f>
        <v>0</v>
      </c>
      <c r="K128" s="184" t="s">
        <v>1</v>
      </c>
      <c r="L128" s="39"/>
      <c r="M128" s="189" t="s">
        <v>1</v>
      </c>
      <c r="N128" s="190" t="s">
        <v>40</v>
      </c>
      <c r="O128" s="77"/>
      <c r="P128" s="191">
        <f>O128*H128</f>
        <v>0</v>
      </c>
      <c r="Q128" s="191">
        <v>0</v>
      </c>
      <c r="R128" s="191">
        <f>Q128*H128</f>
        <v>0</v>
      </c>
      <c r="S128" s="191">
        <v>0</v>
      </c>
      <c r="T128" s="192">
        <f>S128*H128</f>
        <v>0</v>
      </c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  <c r="AR128" s="193" t="s">
        <v>5041</v>
      </c>
      <c r="AT128" s="193" t="s">
        <v>259</v>
      </c>
      <c r="AU128" s="193" t="s">
        <v>85</v>
      </c>
      <c r="AY128" s="19" t="s">
        <v>257</v>
      </c>
      <c r="BE128" s="194">
        <f>IF(N128="základní",J128,0)</f>
        <v>0</v>
      </c>
      <c r="BF128" s="194">
        <f>IF(N128="snížená",J128,0)</f>
        <v>0</v>
      </c>
      <c r="BG128" s="194">
        <f>IF(N128="zákl. přenesená",J128,0)</f>
        <v>0</v>
      </c>
      <c r="BH128" s="194">
        <f>IF(N128="sníž. přenesená",J128,0)</f>
        <v>0</v>
      </c>
      <c r="BI128" s="194">
        <f>IF(N128="nulová",J128,0)</f>
        <v>0</v>
      </c>
      <c r="BJ128" s="19" t="s">
        <v>82</v>
      </c>
      <c r="BK128" s="194">
        <f>ROUND(I128*H128,2)</f>
        <v>0</v>
      </c>
      <c r="BL128" s="19" t="s">
        <v>5041</v>
      </c>
      <c r="BM128" s="193" t="s">
        <v>5048</v>
      </c>
    </row>
    <row r="129" s="2" customFormat="1" ht="24.15" customHeight="1">
      <c r="A129" s="38"/>
      <c r="B129" s="181"/>
      <c r="C129" s="182" t="s">
        <v>108</v>
      </c>
      <c r="D129" s="182" t="s">
        <v>259</v>
      </c>
      <c r="E129" s="183" t="s">
        <v>5049</v>
      </c>
      <c r="F129" s="184" t="s">
        <v>5050</v>
      </c>
      <c r="G129" s="185" t="s">
        <v>5040</v>
      </c>
      <c r="H129" s="186">
        <v>1</v>
      </c>
      <c r="I129" s="187"/>
      <c r="J129" s="188">
        <f>ROUND(I129*H129,2)</f>
        <v>0</v>
      </c>
      <c r="K129" s="184" t="s">
        <v>1</v>
      </c>
      <c r="L129" s="39"/>
      <c r="M129" s="189" t="s">
        <v>1</v>
      </c>
      <c r="N129" s="190" t="s">
        <v>40</v>
      </c>
      <c r="O129" s="77"/>
      <c r="P129" s="191">
        <f>O129*H129</f>
        <v>0</v>
      </c>
      <c r="Q129" s="191">
        <v>0</v>
      </c>
      <c r="R129" s="191">
        <f>Q129*H129</f>
        <v>0</v>
      </c>
      <c r="S129" s="191">
        <v>0</v>
      </c>
      <c r="T129" s="192">
        <f>S129*H129</f>
        <v>0</v>
      </c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  <c r="AR129" s="193" t="s">
        <v>5041</v>
      </c>
      <c r="AT129" s="193" t="s">
        <v>259</v>
      </c>
      <c r="AU129" s="193" t="s">
        <v>85</v>
      </c>
      <c r="AY129" s="19" t="s">
        <v>257</v>
      </c>
      <c r="BE129" s="194">
        <f>IF(N129="základní",J129,0)</f>
        <v>0</v>
      </c>
      <c r="BF129" s="194">
        <f>IF(N129="snížená",J129,0)</f>
        <v>0</v>
      </c>
      <c r="BG129" s="194">
        <f>IF(N129="zákl. přenesená",J129,0)</f>
        <v>0</v>
      </c>
      <c r="BH129" s="194">
        <f>IF(N129="sníž. přenesená",J129,0)</f>
        <v>0</v>
      </c>
      <c r="BI129" s="194">
        <f>IF(N129="nulová",J129,0)</f>
        <v>0</v>
      </c>
      <c r="BJ129" s="19" t="s">
        <v>82</v>
      </c>
      <c r="BK129" s="194">
        <f>ROUND(I129*H129,2)</f>
        <v>0</v>
      </c>
      <c r="BL129" s="19" t="s">
        <v>5041</v>
      </c>
      <c r="BM129" s="193" t="s">
        <v>5051</v>
      </c>
    </row>
    <row r="130" s="2" customFormat="1" ht="24.15" customHeight="1">
      <c r="A130" s="38"/>
      <c r="B130" s="181"/>
      <c r="C130" s="182" t="s">
        <v>285</v>
      </c>
      <c r="D130" s="182" t="s">
        <v>259</v>
      </c>
      <c r="E130" s="183" t="s">
        <v>5052</v>
      </c>
      <c r="F130" s="184" t="s">
        <v>5053</v>
      </c>
      <c r="G130" s="185" t="s">
        <v>5040</v>
      </c>
      <c r="H130" s="186">
        <v>1</v>
      </c>
      <c r="I130" s="187"/>
      <c r="J130" s="188">
        <f>ROUND(I130*H130,2)</f>
        <v>0</v>
      </c>
      <c r="K130" s="184" t="s">
        <v>1</v>
      </c>
      <c r="L130" s="39"/>
      <c r="M130" s="189" t="s">
        <v>1</v>
      </c>
      <c r="N130" s="190" t="s">
        <v>40</v>
      </c>
      <c r="O130" s="77"/>
      <c r="P130" s="191">
        <f>O130*H130</f>
        <v>0</v>
      </c>
      <c r="Q130" s="191">
        <v>0</v>
      </c>
      <c r="R130" s="191">
        <f>Q130*H130</f>
        <v>0</v>
      </c>
      <c r="S130" s="191">
        <v>0</v>
      </c>
      <c r="T130" s="192">
        <f>S130*H130</f>
        <v>0</v>
      </c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  <c r="AR130" s="193" t="s">
        <v>5041</v>
      </c>
      <c r="AT130" s="193" t="s">
        <v>259</v>
      </c>
      <c r="AU130" s="193" t="s">
        <v>85</v>
      </c>
      <c r="AY130" s="19" t="s">
        <v>257</v>
      </c>
      <c r="BE130" s="194">
        <f>IF(N130="základní",J130,0)</f>
        <v>0</v>
      </c>
      <c r="BF130" s="194">
        <f>IF(N130="snížená",J130,0)</f>
        <v>0</v>
      </c>
      <c r="BG130" s="194">
        <f>IF(N130="zákl. přenesená",J130,0)</f>
        <v>0</v>
      </c>
      <c r="BH130" s="194">
        <f>IF(N130="sníž. přenesená",J130,0)</f>
        <v>0</v>
      </c>
      <c r="BI130" s="194">
        <f>IF(N130="nulová",J130,0)</f>
        <v>0</v>
      </c>
      <c r="BJ130" s="19" t="s">
        <v>82</v>
      </c>
      <c r="BK130" s="194">
        <f>ROUND(I130*H130,2)</f>
        <v>0</v>
      </c>
      <c r="BL130" s="19" t="s">
        <v>5041</v>
      </c>
      <c r="BM130" s="193" t="s">
        <v>5054</v>
      </c>
    </row>
    <row r="131" s="2" customFormat="1" ht="24.15" customHeight="1">
      <c r="A131" s="38"/>
      <c r="B131" s="181"/>
      <c r="C131" s="182" t="s">
        <v>290</v>
      </c>
      <c r="D131" s="182" t="s">
        <v>259</v>
      </c>
      <c r="E131" s="183" t="s">
        <v>5055</v>
      </c>
      <c r="F131" s="184" t="s">
        <v>5056</v>
      </c>
      <c r="G131" s="185" t="s">
        <v>5040</v>
      </c>
      <c r="H131" s="186">
        <v>1</v>
      </c>
      <c r="I131" s="187"/>
      <c r="J131" s="188">
        <f>ROUND(I131*H131,2)</f>
        <v>0</v>
      </c>
      <c r="K131" s="184" t="s">
        <v>1</v>
      </c>
      <c r="L131" s="39"/>
      <c r="M131" s="189" t="s">
        <v>1</v>
      </c>
      <c r="N131" s="190" t="s">
        <v>40</v>
      </c>
      <c r="O131" s="77"/>
      <c r="P131" s="191">
        <f>O131*H131</f>
        <v>0</v>
      </c>
      <c r="Q131" s="191">
        <v>0</v>
      </c>
      <c r="R131" s="191">
        <f>Q131*H131</f>
        <v>0</v>
      </c>
      <c r="S131" s="191">
        <v>0</v>
      </c>
      <c r="T131" s="192">
        <f>S131*H131</f>
        <v>0</v>
      </c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R131" s="193" t="s">
        <v>5041</v>
      </c>
      <c r="AT131" s="193" t="s">
        <v>259</v>
      </c>
      <c r="AU131" s="193" t="s">
        <v>85</v>
      </c>
      <c r="AY131" s="19" t="s">
        <v>257</v>
      </c>
      <c r="BE131" s="194">
        <f>IF(N131="základní",J131,0)</f>
        <v>0</v>
      </c>
      <c r="BF131" s="194">
        <f>IF(N131="snížená",J131,0)</f>
        <v>0</v>
      </c>
      <c r="BG131" s="194">
        <f>IF(N131="zákl. přenesená",J131,0)</f>
        <v>0</v>
      </c>
      <c r="BH131" s="194">
        <f>IF(N131="sníž. přenesená",J131,0)</f>
        <v>0</v>
      </c>
      <c r="BI131" s="194">
        <f>IF(N131="nulová",J131,0)</f>
        <v>0</v>
      </c>
      <c r="BJ131" s="19" t="s">
        <v>82</v>
      </c>
      <c r="BK131" s="194">
        <f>ROUND(I131*H131,2)</f>
        <v>0</v>
      </c>
      <c r="BL131" s="19" t="s">
        <v>5041</v>
      </c>
      <c r="BM131" s="193" t="s">
        <v>5057</v>
      </c>
    </row>
    <row r="132" s="2" customFormat="1" ht="24.15" customHeight="1">
      <c r="A132" s="38"/>
      <c r="B132" s="181"/>
      <c r="C132" s="182" t="s">
        <v>301</v>
      </c>
      <c r="D132" s="182" t="s">
        <v>259</v>
      </c>
      <c r="E132" s="183" t="s">
        <v>5058</v>
      </c>
      <c r="F132" s="184" t="s">
        <v>5059</v>
      </c>
      <c r="G132" s="185" t="s">
        <v>5040</v>
      </c>
      <c r="H132" s="186">
        <v>1</v>
      </c>
      <c r="I132" s="187"/>
      <c r="J132" s="188">
        <f>ROUND(I132*H132,2)</f>
        <v>0</v>
      </c>
      <c r="K132" s="184" t="s">
        <v>1</v>
      </c>
      <c r="L132" s="39"/>
      <c r="M132" s="189" t="s">
        <v>1</v>
      </c>
      <c r="N132" s="190" t="s">
        <v>40</v>
      </c>
      <c r="O132" s="77"/>
      <c r="P132" s="191">
        <f>O132*H132</f>
        <v>0</v>
      </c>
      <c r="Q132" s="191">
        <v>0</v>
      </c>
      <c r="R132" s="191">
        <f>Q132*H132</f>
        <v>0</v>
      </c>
      <c r="S132" s="191">
        <v>0</v>
      </c>
      <c r="T132" s="192">
        <f>S132*H132</f>
        <v>0</v>
      </c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  <c r="AR132" s="193" t="s">
        <v>5041</v>
      </c>
      <c r="AT132" s="193" t="s">
        <v>259</v>
      </c>
      <c r="AU132" s="193" t="s">
        <v>85</v>
      </c>
      <c r="AY132" s="19" t="s">
        <v>257</v>
      </c>
      <c r="BE132" s="194">
        <f>IF(N132="základní",J132,0)</f>
        <v>0</v>
      </c>
      <c r="BF132" s="194">
        <f>IF(N132="snížená",J132,0)</f>
        <v>0</v>
      </c>
      <c r="BG132" s="194">
        <f>IF(N132="zákl. přenesená",J132,0)</f>
        <v>0</v>
      </c>
      <c r="BH132" s="194">
        <f>IF(N132="sníž. přenesená",J132,0)</f>
        <v>0</v>
      </c>
      <c r="BI132" s="194">
        <f>IF(N132="nulová",J132,0)</f>
        <v>0</v>
      </c>
      <c r="BJ132" s="19" t="s">
        <v>82</v>
      </c>
      <c r="BK132" s="194">
        <f>ROUND(I132*H132,2)</f>
        <v>0</v>
      </c>
      <c r="BL132" s="19" t="s">
        <v>5041</v>
      </c>
      <c r="BM132" s="193" t="s">
        <v>5060</v>
      </c>
    </row>
    <row r="133" s="2" customFormat="1" ht="24.15" customHeight="1">
      <c r="A133" s="38"/>
      <c r="B133" s="181"/>
      <c r="C133" s="182" t="s">
        <v>307</v>
      </c>
      <c r="D133" s="182" t="s">
        <v>259</v>
      </c>
      <c r="E133" s="183" t="s">
        <v>1036</v>
      </c>
      <c r="F133" s="184" t="s">
        <v>5061</v>
      </c>
      <c r="G133" s="185" t="s">
        <v>5040</v>
      </c>
      <c r="H133" s="186">
        <v>1</v>
      </c>
      <c r="I133" s="187"/>
      <c r="J133" s="188">
        <f>ROUND(I133*H133,2)</f>
        <v>0</v>
      </c>
      <c r="K133" s="184" t="s">
        <v>1</v>
      </c>
      <c r="L133" s="39"/>
      <c r="M133" s="189" t="s">
        <v>1</v>
      </c>
      <c r="N133" s="190" t="s">
        <v>40</v>
      </c>
      <c r="O133" s="77"/>
      <c r="P133" s="191">
        <f>O133*H133</f>
        <v>0</v>
      </c>
      <c r="Q133" s="191">
        <v>0</v>
      </c>
      <c r="R133" s="191">
        <f>Q133*H133</f>
        <v>0</v>
      </c>
      <c r="S133" s="191">
        <v>0</v>
      </c>
      <c r="T133" s="192">
        <f>S133*H133</f>
        <v>0</v>
      </c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  <c r="AR133" s="193" t="s">
        <v>5041</v>
      </c>
      <c r="AT133" s="193" t="s">
        <v>259</v>
      </c>
      <c r="AU133" s="193" t="s">
        <v>85</v>
      </c>
      <c r="AY133" s="19" t="s">
        <v>257</v>
      </c>
      <c r="BE133" s="194">
        <f>IF(N133="základní",J133,0)</f>
        <v>0</v>
      </c>
      <c r="BF133" s="194">
        <f>IF(N133="snížená",J133,0)</f>
        <v>0</v>
      </c>
      <c r="BG133" s="194">
        <f>IF(N133="zákl. přenesená",J133,0)</f>
        <v>0</v>
      </c>
      <c r="BH133" s="194">
        <f>IF(N133="sníž. přenesená",J133,0)</f>
        <v>0</v>
      </c>
      <c r="BI133" s="194">
        <f>IF(N133="nulová",J133,0)</f>
        <v>0</v>
      </c>
      <c r="BJ133" s="19" t="s">
        <v>82</v>
      </c>
      <c r="BK133" s="194">
        <f>ROUND(I133*H133,2)</f>
        <v>0</v>
      </c>
      <c r="BL133" s="19" t="s">
        <v>5041</v>
      </c>
      <c r="BM133" s="193" t="s">
        <v>5062</v>
      </c>
    </row>
    <row r="134" s="2" customFormat="1" ht="24.15" customHeight="1">
      <c r="A134" s="38"/>
      <c r="B134" s="181"/>
      <c r="C134" s="182" t="s">
        <v>314</v>
      </c>
      <c r="D134" s="182" t="s">
        <v>259</v>
      </c>
      <c r="E134" s="183" t="s">
        <v>1058</v>
      </c>
      <c r="F134" s="184" t="s">
        <v>5063</v>
      </c>
      <c r="G134" s="185" t="s">
        <v>5040</v>
      </c>
      <c r="H134" s="186">
        <v>1</v>
      </c>
      <c r="I134" s="187"/>
      <c r="J134" s="188">
        <f>ROUND(I134*H134,2)</f>
        <v>0</v>
      </c>
      <c r="K134" s="184" t="s">
        <v>1</v>
      </c>
      <c r="L134" s="39"/>
      <c r="M134" s="189" t="s">
        <v>1</v>
      </c>
      <c r="N134" s="190" t="s">
        <v>40</v>
      </c>
      <c r="O134" s="77"/>
      <c r="P134" s="191">
        <f>O134*H134</f>
        <v>0</v>
      </c>
      <c r="Q134" s="191">
        <v>0</v>
      </c>
      <c r="R134" s="191">
        <f>Q134*H134</f>
        <v>0</v>
      </c>
      <c r="S134" s="191">
        <v>0</v>
      </c>
      <c r="T134" s="192">
        <f>S134*H134</f>
        <v>0</v>
      </c>
      <c r="U134" s="38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  <c r="AR134" s="193" t="s">
        <v>5041</v>
      </c>
      <c r="AT134" s="193" t="s">
        <v>259</v>
      </c>
      <c r="AU134" s="193" t="s">
        <v>85</v>
      </c>
      <c r="AY134" s="19" t="s">
        <v>257</v>
      </c>
      <c r="BE134" s="194">
        <f>IF(N134="základní",J134,0)</f>
        <v>0</v>
      </c>
      <c r="BF134" s="194">
        <f>IF(N134="snížená",J134,0)</f>
        <v>0</v>
      </c>
      <c r="BG134" s="194">
        <f>IF(N134="zákl. přenesená",J134,0)</f>
        <v>0</v>
      </c>
      <c r="BH134" s="194">
        <f>IF(N134="sníž. přenesená",J134,0)</f>
        <v>0</v>
      </c>
      <c r="BI134" s="194">
        <f>IF(N134="nulová",J134,0)</f>
        <v>0</v>
      </c>
      <c r="BJ134" s="19" t="s">
        <v>82</v>
      </c>
      <c r="BK134" s="194">
        <f>ROUND(I134*H134,2)</f>
        <v>0</v>
      </c>
      <c r="BL134" s="19" t="s">
        <v>5041</v>
      </c>
      <c r="BM134" s="193" t="s">
        <v>5064</v>
      </c>
    </row>
    <row r="135" s="2" customFormat="1" ht="24.15" customHeight="1">
      <c r="A135" s="38"/>
      <c r="B135" s="181"/>
      <c r="C135" s="182" t="s">
        <v>320</v>
      </c>
      <c r="D135" s="182" t="s">
        <v>259</v>
      </c>
      <c r="E135" s="183" t="s">
        <v>1066</v>
      </c>
      <c r="F135" s="184" t="s">
        <v>5065</v>
      </c>
      <c r="G135" s="185" t="s">
        <v>5040</v>
      </c>
      <c r="H135" s="186">
        <v>1</v>
      </c>
      <c r="I135" s="187"/>
      <c r="J135" s="188">
        <f>ROUND(I135*H135,2)</f>
        <v>0</v>
      </c>
      <c r="K135" s="184" t="s">
        <v>1</v>
      </c>
      <c r="L135" s="39"/>
      <c r="M135" s="189" t="s">
        <v>1</v>
      </c>
      <c r="N135" s="190" t="s">
        <v>40</v>
      </c>
      <c r="O135" s="77"/>
      <c r="P135" s="191">
        <f>O135*H135</f>
        <v>0</v>
      </c>
      <c r="Q135" s="191">
        <v>0</v>
      </c>
      <c r="R135" s="191">
        <f>Q135*H135</f>
        <v>0</v>
      </c>
      <c r="S135" s="191">
        <v>0</v>
      </c>
      <c r="T135" s="192">
        <f>S135*H135</f>
        <v>0</v>
      </c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R135" s="193" t="s">
        <v>5041</v>
      </c>
      <c r="AT135" s="193" t="s">
        <v>259</v>
      </c>
      <c r="AU135" s="193" t="s">
        <v>85</v>
      </c>
      <c r="AY135" s="19" t="s">
        <v>257</v>
      </c>
      <c r="BE135" s="194">
        <f>IF(N135="základní",J135,0)</f>
        <v>0</v>
      </c>
      <c r="BF135" s="194">
        <f>IF(N135="snížená",J135,0)</f>
        <v>0</v>
      </c>
      <c r="BG135" s="194">
        <f>IF(N135="zákl. přenesená",J135,0)</f>
        <v>0</v>
      </c>
      <c r="BH135" s="194">
        <f>IF(N135="sníž. přenesená",J135,0)</f>
        <v>0</v>
      </c>
      <c r="BI135" s="194">
        <f>IF(N135="nulová",J135,0)</f>
        <v>0</v>
      </c>
      <c r="BJ135" s="19" t="s">
        <v>82</v>
      </c>
      <c r="BK135" s="194">
        <f>ROUND(I135*H135,2)</f>
        <v>0</v>
      </c>
      <c r="BL135" s="19" t="s">
        <v>5041</v>
      </c>
      <c r="BM135" s="193" t="s">
        <v>5066</v>
      </c>
    </row>
    <row r="136" s="2" customFormat="1" ht="24.15" customHeight="1">
      <c r="A136" s="38"/>
      <c r="B136" s="181"/>
      <c r="C136" s="182" t="s">
        <v>327</v>
      </c>
      <c r="D136" s="182" t="s">
        <v>259</v>
      </c>
      <c r="E136" s="183" t="s">
        <v>1074</v>
      </c>
      <c r="F136" s="184" t="s">
        <v>5067</v>
      </c>
      <c r="G136" s="185" t="s">
        <v>5040</v>
      </c>
      <c r="H136" s="186">
        <v>1</v>
      </c>
      <c r="I136" s="187"/>
      <c r="J136" s="188">
        <f>ROUND(I136*H136,2)</f>
        <v>0</v>
      </c>
      <c r="K136" s="184" t="s">
        <v>1</v>
      </c>
      <c r="L136" s="39"/>
      <c r="M136" s="189" t="s">
        <v>1</v>
      </c>
      <c r="N136" s="190" t="s">
        <v>40</v>
      </c>
      <c r="O136" s="77"/>
      <c r="P136" s="191">
        <f>O136*H136</f>
        <v>0</v>
      </c>
      <c r="Q136" s="191">
        <v>0</v>
      </c>
      <c r="R136" s="191">
        <f>Q136*H136</f>
        <v>0</v>
      </c>
      <c r="S136" s="191">
        <v>0</v>
      </c>
      <c r="T136" s="192">
        <f>S136*H136</f>
        <v>0</v>
      </c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R136" s="193" t="s">
        <v>5041</v>
      </c>
      <c r="AT136" s="193" t="s">
        <v>259</v>
      </c>
      <c r="AU136" s="193" t="s">
        <v>85</v>
      </c>
      <c r="AY136" s="19" t="s">
        <v>257</v>
      </c>
      <c r="BE136" s="194">
        <f>IF(N136="základní",J136,0)</f>
        <v>0</v>
      </c>
      <c r="BF136" s="194">
        <f>IF(N136="snížená",J136,0)</f>
        <v>0</v>
      </c>
      <c r="BG136" s="194">
        <f>IF(N136="zákl. přenesená",J136,0)</f>
        <v>0</v>
      </c>
      <c r="BH136" s="194">
        <f>IF(N136="sníž. přenesená",J136,0)</f>
        <v>0</v>
      </c>
      <c r="BI136" s="194">
        <f>IF(N136="nulová",J136,0)</f>
        <v>0</v>
      </c>
      <c r="BJ136" s="19" t="s">
        <v>82</v>
      </c>
      <c r="BK136" s="194">
        <f>ROUND(I136*H136,2)</f>
        <v>0</v>
      </c>
      <c r="BL136" s="19" t="s">
        <v>5041</v>
      </c>
      <c r="BM136" s="193" t="s">
        <v>5068</v>
      </c>
    </row>
    <row r="137" s="2" customFormat="1" ht="24.15" customHeight="1">
      <c r="A137" s="38"/>
      <c r="B137" s="181"/>
      <c r="C137" s="182" t="s">
        <v>334</v>
      </c>
      <c r="D137" s="182" t="s">
        <v>259</v>
      </c>
      <c r="E137" s="183" t="s">
        <v>1079</v>
      </c>
      <c r="F137" s="184" t="s">
        <v>5069</v>
      </c>
      <c r="G137" s="185" t="s">
        <v>5040</v>
      </c>
      <c r="H137" s="186">
        <v>1</v>
      </c>
      <c r="I137" s="187"/>
      <c r="J137" s="188">
        <f>ROUND(I137*H137,2)</f>
        <v>0</v>
      </c>
      <c r="K137" s="184" t="s">
        <v>1</v>
      </c>
      <c r="L137" s="39"/>
      <c r="M137" s="189" t="s">
        <v>1</v>
      </c>
      <c r="N137" s="190" t="s">
        <v>40</v>
      </c>
      <c r="O137" s="77"/>
      <c r="P137" s="191">
        <f>O137*H137</f>
        <v>0</v>
      </c>
      <c r="Q137" s="191">
        <v>0</v>
      </c>
      <c r="R137" s="191">
        <f>Q137*H137</f>
        <v>0</v>
      </c>
      <c r="S137" s="191">
        <v>0</v>
      </c>
      <c r="T137" s="192">
        <f>S137*H137</f>
        <v>0</v>
      </c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R137" s="193" t="s">
        <v>5041</v>
      </c>
      <c r="AT137" s="193" t="s">
        <v>259</v>
      </c>
      <c r="AU137" s="193" t="s">
        <v>85</v>
      </c>
      <c r="AY137" s="19" t="s">
        <v>257</v>
      </c>
      <c r="BE137" s="194">
        <f>IF(N137="základní",J137,0)</f>
        <v>0</v>
      </c>
      <c r="BF137" s="194">
        <f>IF(N137="snížená",J137,0)</f>
        <v>0</v>
      </c>
      <c r="BG137" s="194">
        <f>IF(N137="zákl. přenesená",J137,0)</f>
        <v>0</v>
      </c>
      <c r="BH137" s="194">
        <f>IF(N137="sníž. přenesená",J137,0)</f>
        <v>0</v>
      </c>
      <c r="BI137" s="194">
        <f>IF(N137="nulová",J137,0)</f>
        <v>0</v>
      </c>
      <c r="BJ137" s="19" t="s">
        <v>82</v>
      </c>
      <c r="BK137" s="194">
        <f>ROUND(I137*H137,2)</f>
        <v>0</v>
      </c>
      <c r="BL137" s="19" t="s">
        <v>5041</v>
      </c>
      <c r="BM137" s="193" t="s">
        <v>5070</v>
      </c>
    </row>
    <row r="138" s="2" customFormat="1" ht="24.15" customHeight="1">
      <c r="A138" s="38"/>
      <c r="B138" s="181"/>
      <c r="C138" s="182" t="s">
        <v>343</v>
      </c>
      <c r="D138" s="182" t="s">
        <v>259</v>
      </c>
      <c r="E138" s="183" t="s">
        <v>1086</v>
      </c>
      <c r="F138" s="184" t="s">
        <v>5071</v>
      </c>
      <c r="G138" s="185" t="s">
        <v>5040</v>
      </c>
      <c r="H138" s="186">
        <v>1</v>
      </c>
      <c r="I138" s="187"/>
      <c r="J138" s="188">
        <f>ROUND(I138*H138,2)</f>
        <v>0</v>
      </c>
      <c r="K138" s="184" t="s">
        <v>1</v>
      </c>
      <c r="L138" s="39"/>
      <c r="M138" s="189" t="s">
        <v>1</v>
      </c>
      <c r="N138" s="190" t="s">
        <v>40</v>
      </c>
      <c r="O138" s="77"/>
      <c r="P138" s="191">
        <f>O138*H138</f>
        <v>0</v>
      </c>
      <c r="Q138" s="191">
        <v>0</v>
      </c>
      <c r="R138" s="191">
        <f>Q138*H138</f>
        <v>0</v>
      </c>
      <c r="S138" s="191">
        <v>0</v>
      </c>
      <c r="T138" s="192">
        <f>S138*H138</f>
        <v>0</v>
      </c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R138" s="193" t="s">
        <v>5041</v>
      </c>
      <c r="AT138" s="193" t="s">
        <v>259</v>
      </c>
      <c r="AU138" s="193" t="s">
        <v>85</v>
      </c>
      <c r="AY138" s="19" t="s">
        <v>257</v>
      </c>
      <c r="BE138" s="194">
        <f>IF(N138="základní",J138,0)</f>
        <v>0</v>
      </c>
      <c r="BF138" s="194">
        <f>IF(N138="snížená",J138,0)</f>
        <v>0</v>
      </c>
      <c r="BG138" s="194">
        <f>IF(N138="zákl. přenesená",J138,0)</f>
        <v>0</v>
      </c>
      <c r="BH138" s="194">
        <f>IF(N138="sníž. přenesená",J138,0)</f>
        <v>0</v>
      </c>
      <c r="BI138" s="194">
        <f>IF(N138="nulová",J138,0)</f>
        <v>0</v>
      </c>
      <c r="BJ138" s="19" t="s">
        <v>82</v>
      </c>
      <c r="BK138" s="194">
        <f>ROUND(I138*H138,2)</f>
        <v>0</v>
      </c>
      <c r="BL138" s="19" t="s">
        <v>5041</v>
      </c>
      <c r="BM138" s="193" t="s">
        <v>5072</v>
      </c>
    </row>
    <row r="139" s="2" customFormat="1" ht="24.15" customHeight="1">
      <c r="A139" s="38"/>
      <c r="B139" s="181"/>
      <c r="C139" s="182" t="s">
        <v>350</v>
      </c>
      <c r="D139" s="182" t="s">
        <v>259</v>
      </c>
      <c r="E139" s="183" t="s">
        <v>334</v>
      </c>
      <c r="F139" s="184" t="s">
        <v>5073</v>
      </c>
      <c r="G139" s="185" t="s">
        <v>5040</v>
      </c>
      <c r="H139" s="186">
        <v>1</v>
      </c>
      <c r="I139" s="187"/>
      <c r="J139" s="188">
        <f>ROUND(I139*H139,2)</f>
        <v>0</v>
      </c>
      <c r="K139" s="184" t="s">
        <v>1</v>
      </c>
      <c r="L139" s="39"/>
      <c r="M139" s="189" t="s">
        <v>1</v>
      </c>
      <c r="N139" s="190" t="s">
        <v>40</v>
      </c>
      <c r="O139" s="77"/>
      <c r="P139" s="191">
        <f>O139*H139</f>
        <v>0</v>
      </c>
      <c r="Q139" s="191">
        <v>0</v>
      </c>
      <c r="R139" s="191">
        <f>Q139*H139</f>
        <v>0</v>
      </c>
      <c r="S139" s="191">
        <v>0</v>
      </c>
      <c r="T139" s="192">
        <f>S139*H139</f>
        <v>0</v>
      </c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R139" s="193" t="s">
        <v>5041</v>
      </c>
      <c r="AT139" s="193" t="s">
        <v>259</v>
      </c>
      <c r="AU139" s="193" t="s">
        <v>85</v>
      </c>
      <c r="AY139" s="19" t="s">
        <v>257</v>
      </c>
      <c r="BE139" s="194">
        <f>IF(N139="základní",J139,0)</f>
        <v>0</v>
      </c>
      <c r="BF139" s="194">
        <f>IF(N139="snížená",J139,0)</f>
        <v>0</v>
      </c>
      <c r="BG139" s="194">
        <f>IF(N139="zákl. přenesená",J139,0)</f>
        <v>0</v>
      </c>
      <c r="BH139" s="194">
        <f>IF(N139="sníž. přenesená",J139,0)</f>
        <v>0</v>
      </c>
      <c r="BI139" s="194">
        <f>IF(N139="nulová",J139,0)</f>
        <v>0</v>
      </c>
      <c r="BJ139" s="19" t="s">
        <v>82</v>
      </c>
      <c r="BK139" s="194">
        <f>ROUND(I139*H139,2)</f>
        <v>0</v>
      </c>
      <c r="BL139" s="19" t="s">
        <v>5041</v>
      </c>
      <c r="BM139" s="193" t="s">
        <v>5074</v>
      </c>
    </row>
    <row r="140" s="2" customFormat="1" ht="24.15" customHeight="1">
      <c r="A140" s="38"/>
      <c r="B140" s="181"/>
      <c r="C140" s="182" t="s">
        <v>8</v>
      </c>
      <c r="D140" s="182" t="s">
        <v>259</v>
      </c>
      <c r="E140" s="183" t="s">
        <v>1114</v>
      </c>
      <c r="F140" s="184" t="s">
        <v>5075</v>
      </c>
      <c r="G140" s="185" t="s">
        <v>5040</v>
      </c>
      <c r="H140" s="186">
        <v>1</v>
      </c>
      <c r="I140" s="187"/>
      <c r="J140" s="188">
        <f>ROUND(I140*H140,2)</f>
        <v>0</v>
      </c>
      <c r="K140" s="184" t="s">
        <v>1</v>
      </c>
      <c r="L140" s="39"/>
      <c r="M140" s="189" t="s">
        <v>1</v>
      </c>
      <c r="N140" s="190" t="s">
        <v>40</v>
      </c>
      <c r="O140" s="77"/>
      <c r="P140" s="191">
        <f>O140*H140</f>
        <v>0</v>
      </c>
      <c r="Q140" s="191">
        <v>0</v>
      </c>
      <c r="R140" s="191">
        <f>Q140*H140</f>
        <v>0</v>
      </c>
      <c r="S140" s="191">
        <v>0</v>
      </c>
      <c r="T140" s="192">
        <f>S140*H140</f>
        <v>0</v>
      </c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R140" s="193" t="s">
        <v>5041</v>
      </c>
      <c r="AT140" s="193" t="s">
        <v>259</v>
      </c>
      <c r="AU140" s="193" t="s">
        <v>85</v>
      </c>
      <c r="AY140" s="19" t="s">
        <v>257</v>
      </c>
      <c r="BE140" s="194">
        <f>IF(N140="základní",J140,0)</f>
        <v>0</v>
      </c>
      <c r="BF140" s="194">
        <f>IF(N140="snížená",J140,0)</f>
        <v>0</v>
      </c>
      <c r="BG140" s="194">
        <f>IF(N140="zákl. přenesená",J140,0)</f>
        <v>0</v>
      </c>
      <c r="BH140" s="194">
        <f>IF(N140="sníž. přenesená",J140,0)</f>
        <v>0</v>
      </c>
      <c r="BI140" s="194">
        <f>IF(N140="nulová",J140,0)</f>
        <v>0</v>
      </c>
      <c r="BJ140" s="19" t="s">
        <v>82</v>
      </c>
      <c r="BK140" s="194">
        <f>ROUND(I140*H140,2)</f>
        <v>0</v>
      </c>
      <c r="BL140" s="19" t="s">
        <v>5041</v>
      </c>
      <c r="BM140" s="193" t="s">
        <v>5076</v>
      </c>
    </row>
    <row r="141" s="2" customFormat="1">
      <c r="A141" s="38"/>
      <c r="B141" s="181"/>
      <c r="C141" s="182" t="s">
        <v>368</v>
      </c>
      <c r="D141" s="182" t="s">
        <v>259</v>
      </c>
      <c r="E141" s="183" t="s">
        <v>343</v>
      </c>
      <c r="F141" s="184" t="s">
        <v>5077</v>
      </c>
      <c r="G141" s="185" t="s">
        <v>5040</v>
      </c>
      <c r="H141" s="186">
        <v>1</v>
      </c>
      <c r="I141" s="187"/>
      <c r="J141" s="188">
        <f>ROUND(I141*H141,2)</f>
        <v>0</v>
      </c>
      <c r="K141" s="184" t="s">
        <v>1</v>
      </c>
      <c r="L141" s="39"/>
      <c r="M141" s="189" t="s">
        <v>1</v>
      </c>
      <c r="N141" s="190" t="s">
        <v>40</v>
      </c>
      <c r="O141" s="77"/>
      <c r="P141" s="191">
        <f>O141*H141</f>
        <v>0</v>
      </c>
      <c r="Q141" s="191">
        <v>0</v>
      </c>
      <c r="R141" s="191">
        <f>Q141*H141</f>
        <v>0</v>
      </c>
      <c r="S141" s="191">
        <v>0</v>
      </c>
      <c r="T141" s="192">
        <f>S141*H141</f>
        <v>0</v>
      </c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R141" s="193" t="s">
        <v>5041</v>
      </c>
      <c r="AT141" s="193" t="s">
        <v>259</v>
      </c>
      <c r="AU141" s="193" t="s">
        <v>85</v>
      </c>
      <c r="AY141" s="19" t="s">
        <v>257</v>
      </c>
      <c r="BE141" s="194">
        <f>IF(N141="základní",J141,0)</f>
        <v>0</v>
      </c>
      <c r="BF141" s="194">
        <f>IF(N141="snížená",J141,0)</f>
        <v>0</v>
      </c>
      <c r="BG141" s="194">
        <f>IF(N141="zákl. přenesená",J141,0)</f>
        <v>0</v>
      </c>
      <c r="BH141" s="194">
        <f>IF(N141="sníž. přenesená",J141,0)</f>
        <v>0</v>
      </c>
      <c r="BI141" s="194">
        <f>IF(N141="nulová",J141,0)</f>
        <v>0</v>
      </c>
      <c r="BJ141" s="19" t="s">
        <v>82</v>
      </c>
      <c r="BK141" s="194">
        <f>ROUND(I141*H141,2)</f>
        <v>0</v>
      </c>
      <c r="BL141" s="19" t="s">
        <v>5041</v>
      </c>
      <c r="BM141" s="193" t="s">
        <v>5078</v>
      </c>
    </row>
    <row r="142" s="2" customFormat="1" ht="24.15" customHeight="1">
      <c r="A142" s="38"/>
      <c r="B142" s="181"/>
      <c r="C142" s="182" t="s">
        <v>374</v>
      </c>
      <c r="D142" s="182" t="s">
        <v>259</v>
      </c>
      <c r="E142" s="183" t="s">
        <v>350</v>
      </c>
      <c r="F142" s="184" t="s">
        <v>5079</v>
      </c>
      <c r="G142" s="185" t="s">
        <v>5040</v>
      </c>
      <c r="H142" s="186">
        <v>1</v>
      </c>
      <c r="I142" s="187"/>
      <c r="J142" s="188">
        <f>ROUND(I142*H142,2)</f>
        <v>0</v>
      </c>
      <c r="K142" s="184" t="s">
        <v>1</v>
      </c>
      <c r="L142" s="39"/>
      <c r="M142" s="189" t="s">
        <v>1</v>
      </c>
      <c r="N142" s="190" t="s">
        <v>40</v>
      </c>
      <c r="O142" s="77"/>
      <c r="P142" s="191">
        <f>O142*H142</f>
        <v>0</v>
      </c>
      <c r="Q142" s="191">
        <v>0</v>
      </c>
      <c r="R142" s="191">
        <f>Q142*H142</f>
        <v>0</v>
      </c>
      <c r="S142" s="191">
        <v>0</v>
      </c>
      <c r="T142" s="192">
        <f>S142*H142</f>
        <v>0</v>
      </c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R142" s="193" t="s">
        <v>5041</v>
      </c>
      <c r="AT142" s="193" t="s">
        <v>259</v>
      </c>
      <c r="AU142" s="193" t="s">
        <v>85</v>
      </c>
      <c r="AY142" s="19" t="s">
        <v>257</v>
      </c>
      <c r="BE142" s="194">
        <f>IF(N142="základní",J142,0)</f>
        <v>0</v>
      </c>
      <c r="BF142" s="194">
        <f>IF(N142="snížená",J142,0)</f>
        <v>0</v>
      </c>
      <c r="BG142" s="194">
        <f>IF(N142="zákl. přenesená",J142,0)</f>
        <v>0</v>
      </c>
      <c r="BH142" s="194">
        <f>IF(N142="sníž. přenesená",J142,0)</f>
        <v>0</v>
      </c>
      <c r="BI142" s="194">
        <f>IF(N142="nulová",J142,0)</f>
        <v>0</v>
      </c>
      <c r="BJ142" s="19" t="s">
        <v>82</v>
      </c>
      <c r="BK142" s="194">
        <f>ROUND(I142*H142,2)</f>
        <v>0</v>
      </c>
      <c r="BL142" s="19" t="s">
        <v>5041</v>
      </c>
      <c r="BM142" s="193" t="s">
        <v>5080</v>
      </c>
    </row>
    <row r="143" s="2" customFormat="1" ht="24.15" customHeight="1">
      <c r="A143" s="38"/>
      <c r="B143" s="181"/>
      <c r="C143" s="182" t="s">
        <v>379</v>
      </c>
      <c r="D143" s="182" t="s">
        <v>259</v>
      </c>
      <c r="E143" s="183" t="s">
        <v>8</v>
      </c>
      <c r="F143" s="184" t="s">
        <v>5081</v>
      </c>
      <c r="G143" s="185" t="s">
        <v>774</v>
      </c>
      <c r="H143" s="186">
        <v>1</v>
      </c>
      <c r="I143" s="187"/>
      <c r="J143" s="188">
        <f>ROUND(I143*H143,2)</f>
        <v>0</v>
      </c>
      <c r="K143" s="184" t="s">
        <v>1</v>
      </c>
      <c r="L143" s="39"/>
      <c r="M143" s="189" t="s">
        <v>1</v>
      </c>
      <c r="N143" s="190" t="s">
        <v>40</v>
      </c>
      <c r="O143" s="77"/>
      <c r="P143" s="191">
        <f>O143*H143</f>
        <v>0</v>
      </c>
      <c r="Q143" s="191">
        <v>0</v>
      </c>
      <c r="R143" s="191">
        <f>Q143*H143</f>
        <v>0</v>
      </c>
      <c r="S143" s="191">
        <v>0</v>
      </c>
      <c r="T143" s="192">
        <f>S143*H143</f>
        <v>0</v>
      </c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R143" s="193" t="s">
        <v>5041</v>
      </c>
      <c r="AT143" s="193" t="s">
        <v>259</v>
      </c>
      <c r="AU143" s="193" t="s">
        <v>85</v>
      </c>
      <c r="AY143" s="19" t="s">
        <v>257</v>
      </c>
      <c r="BE143" s="194">
        <f>IF(N143="základní",J143,0)</f>
        <v>0</v>
      </c>
      <c r="BF143" s="194">
        <f>IF(N143="snížená",J143,0)</f>
        <v>0</v>
      </c>
      <c r="BG143" s="194">
        <f>IF(N143="zákl. přenesená",J143,0)</f>
        <v>0</v>
      </c>
      <c r="BH143" s="194">
        <f>IF(N143="sníž. přenesená",J143,0)</f>
        <v>0</v>
      </c>
      <c r="BI143" s="194">
        <f>IF(N143="nulová",J143,0)</f>
        <v>0</v>
      </c>
      <c r="BJ143" s="19" t="s">
        <v>82</v>
      </c>
      <c r="BK143" s="194">
        <f>ROUND(I143*H143,2)</f>
        <v>0</v>
      </c>
      <c r="BL143" s="19" t="s">
        <v>5041</v>
      </c>
      <c r="BM143" s="193" t="s">
        <v>5082</v>
      </c>
    </row>
    <row r="144" s="2" customFormat="1" ht="24.15" customHeight="1">
      <c r="A144" s="38"/>
      <c r="B144" s="181"/>
      <c r="C144" s="182" t="s">
        <v>388</v>
      </c>
      <c r="D144" s="182" t="s">
        <v>259</v>
      </c>
      <c r="E144" s="183" t="s">
        <v>374</v>
      </c>
      <c r="F144" s="184" t="s">
        <v>5083</v>
      </c>
      <c r="G144" s="185" t="s">
        <v>5040</v>
      </c>
      <c r="H144" s="186">
        <v>1</v>
      </c>
      <c r="I144" s="187"/>
      <c r="J144" s="188">
        <f>ROUND(I144*H144,2)</f>
        <v>0</v>
      </c>
      <c r="K144" s="184" t="s">
        <v>1</v>
      </c>
      <c r="L144" s="39"/>
      <c r="M144" s="189" t="s">
        <v>1</v>
      </c>
      <c r="N144" s="190" t="s">
        <v>40</v>
      </c>
      <c r="O144" s="77"/>
      <c r="P144" s="191">
        <f>O144*H144</f>
        <v>0</v>
      </c>
      <c r="Q144" s="191">
        <v>0</v>
      </c>
      <c r="R144" s="191">
        <f>Q144*H144</f>
        <v>0</v>
      </c>
      <c r="S144" s="191">
        <v>0</v>
      </c>
      <c r="T144" s="192">
        <f>S144*H144</f>
        <v>0</v>
      </c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R144" s="193" t="s">
        <v>5041</v>
      </c>
      <c r="AT144" s="193" t="s">
        <v>259</v>
      </c>
      <c r="AU144" s="193" t="s">
        <v>85</v>
      </c>
      <c r="AY144" s="19" t="s">
        <v>257</v>
      </c>
      <c r="BE144" s="194">
        <f>IF(N144="základní",J144,0)</f>
        <v>0</v>
      </c>
      <c r="BF144" s="194">
        <f>IF(N144="snížená",J144,0)</f>
        <v>0</v>
      </c>
      <c r="BG144" s="194">
        <f>IF(N144="zákl. přenesená",J144,0)</f>
        <v>0</v>
      </c>
      <c r="BH144" s="194">
        <f>IF(N144="sníž. přenesená",J144,0)</f>
        <v>0</v>
      </c>
      <c r="BI144" s="194">
        <f>IF(N144="nulová",J144,0)</f>
        <v>0</v>
      </c>
      <c r="BJ144" s="19" t="s">
        <v>82</v>
      </c>
      <c r="BK144" s="194">
        <f>ROUND(I144*H144,2)</f>
        <v>0</v>
      </c>
      <c r="BL144" s="19" t="s">
        <v>5041</v>
      </c>
      <c r="BM144" s="193" t="s">
        <v>5084</v>
      </c>
    </row>
    <row r="145" s="2" customFormat="1" ht="24.15" customHeight="1">
      <c r="A145" s="38"/>
      <c r="B145" s="181"/>
      <c r="C145" s="182" t="s">
        <v>7</v>
      </c>
      <c r="D145" s="182" t="s">
        <v>259</v>
      </c>
      <c r="E145" s="183" t="s">
        <v>1505</v>
      </c>
      <c r="F145" s="184" t="s">
        <v>5085</v>
      </c>
      <c r="G145" s="185" t="s">
        <v>5040</v>
      </c>
      <c r="H145" s="186">
        <v>1</v>
      </c>
      <c r="I145" s="187"/>
      <c r="J145" s="188">
        <f>ROUND(I145*H145,2)</f>
        <v>0</v>
      </c>
      <c r="K145" s="184" t="s">
        <v>1</v>
      </c>
      <c r="L145" s="39"/>
      <c r="M145" s="189" t="s">
        <v>1</v>
      </c>
      <c r="N145" s="190" t="s">
        <v>40</v>
      </c>
      <c r="O145" s="77"/>
      <c r="P145" s="191">
        <f>O145*H145</f>
        <v>0</v>
      </c>
      <c r="Q145" s="191">
        <v>0</v>
      </c>
      <c r="R145" s="191">
        <f>Q145*H145</f>
        <v>0</v>
      </c>
      <c r="S145" s="191">
        <v>0</v>
      </c>
      <c r="T145" s="192">
        <f>S145*H145</f>
        <v>0</v>
      </c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  <c r="AR145" s="193" t="s">
        <v>5041</v>
      </c>
      <c r="AT145" s="193" t="s">
        <v>259</v>
      </c>
      <c r="AU145" s="193" t="s">
        <v>85</v>
      </c>
      <c r="AY145" s="19" t="s">
        <v>257</v>
      </c>
      <c r="BE145" s="194">
        <f>IF(N145="základní",J145,0)</f>
        <v>0</v>
      </c>
      <c r="BF145" s="194">
        <f>IF(N145="snížená",J145,0)</f>
        <v>0</v>
      </c>
      <c r="BG145" s="194">
        <f>IF(N145="zákl. přenesená",J145,0)</f>
        <v>0</v>
      </c>
      <c r="BH145" s="194">
        <f>IF(N145="sníž. přenesená",J145,0)</f>
        <v>0</v>
      </c>
      <c r="BI145" s="194">
        <f>IF(N145="nulová",J145,0)</f>
        <v>0</v>
      </c>
      <c r="BJ145" s="19" t="s">
        <v>82</v>
      </c>
      <c r="BK145" s="194">
        <f>ROUND(I145*H145,2)</f>
        <v>0</v>
      </c>
      <c r="BL145" s="19" t="s">
        <v>5041</v>
      </c>
      <c r="BM145" s="193" t="s">
        <v>5086</v>
      </c>
    </row>
    <row r="146" s="2" customFormat="1" ht="33" customHeight="1">
      <c r="A146" s="38"/>
      <c r="B146" s="181"/>
      <c r="C146" s="182" t="s">
        <v>402</v>
      </c>
      <c r="D146" s="182" t="s">
        <v>259</v>
      </c>
      <c r="E146" s="183" t="s">
        <v>1514</v>
      </c>
      <c r="F146" s="184" t="s">
        <v>5087</v>
      </c>
      <c r="G146" s="185" t="s">
        <v>5040</v>
      </c>
      <c r="H146" s="186">
        <v>1</v>
      </c>
      <c r="I146" s="187"/>
      <c r="J146" s="188">
        <f>ROUND(I146*H146,2)</f>
        <v>0</v>
      </c>
      <c r="K146" s="184" t="s">
        <v>1</v>
      </c>
      <c r="L146" s="39"/>
      <c r="M146" s="189" t="s">
        <v>1</v>
      </c>
      <c r="N146" s="190" t="s">
        <v>40</v>
      </c>
      <c r="O146" s="77"/>
      <c r="P146" s="191">
        <f>O146*H146</f>
        <v>0</v>
      </c>
      <c r="Q146" s="191">
        <v>0</v>
      </c>
      <c r="R146" s="191">
        <f>Q146*H146</f>
        <v>0</v>
      </c>
      <c r="S146" s="191">
        <v>0</v>
      </c>
      <c r="T146" s="192">
        <f>S146*H146</f>
        <v>0</v>
      </c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  <c r="AR146" s="193" t="s">
        <v>5041</v>
      </c>
      <c r="AT146" s="193" t="s">
        <v>259</v>
      </c>
      <c r="AU146" s="193" t="s">
        <v>85</v>
      </c>
      <c r="AY146" s="19" t="s">
        <v>257</v>
      </c>
      <c r="BE146" s="194">
        <f>IF(N146="základní",J146,0)</f>
        <v>0</v>
      </c>
      <c r="BF146" s="194">
        <f>IF(N146="snížená",J146,0)</f>
        <v>0</v>
      </c>
      <c r="BG146" s="194">
        <f>IF(N146="zákl. přenesená",J146,0)</f>
        <v>0</v>
      </c>
      <c r="BH146" s="194">
        <f>IF(N146="sníž. přenesená",J146,0)</f>
        <v>0</v>
      </c>
      <c r="BI146" s="194">
        <f>IF(N146="nulová",J146,0)</f>
        <v>0</v>
      </c>
      <c r="BJ146" s="19" t="s">
        <v>82</v>
      </c>
      <c r="BK146" s="194">
        <f>ROUND(I146*H146,2)</f>
        <v>0</v>
      </c>
      <c r="BL146" s="19" t="s">
        <v>5041</v>
      </c>
      <c r="BM146" s="193" t="s">
        <v>5088</v>
      </c>
    </row>
    <row r="147" s="2" customFormat="1" ht="55.5" customHeight="1">
      <c r="A147" s="38"/>
      <c r="B147" s="181"/>
      <c r="C147" s="182" t="s">
        <v>406</v>
      </c>
      <c r="D147" s="182" t="s">
        <v>259</v>
      </c>
      <c r="E147" s="183" t="s">
        <v>379</v>
      </c>
      <c r="F147" s="184" t="s">
        <v>5089</v>
      </c>
      <c r="G147" s="185" t="s">
        <v>5040</v>
      </c>
      <c r="H147" s="186">
        <v>1</v>
      </c>
      <c r="I147" s="187"/>
      <c r="J147" s="188">
        <f>ROUND(I147*H147,2)</f>
        <v>0</v>
      </c>
      <c r="K147" s="184" t="s">
        <v>1</v>
      </c>
      <c r="L147" s="39"/>
      <c r="M147" s="189" t="s">
        <v>1</v>
      </c>
      <c r="N147" s="190" t="s">
        <v>40</v>
      </c>
      <c r="O147" s="77"/>
      <c r="P147" s="191">
        <f>O147*H147</f>
        <v>0</v>
      </c>
      <c r="Q147" s="191">
        <v>0</v>
      </c>
      <c r="R147" s="191">
        <f>Q147*H147</f>
        <v>0</v>
      </c>
      <c r="S147" s="191">
        <v>0</v>
      </c>
      <c r="T147" s="192">
        <f>S147*H147</f>
        <v>0</v>
      </c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  <c r="AR147" s="193" t="s">
        <v>5041</v>
      </c>
      <c r="AT147" s="193" t="s">
        <v>259</v>
      </c>
      <c r="AU147" s="193" t="s">
        <v>85</v>
      </c>
      <c r="AY147" s="19" t="s">
        <v>257</v>
      </c>
      <c r="BE147" s="194">
        <f>IF(N147="základní",J147,0)</f>
        <v>0</v>
      </c>
      <c r="BF147" s="194">
        <f>IF(N147="snížená",J147,0)</f>
        <v>0</v>
      </c>
      <c r="BG147" s="194">
        <f>IF(N147="zákl. přenesená",J147,0)</f>
        <v>0</v>
      </c>
      <c r="BH147" s="194">
        <f>IF(N147="sníž. přenesená",J147,0)</f>
        <v>0</v>
      </c>
      <c r="BI147" s="194">
        <f>IF(N147="nulová",J147,0)</f>
        <v>0</v>
      </c>
      <c r="BJ147" s="19" t="s">
        <v>82</v>
      </c>
      <c r="BK147" s="194">
        <f>ROUND(I147*H147,2)</f>
        <v>0</v>
      </c>
      <c r="BL147" s="19" t="s">
        <v>5041</v>
      </c>
      <c r="BM147" s="193" t="s">
        <v>5090</v>
      </c>
    </row>
    <row r="148" s="2" customFormat="1" ht="37.8" customHeight="1">
      <c r="A148" s="38"/>
      <c r="B148" s="181"/>
      <c r="C148" s="182" t="s">
        <v>413</v>
      </c>
      <c r="D148" s="182" t="s">
        <v>259</v>
      </c>
      <c r="E148" s="183" t="s">
        <v>5091</v>
      </c>
      <c r="F148" s="184" t="s">
        <v>5092</v>
      </c>
      <c r="G148" s="185" t="s">
        <v>774</v>
      </c>
      <c r="H148" s="186">
        <v>1</v>
      </c>
      <c r="I148" s="187"/>
      <c r="J148" s="188">
        <f>ROUND(I148*H148,2)</f>
        <v>0</v>
      </c>
      <c r="K148" s="184" t="s">
        <v>1</v>
      </c>
      <c r="L148" s="39"/>
      <c r="M148" s="189" t="s">
        <v>1</v>
      </c>
      <c r="N148" s="190" t="s">
        <v>40</v>
      </c>
      <c r="O148" s="77"/>
      <c r="P148" s="191">
        <f>O148*H148</f>
        <v>0</v>
      </c>
      <c r="Q148" s="191">
        <v>0</v>
      </c>
      <c r="R148" s="191">
        <f>Q148*H148</f>
        <v>0</v>
      </c>
      <c r="S148" s="191">
        <v>0</v>
      </c>
      <c r="T148" s="192">
        <f>S148*H148</f>
        <v>0</v>
      </c>
      <c r="U148" s="38"/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  <c r="AR148" s="193" t="s">
        <v>5041</v>
      </c>
      <c r="AT148" s="193" t="s">
        <v>259</v>
      </c>
      <c r="AU148" s="193" t="s">
        <v>85</v>
      </c>
      <c r="AY148" s="19" t="s">
        <v>257</v>
      </c>
      <c r="BE148" s="194">
        <f>IF(N148="základní",J148,0)</f>
        <v>0</v>
      </c>
      <c r="BF148" s="194">
        <f>IF(N148="snížená",J148,0)</f>
        <v>0</v>
      </c>
      <c r="BG148" s="194">
        <f>IF(N148="zákl. přenesená",J148,0)</f>
        <v>0</v>
      </c>
      <c r="BH148" s="194">
        <f>IF(N148="sníž. přenesená",J148,0)</f>
        <v>0</v>
      </c>
      <c r="BI148" s="194">
        <f>IF(N148="nulová",J148,0)</f>
        <v>0</v>
      </c>
      <c r="BJ148" s="19" t="s">
        <v>82</v>
      </c>
      <c r="BK148" s="194">
        <f>ROUND(I148*H148,2)</f>
        <v>0</v>
      </c>
      <c r="BL148" s="19" t="s">
        <v>5041</v>
      </c>
      <c r="BM148" s="193" t="s">
        <v>5093</v>
      </c>
    </row>
    <row r="149" s="2" customFormat="1" ht="24.15" customHeight="1">
      <c r="A149" s="38"/>
      <c r="B149" s="181"/>
      <c r="C149" s="182" t="s">
        <v>443</v>
      </c>
      <c r="D149" s="182" t="s">
        <v>259</v>
      </c>
      <c r="E149" s="183" t="s">
        <v>5094</v>
      </c>
      <c r="F149" s="184" t="s">
        <v>5095</v>
      </c>
      <c r="G149" s="185" t="s">
        <v>5040</v>
      </c>
      <c r="H149" s="186">
        <v>1</v>
      </c>
      <c r="I149" s="187"/>
      <c r="J149" s="188">
        <f>ROUND(I149*H149,2)</f>
        <v>0</v>
      </c>
      <c r="K149" s="184" t="s">
        <v>1</v>
      </c>
      <c r="L149" s="39"/>
      <c r="M149" s="189" t="s">
        <v>1</v>
      </c>
      <c r="N149" s="190" t="s">
        <v>40</v>
      </c>
      <c r="O149" s="77"/>
      <c r="P149" s="191">
        <f>O149*H149</f>
        <v>0</v>
      </c>
      <c r="Q149" s="191">
        <v>0</v>
      </c>
      <c r="R149" s="191">
        <f>Q149*H149</f>
        <v>0</v>
      </c>
      <c r="S149" s="191">
        <v>0</v>
      </c>
      <c r="T149" s="192">
        <f>S149*H149</f>
        <v>0</v>
      </c>
      <c r="U149" s="38"/>
      <c r="V149" s="38"/>
      <c r="W149" s="38"/>
      <c r="X149" s="38"/>
      <c r="Y149" s="38"/>
      <c r="Z149" s="38"/>
      <c r="AA149" s="38"/>
      <c r="AB149" s="38"/>
      <c r="AC149" s="38"/>
      <c r="AD149" s="38"/>
      <c r="AE149" s="38"/>
      <c r="AR149" s="193" t="s">
        <v>5041</v>
      </c>
      <c r="AT149" s="193" t="s">
        <v>259</v>
      </c>
      <c r="AU149" s="193" t="s">
        <v>85</v>
      </c>
      <c r="AY149" s="19" t="s">
        <v>257</v>
      </c>
      <c r="BE149" s="194">
        <f>IF(N149="základní",J149,0)</f>
        <v>0</v>
      </c>
      <c r="BF149" s="194">
        <f>IF(N149="snížená",J149,0)</f>
        <v>0</v>
      </c>
      <c r="BG149" s="194">
        <f>IF(N149="zákl. přenesená",J149,0)</f>
        <v>0</v>
      </c>
      <c r="BH149" s="194">
        <f>IF(N149="sníž. přenesená",J149,0)</f>
        <v>0</v>
      </c>
      <c r="BI149" s="194">
        <f>IF(N149="nulová",J149,0)</f>
        <v>0</v>
      </c>
      <c r="BJ149" s="19" t="s">
        <v>82</v>
      </c>
      <c r="BK149" s="194">
        <f>ROUND(I149*H149,2)</f>
        <v>0</v>
      </c>
      <c r="BL149" s="19" t="s">
        <v>5041</v>
      </c>
      <c r="BM149" s="193" t="s">
        <v>5096</v>
      </c>
    </row>
    <row r="150" s="2" customFormat="1" ht="33" customHeight="1">
      <c r="A150" s="38"/>
      <c r="B150" s="181"/>
      <c r="C150" s="182" t="s">
        <v>450</v>
      </c>
      <c r="D150" s="182" t="s">
        <v>259</v>
      </c>
      <c r="E150" s="183" t="s">
        <v>5097</v>
      </c>
      <c r="F150" s="184" t="s">
        <v>5098</v>
      </c>
      <c r="G150" s="185" t="s">
        <v>5040</v>
      </c>
      <c r="H150" s="186">
        <v>1</v>
      </c>
      <c r="I150" s="187"/>
      <c r="J150" s="188">
        <f>ROUND(I150*H150,2)</f>
        <v>0</v>
      </c>
      <c r="K150" s="184" t="s">
        <v>1</v>
      </c>
      <c r="L150" s="39"/>
      <c r="M150" s="189" t="s">
        <v>1</v>
      </c>
      <c r="N150" s="190" t="s">
        <v>40</v>
      </c>
      <c r="O150" s="77"/>
      <c r="P150" s="191">
        <f>O150*H150</f>
        <v>0</v>
      </c>
      <c r="Q150" s="191">
        <v>0</v>
      </c>
      <c r="R150" s="191">
        <f>Q150*H150</f>
        <v>0</v>
      </c>
      <c r="S150" s="191">
        <v>0</v>
      </c>
      <c r="T150" s="192">
        <f>S150*H150</f>
        <v>0</v>
      </c>
      <c r="U150" s="38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  <c r="AR150" s="193" t="s">
        <v>5041</v>
      </c>
      <c r="AT150" s="193" t="s">
        <v>259</v>
      </c>
      <c r="AU150" s="193" t="s">
        <v>85</v>
      </c>
      <c r="AY150" s="19" t="s">
        <v>257</v>
      </c>
      <c r="BE150" s="194">
        <f>IF(N150="základní",J150,0)</f>
        <v>0</v>
      </c>
      <c r="BF150" s="194">
        <f>IF(N150="snížená",J150,0)</f>
        <v>0</v>
      </c>
      <c r="BG150" s="194">
        <f>IF(N150="zákl. přenesená",J150,0)</f>
        <v>0</v>
      </c>
      <c r="BH150" s="194">
        <f>IF(N150="sníž. přenesená",J150,0)</f>
        <v>0</v>
      </c>
      <c r="BI150" s="194">
        <f>IF(N150="nulová",J150,0)</f>
        <v>0</v>
      </c>
      <c r="BJ150" s="19" t="s">
        <v>82</v>
      </c>
      <c r="BK150" s="194">
        <f>ROUND(I150*H150,2)</f>
        <v>0</v>
      </c>
      <c r="BL150" s="19" t="s">
        <v>5041</v>
      </c>
      <c r="BM150" s="193" t="s">
        <v>5099</v>
      </c>
    </row>
    <row r="151" s="2" customFormat="1" ht="24.15" customHeight="1">
      <c r="A151" s="38"/>
      <c r="B151" s="181"/>
      <c r="C151" s="182" t="s">
        <v>455</v>
      </c>
      <c r="D151" s="182" t="s">
        <v>259</v>
      </c>
      <c r="E151" s="183" t="s">
        <v>5100</v>
      </c>
      <c r="F151" s="184" t="s">
        <v>5101</v>
      </c>
      <c r="G151" s="185" t="s">
        <v>5040</v>
      </c>
      <c r="H151" s="186">
        <v>1</v>
      </c>
      <c r="I151" s="187"/>
      <c r="J151" s="188">
        <f>ROUND(I151*H151,2)</f>
        <v>0</v>
      </c>
      <c r="K151" s="184" t="s">
        <v>1</v>
      </c>
      <c r="L151" s="39"/>
      <c r="M151" s="189" t="s">
        <v>1</v>
      </c>
      <c r="N151" s="190" t="s">
        <v>40</v>
      </c>
      <c r="O151" s="77"/>
      <c r="P151" s="191">
        <f>O151*H151</f>
        <v>0</v>
      </c>
      <c r="Q151" s="191">
        <v>0</v>
      </c>
      <c r="R151" s="191">
        <f>Q151*H151</f>
        <v>0</v>
      </c>
      <c r="S151" s="191">
        <v>0</v>
      </c>
      <c r="T151" s="192">
        <f>S151*H151</f>
        <v>0</v>
      </c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  <c r="AR151" s="193" t="s">
        <v>5041</v>
      </c>
      <c r="AT151" s="193" t="s">
        <v>259</v>
      </c>
      <c r="AU151" s="193" t="s">
        <v>85</v>
      </c>
      <c r="AY151" s="19" t="s">
        <v>257</v>
      </c>
      <c r="BE151" s="194">
        <f>IF(N151="základní",J151,0)</f>
        <v>0</v>
      </c>
      <c r="BF151" s="194">
        <f>IF(N151="snížená",J151,0)</f>
        <v>0</v>
      </c>
      <c r="BG151" s="194">
        <f>IF(N151="zákl. přenesená",J151,0)</f>
        <v>0</v>
      </c>
      <c r="BH151" s="194">
        <f>IF(N151="sníž. přenesená",J151,0)</f>
        <v>0</v>
      </c>
      <c r="BI151" s="194">
        <f>IF(N151="nulová",J151,0)</f>
        <v>0</v>
      </c>
      <c r="BJ151" s="19" t="s">
        <v>82</v>
      </c>
      <c r="BK151" s="194">
        <f>ROUND(I151*H151,2)</f>
        <v>0</v>
      </c>
      <c r="BL151" s="19" t="s">
        <v>5041</v>
      </c>
      <c r="BM151" s="193" t="s">
        <v>5102</v>
      </c>
    </row>
    <row r="152" s="2" customFormat="1" ht="24.15" customHeight="1">
      <c r="A152" s="38"/>
      <c r="B152" s="181"/>
      <c r="C152" s="182" t="s">
        <v>462</v>
      </c>
      <c r="D152" s="182" t="s">
        <v>259</v>
      </c>
      <c r="E152" s="183" t="s">
        <v>5103</v>
      </c>
      <c r="F152" s="184" t="s">
        <v>5104</v>
      </c>
      <c r="G152" s="185" t="s">
        <v>5040</v>
      </c>
      <c r="H152" s="186">
        <v>1</v>
      </c>
      <c r="I152" s="187"/>
      <c r="J152" s="188">
        <f>ROUND(I152*H152,2)</f>
        <v>0</v>
      </c>
      <c r="K152" s="184" t="s">
        <v>1</v>
      </c>
      <c r="L152" s="39"/>
      <c r="M152" s="189" t="s">
        <v>1</v>
      </c>
      <c r="N152" s="190" t="s">
        <v>40</v>
      </c>
      <c r="O152" s="77"/>
      <c r="P152" s="191">
        <f>O152*H152</f>
        <v>0</v>
      </c>
      <c r="Q152" s="191">
        <v>0</v>
      </c>
      <c r="R152" s="191">
        <f>Q152*H152</f>
        <v>0</v>
      </c>
      <c r="S152" s="191">
        <v>0</v>
      </c>
      <c r="T152" s="192">
        <f>S152*H152</f>
        <v>0</v>
      </c>
      <c r="U152" s="38"/>
      <c r="V152" s="38"/>
      <c r="W152" s="38"/>
      <c r="X152" s="38"/>
      <c r="Y152" s="38"/>
      <c r="Z152" s="38"/>
      <c r="AA152" s="38"/>
      <c r="AB152" s="38"/>
      <c r="AC152" s="38"/>
      <c r="AD152" s="38"/>
      <c r="AE152" s="38"/>
      <c r="AR152" s="193" t="s">
        <v>5041</v>
      </c>
      <c r="AT152" s="193" t="s">
        <v>259</v>
      </c>
      <c r="AU152" s="193" t="s">
        <v>85</v>
      </c>
      <c r="AY152" s="19" t="s">
        <v>257</v>
      </c>
      <c r="BE152" s="194">
        <f>IF(N152="základní",J152,0)</f>
        <v>0</v>
      </c>
      <c r="BF152" s="194">
        <f>IF(N152="snížená",J152,0)</f>
        <v>0</v>
      </c>
      <c r="BG152" s="194">
        <f>IF(N152="zákl. přenesená",J152,0)</f>
        <v>0</v>
      </c>
      <c r="BH152" s="194">
        <f>IF(N152="sníž. přenesená",J152,0)</f>
        <v>0</v>
      </c>
      <c r="BI152" s="194">
        <f>IF(N152="nulová",J152,0)</f>
        <v>0</v>
      </c>
      <c r="BJ152" s="19" t="s">
        <v>82</v>
      </c>
      <c r="BK152" s="194">
        <f>ROUND(I152*H152,2)</f>
        <v>0</v>
      </c>
      <c r="BL152" s="19" t="s">
        <v>5041</v>
      </c>
      <c r="BM152" s="193" t="s">
        <v>5105</v>
      </c>
    </row>
    <row r="153" s="2" customFormat="1" ht="49.05" customHeight="1">
      <c r="A153" s="38"/>
      <c r="B153" s="181"/>
      <c r="C153" s="182" t="s">
        <v>468</v>
      </c>
      <c r="D153" s="182" t="s">
        <v>259</v>
      </c>
      <c r="E153" s="183" t="s">
        <v>5106</v>
      </c>
      <c r="F153" s="184" t="s">
        <v>5107</v>
      </c>
      <c r="G153" s="185" t="s">
        <v>5040</v>
      </c>
      <c r="H153" s="186">
        <v>1</v>
      </c>
      <c r="I153" s="187"/>
      <c r="J153" s="188">
        <f>ROUND(I153*H153,2)</f>
        <v>0</v>
      </c>
      <c r="K153" s="184" t="s">
        <v>1</v>
      </c>
      <c r="L153" s="39"/>
      <c r="M153" s="189" t="s">
        <v>1</v>
      </c>
      <c r="N153" s="190" t="s">
        <v>40</v>
      </c>
      <c r="O153" s="77"/>
      <c r="P153" s="191">
        <f>O153*H153</f>
        <v>0</v>
      </c>
      <c r="Q153" s="191">
        <v>0</v>
      </c>
      <c r="R153" s="191">
        <f>Q153*H153</f>
        <v>0</v>
      </c>
      <c r="S153" s="191">
        <v>0</v>
      </c>
      <c r="T153" s="192">
        <f>S153*H153</f>
        <v>0</v>
      </c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  <c r="AR153" s="193" t="s">
        <v>5041</v>
      </c>
      <c r="AT153" s="193" t="s">
        <v>259</v>
      </c>
      <c r="AU153" s="193" t="s">
        <v>85</v>
      </c>
      <c r="AY153" s="19" t="s">
        <v>257</v>
      </c>
      <c r="BE153" s="194">
        <f>IF(N153="základní",J153,0)</f>
        <v>0</v>
      </c>
      <c r="BF153" s="194">
        <f>IF(N153="snížená",J153,0)</f>
        <v>0</v>
      </c>
      <c r="BG153" s="194">
        <f>IF(N153="zákl. přenesená",J153,0)</f>
        <v>0</v>
      </c>
      <c r="BH153" s="194">
        <f>IF(N153="sníž. přenesená",J153,0)</f>
        <v>0</v>
      </c>
      <c r="BI153" s="194">
        <f>IF(N153="nulová",J153,0)</f>
        <v>0</v>
      </c>
      <c r="BJ153" s="19" t="s">
        <v>82</v>
      </c>
      <c r="BK153" s="194">
        <f>ROUND(I153*H153,2)</f>
        <v>0</v>
      </c>
      <c r="BL153" s="19" t="s">
        <v>5041</v>
      </c>
      <c r="BM153" s="193" t="s">
        <v>5108</v>
      </c>
    </row>
    <row r="154" s="2" customFormat="1" ht="44.25" customHeight="1">
      <c r="A154" s="38"/>
      <c r="B154" s="181"/>
      <c r="C154" s="182" t="s">
        <v>476</v>
      </c>
      <c r="D154" s="182" t="s">
        <v>259</v>
      </c>
      <c r="E154" s="183" t="s">
        <v>5109</v>
      </c>
      <c r="F154" s="184" t="s">
        <v>5110</v>
      </c>
      <c r="G154" s="185" t="s">
        <v>5040</v>
      </c>
      <c r="H154" s="186">
        <v>1</v>
      </c>
      <c r="I154" s="187"/>
      <c r="J154" s="188">
        <f>ROUND(I154*H154,2)</f>
        <v>0</v>
      </c>
      <c r="K154" s="184" t="s">
        <v>1</v>
      </c>
      <c r="L154" s="39"/>
      <c r="M154" s="189" t="s">
        <v>1</v>
      </c>
      <c r="N154" s="190" t="s">
        <v>40</v>
      </c>
      <c r="O154" s="77"/>
      <c r="P154" s="191">
        <f>O154*H154</f>
        <v>0</v>
      </c>
      <c r="Q154" s="191">
        <v>0</v>
      </c>
      <c r="R154" s="191">
        <f>Q154*H154</f>
        <v>0</v>
      </c>
      <c r="S154" s="191">
        <v>0</v>
      </c>
      <c r="T154" s="192">
        <f>S154*H154</f>
        <v>0</v>
      </c>
      <c r="U154" s="38"/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  <c r="AR154" s="193" t="s">
        <v>5041</v>
      </c>
      <c r="AT154" s="193" t="s">
        <v>259</v>
      </c>
      <c r="AU154" s="193" t="s">
        <v>85</v>
      </c>
      <c r="AY154" s="19" t="s">
        <v>257</v>
      </c>
      <c r="BE154" s="194">
        <f>IF(N154="základní",J154,0)</f>
        <v>0</v>
      </c>
      <c r="BF154" s="194">
        <f>IF(N154="snížená",J154,0)</f>
        <v>0</v>
      </c>
      <c r="BG154" s="194">
        <f>IF(N154="zákl. přenesená",J154,0)</f>
        <v>0</v>
      </c>
      <c r="BH154" s="194">
        <f>IF(N154="sníž. přenesená",J154,0)</f>
        <v>0</v>
      </c>
      <c r="BI154" s="194">
        <f>IF(N154="nulová",J154,0)</f>
        <v>0</v>
      </c>
      <c r="BJ154" s="19" t="s">
        <v>82</v>
      </c>
      <c r="BK154" s="194">
        <f>ROUND(I154*H154,2)</f>
        <v>0</v>
      </c>
      <c r="BL154" s="19" t="s">
        <v>5041</v>
      </c>
      <c r="BM154" s="193" t="s">
        <v>5111</v>
      </c>
    </row>
    <row r="155" s="2" customFormat="1" ht="44.25" customHeight="1">
      <c r="A155" s="38"/>
      <c r="B155" s="181"/>
      <c r="C155" s="182" t="s">
        <v>484</v>
      </c>
      <c r="D155" s="182" t="s">
        <v>259</v>
      </c>
      <c r="E155" s="183" t="s">
        <v>5112</v>
      </c>
      <c r="F155" s="184" t="s">
        <v>5113</v>
      </c>
      <c r="G155" s="185" t="s">
        <v>5040</v>
      </c>
      <c r="H155" s="186">
        <v>1</v>
      </c>
      <c r="I155" s="187"/>
      <c r="J155" s="188">
        <f>ROUND(I155*H155,2)</f>
        <v>0</v>
      </c>
      <c r="K155" s="184" t="s">
        <v>1</v>
      </c>
      <c r="L155" s="39"/>
      <c r="M155" s="189" t="s">
        <v>1</v>
      </c>
      <c r="N155" s="190" t="s">
        <v>40</v>
      </c>
      <c r="O155" s="77"/>
      <c r="P155" s="191">
        <f>O155*H155</f>
        <v>0</v>
      </c>
      <c r="Q155" s="191">
        <v>0</v>
      </c>
      <c r="R155" s="191">
        <f>Q155*H155</f>
        <v>0</v>
      </c>
      <c r="S155" s="191">
        <v>0</v>
      </c>
      <c r="T155" s="192">
        <f>S155*H155</f>
        <v>0</v>
      </c>
      <c r="U155" s="38"/>
      <c r="V155" s="38"/>
      <c r="W155" s="38"/>
      <c r="X155" s="38"/>
      <c r="Y155" s="38"/>
      <c r="Z155" s="38"/>
      <c r="AA155" s="38"/>
      <c r="AB155" s="38"/>
      <c r="AC155" s="38"/>
      <c r="AD155" s="38"/>
      <c r="AE155" s="38"/>
      <c r="AR155" s="193" t="s">
        <v>5041</v>
      </c>
      <c r="AT155" s="193" t="s">
        <v>259</v>
      </c>
      <c r="AU155" s="193" t="s">
        <v>85</v>
      </c>
      <c r="AY155" s="19" t="s">
        <v>257</v>
      </c>
      <c r="BE155" s="194">
        <f>IF(N155="základní",J155,0)</f>
        <v>0</v>
      </c>
      <c r="BF155" s="194">
        <f>IF(N155="snížená",J155,0)</f>
        <v>0</v>
      </c>
      <c r="BG155" s="194">
        <f>IF(N155="zákl. přenesená",J155,0)</f>
        <v>0</v>
      </c>
      <c r="BH155" s="194">
        <f>IF(N155="sníž. přenesená",J155,0)</f>
        <v>0</v>
      </c>
      <c r="BI155" s="194">
        <f>IF(N155="nulová",J155,0)</f>
        <v>0</v>
      </c>
      <c r="BJ155" s="19" t="s">
        <v>82</v>
      </c>
      <c r="BK155" s="194">
        <f>ROUND(I155*H155,2)</f>
        <v>0</v>
      </c>
      <c r="BL155" s="19" t="s">
        <v>5041</v>
      </c>
      <c r="BM155" s="193" t="s">
        <v>5114</v>
      </c>
    </row>
    <row r="156" s="2" customFormat="1">
      <c r="A156" s="38"/>
      <c r="B156" s="181"/>
      <c r="C156" s="182" t="s">
        <v>490</v>
      </c>
      <c r="D156" s="182" t="s">
        <v>259</v>
      </c>
      <c r="E156" s="183" t="s">
        <v>5115</v>
      </c>
      <c r="F156" s="184" t="s">
        <v>5116</v>
      </c>
      <c r="G156" s="185" t="s">
        <v>5040</v>
      </c>
      <c r="H156" s="186">
        <v>1</v>
      </c>
      <c r="I156" s="187"/>
      <c r="J156" s="188">
        <f>ROUND(I156*H156,2)</f>
        <v>0</v>
      </c>
      <c r="K156" s="184" t="s">
        <v>1</v>
      </c>
      <c r="L156" s="39"/>
      <c r="M156" s="189" t="s">
        <v>1</v>
      </c>
      <c r="N156" s="190" t="s">
        <v>40</v>
      </c>
      <c r="O156" s="77"/>
      <c r="P156" s="191">
        <f>O156*H156</f>
        <v>0</v>
      </c>
      <c r="Q156" s="191">
        <v>0</v>
      </c>
      <c r="R156" s="191">
        <f>Q156*H156</f>
        <v>0</v>
      </c>
      <c r="S156" s="191">
        <v>0</v>
      </c>
      <c r="T156" s="192">
        <f>S156*H156</f>
        <v>0</v>
      </c>
      <c r="U156" s="38"/>
      <c r="V156" s="38"/>
      <c r="W156" s="38"/>
      <c r="X156" s="38"/>
      <c r="Y156" s="38"/>
      <c r="Z156" s="38"/>
      <c r="AA156" s="38"/>
      <c r="AB156" s="38"/>
      <c r="AC156" s="38"/>
      <c r="AD156" s="38"/>
      <c r="AE156" s="38"/>
      <c r="AR156" s="193" t="s">
        <v>5041</v>
      </c>
      <c r="AT156" s="193" t="s">
        <v>259</v>
      </c>
      <c r="AU156" s="193" t="s">
        <v>85</v>
      </c>
      <c r="AY156" s="19" t="s">
        <v>257</v>
      </c>
      <c r="BE156" s="194">
        <f>IF(N156="základní",J156,0)</f>
        <v>0</v>
      </c>
      <c r="BF156" s="194">
        <f>IF(N156="snížená",J156,0)</f>
        <v>0</v>
      </c>
      <c r="BG156" s="194">
        <f>IF(N156="zákl. přenesená",J156,0)</f>
        <v>0</v>
      </c>
      <c r="BH156" s="194">
        <f>IF(N156="sníž. přenesená",J156,0)</f>
        <v>0</v>
      </c>
      <c r="BI156" s="194">
        <f>IF(N156="nulová",J156,0)</f>
        <v>0</v>
      </c>
      <c r="BJ156" s="19" t="s">
        <v>82</v>
      </c>
      <c r="BK156" s="194">
        <f>ROUND(I156*H156,2)</f>
        <v>0</v>
      </c>
      <c r="BL156" s="19" t="s">
        <v>5041</v>
      </c>
      <c r="BM156" s="193" t="s">
        <v>5117</v>
      </c>
    </row>
    <row r="157" s="2" customFormat="1" ht="24.15" customHeight="1">
      <c r="A157" s="38"/>
      <c r="B157" s="181"/>
      <c r="C157" s="182" t="s">
        <v>496</v>
      </c>
      <c r="D157" s="182" t="s">
        <v>259</v>
      </c>
      <c r="E157" s="183" t="s">
        <v>5118</v>
      </c>
      <c r="F157" s="184" t="s">
        <v>5119</v>
      </c>
      <c r="G157" s="185" t="s">
        <v>5040</v>
      </c>
      <c r="H157" s="186">
        <v>1</v>
      </c>
      <c r="I157" s="187"/>
      <c r="J157" s="188">
        <f>ROUND(I157*H157,2)</f>
        <v>0</v>
      </c>
      <c r="K157" s="184" t="s">
        <v>1</v>
      </c>
      <c r="L157" s="39"/>
      <c r="M157" s="189" t="s">
        <v>1</v>
      </c>
      <c r="N157" s="190" t="s">
        <v>40</v>
      </c>
      <c r="O157" s="77"/>
      <c r="P157" s="191">
        <f>O157*H157</f>
        <v>0</v>
      </c>
      <c r="Q157" s="191">
        <v>0</v>
      </c>
      <c r="R157" s="191">
        <f>Q157*H157</f>
        <v>0</v>
      </c>
      <c r="S157" s="191">
        <v>0</v>
      </c>
      <c r="T157" s="192">
        <f>S157*H157</f>
        <v>0</v>
      </c>
      <c r="U157" s="38"/>
      <c r="V157" s="38"/>
      <c r="W157" s="38"/>
      <c r="X157" s="38"/>
      <c r="Y157" s="38"/>
      <c r="Z157" s="38"/>
      <c r="AA157" s="38"/>
      <c r="AB157" s="38"/>
      <c r="AC157" s="38"/>
      <c r="AD157" s="38"/>
      <c r="AE157" s="38"/>
      <c r="AR157" s="193" t="s">
        <v>5041</v>
      </c>
      <c r="AT157" s="193" t="s">
        <v>259</v>
      </c>
      <c r="AU157" s="193" t="s">
        <v>85</v>
      </c>
      <c r="AY157" s="19" t="s">
        <v>257</v>
      </c>
      <c r="BE157" s="194">
        <f>IF(N157="základní",J157,0)</f>
        <v>0</v>
      </c>
      <c r="BF157" s="194">
        <f>IF(N157="snížená",J157,0)</f>
        <v>0</v>
      </c>
      <c r="BG157" s="194">
        <f>IF(N157="zákl. přenesená",J157,0)</f>
        <v>0</v>
      </c>
      <c r="BH157" s="194">
        <f>IF(N157="sníž. přenesená",J157,0)</f>
        <v>0</v>
      </c>
      <c r="BI157" s="194">
        <f>IF(N157="nulová",J157,0)</f>
        <v>0</v>
      </c>
      <c r="BJ157" s="19" t="s">
        <v>82</v>
      </c>
      <c r="BK157" s="194">
        <f>ROUND(I157*H157,2)</f>
        <v>0</v>
      </c>
      <c r="BL157" s="19" t="s">
        <v>5041</v>
      </c>
      <c r="BM157" s="193" t="s">
        <v>5120</v>
      </c>
    </row>
    <row r="158" s="2" customFormat="1" ht="37.8" customHeight="1">
      <c r="A158" s="38"/>
      <c r="B158" s="181"/>
      <c r="C158" s="182" t="s">
        <v>530</v>
      </c>
      <c r="D158" s="182" t="s">
        <v>259</v>
      </c>
      <c r="E158" s="183" t="s">
        <v>5121</v>
      </c>
      <c r="F158" s="184" t="s">
        <v>5122</v>
      </c>
      <c r="G158" s="185" t="s">
        <v>5040</v>
      </c>
      <c r="H158" s="186">
        <v>1</v>
      </c>
      <c r="I158" s="187"/>
      <c r="J158" s="188">
        <f>ROUND(I158*H158,2)</f>
        <v>0</v>
      </c>
      <c r="K158" s="184" t="s">
        <v>1</v>
      </c>
      <c r="L158" s="39"/>
      <c r="M158" s="189" t="s">
        <v>1</v>
      </c>
      <c r="N158" s="190" t="s">
        <v>40</v>
      </c>
      <c r="O158" s="77"/>
      <c r="P158" s="191">
        <f>O158*H158</f>
        <v>0</v>
      </c>
      <c r="Q158" s="191">
        <v>0</v>
      </c>
      <c r="R158" s="191">
        <f>Q158*H158</f>
        <v>0</v>
      </c>
      <c r="S158" s="191">
        <v>0</v>
      </c>
      <c r="T158" s="192">
        <f>S158*H158</f>
        <v>0</v>
      </c>
      <c r="U158" s="38"/>
      <c r="V158" s="38"/>
      <c r="W158" s="38"/>
      <c r="X158" s="38"/>
      <c r="Y158" s="38"/>
      <c r="Z158" s="38"/>
      <c r="AA158" s="38"/>
      <c r="AB158" s="38"/>
      <c r="AC158" s="38"/>
      <c r="AD158" s="38"/>
      <c r="AE158" s="38"/>
      <c r="AR158" s="193" t="s">
        <v>5041</v>
      </c>
      <c r="AT158" s="193" t="s">
        <v>259</v>
      </c>
      <c r="AU158" s="193" t="s">
        <v>85</v>
      </c>
      <c r="AY158" s="19" t="s">
        <v>257</v>
      </c>
      <c r="BE158" s="194">
        <f>IF(N158="základní",J158,0)</f>
        <v>0</v>
      </c>
      <c r="BF158" s="194">
        <f>IF(N158="snížená",J158,0)</f>
        <v>0</v>
      </c>
      <c r="BG158" s="194">
        <f>IF(N158="zákl. přenesená",J158,0)</f>
        <v>0</v>
      </c>
      <c r="BH158" s="194">
        <f>IF(N158="sníž. přenesená",J158,0)</f>
        <v>0</v>
      </c>
      <c r="BI158" s="194">
        <f>IF(N158="nulová",J158,0)</f>
        <v>0</v>
      </c>
      <c r="BJ158" s="19" t="s">
        <v>82</v>
      </c>
      <c r="BK158" s="194">
        <f>ROUND(I158*H158,2)</f>
        <v>0</v>
      </c>
      <c r="BL158" s="19" t="s">
        <v>5041</v>
      </c>
      <c r="BM158" s="193" t="s">
        <v>5123</v>
      </c>
    </row>
    <row r="159" s="2" customFormat="1" ht="24.15" customHeight="1">
      <c r="A159" s="38"/>
      <c r="B159" s="181"/>
      <c r="C159" s="182" t="s">
        <v>609</v>
      </c>
      <c r="D159" s="182" t="s">
        <v>259</v>
      </c>
      <c r="E159" s="183" t="s">
        <v>5124</v>
      </c>
      <c r="F159" s="184" t="s">
        <v>5125</v>
      </c>
      <c r="G159" s="185" t="s">
        <v>5040</v>
      </c>
      <c r="H159" s="186">
        <v>1</v>
      </c>
      <c r="I159" s="187"/>
      <c r="J159" s="188">
        <f>ROUND(I159*H159,2)</f>
        <v>0</v>
      </c>
      <c r="K159" s="184" t="s">
        <v>1</v>
      </c>
      <c r="L159" s="39"/>
      <c r="M159" s="189" t="s">
        <v>1</v>
      </c>
      <c r="N159" s="190" t="s">
        <v>40</v>
      </c>
      <c r="O159" s="77"/>
      <c r="P159" s="191">
        <f>O159*H159</f>
        <v>0</v>
      </c>
      <c r="Q159" s="191">
        <v>0</v>
      </c>
      <c r="R159" s="191">
        <f>Q159*H159</f>
        <v>0</v>
      </c>
      <c r="S159" s="191">
        <v>0</v>
      </c>
      <c r="T159" s="192">
        <f>S159*H159</f>
        <v>0</v>
      </c>
      <c r="U159" s="38"/>
      <c r="V159" s="38"/>
      <c r="W159" s="38"/>
      <c r="X159" s="38"/>
      <c r="Y159" s="38"/>
      <c r="Z159" s="38"/>
      <c r="AA159" s="38"/>
      <c r="AB159" s="38"/>
      <c r="AC159" s="38"/>
      <c r="AD159" s="38"/>
      <c r="AE159" s="38"/>
      <c r="AR159" s="193" t="s">
        <v>5041</v>
      </c>
      <c r="AT159" s="193" t="s">
        <v>259</v>
      </c>
      <c r="AU159" s="193" t="s">
        <v>85</v>
      </c>
      <c r="AY159" s="19" t="s">
        <v>257</v>
      </c>
      <c r="BE159" s="194">
        <f>IF(N159="základní",J159,0)</f>
        <v>0</v>
      </c>
      <c r="BF159" s="194">
        <f>IF(N159="snížená",J159,0)</f>
        <v>0</v>
      </c>
      <c r="BG159" s="194">
        <f>IF(N159="zákl. přenesená",J159,0)</f>
        <v>0</v>
      </c>
      <c r="BH159" s="194">
        <f>IF(N159="sníž. přenesená",J159,0)</f>
        <v>0</v>
      </c>
      <c r="BI159" s="194">
        <f>IF(N159="nulová",J159,0)</f>
        <v>0</v>
      </c>
      <c r="BJ159" s="19" t="s">
        <v>82</v>
      </c>
      <c r="BK159" s="194">
        <f>ROUND(I159*H159,2)</f>
        <v>0</v>
      </c>
      <c r="BL159" s="19" t="s">
        <v>5041</v>
      </c>
      <c r="BM159" s="193" t="s">
        <v>5126</v>
      </c>
    </row>
    <row r="160" s="2" customFormat="1" ht="37.8" customHeight="1">
      <c r="A160" s="38"/>
      <c r="B160" s="181"/>
      <c r="C160" s="182" t="s">
        <v>613</v>
      </c>
      <c r="D160" s="182" t="s">
        <v>259</v>
      </c>
      <c r="E160" s="183" t="s">
        <v>5127</v>
      </c>
      <c r="F160" s="184" t="s">
        <v>5128</v>
      </c>
      <c r="G160" s="185" t="s">
        <v>5040</v>
      </c>
      <c r="H160" s="186">
        <v>1</v>
      </c>
      <c r="I160" s="187"/>
      <c r="J160" s="188">
        <f>ROUND(I160*H160,2)</f>
        <v>0</v>
      </c>
      <c r="K160" s="184" t="s">
        <v>1</v>
      </c>
      <c r="L160" s="39"/>
      <c r="M160" s="189" t="s">
        <v>1</v>
      </c>
      <c r="N160" s="190" t="s">
        <v>40</v>
      </c>
      <c r="O160" s="77"/>
      <c r="P160" s="191">
        <f>O160*H160</f>
        <v>0</v>
      </c>
      <c r="Q160" s="191">
        <v>0</v>
      </c>
      <c r="R160" s="191">
        <f>Q160*H160</f>
        <v>0</v>
      </c>
      <c r="S160" s="191">
        <v>0</v>
      </c>
      <c r="T160" s="192">
        <f>S160*H160</f>
        <v>0</v>
      </c>
      <c r="U160" s="38"/>
      <c r="V160" s="38"/>
      <c r="W160" s="38"/>
      <c r="X160" s="38"/>
      <c r="Y160" s="38"/>
      <c r="Z160" s="38"/>
      <c r="AA160" s="38"/>
      <c r="AB160" s="38"/>
      <c r="AC160" s="38"/>
      <c r="AD160" s="38"/>
      <c r="AE160" s="38"/>
      <c r="AR160" s="193" t="s">
        <v>5041</v>
      </c>
      <c r="AT160" s="193" t="s">
        <v>259</v>
      </c>
      <c r="AU160" s="193" t="s">
        <v>85</v>
      </c>
      <c r="AY160" s="19" t="s">
        <v>257</v>
      </c>
      <c r="BE160" s="194">
        <f>IF(N160="základní",J160,0)</f>
        <v>0</v>
      </c>
      <c r="BF160" s="194">
        <f>IF(N160="snížená",J160,0)</f>
        <v>0</v>
      </c>
      <c r="BG160" s="194">
        <f>IF(N160="zákl. přenesená",J160,0)</f>
        <v>0</v>
      </c>
      <c r="BH160" s="194">
        <f>IF(N160="sníž. přenesená",J160,0)</f>
        <v>0</v>
      </c>
      <c r="BI160" s="194">
        <f>IF(N160="nulová",J160,0)</f>
        <v>0</v>
      </c>
      <c r="BJ160" s="19" t="s">
        <v>82</v>
      </c>
      <c r="BK160" s="194">
        <f>ROUND(I160*H160,2)</f>
        <v>0</v>
      </c>
      <c r="BL160" s="19" t="s">
        <v>5041</v>
      </c>
      <c r="BM160" s="193" t="s">
        <v>5129</v>
      </c>
    </row>
    <row r="161" s="2" customFormat="1" ht="24.15" customHeight="1">
      <c r="A161" s="38"/>
      <c r="B161" s="181"/>
      <c r="C161" s="182" t="s">
        <v>622</v>
      </c>
      <c r="D161" s="182" t="s">
        <v>259</v>
      </c>
      <c r="E161" s="183" t="s">
        <v>5130</v>
      </c>
      <c r="F161" s="184" t="s">
        <v>5131</v>
      </c>
      <c r="G161" s="185" t="s">
        <v>5040</v>
      </c>
      <c r="H161" s="186">
        <v>1</v>
      </c>
      <c r="I161" s="187"/>
      <c r="J161" s="188">
        <f>ROUND(I161*H161,2)</f>
        <v>0</v>
      </c>
      <c r="K161" s="184" t="s">
        <v>1</v>
      </c>
      <c r="L161" s="39"/>
      <c r="M161" s="189" t="s">
        <v>1</v>
      </c>
      <c r="N161" s="190" t="s">
        <v>40</v>
      </c>
      <c r="O161" s="77"/>
      <c r="P161" s="191">
        <f>O161*H161</f>
        <v>0</v>
      </c>
      <c r="Q161" s="191">
        <v>0</v>
      </c>
      <c r="R161" s="191">
        <f>Q161*H161</f>
        <v>0</v>
      </c>
      <c r="S161" s="191">
        <v>0</v>
      </c>
      <c r="T161" s="192">
        <f>S161*H161</f>
        <v>0</v>
      </c>
      <c r="U161" s="38"/>
      <c r="V161" s="38"/>
      <c r="W161" s="38"/>
      <c r="X161" s="38"/>
      <c r="Y161" s="38"/>
      <c r="Z161" s="38"/>
      <c r="AA161" s="38"/>
      <c r="AB161" s="38"/>
      <c r="AC161" s="38"/>
      <c r="AD161" s="38"/>
      <c r="AE161" s="38"/>
      <c r="AR161" s="193" t="s">
        <v>5041</v>
      </c>
      <c r="AT161" s="193" t="s">
        <v>259</v>
      </c>
      <c r="AU161" s="193" t="s">
        <v>85</v>
      </c>
      <c r="AY161" s="19" t="s">
        <v>257</v>
      </c>
      <c r="BE161" s="194">
        <f>IF(N161="základní",J161,0)</f>
        <v>0</v>
      </c>
      <c r="BF161" s="194">
        <f>IF(N161="snížená",J161,0)</f>
        <v>0</v>
      </c>
      <c r="BG161" s="194">
        <f>IF(N161="zákl. přenesená",J161,0)</f>
        <v>0</v>
      </c>
      <c r="BH161" s="194">
        <f>IF(N161="sníž. přenesená",J161,0)</f>
        <v>0</v>
      </c>
      <c r="BI161" s="194">
        <f>IF(N161="nulová",J161,0)</f>
        <v>0</v>
      </c>
      <c r="BJ161" s="19" t="s">
        <v>82</v>
      </c>
      <c r="BK161" s="194">
        <f>ROUND(I161*H161,2)</f>
        <v>0</v>
      </c>
      <c r="BL161" s="19" t="s">
        <v>5041</v>
      </c>
      <c r="BM161" s="193" t="s">
        <v>5132</v>
      </c>
    </row>
    <row r="162" s="2" customFormat="1" ht="24.15" customHeight="1">
      <c r="A162" s="38"/>
      <c r="B162" s="181"/>
      <c r="C162" s="182" t="s">
        <v>627</v>
      </c>
      <c r="D162" s="182" t="s">
        <v>259</v>
      </c>
      <c r="E162" s="183" t="s">
        <v>5133</v>
      </c>
      <c r="F162" s="184" t="s">
        <v>5134</v>
      </c>
      <c r="G162" s="185" t="s">
        <v>5040</v>
      </c>
      <c r="H162" s="186">
        <v>1</v>
      </c>
      <c r="I162" s="187"/>
      <c r="J162" s="188">
        <f>ROUND(I162*H162,2)</f>
        <v>0</v>
      </c>
      <c r="K162" s="184" t="s">
        <v>1</v>
      </c>
      <c r="L162" s="39"/>
      <c r="M162" s="189" t="s">
        <v>1</v>
      </c>
      <c r="N162" s="190" t="s">
        <v>40</v>
      </c>
      <c r="O162" s="77"/>
      <c r="P162" s="191">
        <f>O162*H162</f>
        <v>0</v>
      </c>
      <c r="Q162" s="191">
        <v>0</v>
      </c>
      <c r="R162" s="191">
        <f>Q162*H162</f>
        <v>0</v>
      </c>
      <c r="S162" s="191">
        <v>0</v>
      </c>
      <c r="T162" s="192">
        <f>S162*H162</f>
        <v>0</v>
      </c>
      <c r="U162" s="38"/>
      <c r="V162" s="38"/>
      <c r="W162" s="38"/>
      <c r="X162" s="38"/>
      <c r="Y162" s="38"/>
      <c r="Z162" s="38"/>
      <c r="AA162" s="38"/>
      <c r="AB162" s="38"/>
      <c r="AC162" s="38"/>
      <c r="AD162" s="38"/>
      <c r="AE162" s="38"/>
      <c r="AR162" s="193" t="s">
        <v>5041</v>
      </c>
      <c r="AT162" s="193" t="s">
        <v>259</v>
      </c>
      <c r="AU162" s="193" t="s">
        <v>85</v>
      </c>
      <c r="AY162" s="19" t="s">
        <v>257</v>
      </c>
      <c r="BE162" s="194">
        <f>IF(N162="základní",J162,0)</f>
        <v>0</v>
      </c>
      <c r="BF162" s="194">
        <f>IF(N162="snížená",J162,0)</f>
        <v>0</v>
      </c>
      <c r="BG162" s="194">
        <f>IF(N162="zákl. přenesená",J162,0)</f>
        <v>0</v>
      </c>
      <c r="BH162" s="194">
        <f>IF(N162="sníž. přenesená",J162,0)</f>
        <v>0</v>
      </c>
      <c r="BI162" s="194">
        <f>IF(N162="nulová",J162,0)</f>
        <v>0</v>
      </c>
      <c r="BJ162" s="19" t="s">
        <v>82</v>
      </c>
      <c r="BK162" s="194">
        <f>ROUND(I162*H162,2)</f>
        <v>0</v>
      </c>
      <c r="BL162" s="19" t="s">
        <v>5041</v>
      </c>
      <c r="BM162" s="193" t="s">
        <v>5135</v>
      </c>
    </row>
    <row r="163" s="2" customFormat="1" ht="24.15" customHeight="1">
      <c r="A163" s="38"/>
      <c r="B163" s="181"/>
      <c r="C163" s="182" t="s">
        <v>647</v>
      </c>
      <c r="D163" s="182" t="s">
        <v>259</v>
      </c>
      <c r="E163" s="183" t="s">
        <v>5136</v>
      </c>
      <c r="F163" s="184" t="s">
        <v>5137</v>
      </c>
      <c r="G163" s="185" t="s">
        <v>5040</v>
      </c>
      <c r="H163" s="186">
        <v>1</v>
      </c>
      <c r="I163" s="187"/>
      <c r="J163" s="188">
        <f>ROUND(I163*H163,2)</f>
        <v>0</v>
      </c>
      <c r="K163" s="184" t="s">
        <v>1</v>
      </c>
      <c r="L163" s="39"/>
      <c r="M163" s="189" t="s">
        <v>1</v>
      </c>
      <c r="N163" s="190" t="s">
        <v>40</v>
      </c>
      <c r="O163" s="77"/>
      <c r="P163" s="191">
        <f>O163*H163</f>
        <v>0</v>
      </c>
      <c r="Q163" s="191">
        <v>0</v>
      </c>
      <c r="R163" s="191">
        <f>Q163*H163</f>
        <v>0</v>
      </c>
      <c r="S163" s="191">
        <v>0</v>
      </c>
      <c r="T163" s="192">
        <f>S163*H163</f>
        <v>0</v>
      </c>
      <c r="U163" s="38"/>
      <c r="V163" s="38"/>
      <c r="W163" s="38"/>
      <c r="X163" s="38"/>
      <c r="Y163" s="38"/>
      <c r="Z163" s="38"/>
      <c r="AA163" s="38"/>
      <c r="AB163" s="38"/>
      <c r="AC163" s="38"/>
      <c r="AD163" s="38"/>
      <c r="AE163" s="38"/>
      <c r="AR163" s="193" t="s">
        <v>5041</v>
      </c>
      <c r="AT163" s="193" t="s">
        <v>259</v>
      </c>
      <c r="AU163" s="193" t="s">
        <v>85</v>
      </c>
      <c r="AY163" s="19" t="s">
        <v>257</v>
      </c>
      <c r="BE163" s="194">
        <f>IF(N163="základní",J163,0)</f>
        <v>0</v>
      </c>
      <c r="BF163" s="194">
        <f>IF(N163="snížená",J163,0)</f>
        <v>0</v>
      </c>
      <c r="BG163" s="194">
        <f>IF(N163="zákl. přenesená",J163,0)</f>
        <v>0</v>
      </c>
      <c r="BH163" s="194">
        <f>IF(N163="sníž. přenesená",J163,0)</f>
        <v>0</v>
      </c>
      <c r="BI163" s="194">
        <f>IF(N163="nulová",J163,0)</f>
        <v>0</v>
      </c>
      <c r="BJ163" s="19" t="s">
        <v>82</v>
      </c>
      <c r="BK163" s="194">
        <f>ROUND(I163*H163,2)</f>
        <v>0</v>
      </c>
      <c r="BL163" s="19" t="s">
        <v>5041</v>
      </c>
      <c r="BM163" s="193" t="s">
        <v>5138</v>
      </c>
    </row>
    <row r="164" s="2" customFormat="1" ht="44.25" customHeight="1">
      <c r="A164" s="38"/>
      <c r="B164" s="181"/>
      <c r="C164" s="182" t="s">
        <v>655</v>
      </c>
      <c r="D164" s="182" t="s">
        <v>259</v>
      </c>
      <c r="E164" s="183" t="s">
        <v>5139</v>
      </c>
      <c r="F164" s="184" t="s">
        <v>5140</v>
      </c>
      <c r="G164" s="185" t="s">
        <v>5040</v>
      </c>
      <c r="H164" s="186">
        <v>1</v>
      </c>
      <c r="I164" s="187"/>
      <c r="J164" s="188">
        <f>ROUND(I164*H164,2)</f>
        <v>0</v>
      </c>
      <c r="K164" s="184" t="s">
        <v>1</v>
      </c>
      <c r="L164" s="39"/>
      <c r="M164" s="189" t="s">
        <v>1</v>
      </c>
      <c r="N164" s="190" t="s">
        <v>40</v>
      </c>
      <c r="O164" s="77"/>
      <c r="P164" s="191">
        <f>O164*H164</f>
        <v>0</v>
      </c>
      <c r="Q164" s="191">
        <v>0</v>
      </c>
      <c r="R164" s="191">
        <f>Q164*H164</f>
        <v>0</v>
      </c>
      <c r="S164" s="191">
        <v>0</v>
      </c>
      <c r="T164" s="192">
        <f>S164*H164</f>
        <v>0</v>
      </c>
      <c r="U164" s="38"/>
      <c r="V164" s="38"/>
      <c r="W164" s="38"/>
      <c r="X164" s="38"/>
      <c r="Y164" s="38"/>
      <c r="Z164" s="38"/>
      <c r="AA164" s="38"/>
      <c r="AB164" s="38"/>
      <c r="AC164" s="38"/>
      <c r="AD164" s="38"/>
      <c r="AE164" s="38"/>
      <c r="AR164" s="193" t="s">
        <v>5041</v>
      </c>
      <c r="AT164" s="193" t="s">
        <v>259</v>
      </c>
      <c r="AU164" s="193" t="s">
        <v>85</v>
      </c>
      <c r="AY164" s="19" t="s">
        <v>257</v>
      </c>
      <c r="BE164" s="194">
        <f>IF(N164="základní",J164,0)</f>
        <v>0</v>
      </c>
      <c r="BF164" s="194">
        <f>IF(N164="snížená",J164,0)</f>
        <v>0</v>
      </c>
      <c r="BG164" s="194">
        <f>IF(N164="zákl. přenesená",J164,0)</f>
        <v>0</v>
      </c>
      <c r="BH164" s="194">
        <f>IF(N164="sníž. přenesená",J164,0)</f>
        <v>0</v>
      </c>
      <c r="BI164" s="194">
        <f>IF(N164="nulová",J164,0)</f>
        <v>0</v>
      </c>
      <c r="BJ164" s="19" t="s">
        <v>82</v>
      </c>
      <c r="BK164" s="194">
        <f>ROUND(I164*H164,2)</f>
        <v>0</v>
      </c>
      <c r="BL164" s="19" t="s">
        <v>5041</v>
      </c>
      <c r="BM164" s="193" t="s">
        <v>5141</v>
      </c>
    </row>
    <row r="165" s="12" customFormat="1" ht="22.8" customHeight="1">
      <c r="A165" s="12"/>
      <c r="B165" s="168"/>
      <c r="C165" s="12"/>
      <c r="D165" s="169" t="s">
        <v>74</v>
      </c>
      <c r="E165" s="179" t="s">
        <v>2501</v>
      </c>
      <c r="F165" s="179" t="s">
        <v>5142</v>
      </c>
      <c r="G165" s="12"/>
      <c r="H165" s="12"/>
      <c r="I165" s="171"/>
      <c r="J165" s="180">
        <f>BK165</f>
        <v>0</v>
      </c>
      <c r="K165" s="12"/>
      <c r="L165" s="168"/>
      <c r="M165" s="173"/>
      <c r="N165" s="174"/>
      <c r="O165" s="174"/>
      <c r="P165" s="175">
        <f>SUM(P166:P177)</f>
        <v>0</v>
      </c>
      <c r="Q165" s="174"/>
      <c r="R165" s="175">
        <f>SUM(R166:R177)</f>
        <v>0</v>
      </c>
      <c r="S165" s="174"/>
      <c r="T165" s="176">
        <f>SUM(T166:T177)</f>
        <v>0</v>
      </c>
      <c r="U165" s="12"/>
      <c r="V165" s="12"/>
      <c r="W165" s="12"/>
      <c r="X165" s="12"/>
      <c r="Y165" s="12"/>
      <c r="Z165" s="12"/>
      <c r="AA165" s="12"/>
      <c r="AB165" s="12"/>
      <c r="AC165" s="12"/>
      <c r="AD165" s="12"/>
      <c r="AE165" s="12"/>
      <c r="AR165" s="169" t="s">
        <v>108</v>
      </c>
      <c r="AT165" s="177" t="s">
        <v>74</v>
      </c>
      <c r="AU165" s="177" t="s">
        <v>82</v>
      </c>
      <c r="AY165" s="169" t="s">
        <v>257</v>
      </c>
      <c r="BK165" s="178">
        <f>SUM(BK166:BK177)</f>
        <v>0</v>
      </c>
    </row>
    <row r="166" s="2" customFormat="1" ht="24.15" customHeight="1">
      <c r="A166" s="38"/>
      <c r="B166" s="181"/>
      <c r="C166" s="182" t="s">
        <v>659</v>
      </c>
      <c r="D166" s="182" t="s">
        <v>259</v>
      </c>
      <c r="E166" s="183" t="s">
        <v>5143</v>
      </c>
      <c r="F166" s="184" t="s">
        <v>5144</v>
      </c>
      <c r="G166" s="185" t="s">
        <v>5040</v>
      </c>
      <c r="H166" s="186">
        <v>1</v>
      </c>
      <c r="I166" s="187"/>
      <c r="J166" s="188">
        <f>ROUND(I166*H166,2)</f>
        <v>0</v>
      </c>
      <c r="K166" s="184" t="s">
        <v>1</v>
      </c>
      <c r="L166" s="39"/>
      <c r="M166" s="189" t="s">
        <v>1</v>
      </c>
      <c r="N166" s="190" t="s">
        <v>40</v>
      </c>
      <c r="O166" s="77"/>
      <c r="P166" s="191">
        <f>O166*H166</f>
        <v>0</v>
      </c>
      <c r="Q166" s="191">
        <v>0</v>
      </c>
      <c r="R166" s="191">
        <f>Q166*H166</f>
        <v>0</v>
      </c>
      <c r="S166" s="191">
        <v>0</v>
      </c>
      <c r="T166" s="192">
        <f>S166*H166</f>
        <v>0</v>
      </c>
      <c r="U166" s="38"/>
      <c r="V166" s="38"/>
      <c r="W166" s="38"/>
      <c r="X166" s="38"/>
      <c r="Y166" s="38"/>
      <c r="Z166" s="38"/>
      <c r="AA166" s="38"/>
      <c r="AB166" s="38"/>
      <c r="AC166" s="38"/>
      <c r="AD166" s="38"/>
      <c r="AE166" s="38"/>
      <c r="AR166" s="193" t="s">
        <v>5041</v>
      </c>
      <c r="AT166" s="193" t="s">
        <v>259</v>
      </c>
      <c r="AU166" s="193" t="s">
        <v>85</v>
      </c>
      <c r="AY166" s="19" t="s">
        <v>257</v>
      </c>
      <c r="BE166" s="194">
        <f>IF(N166="základní",J166,0)</f>
        <v>0</v>
      </c>
      <c r="BF166" s="194">
        <f>IF(N166="snížená",J166,0)</f>
        <v>0</v>
      </c>
      <c r="BG166" s="194">
        <f>IF(N166="zákl. přenesená",J166,0)</f>
        <v>0</v>
      </c>
      <c r="BH166" s="194">
        <f>IF(N166="sníž. přenesená",J166,0)</f>
        <v>0</v>
      </c>
      <c r="BI166" s="194">
        <f>IF(N166="nulová",J166,0)</f>
        <v>0</v>
      </c>
      <c r="BJ166" s="19" t="s">
        <v>82</v>
      </c>
      <c r="BK166" s="194">
        <f>ROUND(I166*H166,2)</f>
        <v>0</v>
      </c>
      <c r="BL166" s="19" t="s">
        <v>5041</v>
      </c>
      <c r="BM166" s="193" t="s">
        <v>5145</v>
      </c>
    </row>
    <row r="167" s="2" customFormat="1" ht="24.15" customHeight="1">
      <c r="A167" s="38"/>
      <c r="B167" s="181"/>
      <c r="C167" s="182" t="s">
        <v>667</v>
      </c>
      <c r="D167" s="182" t="s">
        <v>259</v>
      </c>
      <c r="E167" s="183" t="s">
        <v>5146</v>
      </c>
      <c r="F167" s="184" t="s">
        <v>5147</v>
      </c>
      <c r="G167" s="185" t="s">
        <v>5040</v>
      </c>
      <c r="H167" s="186">
        <v>1</v>
      </c>
      <c r="I167" s="187"/>
      <c r="J167" s="188">
        <f>ROUND(I167*H167,2)</f>
        <v>0</v>
      </c>
      <c r="K167" s="184" t="s">
        <v>1</v>
      </c>
      <c r="L167" s="39"/>
      <c r="M167" s="189" t="s">
        <v>1</v>
      </c>
      <c r="N167" s="190" t="s">
        <v>40</v>
      </c>
      <c r="O167" s="77"/>
      <c r="P167" s="191">
        <f>O167*H167</f>
        <v>0</v>
      </c>
      <c r="Q167" s="191">
        <v>0</v>
      </c>
      <c r="R167" s="191">
        <f>Q167*H167</f>
        <v>0</v>
      </c>
      <c r="S167" s="191">
        <v>0</v>
      </c>
      <c r="T167" s="192">
        <f>S167*H167</f>
        <v>0</v>
      </c>
      <c r="U167" s="38"/>
      <c r="V167" s="38"/>
      <c r="W167" s="38"/>
      <c r="X167" s="38"/>
      <c r="Y167" s="38"/>
      <c r="Z167" s="38"/>
      <c r="AA167" s="38"/>
      <c r="AB167" s="38"/>
      <c r="AC167" s="38"/>
      <c r="AD167" s="38"/>
      <c r="AE167" s="38"/>
      <c r="AR167" s="193" t="s">
        <v>5041</v>
      </c>
      <c r="AT167" s="193" t="s">
        <v>259</v>
      </c>
      <c r="AU167" s="193" t="s">
        <v>85</v>
      </c>
      <c r="AY167" s="19" t="s">
        <v>257</v>
      </c>
      <c r="BE167" s="194">
        <f>IF(N167="základní",J167,0)</f>
        <v>0</v>
      </c>
      <c r="BF167" s="194">
        <f>IF(N167="snížená",J167,0)</f>
        <v>0</v>
      </c>
      <c r="BG167" s="194">
        <f>IF(N167="zákl. přenesená",J167,0)</f>
        <v>0</v>
      </c>
      <c r="BH167" s="194">
        <f>IF(N167="sníž. přenesená",J167,0)</f>
        <v>0</v>
      </c>
      <c r="BI167" s="194">
        <f>IF(N167="nulová",J167,0)</f>
        <v>0</v>
      </c>
      <c r="BJ167" s="19" t="s">
        <v>82</v>
      </c>
      <c r="BK167" s="194">
        <f>ROUND(I167*H167,2)</f>
        <v>0</v>
      </c>
      <c r="BL167" s="19" t="s">
        <v>5041</v>
      </c>
      <c r="BM167" s="193" t="s">
        <v>5148</v>
      </c>
    </row>
    <row r="168" s="2" customFormat="1" ht="24.15" customHeight="1">
      <c r="A168" s="38"/>
      <c r="B168" s="181"/>
      <c r="C168" s="182" t="s">
        <v>671</v>
      </c>
      <c r="D168" s="182" t="s">
        <v>259</v>
      </c>
      <c r="E168" s="183" t="s">
        <v>5149</v>
      </c>
      <c r="F168" s="184" t="s">
        <v>5150</v>
      </c>
      <c r="G168" s="185" t="s">
        <v>5040</v>
      </c>
      <c r="H168" s="186">
        <v>3</v>
      </c>
      <c r="I168" s="187"/>
      <c r="J168" s="188">
        <f>ROUND(I168*H168,2)</f>
        <v>0</v>
      </c>
      <c r="K168" s="184" t="s">
        <v>1</v>
      </c>
      <c r="L168" s="39"/>
      <c r="M168" s="189" t="s">
        <v>1</v>
      </c>
      <c r="N168" s="190" t="s">
        <v>40</v>
      </c>
      <c r="O168" s="77"/>
      <c r="P168" s="191">
        <f>O168*H168</f>
        <v>0</v>
      </c>
      <c r="Q168" s="191">
        <v>0</v>
      </c>
      <c r="R168" s="191">
        <f>Q168*H168</f>
        <v>0</v>
      </c>
      <c r="S168" s="191">
        <v>0</v>
      </c>
      <c r="T168" s="192">
        <f>S168*H168</f>
        <v>0</v>
      </c>
      <c r="U168" s="38"/>
      <c r="V168" s="38"/>
      <c r="W168" s="38"/>
      <c r="X168" s="38"/>
      <c r="Y168" s="38"/>
      <c r="Z168" s="38"/>
      <c r="AA168" s="38"/>
      <c r="AB168" s="38"/>
      <c r="AC168" s="38"/>
      <c r="AD168" s="38"/>
      <c r="AE168" s="38"/>
      <c r="AR168" s="193" t="s">
        <v>5041</v>
      </c>
      <c r="AT168" s="193" t="s">
        <v>259</v>
      </c>
      <c r="AU168" s="193" t="s">
        <v>85</v>
      </c>
      <c r="AY168" s="19" t="s">
        <v>257</v>
      </c>
      <c r="BE168" s="194">
        <f>IF(N168="základní",J168,0)</f>
        <v>0</v>
      </c>
      <c r="BF168" s="194">
        <f>IF(N168="snížená",J168,0)</f>
        <v>0</v>
      </c>
      <c r="BG168" s="194">
        <f>IF(N168="zákl. přenesená",J168,0)</f>
        <v>0</v>
      </c>
      <c r="BH168" s="194">
        <f>IF(N168="sníž. přenesená",J168,0)</f>
        <v>0</v>
      </c>
      <c r="BI168" s="194">
        <f>IF(N168="nulová",J168,0)</f>
        <v>0</v>
      </c>
      <c r="BJ168" s="19" t="s">
        <v>82</v>
      </c>
      <c r="BK168" s="194">
        <f>ROUND(I168*H168,2)</f>
        <v>0</v>
      </c>
      <c r="BL168" s="19" t="s">
        <v>5041</v>
      </c>
      <c r="BM168" s="193" t="s">
        <v>5151</v>
      </c>
    </row>
    <row r="169" s="2" customFormat="1" ht="24.15" customHeight="1">
      <c r="A169" s="38"/>
      <c r="B169" s="181"/>
      <c r="C169" s="182" t="s">
        <v>678</v>
      </c>
      <c r="D169" s="182" t="s">
        <v>259</v>
      </c>
      <c r="E169" s="183" t="s">
        <v>5152</v>
      </c>
      <c r="F169" s="184" t="s">
        <v>5153</v>
      </c>
      <c r="G169" s="185" t="s">
        <v>5040</v>
      </c>
      <c r="H169" s="186">
        <v>3</v>
      </c>
      <c r="I169" s="187"/>
      <c r="J169" s="188">
        <f>ROUND(I169*H169,2)</f>
        <v>0</v>
      </c>
      <c r="K169" s="184" t="s">
        <v>1</v>
      </c>
      <c r="L169" s="39"/>
      <c r="M169" s="189" t="s">
        <v>1</v>
      </c>
      <c r="N169" s="190" t="s">
        <v>40</v>
      </c>
      <c r="O169" s="77"/>
      <c r="P169" s="191">
        <f>O169*H169</f>
        <v>0</v>
      </c>
      <c r="Q169" s="191">
        <v>0</v>
      </c>
      <c r="R169" s="191">
        <f>Q169*H169</f>
        <v>0</v>
      </c>
      <c r="S169" s="191">
        <v>0</v>
      </c>
      <c r="T169" s="192">
        <f>S169*H169</f>
        <v>0</v>
      </c>
      <c r="U169" s="38"/>
      <c r="V169" s="38"/>
      <c r="W169" s="38"/>
      <c r="X169" s="38"/>
      <c r="Y169" s="38"/>
      <c r="Z169" s="38"/>
      <c r="AA169" s="38"/>
      <c r="AB169" s="38"/>
      <c r="AC169" s="38"/>
      <c r="AD169" s="38"/>
      <c r="AE169" s="38"/>
      <c r="AR169" s="193" t="s">
        <v>5041</v>
      </c>
      <c r="AT169" s="193" t="s">
        <v>259</v>
      </c>
      <c r="AU169" s="193" t="s">
        <v>85</v>
      </c>
      <c r="AY169" s="19" t="s">
        <v>257</v>
      </c>
      <c r="BE169" s="194">
        <f>IF(N169="základní",J169,0)</f>
        <v>0</v>
      </c>
      <c r="BF169" s="194">
        <f>IF(N169="snížená",J169,0)</f>
        <v>0</v>
      </c>
      <c r="BG169" s="194">
        <f>IF(N169="zákl. přenesená",J169,0)</f>
        <v>0</v>
      </c>
      <c r="BH169" s="194">
        <f>IF(N169="sníž. přenesená",J169,0)</f>
        <v>0</v>
      </c>
      <c r="BI169" s="194">
        <f>IF(N169="nulová",J169,0)</f>
        <v>0</v>
      </c>
      <c r="BJ169" s="19" t="s">
        <v>82</v>
      </c>
      <c r="BK169" s="194">
        <f>ROUND(I169*H169,2)</f>
        <v>0</v>
      </c>
      <c r="BL169" s="19" t="s">
        <v>5041</v>
      </c>
      <c r="BM169" s="193" t="s">
        <v>5154</v>
      </c>
    </row>
    <row r="170" s="2" customFormat="1" ht="24.15" customHeight="1">
      <c r="A170" s="38"/>
      <c r="B170" s="181"/>
      <c r="C170" s="182" t="s">
        <v>682</v>
      </c>
      <c r="D170" s="182" t="s">
        <v>259</v>
      </c>
      <c r="E170" s="183" t="s">
        <v>5155</v>
      </c>
      <c r="F170" s="184" t="s">
        <v>5156</v>
      </c>
      <c r="G170" s="185" t="s">
        <v>5040</v>
      </c>
      <c r="H170" s="186">
        <v>3</v>
      </c>
      <c r="I170" s="187"/>
      <c r="J170" s="188">
        <f>ROUND(I170*H170,2)</f>
        <v>0</v>
      </c>
      <c r="K170" s="184" t="s">
        <v>1</v>
      </c>
      <c r="L170" s="39"/>
      <c r="M170" s="189" t="s">
        <v>1</v>
      </c>
      <c r="N170" s="190" t="s">
        <v>40</v>
      </c>
      <c r="O170" s="77"/>
      <c r="P170" s="191">
        <f>O170*H170</f>
        <v>0</v>
      </c>
      <c r="Q170" s="191">
        <v>0</v>
      </c>
      <c r="R170" s="191">
        <f>Q170*H170</f>
        <v>0</v>
      </c>
      <c r="S170" s="191">
        <v>0</v>
      </c>
      <c r="T170" s="192">
        <f>S170*H170</f>
        <v>0</v>
      </c>
      <c r="U170" s="38"/>
      <c r="V170" s="38"/>
      <c r="W170" s="38"/>
      <c r="X170" s="38"/>
      <c r="Y170" s="38"/>
      <c r="Z170" s="38"/>
      <c r="AA170" s="38"/>
      <c r="AB170" s="38"/>
      <c r="AC170" s="38"/>
      <c r="AD170" s="38"/>
      <c r="AE170" s="38"/>
      <c r="AR170" s="193" t="s">
        <v>5041</v>
      </c>
      <c r="AT170" s="193" t="s">
        <v>259</v>
      </c>
      <c r="AU170" s="193" t="s">
        <v>85</v>
      </c>
      <c r="AY170" s="19" t="s">
        <v>257</v>
      </c>
      <c r="BE170" s="194">
        <f>IF(N170="základní",J170,0)</f>
        <v>0</v>
      </c>
      <c r="BF170" s="194">
        <f>IF(N170="snížená",J170,0)</f>
        <v>0</v>
      </c>
      <c r="BG170" s="194">
        <f>IF(N170="zákl. přenesená",J170,0)</f>
        <v>0</v>
      </c>
      <c r="BH170" s="194">
        <f>IF(N170="sníž. přenesená",J170,0)</f>
        <v>0</v>
      </c>
      <c r="BI170" s="194">
        <f>IF(N170="nulová",J170,0)</f>
        <v>0</v>
      </c>
      <c r="BJ170" s="19" t="s">
        <v>82</v>
      </c>
      <c r="BK170" s="194">
        <f>ROUND(I170*H170,2)</f>
        <v>0</v>
      </c>
      <c r="BL170" s="19" t="s">
        <v>5041</v>
      </c>
      <c r="BM170" s="193" t="s">
        <v>5157</v>
      </c>
    </row>
    <row r="171" s="2" customFormat="1" ht="24.15" customHeight="1">
      <c r="A171" s="38"/>
      <c r="B171" s="181"/>
      <c r="C171" s="182" t="s">
        <v>687</v>
      </c>
      <c r="D171" s="182" t="s">
        <v>259</v>
      </c>
      <c r="E171" s="183" t="s">
        <v>5158</v>
      </c>
      <c r="F171" s="184" t="s">
        <v>5159</v>
      </c>
      <c r="G171" s="185" t="s">
        <v>5040</v>
      </c>
      <c r="H171" s="186">
        <v>1</v>
      </c>
      <c r="I171" s="187"/>
      <c r="J171" s="188">
        <f>ROUND(I171*H171,2)</f>
        <v>0</v>
      </c>
      <c r="K171" s="184" t="s">
        <v>1</v>
      </c>
      <c r="L171" s="39"/>
      <c r="M171" s="189" t="s">
        <v>1</v>
      </c>
      <c r="N171" s="190" t="s">
        <v>40</v>
      </c>
      <c r="O171" s="77"/>
      <c r="P171" s="191">
        <f>O171*H171</f>
        <v>0</v>
      </c>
      <c r="Q171" s="191">
        <v>0</v>
      </c>
      <c r="R171" s="191">
        <f>Q171*H171</f>
        <v>0</v>
      </c>
      <c r="S171" s="191">
        <v>0</v>
      </c>
      <c r="T171" s="192">
        <f>S171*H171</f>
        <v>0</v>
      </c>
      <c r="U171" s="38"/>
      <c r="V171" s="38"/>
      <c r="W171" s="38"/>
      <c r="X171" s="38"/>
      <c r="Y171" s="38"/>
      <c r="Z171" s="38"/>
      <c r="AA171" s="38"/>
      <c r="AB171" s="38"/>
      <c r="AC171" s="38"/>
      <c r="AD171" s="38"/>
      <c r="AE171" s="38"/>
      <c r="AR171" s="193" t="s">
        <v>5041</v>
      </c>
      <c r="AT171" s="193" t="s">
        <v>259</v>
      </c>
      <c r="AU171" s="193" t="s">
        <v>85</v>
      </c>
      <c r="AY171" s="19" t="s">
        <v>257</v>
      </c>
      <c r="BE171" s="194">
        <f>IF(N171="základní",J171,0)</f>
        <v>0</v>
      </c>
      <c r="BF171" s="194">
        <f>IF(N171="snížená",J171,0)</f>
        <v>0</v>
      </c>
      <c r="BG171" s="194">
        <f>IF(N171="zákl. přenesená",J171,0)</f>
        <v>0</v>
      </c>
      <c r="BH171" s="194">
        <f>IF(N171="sníž. přenesená",J171,0)</f>
        <v>0</v>
      </c>
      <c r="BI171" s="194">
        <f>IF(N171="nulová",J171,0)</f>
        <v>0</v>
      </c>
      <c r="BJ171" s="19" t="s">
        <v>82</v>
      </c>
      <c r="BK171" s="194">
        <f>ROUND(I171*H171,2)</f>
        <v>0</v>
      </c>
      <c r="BL171" s="19" t="s">
        <v>5041</v>
      </c>
      <c r="BM171" s="193" t="s">
        <v>5160</v>
      </c>
    </row>
    <row r="172" s="2" customFormat="1" ht="24.15" customHeight="1">
      <c r="A172" s="38"/>
      <c r="B172" s="181"/>
      <c r="C172" s="182" t="s">
        <v>692</v>
      </c>
      <c r="D172" s="182" t="s">
        <v>259</v>
      </c>
      <c r="E172" s="183" t="s">
        <v>5161</v>
      </c>
      <c r="F172" s="184" t="s">
        <v>5162</v>
      </c>
      <c r="G172" s="185" t="s">
        <v>5040</v>
      </c>
      <c r="H172" s="186">
        <v>1</v>
      </c>
      <c r="I172" s="187"/>
      <c r="J172" s="188">
        <f>ROUND(I172*H172,2)</f>
        <v>0</v>
      </c>
      <c r="K172" s="184" t="s">
        <v>1</v>
      </c>
      <c r="L172" s="39"/>
      <c r="M172" s="189" t="s">
        <v>1</v>
      </c>
      <c r="N172" s="190" t="s">
        <v>40</v>
      </c>
      <c r="O172" s="77"/>
      <c r="P172" s="191">
        <f>O172*H172</f>
        <v>0</v>
      </c>
      <c r="Q172" s="191">
        <v>0</v>
      </c>
      <c r="R172" s="191">
        <f>Q172*H172</f>
        <v>0</v>
      </c>
      <c r="S172" s="191">
        <v>0</v>
      </c>
      <c r="T172" s="192">
        <f>S172*H172</f>
        <v>0</v>
      </c>
      <c r="U172" s="38"/>
      <c r="V172" s="38"/>
      <c r="W172" s="38"/>
      <c r="X172" s="38"/>
      <c r="Y172" s="38"/>
      <c r="Z172" s="38"/>
      <c r="AA172" s="38"/>
      <c r="AB172" s="38"/>
      <c r="AC172" s="38"/>
      <c r="AD172" s="38"/>
      <c r="AE172" s="38"/>
      <c r="AR172" s="193" t="s">
        <v>5041</v>
      </c>
      <c r="AT172" s="193" t="s">
        <v>259</v>
      </c>
      <c r="AU172" s="193" t="s">
        <v>85</v>
      </c>
      <c r="AY172" s="19" t="s">
        <v>257</v>
      </c>
      <c r="BE172" s="194">
        <f>IF(N172="základní",J172,0)</f>
        <v>0</v>
      </c>
      <c r="BF172" s="194">
        <f>IF(N172="snížená",J172,0)</f>
        <v>0</v>
      </c>
      <c r="BG172" s="194">
        <f>IF(N172="zákl. přenesená",J172,0)</f>
        <v>0</v>
      </c>
      <c r="BH172" s="194">
        <f>IF(N172="sníž. přenesená",J172,0)</f>
        <v>0</v>
      </c>
      <c r="BI172" s="194">
        <f>IF(N172="nulová",J172,0)</f>
        <v>0</v>
      </c>
      <c r="BJ172" s="19" t="s">
        <v>82</v>
      </c>
      <c r="BK172" s="194">
        <f>ROUND(I172*H172,2)</f>
        <v>0</v>
      </c>
      <c r="BL172" s="19" t="s">
        <v>5041</v>
      </c>
      <c r="BM172" s="193" t="s">
        <v>5163</v>
      </c>
    </row>
    <row r="173" s="2" customFormat="1" ht="24.15" customHeight="1">
      <c r="A173" s="38"/>
      <c r="B173" s="181"/>
      <c r="C173" s="182" t="s">
        <v>703</v>
      </c>
      <c r="D173" s="182" t="s">
        <v>259</v>
      </c>
      <c r="E173" s="183" t="s">
        <v>5164</v>
      </c>
      <c r="F173" s="184" t="s">
        <v>5165</v>
      </c>
      <c r="G173" s="185" t="s">
        <v>5040</v>
      </c>
      <c r="H173" s="186">
        <v>1</v>
      </c>
      <c r="I173" s="187"/>
      <c r="J173" s="188">
        <f>ROUND(I173*H173,2)</f>
        <v>0</v>
      </c>
      <c r="K173" s="184" t="s">
        <v>1</v>
      </c>
      <c r="L173" s="39"/>
      <c r="M173" s="189" t="s">
        <v>1</v>
      </c>
      <c r="N173" s="190" t="s">
        <v>40</v>
      </c>
      <c r="O173" s="77"/>
      <c r="P173" s="191">
        <f>O173*H173</f>
        <v>0</v>
      </c>
      <c r="Q173" s="191">
        <v>0</v>
      </c>
      <c r="R173" s="191">
        <f>Q173*H173</f>
        <v>0</v>
      </c>
      <c r="S173" s="191">
        <v>0</v>
      </c>
      <c r="T173" s="192">
        <f>S173*H173</f>
        <v>0</v>
      </c>
      <c r="U173" s="38"/>
      <c r="V173" s="38"/>
      <c r="W173" s="38"/>
      <c r="X173" s="38"/>
      <c r="Y173" s="38"/>
      <c r="Z173" s="38"/>
      <c r="AA173" s="38"/>
      <c r="AB173" s="38"/>
      <c r="AC173" s="38"/>
      <c r="AD173" s="38"/>
      <c r="AE173" s="38"/>
      <c r="AR173" s="193" t="s">
        <v>5041</v>
      </c>
      <c r="AT173" s="193" t="s">
        <v>259</v>
      </c>
      <c r="AU173" s="193" t="s">
        <v>85</v>
      </c>
      <c r="AY173" s="19" t="s">
        <v>257</v>
      </c>
      <c r="BE173" s="194">
        <f>IF(N173="základní",J173,0)</f>
        <v>0</v>
      </c>
      <c r="BF173" s="194">
        <f>IF(N173="snížená",J173,0)</f>
        <v>0</v>
      </c>
      <c r="BG173" s="194">
        <f>IF(N173="zákl. přenesená",J173,0)</f>
        <v>0</v>
      </c>
      <c r="BH173" s="194">
        <f>IF(N173="sníž. přenesená",J173,0)</f>
        <v>0</v>
      </c>
      <c r="BI173" s="194">
        <f>IF(N173="nulová",J173,0)</f>
        <v>0</v>
      </c>
      <c r="BJ173" s="19" t="s">
        <v>82</v>
      </c>
      <c r="BK173" s="194">
        <f>ROUND(I173*H173,2)</f>
        <v>0</v>
      </c>
      <c r="BL173" s="19" t="s">
        <v>5041</v>
      </c>
      <c r="BM173" s="193" t="s">
        <v>5166</v>
      </c>
    </row>
    <row r="174" s="2" customFormat="1" ht="33" customHeight="1">
      <c r="A174" s="38"/>
      <c r="B174" s="181"/>
      <c r="C174" s="182" t="s">
        <v>711</v>
      </c>
      <c r="D174" s="182" t="s">
        <v>259</v>
      </c>
      <c r="E174" s="183" t="s">
        <v>5167</v>
      </c>
      <c r="F174" s="184" t="s">
        <v>5168</v>
      </c>
      <c r="G174" s="185" t="s">
        <v>5040</v>
      </c>
      <c r="H174" s="186">
        <v>1</v>
      </c>
      <c r="I174" s="187"/>
      <c r="J174" s="188">
        <f>ROUND(I174*H174,2)</f>
        <v>0</v>
      </c>
      <c r="K174" s="184" t="s">
        <v>1</v>
      </c>
      <c r="L174" s="39"/>
      <c r="M174" s="189" t="s">
        <v>1</v>
      </c>
      <c r="N174" s="190" t="s">
        <v>40</v>
      </c>
      <c r="O174" s="77"/>
      <c r="P174" s="191">
        <f>O174*H174</f>
        <v>0</v>
      </c>
      <c r="Q174" s="191">
        <v>0</v>
      </c>
      <c r="R174" s="191">
        <f>Q174*H174</f>
        <v>0</v>
      </c>
      <c r="S174" s="191">
        <v>0</v>
      </c>
      <c r="T174" s="192">
        <f>S174*H174</f>
        <v>0</v>
      </c>
      <c r="U174" s="38"/>
      <c r="V174" s="38"/>
      <c r="W174" s="38"/>
      <c r="X174" s="38"/>
      <c r="Y174" s="38"/>
      <c r="Z174" s="38"/>
      <c r="AA174" s="38"/>
      <c r="AB174" s="38"/>
      <c r="AC174" s="38"/>
      <c r="AD174" s="38"/>
      <c r="AE174" s="38"/>
      <c r="AR174" s="193" t="s">
        <v>5041</v>
      </c>
      <c r="AT174" s="193" t="s">
        <v>259</v>
      </c>
      <c r="AU174" s="193" t="s">
        <v>85</v>
      </c>
      <c r="AY174" s="19" t="s">
        <v>257</v>
      </c>
      <c r="BE174" s="194">
        <f>IF(N174="základní",J174,0)</f>
        <v>0</v>
      </c>
      <c r="BF174" s="194">
        <f>IF(N174="snížená",J174,0)</f>
        <v>0</v>
      </c>
      <c r="BG174" s="194">
        <f>IF(N174="zákl. přenesená",J174,0)</f>
        <v>0</v>
      </c>
      <c r="BH174" s="194">
        <f>IF(N174="sníž. přenesená",J174,0)</f>
        <v>0</v>
      </c>
      <c r="BI174" s="194">
        <f>IF(N174="nulová",J174,0)</f>
        <v>0</v>
      </c>
      <c r="BJ174" s="19" t="s">
        <v>82</v>
      </c>
      <c r="BK174" s="194">
        <f>ROUND(I174*H174,2)</f>
        <v>0</v>
      </c>
      <c r="BL174" s="19" t="s">
        <v>5041</v>
      </c>
      <c r="BM174" s="193" t="s">
        <v>5169</v>
      </c>
    </row>
    <row r="175" s="2" customFormat="1" ht="24.15" customHeight="1">
      <c r="A175" s="38"/>
      <c r="B175" s="181"/>
      <c r="C175" s="182" t="s">
        <v>717</v>
      </c>
      <c r="D175" s="182" t="s">
        <v>259</v>
      </c>
      <c r="E175" s="183" t="s">
        <v>5170</v>
      </c>
      <c r="F175" s="184" t="s">
        <v>5171</v>
      </c>
      <c r="G175" s="185" t="s">
        <v>5040</v>
      </c>
      <c r="H175" s="186">
        <v>1</v>
      </c>
      <c r="I175" s="187"/>
      <c r="J175" s="188">
        <f>ROUND(I175*H175,2)</f>
        <v>0</v>
      </c>
      <c r="K175" s="184" t="s">
        <v>1</v>
      </c>
      <c r="L175" s="39"/>
      <c r="M175" s="189" t="s">
        <v>1</v>
      </c>
      <c r="N175" s="190" t="s">
        <v>40</v>
      </c>
      <c r="O175" s="77"/>
      <c r="P175" s="191">
        <f>O175*H175</f>
        <v>0</v>
      </c>
      <c r="Q175" s="191">
        <v>0</v>
      </c>
      <c r="R175" s="191">
        <f>Q175*H175</f>
        <v>0</v>
      </c>
      <c r="S175" s="191">
        <v>0</v>
      </c>
      <c r="T175" s="192">
        <f>S175*H175</f>
        <v>0</v>
      </c>
      <c r="U175" s="38"/>
      <c r="V175" s="38"/>
      <c r="W175" s="38"/>
      <c r="X175" s="38"/>
      <c r="Y175" s="38"/>
      <c r="Z175" s="38"/>
      <c r="AA175" s="38"/>
      <c r="AB175" s="38"/>
      <c r="AC175" s="38"/>
      <c r="AD175" s="38"/>
      <c r="AE175" s="38"/>
      <c r="AR175" s="193" t="s">
        <v>5041</v>
      </c>
      <c r="AT175" s="193" t="s">
        <v>259</v>
      </c>
      <c r="AU175" s="193" t="s">
        <v>85</v>
      </c>
      <c r="AY175" s="19" t="s">
        <v>257</v>
      </c>
      <c r="BE175" s="194">
        <f>IF(N175="základní",J175,0)</f>
        <v>0</v>
      </c>
      <c r="BF175" s="194">
        <f>IF(N175="snížená",J175,0)</f>
        <v>0</v>
      </c>
      <c r="BG175" s="194">
        <f>IF(N175="zákl. přenesená",J175,0)</f>
        <v>0</v>
      </c>
      <c r="BH175" s="194">
        <f>IF(N175="sníž. přenesená",J175,0)</f>
        <v>0</v>
      </c>
      <c r="BI175" s="194">
        <f>IF(N175="nulová",J175,0)</f>
        <v>0</v>
      </c>
      <c r="BJ175" s="19" t="s">
        <v>82</v>
      </c>
      <c r="BK175" s="194">
        <f>ROUND(I175*H175,2)</f>
        <v>0</v>
      </c>
      <c r="BL175" s="19" t="s">
        <v>5041</v>
      </c>
      <c r="BM175" s="193" t="s">
        <v>5172</v>
      </c>
    </row>
    <row r="176" s="2" customFormat="1">
      <c r="A176" s="38"/>
      <c r="B176" s="181"/>
      <c r="C176" s="182" t="s">
        <v>727</v>
      </c>
      <c r="D176" s="182" t="s">
        <v>259</v>
      </c>
      <c r="E176" s="183" t="s">
        <v>1593</v>
      </c>
      <c r="F176" s="184" t="s">
        <v>5173</v>
      </c>
      <c r="G176" s="185" t="s">
        <v>5040</v>
      </c>
      <c r="H176" s="186">
        <v>1</v>
      </c>
      <c r="I176" s="187"/>
      <c r="J176" s="188">
        <f>ROUND(I176*H176,2)</f>
        <v>0</v>
      </c>
      <c r="K176" s="184" t="s">
        <v>1</v>
      </c>
      <c r="L176" s="39"/>
      <c r="M176" s="189" t="s">
        <v>1</v>
      </c>
      <c r="N176" s="190" t="s">
        <v>40</v>
      </c>
      <c r="O176" s="77"/>
      <c r="P176" s="191">
        <f>O176*H176</f>
        <v>0</v>
      </c>
      <c r="Q176" s="191">
        <v>0</v>
      </c>
      <c r="R176" s="191">
        <f>Q176*H176</f>
        <v>0</v>
      </c>
      <c r="S176" s="191">
        <v>0</v>
      </c>
      <c r="T176" s="192">
        <f>S176*H176</f>
        <v>0</v>
      </c>
      <c r="U176" s="38"/>
      <c r="V176" s="38"/>
      <c r="W176" s="38"/>
      <c r="X176" s="38"/>
      <c r="Y176" s="38"/>
      <c r="Z176" s="38"/>
      <c r="AA176" s="38"/>
      <c r="AB176" s="38"/>
      <c r="AC176" s="38"/>
      <c r="AD176" s="38"/>
      <c r="AE176" s="38"/>
      <c r="AR176" s="193" t="s">
        <v>5041</v>
      </c>
      <c r="AT176" s="193" t="s">
        <v>259</v>
      </c>
      <c r="AU176" s="193" t="s">
        <v>85</v>
      </c>
      <c r="AY176" s="19" t="s">
        <v>257</v>
      </c>
      <c r="BE176" s="194">
        <f>IF(N176="základní",J176,0)</f>
        <v>0</v>
      </c>
      <c r="BF176" s="194">
        <f>IF(N176="snížená",J176,0)</f>
        <v>0</v>
      </c>
      <c r="BG176" s="194">
        <f>IF(N176="zákl. přenesená",J176,0)</f>
        <v>0</v>
      </c>
      <c r="BH176" s="194">
        <f>IF(N176="sníž. přenesená",J176,0)</f>
        <v>0</v>
      </c>
      <c r="BI176" s="194">
        <f>IF(N176="nulová",J176,0)</f>
        <v>0</v>
      </c>
      <c r="BJ176" s="19" t="s">
        <v>82</v>
      </c>
      <c r="BK176" s="194">
        <f>ROUND(I176*H176,2)</f>
        <v>0</v>
      </c>
      <c r="BL176" s="19" t="s">
        <v>5041</v>
      </c>
      <c r="BM176" s="193" t="s">
        <v>5174</v>
      </c>
    </row>
    <row r="177" s="2" customFormat="1" ht="37.8" customHeight="1">
      <c r="A177" s="38"/>
      <c r="B177" s="181"/>
      <c r="C177" s="182" t="s">
        <v>736</v>
      </c>
      <c r="D177" s="182" t="s">
        <v>259</v>
      </c>
      <c r="E177" s="183" t="s">
        <v>5175</v>
      </c>
      <c r="F177" s="184" t="s">
        <v>5176</v>
      </c>
      <c r="G177" s="185" t="s">
        <v>5040</v>
      </c>
      <c r="H177" s="186">
        <v>1</v>
      </c>
      <c r="I177" s="187"/>
      <c r="J177" s="188">
        <f>ROUND(I177*H177,2)</f>
        <v>0</v>
      </c>
      <c r="K177" s="184" t="s">
        <v>1</v>
      </c>
      <c r="L177" s="39"/>
      <c r="M177" s="241" t="s">
        <v>1</v>
      </c>
      <c r="N177" s="242" t="s">
        <v>40</v>
      </c>
      <c r="O177" s="243"/>
      <c r="P177" s="244">
        <f>O177*H177</f>
        <v>0</v>
      </c>
      <c r="Q177" s="244">
        <v>0</v>
      </c>
      <c r="R177" s="244">
        <f>Q177*H177</f>
        <v>0</v>
      </c>
      <c r="S177" s="244">
        <v>0</v>
      </c>
      <c r="T177" s="245">
        <f>S177*H177</f>
        <v>0</v>
      </c>
      <c r="U177" s="38"/>
      <c r="V177" s="38"/>
      <c r="W177" s="38"/>
      <c r="X177" s="38"/>
      <c r="Y177" s="38"/>
      <c r="Z177" s="38"/>
      <c r="AA177" s="38"/>
      <c r="AB177" s="38"/>
      <c r="AC177" s="38"/>
      <c r="AD177" s="38"/>
      <c r="AE177" s="38"/>
      <c r="AR177" s="193" t="s">
        <v>5041</v>
      </c>
      <c r="AT177" s="193" t="s">
        <v>259</v>
      </c>
      <c r="AU177" s="193" t="s">
        <v>85</v>
      </c>
      <c r="AY177" s="19" t="s">
        <v>257</v>
      </c>
      <c r="BE177" s="194">
        <f>IF(N177="základní",J177,0)</f>
        <v>0</v>
      </c>
      <c r="BF177" s="194">
        <f>IF(N177="snížená",J177,0)</f>
        <v>0</v>
      </c>
      <c r="BG177" s="194">
        <f>IF(N177="zákl. přenesená",J177,0)</f>
        <v>0</v>
      </c>
      <c r="BH177" s="194">
        <f>IF(N177="sníž. přenesená",J177,0)</f>
        <v>0</v>
      </c>
      <c r="BI177" s="194">
        <f>IF(N177="nulová",J177,0)</f>
        <v>0</v>
      </c>
      <c r="BJ177" s="19" t="s">
        <v>82</v>
      </c>
      <c r="BK177" s="194">
        <f>ROUND(I177*H177,2)</f>
        <v>0</v>
      </c>
      <c r="BL177" s="19" t="s">
        <v>5041</v>
      </c>
      <c r="BM177" s="193" t="s">
        <v>5177</v>
      </c>
    </row>
    <row r="178" s="2" customFormat="1" ht="6.96" customHeight="1">
      <c r="A178" s="38"/>
      <c r="B178" s="60"/>
      <c r="C178" s="61"/>
      <c r="D178" s="61"/>
      <c r="E178" s="61"/>
      <c r="F178" s="61"/>
      <c r="G178" s="61"/>
      <c r="H178" s="61"/>
      <c r="I178" s="61"/>
      <c r="J178" s="61"/>
      <c r="K178" s="61"/>
      <c r="L178" s="39"/>
      <c r="M178" s="38"/>
      <c r="O178" s="38"/>
      <c r="P178" s="38"/>
      <c r="Q178" s="38"/>
      <c r="R178" s="38"/>
      <c r="S178" s="38"/>
      <c r="T178" s="38"/>
      <c r="U178" s="38"/>
      <c r="V178" s="38"/>
      <c r="W178" s="38"/>
      <c r="X178" s="38"/>
      <c r="Y178" s="38"/>
      <c r="Z178" s="38"/>
      <c r="AA178" s="38"/>
      <c r="AB178" s="38"/>
      <c r="AC178" s="38"/>
      <c r="AD178" s="38"/>
      <c r="AE178" s="38"/>
    </row>
  </sheetData>
  <autoFilter ref="C122:K177"/>
  <mergeCells count="12">
    <mergeCell ref="E7:H7"/>
    <mergeCell ref="E9:H9"/>
    <mergeCell ref="E11:H11"/>
    <mergeCell ref="E20:H20"/>
    <mergeCell ref="E29:H29"/>
    <mergeCell ref="E85:H85"/>
    <mergeCell ref="E87:H87"/>
    <mergeCell ref="E89:H89"/>
    <mergeCell ref="E111:H111"/>
    <mergeCell ref="E113:H113"/>
    <mergeCell ref="E115:H115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39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667969" style="1" customWidth="1"/>
    <col min="3" max="3" width="25" style="1" customWidth="1"/>
    <col min="4" max="4" width="75.83203" style="1" customWidth="1"/>
    <col min="5" max="5" width="13.33203" style="1" customWidth="1"/>
    <col min="6" max="6" width="20" style="1" customWidth="1"/>
    <col min="7" max="7" width="1.667969" style="1" customWidth="1"/>
    <col min="8" max="8" width="8.332031" style="1" customWidth="1"/>
  </cols>
  <sheetData>
    <row r="1" s="1" customFormat="1" ht="11.28" customHeight="1"/>
    <row r="2" s="1" customFormat="1" ht="36.96" customHeight="1"/>
    <row r="3" s="1" customFormat="1" ht="6.96" customHeight="1">
      <c r="B3" s="20"/>
      <c r="C3" s="21"/>
      <c r="D3" s="21"/>
      <c r="E3" s="21"/>
      <c r="F3" s="21"/>
      <c r="G3" s="21"/>
      <c r="H3" s="22"/>
    </row>
    <row r="4" s="1" customFormat="1" ht="24.96" customHeight="1">
      <c r="B4" s="22"/>
      <c r="C4" s="23" t="s">
        <v>5178</v>
      </c>
      <c r="H4" s="22"/>
    </row>
    <row r="5" s="1" customFormat="1" ht="12" customHeight="1">
      <c r="B5" s="22"/>
      <c r="C5" s="26" t="s">
        <v>13</v>
      </c>
      <c r="D5" s="36" t="s">
        <v>14</v>
      </c>
      <c r="E5" s="1"/>
      <c r="F5" s="1"/>
      <c r="H5" s="22"/>
    </row>
    <row r="6" s="1" customFormat="1" ht="36.96" customHeight="1">
      <c r="B6" s="22"/>
      <c r="C6" s="29" t="s">
        <v>16</v>
      </c>
      <c r="D6" s="30" t="s">
        <v>17</v>
      </c>
      <c r="E6" s="1"/>
      <c r="F6" s="1"/>
      <c r="H6" s="22"/>
    </row>
    <row r="7" s="1" customFormat="1" ht="16.5" customHeight="1">
      <c r="B7" s="22"/>
      <c r="C7" s="32" t="s">
        <v>22</v>
      </c>
      <c r="D7" s="69" t="str">
        <f>'Rekapitulace stavby'!AN8</f>
        <v>8. 4. 2023</v>
      </c>
      <c r="H7" s="22"/>
    </row>
    <row r="8" s="2" customFormat="1" ht="10.8" customHeight="1">
      <c r="A8" s="38"/>
      <c r="B8" s="39"/>
      <c r="C8" s="38"/>
      <c r="D8" s="38"/>
      <c r="E8" s="38"/>
      <c r="F8" s="38"/>
      <c r="G8" s="38"/>
      <c r="H8" s="39"/>
    </row>
    <row r="9" s="11" customFormat="1" ht="29.28" customHeight="1">
      <c r="A9" s="158"/>
      <c r="B9" s="159"/>
      <c r="C9" s="160" t="s">
        <v>56</v>
      </c>
      <c r="D9" s="161" t="s">
        <v>57</v>
      </c>
      <c r="E9" s="161" t="s">
        <v>244</v>
      </c>
      <c r="F9" s="162" t="s">
        <v>5179</v>
      </c>
      <c r="G9" s="158"/>
      <c r="H9" s="159"/>
    </row>
    <row r="10" s="2" customFormat="1" ht="26.4" customHeight="1">
      <c r="A10" s="38"/>
      <c r="B10" s="39"/>
      <c r="C10" s="253" t="s">
        <v>5180</v>
      </c>
      <c r="D10" s="253" t="s">
        <v>91</v>
      </c>
      <c r="E10" s="38"/>
      <c r="F10" s="38"/>
      <c r="G10" s="38"/>
      <c r="H10" s="39"/>
    </row>
    <row r="11" s="2" customFormat="1" ht="16.8" customHeight="1">
      <c r="A11" s="38"/>
      <c r="B11" s="39"/>
      <c r="C11" s="254" t="s">
        <v>5181</v>
      </c>
      <c r="D11" s="255" t="s">
        <v>5182</v>
      </c>
      <c r="E11" s="256" t="s">
        <v>323</v>
      </c>
      <c r="F11" s="257">
        <v>17.100000000000001</v>
      </c>
      <c r="G11" s="38"/>
      <c r="H11" s="39"/>
    </row>
    <row r="12" s="2" customFormat="1" ht="16.8" customHeight="1">
      <c r="A12" s="38"/>
      <c r="B12" s="39"/>
      <c r="C12" s="254" t="s">
        <v>195</v>
      </c>
      <c r="D12" s="255" t="s">
        <v>196</v>
      </c>
      <c r="E12" s="256" t="s">
        <v>1</v>
      </c>
      <c r="F12" s="257">
        <v>2430</v>
      </c>
      <c r="G12" s="38"/>
      <c r="H12" s="39"/>
    </row>
    <row r="13" s="2" customFormat="1" ht="16.8" customHeight="1">
      <c r="A13" s="38"/>
      <c r="B13" s="39"/>
      <c r="C13" s="258" t="s">
        <v>1</v>
      </c>
      <c r="D13" s="258" t="s">
        <v>86</v>
      </c>
      <c r="E13" s="19" t="s">
        <v>1</v>
      </c>
      <c r="F13" s="259">
        <v>0</v>
      </c>
      <c r="G13" s="38"/>
      <c r="H13" s="39"/>
    </row>
    <row r="14" s="2" customFormat="1" ht="16.8" customHeight="1">
      <c r="A14" s="38"/>
      <c r="B14" s="39"/>
      <c r="C14" s="258" t="s">
        <v>1</v>
      </c>
      <c r="D14" s="258" t="s">
        <v>266</v>
      </c>
      <c r="E14" s="19" t="s">
        <v>1</v>
      </c>
      <c r="F14" s="259">
        <v>0</v>
      </c>
      <c r="G14" s="38"/>
      <c r="H14" s="39"/>
    </row>
    <row r="15" s="2" customFormat="1" ht="16.8" customHeight="1">
      <c r="A15" s="38"/>
      <c r="B15" s="39"/>
      <c r="C15" s="258" t="s">
        <v>1</v>
      </c>
      <c r="D15" s="258" t="s">
        <v>267</v>
      </c>
      <c r="E15" s="19" t="s">
        <v>1</v>
      </c>
      <c r="F15" s="259">
        <v>0</v>
      </c>
      <c r="G15" s="38"/>
      <c r="H15" s="39"/>
    </row>
    <row r="16" s="2" customFormat="1" ht="16.8" customHeight="1">
      <c r="A16" s="38"/>
      <c r="B16" s="39"/>
      <c r="C16" s="258" t="s">
        <v>1</v>
      </c>
      <c r="D16" s="258" t="s">
        <v>268</v>
      </c>
      <c r="E16" s="19" t="s">
        <v>1</v>
      </c>
      <c r="F16" s="259">
        <v>0</v>
      </c>
      <c r="G16" s="38"/>
      <c r="H16" s="39"/>
    </row>
    <row r="17" s="2" customFormat="1" ht="16.8" customHeight="1">
      <c r="A17" s="38"/>
      <c r="B17" s="39"/>
      <c r="C17" s="258" t="s">
        <v>1</v>
      </c>
      <c r="D17" s="258" t="s">
        <v>269</v>
      </c>
      <c r="E17" s="19" t="s">
        <v>1</v>
      </c>
      <c r="F17" s="259">
        <v>0</v>
      </c>
      <c r="G17" s="38"/>
      <c r="H17" s="39"/>
    </row>
    <row r="18" s="2" customFormat="1" ht="16.8" customHeight="1">
      <c r="A18" s="38"/>
      <c r="B18" s="39"/>
      <c r="C18" s="258" t="s">
        <v>1</v>
      </c>
      <c r="D18" s="258" t="s">
        <v>270</v>
      </c>
      <c r="E18" s="19" t="s">
        <v>1</v>
      </c>
      <c r="F18" s="259">
        <v>2430</v>
      </c>
      <c r="G18" s="38"/>
      <c r="H18" s="39"/>
    </row>
    <row r="19" s="2" customFormat="1" ht="16.8" customHeight="1">
      <c r="A19" s="38"/>
      <c r="B19" s="39"/>
      <c r="C19" s="258" t="s">
        <v>195</v>
      </c>
      <c r="D19" s="258" t="s">
        <v>271</v>
      </c>
      <c r="E19" s="19" t="s">
        <v>1</v>
      </c>
      <c r="F19" s="259">
        <v>2430</v>
      </c>
      <c r="G19" s="38"/>
      <c r="H19" s="39"/>
    </row>
    <row r="20" s="2" customFormat="1" ht="16.8" customHeight="1">
      <c r="A20" s="38"/>
      <c r="B20" s="39"/>
      <c r="C20" s="260" t="s">
        <v>5183</v>
      </c>
      <c r="D20" s="38"/>
      <c r="E20" s="38"/>
      <c r="F20" s="38"/>
      <c r="G20" s="38"/>
      <c r="H20" s="39"/>
    </row>
    <row r="21" s="2" customFormat="1" ht="16.8" customHeight="1">
      <c r="A21" s="38"/>
      <c r="B21" s="39"/>
      <c r="C21" s="258" t="s">
        <v>260</v>
      </c>
      <c r="D21" s="258" t="s">
        <v>261</v>
      </c>
      <c r="E21" s="19" t="s">
        <v>262</v>
      </c>
      <c r="F21" s="259">
        <v>2430</v>
      </c>
      <c r="G21" s="38"/>
      <c r="H21" s="39"/>
    </row>
    <row r="22" s="2" customFormat="1">
      <c r="A22" s="38"/>
      <c r="B22" s="39"/>
      <c r="C22" s="258" t="s">
        <v>272</v>
      </c>
      <c r="D22" s="258" t="s">
        <v>273</v>
      </c>
      <c r="E22" s="19" t="s">
        <v>262</v>
      </c>
      <c r="F22" s="259">
        <v>729</v>
      </c>
      <c r="G22" s="38"/>
      <c r="H22" s="39"/>
    </row>
    <row r="23" s="2" customFormat="1">
      <c r="A23" s="38"/>
      <c r="B23" s="39"/>
      <c r="C23" s="258" t="s">
        <v>282</v>
      </c>
      <c r="D23" s="258" t="s">
        <v>283</v>
      </c>
      <c r="E23" s="19" t="s">
        <v>262</v>
      </c>
      <c r="F23" s="259">
        <v>2430</v>
      </c>
      <c r="G23" s="38"/>
      <c r="H23" s="39"/>
    </row>
    <row r="24" s="2" customFormat="1" ht="16.8" customHeight="1">
      <c r="A24" s="38"/>
      <c r="B24" s="39"/>
      <c r="C24" s="258" t="s">
        <v>291</v>
      </c>
      <c r="D24" s="258" t="s">
        <v>292</v>
      </c>
      <c r="E24" s="19" t="s">
        <v>262</v>
      </c>
      <c r="F24" s="259">
        <v>2607.4920000000002</v>
      </c>
      <c r="G24" s="38"/>
      <c r="H24" s="39"/>
    </row>
    <row r="25" s="2" customFormat="1">
      <c r="A25" s="38"/>
      <c r="B25" s="39"/>
      <c r="C25" s="258" t="s">
        <v>302</v>
      </c>
      <c r="D25" s="258" t="s">
        <v>303</v>
      </c>
      <c r="E25" s="19" t="s">
        <v>304</v>
      </c>
      <c r="F25" s="259">
        <v>4860</v>
      </c>
      <c r="G25" s="38"/>
      <c r="H25" s="39"/>
    </row>
    <row r="26" s="2" customFormat="1" ht="26.4" customHeight="1">
      <c r="A26" s="38"/>
      <c r="B26" s="39"/>
      <c r="C26" s="253" t="s">
        <v>5184</v>
      </c>
      <c r="D26" s="253" t="s">
        <v>91</v>
      </c>
      <c r="E26" s="38"/>
      <c r="F26" s="38"/>
      <c r="G26" s="38"/>
      <c r="H26" s="39"/>
    </row>
    <row r="27" s="2" customFormat="1" ht="16.8" customHeight="1">
      <c r="A27" s="38"/>
      <c r="B27" s="39"/>
      <c r="C27" s="254" t="s">
        <v>195</v>
      </c>
      <c r="D27" s="255" t="s">
        <v>196</v>
      </c>
      <c r="E27" s="256" t="s">
        <v>1</v>
      </c>
      <c r="F27" s="257">
        <v>960</v>
      </c>
      <c r="G27" s="38"/>
      <c r="H27" s="39"/>
    </row>
    <row r="28" s="2" customFormat="1" ht="16.8" customHeight="1">
      <c r="A28" s="38"/>
      <c r="B28" s="39"/>
      <c r="C28" s="258" t="s">
        <v>1</v>
      </c>
      <c r="D28" s="258" t="s">
        <v>3841</v>
      </c>
      <c r="E28" s="19" t="s">
        <v>1</v>
      </c>
      <c r="F28" s="259">
        <v>0</v>
      </c>
      <c r="G28" s="38"/>
      <c r="H28" s="39"/>
    </row>
    <row r="29" s="2" customFormat="1" ht="16.8" customHeight="1">
      <c r="A29" s="38"/>
      <c r="B29" s="39"/>
      <c r="C29" s="258" t="s">
        <v>1</v>
      </c>
      <c r="D29" s="258" t="s">
        <v>266</v>
      </c>
      <c r="E29" s="19" t="s">
        <v>1</v>
      </c>
      <c r="F29" s="259">
        <v>0</v>
      </c>
      <c r="G29" s="38"/>
      <c r="H29" s="39"/>
    </row>
    <row r="30" s="2" customFormat="1" ht="16.8" customHeight="1">
      <c r="A30" s="38"/>
      <c r="B30" s="39"/>
      <c r="C30" s="258" t="s">
        <v>1</v>
      </c>
      <c r="D30" s="258" t="s">
        <v>3842</v>
      </c>
      <c r="E30" s="19" t="s">
        <v>1</v>
      </c>
      <c r="F30" s="259">
        <v>0</v>
      </c>
      <c r="G30" s="38"/>
      <c r="H30" s="39"/>
    </row>
    <row r="31" s="2" customFormat="1" ht="16.8" customHeight="1">
      <c r="A31" s="38"/>
      <c r="B31" s="39"/>
      <c r="C31" s="258" t="s">
        <v>1</v>
      </c>
      <c r="D31" s="258" t="s">
        <v>3843</v>
      </c>
      <c r="E31" s="19" t="s">
        <v>1</v>
      </c>
      <c r="F31" s="259">
        <v>0</v>
      </c>
      <c r="G31" s="38"/>
      <c r="H31" s="39"/>
    </row>
    <row r="32" s="2" customFormat="1" ht="16.8" customHeight="1">
      <c r="A32" s="38"/>
      <c r="B32" s="39"/>
      <c r="C32" s="258" t="s">
        <v>1</v>
      </c>
      <c r="D32" s="258" t="s">
        <v>269</v>
      </c>
      <c r="E32" s="19" t="s">
        <v>1</v>
      </c>
      <c r="F32" s="259">
        <v>0</v>
      </c>
      <c r="G32" s="38"/>
      <c r="H32" s="39"/>
    </row>
    <row r="33" s="2" customFormat="1" ht="16.8" customHeight="1">
      <c r="A33" s="38"/>
      <c r="B33" s="39"/>
      <c r="C33" s="258" t="s">
        <v>1</v>
      </c>
      <c r="D33" s="258" t="s">
        <v>3844</v>
      </c>
      <c r="E33" s="19" t="s">
        <v>1</v>
      </c>
      <c r="F33" s="259">
        <v>960</v>
      </c>
      <c r="G33" s="38"/>
      <c r="H33" s="39"/>
    </row>
    <row r="34" s="2" customFormat="1" ht="16.8" customHeight="1">
      <c r="A34" s="38"/>
      <c r="B34" s="39"/>
      <c r="C34" s="258" t="s">
        <v>195</v>
      </c>
      <c r="D34" s="258" t="s">
        <v>271</v>
      </c>
      <c r="E34" s="19" t="s">
        <v>1</v>
      </c>
      <c r="F34" s="259">
        <v>960</v>
      </c>
      <c r="G34" s="38"/>
      <c r="H34" s="39"/>
    </row>
    <row r="35" s="2" customFormat="1" ht="16.8" customHeight="1">
      <c r="A35" s="38"/>
      <c r="B35" s="39"/>
      <c r="C35" s="260" t="s">
        <v>5183</v>
      </c>
      <c r="D35" s="38"/>
      <c r="E35" s="38"/>
      <c r="F35" s="38"/>
      <c r="G35" s="38"/>
      <c r="H35" s="39"/>
    </row>
    <row r="36" s="2" customFormat="1" ht="16.8" customHeight="1">
      <c r="A36" s="38"/>
      <c r="B36" s="39"/>
      <c r="C36" s="258" t="s">
        <v>260</v>
      </c>
      <c r="D36" s="258" t="s">
        <v>261</v>
      </c>
      <c r="E36" s="19" t="s">
        <v>262</v>
      </c>
      <c r="F36" s="259">
        <v>960</v>
      </c>
      <c r="G36" s="38"/>
      <c r="H36" s="39"/>
    </row>
    <row r="37" s="2" customFormat="1">
      <c r="A37" s="38"/>
      <c r="B37" s="39"/>
      <c r="C37" s="258" t="s">
        <v>272</v>
      </c>
      <c r="D37" s="258" t="s">
        <v>273</v>
      </c>
      <c r="E37" s="19" t="s">
        <v>262</v>
      </c>
      <c r="F37" s="259">
        <v>288</v>
      </c>
      <c r="G37" s="38"/>
      <c r="H37" s="39"/>
    </row>
    <row r="38" s="2" customFormat="1">
      <c r="A38" s="38"/>
      <c r="B38" s="39"/>
      <c r="C38" s="258" t="s">
        <v>282</v>
      </c>
      <c r="D38" s="258" t="s">
        <v>283</v>
      </c>
      <c r="E38" s="19" t="s">
        <v>262</v>
      </c>
      <c r="F38" s="259">
        <v>960</v>
      </c>
      <c r="G38" s="38"/>
      <c r="H38" s="39"/>
    </row>
    <row r="39" s="2" customFormat="1" ht="16.8" customHeight="1">
      <c r="A39" s="38"/>
      <c r="B39" s="39"/>
      <c r="C39" s="258" t="s">
        <v>291</v>
      </c>
      <c r="D39" s="258" t="s">
        <v>292</v>
      </c>
      <c r="E39" s="19" t="s">
        <v>262</v>
      </c>
      <c r="F39" s="259">
        <v>1060.9390000000001</v>
      </c>
      <c r="G39" s="38"/>
      <c r="H39" s="39"/>
    </row>
    <row r="40" s="2" customFormat="1">
      <c r="A40" s="38"/>
      <c r="B40" s="39"/>
      <c r="C40" s="258" t="s">
        <v>302</v>
      </c>
      <c r="D40" s="258" t="s">
        <v>303</v>
      </c>
      <c r="E40" s="19" t="s">
        <v>304</v>
      </c>
      <c r="F40" s="259">
        <v>1920</v>
      </c>
      <c r="G40" s="38"/>
      <c r="H40" s="39"/>
    </row>
    <row r="41" s="2" customFormat="1" ht="7.44" customHeight="1">
      <c r="A41" s="38"/>
      <c r="B41" s="60"/>
      <c r="C41" s="61"/>
      <c r="D41" s="61"/>
      <c r="E41" s="61"/>
      <c r="F41" s="61"/>
      <c r="G41" s="61"/>
      <c r="H41" s="39"/>
    </row>
    <row r="42" s="2" customFormat="1">
      <c r="A42" s="38"/>
      <c r="B42" s="38"/>
      <c r="C42" s="38"/>
      <c r="D42" s="38"/>
      <c r="E42" s="38"/>
      <c r="F42" s="38"/>
      <c r="G42" s="38"/>
      <c r="H42" s="38"/>
    </row>
  </sheetData>
  <mergeCells count="2">
    <mergeCell ref="D5:F5"/>
    <mergeCell ref="D6:F6"/>
  </mergeCells>
  <pageSetup paperSize="9" orientation="portrait" blackAndWhite="1" fitToHeight="100"/>
  <headerFooter>
    <oddFooter>&amp;CStrana &amp;P z &amp;N</oddFooter>
  </headerFooter>
  <drawing r:id="rId1"/>
</worksheet>
</file>

<file path=xl/worksheets/sheet4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8" t="s">
        <v>5</v>
      </c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99</v>
      </c>
    </row>
    <row r="3" s="1" customFormat="1" ht="6.96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2"/>
      <c r="AT3" s="19" t="s">
        <v>85</v>
      </c>
    </row>
    <row r="4" s="1" customFormat="1" ht="24.96" customHeight="1">
      <c r="B4" s="22"/>
      <c r="D4" s="23" t="s">
        <v>198</v>
      </c>
      <c r="L4" s="22"/>
      <c r="M4" s="130" t="s">
        <v>10</v>
      </c>
      <c r="AT4" s="19" t="s">
        <v>3</v>
      </c>
    </row>
    <row r="5" s="1" customFormat="1" ht="6.96" customHeight="1">
      <c r="B5" s="22"/>
      <c r="L5" s="22"/>
    </row>
    <row r="6" s="1" customFormat="1" ht="12" customHeight="1">
      <c r="B6" s="22"/>
      <c r="D6" s="32" t="s">
        <v>16</v>
      </c>
      <c r="L6" s="22"/>
    </row>
    <row r="7" s="1" customFormat="1" ht="16.5" customHeight="1">
      <c r="B7" s="22"/>
      <c r="E7" s="131" t="str">
        <f>'Rekapitulace stavby'!K6</f>
        <v>FNOL Novostavba Pavilonu B</v>
      </c>
      <c r="F7" s="32"/>
      <c r="G7" s="32"/>
      <c r="H7" s="32"/>
      <c r="L7" s="22"/>
    </row>
    <row r="8">
      <c r="B8" s="22"/>
      <c r="D8" s="32" t="s">
        <v>199</v>
      </c>
      <c r="L8" s="22"/>
    </row>
    <row r="9" s="1" customFormat="1" ht="16.5" customHeight="1">
      <c r="B9" s="22"/>
      <c r="E9" s="131" t="s">
        <v>200</v>
      </c>
      <c r="F9" s="1"/>
      <c r="G9" s="1"/>
      <c r="H9" s="1"/>
      <c r="L9" s="22"/>
    </row>
    <row r="10" s="1" customFormat="1" ht="12" customHeight="1">
      <c r="B10" s="22"/>
      <c r="D10" s="32" t="s">
        <v>201</v>
      </c>
      <c r="L10" s="22"/>
    </row>
    <row r="11" s="2" customFormat="1" ht="16.5" customHeight="1">
      <c r="A11" s="38"/>
      <c r="B11" s="39"/>
      <c r="C11" s="38"/>
      <c r="D11" s="38"/>
      <c r="E11" s="132" t="s">
        <v>202</v>
      </c>
      <c r="F11" s="38"/>
      <c r="G11" s="38"/>
      <c r="H11" s="38"/>
      <c r="I11" s="38"/>
      <c r="J11" s="38"/>
      <c r="K11" s="38"/>
      <c r="L11" s="55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</row>
    <row r="12" s="2" customFormat="1" ht="12" customHeight="1">
      <c r="A12" s="38"/>
      <c r="B12" s="39"/>
      <c r="C12" s="38"/>
      <c r="D12" s="32" t="s">
        <v>203</v>
      </c>
      <c r="E12" s="38"/>
      <c r="F12" s="38"/>
      <c r="G12" s="38"/>
      <c r="H12" s="38"/>
      <c r="I12" s="38"/>
      <c r="J12" s="38"/>
      <c r="K12" s="38"/>
      <c r="L12" s="55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</row>
    <row r="13" s="2" customFormat="1" ht="16.5" customHeight="1">
      <c r="A13" s="38"/>
      <c r="B13" s="39"/>
      <c r="C13" s="38"/>
      <c r="D13" s="38"/>
      <c r="E13" s="67" t="s">
        <v>2506</v>
      </c>
      <c r="F13" s="38"/>
      <c r="G13" s="38"/>
      <c r="H13" s="38"/>
      <c r="I13" s="38"/>
      <c r="J13" s="38"/>
      <c r="K13" s="38"/>
      <c r="L13" s="55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="2" customFormat="1">
      <c r="A14" s="38"/>
      <c r="B14" s="39"/>
      <c r="C14" s="38"/>
      <c r="D14" s="38"/>
      <c r="E14" s="38"/>
      <c r="F14" s="38"/>
      <c r="G14" s="38"/>
      <c r="H14" s="38"/>
      <c r="I14" s="38"/>
      <c r="J14" s="38"/>
      <c r="K14" s="38"/>
      <c r="L14" s="55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="2" customFormat="1" ht="12" customHeight="1">
      <c r="A15" s="38"/>
      <c r="B15" s="39"/>
      <c r="C15" s="38"/>
      <c r="D15" s="32" t="s">
        <v>18</v>
      </c>
      <c r="E15" s="38"/>
      <c r="F15" s="27" t="s">
        <v>1</v>
      </c>
      <c r="G15" s="38"/>
      <c r="H15" s="38"/>
      <c r="I15" s="32" t="s">
        <v>19</v>
      </c>
      <c r="J15" s="27" t="s">
        <v>1</v>
      </c>
      <c r="K15" s="38"/>
      <c r="L15" s="55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6" s="2" customFormat="1" ht="12" customHeight="1">
      <c r="A16" s="38"/>
      <c r="B16" s="39"/>
      <c r="C16" s="38"/>
      <c r="D16" s="32" t="s">
        <v>20</v>
      </c>
      <c r="E16" s="38"/>
      <c r="F16" s="27" t="s">
        <v>21</v>
      </c>
      <c r="G16" s="38"/>
      <c r="H16" s="38"/>
      <c r="I16" s="32" t="s">
        <v>22</v>
      </c>
      <c r="J16" s="69" t="str">
        <f>'Rekapitulace stavby'!AN8</f>
        <v>8. 4. 2023</v>
      </c>
      <c r="K16" s="38"/>
      <c r="L16" s="55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</row>
    <row r="17" s="2" customFormat="1" ht="10.8" customHeight="1">
      <c r="A17" s="38"/>
      <c r="B17" s="39"/>
      <c r="C17" s="38"/>
      <c r="D17" s="38"/>
      <c r="E17" s="38"/>
      <c r="F17" s="38"/>
      <c r="G17" s="38"/>
      <c r="H17" s="38"/>
      <c r="I17" s="38"/>
      <c r="J17" s="38"/>
      <c r="K17" s="38"/>
      <c r="L17" s="55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</row>
    <row r="18" s="2" customFormat="1" ht="12" customHeight="1">
      <c r="A18" s="38"/>
      <c r="B18" s="39"/>
      <c r="C18" s="38"/>
      <c r="D18" s="32" t="s">
        <v>24</v>
      </c>
      <c r="E18" s="38"/>
      <c r="F18" s="38"/>
      <c r="G18" s="38"/>
      <c r="H18" s="38"/>
      <c r="I18" s="32" t="s">
        <v>25</v>
      </c>
      <c r="J18" s="27" t="s">
        <v>1</v>
      </c>
      <c r="K18" s="38"/>
      <c r="L18" s="55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</row>
    <row r="19" s="2" customFormat="1" ht="18" customHeight="1">
      <c r="A19" s="38"/>
      <c r="B19" s="39"/>
      <c r="C19" s="38"/>
      <c r="D19" s="38"/>
      <c r="E19" s="27" t="s">
        <v>26</v>
      </c>
      <c r="F19" s="38"/>
      <c r="G19" s="38"/>
      <c r="H19" s="38"/>
      <c r="I19" s="32" t="s">
        <v>27</v>
      </c>
      <c r="J19" s="27" t="s">
        <v>1</v>
      </c>
      <c r="K19" s="38"/>
      <c r="L19" s="55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</row>
    <row r="20" s="2" customFormat="1" ht="6.96" customHeight="1">
      <c r="A20" s="38"/>
      <c r="B20" s="39"/>
      <c r="C20" s="38"/>
      <c r="D20" s="38"/>
      <c r="E20" s="38"/>
      <c r="F20" s="38"/>
      <c r="G20" s="38"/>
      <c r="H20" s="38"/>
      <c r="I20" s="38"/>
      <c r="J20" s="38"/>
      <c r="K20" s="38"/>
      <c r="L20" s="55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</row>
    <row r="21" s="2" customFormat="1" ht="12" customHeight="1">
      <c r="A21" s="38"/>
      <c r="B21" s="39"/>
      <c r="C21" s="38"/>
      <c r="D21" s="32" t="s">
        <v>28</v>
      </c>
      <c r="E21" s="38"/>
      <c r="F21" s="38"/>
      <c r="G21" s="38"/>
      <c r="H21" s="38"/>
      <c r="I21" s="32" t="s">
        <v>25</v>
      </c>
      <c r="J21" s="33" t="str">
        <f>'Rekapitulace stavby'!AN13</f>
        <v>Vyplň údaj</v>
      </c>
      <c r="K21" s="38"/>
      <c r="L21" s="55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</row>
    <row r="22" s="2" customFormat="1" ht="18" customHeight="1">
      <c r="A22" s="38"/>
      <c r="B22" s="39"/>
      <c r="C22" s="38"/>
      <c r="D22" s="38"/>
      <c r="E22" s="33" t="str">
        <f>'Rekapitulace stavby'!E14</f>
        <v>Vyplň údaj</v>
      </c>
      <c r="F22" s="27"/>
      <c r="G22" s="27"/>
      <c r="H22" s="27"/>
      <c r="I22" s="32" t="s">
        <v>27</v>
      </c>
      <c r="J22" s="33" t="str">
        <f>'Rekapitulace stavby'!AN14</f>
        <v>Vyplň údaj</v>
      </c>
      <c r="K22" s="38"/>
      <c r="L22" s="55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</row>
    <row r="23" s="2" customFormat="1" ht="6.96" customHeight="1">
      <c r="A23" s="38"/>
      <c r="B23" s="39"/>
      <c r="C23" s="38"/>
      <c r="D23" s="38"/>
      <c r="E23" s="38"/>
      <c r="F23" s="38"/>
      <c r="G23" s="38"/>
      <c r="H23" s="38"/>
      <c r="I23" s="38"/>
      <c r="J23" s="38"/>
      <c r="K23" s="38"/>
      <c r="L23" s="55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</row>
    <row r="24" s="2" customFormat="1" ht="12" customHeight="1">
      <c r="A24" s="38"/>
      <c r="B24" s="39"/>
      <c r="C24" s="38"/>
      <c r="D24" s="32" t="s">
        <v>30</v>
      </c>
      <c r="E24" s="38"/>
      <c r="F24" s="38"/>
      <c r="G24" s="38"/>
      <c r="H24" s="38"/>
      <c r="I24" s="32" t="s">
        <v>25</v>
      </c>
      <c r="J24" s="27" t="s">
        <v>1</v>
      </c>
      <c r="K24" s="38"/>
      <c r="L24" s="55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</row>
    <row r="25" s="2" customFormat="1" ht="18" customHeight="1">
      <c r="A25" s="38"/>
      <c r="B25" s="39"/>
      <c r="C25" s="38"/>
      <c r="D25" s="38"/>
      <c r="E25" s="27" t="s">
        <v>31</v>
      </c>
      <c r="F25" s="38"/>
      <c r="G25" s="38"/>
      <c r="H25" s="38"/>
      <c r="I25" s="32" t="s">
        <v>27</v>
      </c>
      <c r="J25" s="27" t="s">
        <v>1</v>
      </c>
      <c r="K25" s="38"/>
      <c r="L25" s="55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</row>
    <row r="26" s="2" customFormat="1" ht="6.96" customHeight="1">
      <c r="A26" s="38"/>
      <c r="B26" s="39"/>
      <c r="C26" s="38"/>
      <c r="D26" s="38"/>
      <c r="E26" s="38"/>
      <c r="F26" s="38"/>
      <c r="G26" s="38"/>
      <c r="H26" s="38"/>
      <c r="I26" s="38"/>
      <c r="J26" s="38"/>
      <c r="K26" s="38"/>
      <c r="L26" s="55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="2" customFormat="1" ht="12" customHeight="1">
      <c r="A27" s="38"/>
      <c r="B27" s="39"/>
      <c r="C27" s="38"/>
      <c r="D27" s="32" t="s">
        <v>33</v>
      </c>
      <c r="E27" s="38"/>
      <c r="F27" s="38"/>
      <c r="G27" s="38"/>
      <c r="H27" s="38"/>
      <c r="I27" s="32" t="s">
        <v>25</v>
      </c>
      <c r="J27" s="27" t="str">
        <f>IF('Rekapitulace stavby'!AN19="","",'Rekapitulace stavby'!AN19)</f>
        <v/>
      </c>
      <c r="K27" s="38"/>
      <c r="L27" s="55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</row>
    <row r="28" s="2" customFormat="1" ht="18" customHeight="1">
      <c r="A28" s="38"/>
      <c r="B28" s="39"/>
      <c r="C28" s="38"/>
      <c r="D28" s="38"/>
      <c r="E28" s="27" t="str">
        <f>IF('Rekapitulace stavby'!E20="","",'Rekapitulace stavby'!E20)</f>
        <v xml:space="preserve"> </v>
      </c>
      <c r="F28" s="38"/>
      <c r="G28" s="38"/>
      <c r="H28" s="38"/>
      <c r="I28" s="32" t="s">
        <v>27</v>
      </c>
      <c r="J28" s="27" t="str">
        <f>IF('Rekapitulace stavby'!AN20="","",'Rekapitulace stavby'!AN20)</f>
        <v/>
      </c>
      <c r="K28" s="38"/>
      <c r="L28" s="55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="2" customFormat="1" ht="6.96" customHeight="1">
      <c r="A29" s="38"/>
      <c r="B29" s="39"/>
      <c r="C29" s="38"/>
      <c r="D29" s="38"/>
      <c r="E29" s="38"/>
      <c r="F29" s="38"/>
      <c r="G29" s="38"/>
      <c r="H29" s="38"/>
      <c r="I29" s="38"/>
      <c r="J29" s="38"/>
      <c r="K29" s="38"/>
      <c r="L29" s="55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</row>
    <row r="30" s="2" customFormat="1" ht="12" customHeight="1">
      <c r="A30" s="38"/>
      <c r="B30" s="39"/>
      <c r="C30" s="38"/>
      <c r="D30" s="32" t="s">
        <v>34</v>
      </c>
      <c r="E30" s="38"/>
      <c r="F30" s="38"/>
      <c r="G30" s="38"/>
      <c r="H30" s="38"/>
      <c r="I30" s="38"/>
      <c r="J30" s="38"/>
      <c r="K30" s="38"/>
      <c r="L30" s="55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="8" customFormat="1" ht="47.25" customHeight="1">
      <c r="A31" s="133"/>
      <c r="B31" s="134"/>
      <c r="C31" s="133"/>
      <c r="D31" s="133"/>
      <c r="E31" s="36" t="s">
        <v>2507</v>
      </c>
      <c r="F31" s="36"/>
      <c r="G31" s="36"/>
      <c r="H31" s="36"/>
      <c r="I31" s="133"/>
      <c r="J31" s="133"/>
      <c r="K31" s="133"/>
      <c r="L31" s="135"/>
      <c r="S31" s="133"/>
      <c r="T31" s="133"/>
      <c r="U31" s="133"/>
      <c r="V31" s="133"/>
      <c r="W31" s="133"/>
      <c r="X31" s="133"/>
      <c r="Y31" s="133"/>
      <c r="Z31" s="133"/>
      <c r="AA31" s="133"/>
      <c r="AB31" s="133"/>
      <c r="AC31" s="133"/>
      <c r="AD31" s="133"/>
      <c r="AE31" s="133"/>
    </row>
    <row r="32" s="2" customFormat="1" ht="6.96" customHeight="1">
      <c r="A32" s="38"/>
      <c r="B32" s="39"/>
      <c r="C32" s="38"/>
      <c r="D32" s="38"/>
      <c r="E32" s="38"/>
      <c r="F32" s="38"/>
      <c r="G32" s="38"/>
      <c r="H32" s="38"/>
      <c r="I32" s="38"/>
      <c r="J32" s="38"/>
      <c r="K32" s="38"/>
      <c r="L32" s="55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="2" customFormat="1" ht="6.96" customHeight="1">
      <c r="A33" s="38"/>
      <c r="B33" s="39"/>
      <c r="C33" s="38"/>
      <c r="D33" s="90"/>
      <c r="E33" s="90"/>
      <c r="F33" s="90"/>
      <c r="G33" s="90"/>
      <c r="H33" s="90"/>
      <c r="I33" s="90"/>
      <c r="J33" s="90"/>
      <c r="K33" s="90"/>
      <c r="L33" s="55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="2" customFormat="1" ht="25.44" customHeight="1">
      <c r="A34" s="38"/>
      <c r="B34" s="39"/>
      <c r="C34" s="38"/>
      <c r="D34" s="136" t="s">
        <v>35</v>
      </c>
      <c r="E34" s="38"/>
      <c r="F34" s="38"/>
      <c r="G34" s="38"/>
      <c r="H34" s="38"/>
      <c r="I34" s="38"/>
      <c r="J34" s="96">
        <f>ROUND(J126, 2)</f>
        <v>0</v>
      </c>
      <c r="K34" s="38"/>
      <c r="L34" s="55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s="2" customFormat="1" ht="6.96" customHeight="1">
      <c r="A35" s="38"/>
      <c r="B35" s="39"/>
      <c r="C35" s="38"/>
      <c r="D35" s="90"/>
      <c r="E35" s="90"/>
      <c r="F35" s="90"/>
      <c r="G35" s="90"/>
      <c r="H35" s="90"/>
      <c r="I35" s="90"/>
      <c r="J35" s="90"/>
      <c r="K35" s="90"/>
      <c r="L35" s="55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s="2" customFormat="1" ht="14.4" customHeight="1">
      <c r="A36" s="38"/>
      <c r="B36" s="39"/>
      <c r="C36" s="38"/>
      <c r="D36" s="38"/>
      <c r="E36" s="38"/>
      <c r="F36" s="43" t="s">
        <v>37</v>
      </c>
      <c r="G36" s="38"/>
      <c r="H36" s="38"/>
      <c r="I36" s="43" t="s">
        <v>36</v>
      </c>
      <c r="J36" s="43" t="s">
        <v>38</v>
      </c>
      <c r="K36" s="38"/>
      <c r="L36" s="55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s="2" customFormat="1" ht="14.4" customHeight="1">
      <c r="A37" s="38"/>
      <c r="B37" s="39"/>
      <c r="C37" s="38"/>
      <c r="D37" s="132" t="s">
        <v>39</v>
      </c>
      <c r="E37" s="32" t="s">
        <v>40</v>
      </c>
      <c r="F37" s="137">
        <f>ROUND((SUM(BE126:BE194)),  2)</f>
        <v>0</v>
      </c>
      <c r="G37" s="38"/>
      <c r="H37" s="38"/>
      <c r="I37" s="138">
        <v>0.20999999999999999</v>
      </c>
      <c r="J37" s="137">
        <f>ROUND(((SUM(BE126:BE194))*I37),  2)</f>
        <v>0</v>
      </c>
      <c r="K37" s="38"/>
      <c r="L37" s="55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s="2" customFormat="1" ht="14.4" customHeight="1">
      <c r="A38" s="38"/>
      <c r="B38" s="39"/>
      <c r="C38" s="38"/>
      <c r="D38" s="38"/>
      <c r="E38" s="32" t="s">
        <v>41</v>
      </c>
      <c r="F38" s="137">
        <f>ROUND((SUM(BF126:BF194)),  2)</f>
        <v>0</v>
      </c>
      <c r="G38" s="38"/>
      <c r="H38" s="38"/>
      <c r="I38" s="138">
        <v>0.14999999999999999</v>
      </c>
      <c r="J38" s="137">
        <f>ROUND(((SUM(BF126:BF194))*I38),  2)</f>
        <v>0</v>
      </c>
      <c r="K38" s="38"/>
      <c r="L38" s="55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hidden="1" s="2" customFormat="1" ht="14.4" customHeight="1">
      <c r="A39" s="38"/>
      <c r="B39" s="39"/>
      <c r="C39" s="38"/>
      <c r="D39" s="38"/>
      <c r="E39" s="32" t="s">
        <v>42</v>
      </c>
      <c r="F39" s="137">
        <f>ROUND((SUM(BG126:BG194)),  2)</f>
        <v>0</v>
      </c>
      <c r="G39" s="38"/>
      <c r="H39" s="38"/>
      <c r="I39" s="138">
        <v>0.20999999999999999</v>
      </c>
      <c r="J39" s="137">
        <f>0</f>
        <v>0</v>
      </c>
      <c r="K39" s="38"/>
      <c r="L39" s="55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hidden="1" s="2" customFormat="1" ht="14.4" customHeight="1">
      <c r="A40" s="38"/>
      <c r="B40" s="39"/>
      <c r="C40" s="38"/>
      <c r="D40" s="38"/>
      <c r="E40" s="32" t="s">
        <v>43</v>
      </c>
      <c r="F40" s="137">
        <f>ROUND((SUM(BH126:BH194)),  2)</f>
        <v>0</v>
      </c>
      <c r="G40" s="38"/>
      <c r="H40" s="38"/>
      <c r="I40" s="138">
        <v>0.14999999999999999</v>
      </c>
      <c r="J40" s="137">
        <f>0</f>
        <v>0</v>
      </c>
      <c r="K40" s="38"/>
      <c r="L40" s="55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hidden="1" s="2" customFormat="1" ht="14.4" customHeight="1">
      <c r="A41" s="38"/>
      <c r="B41" s="39"/>
      <c r="C41" s="38"/>
      <c r="D41" s="38"/>
      <c r="E41" s="32" t="s">
        <v>44</v>
      </c>
      <c r="F41" s="137">
        <f>ROUND((SUM(BI126:BI194)),  2)</f>
        <v>0</v>
      </c>
      <c r="G41" s="38"/>
      <c r="H41" s="38"/>
      <c r="I41" s="138">
        <v>0</v>
      </c>
      <c r="J41" s="137">
        <f>0</f>
        <v>0</v>
      </c>
      <c r="K41" s="38"/>
      <c r="L41" s="55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</row>
    <row r="42" s="2" customFormat="1" ht="6.96" customHeight="1">
      <c r="A42" s="38"/>
      <c r="B42" s="39"/>
      <c r="C42" s="38"/>
      <c r="D42" s="38"/>
      <c r="E42" s="38"/>
      <c r="F42" s="38"/>
      <c r="G42" s="38"/>
      <c r="H42" s="38"/>
      <c r="I42" s="38"/>
      <c r="J42" s="38"/>
      <c r="K42" s="38"/>
      <c r="L42" s="55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</row>
    <row r="43" s="2" customFormat="1" ht="25.44" customHeight="1">
      <c r="A43" s="38"/>
      <c r="B43" s="39"/>
      <c r="C43" s="139"/>
      <c r="D43" s="140" t="s">
        <v>45</v>
      </c>
      <c r="E43" s="81"/>
      <c r="F43" s="81"/>
      <c r="G43" s="141" t="s">
        <v>46</v>
      </c>
      <c r="H43" s="142" t="s">
        <v>47</v>
      </c>
      <c r="I43" s="81"/>
      <c r="J43" s="143">
        <f>SUM(J34:J41)</f>
        <v>0</v>
      </c>
      <c r="K43" s="144"/>
      <c r="L43" s="55"/>
      <c r="S43" s="38"/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</row>
    <row r="44" s="2" customFormat="1" ht="14.4" customHeight="1">
      <c r="A44" s="38"/>
      <c r="B44" s="39"/>
      <c r="C44" s="38"/>
      <c r="D44" s="38"/>
      <c r="E44" s="38"/>
      <c r="F44" s="38"/>
      <c r="G44" s="38"/>
      <c r="H44" s="38"/>
      <c r="I44" s="38"/>
      <c r="J44" s="38"/>
      <c r="K44" s="38"/>
      <c r="L44" s="55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</row>
    <row r="45" s="1" customFormat="1" ht="14.4" customHeight="1">
      <c r="B45" s="22"/>
      <c r="L45" s="22"/>
    </row>
    <row r="46" s="1" customFormat="1" ht="14.4" customHeight="1">
      <c r="B46" s="22"/>
      <c r="L46" s="22"/>
    </row>
    <row r="47" s="1" customFormat="1" ht="14.4" customHeight="1">
      <c r="B47" s="22"/>
      <c r="L47" s="22"/>
    </row>
    <row r="48" s="1" customFormat="1" ht="14.4" customHeight="1">
      <c r="B48" s="22"/>
      <c r="L48" s="22"/>
    </row>
    <row r="49" s="1" customFormat="1" ht="14.4" customHeight="1">
      <c r="B49" s="22"/>
      <c r="L49" s="22"/>
    </row>
    <row r="50" s="2" customFormat="1" ht="14.4" customHeight="1">
      <c r="B50" s="55"/>
      <c r="D50" s="56" t="s">
        <v>48</v>
      </c>
      <c r="E50" s="57"/>
      <c r="F50" s="57"/>
      <c r="G50" s="56" t="s">
        <v>49</v>
      </c>
      <c r="H50" s="57"/>
      <c r="I50" s="57"/>
      <c r="J50" s="57"/>
      <c r="K50" s="57"/>
      <c r="L50" s="55"/>
    </row>
    <row r="51">
      <c r="B51" s="22"/>
      <c r="L51" s="22"/>
    </row>
    <row r="52">
      <c r="B52" s="22"/>
      <c r="L52" s="22"/>
    </row>
    <row r="53">
      <c r="B53" s="22"/>
      <c r="L53" s="22"/>
    </row>
    <row r="54">
      <c r="B54" s="22"/>
      <c r="L54" s="22"/>
    </row>
    <row r="55">
      <c r="B55" s="22"/>
      <c r="L55" s="22"/>
    </row>
    <row r="56">
      <c r="B56" s="22"/>
      <c r="L56" s="22"/>
    </row>
    <row r="57">
      <c r="B57" s="22"/>
      <c r="L57" s="22"/>
    </row>
    <row r="58">
      <c r="B58" s="22"/>
      <c r="L58" s="22"/>
    </row>
    <row r="59">
      <c r="B59" s="22"/>
      <c r="L59" s="22"/>
    </row>
    <row r="60">
      <c r="B60" s="22"/>
      <c r="L60" s="22"/>
    </row>
    <row r="61" s="2" customFormat="1">
      <c r="A61" s="38"/>
      <c r="B61" s="39"/>
      <c r="C61" s="38"/>
      <c r="D61" s="58" t="s">
        <v>50</v>
      </c>
      <c r="E61" s="41"/>
      <c r="F61" s="145" t="s">
        <v>51</v>
      </c>
      <c r="G61" s="58" t="s">
        <v>50</v>
      </c>
      <c r="H61" s="41"/>
      <c r="I61" s="41"/>
      <c r="J61" s="146" t="s">
        <v>51</v>
      </c>
      <c r="K61" s="41"/>
      <c r="L61" s="55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</row>
    <row r="62">
      <c r="B62" s="22"/>
      <c r="L62" s="22"/>
    </row>
    <row r="63">
      <c r="B63" s="22"/>
      <c r="L63" s="22"/>
    </row>
    <row r="64">
      <c r="B64" s="22"/>
      <c r="L64" s="22"/>
    </row>
    <row r="65" s="2" customFormat="1">
      <c r="A65" s="38"/>
      <c r="B65" s="39"/>
      <c r="C65" s="38"/>
      <c r="D65" s="56" t="s">
        <v>52</v>
      </c>
      <c r="E65" s="59"/>
      <c r="F65" s="59"/>
      <c r="G65" s="56" t="s">
        <v>53</v>
      </c>
      <c r="H65" s="59"/>
      <c r="I65" s="59"/>
      <c r="J65" s="59"/>
      <c r="K65" s="59"/>
      <c r="L65" s="55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</row>
    <row r="66">
      <c r="B66" s="22"/>
      <c r="L66" s="22"/>
    </row>
    <row r="67">
      <c r="B67" s="22"/>
      <c r="L67" s="22"/>
    </row>
    <row r="68">
      <c r="B68" s="22"/>
      <c r="L68" s="22"/>
    </row>
    <row r="69">
      <c r="B69" s="22"/>
      <c r="L69" s="22"/>
    </row>
    <row r="70">
      <c r="B70" s="22"/>
      <c r="L70" s="22"/>
    </row>
    <row r="71">
      <c r="B71" s="22"/>
      <c r="L71" s="22"/>
    </row>
    <row r="72">
      <c r="B72" s="22"/>
      <c r="L72" s="22"/>
    </row>
    <row r="73">
      <c r="B73" s="22"/>
      <c r="L73" s="22"/>
    </row>
    <row r="74">
      <c r="B74" s="22"/>
      <c r="L74" s="22"/>
    </row>
    <row r="75">
      <c r="B75" s="22"/>
      <c r="L75" s="22"/>
    </row>
    <row r="76" s="2" customFormat="1">
      <c r="A76" s="38"/>
      <c r="B76" s="39"/>
      <c r="C76" s="38"/>
      <c r="D76" s="58" t="s">
        <v>50</v>
      </c>
      <c r="E76" s="41"/>
      <c r="F76" s="145" t="s">
        <v>51</v>
      </c>
      <c r="G76" s="58" t="s">
        <v>50</v>
      </c>
      <c r="H76" s="41"/>
      <c r="I76" s="41"/>
      <c r="J76" s="146" t="s">
        <v>51</v>
      </c>
      <c r="K76" s="41"/>
      <c r="L76" s="55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</row>
    <row r="77" s="2" customFormat="1" ht="14.4" customHeight="1">
      <c r="A77" s="38"/>
      <c r="B77" s="60"/>
      <c r="C77" s="61"/>
      <c r="D77" s="61"/>
      <c r="E77" s="61"/>
      <c r="F77" s="61"/>
      <c r="G77" s="61"/>
      <c r="H77" s="61"/>
      <c r="I77" s="61"/>
      <c r="J77" s="61"/>
      <c r="K77" s="61"/>
      <c r="L77" s="55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</row>
    <row r="81" s="2" customFormat="1" ht="6.96" customHeight="1">
      <c r="A81" s="38"/>
      <c r="B81" s="62"/>
      <c r="C81" s="63"/>
      <c r="D81" s="63"/>
      <c r="E81" s="63"/>
      <c r="F81" s="63"/>
      <c r="G81" s="63"/>
      <c r="H81" s="63"/>
      <c r="I81" s="63"/>
      <c r="J81" s="63"/>
      <c r="K81" s="63"/>
      <c r="L81" s="55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</row>
    <row r="82" s="2" customFormat="1" ht="24.96" customHeight="1">
      <c r="A82" s="38"/>
      <c r="B82" s="39"/>
      <c r="C82" s="23" t="s">
        <v>206</v>
      </c>
      <c r="D82" s="38"/>
      <c r="E82" s="38"/>
      <c r="F82" s="38"/>
      <c r="G82" s="38"/>
      <c r="H82" s="38"/>
      <c r="I82" s="38"/>
      <c r="J82" s="38"/>
      <c r="K82" s="38"/>
      <c r="L82" s="55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</row>
    <row r="83" s="2" customFormat="1" ht="6.96" customHeight="1">
      <c r="A83" s="38"/>
      <c r="B83" s="39"/>
      <c r="C83" s="38"/>
      <c r="D83" s="38"/>
      <c r="E83" s="38"/>
      <c r="F83" s="38"/>
      <c r="G83" s="38"/>
      <c r="H83" s="38"/>
      <c r="I83" s="38"/>
      <c r="J83" s="38"/>
      <c r="K83" s="38"/>
      <c r="L83" s="55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</row>
    <row r="84" s="2" customFormat="1" ht="12" customHeight="1">
      <c r="A84" s="38"/>
      <c r="B84" s="39"/>
      <c r="C84" s="32" t="s">
        <v>16</v>
      </c>
      <c r="D84" s="38"/>
      <c r="E84" s="38"/>
      <c r="F84" s="38"/>
      <c r="G84" s="38"/>
      <c r="H84" s="38"/>
      <c r="I84" s="38"/>
      <c r="J84" s="38"/>
      <c r="K84" s="38"/>
      <c r="L84" s="55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</row>
    <row r="85" s="2" customFormat="1" ht="16.5" customHeight="1">
      <c r="A85" s="38"/>
      <c r="B85" s="39"/>
      <c r="C85" s="38"/>
      <c r="D85" s="38"/>
      <c r="E85" s="131" t="str">
        <f>E7</f>
        <v>FNOL Novostavba Pavilonu B</v>
      </c>
      <c r="F85" s="32"/>
      <c r="G85" s="32"/>
      <c r="H85" s="32"/>
      <c r="I85" s="38"/>
      <c r="J85" s="38"/>
      <c r="K85" s="38"/>
      <c r="L85" s="55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</row>
    <row r="86" s="1" customFormat="1" ht="12" customHeight="1">
      <c r="B86" s="22"/>
      <c r="C86" s="32" t="s">
        <v>199</v>
      </c>
      <c r="L86" s="22"/>
    </row>
    <row r="87" s="1" customFormat="1" ht="16.5" customHeight="1">
      <c r="B87" s="22"/>
      <c r="E87" s="131" t="s">
        <v>200</v>
      </c>
      <c r="F87" s="1"/>
      <c r="G87" s="1"/>
      <c r="H87" s="1"/>
      <c r="L87" s="22"/>
    </row>
    <row r="88" s="1" customFormat="1" ht="12" customHeight="1">
      <c r="B88" s="22"/>
      <c r="C88" s="32" t="s">
        <v>201</v>
      </c>
      <c r="L88" s="22"/>
    </row>
    <row r="89" s="2" customFormat="1" ht="16.5" customHeight="1">
      <c r="A89" s="38"/>
      <c r="B89" s="39"/>
      <c r="C89" s="38"/>
      <c r="D89" s="38"/>
      <c r="E89" s="132" t="s">
        <v>202</v>
      </c>
      <c r="F89" s="38"/>
      <c r="G89" s="38"/>
      <c r="H89" s="38"/>
      <c r="I89" s="38"/>
      <c r="J89" s="38"/>
      <c r="K89" s="38"/>
      <c r="L89" s="55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</row>
    <row r="90" s="2" customFormat="1" ht="12" customHeight="1">
      <c r="A90" s="38"/>
      <c r="B90" s="39"/>
      <c r="C90" s="32" t="s">
        <v>203</v>
      </c>
      <c r="D90" s="38"/>
      <c r="E90" s="38"/>
      <c r="F90" s="38"/>
      <c r="G90" s="38"/>
      <c r="H90" s="38"/>
      <c r="I90" s="38"/>
      <c r="J90" s="38"/>
      <c r="K90" s="38"/>
      <c r="L90" s="55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</row>
    <row r="91" s="2" customFormat="1" ht="16.5" customHeight="1">
      <c r="A91" s="38"/>
      <c r="B91" s="39"/>
      <c r="C91" s="38"/>
      <c r="D91" s="38"/>
      <c r="E91" s="67" t="str">
        <f>E13</f>
        <v>D.1.4b - Vytápění</v>
      </c>
      <c r="F91" s="38"/>
      <c r="G91" s="38"/>
      <c r="H91" s="38"/>
      <c r="I91" s="38"/>
      <c r="J91" s="38"/>
      <c r="K91" s="38"/>
      <c r="L91" s="55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</row>
    <row r="92" s="2" customFormat="1" ht="6.96" customHeight="1">
      <c r="A92" s="38"/>
      <c r="B92" s="39"/>
      <c r="C92" s="38"/>
      <c r="D92" s="38"/>
      <c r="E92" s="38"/>
      <c r="F92" s="38"/>
      <c r="G92" s="38"/>
      <c r="H92" s="38"/>
      <c r="I92" s="38"/>
      <c r="J92" s="38"/>
      <c r="K92" s="38"/>
      <c r="L92" s="55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</row>
    <row r="93" s="2" customFormat="1" ht="12" customHeight="1">
      <c r="A93" s="38"/>
      <c r="B93" s="39"/>
      <c r="C93" s="32" t="s">
        <v>20</v>
      </c>
      <c r="D93" s="38"/>
      <c r="E93" s="38"/>
      <c r="F93" s="27" t="str">
        <f>F16</f>
        <v xml:space="preserve"> </v>
      </c>
      <c r="G93" s="38"/>
      <c r="H93" s="38"/>
      <c r="I93" s="32" t="s">
        <v>22</v>
      </c>
      <c r="J93" s="69" t="str">
        <f>IF(J16="","",J16)</f>
        <v>8. 4. 2023</v>
      </c>
      <c r="K93" s="38"/>
      <c r="L93" s="55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</row>
    <row r="94" s="2" customFormat="1" ht="6.96" customHeight="1">
      <c r="A94" s="38"/>
      <c r="B94" s="39"/>
      <c r="C94" s="38"/>
      <c r="D94" s="38"/>
      <c r="E94" s="38"/>
      <c r="F94" s="38"/>
      <c r="G94" s="38"/>
      <c r="H94" s="38"/>
      <c r="I94" s="38"/>
      <c r="J94" s="38"/>
      <c r="K94" s="38"/>
      <c r="L94" s="55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</row>
    <row r="95" s="2" customFormat="1" ht="15.15" customHeight="1">
      <c r="A95" s="38"/>
      <c r="B95" s="39"/>
      <c r="C95" s="32" t="s">
        <v>24</v>
      </c>
      <c r="D95" s="38"/>
      <c r="E95" s="38"/>
      <c r="F95" s="27" t="str">
        <f>E19</f>
        <v>Fakultní nemocnice Olomouc</v>
      </c>
      <c r="G95" s="38"/>
      <c r="H95" s="38"/>
      <c r="I95" s="32" t="s">
        <v>30</v>
      </c>
      <c r="J95" s="36" t="str">
        <f>E25</f>
        <v>LTProjekt, EP Rožnov</v>
      </c>
      <c r="K95" s="38"/>
      <c r="L95" s="55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</row>
    <row r="96" s="2" customFormat="1" ht="15.15" customHeight="1">
      <c r="A96" s="38"/>
      <c r="B96" s="39"/>
      <c r="C96" s="32" t="s">
        <v>28</v>
      </c>
      <c r="D96" s="38"/>
      <c r="E96" s="38"/>
      <c r="F96" s="27" t="str">
        <f>IF(E22="","",E22)</f>
        <v>Vyplň údaj</v>
      </c>
      <c r="G96" s="38"/>
      <c r="H96" s="38"/>
      <c r="I96" s="32" t="s">
        <v>33</v>
      </c>
      <c r="J96" s="36" t="str">
        <f>E28</f>
        <v xml:space="preserve"> </v>
      </c>
      <c r="K96" s="38"/>
      <c r="L96" s="55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</row>
    <row r="97" s="2" customFormat="1" ht="10.32" customHeight="1">
      <c r="A97" s="38"/>
      <c r="B97" s="39"/>
      <c r="C97" s="38"/>
      <c r="D97" s="38"/>
      <c r="E97" s="38"/>
      <c r="F97" s="38"/>
      <c r="G97" s="38"/>
      <c r="H97" s="38"/>
      <c r="I97" s="38"/>
      <c r="J97" s="38"/>
      <c r="K97" s="38"/>
      <c r="L97" s="55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</row>
    <row r="98" s="2" customFormat="1" ht="29.28" customHeight="1">
      <c r="A98" s="38"/>
      <c r="B98" s="39"/>
      <c r="C98" s="147" t="s">
        <v>207</v>
      </c>
      <c r="D98" s="139"/>
      <c r="E98" s="139"/>
      <c r="F98" s="139"/>
      <c r="G98" s="139"/>
      <c r="H98" s="139"/>
      <c r="I98" s="139"/>
      <c r="J98" s="148" t="s">
        <v>208</v>
      </c>
      <c r="K98" s="139"/>
      <c r="L98" s="55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</row>
    <row r="99" s="2" customFormat="1" ht="10.32" customHeight="1">
      <c r="A99" s="38"/>
      <c r="B99" s="39"/>
      <c r="C99" s="38"/>
      <c r="D99" s="38"/>
      <c r="E99" s="38"/>
      <c r="F99" s="38"/>
      <c r="G99" s="38"/>
      <c r="H99" s="38"/>
      <c r="I99" s="38"/>
      <c r="J99" s="38"/>
      <c r="K99" s="38"/>
      <c r="L99" s="55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</row>
    <row r="100" s="2" customFormat="1" ht="22.8" customHeight="1">
      <c r="A100" s="38"/>
      <c r="B100" s="39"/>
      <c r="C100" s="149" t="s">
        <v>209</v>
      </c>
      <c r="D100" s="38"/>
      <c r="E100" s="38"/>
      <c r="F100" s="38"/>
      <c r="G100" s="38"/>
      <c r="H100" s="38"/>
      <c r="I100" s="38"/>
      <c r="J100" s="96">
        <f>J126</f>
        <v>0</v>
      </c>
      <c r="K100" s="38"/>
      <c r="L100" s="55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  <c r="AU100" s="19" t="s">
        <v>210</v>
      </c>
    </row>
    <row r="101" s="9" customFormat="1" ht="24.96" customHeight="1">
      <c r="A101" s="9"/>
      <c r="B101" s="150"/>
      <c r="C101" s="9"/>
      <c r="D101" s="151" t="s">
        <v>2508</v>
      </c>
      <c r="E101" s="152"/>
      <c r="F101" s="152"/>
      <c r="G101" s="152"/>
      <c r="H101" s="152"/>
      <c r="I101" s="152"/>
      <c r="J101" s="153">
        <f>J127</f>
        <v>0</v>
      </c>
      <c r="K101" s="9"/>
      <c r="L101" s="150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</row>
    <row r="102" s="9" customFormat="1" ht="24.96" customHeight="1">
      <c r="A102" s="9"/>
      <c r="B102" s="150"/>
      <c r="C102" s="9"/>
      <c r="D102" s="151" t="s">
        <v>2346</v>
      </c>
      <c r="E102" s="152"/>
      <c r="F102" s="152"/>
      <c r="G102" s="152"/>
      <c r="H102" s="152"/>
      <c r="I102" s="152"/>
      <c r="J102" s="153">
        <f>J193</f>
        <v>0</v>
      </c>
      <c r="K102" s="9"/>
      <c r="L102" s="150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</row>
    <row r="103" s="2" customFormat="1" ht="21.84" customHeight="1">
      <c r="A103" s="38"/>
      <c r="B103" s="39"/>
      <c r="C103" s="38"/>
      <c r="D103" s="38"/>
      <c r="E103" s="38"/>
      <c r="F103" s="38"/>
      <c r="G103" s="38"/>
      <c r="H103" s="38"/>
      <c r="I103" s="38"/>
      <c r="J103" s="38"/>
      <c r="K103" s="38"/>
      <c r="L103" s="55"/>
      <c r="S103" s="38"/>
      <c r="T103" s="38"/>
      <c r="U103" s="38"/>
      <c r="V103" s="38"/>
      <c r="W103" s="38"/>
      <c r="X103" s="38"/>
      <c r="Y103" s="38"/>
      <c r="Z103" s="38"/>
      <c r="AA103" s="38"/>
      <c r="AB103" s="38"/>
      <c r="AC103" s="38"/>
      <c r="AD103" s="38"/>
      <c r="AE103" s="38"/>
    </row>
    <row r="104" s="2" customFormat="1" ht="6.96" customHeight="1">
      <c r="A104" s="38"/>
      <c r="B104" s="60"/>
      <c r="C104" s="61"/>
      <c r="D104" s="61"/>
      <c r="E104" s="61"/>
      <c r="F104" s="61"/>
      <c r="G104" s="61"/>
      <c r="H104" s="61"/>
      <c r="I104" s="61"/>
      <c r="J104" s="61"/>
      <c r="K104" s="61"/>
      <c r="L104" s="55"/>
      <c r="S104" s="38"/>
      <c r="T104" s="38"/>
      <c r="U104" s="38"/>
      <c r="V104" s="38"/>
      <c r="W104" s="38"/>
      <c r="X104" s="38"/>
      <c r="Y104" s="38"/>
      <c r="Z104" s="38"/>
      <c r="AA104" s="38"/>
      <c r="AB104" s="38"/>
      <c r="AC104" s="38"/>
      <c r="AD104" s="38"/>
      <c r="AE104" s="38"/>
    </row>
    <row r="108" s="2" customFormat="1" ht="6.96" customHeight="1">
      <c r="A108" s="38"/>
      <c r="B108" s="62"/>
      <c r="C108" s="63"/>
      <c r="D108" s="63"/>
      <c r="E108" s="63"/>
      <c r="F108" s="63"/>
      <c r="G108" s="63"/>
      <c r="H108" s="63"/>
      <c r="I108" s="63"/>
      <c r="J108" s="63"/>
      <c r="K108" s="63"/>
      <c r="L108" s="55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</row>
    <row r="109" s="2" customFormat="1" ht="24.96" customHeight="1">
      <c r="A109" s="38"/>
      <c r="B109" s="39"/>
      <c r="C109" s="23" t="s">
        <v>242</v>
      </c>
      <c r="D109" s="38"/>
      <c r="E109" s="38"/>
      <c r="F109" s="38"/>
      <c r="G109" s="38"/>
      <c r="H109" s="38"/>
      <c r="I109" s="38"/>
      <c r="J109" s="38"/>
      <c r="K109" s="38"/>
      <c r="L109" s="55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</row>
    <row r="110" s="2" customFormat="1" ht="6.96" customHeight="1">
      <c r="A110" s="38"/>
      <c r="B110" s="39"/>
      <c r="C110" s="38"/>
      <c r="D110" s="38"/>
      <c r="E110" s="38"/>
      <c r="F110" s="38"/>
      <c r="G110" s="38"/>
      <c r="H110" s="38"/>
      <c r="I110" s="38"/>
      <c r="J110" s="38"/>
      <c r="K110" s="38"/>
      <c r="L110" s="55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</row>
    <row r="111" s="2" customFormat="1" ht="12" customHeight="1">
      <c r="A111" s="38"/>
      <c r="B111" s="39"/>
      <c r="C111" s="32" t="s">
        <v>16</v>
      </c>
      <c r="D111" s="38"/>
      <c r="E111" s="38"/>
      <c r="F111" s="38"/>
      <c r="G111" s="38"/>
      <c r="H111" s="38"/>
      <c r="I111" s="38"/>
      <c r="J111" s="38"/>
      <c r="K111" s="38"/>
      <c r="L111" s="55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</row>
    <row r="112" s="2" customFormat="1" ht="16.5" customHeight="1">
      <c r="A112" s="38"/>
      <c r="B112" s="39"/>
      <c r="C112" s="38"/>
      <c r="D112" s="38"/>
      <c r="E112" s="131" t="str">
        <f>E7</f>
        <v>FNOL Novostavba Pavilonu B</v>
      </c>
      <c r="F112" s="32"/>
      <c r="G112" s="32"/>
      <c r="H112" s="32"/>
      <c r="I112" s="38"/>
      <c r="J112" s="38"/>
      <c r="K112" s="38"/>
      <c r="L112" s="55"/>
      <c r="S112" s="38"/>
      <c r="T112" s="38"/>
      <c r="U112" s="38"/>
      <c r="V112" s="38"/>
      <c r="W112" s="38"/>
      <c r="X112" s="38"/>
      <c r="Y112" s="38"/>
      <c r="Z112" s="38"/>
      <c r="AA112" s="38"/>
      <c r="AB112" s="38"/>
      <c r="AC112" s="38"/>
      <c r="AD112" s="38"/>
      <c r="AE112" s="38"/>
    </row>
    <row r="113" s="1" customFormat="1" ht="12" customHeight="1">
      <c r="B113" s="22"/>
      <c r="C113" s="32" t="s">
        <v>199</v>
      </c>
      <c r="L113" s="22"/>
    </row>
    <row r="114" s="1" customFormat="1" ht="16.5" customHeight="1">
      <c r="B114" s="22"/>
      <c r="E114" s="131" t="s">
        <v>200</v>
      </c>
      <c r="F114" s="1"/>
      <c r="G114" s="1"/>
      <c r="H114" s="1"/>
      <c r="L114" s="22"/>
    </row>
    <row r="115" s="1" customFormat="1" ht="12" customHeight="1">
      <c r="B115" s="22"/>
      <c r="C115" s="32" t="s">
        <v>201</v>
      </c>
      <c r="L115" s="22"/>
    </row>
    <row r="116" s="2" customFormat="1" ht="16.5" customHeight="1">
      <c r="A116" s="38"/>
      <c r="B116" s="39"/>
      <c r="C116" s="38"/>
      <c r="D116" s="38"/>
      <c r="E116" s="132" t="s">
        <v>202</v>
      </c>
      <c r="F116" s="38"/>
      <c r="G116" s="38"/>
      <c r="H116" s="38"/>
      <c r="I116" s="38"/>
      <c r="J116" s="38"/>
      <c r="K116" s="38"/>
      <c r="L116" s="55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</row>
    <row r="117" s="2" customFormat="1" ht="12" customHeight="1">
      <c r="A117" s="38"/>
      <c r="B117" s="39"/>
      <c r="C117" s="32" t="s">
        <v>203</v>
      </c>
      <c r="D117" s="38"/>
      <c r="E117" s="38"/>
      <c r="F117" s="38"/>
      <c r="G117" s="38"/>
      <c r="H117" s="38"/>
      <c r="I117" s="38"/>
      <c r="J117" s="38"/>
      <c r="K117" s="38"/>
      <c r="L117" s="55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</row>
    <row r="118" s="2" customFormat="1" ht="16.5" customHeight="1">
      <c r="A118" s="38"/>
      <c r="B118" s="39"/>
      <c r="C118" s="38"/>
      <c r="D118" s="38"/>
      <c r="E118" s="67" t="str">
        <f>E13</f>
        <v>D.1.4b - Vytápění</v>
      </c>
      <c r="F118" s="38"/>
      <c r="G118" s="38"/>
      <c r="H118" s="38"/>
      <c r="I118" s="38"/>
      <c r="J118" s="38"/>
      <c r="K118" s="38"/>
      <c r="L118" s="55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</row>
    <row r="119" s="2" customFormat="1" ht="6.96" customHeight="1">
      <c r="A119" s="38"/>
      <c r="B119" s="39"/>
      <c r="C119" s="38"/>
      <c r="D119" s="38"/>
      <c r="E119" s="38"/>
      <c r="F119" s="38"/>
      <c r="G119" s="38"/>
      <c r="H119" s="38"/>
      <c r="I119" s="38"/>
      <c r="J119" s="38"/>
      <c r="K119" s="38"/>
      <c r="L119" s="55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</row>
    <row r="120" s="2" customFormat="1" ht="12" customHeight="1">
      <c r="A120" s="38"/>
      <c r="B120" s="39"/>
      <c r="C120" s="32" t="s">
        <v>20</v>
      </c>
      <c r="D120" s="38"/>
      <c r="E120" s="38"/>
      <c r="F120" s="27" t="str">
        <f>F16</f>
        <v xml:space="preserve"> </v>
      </c>
      <c r="G120" s="38"/>
      <c r="H120" s="38"/>
      <c r="I120" s="32" t="s">
        <v>22</v>
      </c>
      <c r="J120" s="69" t="str">
        <f>IF(J16="","",J16)</f>
        <v>8. 4. 2023</v>
      </c>
      <c r="K120" s="38"/>
      <c r="L120" s="55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</row>
    <row r="121" s="2" customFormat="1" ht="6.96" customHeight="1">
      <c r="A121" s="38"/>
      <c r="B121" s="39"/>
      <c r="C121" s="38"/>
      <c r="D121" s="38"/>
      <c r="E121" s="38"/>
      <c r="F121" s="38"/>
      <c r="G121" s="38"/>
      <c r="H121" s="38"/>
      <c r="I121" s="38"/>
      <c r="J121" s="38"/>
      <c r="K121" s="38"/>
      <c r="L121" s="55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</row>
    <row r="122" s="2" customFormat="1" ht="15.15" customHeight="1">
      <c r="A122" s="38"/>
      <c r="B122" s="39"/>
      <c r="C122" s="32" t="s">
        <v>24</v>
      </c>
      <c r="D122" s="38"/>
      <c r="E122" s="38"/>
      <c r="F122" s="27" t="str">
        <f>E19</f>
        <v>Fakultní nemocnice Olomouc</v>
      </c>
      <c r="G122" s="38"/>
      <c r="H122" s="38"/>
      <c r="I122" s="32" t="s">
        <v>30</v>
      </c>
      <c r="J122" s="36" t="str">
        <f>E25</f>
        <v>LTProjekt, EP Rožnov</v>
      </c>
      <c r="K122" s="38"/>
      <c r="L122" s="55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</row>
    <row r="123" s="2" customFormat="1" ht="15.15" customHeight="1">
      <c r="A123" s="38"/>
      <c r="B123" s="39"/>
      <c r="C123" s="32" t="s">
        <v>28</v>
      </c>
      <c r="D123" s="38"/>
      <c r="E123" s="38"/>
      <c r="F123" s="27" t="str">
        <f>IF(E22="","",E22)</f>
        <v>Vyplň údaj</v>
      </c>
      <c r="G123" s="38"/>
      <c r="H123" s="38"/>
      <c r="I123" s="32" t="s">
        <v>33</v>
      </c>
      <c r="J123" s="36" t="str">
        <f>E28</f>
        <v xml:space="preserve"> </v>
      </c>
      <c r="K123" s="38"/>
      <c r="L123" s="55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</row>
    <row r="124" s="2" customFormat="1" ht="10.32" customHeight="1">
      <c r="A124" s="38"/>
      <c r="B124" s="39"/>
      <c r="C124" s="38"/>
      <c r="D124" s="38"/>
      <c r="E124" s="38"/>
      <c r="F124" s="38"/>
      <c r="G124" s="38"/>
      <c r="H124" s="38"/>
      <c r="I124" s="38"/>
      <c r="J124" s="38"/>
      <c r="K124" s="38"/>
      <c r="L124" s="55"/>
      <c r="S124" s="38"/>
      <c r="T124" s="38"/>
      <c r="U124" s="38"/>
      <c r="V124" s="38"/>
      <c r="W124" s="38"/>
      <c r="X124" s="38"/>
      <c r="Y124" s="38"/>
      <c r="Z124" s="38"/>
      <c r="AA124" s="38"/>
      <c r="AB124" s="38"/>
      <c r="AC124" s="38"/>
      <c r="AD124" s="38"/>
      <c r="AE124" s="38"/>
    </row>
    <row r="125" s="11" customFormat="1" ht="29.28" customHeight="1">
      <c r="A125" s="158"/>
      <c r="B125" s="159"/>
      <c r="C125" s="160" t="s">
        <v>243</v>
      </c>
      <c r="D125" s="161" t="s">
        <v>60</v>
      </c>
      <c r="E125" s="161" t="s">
        <v>56</v>
      </c>
      <c r="F125" s="161" t="s">
        <v>57</v>
      </c>
      <c r="G125" s="161" t="s">
        <v>244</v>
      </c>
      <c r="H125" s="161" t="s">
        <v>245</v>
      </c>
      <c r="I125" s="161" t="s">
        <v>246</v>
      </c>
      <c r="J125" s="161" t="s">
        <v>208</v>
      </c>
      <c r="K125" s="162" t="s">
        <v>247</v>
      </c>
      <c r="L125" s="163"/>
      <c r="M125" s="86" t="s">
        <v>1</v>
      </c>
      <c r="N125" s="87" t="s">
        <v>39</v>
      </c>
      <c r="O125" s="87" t="s">
        <v>248</v>
      </c>
      <c r="P125" s="87" t="s">
        <v>249</v>
      </c>
      <c r="Q125" s="87" t="s">
        <v>250</v>
      </c>
      <c r="R125" s="87" t="s">
        <v>251</v>
      </c>
      <c r="S125" s="87" t="s">
        <v>252</v>
      </c>
      <c r="T125" s="88" t="s">
        <v>253</v>
      </c>
      <c r="U125" s="158"/>
      <c r="V125" s="158"/>
      <c r="W125" s="158"/>
      <c r="X125" s="158"/>
      <c r="Y125" s="158"/>
      <c r="Z125" s="158"/>
      <c r="AA125" s="158"/>
      <c r="AB125" s="158"/>
      <c r="AC125" s="158"/>
      <c r="AD125" s="158"/>
      <c r="AE125" s="158"/>
    </row>
    <row r="126" s="2" customFormat="1" ht="22.8" customHeight="1">
      <c r="A126" s="38"/>
      <c r="B126" s="39"/>
      <c r="C126" s="93" t="s">
        <v>254</v>
      </c>
      <c r="D126" s="38"/>
      <c r="E126" s="38"/>
      <c r="F126" s="38"/>
      <c r="G126" s="38"/>
      <c r="H126" s="38"/>
      <c r="I126" s="38"/>
      <c r="J126" s="164">
        <f>BK126</f>
        <v>0</v>
      </c>
      <c r="K126" s="38"/>
      <c r="L126" s="39"/>
      <c r="M126" s="89"/>
      <c r="N126" s="73"/>
      <c r="O126" s="90"/>
      <c r="P126" s="165">
        <f>P127+P193</f>
        <v>0</v>
      </c>
      <c r="Q126" s="90"/>
      <c r="R126" s="165">
        <f>R127+R193</f>
        <v>0</v>
      </c>
      <c r="S126" s="90"/>
      <c r="T126" s="166">
        <f>T127+T193</f>
        <v>0</v>
      </c>
      <c r="U126" s="38"/>
      <c r="V126" s="38"/>
      <c r="W126" s="38"/>
      <c r="X126" s="38"/>
      <c r="Y126" s="38"/>
      <c r="Z126" s="38"/>
      <c r="AA126" s="38"/>
      <c r="AB126" s="38"/>
      <c r="AC126" s="38"/>
      <c r="AD126" s="38"/>
      <c r="AE126" s="38"/>
      <c r="AT126" s="19" t="s">
        <v>74</v>
      </c>
      <c r="AU126" s="19" t="s">
        <v>210</v>
      </c>
      <c r="BK126" s="167">
        <f>BK127+BK193</f>
        <v>0</v>
      </c>
    </row>
    <row r="127" s="12" customFormat="1" ht="25.92" customHeight="1">
      <c r="A127" s="12"/>
      <c r="B127" s="168"/>
      <c r="C127" s="12"/>
      <c r="D127" s="169" t="s">
        <v>74</v>
      </c>
      <c r="E127" s="170" t="s">
        <v>2509</v>
      </c>
      <c r="F127" s="170" t="s">
        <v>2510</v>
      </c>
      <c r="G127" s="12"/>
      <c r="H127" s="12"/>
      <c r="I127" s="171"/>
      <c r="J127" s="172">
        <f>BK127</f>
        <v>0</v>
      </c>
      <c r="K127" s="12"/>
      <c r="L127" s="168"/>
      <c r="M127" s="173"/>
      <c r="N127" s="174"/>
      <c r="O127" s="174"/>
      <c r="P127" s="175">
        <f>SUM(P128:P192)</f>
        <v>0</v>
      </c>
      <c r="Q127" s="174"/>
      <c r="R127" s="175">
        <f>SUM(R128:R192)</f>
        <v>0</v>
      </c>
      <c r="S127" s="174"/>
      <c r="T127" s="176">
        <f>SUM(T128:T192)</f>
        <v>0</v>
      </c>
      <c r="U127" s="12"/>
      <c r="V127" s="12"/>
      <c r="W127" s="12"/>
      <c r="X127" s="12"/>
      <c r="Y127" s="12"/>
      <c r="Z127" s="12"/>
      <c r="AA127" s="12"/>
      <c r="AB127" s="12"/>
      <c r="AC127" s="12"/>
      <c r="AD127" s="12"/>
      <c r="AE127" s="12"/>
      <c r="AR127" s="169" t="s">
        <v>82</v>
      </c>
      <c r="AT127" s="177" t="s">
        <v>74</v>
      </c>
      <c r="AU127" s="177" t="s">
        <v>75</v>
      </c>
      <c r="AY127" s="169" t="s">
        <v>257</v>
      </c>
      <c r="BK127" s="178">
        <f>SUM(BK128:BK192)</f>
        <v>0</v>
      </c>
    </row>
    <row r="128" s="2" customFormat="1" ht="24.15" customHeight="1">
      <c r="A128" s="38"/>
      <c r="B128" s="181"/>
      <c r="C128" s="182" t="s">
        <v>82</v>
      </c>
      <c r="D128" s="182" t="s">
        <v>259</v>
      </c>
      <c r="E128" s="183" t="s">
        <v>2511</v>
      </c>
      <c r="F128" s="184" t="s">
        <v>2512</v>
      </c>
      <c r="G128" s="185" t="s">
        <v>323</v>
      </c>
      <c r="H128" s="186">
        <v>60</v>
      </c>
      <c r="I128" s="187"/>
      <c r="J128" s="188">
        <f>ROUND(I128*H128,2)</f>
        <v>0</v>
      </c>
      <c r="K128" s="184" t="s">
        <v>2355</v>
      </c>
      <c r="L128" s="39"/>
      <c r="M128" s="189" t="s">
        <v>1</v>
      </c>
      <c r="N128" s="190" t="s">
        <v>40</v>
      </c>
      <c r="O128" s="77"/>
      <c r="P128" s="191">
        <f>O128*H128</f>
        <v>0</v>
      </c>
      <c r="Q128" s="191">
        <v>0</v>
      </c>
      <c r="R128" s="191">
        <f>Q128*H128</f>
        <v>0</v>
      </c>
      <c r="S128" s="191">
        <v>0</v>
      </c>
      <c r="T128" s="192">
        <f>S128*H128</f>
        <v>0</v>
      </c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  <c r="AR128" s="193" t="s">
        <v>108</v>
      </c>
      <c r="AT128" s="193" t="s">
        <v>259</v>
      </c>
      <c r="AU128" s="193" t="s">
        <v>82</v>
      </c>
      <c r="AY128" s="19" t="s">
        <v>257</v>
      </c>
      <c r="BE128" s="194">
        <f>IF(N128="základní",J128,0)</f>
        <v>0</v>
      </c>
      <c r="BF128" s="194">
        <f>IF(N128="snížená",J128,0)</f>
        <v>0</v>
      </c>
      <c r="BG128" s="194">
        <f>IF(N128="zákl. přenesená",J128,0)</f>
        <v>0</v>
      </c>
      <c r="BH128" s="194">
        <f>IF(N128="sníž. přenesená",J128,0)</f>
        <v>0</v>
      </c>
      <c r="BI128" s="194">
        <f>IF(N128="nulová",J128,0)</f>
        <v>0</v>
      </c>
      <c r="BJ128" s="19" t="s">
        <v>82</v>
      </c>
      <c r="BK128" s="194">
        <f>ROUND(I128*H128,2)</f>
        <v>0</v>
      </c>
      <c r="BL128" s="19" t="s">
        <v>108</v>
      </c>
      <c r="BM128" s="193" t="s">
        <v>85</v>
      </c>
    </row>
    <row r="129" s="2" customFormat="1">
      <c r="A129" s="38"/>
      <c r="B129" s="39"/>
      <c r="C129" s="38"/>
      <c r="D129" s="196" t="s">
        <v>1062</v>
      </c>
      <c r="E129" s="38"/>
      <c r="F129" s="237" t="s">
        <v>2513</v>
      </c>
      <c r="G129" s="38"/>
      <c r="H129" s="38"/>
      <c r="I129" s="238"/>
      <c r="J129" s="38"/>
      <c r="K129" s="38"/>
      <c r="L129" s="39"/>
      <c r="M129" s="239"/>
      <c r="N129" s="240"/>
      <c r="O129" s="77"/>
      <c r="P129" s="77"/>
      <c r="Q129" s="77"/>
      <c r="R129" s="77"/>
      <c r="S129" s="77"/>
      <c r="T129" s="78"/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  <c r="AT129" s="19" t="s">
        <v>1062</v>
      </c>
      <c r="AU129" s="19" t="s">
        <v>82</v>
      </c>
    </row>
    <row r="130" s="2" customFormat="1" ht="24.15" customHeight="1">
      <c r="A130" s="38"/>
      <c r="B130" s="181"/>
      <c r="C130" s="182" t="s">
        <v>85</v>
      </c>
      <c r="D130" s="182" t="s">
        <v>259</v>
      </c>
      <c r="E130" s="183" t="s">
        <v>2514</v>
      </c>
      <c r="F130" s="184" t="s">
        <v>2515</v>
      </c>
      <c r="G130" s="185" t="s">
        <v>493</v>
      </c>
      <c r="H130" s="186">
        <v>10</v>
      </c>
      <c r="I130" s="187"/>
      <c r="J130" s="188">
        <f>ROUND(I130*H130,2)</f>
        <v>0</v>
      </c>
      <c r="K130" s="184" t="s">
        <v>2355</v>
      </c>
      <c r="L130" s="39"/>
      <c r="M130" s="189" t="s">
        <v>1</v>
      </c>
      <c r="N130" s="190" t="s">
        <v>40</v>
      </c>
      <c r="O130" s="77"/>
      <c r="P130" s="191">
        <f>O130*H130</f>
        <v>0</v>
      </c>
      <c r="Q130" s="191">
        <v>0</v>
      </c>
      <c r="R130" s="191">
        <f>Q130*H130</f>
        <v>0</v>
      </c>
      <c r="S130" s="191">
        <v>0</v>
      </c>
      <c r="T130" s="192">
        <f>S130*H130</f>
        <v>0</v>
      </c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  <c r="AR130" s="193" t="s">
        <v>108</v>
      </c>
      <c r="AT130" s="193" t="s">
        <v>259</v>
      </c>
      <c r="AU130" s="193" t="s">
        <v>82</v>
      </c>
      <c r="AY130" s="19" t="s">
        <v>257</v>
      </c>
      <c r="BE130" s="194">
        <f>IF(N130="základní",J130,0)</f>
        <v>0</v>
      </c>
      <c r="BF130" s="194">
        <f>IF(N130="snížená",J130,0)</f>
        <v>0</v>
      </c>
      <c r="BG130" s="194">
        <f>IF(N130="zákl. přenesená",J130,0)</f>
        <v>0</v>
      </c>
      <c r="BH130" s="194">
        <f>IF(N130="sníž. přenesená",J130,0)</f>
        <v>0</v>
      </c>
      <c r="BI130" s="194">
        <f>IF(N130="nulová",J130,0)</f>
        <v>0</v>
      </c>
      <c r="BJ130" s="19" t="s">
        <v>82</v>
      </c>
      <c r="BK130" s="194">
        <f>ROUND(I130*H130,2)</f>
        <v>0</v>
      </c>
      <c r="BL130" s="19" t="s">
        <v>108</v>
      </c>
      <c r="BM130" s="193" t="s">
        <v>108</v>
      </c>
    </row>
    <row r="131" s="2" customFormat="1">
      <c r="A131" s="38"/>
      <c r="B131" s="39"/>
      <c r="C131" s="38"/>
      <c r="D131" s="196" t="s">
        <v>1062</v>
      </c>
      <c r="E131" s="38"/>
      <c r="F131" s="237" t="s">
        <v>2516</v>
      </c>
      <c r="G131" s="38"/>
      <c r="H131" s="38"/>
      <c r="I131" s="238"/>
      <c r="J131" s="38"/>
      <c r="K131" s="38"/>
      <c r="L131" s="39"/>
      <c r="M131" s="239"/>
      <c r="N131" s="240"/>
      <c r="O131" s="77"/>
      <c r="P131" s="77"/>
      <c r="Q131" s="77"/>
      <c r="R131" s="77"/>
      <c r="S131" s="77"/>
      <c r="T131" s="78"/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T131" s="19" t="s">
        <v>1062</v>
      </c>
      <c r="AU131" s="19" t="s">
        <v>82</v>
      </c>
    </row>
    <row r="132" s="2" customFormat="1" ht="33" customHeight="1">
      <c r="A132" s="38"/>
      <c r="B132" s="181"/>
      <c r="C132" s="182" t="s">
        <v>92</v>
      </c>
      <c r="D132" s="182" t="s">
        <v>259</v>
      </c>
      <c r="E132" s="183" t="s">
        <v>2517</v>
      </c>
      <c r="F132" s="184" t="s">
        <v>2518</v>
      </c>
      <c r="G132" s="185" t="s">
        <v>422</v>
      </c>
      <c r="H132" s="186">
        <v>40</v>
      </c>
      <c r="I132" s="187"/>
      <c r="J132" s="188">
        <f>ROUND(I132*H132,2)</f>
        <v>0</v>
      </c>
      <c r="K132" s="184" t="s">
        <v>2355</v>
      </c>
      <c r="L132" s="39"/>
      <c r="M132" s="189" t="s">
        <v>1</v>
      </c>
      <c r="N132" s="190" t="s">
        <v>40</v>
      </c>
      <c r="O132" s="77"/>
      <c r="P132" s="191">
        <f>O132*H132</f>
        <v>0</v>
      </c>
      <c r="Q132" s="191">
        <v>0</v>
      </c>
      <c r="R132" s="191">
        <f>Q132*H132</f>
        <v>0</v>
      </c>
      <c r="S132" s="191">
        <v>0</v>
      </c>
      <c r="T132" s="192">
        <f>S132*H132</f>
        <v>0</v>
      </c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  <c r="AR132" s="193" t="s">
        <v>108</v>
      </c>
      <c r="AT132" s="193" t="s">
        <v>259</v>
      </c>
      <c r="AU132" s="193" t="s">
        <v>82</v>
      </c>
      <c r="AY132" s="19" t="s">
        <v>257</v>
      </c>
      <c r="BE132" s="194">
        <f>IF(N132="základní",J132,0)</f>
        <v>0</v>
      </c>
      <c r="BF132" s="194">
        <f>IF(N132="snížená",J132,0)</f>
        <v>0</v>
      </c>
      <c r="BG132" s="194">
        <f>IF(N132="zákl. přenesená",J132,0)</f>
        <v>0</v>
      </c>
      <c r="BH132" s="194">
        <f>IF(N132="sníž. přenesená",J132,0)</f>
        <v>0</v>
      </c>
      <c r="BI132" s="194">
        <f>IF(N132="nulová",J132,0)</f>
        <v>0</v>
      </c>
      <c r="BJ132" s="19" t="s">
        <v>82</v>
      </c>
      <c r="BK132" s="194">
        <f>ROUND(I132*H132,2)</f>
        <v>0</v>
      </c>
      <c r="BL132" s="19" t="s">
        <v>108</v>
      </c>
      <c r="BM132" s="193" t="s">
        <v>290</v>
      </c>
    </row>
    <row r="133" s="2" customFormat="1">
      <c r="A133" s="38"/>
      <c r="B133" s="39"/>
      <c r="C133" s="38"/>
      <c r="D133" s="196" t="s">
        <v>1062</v>
      </c>
      <c r="E133" s="38"/>
      <c r="F133" s="237" t="s">
        <v>2519</v>
      </c>
      <c r="G133" s="38"/>
      <c r="H133" s="38"/>
      <c r="I133" s="238"/>
      <c r="J133" s="38"/>
      <c r="K133" s="38"/>
      <c r="L133" s="39"/>
      <c r="M133" s="239"/>
      <c r="N133" s="240"/>
      <c r="O133" s="77"/>
      <c r="P133" s="77"/>
      <c r="Q133" s="77"/>
      <c r="R133" s="77"/>
      <c r="S133" s="77"/>
      <c r="T133" s="78"/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  <c r="AT133" s="19" t="s">
        <v>1062</v>
      </c>
      <c r="AU133" s="19" t="s">
        <v>82</v>
      </c>
    </row>
    <row r="134" s="2" customFormat="1" ht="24.15" customHeight="1">
      <c r="A134" s="38"/>
      <c r="B134" s="181"/>
      <c r="C134" s="182" t="s">
        <v>108</v>
      </c>
      <c r="D134" s="182" t="s">
        <v>259</v>
      </c>
      <c r="E134" s="183" t="s">
        <v>2520</v>
      </c>
      <c r="F134" s="184" t="s">
        <v>2521</v>
      </c>
      <c r="G134" s="185" t="s">
        <v>422</v>
      </c>
      <c r="H134" s="186">
        <v>289</v>
      </c>
      <c r="I134" s="187"/>
      <c r="J134" s="188">
        <f>ROUND(I134*H134,2)</f>
        <v>0</v>
      </c>
      <c r="K134" s="184" t="s">
        <v>2355</v>
      </c>
      <c r="L134" s="39"/>
      <c r="M134" s="189" t="s">
        <v>1</v>
      </c>
      <c r="N134" s="190" t="s">
        <v>40</v>
      </c>
      <c r="O134" s="77"/>
      <c r="P134" s="191">
        <f>O134*H134</f>
        <v>0</v>
      </c>
      <c r="Q134" s="191">
        <v>0</v>
      </c>
      <c r="R134" s="191">
        <f>Q134*H134</f>
        <v>0</v>
      </c>
      <c r="S134" s="191">
        <v>0</v>
      </c>
      <c r="T134" s="192">
        <f>S134*H134</f>
        <v>0</v>
      </c>
      <c r="U134" s="38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  <c r="AR134" s="193" t="s">
        <v>108</v>
      </c>
      <c r="AT134" s="193" t="s">
        <v>259</v>
      </c>
      <c r="AU134" s="193" t="s">
        <v>82</v>
      </c>
      <c r="AY134" s="19" t="s">
        <v>257</v>
      </c>
      <c r="BE134" s="194">
        <f>IF(N134="základní",J134,0)</f>
        <v>0</v>
      </c>
      <c r="BF134" s="194">
        <f>IF(N134="snížená",J134,0)</f>
        <v>0</v>
      </c>
      <c r="BG134" s="194">
        <f>IF(N134="zákl. přenesená",J134,0)</f>
        <v>0</v>
      </c>
      <c r="BH134" s="194">
        <f>IF(N134="sníž. přenesená",J134,0)</f>
        <v>0</v>
      </c>
      <c r="BI134" s="194">
        <f>IF(N134="nulová",J134,0)</f>
        <v>0</v>
      </c>
      <c r="BJ134" s="19" t="s">
        <v>82</v>
      </c>
      <c r="BK134" s="194">
        <f>ROUND(I134*H134,2)</f>
        <v>0</v>
      </c>
      <c r="BL134" s="19" t="s">
        <v>108</v>
      </c>
      <c r="BM134" s="193" t="s">
        <v>307</v>
      </c>
    </row>
    <row r="135" s="2" customFormat="1">
      <c r="A135" s="38"/>
      <c r="B135" s="39"/>
      <c r="C135" s="38"/>
      <c r="D135" s="196" t="s">
        <v>1062</v>
      </c>
      <c r="E135" s="38"/>
      <c r="F135" s="237" t="s">
        <v>2522</v>
      </c>
      <c r="G135" s="38"/>
      <c r="H135" s="38"/>
      <c r="I135" s="238"/>
      <c r="J135" s="38"/>
      <c r="K135" s="38"/>
      <c r="L135" s="39"/>
      <c r="M135" s="239"/>
      <c r="N135" s="240"/>
      <c r="O135" s="77"/>
      <c r="P135" s="77"/>
      <c r="Q135" s="77"/>
      <c r="R135" s="77"/>
      <c r="S135" s="77"/>
      <c r="T135" s="78"/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T135" s="19" t="s">
        <v>1062</v>
      </c>
      <c r="AU135" s="19" t="s">
        <v>82</v>
      </c>
    </row>
    <row r="136" s="2" customFormat="1" ht="24.15" customHeight="1">
      <c r="A136" s="38"/>
      <c r="B136" s="181"/>
      <c r="C136" s="182" t="s">
        <v>285</v>
      </c>
      <c r="D136" s="182" t="s">
        <v>259</v>
      </c>
      <c r="E136" s="183" t="s">
        <v>2523</v>
      </c>
      <c r="F136" s="184" t="s">
        <v>2524</v>
      </c>
      <c r="G136" s="185" t="s">
        <v>774</v>
      </c>
      <c r="H136" s="186">
        <v>10</v>
      </c>
      <c r="I136" s="187"/>
      <c r="J136" s="188">
        <f>ROUND(I136*H136,2)</f>
        <v>0</v>
      </c>
      <c r="K136" s="184" t="s">
        <v>2355</v>
      </c>
      <c r="L136" s="39"/>
      <c r="M136" s="189" t="s">
        <v>1</v>
      </c>
      <c r="N136" s="190" t="s">
        <v>40</v>
      </c>
      <c r="O136" s="77"/>
      <c r="P136" s="191">
        <f>O136*H136</f>
        <v>0</v>
      </c>
      <c r="Q136" s="191">
        <v>0</v>
      </c>
      <c r="R136" s="191">
        <f>Q136*H136</f>
        <v>0</v>
      </c>
      <c r="S136" s="191">
        <v>0</v>
      </c>
      <c r="T136" s="192">
        <f>S136*H136</f>
        <v>0</v>
      </c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R136" s="193" t="s">
        <v>108</v>
      </c>
      <c r="AT136" s="193" t="s">
        <v>259</v>
      </c>
      <c r="AU136" s="193" t="s">
        <v>82</v>
      </c>
      <c r="AY136" s="19" t="s">
        <v>257</v>
      </c>
      <c r="BE136" s="194">
        <f>IF(N136="základní",J136,0)</f>
        <v>0</v>
      </c>
      <c r="BF136" s="194">
        <f>IF(N136="snížená",J136,0)</f>
        <v>0</v>
      </c>
      <c r="BG136" s="194">
        <f>IF(N136="zákl. přenesená",J136,0)</f>
        <v>0</v>
      </c>
      <c r="BH136" s="194">
        <f>IF(N136="sníž. přenesená",J136,0)</f>
        <v>0</v>
      </c>
      <c r="BI136" s="194">
        <f>IF(N136="nulová",J136,0)</f>
        <v>0</v>
      </c>
      <c r="BJ136" s="19" t="s">
        <v>82</v>
      </c>
      <c r="BK136" s="194">
        <f>ROUND(I136*H136,2)</f>
        <v>0</v>
      </c>
      <c r="BL136" s="19" t="s">
        <v>108</v>
      </c>
      <c r="BM136" s="193" t="s">
        <v>320</v>
      </c>
    </row>
    <row r="137" s="2" customFormat="1">
      <c r="A137" s="38"/>
      <c r="B137" s="39"/>
      <c r="C137" s="38"/>
      <c r="D137" s="196" t="s">
        <v>1062</v>
      </c>
      <c r="E137" s="38"/>
      <c r="F137" s="237" t="s">
        <v>2513</v>
      </c>
      <c r="G137" s="38"/>
      <c r="H137" s="38"/>
      <c r="I137" s="238"/>
      <c r="J137" s="38"/>
      <c r="K137" s="38"/>
      <c r="L137" s="39"/>
      <c r="M137" s="239"/>
      <c r="N137" s="240"/>
      <c r="O137" s="77"/>
      <c r="P137" s="77"/>
      <c r="Q137" s="77"/>
      <c r="R137" s="77"/>
      <c r="S137" s="77"/>
      <c r="T137" s="78"/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T137" s="19" t="s">
        <v>1062</v>
      </c>
      <c r="AU137" s="19" t="s">
        <v>82</v>
      </c>
    </row>
    <row r="138" s="2" customFormat="1" ht="24.15" customHeight="1">
      <c r="A138" s="38"/>
      <c r="B138" s="181"/>
      <c r="C138" s="182" t="s">
        <v>290</v>
      </c>
      <c r="D138" s="182" t="s">
        <v>259</v>
      </c>
      <c r="E138" s="183" t="s">
        <v>2525</v>
      </c>
      <c r="F138" s="184" t="s">
        <v>2526</v>
      </c>
      <c r="G138" s="185" t="s">
        <v>422</v>
      </c>
      <c r="H138" s="186">
        <v>309</v>
      </c>
      <c r="I138" s="187"/>
      <c r="J138" s="188">
        <f>ROUND(I138*H138,2)</f>
        <v>0</v>
      </c>
      <c r="K138" s="184" t="s">
        <v>2355</v>
      </c>
      <c r="L138" s="39"/>
      <c r="M138" s="189" t="s">
        <v>1</v>
      </c>
      <c r="N138" s="190" t="s">
        <v>40</v>
      </c>
      <c r="O138" s="77"/>
      <c r="P138" s="191">
        <f>O138*H138</f>
        <v>0</v>
      </c>
      <c r="Q138" s="191">
        <v>0</v>
      </c>
      <c r="R138" s="191">
        <f>Q138*H138</f>
        <v>0</v>
      </c>
      <c r="S138" s="191">
        <v>0</v>
      </c>
      <c r="T138" s="192">
        <f>S138*H138</f>
        <v>0</v>
      </c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R138" s="193" t="s">
        <v>108</v>
      </c>
      <c r="AT138" s="193" t="s">
        <v>259</v>
      </c>
      <c r="AU138" s="193" t="s">
        <v>82</v>
      </c>
      <c r="AY138" s="19" t="s">
        <v>257</v>
      </c>
      <c r="BE138" s="194">
        <f>IF(N138="základní",J138,0)</f>
        <v>0</v>
      </c>
      <c r="BF138" s="194">
        <f>IF(N138="snížená",J138,0)</f>
        <v>0</v>
      </c>
      <c r="BG138" s="194">
        <f>IF(N138="zákl. přenesená",J138,0)</f>
        <v>0</v>
      </c>
      <c r="BH138" s="194">
        <f>IF(N138="sníž. přenesená",J138,0)</f>
        <v>0</v>
      </c>
      <c r="BI138" s="194">
        <f>IF(N138="nulová",J138,0)</f>
        <v>0</v>
      </c>
      <c r="BJ138" s="19" t="s">
        <v>82</v>
      </c>
      <c r="BK138" s="194">
        <f>ROUND(I138*H138,2)</f>
        <v>0</v>
      </c>
      <c r="BL138" s="19" t="s">
        <v>108</v>
      </c>
      <c r="BM138" s="193" t="s">
        <v>334</v>
      </c>
    </row>
    <row r="139" s="2" customFormat="1">
      <c r="A139" s="38"/>
      <c r="B139" s="39"/>
      <c r="C139" s="38"/>
      <c r="D139" s="196" t="s">
        <v>1062</v>
      </c>
      <c r="E139" s="38"/>
      <c r="F139" s="237" t="s">
        <v>2527</v>
      </c>
      <c r="G139" s="38"/>
      <c r="H139" s="38"/>
      <c r="I139" s="238"/>
      <c r="J139" s="38"/>
      <c r="K139" s="38"/>
      <c r="L139" s="39"/>
      <c r="M139" s="239"/>
      <c r="N139" s="240"/>
      <c r="O139" s="77"/>
      <c r="P139" s="77"/>
      <c r="Q139" s="77"/>
      <c r="R139" s="77"/>
      <c r="S139" s="77"/>
      <c r="T139" s="78"/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T139" s="19" t="s">
        <v>1062</v>
      </c>
      <c r="AU139" s="19" t="s">
        <v>82</v>
      </c>
    </row>
    <row r="140" s="2" customFormat="1" ht="37.8" customHeight="1">
      <c r="A140" s="38"/>
      <c r="B140" s="181"/>
      <c r="C140" s="182" t="s">
        <v>301</v>
      </c>
      <c r="D140" s="182" t="s">
        <v>259</v>
      </c>
      <c r="E140" s="183" t="s">
        <v>2528</v>
      </c>
      <c r="F140" s="184" t="s">
        <v>2529</v>
      </c>
      <c r="G140" s="185" t="s">
        <v>493</v>
      </c>
      <c r="H140" s="186">
        <v>7</v>
      </c>
      <c r="I140" s="187"/>
      <c r="J140" s="188">
        <f>ROUND(I140*H140,2)</f>
        <v>0</v>
      </c>
      <c r="K140" s="184" t="s">
        <v>2355</v>
      </c>
      <c r="L140" s="39"/>
      <c r="M140" s="189" t="s">
        <v>1</v>
      </c>
      <c r="N140" s="190" t="s">
        <v>40</v>
      </c>
      <c r="O140" s="77"/>
      <c r="P140" s="191">
        <f>O140*H140</f>
        <v>0</v>
      </c>
      <c r="Q140" s="191">
        <v>0</v>
      </c>
      <c r="R140" s="191">
        <f>Q140*H140</f>
        <v>0</v>
      </c>
      <c r="S140" s="191">
        <v>0</v>
      </c>
      <c r="T140" s="192">
        <f>S140*H140</f>
        <v>0</v>
      </c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R140" s="193" t="s">
        <v>108</v>
      </c>
      <c r="AT140" s="193" t="s">
        <v>259</v>
      </c>
      <c r="AU140" s="193" t="s">
        <v>82</v>
      </c>
      <c r="AY140" s="19" t="s">
        <v>257</v>
      </c>
      <c r="BE140" s="194">
        <f>IF(N140="základní",J140,0)</f>
        <v>0</v>
      </c>
      <c r="BF140" s="194">
        <f>IF(N140="snížená",J140,0)</f>
        <v>0</v>
      </c>
      <c r="BG140" s="194">
        <f>IF(N140="zákl. přenesená",J140,0)</f>
        <v>0</v>
      </c>
      <c r="BH140" s="194">
        <f>IF(N140="sníž. přenesená",J140,0)</f>
        <v>0</v>
      </c>
      <c r="BI140" s="194">
        <f>IF(N140="nulová",J140,0)</f>
        <v>0</v>
      </c>
      <c r="BJ140" s="19" t="s">
        <v>82</v>
      </c>
      <c r="BK140" s="194">
        <f>ROUND(I140*H140,2)</f>
        <v>0</v>
      </c>
      <c r="BL140" s="19" t="s">
        <v>108</v>
      </c>
      <c r="BM140" s="193" t="s">
        <v>350</v>
      </c>
    </row>
    <row r="141" s="2" customFormat="1">
      <c r="A141" s="38"/>
      <c r="B141" s="39"/>
      <c r="C141" s="38"/>
      <c r="D141" s="196" t="s">
        <v>1062</v>
      </c>
      <c r="E141" s="38"/>
      <c r="F141" s="237" t="s">
        <v>2530</v>
      </c>
      <c r="G141" s="38"/>
      <c r="H141" s="38"/>
      <c r="I141" s="238"/>
      <c r="J141" s="38"/>
      <c r="K141" s="38"/>
      <c r="L141" s="39"/>
      <c r="M141" s="239"/>
      <c r="N141" s="240"/>
      <c r="O141" s="77"/>
      <c r="P141" s="77"/>
      <c r="Q141" s="77"/>
      <c r="R141" s="77"/>
      <c r="S141" s="77"/>
      <c r="T141" s="78"/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T141" s="19" t="s">
        <v>1062</v>
      </c>
      <c r="AU141" s="19" t="s">
        <v>82</v>
      </c>
    </row>
    <row r="142" s="2" customFormat="1" ht="24.15" customHeight="1">
      <c r="A142" s="38"/>
      <c r="B142" s="181"/>
      <c r="C142" s="182" t="s">
        <v>307</v>
      </c>
      <c r="D142" s="182" t="s">
        <v>259</v>
      </c>
      <c r="E142" s="183" t="s">
        <v>2531</v>
      </c>
      <c r="F142" s="184" t="s">
        <v>2532</v>
      </c>
      <c r="G142" s="185" t="s">
        <v>493</v>
      </c>
      <c r="H142" s="186">
        <v>10</v>
      </c>
      <c r="I142" s="187"/>
      <c r="J142" s="188">
        <f>ROUND(I142*H142,2)</f>
        <v>0</v>
      </c>
      <c r="K142" s="184" t="s">
        <v>2355</v>
      </c>
      <c r="L142" s="39"/>
      <c r="M142" s="189" t="s">
        <v>1</v>
      </c>
      <c r="N142" s="190" t="s">
        <v>40</v>
      </c>
      <c r="O142" s="77"/>
      <c r="P142" s="191">
        <f>O142*H142</f>
        <v>0</v>
      </c>
      <c r="Q142" s="191">
        <v>0</v>
      </c>
      <c r="R142" s="191">
        <f>Q142*H142</f>
        <v>0</v>
      </c>
      <c r="S142" s="191">
        <v>0</v>
      </c>
      <c r="T142" s="192">
        <f>S142*H142</f>
        <v>0</v>
      </c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R142" s="193" t="s">
        <v>108</v>
      </c>
      <c r="AT142" s="193" t="s">
        <v>259</v>
      </c>
      <c r="AU142" s="193" t="s">
        <v>82</v>
      </c>
      <c r="AY142" s="19" t="s">
        <v>257</v>
      </c>
      <c r="BE142" s="194">
        <f>IF(N142="základní",J142,0)</f>
        <v>0</v>
      </c>
      <c r="BF142" s="194">
        <f>IF(N142="snížená",J142,0)</f>
        <v>0</v>
      </c>
      <c r="BG142" s="194">
        <f>IF(N142="zákl. přenesená",J142,0)</f>
        <v>0</v>
      </c>
      <c r="BH142" s="194">
        <f>IF(N142="sníž. přenesená",J142,0)</f>
        <v>0</v>
      </c>
      <c r="BI142" s="194">
        <f>IF(N142="nulová",J142,0)</f>
        <v>0</v>
      </c>
      <c r="BJ142" s="19" t="s">
        <v>82</v>
      </c>
      <c r="BK142" s="194">
        <f>ROUND(I142*H142,2)</f>
        <v>0</v>
      </c>
      <c r="BL142" s="19" t="s">
        <v>108</v>
      </c>
      <c r="BM142" s="193" t="s">
        <v>364</v>
      </c>
    </row>
    <row r="143" s="2" customFormat="1">
      <c r="A143" s="38"/>
      <c r="B143" s="39"/>
      <c r="C143" s="38"/>
      <c r="D143" s="196" t="s">
        <v>1062</v>
      </c>
      <c r="E143" s="38"/>
      <c r="F143" s="237" t="s">
        <v>2533</v>
      </c>
      <c r="G143" s="38"/>
      <c r="H143" s="38"/>
      <c r="I143" s="238"/>
      <c r="J143" s="38"/>
      <c r="K143" s="38"/>
      <c r="L143" s="39"/>
      <c r="M143" s="239"/>
      <c r="N143" s="240"/>
      <c r="O143" s="77"/>
      <c r="P143" s="77"/>
      <c r="Q143" s="77"/>
      <c r="R143" s="77"/>
      <c r="S143" s="77"/>
      <c r="T143" s="78"/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T143" s="19" t="s">
        <v>1062</v>
      </c>
      <c r="AU143" s="19" t="s">
        <v>82</v>
      </c>
    </row>
    <row r="144" s="2" customFormat="1" ht="24.15" customHeight="1">
      <c r="A144" s="38"/>
      <c r="B144" s="181"/>
      <c r="C144" s="182" t="s">
        <v>314</v>
      </c>
      <c r="D144" s="182" t="s">
        <v>259</v>
      </c>
      <c r="E144" s="183" t="s">
        <v>2534</v>
      </c>
      <c r="F144" s="184" t="s">
        <v>2535</v>
      </c>
      <c r="G144" s="185" t="s">
        <v>493</v>
      </c>
      <c r="H144" s="186">
        <v>1</v>
      </c>
      <c r="I144" s="187"/>
      <c r="J144" s="188">
        <f>ROUND(I144*H144,2)</f>
        <v>0</v>
      </c>
      <c r="K144" s="184" t="s">
        <v>2355</v>
      </c>
      <c r="L144" s="39"/>
      <c r="M144" s="189" t="s">
        <v>1</v>
      </c>
      <c r="N144" s="190" t="s">
        <v>40</v>
      </c>
      <c r="O144" s="77"/>
      <c r="P144" s="191">
        <f>O144*H144</f>
        <v>0</v>
      </c>
      <c r="Q144" s="191">
        <v>0</v>
      </c>
      <c r="R144" s="191">
        <f>Q144*H144</f>
        <v>0</v>
      </c>
      <c r="S144" s="191">
        <v>0</v>
      </c>
      <c r="T144" s="192">
        <f>S144*H144</f>
        <v>0</v>
      </c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R144" s="193" t="s">
        <v>108</v>
      </c>
      <c r="AT144" s="193" t="s">
        <v>259</v>
      </c>
      <c r="AU144" s="193" t="s">
        <v>82</v>
      </c>
      <c r="AY144" s="19" t="s">
        <v>257</v>
      </c>
      <c r="BE144" s="194">
        <f>IF(N144="základní",J144,0)</f>
        <v>0</v>
      </c>
      <c r="BF144" s="194">
        <f>IF(N144="snížená",J144,0)</f>
        <v>0</v>
      </c>
      <c r="BG144" s="194">
        <f>IF(N144="zákl. přenesená",J144,0)</f>
        <v>0</v>
      </c>
      <c r="BH144" s="194">
        <f>IF(N144="sníž. přenesená",J144,0)</f>
        <v>0</v>
      </c>
      <c r="BI144" s="194">
        <f>IF(N144="nulová",J144,0)</f>
        <v>0</v>
      </c>
      <c r="BJ144" s="19" t="s">
        <v>82</v>
      </c>
      <c r="BK144" s="194">
        <f>ROUND(I144*H144,2)</f>
        <v>0</v>
      </c>
      <c r="BL144" s="19" t="s">
        <v>108</v>
      </c>
      <c r="BM144" s="193" t="s">
        <v>374</v>
      </c>
    </row>
    <row r="145" s="2" customFormat="1">
      <c r="A145" s="38"/>
      <c r="B145" s="39"/>
      <c r="C145" s="38"/>
      <c r="D145" s="196" t="s">
        <v>1062</v>
      </c>
      <c r="E145" s="38"/>
      <c r="F145" s="237" t="s">
        <v>2536</v>
      </c>
      <c r="G145" s="38"/>
      <c r="H145" s="38"/>
      <c r="I145" s="238"/>
      <c r="J145" s="38"/>
      <c r="K145" s="38"/>
      <c r="L145" s="39"/>
      <c r="M145" s="239"/>
      <c r="N145" s="240"/>
      <c r="O145" s="77"/>
      <c r="P145" s="77"/>
      <c r="Q145" s="77"/>
      <c r="R145" s="77"/>
      <c r="S145" s="77"/>
      <c r="T145" s="78"/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  <c r="AT145" s="19" t="s">
        <v>1062</v>
      </c>
      <c r="AU145" s="19" t="s">
        <v>82</v>
      </c>
    </row>
    <row r="146" s="2" customFormat="1" ht="24.15" customHeight="1">
      <c r="A146" s="38"/>
      <c r="B146" s="181"/>
      <c r="C146" s="182" t="s">
        <v>320</v>
      </c>
      <c r="D146" s="182" t="s">
        <v>259</v>
      </c>
      <c r="E146" s="183" t="s">
        <v>2537</v>
      </c>
      <c r="F146" s="184" t="s">
        <v>2538</v>
      </c>
      <c r="G146" s="185" t="s">
        <v>493</v>
      </c>
      <c r="H146" s="186">
        <v>16</v>
      </c>
      <c r="I146" s="187"/>
      <c r="J146" s="188">
        <f>ROUND(I146*H146,2)</f>
        <v>0</v>
      </c>
      <c r="K146" s="184" t="s">
        <v>2355</v>
      </c>
      <c r="L146" s="39"/>
      <c r="M146" s="189" t="s">
        <v>1</v>
      </c>
      <c r="N146" s="190" t="s">
        <v>40</v>
      </c>
      <c r="O146" s="77"/>
      <c r="P146" s="191">
        <f>O146*H146</f>
        <v>0</v>
      </c>
      <c r="Q146" s="191">
        <v>0</v>
      </c>
      <c r="R146" s="191">
        <f>Q146*H146</f>
        <v>0</v>
      </c>
      <c r="S146" s="191">
        <v>0</v>
      </c>
      <c r="T146" s="192">
        <f>S146*H146</f>
        <v>0</v>
      </c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  <c r="AR146" s="193" t="s">
        <v>108</v>
      </c>
      <c r="AT146" s="193" t="s">
        <v>259</v>
      </c>
      <c r="AU146" s="193" t="s">
        <v>82</v>
      </c>
      <c r="AY146" s="19" t="s">
        <v>257</v>
      </c>
      <c r="BE146" s="194">
        <f>IF(N146="základní",J146,0)</f>
        <v>0</v>
      </c>
      <c r="BF146" s="194">
        <f>IF(N146="snížená",J146,0)</f>
        <v>0</v>
      </c>
      <c r="BG146" s="194">
        <f>IF(N146="zákl. přenesená",J146,0)</f>
        <v>0</v>
      </c>
      <c r="BH146" s="194">
        <f>IF(N146="sníž. přenesená",J146,0)</f>
        <v>0</v>
      </c>
      <c r="BI146" s="194">
        <f>IF(N146="nulová",J146,0)</f>
        <v>0</v>
      </c>
      <c r="BJ146" s="19" t="s">
        <v>82</v>
      </c>
      <c r="BK146" s="194">
        <f>ROUND(I146*H146,2)</f>
        <v>0</v>
      </c>
      <c r="BL146" s="19" t="s">
        <v>108</v>
      </c>
      <c r="BM146" s="193" t="s">
        <v>388</v>
      </c>
    </row>
    <row r="147" s="2" customFormat="1">
      <c r="A147" s="38"/>
      <c r="B147" s="39"/>
      <c r="C147" s="38"/>
      <c r="D147" s="196" t="s">
        <v>1062</v>
      </c>
      <c r="E147" s="38"/>
      <c r="F147" s="237" t="s">
        <v>2539</v>
      </c>
      <c r="G147" s="38"/>
      <c r="H147" s="38"/>
      <c r="I147" s="238"/>
      <c r="J147" s="38"/>
      <c r="K147" s="38"/>
      <c r="L147" s="39"/>
      <c r="M147" s="239"/>
      <c r="N147" s="240"/>
      <c r="O147" s="77"/>
      <c r="P147" s="77"/>
      <c r="Q147" s="77"/>
      <c r="R147" s="77"/>
      <c r="S147" s="77"/>
      <c r="T147" s="78"/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  <c r="AT147" s="19" t="s">
        <v>1062</v>
      </c>
      <c r="AU147" s="19" t="s">
        <v>82</v>
      </c>
    </row>
    <row r="148" s="2" customFormat="1" ht="24.15" customHeight="1">
      <c r="A148" s="38"/>
      <c r="B148" s="181"/>
      <c r="C148" s="182" t="s">
        <v>327</v>
      </c>
      <c r="D148" s="182" t="s">
        <v>259</v>
      </c>
      <c r="E148" s="183" t="s">
        <v>2540</v>
      </c>
      <c r="F148" s="184" t="s">
        <v>2541</v>
      </c>
      <c r="G148" s="185" t="s">
        <v>493</v>
      </c>
      <c r="H148" s="186">
        <v>1</v>
      </c>
      <c r="I148" s="187"/>
      <c r="J148" s="188">
        <f>ROUND(I148*H148,2)</f>
        <v>0</v>
      </c>
      <c r="K148" s="184" t="s">
        <v>2355</v>
      </c>
      <c r="L148" s="39"/>
      <c r="M148" s="189" t="s">
        <v>1</v>
      </c>
      <c r="N148" s="190" t="s">
        <v>40</v>
      </c>
      <c r="O148" s="77"/>
      <c r="P148" s="191">
        <f>O148*H148</f>
        <v>0</v>
      </c>
      <c r="Q148" s="191">
        <v>0</v>
      </c>
      <c r="R148" s="191">
        <f>Q148*H148</f>
        <v>0</v>
      </c>
      <c r="S148" s="191">
        <v>0</v>
      </c>
      <c r="T148" s="192">
        <f>S148*H148</f>
        <v>0</v>
      </c>
      <c r="U148" s="38"/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  <c r="AR148" s="193" t="s">
        <v>108</v>
      </c>
      <c r="AT148" s="193" t="s">
        <v>259</v>
      </c>
      <c r="AU148" s="193" t="s">
        <v>82</v>
      </c>
      <c r="AY148" s="19" t="s">
        <v>257</v>
      </c>
      <c r="BE148" s="194">
        <f>IF(N148="základní",J148,0)</f>
        <v>0</v>
      </c>
      <c r="BF148" s="194">
        <f>IF(N148="snížená",J148,0)</f>
        <v>0</v>
      </c>
      <c r="BG148" s="194">
        <f>IF(N148="zákl. přenesená",J148,0)</f>
        <v>0</v>
      </c>
      <c r="BH148" s="194">
        <f>IF(N148="sníž. přenesená",J148,0)</f>
        <v>0</v>
      </c>
      <c r="BI148" s="194">
        <f>IF(N148="nulová",J148,0)</f>
        <v>0</v>
      </c>
      <c r="BJ148" s="19" t="s">
        <v>82</v>
      </c>
      <c r="BK148" s="194">
        <f>ROUND(I148*H148,2)</f>
        <v>0</v>
      </c>
      <c r="BL148" s="19" t="s">
        <v>108</v>
      </c>
      <c r="BM148" s="193" t="s">
        <v>402</v>
      </c>
    </row>
    <row r="149" s="2" customFormat="1">
      <c r="A149" s="38"/>
      <c r="B149" s="39"/>
      <c r="C149" s="38"/>
      <c r="D149" s="196" t="s">
        <v>1062</v>
      </c>
      <c r="E149" s="38"/>
      <c r="F149" s="237" t="s">
        <v>2542</v>
      </c>
      <c r="G149" s="38"/>
      <c r="H149" s="38"/>
      <c r="I149" s="238"/>
      <c r="J149" s="38"/>
      <c r="K149" s="38"/>
      <c r="L149" s="39"/>
      <c r="M149" s="239"/>
      <c r="N149" s="240"/>
      <c r="O149" s="77"/>
      <c r="P149" s="77"/>
      <c r="Q149" s="77"/>
      <c r="R149" s="77"/>
      <c r="S149" s="77"/>
      <c r="T149" s="78"/>
      <c r="U149" s="38"/>
      <c r="V149" s="38"/>
      <c r="W149" s="38"/>
      <c r="X149" s="38"/>
      <c r="Y149" s="38"/>
      <c r="Z149" s="38"/>
      <c r="AA149" s="38"/>
      <c r="AB149" s="38"/>
      <c r="AC149" s="38"/>
      <c r="AD149" s="38"/>
      <c r="AE149" s="38"/>
      <c r="AT149" s="19" t="s">
        <v>1062</v>
      </c>
      <c r="AU149" s="19" t="s">
        <v>82</v>
      </c>
    </row>
    <row r="150" s="2" customFormat="1" ht="24.15" customHeight="1">
      <c r="A150" s="38"/>
      <c r="B150" s="181"/>
      <c r="C150" s="182" t="s">
        <v>334</v>
      </c>
      <c r="D150" s="182" t="s">
        <v>259</v>
      </c>
      <c r="E150" s="183" t="s">
        <v>2543</v>
      </c>
      <c r="F150" s="184" t="s">
        <v>2544</v>
      </c>
      <c r="G150" s="185" t="s">
        <v>493</v>
      </c>
      <c r="H150" s="186">
        <v>7</v>
      </c>
      <c r="I150" s="187"/>
      <c r="J150" s="188">
        <f>ROUND(I150*H150,2)</f>
        <v>0</v>
      </c>
      <c r="K150" s="184" t="s">
        <v>2355</v>
      </c>
      <c r="L150" s="39"/>
      <c r="M150" s="189" t="s">
        <v>1</v>
      </c>
      <c r="N150" s="190" t="s">
        <v>40</v>
      </c>
      <c r="O150" s="77"/>
      <c r="P150" s="191">
        <f>O150*H150</f>
        <v>0</v>
      </c>
      <c r="Q150" s="191">
        <v>0</v>
      </c>
      <c r="R150" s="191">
        <f>Q150*H150</f>
        <v>0</v>
      </c>
      <c r="S150" s="191">
        <v>0</v>
      </c>
      <c r="T150" s="192">
        <f>S150*H150</f>
        <v>0</v>
      </c>
      <c r="U150" s="38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  <c r="AR150" s="193" t="s">
        <v>108</v>
      </c>
      <c r="AT150" s="193" t="s">
        <v>259</v>
      </c>
      <c r="AU150" s="193" t="s">
        <v>82</v>
      </c>
      <c r="AY150" s="19" t="s">
        <v>257</v>
      </c>
      <c r="BE150" s="194">
        <f>IF(N150="základní",J150,0)</f>
        <v>0</v>
      </c>
      <c r="BF150" s="194">
        <f>IF(N150="snížená",J150,0)</f>
        <v>0</v>
      </c>
      <c r="BG150" s="194">
        <f>IF(N150="zákl. přenesená",J150,0)</f>
        <v>0</v>
      </c>
      <c r="BH150" s="194">
        <f>IF(N150="sníž. přenesená",J150,0)</f>
        <v>0</v>
      </c>
      <c r="BI150" s="194">
        <f>IF(N150="nulová",J150,0)</f>
        <v>0</v>
      </c>
      <c r="BJ150" s="19" t="s">
        <v>82</v>
      </c>
      <c r="BK150" s="194">
        <f>ROUND(I150*H150,2)</f>
        <v>0</v>
      </c>
      <c r="BL150" s="19" t="s">
        <v>108</v>
      </c>
      <c r="BM150" s="193" t="s">
        <v>413</v>
      </c>
    </row>
    <row r="151" s="2" customFormat="1">
      <c r="A151" s="38"/>
      <c r="B151" s="39"/>
      <c r="C151" s="38"/>
      <c r="D151" s="196" t="s">
        <v>1062</v>
      </c>
      <c r="E151" s="38"/>
      <c r="F151" s="237" t="s">
        <v>2545</v>
      </c>
      <c r="G151" s="38"/>
      <c r="H151" s="38"/>
      <c r="I151" s="238"/>
      <c r="J151" s="38"/>
      <c r="K151" s="38"/>
      <c r="L151" s="39"/>
      <c r="M151" s="239"/>
      <c r="N151" s="240"/>
      <c r="O151" s="77"/>
      <c r="P151" s="77"/>
      <c r="Q151" s="77"/>
      <c r="R151" s="77"/>
      <c r="S151" s="77"/>
      <c r="T151" s="78"/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  <c r="AT151" s="19" t="s">
        <v>1062</v>
      </c>
      <c r="AU151" s="19" t="s">
        <v>82</v>
      </c>
    </row>
    <row r="152" s="2" customFormat="1" ht="33" customHeight="1">
      <c r="A152" s="38"/>
      <c r="B152" s="181"/>
      <c r="C152" s="182" t="s">
        <v>343</v>
      </c>
      <c r="D152" s="182" t="s">
        <v>259</v>
      </c>
      <c r="E152" s="183" t="s">
        <v>2546</v>
      </c>
      <c r="F152" s="184" t="s">
        <v>2547</v>
      </c>
      <c r="G152" s="185" t="s">
        <v>493</v>
      </c>
      <c r="H152" s="186">
        <v>9</v>
      </c>
      <c r="I152" s="187"/>
      <c r="J152" s="188">
        <f>ROUND(I152*H152,2)</f>
        <v>0</v>
      </c>
      <c r="K152" s="184" t="s">
        <v>2355</v>
      </c>
      <c r="L152" s="39"/>
      <c r="M152" s="189" t="s">
        <v>1</v>
      </c>
      <c r="N152" s="190" t="s">
        <v>40</v>
      </c>
      <c r="O152" s="77"/>
      <c r="P152" s="191">
        <f>O152*H152</f>
        <v>0</v>
      </c>
      <c r="Q152" s="191">
        <v>0</v>
      </c>
      <c r="R152" s="191">
        <f>Q152*H152</f>
        <v>0</v>
      </c>
      <c r="S152" s="191">
        <v>0</v>
      </c>
      <c r="T152" s="192">
        <f>S152*H152</f>
        <v>0</v>
      </c>
      <c r="U152" s="38"/>
      <c r="V152" s="38"/>
      <c r="W152" s="38"/>
      <c r="X152" s="38"/>
      <c r="Y152" s="38"/>
      <c r="Z152" s="38"/>
      <c r="AA152" s="38"/>
      <c r="AB152" s="38"/>
      <c r="AC152" s="38"/>
      <c r="AD152" s="38"/>
      <c r="AE152" s="38"/>
      <c r="AR152" s="193" t="s">
        <v>108</v>
      </c>
      <c r="AT152" s="193" t="s">
        <v>259</v>
      </c>
      <c r="AU152" s="193" t="s">
        <v>82</v>
      </c>
      <c r="AY152" s="19" t="s">
        <v>257</v>
      </c>
      <c r="BE152" s="194">
        <f>IF(N152="základní",J152,0)</f>
        <v>0</v>
      </c>
      <c r="BF152" s="194">
        <f>IF(N152="snížená",J152,0)</f>
        <v>0</v>
      </c>
      <c r="BG152" s="194">
        <f>IF(N152="zákl. přenesená",J152,0)</f>
        <v>0</v>
      </c>
      <c r="BH152" s="194">
        <f>IF(N152="sníž. přenesená",J152,0)</f>
        <v>0</v>
      </c>
      <c r="BI152" s="194">
        <f>IF(N152="nulová",J152,0)</f>
        <v>0</v>
      </c>
      <c r="BJ152" s="19" t="s">
        <v>82</v>
      </c>
      <c r="BK152" s="194">
        <f>ROUND(I152*H152,2)</f>
        <v>0</v>
      </c>
      <c r="BL152" s="19" t="s">
        <v>108</v>
      </c>
      <c r="BM152" s="193" t="s">
        <v>427</v>
      </c>
    </row>
    <row r="153" s="2" customFormat="1">
      <c r="A153" s="38"/>
      <c r="B153" s="39"/>
      <c r="C153" s="38"/>
      <c r="D153" s="196" t="s">
        <v>1062</v>
      </c>
      <c r="E153" s="38"/>
      <c r="F153" s="237" t="s">
        <v>2548</v>
      </c>
      <c r="G153" s="38"/>
      <c r="H153" s="38"/>
      <c r="I153" s="238"/>
      <c r="J153" s="38"/>
      <c r="K153" s="38"/>
      <c r="L153" s="39"/>
      <c r="M153" s="239"/>
      <c r="N153" s="240"/>
      <c r="O153" s="77"/>
      <c r="P153" s="77"/>
      <c r="Q153" s="77"/>
      <c r="R153" s="77"/>
      <c r="S153" s="77"/>
      <c r="T153" s="78"/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  <c r="AT153" s="19" t="s">
        <v>1062</v>
      </c>
      <c r="AU153" s="19" t="s">
        <v>82</v>
      </c>
    </row>
    <row r="154" s="2" customFormat="1" ht="55.5" customHeight="1">
      <c r="A154" s="38"/>
      <c r="B154" s="181"/>
      <c r="C154" s="182" t="s">
        <v>350</v>
      </c>
      <c r="D154" s="182" t="s">
        <v>259</v>
      </c>
      <c r="E154" s="183" t="s">
        <v>2549</v>
      </c>
      <c r="F154" s="184" t="s">
        <v>2550</v>
      </c>
      <c r="G154" s="185" t="s">
        <v>493</v>
      </c>
      <c r="H154" s="186">
        <v>4</v>
      </c>
      <c r="I154" s="187"/>
      <c r="J154" s="188">
        <f>ROUND(I154*H154,2)</f>
        <v>0</v>
      </c>
      <c r="K154" s="184" t="s">
        <v>2355</v>
      </c>
      <c r="L154" s="39"/>
      <c r="M154" s="189" t="s">
        <v>1</v>
      </c>
      <c r="N154" s="190" t="s">
        <v>40</v>
      </c>
      <c r="O154" s="77"/>
      <c r="P154" s="191">
        <f>O154*H154</f>
        <v>0</v>
      </c>
      <c r="Q154" s="191">
        <v>0</v>
      </c>
      <c r="R154" s="191">
        <f>Q154*H154</f>
        <v>0</v>
      </c>
      <c r="S154" s="191">
        <v>0</v>
      </c>
      <c r="T154" s="192">
        <f>S154*H154</f>
        <v>0</v>
      </c>
      <c r="U154" s="38"/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  <c r="AR154" s="193" t="s">
        <v>108</v>
      </c>
      <c r="AT154" s="193" t="s">
        <v>259</v>
      </c>
      <c r="AU154" s="193" t="s">
        <v>82</v>
      </c>
      <c r="AY154" s="19" t="s">
        <v>257</v>
      </c>
      <c r="BE154" s="194">
        <f>IF(N154="základní",J154,0)</f>
        <v>0</v>
      </c>
      <c r="BF154" s="194">
        <f>IF(N154="snížená",J154,0)</f>
        <v>0</v>
      </c>
      <c r="BG154" s="194">
        <f>IF(N154="zákl. přenesená",J154,0)</f>
        <v>0</v>
      </c>
      <c r="BH154" s="194">
        <f>IF(N154="sníž. přenesená",J154,0)</f>
        <v>0</v>
      </c>
      <c r="BI154" s="194">
        <f>IF(N154="nulová",J154,0)</f>
        <v>0</v>
      </c>
      <c r="BJ154" s="19" t="s">
        <v>82</v>
      </c>
      <c r="BK154" s="194">
        <f>ROUND(I154*H154,2)</f>
        <v>0</v>
      </c>
      <c r="BL154" s="19" t="s">
        <v>108</v>
      </c>
      <c r="BM154" s="193" t="s">
        <v>439</v>
      </c>
    </row>
    <row r="155" s="2" customFormat="1">
      <c r="A155" s="38"/>
      <c r="B155" s="39"/>
      <c r="C155" s="38"/>
      <c r="D155" s="196" t="s">
        <v>1062</v>
      </c>
      <c r="E155" s="38"/>
      <c r="F155" s="237" t="s">
        <v>2551</v>
      </c>
      <c r="G155" s="38"/>
      <c r="H155" s="38"/>
      <c r="I155" s="238"/>
      <c r="J155" s="38"/>
      <c r="K155" s="38"/>
      <c r="L155" s="39"/>
      <c r="M155" s="239"/>
      <c r="N155" s="240"/>
      <c r="O155" s="77"/>
      <c r="P155" s="77"/>
      <c r="Q155" s="77"/>
      <c r="R155" s="77"/>
      <c r="S155" s="77"/>
      <c r="T155" s="78"/>
      <c r="U155" s="38"/>
      <c r="V155" s="38"/>
      <c r="W155" s="38"/>
      <c r="X155" s="38"/>
      <c r="Y155" s="38"/>
      <c r="Z155" s="38"/>
      <c r="AA155" s="38"/>
      <c r="AB155" s="38"/>
      <c r="AC155" s="38"/>
      <c r="AD155" s="38"/>
      <c r="AE155" s="38"/>
      <c r="AT155" s="19" t="s">
        <v>1062</v>
      </c>
      <c r="AU155" s="19" t="s">
        <v>82</v>
      </c>
    </row>
    <row r="156" s="2" customFormat="1" ht="21.75" customHeight="1">
      <c r="A156" s="38"/>
      <c r="B156" s="181"/>
      <c r="C156" s="182" t="s">
        <v>8</v>
      </c>
      <c r="D156" s="182" t="s">
        <v>259</v>
      </c>
      <c r="E156" s="183" t="s">
        <v>2552</v>
      </c>
      <c r="F156" s="184" t="s">
        <v>2553</v>
      </c>
      <c r="G156" s="185" t="s">
        <v>422</v>
      </c>
      <c r="H156" s="186">
        <v>271</v>
      </c>
      <c r="I156" s="187"/>
      <c r="J156" s="188">
        <f>ROUND(I156*H156,2)</f>
        <v>0</v>
      </c>
      <c r="K156" s="184" t="s">
        <v>2351</v>
      </c>
      <c r="L156" s="39"/>
      <c r="M156" s="189" t="s">
        <v>1</v>
      </c>
      <c r="N156" s="190" t="s">
        <v>40</v>
      </c>
      <c r="O156" s="77"/>
      <c r="P156" s="191">
        <f>O156*H156</f>
        <v>0</v>
      </c>
      <c r="Q156" s="191">
        <v>0</v>
      </c>
      <c r="R156" s="191">
        <f>Q156*H156</f>
        <v>0</v>
      </c>
      <c r="S156" s="191">
        <v>0</v>
      </c>
      <c r="T156" s="192">
        <f>S156*H156</f>
        <v>0</v>
      </c>
      <c r="U156" s="38"/>
      <c r="V156" s="38"/>
      <c r="W156" s="38"/>
      <c r="X156" s="38"/>
      <c r="Y156" s="38"/>
      <c r="Z156" s="38"/>
      <c r="AA156" s="38"/>
      <c r="AB156" s="38"/>
      <c r="AC156" s="38"/>
      <c r="AD156" s="38"/>
      <c r="AE156" s="38"/>
      <c r="AR156" s="193" t="s">
        <v>108</v>
      </c>
      <c r="AT156" s="193" t="s">
        <v>259</v>
      </c>
      <c r="AU156" s="193" t="s">
        <v>82</v>
      </c>
      <c r="AY156" s="19" t="s">
        <v>257</v>
      </c>
      <c r="BE156" s="194">
        <f>IF(N156="základní",J156,0)</f>
        <v>0</v>
      </c>
      <c r="BF156" s="194">
        <f>IF(N156="snížená",J156,0)</f>
        <v>0</v>
      </c>
      <c r="BG156" s="194">
        <f>IF(N156="zákl. přenesená",J156,0)</f>
        <v>0</v>
      </c>
      <c r="BH156" s="194">
        <f>IF(N156="sníž. přenesená",J156,0)</f>
        <v>0</v>
      </c>
      <c r="BI156" s="194">
        <f>IF(N156="nulová",J156,0)</f>
        <v>0</v>
      </c>
      <c r="BJ156" s="19" t="s">
        <v>82</v>
      </c>
      <c r="BK156" s="194">
        <f>ROUND(I156*H156,2)</f>
        <v>0</v>
      </c>
      <c r="BL156" s="19" t="s">
        <v>108</v>
      </c>
      <c r="BM156" s="193" t="s">
        <v>450</v>
      </c>
    </row>
    <row r="157" s="2" customFormat="1">
      <c r="A157" s="38"/>
      <c r="B157" s="39"/>
      <c r="C157" s="38"/>
      <c r="D157" s="196" t="s">
        <v>1062</v>
      </c>
      <c r="E157" s="38"/>
      <c r="F157" s="237" t="s">
        <v>2554</v>
      </c>
      <c r="G157" s="38"/>
      <c r="H157" s="38"/>
      <c r="I157" s="238"/>
      <c r="J157" s="38"/>
      <c r="K157" s="38"/>
      <c r="L157" s="39"/>
      <c r="M157" s="239"/>
      <c r="N157" s="240"/>
      <c r="O157" s="77"/>
      <c r="P157" s="77"/>
      <c r="Q157" s="77"/>
      <c r="R157" s="77"/>
      <c r="S157" s="77"/>
      <c r="T157" s="78"/>
      <c r="U157" s="38"/>
      <c r="V157" s="38"/>
      <c r="W157" s="38"/>
      <c r="X157" s="38"/>
      <c r="Y157" s="38"/>
      <c r="Z157" s="38"/>
      <c r="AA157" s="38"/>
      <c r="AB157" s="38"/>
      <c r="AC157" s="38"/>
      <c r="AD157" s="38"/>
      <c r="AE157" s="38"/>
      <c r="AT157" s="19" t="s">
        <v>1062</v>
      </c>
      <c r="AU157" s="19" t="s">
        <v>82</v>
      </c>
    </row>
    <row r="158" s="2" customFormat="1" ht="21.75" customHeight="1">
      <c r="A158" s="38"/>
      <c r="B158" s="181"/>
      <c r="C158" s="182" t="s">
        <v>364</v>
      </c>
      <c r="D158" s="182" t="s">
        <v>259</v>
      </c>
      <c r="E158" s="183" t="s">
        <v>2555</v>
      </c>
      <c r="F158" s="184" t="s">
        <v>2556</v>
      </c>
      <c r="G158" s="185" t="s">
        <v>422</v>
      </c>
      <c r="H158" s="186">
        <v>25</v>
      </c>
      <c r="I158" s="187"/>
      <c r="J158" s="188">
        <f>ROUND(I158*H158,2)</f>
        <v>0</v>
      </c>
      <c r="K158" s="184" t="s">
        <v>2351</v>
      </c>
      <c r="L158" s="39"/>
      <c r="M158" s="189" t="s">
        <v>1</v>
      </c>
      <c r="N158" s="190" t="s">
        <v>40</v>
      </c>
      <c r="O158" s="77"/>
      <c r="P158" s="191">
        <f>O158*H158</f>
        <v>0</v>
      </c>
      <c r="Q158" s="191">
        <v>0</v>
      </c>
      <c r="R158" s="191">
        <f>Q158*H158</f>
        <v>0</v>
      </c>
      <c r="S158" s="191">
        <v>0</v>
      </c>
      <c r="T158" s="192">
        <f>S158*H158</f>
        <v>0</v>
      </c>
      <c r="U158" s="38"/>
      <c r="V158" s="38"/>
      <c r="W158" s="38"/>
      <c r="X158" s="38"/>
      <c r="Y158" s="38"/>
      <c r="Z158" s="38"/>
      <c r="AA158" s="38"/>
      <c r="AB158" s="38"/>
      <c r="AC158" s="38"/>
      <c r="AD158" s="38"/>
      <c r="AE158" s="38"/>
      <c r="AR158" s="193" t="s">
        <v>108</v>
      </c>
      <c r="AT158" s="193" t="s">
        <v>259</v>
      </c>
      <c r="AU158" s="193" t="s">
        <v>82</v>
      </c>
      <c r="AY158" s="19" t="s">
        <v>257</v>
      </c>
      <c r="BE158" s="194">
        <f>IF(N158="základní",J158,0)</f>
        <v>0</v>
      </c>
      <c r="BF158" s="194">
        <f>IF(N158="snížená",J158,0)</f>
        <v>0</v>
      </c>
      <c r="BG158" s="194">
        <f>IF(N158="zákl. přenesená",J158,0)</f>
        <v>0</v>
      </c>
      <c r="BH158" s="194">
        <f>IF(N158="sníž. přenesená",J158,0)</f>
        <v>0</v>
      </c>
      <c r="BI158" s="194">
        <f>IF(N158="nulová",J158,0)</f>
        <v>0</v>
      </c>
      <c r="BJ158" s="19" t="s">
        <v>82</v>
      </c>
      <c r="BK158" s="194">
        <f>ROUND(I158*H158,2)</f>
        <v>0</v>
      </c>
      <c r="BL158" s="19" t="s">
        <v>108</v>
      </c>
      <c r="BM158" s="193" t="s">
        <v>462</v>
      </c>
    </row>
    <row r="159" s="2" customFormat="1">
      <c r="A159" s="38"/>
      <c r="B159" s="39"/>
      <c r="C159" s="38"/>
      <c r="D159" s="196" t="s">
        <v>1062</v>
      </c>
      <c r="E159" s="38"/>
      <c r="F159" s="237" t="s">
        <v>2554</v>
      </c>
      <c r="G159" s="38"/>
      <c r="H159" s="38"/>
      <c r="I159" s="238"/>
      <c r="J159" s="38"/>
      <c r="K159" s="38"/>
      <c r="L159" s="39"/>
      <c r="M159" s="239"/>
      <c r="N159" s="240"/>
      <c r="O159" s="77"/>
      <c r="P159" s="77"/>
      <c r="Q159" s="77"/>
      <c r="R159" s="77"/>
      <c r="S159" s="77"/>
      <c r="T159" s="78"/>
      <c r="U159" s="38"/>
      <c r="V159" s="38"/>
      <c r="W159" s="38"/>
      <c r="X159" s="38"/>
      <c r="Y159" s="38"/>
      <c r="Z159" s="38"/>
      <c r="AA159" s="38"/>
      <c r="AB159" s="38"/>
      <c r="AC159" s="38"/>
      <c r="AD159" s="38"/>
      <c r="AE159" s="38"/>
      <c r="AT159" s="19" t="s">
        <v>1062</v>
      </c>
      <c r="AU159" s="19" t="s">
        <v>82</v>
      </c>
    </row>
    <row r="160" s="2" customFormat="1" ht="21.75" customHeight="1">
      <c r="A160" s="38"/>
      <c r="B160" s="181"/>
      <c r="C160" s="182" t="s">
        <v>368</v>
      </c>
      <c r="D160" s="182" t="s">
        <v>259</v>
      </c>
      <c r="E160" s="183" t="s">
        <v>2557</v>
      </c>
      <c r="F160" s="184" t="s">
        <v>2558</v>
      </c>
      <c r="G160" s="185" t="s">
        <v>422</v>
      </c>
      <c r="H160" s="186">
        <v>13</v>
      </c>
      <c r="I160" s="187"/>
      <c r="J160" s="188">
        <f>ROUND(I160*H160,2)</f>
        <v>0</v>
      </c>
      <c r="K160" s="184" t="s">
        <v>2351</v>
      </c>
      <c r="L160" s="39"/>
      <c r="M160" s="189" t="s">
        <v>1</v>
      </c>
      <c r="N160" s="190" t="s">
        <v>40</v>
      </c>
      <c r="O160" s="77"/>
      <c r="P160" s="191">
        <f>O160*H160</f>
        <v>0</v>
      </c>
      <c r="Q160" s="191">
        <v>0</v>
      </c>
      <c r="R160" s="191">
        <f>Q160*H160</f>
        <v>0</v>
      </c>
      <c r="S160" s="191">
        <v>0</v>
      </c>
      <c r="T160" s="192">
        <f>S160*H160</f>
        <v>0</v>
      </c>
      <c r="U160" s="38"/>
      <c r="V160" s="38"/>
      <c r="W160" s="38"/>
      <c r="X160" s="38"/>
      <c r="Y160" s="38"/>
      <c r="Z160" s="38"/>
      <c r="AA160" s="38"/>
      <c r="AB160" s="38"/>
      <c r="AC160" s="38"/>
      <c r="AD160" s="38"/>
      <c r="AE160" s="38"/>
      <c r="AR160" s="193" t="s">
        <v>108</v>
      </c>
      <c r="AT160" s="193" t="s">
        <v>259</v>
      </c>
      <c r="AU160" s="193" t="s">
        <v>82</v>
      </c>
      <c r="AY160" s="19" t="s">
        <v>257</v>
      </c>
      <c r="BE160" s="194">
        <f>IF(N160="základní",J160,0)</f>
        <v>0</v>
      </c>
      <c r="BF160" s="194">
        <f>IF(N160="snížená",J160,0)</f>
        <v>0</v>
      </c>
      <c r="BG160" s="194">
        <f>IF(N160="zákl. přenesená",J160,0)</f>
        <v>0</v>
      </c>
      <c r="BH160" s="194">
        <f>IF(N160="sníž. přenesená",J160,0)</f>
        <v>0</v>
      </c>
      <c r="BI160" s="194">
        <f>IF(N160="nulová",J160,0)</f>
        <v>0</v>
      </c>
      <c r="BJ160" s="19" t="s">
        <v>82</v>
      </c>
      <c r="BK160" s="194">
        <f>ROUND(I160*H160,2)</f>
        <v>0</v>
      </c>
      <c r="BL160" s="19" t="s">
        <v>108</v>
      </c>
      <c r="BM160" s="193" t="s">
        <v>476</v>
      </c>
    </row>
    <row r="161" s="2" customFormat="1">
      <c r="A161" s="38"/>
      <c r="B161" s="39"/>
      <c r="C161" s="38"/>
      <c r="D161" s="196" t="s">
        <v>1062</v>
      </c>
      <c r="E161" s="38"/>
      <c r="F161" s="237" t="s">
        <v>2554</v>
      </c>
      <c r="G161" s="38"/>
      <c r="H161" s="38"/>
      <c r="I161" s="238"/>
      <c r="J161" s="38"/>
      <c r="K161" s="38"/>
      <c r="L161" s="39"/>
      <c r="M161" s="239"/>
      <c r="N161" s="240"/>
      <c r="O161" s="77"/>
      <c r="P161" s="77"/>
      <c r="Q161" s="77"/>
      <c r="R161" s="77"/>
      <c r="S161" s="77"/>
      <c r="T161" s="78"/>
      <c r="U161" s="38"/>
      <c r="V161" s="38"/>
      <c r="W161" s="38"/>
      <c r="X161" s="38"/>
      <c r="Y161" s="38"/>
      <c r="Z161" s="38"/>
      <c r="AA161" s="38"/>
      <c r="AB161" s="38"/>
      <c r="AC161" s="38"/>
      <c r="AD161" s="38"/>
      <c r="AE161" s="38"/>
      <c r="AT161" s="19" t="s">
        <v>1062</v>
      </c>
      <c r="AU161" s="19" t="s">
        <v>82</v>
      </c>
    </row>
    <row r="162" s="2" customFormat="1" ht="24.15" customHeight="1">
      <c r="A162" s="38"/>
      <c r="B162" s="181"/>
      <c r="C162" s="182" t="s">
        <v>374</v>
      </c>
      <c r="D162" s="182" t="s">
        <v>259</v>
      </c>
      <c r="E162" s="183" t="s">
        <v>2559</v>
      </c>
      <c r="F162" s="184" t="s">
        <v>2560</v>
      </c>
      <c r="G162" s="185" t="s">
        <v>2365</v>
      </c>
      <c r="H162" s="186">
        <v>4</v>
      </c>
      <c r="I162" s="187"/>
      <c r="J162" s="188">
        <f>ROUND(I162*H162,2)</f>
        <v>0</v>
      </c>
      <c r="K162" s="184" t="s">
        <v>2351</v>
      </c>
      <c r="L162" s="39"/>
      <c r="M162" s="189" t="s">
        <v>1</v>
      </c>
      <c r="N162" s="190" t="s">
        <v>40</v>
      </c>
      <c r="O162" s="77"/>
      <c r="P162" s="191">
        <f>O162*H162</f>
        <v>0</v>
      </c>
      <c r="Q162" s="191">
        <v>0</v>
      </c>
      <c r="R162" s="191">
        <f>Q162*H162</f>
        <v>0</v>
      </c>
      <c r="S162" s="191">
        <v>0</v>
      </c>
      <c r="T162" s="192">
        <f>S162*H162</f>
        <v>0</v>
      </c>
      <c r="U162" s="38"/>
      <c r="V162" s="38"/>
      <c r="W162" s="38"/>
      <c r="X162" s="38"/>
      <c r="Y162" s="38"/>
      <c r="Z162" s="38"/>
      <c r="AA162" s="38"/>
      <c r="AB162" s="38"/>
      <c r="AC162" s="38"/>
      <c r="AD162" s="38"/>
      <c r="AE162" s="38"/>
      <c r="AR162" s="193" t="s">
        <v>108</v>
      </c>
      <c r="AT162" s="193" t="s">
        <v>259</v>
      </c>
      <c r="AU162" s="193" t="s">
        <v>82</v>
      </c>
      <c r="AY162" s="19" t="s">
        <v>257</v>
      </c>
      <c r="BE162" s="194">
        <f>IF(N162="základní",J162,0)</f>
        <v>0</v>
      </c>
      <c r="BF162" s="194">
        <f>IF(N162="snížená",J162,0)</f>
        <v>0</v>
      </c>
      <c r="BG162" s="194">
        <f>IF(N162="zákl. přenesená",J162,0)</f>
        <v>0</v>
      </c>
      <c r="BH162" s="194">
        <f>IF(N162="sníž. přenesená",J162,0)</f>
        <v>0</v>
      </c>
      <c r="BI162" s="194">
        <f>IF(N162="nulová",J162,0)</f>
        <v>0</v>
      </c>
      <c r="BJ162" s="19" t="s">
        <v>82</v>
      </c>
      <c r="BK162" s="194">
        <f>ROUND(I162*H162,2)</f>
        <v>0</v>
      </c>
      <c r="BL162" s="19" t="s">
        <v>108</v>
      </c>
      <c r="BM162" s="193" t="s">
        <v>490</v>
      </c>
    </row>
    <row r="163" s="2" customFormat="1">
      <c r="A163" s="38"/>
      <c r="B163" s="39"/>
      <c r="C163" s="38"/>
      <c r="D163" s="196" t="s">
        <v>1062</v>
      </c>
      <c r="E163" s="38"/>
      <c r="F163" s="237" t="s">
        <v>2530</v>
      </c>
      <c r="G163" s="38"/>
      <c r="H163" s="38"/>
      <c r="I163" s="238"/>
      <c r="J163" s="38"/>
      <c r="K163" s="38"/>
      <c r="L163" s="39"/>
      <c r="M163" s="239"/>
      <c r="N163" s="240"/>
      <c r="O163" s="77"/>
      <c r="P163" s="77"/>
      <c r="Q163" s="77"/>
      <c r="R163" s="77"/>
      <c r="S163" s="77"/>
      <c r="T163" s="78"/>
      <c r="U163" s="38"/>
      <c r="V163" s="38"/>
      <c r="W163" s="38"/>
      <c r="X163" s="38"/>
      <c r="Y163" s="38"/>
      <c r="Z163" s="38"/>
      <c r="AA163" s="38"/>
      <c r="AB163" s="38"/>
      <c r="AC163" s="38"/>
      <c r="AD163" s="38"/>
      <c r="AE163" s="38"/>
      <c r="AT163" s="19" t="s">
        <v>1062</v>
      </c>
      <c r="AU163" s="19" t="s">
        <v>82</v>
      </c>
    </row>
    <row r="164" s="2" customFormat="1" ht="33" customHeight="1">
      <c r="A164" s="38"/>
      <c r="B164" s="181"/>
      <c r="C164" s="182" t="s">
        <v>379</v>
      </c>
      <c r="D164" s="182" t="s">
        <v>259</v>
      </c>
      <c r="E164" s="183" t="s">
        <v>2561</v>
      </c>
      <c r="F164" s="184" t="s">
        <v>2562</v>
      </c>
      <c r="G164" s="185" t="s">
        <v>2365</v>
      </c>
      <c r="H164" s="186">
        <v>1</v>
      </c>
      <c r="I164" s="187"/>
      <c r="J164" s="188">
        <f>ROUND(I164*H164,2)</f>
        <v>0</v>
      </c>
      <c r="K164" s="184" t="s">
        <v>2351</v>
      </c>
      <c r="L164" s="39"/>
      <c r="M164" s="189" t="s">
        <v>1</v>
      </c>
      <c r="N164" s="190" t="s">
        <v>40</v>
      </c>
      <c r="O164" s="77"/>
      <c r="P164" s="191">
        <f>O164*H164</f>
        <v>0</v>
      </c>
      <c r="Q164" s="191">
        <v>0</v>
      </c>
      <c r="R164" s="191">
        <f>Q164*H164</f>
        <v>0</v>
      </c>
      <c r="S164" s="191">
        <v>0</v>
      </c>
      <c r="T164" s="192">
        <f>S164*H164</f>
        <v>0</v>
      </c>
      <c r="U164" s="38"/>
      <c r="V164" s="38"/>
      <c r="W164" s="38"/>
      <c r="X164" s="38"/>
      <c r="Y164" s="38"/>
      <c r="Z164" s="38"/>
      <c r="AA164" s="38"/>
      <c r="AB164" s="38"/>
      <c r="AC164" s="38"/>
      <c r="AD164" s="38"/>
      <c r="AE164" s="38"/>
      <c r="AR164" s="193" t="s">
        <v>108</v>
      </c>
      <c r="AT164" s="193" t="s">
        <v>259</v>
      </c>
      <c r="AU164" s="193" t="s">
        <v>82</v>
      </c>
      <c r="AY164" s="19" t="s">
        <v>257</v>
      </c>
      <c r="BE164" s="194">
        <f>IF(N164="základní",J164,0)</f>
        <v>0</v>
      </c>
      <c r="BF164" s="194">
        <f>IF(N164="snížená",J164,0)</f>
        <v>0</v>
      </c>
      <c r="BG164" s="194">
        <f>IF(N164="zákl. přenesená",J164,0)</f>
        <v>0</v>
      </c>
      <c r="BH164" s="194">
        <f>IF(N164="sníž. přenesená",J164,0)</f>
        <v>0</v>
      </c>
      <c r="BI164" s="194">
        <f>IF(N164="nulová",J164,0)</f>
        <v>0</v>
      </c>
      <c r="BJ164" s="19" t="s">
        <v>82</v>
      </c>
      <c r="BK164" s="194">
        <f>ROUND(I164*H164,2)</f>
        <v>0</v>
      </c>
      <c r="BL164" s="19" t="s">
        <v>108</v>
      </c>
      <c r="BM164" s="193" t="s">
        <v>530</v>
      </c>
    </row>
    <row r="165" s="2" customFormat="1">
      <c r="A165" s="38"/>
      <c r="B165" s="39"/>
      <c r="C165" s="38"/>
      <c r="D165" s="196" t="s">
        <v>1062</v>
      </c>
      <c r="E165" s="38"/>
      <c r="F165" s="237" t="s">
        <v>2563</v>
      </c>
      <c r="G165" s="38"/>
      <c r="H165" s="38"/>
      <c r="I165" s="238"/>
      <c r="J165" s="38"/>
      <c r="K165" s="38"/>
      <c r="L165" s="39"/>
      <c r="M165" s="239"/>
      <c r="N165" s="240"/>
      <c r="O165" s="77"/>
      <c r="P165" s="77"/>
      <c r="Q165" s="77"/>
      <c r="R165" s="77"/>
      <c r="S165" s="77"/>
      <c r="T165" s="78"/>
      <c r="U165" s="38"/>
      <c r="V165" s="38"/>
      <c r="W165" s="38"/>
      <c r="X165" s="38"/>
      <c r="Y165" s="38"/>
      <c r="Z165" s="38"/>
      <c r="AA165" s="38"/>
      <c r="AB165" s="38"/>
      <c r="AC165" s="38"/>
      <c r="AD165" s="38"/>
      <c r="AE165" s="38"/>
      <c r="AT165" s="19" t="s">
        <v>1062</v>
      </c>
      <c r="AU165" s="19" t="s">
        <v>82</v>
      </c>
    </row>
    <row r="166" s="2" customFormat="1" ht="33" customHeight="1">
      <c r="A166" s="38"/>
      <c r="B166" s="181"/>
      <c r="C166" s="182" t="s">
        <v>388</v>
      </c>
      <c r="D166" s="182" t="s">
        <v>259</v>
      </c>
      <c r="E166" s="183" t="s">
        <v>2564</v>
      </c>
      <c r="F166" s="184" t="s">
        <v>2565</v>
      </c>
      <c r="G166" s="185" t="s">
        <v>2365</v>
      </c>
      <c r="H166" s="186">
        <v>7</v>
      </c>
      <c r="I166" s="187"/>
      <c r="J166" s="188">
        <f>ROUND(I166*H166,2)</f>
        <v>0</v>
      </c>
      <c r="K166" s="184" t="s">
        <v>2351</v>
      </c>
      <c r="L166" s="39"/>
      <c r="M166" s="189" t="s">
        <v>1</v>
      </c>
      <c r="N166" s="190" t="s">
        <v>40</v>
      </c>
      <c r="O166" s="77"/>
      <c r="P166" s="191">
        <f>O166*H166</f>
        <v>0</v>
      </c>
      <c r="Q166" s="191">
        <v>0</v>
      </c>
      <c r="R166" s="191">
        <f>Q166*H166</f>
        <v>0</v>
      </c>
      <c r="S166" s="191">
        <v>0</v>
      </c>
      <c r="T166" s="192">
        <f>S166*H166</f>
        <v>0</v>
      </c>
      <c r="U166" s="38"/>
      <c r="V166" s="38"/>
      <c r="W166" s="38"/>
      <c r="X166" s="38"/>
      <c r="Y166" s="38"/>
      <c r="Z166" s="38"/>
      <c r="AA166" s="38"/>
      <c r="AB166" s="38"/>
      <c r="AC166" s="38"/>
      <c r="AD166" s="38"/>
      <c r="AE166" s="38"/>
      <c r="AR166" s="193" t="s">
        <v>108</v>
      </c>
      <c r="AT166" s="193" t="s">
        <v>259</v>
      </c>
      <c r="AU166" s="193" t="s">
        <v>82</v>
      </c>
      <c r="AY166" s="19" t="s">
        <v>257</v>
      </c>
      <c r="BE166" s="194">
        <f>IF(N166="základní",J166,0)</f>
        <v>0</v>
      </c>
      <c r="BF166" s="194">
        <f>IF(N166="snížená",J166,0)</f>
        <v>0</v>
      </c>
      <c r="BG166" s="194">
        <f>IF(N166="zákl. přenesená",J166,0)</f>
        <v>0</v>
      </c>
      <c r="BH166" s="194">
        <f>IF(N166="sníž. přenesená",J166,0)</f>
        <v>0</v>
      </c>
      <c r="BI166" s="194">
        <f>IF(N166="nulová",J166,0)</f>
        <v>0</v>
      </c>
      <c r="BJ166" s="19" t="s">
        <v>82</v>
      </c>
      <c r="BK166" s="194">
        <f>ROUND(I166*H166,2)</f>
        <v>0</v>
      </c>
      <c r="BL166" s="19" t="s">
        <v>108</v>
      </c>
      <c r="BM166" s="193" t="s">
        <v>589</v>
      </c>
    </row>
    <row r="167" s="2" customFormat="1">
      <c r="A167" s="38"/>
      <c r="B167" s="39"/>
      <c r="C167" s="38"/>
      <c r="D167" s="196" t="s">
        <v>1062</v>
      </c>
      <c r="E167" s="38"/>
      <c r="F167" s="237" t="s">
        <v>2566</v>
      </c>
      <c r="G167" s="38"/>
      <c r="H167" s="38"/>
      <c r="I167" s="238"/>
      <c r="J167" s="38"/>
      <c r="K167" s="38"/>
      <c r="L167" s="39"/>
      <c r="M167" s="239"/>
      <c r="N167" s="240"/>
      <c r="O167" s="77"/>
      <c r="P167" s="77"/>
      <c r="Q167" s="77"/>
      <c r="R167" s="77"/>
      <c r="S167" s="77"/>
      <c r="T167" s="78"/>
      <c r="U167" s="38"/>
      <c r="V167" s="38"/>
      <c r="W167" s="38"/>
      <c r="X167" s="38"/>
      <c r="Y167" s="38"/>
      <c r="Z167" s="38"/>
      <c r="AA167" s="38"/>
      <c r="AB167" s="38"/>
      <c r="AC167" s="38"/>
      <c r="AD167" s="38"/>
      <c r="AE167" s="38"/>
      <c r="AT167" s="19" t="s">
        <v>1062</v>
      </c>
      <c r="AU167" s="19" t="s">
        <v>82</v>
      </c>
    </row>
    <row r="168" s="2" customFormat="1" ht="33" customHeight="1">
      <c r="A168" s="38"/>
      <c r="B168" s="181"/>
      <c r="C168" s="182" t="s">
        <v>7</v>
      </c>
      <c r="D168" s="182" t="s">
        <v>259</v>
      </c>
      <c r="E168" s="183" t="s">
        <v>2567</v>
      </c>
      <c r="F168" s="184" t="s">
        <v>2568</v>
      </c>
      <c r="G168" s="185" t="s">
        <v>2365</v>
      </c>
      <c r="H168" s="186">
        <v>9</v>
      </c>
      <c r="I168" s="187"/>
      <c r="J168" s="188">
        <f>ROUND(I168*H168,2)</f>
        <v>0</v>
      </c>
      <c r="K168" s="184" t="s">
        <v>2351</v>
      </c>
      <c r="L168" s="39"/>
      <c r="M168" s="189" t="s">
        <v>1</v>
      </c>
      <c r="N168" s="190" t="s">
        <v>40</v>
      </c>
      <c r="O168" s="77"/>
      <c r="P168" s="191">
        <f>O168*H168</f>
        <v>0</v>
      </c>
      <c r="Q168" s="191">
        <v>0</v>
      </c>
      <c r="R168" s="191">
        <f>Q168*H168</f>
        <v>0</v>
      </c>
      <c r="S168" s="191">
        <v>0</v>
      </c>
      <c r="T168" s="192">
        <f>S168*H168</f>
        <v>0</v>
      </c>
      <c r="U168" s="38"/>
      <c r="V168" s="38"/>
      <c r="W168" s="38"/>
      <c r="X168" s="38"/>
      <c r="Y168" s="38"/>
      <c r="Z168" s="38"/>
      <c r="AA168" s="38"/>
      <c r="AB168" s="38"/>
      <c r="AC168" s="38"/>
      <c r="AD168" s="38"/>
      <c r="AE168" s="38"/>
      <c r="AR168" s="193" t="s">
        <v>108</v>
      </c>
      <c r="AT168" s="193" t="s">
        <v>259</v>
      </c>
      <c r="AU168" s="193" t="s">
        <v>82</v>
      </c>
      <c r="AY168" s="19" t="s">
        <v>257</v>
      </c>
      <c r="BE168" s="194">
        <f>IF(N168="základní",J168,0)</f>
        <v>0</v>
      </c>
      <c r="BF168" s="194">
        <f>IF(N168="snížená",J168,0)</f>
        <v>0</v>
      </c>
      <c r="BG168" s="194">
        <f>IF(N168="zákl. přenesená",J168,0)</f>
        <v>0</v>
      </c>
      <c r="BH168" s="194">
        <f>IF(N168="sníž. přenesená",J168,0)</f>
        <v>0</v>
      </c>
      <c r="BI168" s="194">
        <f>IF(N168="nulová",J168,0)</f>
        <v>0</v>
      </c>
      <c r="BJ168" s="19" t="s">
        <v>82</v>
      </c>
      <c r="BK168" s="194">
        <f>ROUND(I168*H168,2)</f>
        <v>0</v>
      </c>
      <c r="BL168" s="19" t="s">
        <v>108</v>
      </c>
      <c r="BM168" s="193" t="s">
        <v>599</v>
      </c>
    </row>
    <row r="169" s="2" customFormat="1">
      <c r="A169" s="38"/>
      <c r="B169" s="39"/>
      <c r="C169" s="38"/>
      <c r="D169" s="196" t="s">
        <v>1062</v>
      </c>
      <c r="E169" s="38"/>
      <c r="F169" s="237" t="s">
        <v>2569</v>
      </c>
      <c r="G169" s="38"/>
      <c r="H169" s="38"/>
      <c r="I169" s="238"/>
      <c r="J169" s="38"/>
      <c r="K169" s="38"/>
      <c r="L169" s="39"/>
      <c r="M169" s="239"/>
      <c r="N169" s="240"/>
      <c r="O169" s="77"/>
      <c r="P169" s="77"/>
      <c r="Q169" s="77"/>
      <c r="R169" s="77"/>
      <c r="S169" s="77"/>
      <c r="T169" s="78"/>
      <c r="U169" s="38"/>
      <c r="V169" s="38"/>
      <c r="W169" s="38"/>
      <c r="X169" s="38"/>
      <c r="Y169" s="38"/>
      <c r="Z169" s="38"/>
      <c r="AA169" s="38"/>
      <c r="AB169" s="38"/>
      <c r="AC169" s="38"/>
      <c r="AD169" s="38"/>
      <c r="AE169" s="38"/>
      <c r="AT169" s="19" t="s">
        <v>1062</v>
      </c>
      <c r="AU169" s="19" t="s">
        <v>82</v>
      </c>
    </row>
    <row r="170" s="2" customFormat="1" ht="24.15" customHeight="1">
      <c r="A170" s="38"/>
      <c r="B170" s="181"/>
      <c r="C170" s="182" t="s">
        <v>402</v>
      </c>
      <c r="D170" s="182" t="s">
        <v>259</v>
      </c>
      <c r="E170" s="183" t="s">
        <v>2570</v>
      </c>
      <c r="F170" s="184" t="s">
        <v>2571</v>
      </c>
      <c r="G170" s="185" t="s">
        <v>2365</v>
      </c>
      <c r="H170" s="186">
        <v>7</v>
      </c>
      <c r="I170" s="187"/>
      <c r="J170" s="188">
        <f>ROUND(I170*H170,2)</f>
        <v>0</v>
      </c>
      <c r="K170" s="184" t="s">
        <v>2351</v>
      </c>
      <c r="L170" s="39"/>
      <c r="M170" s="189" t="s">
        <v>1</v>
      </c>
      <c r="N170" s="190" t="s">
        <v>40</v>
      </c>
      <c r="O170" s="77"/>
      <c r="P170" s="191">
        <f>O170*H170</f>
        <v>0</v>
      </c>
      <c r="Q170" s="191">
        <v>0</v>
      </c>
      <c r="R170" s="191">
        <f>Q170*H170</f>
        <v>0</v>
      </c>
      <c r="S170" s="191">
        <v>0</v>
      </c>
      <c r="T170" s="192">
        <f>S170*H170</f>
        <v>0</v>
      </c>
      <c r="U170" s="38"/>
      <c r="V170" s="38"/>
      <c r="W170" s="38"/>
      <c r="X170" s="38"/>
      <c r="Y170" s="38"/>
      <c r="Z170" s="38"/>
      <c r="AA170" s="38"/>
      <c r="AB170" s="38"/>
      <c r="AC170" s="38"/>
      <c r="AD170" s="38"/>
      <c r="AE170" s="38"/>
      <c r="AR170" s="193" t="s">
        <v>108</v>
      </c>
      <c r="AT170" s="193" t="s">
        <v>259</v>
      </c>
      <c r="AU170" s="193" t="s">
        <v>82</v>
      </c>
      <c r="AY170" s="19" t="s">
        <v>257</v>
      </c>
      <c r="BE170" s="194">
        <f>IF(N170="základní",J170,0)</f>
        <v>0</v>
      </c>
      <c r="BF170" s="194">
        <f>IF(N170="snížená",J170,0)</f>
        <v>0</v>
      </c>
      <c r="BG170" s="194">
        <f>IF(N170="zákl. přenesená",J170,0)</f>
        <v>0</v>
      </c>
      <c r="BH170" s="194">
        <f>IF(N170="sníž. přenesená",J170,0)</f>
        <v>0</v>
      </c>
      <c r="BI170" s="194">
        <f>IF(N170="nulová",J170,0)</f>
        <v>0</v>
      </c>
      <c r="BJ170" s="19" t="s">
        <v>82</v>
      </c>
      <c r="BK170" s="194">
        <f>ROUND(I170*H170,2)</f>
        <v>0</v>
      </c>
      <c r="BL170" s="19" t="s">
        <v>108</v>
      </c>
      <c r="BM170" s="193" t="s">
        <v>609</v>
      </c>
    </row>
    <row r="171" s="2" customFormat="1">
      <c r="A171" s="38"/>
      <c r="B171" s="39"/>
      <c r="C171" s="38"/>
      <c r="D171" s="196" t="s">
        <v>1062</v>
      </c>
      <c r="E171" s="38"/>
      <c r="F171" s="237" t="s">
        <v>2572</v>
      </c>
      <c r="G171" s="38"/>
      <c r="H171" s="38"/>
      <c r="I171" s="238"/>
      <c r="J171" s="38"/>
      <c r="K171" s="38"/>
      <c r="L171" s="39"/>
      <c r="M171" s="239"/>
      <c r="N171" s="240"/>
      <c r="O171" s="77"/>
      <c r="P171" s="77"/>
      <c r="Q171" s="77"/>
      <c r="R171" s="77"/>
      <c r="S171" s="77"/>
      <c r="T171" s="78"/>
      <c r="U171" s="38"/>
      <c r="V171" s="38"/>
      <c r="W171" s="38"/>
      <c r="X171" s="38"/>
      <c r="Y171" s="38"/>
      <c r="Z171" s="38"/>
      <c r="AA171" s="38"/>
      <c r="AB171" s="38"/>
      <c r="AC171" s="38"/>
      <c r="AD171" s="38"/>
      <c r="AE171" s="38"/>
      <c r="AT171" s="19" t="s">
        <v>1062</v>
      </c>
      <c r="AU171" s="19" t="s">
        <v>82</v>
      </c>
    </row>
    <row r="172" s="2" customFormat="1" ht="24.15" customHeight="1">
      <c r="A172" s="38"/>
      <c r="B172" s="181"/>
      <c r="C172" s="182" t="s">
        <v>406</v>
      </c>
      <c r="D172" s="182" t="s">
        <v>259</v>
      </c>
      <c r="E172" s="183" t="s">
        <v>2573</v>
      </c>
      <c r="F172" s="184" t="s">
        <v>2574</v>
      </c>
      <c r="G172" s="185" t="s">
        <v>2365</v>
      </c>
      <c r="H172" s="186">
        <v>7</v>
      </c>
      <c r="I172" s="187"/>
      <c r="J172" s="188">
        <f>ROUND(I172*H172,2)</f>
        <v>0</v>
      </c>
      <c r="K172" s="184" t="s">
        <v>2351</v>
      </c>
      <c r="L172" s="39"/>
      <c r="M172" s="189" t="s">
        <v>1</v>
      </c>
      <c r="N172" s="190" t="s">
        <v>40</v>
      </c>
      <c r="O172" s="77"/>
      <c r="P172" s="191">
        <f>O172*H172</f>
        <v>0</v>
      </c>
      <c r="Q172" s="191">
        <v>0</v>
      </c>
      <c r="R172" s="191">
        <f>Q172*H172</f>
        <v>0</v>
      </c>
      <c r="S172" s="191">
        <v>0</v>
      </c>
      <c r="T172" s="192">
        <f>S172*H172</f>
        <v>0</v>
      </c>
      <c r="U172" s="38"/>
      <c r="V172" s="38"/>
      <c r="W172" s="38"/>
      <c r="X172" s="38"/>
      <c r="Y172" s="38"/>
      <c r="Z172" s="38"/>
      <c r="AA172" s="38"/>
      <c r="AB172" s="38"/>
      <c r="AC172" s="38"/>
      <c r="AD172" s="38"/>
      <c r="AE172" s="38"/>
      <c r="AR172" s="193" t="s">
        <v>108</v>
      </c>
      <c r="AT172" s="193" t="s">
        <v>259</v>
      </c>
      <c r="AU172" s="193" t="s">
        <v>82</v>
      </c>
      <c r="AY172" s="19" t="s">
        <v>257</v>
      </c>
      <c r="BE172" s="194">
        <f>IF(N172="základní",J172,0)</f>
        <v>0</v>
      </c>
      <c r="BF172" s="194">
        <f>IF(N172="snížená",J172,0)</f>
        <v>0</v>
      </c>
      <c r="BG172" s="194">
        <f>IF(N172="zákl. přenesená",J172,0)</f>
        <v>0</v>
      </c>
      <c r="BH172" s="194">
        <f>IF(N172="sníž. přenesená",J172,0)</f>
        <v>0</v>
      </c>
      <c r="BI172" s="194">
        <f>IF(N172="nulová",J172,0)</f>
        <v>0</v>
      </c>
      <c r="BJ172" s="19" t="s">
        <v>82</v>
      </c>
      <c r="BK172" s="194">
        <f>ROUND(I172*H172,2)</f>
        <v>0</v>
      </c>
      <c r="BL172" s="19" t="s">
        <v>108</v>
      </c>
      <c r="BM172" s="193" t="s">
        <v>622</v>
      </c>
    </row>
    <row r="173" s="2" customFormat="1">
      <c r="A173" s="38"/>
      <c r="B173" s="39"/>
      <c r="C173" s="38"/>
      <c r="D173" s="196" t="s">
        <v>1062</v>
      </c>
      <c r="E173" s="38"/>
      <c r="F173" s="237" t="s">
        <v>2575</v>
      </c>
      <c r="G173" s="38"/>
      <c r="H173" s="38"/>
      <c r="I173" s="238"/>
      <c r="J173" s="38"/>
      <c r="K173" s="38"/>
      <c r="L173" s="39"/>
      <c r="M173" s="239"/>
      <c r="N173" s="240"/>
      <c r="O173" s="77"/>
      <c r="P173" s="77"/>
      <c r="Q173" s="77"/>
      <c r="R173" s="77"/>
      <c r="S173" s="77"/>
      <c r="T173" s="78"/>
      <c r="U173" s="38"/>
      <c r="V173" s="38"/>
      <c r="W173" s="38"/>
      <c r="X173" s="38"/>
      <c r="Y173" s="38"/>
      <c r="Z173" s="38"/>
      <c r="AA173" s="38"/>
      <c r="AB173" s="38"/>
      <c r="AC173" s="38"/>
      <c r="AD173" s="38"/>
      <c r="AE173" s="38"/>
      <c r="AT173" s="19" t="s">
        <v>1062</v>
      </c>
      <c r="AU173" s="19" t="s">
        <v>82</v>
      </c>
    </row>
    <row r="174" s="2" customFormat="1" ht="24.15" customHeight="1">
      <c r="A174" s="38"/>
      <c r="B174" s="181"/>
      <c r="C174" s="182" t="s">
        <v>413</v>
      </c>
      <c r="D174" s="182" t="s">
        <v>259</v>
      </c>
      <c r="E174" s="183" t="s">
        <v>2576</v>
      </c>
      <c r="F174" s="184" t="s">
        <v>2577</v>
      </c>
      <c r="G174" s="185" t="s">
        <v>2365</v>
      </c>
      <c r="H174" s="186">
        <v>4</v>
      </c>
      <c r="I174" s="187"/>
      <c r="J174" s="188">
        <f>ROUND(I174*H174,2)</f>
        <v>0</v>
      </c>
      <c r="K174" s="184" t="s">
        <v>2351</v>
      </c>
      <c r="L174" s="39"/>
      <c r="M174" s="189" t="s">
        <v>1</v>
      </c>
      <c r="N174" s="190" t="s">
        <v>40</v>
      </c>
      <c r="O174" s="77"/>
      <c r="P174" s="191">
        <f>O174*H174</f>
        <v>0</v>
      </c>
      <c r="Q174" s="191">
        <v>0</v>
      </c>
      <c r="R174" s="191">
        <f>Q174*H174</f>
        <v>0</v>
      </c>
      <c r="S174" s="191">
        <v>0</v>
      </c>
      <c r="T174" s="192">
        <f>S174*H174</f>
        <v>0</v>
      </c>
      <c r="U174" s="38"/>
      <c r="V174" s="38"/>
      <c r="W174" s="38"/>
      <c r="X174" s="38"/>
      <c r="Y174" s="38"/>
      <c r="Z174" s="38"/>
      <c r="AA174" s="38"/>
      <c r="AB174" s="38"/>
      <c r="AC174" s="38"/>
      <c r="AD174" s="38"/>
      <c r="AE174" s="38"/>
      <c r="AR174" s="193" t="s">
        <v>108</v>
      </c>
      <c r="AT174" s="193" t="s">
        <v>259</v>
      </c>
      <c r="AU174" s="193" t="s">
        <v>82</v>
      </c>
      <c r="AY174" s="19" t="s">
        <v>257</v>
      </c>
      <c r="BE174" s="194">
        <f>IF(N174="základní",J174,0)</f>
        <v>0</v>
      </c>
      <c r="BF174" s="194">
        <f>IF(N174="snížená",J174,0)</f>
        <v>0</v>
      </c>
      <c r="BG174" s="194">
        <f>IF(N174="zákl. přenesená",J174,0)</f>
        <v>0</v>
      </c>
      <c r="BH174" s="194">
        <f>IF(N174="sníž. přenesená",J174,0)</f>
        <v>0</v>
      </c>
      <c r="BI174" s="194">
        <f>IF(N174="nulová",J174,0)</f>
        <v>0</v>
      </c>
      <c r="BJ174" s="19" t="s">
        <v>82</v>
      </c>
      <c r="BK174" s="194">
        <f>ROUND(I174*H174,2)</f>
        <v>0</v>
      </c>
      <c r="BL174" s="19" t="s">
        <v>108</v>
      </c>
      <c r="BM174" s="193" t="s">
        <v>647</v>
      </c>
    </row>
    <row r="175" s="2" customFormat="1">
      <c r="A175" s="38"/>
      <c r="B175" s="39"/>
      <c r="C175" s="38"/>
      <c r="D175" s="196" t="s">
        <v>1062</v>
      </c>
      <c r="E175" s="38"/>
      <c r="F175" s="237" t="s">
        <v>2578</v>
      </c>
      <c r="G175" s="38"/>
      <c r="H175" s="38"/>
      <c r="I175" s="238"/>
      <c r="J175" s="38"/>
      <c r="K175" s="38"/>
      <c r="L175" s="39"/>
      <c r="M175" s="239"/>
      <c r="N175" s="240"/>
      <c r="O175" s="77"/>
      <c r="P175" s="77"/>
      <c r="Q175" s="77"/>
      <c r="R175" s="77"/>
      <c r="S175" s="77"/>
      <c r="T175" s="78"/>
      <c r="U175" s="38"/>
      <c r="V175" s="38"/>
      <c r="W175" s="38"/>
      <c r="X175" s="38"/>
      <c r="Y175" s="38"/>
      <c r="Z175" s="38"/>
      <c r="AA175" s="38"/>
      <c r="AB175" s="38"/>
      <c r="AC175" s="38"/>
      <c r="AD175" s="38"/>
      <c r="AE175" s="38"/>
      <c r="AT175" s="19" t="s">
        <v>1062</v>
      </c>
      <c r="AU175" s="19" t="s">
        <v>82</v>
      </c>
    </row>
    <row r="176" s="2" customFormat="1" ht="24.15" customHeight="1">
      <c r="A176" s="38"/>
      <c r="B176" s="181"/>
      <c r="C176" s="182" t="s">
        <v>419</v>
      </c>
      <c r="D176" s="182" t="s">
        <v>259</v>
      </c>
      <c r="E176" s="183" t="s">
        <v>2579</v>
      </c>
      <c r="F176" s="184" t="s">
        <v>2580</v>
      </c>
      <c r="G176" s="185" t="s">
        <v>2365</v>
      </c>
      <c r="H176" s="186">
        <v>17</v>
      </c>
      <c r="I176" s="187"/>
      <c r="J176" s="188">
        <f>ROUND(I176*H176,2)</f>
        <v>0</v>
      </c>
      <c r="K176" s="184" t="s">
        <v>2351</v>
      </c>
      <c r="L176" s="39"/>
      <c r="M176" s="189" t="s">
        <v>1</v>
      </c>
      <c r="N176" s="190" t="s">
        <v>40</v>
      </c>
      <c r="O176" s="77"/>
      <c r="P176" s="191">
        <f>O176*H176</f>
        <v>0</v>
      </c>
      <c r="Q176" s="191">
        <v>0</v>
      </c>
      <c r="R176" s="191">
        <f>Q176*H176</f>
        <v>0</v>
      </c>
      <c r="S176" s="191">
        <v>0</v>
      </c>
      <c r="T176" s="192">
        <f>S176*H176</f>
        <v>0</v>
      </c>
      <c r="U176" s="38"/>
      <c r="V176" s="38"/>
      <c r="W176" s="38"/>
      <c r="X176" s="38"/>
      <c r="Y176" s="38"/>
      <c r="Z176" s="38"/>
      <c r="AA176" s="38"/>
      <c r="AB176" s="38"/>
      <c r="AC176" s="38"/>
      <c r="AD176" s="38"/>
      <c r="AE176" s="38"/>
      <c r="AR176" s="193" t="s">
        <v>108</v>
      </c>
      <c r="AT176" s="193" t="s">
        <v>259</v>
      </c>
      <c r="AU176" s="193" t="s">
        <v>82</v>
      </c>
      <c r="AY176" s="19" t="s">
        <v>257</v>
      </c>
      <c r="BE176" s="194">
        <f>IF(N176="základní",J176,0)</f>
        <v>0</v>
      </c>
      <c r="BF176" s="194">
        <f>IF(N176="snížená",J176,0)</f>
        <v>0</v>
      </c>
      <c r="BG176" s="194">
        <f>IF(N176="zákl. přenesená",J176,0)</f>
        <v>0</v>
      </c>
      <c r="BH176" s="194">
        <f>IF(N176="sníž. přenesená",J176,0)</f>
        <v>0</v>
      </c>
      <c r="BI176" s="194">
        <f>IF(N176="nulová",J176,0)</f>
        <v>0</v>
      </c>
      <c r="BJ176" s="19" t="s">
        <v>82</v>
      </c>
      <c r="BK176" s="194">
        <f>ROUND(I176*H176,2)</f>
        <v>0</v>
      </c>
      <c r="BL176" s="19" t="s">
        <v>108</v>
      </c>
      <c r="BM176" s="193" t="s">
        <v>659</v>
      </c>
    </row>
    <row r="177" s="2" customFormat="1">
      <c r="A177" s="38"/>
      <c r="B177" s="39"/>
      <c r="C177" s="38"/>
      <c r="D177" s="196" t="s">
        <v>1062</v>
      </c>
      <c r="E177" s="38"/>
      <c r="F177" s="237" t="s">
        <v>2578</v>
      </c>
      <c r="G177" s="38"/>
      <c r="H177" s="38"/>
      <c r="I177" s="238"/>
      <c r="J177" s="38"/>
      <c r="K177" s="38"/>
      <c r="L177" s="39"/>
      <c r="M177" s="239"/>
      <c r="N177" s="240"/>
      <c r="O177" s="77"/>
      <c r="P177" s="77"/>
      <c r="Q177" s="77"/>
      <c r="R177" s="77"/>
      <c r="S177" s="77"/>
      <c r="T177" s="78"/>
      <c r="U177" s="38"/>
      <c r="V177" s="38"/>
      <c r="W177" s="38"/>
      <c r="X177" s="38"/>
      <c r="Y177" s="38"/>
      <c r="Z177" s="38"/>
      <c r="AA177" s="38"/>
      <c r="AB177" s="38"/>
      <c r="AC177" s="38"/>
      <c r="AD177" s="38"/>
      <c r="AE177" s="38"/>
      <c r="AT177" s="19" t="s">
        <v>1062</v>
      </c>
      <c r="AU177" s="19" t="s">
        <v>82</v>
      </c>
    </row>
    <row r="178" s="2" customFormat="1" ht="37.8" customHeight="1">
      <c r="A178" s="38"/>
      <c r="B178" s="181"/>
      <c r="C178" s="182" t="s">
        <v>427</v>
      </c>
      <c r="D178" s="182" t="s">
        <v>259</v>
      </c>
      <c r="E178" s="183" t="s">
        <v>2581</v>
      </c>
      <c r="F178" s="184" t="s">
        <v>2582</v>
      </c>
      <c r="G178" s="185" t="s">
        <v>1799</v>
      </c>
      <c r="H178" s="186">
        <v>108</v>
      </c>
      <c r="I178" s="187"/>
      <c r="J178" s="188">
        <f>ROUND(I178*H178,2)</f>
        <v>0</v>
      </c>
      <c r="K178" s="184" t="s">
        <v>2351</v>
      </c>
      <c r="L178" s="39"/>
      <c r="M178" s="189" t="s">
        <v>1</v>
      </c>
      <c r="N178" s="190" t="s">
        <v>40</v>
      </c>
      <c r="O178" s="77"/>
      <c r="P178" s="191">
        <f>O178*H178</f>
        <v>0</v>
      </c>
      <c r="Q178" s="191">
        <v>0</v>
      </c>
      <c r="R178" s="191">
        <f>Q178*H178</f>
        <v>0</v>
      </c>
      <c r="S178" s="191">
        <v>0</v>
      </c>
      <c r="T178" s="192">
        <f>S178*H178</f>
        <v>0</v>
      </c>
      <c r="U178" s="38"/>
      <c r="V178" s="38"/>
      <c r="W178" s="38"/>
      <c r="X178" s="38"/>
      <c r="Y178" s="38"/>
      <c r="Z178" s="38"/>
      <c r="AA178" s="38"/>
      <c r="AB178" s="38"/>
      <c r="AC178" s="38"/>
      <c r="AD178" s="38"/>
      <c r="AE178" s="38"/>
      <c r="AR178" s="193" t="s">
        <v>108</v>
      </c>
      <c r="AT178" s="193" t="s">
        <v>259</v>
      </c>
      <c r="AU178" s="193" t="s">
        <v>82</v>
      </c>
      <c r="AY178" s="19" t="s">
        <v>257</v>
      </c>
      <c r="BE178" s="194">
        <f>IF(N178="základní",J178,0)</f>
        <v>0</v>
      </c>
      <c r="BF178" s="194">
        <f>IF(N178="snížená",J178,0)</f>
        <v>0</v>
      </c>
      <c r="BG178" s="194">
        <f>IF(N178="zákl. přenesená",J178,0)</f>
        <v>0</v>
      </c>
      <c r="BH178" s="194">
        <f>IF(N178="sníž. přenesená",J178,0)</f>
        <v>0</v>
      </c>
      <c r="BI178" s="194">
        <f>IF(N178="nulová",J178,0)</f>
        <v>0</v>
      </c>
      <c r="BJ178" s="19" t="s">
        <v>82</v>
      </c>
      <c r="BK178" s="194">
        <f>ROUND(I178*H178,2)</f>
        <v>0</v>
      </c>
      <c r="BL178" s="19" t="s">
        <v>108</v>
      </c>
      <c r="BM178" s="193" t="s">
        <v>671</v>
      </c>
    </row>
    <row r="179" s="2" customFormat="1">
      <c r="A179" s="38"/>
      <c r="B179" s="39"/>
      <c r="C179" s="38"/>
      <c r="D179" s="196" t="s">
        <v>1062</v>
      </c>
      <c r="E179" s="38"/>
      <c r="F179" s="237" t="s">
        <v>2583</v>
      </c>
      <c r="G179" s="38"/>
      <c r="H179" s="38"/>
      <c r="I179" s="238"/>
      <c r="J179" s="38"/>
      <c r="K179" s="38"/>
      <c r="L179" s="39"/>
      <c r="M179" s="239"/>
      <c r="N179" s="240"/>
      <c r="O179" s="77"/>
      <c r="P179" s="77"/>
      <c r="Q179" s="77"/>
      <c r="R179" s="77"/>
      <c r="S179" s="77"/>
      <c r="T179" s="78"/>
      <c r="U179" s="38"/>
      <c r="V179" s="38"/>
      <c r="W179" s="38"/>
      <c r="X179" s="38"/>
      <c r="Y179" s="38"/>
      <c r="Z179" s="38"/>
      <c r="AA179" s="38"/>
      <c r="AB179" s="38"/>
      <c r="AC179" s="38"/>
      <c r="AD179" s="38"/>
      <c r="AE179" s="38"/>
      <c r="AT179" s="19" t="s">
        <v>1062</v>
      </c>
      <c r="AU179" s="19" t="s">
        <v>82</v>
      </c>
    </row>
    <row r="180" s="2" customFormat="1" ht="21.75" customHeight="1">
      <c r="A180" s="38"/>
      <c r="B180" s="181"/>
      <c r="C180" s="182" t="s">
        <v>433</v>
      </c>
      <c r="D180" s="182" t="s">
        <v>259</v>
      </c>
      <c r="E180" s="183" t="s">
        <v>2584</v>
      </c>
      <c r="F180" s="184" t="s">
        <v>2585</v>
      </c>
      <c r="G180" s="185" t="s">
        <v>774</v>
      </c>
      <c r="H180" s="186">
        <v>7</v>
      </c>
      <c r="I180" s="187"/>
      <c r="J180" s="188">
        <f>ROUND(I180*H180,2)</f>
        <v>0</v>
      </c>
      <c r="K180" s="184" t="s">
        <v>2351</v>
      </c>
      <c r="L180" s="39"/>
      <c r="M180" s="189" t="s">
        <v>1</v>
      </c>
      <c r="N180" s="190" t="s">
        <v>40</v>
      </c>
      <c r="O180" s="77"/>
      <c r="P180" s="191">
        <f>O180*H180</f>
        <v>0</v>
      </c>
      <c r="Q180" s="191">
        <v>0</v>
      </c>
      <c r="R180" s="191">
        <f>Q180*H180</f>
        <v>0</v>
      </c>
      <c r="S180" s="191">
        <v>0</v>
      </c>
      <c r="T180" s="192">
        <f>S180*H180</f>
        <v>0</v>
      </c>
      <c r="U180" s="38"/>
      <c r="V180" s="38"/>
      <c r="W180" s="38"/>
      <c r="X180" s="38"/>
      <c r="Y180" s="38"/>
      <c r="Z180" s="38"/>
      <c r="AA180" s="38"/>
      <c r="AB180" s="38"/>
      <c r="AC180" s="38"/>
      <c r="AD180" s="38"/>
      <c r="AE180" s="38"/>
      <c r="AR180" s="193" t="s">
        <v>108</v>
      </c>
      <c r="AT180" s="193" t="s">
        <v>259</v>
      </c>
      <c r="AU180" s="193" t="s">
        <v>82</v>
      </c>
      <c r="AY180" s="19" t="s">
        <v>257</v>
      </c>
      <c r="BE180" s="194">
        <f>IF(N180="základní",J180,0)</f>
        <v>0</v>
      </c>
      <c r="BF180" s="194">
        <f>IF(N180="snížená",J180,0)</f>
        <v>0</v>
      </c>
      <c r="BG180" s="194">
        <f>IF(N180="zákl. přenesená",J180,0)</f>
        <v>0</v>
      </c>
      <c r="BH180" s="194">
        <f>IF(N180="sníž. přenesená",J180,0)</f>
        <v>0</v>
      </c>
      <c r="BI180" s="194">
        <f>IF(N180="nulová",J180,0)</f>
        <v>0</v>
      </c>
      <c r="BJ180" s="19" t="s">
        <v>82</v>
      </c>
      <c r="BK180" s="194">
        <f>ROUND(I180*H180,2)</f>
        <v>0</v>
      </c>
      <c r="BL180" s="19" t="s">
        <v>108</v>
      </c>
      <c r="BM180" s="193" t="s">
        <v>682</v>
      </c>
    </row>
    <row r="181" s="2" customFormat="1">
      <c r="A181" s="38"/>
      <c r="B181" s="39"/>
      <c r="C181" s="38"/>
      <c r="D181" s="196" t="s">
        <v>1062</v>
      </c>
      <c r="E181" s="38"/>
      <c r="F181" s="237" t="s">
        <v>2586</v>
      </c>
      <c r="G181" s="38"/>
      <c r="H181" s="38"/>
      <c r="I181" s="238"/>
      <c r="J181" s="38"/>
      <c r="K181" s="38"/>
      <c r="L181" s="39"/>
      <c r="M181" s="239"/>
      <c r="N181" s="240"/>
      <c r="O181" s="77"/>
      <c r="P181" s="77"/>
      <c r="Q181" s="77"/>
      <c r="R181" s="77"/>
      <c r="S181" s="77"/>
      <c r="T181" s="78"/>
      <c r="U181" s="38"/>
      <c r="V181" s="38"/>
      <c r="W181" s="38"/>
      <c r="X181" s="38"/>
      <c r="Y181" s="38"/>
      <c r="Z181" s="38"/>
      <c r="AA181" s="38"/>
      <c r="AB181" s="38"/>
      <c r="AC181" s="38"/>
      <c r="AD181" s="38"/>
      <c r="AE181" s="38"/>
      <c r="AT181" s="19" t="s">
        <v>1062</v>
      </c>
      <c r="AU181" s="19" t="s">
        <v>82</v>
      </c>
    </row>
    <row r="182" s="2" customFormat="1" ht="16.5" customHeight="1">
      <c r="A182" s="38"/>
      <c r="B182" s="181"/>
      <c r="C182" s="182" t="s">
        <v>439</v>
      </c>
      <c r="D182" s="182" t="s">
        <v>259</v>
      </c>
      <c r="E182" s="183" t="s">
        <v>2587</v>
      </c>
      <c r="F182" s="184" t="s">
        <v>2588</v>
      </c>
      <c r="G182" s="185" t="s">
        <v>2417</v>
      </c>
      <c r="H182" s="186">
        <v>120</v>
      </c>
      <c r="I182" s="187"/>
      <c r="J182" s="188">
        <f>ROUND(I182*H182,2)</f>
        <v>0</v>
      </c>
      <c r="K182" s="184" t="s">
        <v>2355</v>
      </c>
      <c r="L182" s="39"/>
      <c r="M182" s="189" t="s">
        <v>1</v>
      </c>
      <c r="N182" s="190" t="s">
        <v>40</v>
      </c>
      <c r="O182" s="77"/>
      <c r="P182" s="191">
        <f>O182*H182</f>
        <v>0</v>
      </c>
      <c r="Q182" s="191">
        <v>0</v>
      </c>
      <c r="R182" s="191">
        <f>Q182*H182</f>
        <v>0</v>
      </c>
      <c r="S182" s="191">
        <v>0</v>
      </c>
      <c r="T182" s="192">
        <f>S182*H182</f>
        <v>0</v>
      </c>
      <c r="U182" s="38"/>
      <c r="V182" s="38"/>
      <c r="W182" s="38"/>
      <c r="X182" s="38"/>
      <c r="Y182" s="38"/>
      <c r="Z182" s="38"/>
      <c r="AA182" s="38"/>
      <c r="AB182" s="38"/>
      <c r="AC182" s="38"/>
      <c r="AD182" s="38"/>
      <c r="AE182" s="38"/>
      <c r="AR182" s="193" t="s">
        <v>108</v>
      </c>
      <c r="AT182" s="193" t="s">
        <v>259</v>
      </c>
      <c r="AU182" s="193" t="s">
        <v>82</v>
      </c>
      <c r="AY182" s="19" t="s">
        <v>257</v>
      </c>
      <c r="BE182" s="194">
        <f>IF(N182="základní",J182,0)</f>
        <v>0</v>
      </c>
      <c r="BF182" s="194">
        <f>IF(N182="snížená",J182,0)</f>
        <v>0</v>
      </c>
      <c r="BG182" s="194">
        <f>IF(N182="zákl. přenesená",J182,0)</f>
        <v>0</v>
      </c>
      <c r="BH182" s="194">
        <f>IF(N182="sníž. přenesená",J182,0)</f>
        <v>0</v>
      </c>
      <c r="BI182" s="194">
        <f>IF(N182="nulová",J182,0)</f>
        <v>0</v>
      </c>
      <c r="BJ182" s="19" t="s">
        <v>82</v>
      </c>
      <c r="BK182" s="194">
        <f>ROUND(I182*H182,2)</f>
        <v>0</v>
      </c>
      <c r="BL182" s="19" t="s">
        <v>108</v>
      </c>
      <c r="BM182" s="193" t="s">
        <v>692</v>
      </c>
    </row>
    <row r="183" s="2" customFormat="1">
      <c r="A183" s="38"/>
      <c r="B183" s="39"/>
      <c r="C183" s="38"/>
      <c r="D183" s="196" t="s">
        <v>1062</v>
      </c>
      <c r="E183" s="38"/>
      <c r="F183" s="237" t="s">
        <v>2589</v>
      </c>
      <c r="G183" s="38"/>
      <c r="H183" s="38"/>
      <c r="I183" s="238"/>
      <c r="J183" s="38"/>
      <c r="K183" s="38"/>
      <c r="L183" s="39"/>
      <c r="M183" s="239"/>
      <c r="N183" s="240"/>
      <c r="O183" s="77"/>
      <c r="P183" s="77"/>
      <c r="Q183" s="77"/>
      <c r="R183" s="77"/>
      <c r="S183" s="77"/>
      <c r="T183" s="78"/>
      <c r="U183" s="38"/>
      <c r="V183" s="38"/>
      <c r="W183" s="38"/>
      <c r="X183" s="38"/>
      <c r="Y183" s="38"/>
      <c r="Z183" s="38"/>
      <c r="AA183" s="38"/>
      <c r="AB183" s="38"/>
      <c r="AC183" s="38"/>
      <c r="AD183" s="38"/>
      <c r="AE183" s="38"/>
      <c r="AT183" s="19" t="s">
        <v>1062</v>
      </c>
      <c r="AU183" s="19" t="s">
        <v>82</v>
      </c>
    </row>
    <row r="184" s="2" customFormat="1" ht="24.15" customHeight="1">
      <c r="A184" s="38"/>
      <c r="B184" s="181"/>
      <c r="C184" s="227" t="s">
        <v>443</v>
      </c>
      <c r="D184" s="227" t="s">
        <v>315</v>
      </c>
      <c r="E184" s="228" t="s">
        <v>2590</v>
      </c>
      <c r="F184" s="229" t="s">
        <v>2591</v>
      </c>
      <c r="G184" s="230" t="s">
        <v>493</v>
      </c>
      <c r="H184" s="231">
        <v>6</v>
      </c>
      <c r="I184" s="232"/>
      <c r="J184" s="233">
        <f>ROUND(I184*H184,2)</f>
        <v>0</v>
      </c>
      <c r="K184" s="229" t="s">
        <v>2355</v>
      </c>
      <c r="L184" s="234"/>
      <c r="M184" s="235" t="s">
        <v>1</v>
      </c>
      <c r="N184" s="236" t="s">
        <v>40</v>
      </c>
      <c r="O184" s="77"/>
      <c r="P184" s="191">
        <f>O184*H184</f>
        <v>0</v>
      </c>
      <c r="Q184" s="191">
        <v>0</v>
      </c>
      <c r="R184" s="191">
        <f>Q184*H184</f>
        <v>0</v>
      </c>
      <c r="S184" s="191">
        <v>0</v>
      </c>
      <c r="T184" s="192">
        <f>S184*H184</f>
        <v>0</v>
      </c>
      <c r="U184" s="38"/>
      <c r="V184" s="38"/>
      <c r="W184" s="38"/>
      <c r="X184" s="38"/>
      <c r="Y184" s="38"/>
      <c r="Z184" s="38"/>
      <c r="AA184" s="38"/>
      <c r="AB184" s="38"/>
      <c r="AC184" s="38"/>
      <c r="AD184" s="38"/>
      <c r="AE184" s="38"/>
      <c r="AR184" s="193" t="s">
        <v>307</v>
      </c>
      <c r="AT184" s="193" t="s">
        <v>315</v>
      </c>
      <c r="AU184" s="193" t="s">
        <v>82</v>
      </c>
      <c r="AY184" s="19" t="s">
        <v>257</v>
      </c>
      <c r="BE184" s="194">
        <f>IF(N184="základní",J184,0)</f>
        <v>0</v>
      </c>
      <c r="BF184" s="194">
        <f>IF(N184="snížená",J184,0)</f>
        <v>0</v>
      </c>
      <c r="BG184" s="194">
        <f>IF(N184="zákl. přenesená",J184,0)</f>
        <v>0</v>
      </c>
      <c r="BH184" s="194">
        <f>IF(N184="sníž. přenesená",J184,0)</f>
        <v>0</v>
      </c>
      <c r="BI184" s="194">
        <f>IF(N184="nulová",J184,0)</f>
        <v>0</v>
      </c>
      <c r="BJ184" s="19" t="s">
        <v>82</v>
      </c>
      <c r="BK184" s="194">
        <f>ROUND(I184*H184,2)</f>
        <v>0</v>
      </c>
      <c r="BL184" s="19" t="s">
        <v>108</v>
      </c>
      <c r="BM184" s="193" t="s">
        <v>711</v>
      </c>
    </row>
    <row r="185" s="2" customFormat="1">
      <c r="A185" s="38"/>
      <c r="B185" s="39"/>
      <c r="C185" s="38"/>
      <c r="D185" s="196" t="s">
        <v>1062</v>
      </c>
      <c r="E185" s="38"/>
      <c r="F185" s="237" t="s">
        <v>2583</v>
      </c>
      <c r="G185" s="38"/>
      <c r="H185" s="38"/>
      <c r="I185" s="238"/>
      <c r="J185" s="38"/>
      <c r="K185" s="38"/>
      <c r="L185" s="39"/>
      <c r="M185" s="239"/>
      <c r="N185" s="240"/>
      <c r="O185" s="77"/>
      <c r="P185" s="77"/>
      <c r="Q185" s="77"/>
      <c r="R185" s="77"/>
      <c r="S185" s="77"/>
      <c r="T185" s="78"/>
      <c r="U185" s="38"/>
      <c r="V185" s="38"/>
      <c r="W185" s="38"/>
      <c r="X185" s="38"/>
      <c r="Y185" s="38"/>
      <c r="Z185" s="38"/>
      <c r="AA185" s="38"/>
      <c r="AB185" s="38"/>
      <c r="AC185" s="38"/>
      <c r="AD185" s="38"/>
      <c r="AE185" s="38"/>
      <c r="AT185" s="19" t="s">
        <v>1062</v>
      </c>
      <c r="AU185" s="19" t="s">
        <v>82</v>
      </c>
    </row>
    <row r="186" s="2" customFormat="1" ht="66.75" customHeight="1">
      <c r="A186" s="38"/>
      <c r="B186" s="181"/>
      <c r="C186" s="227" t="s">
        <v>450</v>
      </c>
      <c r="D186" s="227" t="s">
        <v>315</v>
      </c>
      <c r="E186" s="228" t="s">
        <v>2592</v>
      </c>
      <c r="F186" s="229" t="s">
        <v>2593</v>
      </c>
      <c r="G186" s="230" t="s">
        <v>422</v>
      </c>
      <c r="H186" s="231">
        <v>251</v>
      </c>
      <c r="I186" s="232"/>
      <c r="J186" s="233">
        <f>ROUND(I186*H186,2)</f>
        <v>0</v>
      </c>
      <c r="K186" s="229" t="s">
        <v>2355</v>
      </c>
      <c r="L186" s="234"/>
      <c r="M186" s="235" t="s">
        <v>1</v>
      </c>
      <c r="N186" s="236" t="s">
        <v>40</v>
      </c>
      <c r="O186" s="77"/>
      <c r="P186" s="191">
        <f>O186*H186</f>
        <v>0</v>
      </c>
      <c r="Q186" s="191">
        <v>0</v>
      </c>
      <c r="R186" s="191">
        <f>Q186*H186</f>
        <v>0</v>
      </c>
      <c r="S186" s="191">
        <v>0</v>
      </c>
      <c r="T186" s="192">
        <f>S186*H186</f>
        <v>0</v>
      </c>
      <c r="U186" s="38"/>
      <c r="V186" s="38"/>
      <c r="W186" s="38"/>
      <c r="X186" s="38"/>
      <c r="Y186" s="38"/>
      <c r="Z186" s="38"/>
      <c r="AA186" s="38"/>
      <c r="AB186" s="38"/>
      <c r="AC186" s="38"/>
      <c r="AD186" s="38"/>
      <c r="AE186" s="38"/>
      <c r="AR186" s="193" t="s">
        <v>307</v>
      </c>
      <c r="AT186" s="193" t="s">
        <v>315</v>
      </c>
      <c r="AU186" s="193" t="s">
        <v>82</v>
      </c>
      <c r="AY186" s="19" t="s">
        <v>257</v>
      </c>
      <c r="BE186" s="194">
        <f>IF(N186="základní",J186,0)</f>
        <v>0</v>
      </c>
      <c r="BF186" s="194">
        <f>IF(N186="snížená",J186,0)</f>
        <v>0</v>
      </c>
      <c r="BG186" s="194">
        <f>IF(N186="zákl. přenesená",J186,0)</f>
        <v>0</v>
      </c>
      <c r="BH186" s="194">
        <f>IF(N186="sníž. přenesená",J186,0)</f>
        <v>0</v>
      </c>
      <c r="BI186" s="194">
        <f>IF(N186="nulová",J186,0)</f>
        <v>0</v>
      </c>
      <c r="BJ186" s="19" t="s">
        <v>82</v>
      </c>
      <c r="BK186" s="194">
        <f>ROUND(I186*H186,2)</f>
        <v>0</v>
      </c>
      <c r="BL186" s="19" t="s">
        <v>108</v>
      </c>
      <c r="BM186" s="193" t="s">
        <v>727</v>
      </c>
    </row>
    <row r="187" s="2" customFormat="1">
      <c r="A187" s="38"/>
      <c r="B187" s="39"/>
      <c r="C187" s="38"/>
      <c r="D187" s="196" t="s">
        <v>1062</v>
      </c>
      <c r="E187" s="38"/>
      <c r="F187" s="237" t="s">
        <v>2513</v>
      </c>
      <c r="G187" s="38"/>
      <c r="H187" s="38"/>
      <c r="I187" s="238"/>
      <c r="J187" s="38"/>
      <c r="K187" s="38"/>
      <c r="L187" s="39"/>
      <c r="M187" s="239"/>
      <c r="N187" s="240"/>
      <c r="O187" s="77"/>
      <c r="P187" s="77"/>
      <c r="Q187" s="77"/>
      <c r="R187" s="77"/>
      <c r="S187" s="77"/>
      <c r="T187" s="78"/>
      <c r="U187" s="38"/>
      <c r="V187" s="38"/>
      <c r="W187" s="38"/>
      <c r="X187" s="38"/>
      <c r="Y187" s="38"/>
      <c r="Z187" s="38"/>
      <c r="AA187" s="38"/>
      <c r="AB187" s="38"/>
      <c r="AC187" s="38"/>
      <c r="AD187" s="38"/>
      <c r="AE187" s="38"/>
      <c r="AT187" s="19" t="s">
        <v>1062</v>
      </c>
      <c r="AU187" s="19" t="s">
        <v>82</v>
      </c>
    </row>
    <row r="188" s="2" customFormat="1" ht="66.75" customHeight="1">
      <c r="A188" s="38"/>
      <c r="B188" s="181"/>
      <c r="C188" s="227" t="s">
        <v>455</v>
      </c>
      <c r="D188" s="227" t="s">
        <v>315</v>
      </c>
      <c r="E188" s="228" t="s">
        <v>2594</v>
      </c>
      <c r="F188" s="229" t="s">
        <v>2595</v>
      </c>
      <c r="G188" s="230" t="s">
        <v>422</v>
      </c>
      <c r="H188" s="231">
        <v>25</v>
      </c>
      <c r="I188" s="232"/>
      <c r="J188" s="233">
        <f>ROUND(I188*H188,2)</f>
        <v>0</v>
      </c>
      <c r="K188" s="229" t="s">
        <v>2355</v>
      </c>
      <c r="L188" s="234"/>
      <c r="M188" s="235" t="s">
        <v>1</v>
      </c>
      <c r="N188" s="236" t="s">
        <v>40</v>
      </c>
      <c r="O188" s="77"/>
      <c r="P188" s="191">
        <f>O188*H188</f>
        <v>0</v>
      </c>
      <c r="Q188" s="191">
        <v>0</v>
      </c>
      <c r="R188" s="191">
        <f>Q188*H188</f>
        <v>0</v>
      </c>
      <c r="S188" s="191">
        <v>0</v>
      </c>
      <c r="T188" s="192">
        <f>S188*H188</f>
        <v>0</v>
      </c>
      <c r="U188" s="38"/>
      <c r="V188" s="38"/>
      <c r="W188" s="38"/>
      <c r="X188" s="38"/>
      <c r="Y188" s="38"/>
      <c r="Z188" s="38"/>
      <c r="AA188" s="38"/>
      <c r="AB188" s="38"/>
      <c r="AC188" s="38"/>
      <c r="AD188" s="38"/>
      <c r="AE188" s="38"/>
      <c r="AR188" s="193" t="s">
        <v>307</v>
      </c>
      <c r="AT188" s="193" t="s">
        <v>315</v>
      </c>
      <c r="AU188" s="193" t="s">
        <v>82</v>
      </c>
      <c r="AY188" s="19" t="s">
        <v>257</v>
      </c>
      <c r="BE188" s="194">
        <f>IF(N188="základní",J188,0)</f>
        <v>0</v>
      </c>
      <c r="BF188" s="194">
        <f>IF(N188="snížená",J188,0)</f>
        <v>0</v>
      </c>
      <c r="BG188" s="194">
        <f>IF(N188="zákl. přenesená",J188,0)</f>
        <v>0</v>
      </c>
      <c r="BH188" s="194">
        <f>IF(N188="sníž. přenesená",J188,0)</f>
        <v>0</v>
      </c>
      <c r="BI188" s="194">
        <f>IF(N188="nulová",J188,0)</f>
        <v>0</v>
      </c>
      <c r="BJ188" s="19" t="s">
        <v>82</v>
      </c>
      <c r="BK188" s="194">
        <f>ROUND(I188*H188,2)</f>
        <v>0</v>
      </c>
      <c r="BL188" s="19" t="s">
        <v>108</v>
      </c>
      <c r="BM188" s="193" t="s">
        <v>740</v>
      </c>
    </row>
    <row r="189" s="2" customFormat="1">
      <c r="A189" s="38"/>
      <c r="B189" s="39"/>
      <c r="C189" s="38"/>
      <c r="D189" s="196" t="s">
        <v>1062</v>
      </c>
      <c r="E189" s="38"/>
      <c r="F189" s="237" t="s">
        <v>2596</v>
      </c>
      <c r="G189" s="38"/>
      <c r="H189" s="38"/>
      <c r="I189" s="238"/>
      <c r="J189" s="38"/>
      <c r="K189" s="38"/>
      <c r="L189" s="39"/>
      <c r="M189" s="239"/>
      <c r="N189" s="240"/>
      <c r="O189" s="77"/>
      <c r="P189" s="77"/>
      <c r="Q189" s="77"/>
      <c r="R189" s="77"/>
      <c r="S189" s="77"/>
      <c r="T189" s="78"/>
      <c r="U189" s="38"/>
      <c r="V189" s="38"/>
      <c r="W189" s="38"/>
      <c r="X189" s="38"/>
      <c r="Y189" s="38"/>
      <c r="Z189" s="38"/>
      <c r="AA189" s="38"/>
      <c r="AB189" s="38"/>
      <c r="AC189" s="38"/>
      <c r="AD189" s="38"/>
      <c r="AE189" s="38"/>
      <c r="AT189" s="19" t="s">
        <v>1062</v>
      </c>
      <c r="AU189" s="19" t="s">
        <v>82</v>
      </c>
    </row>
    <row r="190" s="2" customFormat="1" ht="66.75" customHeight="1">
      <c r="A190" s="38"/>
      <c r="B190" s="181"/>
      <c r="C190" s="227" t="s">
        <v>462</v>
      </c>
      <c r="D190" s="227" t="s">
        <v>315</v>
      </c>
      <c r="E190" s="228" t="s">
        <v>2597</v>
      </c>
      <c r="F190" s="229" t="s">
        <v>2598</v>
      </c>
      <c r="G190" s="230" t="s">
        <v>422</v>
      </c>
      <c r="H190" s="231">
        <v>13</v>
      </c>
      <c r="I190" s="232"/>
      <c r="J190" s="233">
        <f>ROUND(I190*H190,2)</f>
        <v>0</v>
      </c>
      <c r="K190" s="229" t="s">
        <v>2355</v>
      </c>
      <c r="L190" s="234"/>
      <c r="M190" s="235" t="s">
        <v>1</v>
      </c>
      <c r="N190" s="236" t="s">
        <v>40</v>
      </c>
      <c r="O190" s="77"/>
      <c r="P190" s="191">
        <f>O190*H190</f>
        <v>0</v>
      </c>
      <c r="Q190" s="191">
        <v>0</v>
      </c>
      <c r="R190" s="191">
        <f>Q190*H190</f>
        <v>0</v>
      </c>
      <c r="S190" s="191">
        <v>0</v>
      </c>
      <c r="T190" s="192">
        <f>S190*H190</f>
        <v>0</v>
      </c>
      <c r="U190" s="38"/>
      <c r="V190" s="38"/>
      <c r="W190" s="38"/>
      <c r="X190" s="38"/>
      <c r="Y190" s="38"/>
      <c r="Z190" s="38"/>
      <c r="AA190" s="38"/>
      <c r="AB190" s="38"/>
      <c r="AC190" s="38"/>
      <c r="AD190" s="38"/>
      <c r="AE190" s="38"/>
      <c r="AR190" s="193" t="s">
        <v>307</v>
      </c>
      <c r="AT190" s="193" t="s">
        <v>315</v>
      </c>
      <c r="AU190" s="193" t="s">
        <v>82</v>
      </c>
      <c r="AY190" s="19" t="s">
        <v>257</v>
      </c>
      <c r="BE190" s="194">
        <f>IF(N190="základní",J190,0)</f>
        <v>0</v>
      </c>
      <c r="BF190" s="194">
        <f>IF(N190="snížená",J190,0)</f>
        <v>0</v>
      </c>
      <c r="BG190" s="194">
        <f>IF(N190="zákl. přenesená",J190,0)</f>
        <v>0</v>
      </c>
      <c r="BH190" s="194">
        <f>IF(N190="sníž. přenesená",J190,0)</f>
        <v>0</v>
      </c>
      <c r="BI190" s="194">
        <f>IF(N190="nulová",J190,0)</f>
        <v>0</v>
      </c>
      <c r="BJ190" s="19" t="s">
        <v>82</v>
      </c>
      <c r="BK190" s="194">
        <f>ROUND(I190*H190,2)</f>
        <v>0</v>
      </c>
      <c r="BL190" s="19" t="s">
        <v>108</v>
      </c>
      <c r="BM190" s="193" t="s">
        <v>751</v>
      </c>
    </row>
    <row r="191" s="2" customFormat="1">
      <c r="A191" s="38"/>
      <c r="B191" s="39"/>
      <c r="C191" s="38"/>
      <c r="D191" s="196" t="s">
        <v>1062</v>
      </c>
      <c r="E191" s="38"/>
      <c r="F191" s="237" t="s">
        <v>2599</v>
      </c>
      <c r="G191" s="38"/>
      <c r="H191" s="38"/>
      <c r="I191" s="238"/>
      <c r="J191" s="38"/>
      <c r="K191" s="38"/>
      <c r="L191" s="39"/>
      <c r="M191" s="239"/>
      <c r="N191" s="240"/>
      <c r="O191" s="77"/>
      <c r="P191" s="77"/>
      <c r="Q191" s="77"/>
      <c r="R191" s="77"/>
      <c r="S191" s="77"/>
      <c r="T191" s="78"/>
      <c r="U191" s="38"/>
      <c r="V191" s="38"/>
      <c r="W191" s="38"/>
      <c r="X191" s="38"/>
      <c r="Y191" s="38"/>
      <c r="Z191" s="38"/>
      <c r="AA191" s="38"/>
      <c r="AB191" s="38"/>
      <c r="AC191" s="38"/>
      <c r="AD191" s="38"/>
      <c r="AE191" s="38"/>
      <c r="AT191" s="19" t="s">
        <v>1062</v>
      </c>
      <c r="AU191" s="19" t="s">
        <v>82</v>
      </c>
    </row>
    <row r="192" s="2" customFormat="1" ht="24.15" customHeight="1">
      <c r="A192" s="38"/>
      <c r="B192" s="181"/>
      <c r="C192" s="182" t="s">
        <v>468</v>
      </c>
      <c r="D192" s="182" t="s">
        <v>259</v>
      </c>
      <c r="E192" s="183" t="s">
        <v>2600</v>
      </c>
      <c r="F192" s="184" t="s">
        <v>2601</v>
      </c>
      <c r="G192" s="185" t="s">
        <v>2422</v>
      </c>
      <c r="H192" s="246"/>
      <c r="I192" s="187"/>
      <c r="J192" s="188">
        <f>ROUND(I192*H192,2)</f>
        <v>0</v>
      </c>
      <c r="K192" s="184" t="s">
        <v>2355</v>
      </c>
      <c r="L192" s="39"/>
      <c r="M192" s="189" t="s">
        <v>1</v>
      </c>
      <c r="N192" s="190" t="s">
        <v>40</v>
      </c>
      <c r="O192" s="77"/>
      <c r="P192" s="191">
        <f>O192*H192</f>
        <v>0</v>
      </c>
      <c r="Q192" s="191">
        <v>0</v>
      </c>
      <c r="R192" s="191">
        <f>Q192*H192</f>
        <v>0</v>
      </c>
      <c r="S192" s="191">
        <v>0</v>
      </c>
      <c r="T192" s="192">
        <f>S192*H192</f>
        <v>0</v>
      </c>
      <c r="U192" s="38"/>
      <c r="V192" s="38"/>
      <c r="W192" s="38"/>
      <c r="X192" s="38"/>
      <c r="Y192" s="38"/>
      <c r="Z192" s="38"/>
      <c r="AA192" s="38"/>
      <c r="AB192" s="38"/>
      <c r="AC192" s="38"/>
      <c r="AD192" s="38"/>
      <c r="AE192" s="38"/>
      <c r="AR192" s="193" t="s">
        <v>108</v>
      </c>
      <c r="AT192" s="193" t="s">
        <v>259</v>
      </c>
      <c r="AU192" s="193" t="s">
        <v>82</v>
      </c>
      <c r="AY192" s="19" t="s">
        <v>257</v>
      </c>
      <c r="BE192" s="194">
        <f>IF(N192="základní",J192,0)</f>
        <v>0</v>
      </c>
      <c r="BF192" s="194">
        <f>IF(N192="snížená",J192,0)</f>
        <v>0</v>
      </c>
      <c r="BG192" s="194">
        <f>IF(N192="zákl. přenesená",J192,0)</f>
        <v>0</v>
      </c>
      <c r="BH192" s="194">
        <f>IF(N192="sníž. přenesená",J192,0)</f>
        <v>0</v>
      </c>
      <c r="BI192" s="194">
        <f>IF(N192="nulová",J192,0)</f>
        <v>0</v>
      </c>
      <c r="BJ192" s="19" t="s">
        <v>82</v>
      </c>
      <c r="BK192" s="194">
        <f>ROUND(I192*H192,2)</f>
        <v>0</v>
      </c>
      <c r="BL192" s="19" t="s">
        <v>108</v>
      </c>
      <c r="BM192" s="193" t="s">
        <v>763</v>
      </c>
    </row>
    <row r="193" s="12" customFormat="1" ht="25.92" customHeight="1">
      <c r="A193" s="12"/>
      <c r="B193" s="168"/>
      <c r="C193" s="12"/>
      <c r="D193" s="169" t="s">
        <v>74</v>
      </c>
      <c r="E193" s="170" t="s">
        <v>2501</v>
      </c>
      <c r="F193" s="170" t="s">
        <v>2502</v>
      </c>
      <c r="G193" s="12"/>
      <c r="H193" s="12"/>
      <c r="I193" s="171"/>
      <c r="J193" s="172">
        <f>BK193</f>
        <v>0</v>
      </c>
      <c r="K193" s="12"/>
      <c r="L193" s="168"/>
      <c r="M193" s="173"/>
      <c r="N193" s="174"/>
      <c r="O193" s="174"/>
      <c r="P193" s="175">
        <f>P194</f>
        <v>0</v>
      </c>
      <c r="Q193" s="174"/>
      <c r="R193" s="175">
        <f>R194</f>
        <v>0</v>
      </c>
      <c r="S193" s="174"/>
      <c r="T193" s="176">
        <f>T194</f>
        <v>0</v>
      </c>
      <c r="U193" s="12"/>
      <c r="V193" s="12"/>
      <c r="W193" s="12"/>
      <c r="X193" s="12"/>
      <c r="Y193" s="12"/>
      <c r="Z193" s="12"/>
      <c r="AA193" s="12"/>
      <c r="AB193" s="12"/>
      <c r="AC193" s="12"/>
      <c r="AD193" s="12"/>
      <c r="AE193" s="12"/>
      <c r="AR193" s="169" t="s">
        <v>82</v>
      </c>
      <c r="AT193" s="177" t="s">
        <v>74</v>
      </c>
      <c r="AU193" s="177" t="s">
        <v>75</v>
      </c>
      <c r="AY193" s="169" t="s">
        <v>257</v>
      </c>
      <c r="BK193" s="178">
        <f>BK194</f>
        <v>0</v>
      </c>
    </row>
    <row r="194" s="2" customFormat="1" ht="37.8" customHeight="1">
      <c r="A194" s="38"/>
      <c r="B194" s="181"/>
      <c r="C194" s="182" t="s">
        <v>476</v>
      </c>
      <c r="D194" s="182" t="s">
        <v>259</v>
      </c>
      <c r="E194" s="183" t="s">
        <v>2602</v>
      </c>
      <c r="F194" s="184" t="s">
        <v>2603</v>
      </c>
      <c r="G194" s="185" t="s">
        <v>2505</v>
      </c>
      <c r="H194" s="186">
        <v>40</v>
      </c>
      <c r="I194" s="187"/>
      <c r="J194" s="188">
        <f>ROUND(I194*H194,2)</f>
        <v>0</v>
      </c>
      <c r="K194" s="184" t="s">
        <v>2351</v>
      </c>
      <c r="L194" s="39"/>
      <c r="M194" s="241" t="s">
        <v>1</v>
      </c>
      <c r="N194" s="242" t="s">
        <v>40</v>
      </c>
      <c r="O194" s="243"/>
      <c r="P194" s="244">
        <f>O194*H194</f>
        <v>0</v>
      </c>
      <c r="Q194" s="244">
        <v>0</v>
      </c>
      <c r="R194" s="244">
        <f>Q194*H194</f>
        <v>0</v>
      </c>
      <c r="S194" s="244">
        <v>0</v>
      </c>
      <c r="T194" s="245">
        <f>S194*H194</f>
        <v>0</v>
      </c>
      <c r="U194" s="38"/>
      <c r="V194" s="38"/>
      <c r="W194" s="38"/>
      <c r="X194" s="38"/>
      <c r="Y194" s="38"/>
      <c r="Z194" s="38"/>
      <c r="AA194" s="38"/>
      <c r="AB194" s="38"/>
      <c r="AC194" s="38"/>
      <c r="AD194" s="38"/>
      <c r="AE194" s="38"/>
      <c r="AR194" s="193" t="s">
        <v>108</v>
      </c>
      <c r="AT194" s="193" t="s">
        <v>259</v>
      </c>
      <c r="AU194" s="193" t="s">
        <v>82</v>
      </c>
      <c r="AY194" s="19" t="s">
        <v>257</v>
      </c>
      <c r="BE194" s="194">
        <f>IF(N194="základní",J194,0)</f>
        <v>0</v>
      </c>
      <c r="BF194" s="194">
        <f>IF(N194="snížená",J194,0)</f>
        <v>0</v>
      </c>
      <c r="BG194" s="194">
        <f>IF(N194="zákl. přenesená",J194,0)</f>
        <v>0</v>
      </c>
      <c r="BH194" s="194">
        <f>IF(N194="sníž. přenesená",J194,0)</f>
        <v>0</v>
      </c>
      <c r="BI194" s="194">
        <f>IF(N194="nulová",J194,0)</f>
        <v>0</v>
      </c>
      <c r="BJ194" s="19" t="s">
        <v>82</v>
      </c>
      <c r="BK194" s="194">
        <f>ROUND(I194*H194,2)</f>
        <v>0</v>
      </c>
      <c r="BL194" s="19" t="s">
        <v>108</v>
      </c>
      <c r="BM194" s="193" t="s">
        <v>771</v>
      </c>
    </row>
    <row r="195" s="2" customFormat="1" ht="6.96" customHeight="1">
      <c r="A195" s="38"/>
      <c r="B195" s="60"/>
      <c r="C195" s="61"/>
      <c r="D195" s="61"/>
      <c r="E195" s="61"/>
      <c r="F195" s="61"/>
      <c r="G195" s="61"/>
      <c r="H195" s="61"/>
      <c r="I195" s="61"/>
      <c r="J195" s="61"/>
      <c r="K195" s="61"/>
      <c r="L195" s="39"/>
      <c r="M195" s="38"/>
      <c r="O195" s="38"/>
      <c r="P195" s="38"/>
      <c r="Q195" s="38"/>
      <c r="R195" s="38"/>
      <c r="S195" s="38"/>
      <c r="T195" s="38"/>
      <c r="U195" s="38"/>
      <c r="V195" s="38"/>
      <c r="W195" s="38"/>
      <c r="X195" s="38"/>
      <c r="Y195" s="38"/>
      <c r="Z195" s="38"/>
      <c r="AA195" s="38"/>
      <c r="AB195" s="38"/>
      <c r="AC195" s="38"/>
      <c r="AD195" s="38"/>
      <c r="AE195" s="38"/>
    </row>
  </sheetData>
  <autoFilter ref="C125:K194"/>
  <mergeCells count="15">
    <mergeCell ref="E7:H7"/>
    <mergeCell ref="E11:H11"/>
    <mergeCell ref="E9:H9"/>
    <mergeCell ref="E13:H13"/>
    <mergeCell ref="E22:H22"/>
    <mergeCell ref="E31:H31"/>
    <mergeCell ref="E85:H85"/>
    <mergeCell ref="E89:H89"/>
    <mergeCell ref="E87:H87"/>
    <mergeCell ref="E91:H91"/>
    <mergeCell ref="E112:H112"/>
    <mergeCell ref="E116:H116"/>
    <mergeCell ref="E114:H114"/>
    <mergeCell ref="E118:H118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5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8" t="s">
        <v>5</v>
      </c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102</v>
      </c>
    </row>
    <row r="3" s="1" customFormat="1" ht="6.96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2"/>
      <c r="AT3" s="19" t="s">
        <v>85</v>
      </c>
    </row>
    <row r="4" s="1" customFormat="1" ht="24.96" customHeight="1">
      <c r="B4" s="22"/>
      <c r="D4" s="23" t="s">
        <v>198</v>
      </c>
      <c r="L4" s="22"/>
      <c r="M4" s="130" t="s">
        <v>10</v>
      </c>
      <c r="AT4" s="19" t="s">
        <v>3</v>
      </c>
    </row>
    <row r="5" s="1" customFormat="1" ht="6.96" customHeight="1">
      <c r="B5" s="22"/>
      <c r="L5" s="22"/>
    </row>
    <row r="6" s="1" customFormat="1" ht="12" customHeight="1">
      <c r="B6" s="22"/>
      <c r="D6" s="32" t="s">
        <v>16</v>
      </c>
      <c r="L6" s="22"/>
    </row>
    <row r="7" s="1" customFormat="1" ht="16.5" customHeight="1">
      <c r="B7" s="22"/>
      <c r="E7" s="131" t="str">
        <f>'Rekapitulace stavby'!K6</f>
        <v>FNOL Novostavba Pavilonu B</v>
      </c>
      <c r="F7" s="32"/>
      <c r="G7" s="32"/>
      <c r="H7" s="32"/>
      <c r="L7" s="22"/>
    </row>
    <row r="8">
      <c r="B8" s="22"/>
      <c r="D8" s="32" t="s">
        <v>199</v>
      </c>
      <c r="L8" s="22"/>
    </row>
    <row r="9" s="1" customFormat="1" ht="16.5" customHeight="1">
      <c r="B9" s="22"/>
      <c r="E9" s="131" t="s">
        <v>200</v>
      </c>
      <c r="F9" s="1"/>
      <c r="G9" s="1"/>
      <c r="H9" s="1"/>
      <c r="L9" s="22"/>
    </row>
    <row r="10" s="1" customFormat="1" ht="12" customHeight="1">
      <c r="B10" s="22"/>
      <c r="D10" s="32" t="s">
        <v>201</v>
      </c>
      <c r="L10" s="22"/>
    </row>
    <row r="11" s="2" customFormat="1" ht="16.5" customHeight="1">
      <c r="A11" s="38"/>
      <c r="B11" s="39"/>
      <c r="C11" s="38"/>
      <c r="D11" s="38"/>
      <c r="E11" s="132" t="s">
        <v>202</v>
      </c>
      <c r="F11" s="38"/>
      <c r="G11" s="38"/>
      <c r="H11" s="38"/>
      <c r="I11" s="38"/>
      <c r="J11" s="38"/>
      <c r="K11" s="38"/>
      <c r="L11" s="55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</row>
    <row r="12" s="2" customFormat="1" ht="12" customHeight="1">
      <c r="A12" s="38"/>
      <c r="B12" s="39"/>
      <c r="C12" s="38"/>
      <c r="D12" s="32" t="s">
        <v>203</v>
      </c>
      <c r="E12" s="38"/>
      <c r="F12" s="38"/>
      <c r="G12" s="38"/>
      <c r="H12" s="38"/>
      <c r="I12" s="38"/>
      <c r="J12" s="38"/>
      <c r="K12" s="38"/>
      <c r="L12" s="55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</row>
    <row r="13" s="2" customFormat="1" ht="16.5" customHeight="1">
      <c r="A13" s="38"/>
      <c r="B13" s="39"/>
      <c r="C13" s="38"/>
      <c r="D13" s="38"/>
      <c r="E13" s="67" t="s">
        <v>2604</v>
      </c>
      <c r="F13" s="38"/>
      <c r="G13" s="38"/>
      <c r="H13" s="38"/>
      <c r="I13" s="38"/>
      <c r="J13" s="38"/>
      <c r="K13" s="38"/>
      <c r="L13" s="55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="2" customFormat="1">
      <c r="A14" s="38"/>
      <c r="B14" s="39"/>
      <c r="C14" s="38"/>
      <c r="D14" s="38"/>
      <c r="E14" s="38"/>
      <c r="F14" s="38"/>
      <c r="G14" s="38"/>
      <c r="H14" s="38"/>
      <c r="I14" s="38"/>
      <c r="J14" s="38"/>
      <c r="K14" s="38"/>
      <c r="L14" s="55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="2" customFormat="1" ht="12" customHeight="1">
      <c r="A15" s="38"/>
      <c r="B15" s="39"/>
      <c r="C15" s="38"/>
      <c r="D15" s="32" t="s">
        <v>18</v>
      </c>
      <c r="E15" s="38"/>
      <c r="F15" s="27" t="s">
        <v>1</v>
      </c>
      <c r="G15" s="38"/>
      <c r="H15" s="38"/>
      <c r="I15" s="32" t="s">
        <v>19</v>
      </c>
      <c r="J15" s="27" t="s">
        <v>1</v>
      </c>
      <c r="K15" s="38"/>
      <c r="L15" s="55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6" s="2" customFormat="1" ht="12" customHeight="1">
      <c r="A16" s="38"/>
      <c r="B16" s="39"/>
      <c r="C16" s="38"/>
      <c r="D16" s="32" t="s">
        <v>20</v>
      </c>
      <c r="E16" s="38"/>
      <c r="F16" s="27" t="s">
        <v>21</v>
      </c>
      <c r="G16" s="38"/>
      <c r="H16" s="38"/>
      <c r="I16" s="32" t="s">
        <v>22</v>
      </c>
      <c r="J16" s="69" t="str">
        <f>'Rekapitulace stavby'!AN8</f>
        <v>8. 4. 2023</v>
      </c>
      <c r="K16" s="38"/>
      <c r="L16" s="55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</row>
    <row r="17" s="2" customFormat="1" ht="10.8" customHeight="1">
      <c r="A17" s="38"/>
      <c r="B17" s="39"/>
      <c r="C17" s="38"/>
      <c r="D17" s="38"/>
      <c r="E17" s="38"/>
      <c r="F17" s="38"/>
      <c r="G17" s="38"/>
      <c r="H17" s="38"/>
      <c r="I17" s="38"/>
      <c r="J17" s="38"/>
      <c r="K17" s="38"/>
      <c r="L17" s="55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</row>
    <row r="18" s="2" customFormat="1" ht="12" customHeight="1">
      <c r="A18" s="38"/>
      <c r="B18" s="39"/>
      <c r="C18" s="38"/>
      <c r="D18" s="32" t="s">
        <v>24</v>
      </c>
      <c r="E18" s="38"/>
      <c r="F18" s="38"/>
      <c r="G18" s="38"/>
      <c r="H18" s="38"/>
      <c r="I18" s="32" t="s">
        <v>25</v>
      </c>
      <c r="J18" s="27" t="s">
        <v>1</v>
      </c>
      <c r="K18" s="38"/>
      <c r="L18" s="55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</row>
    <row r="19" s="2" customFormat="1" ht="18" customHeight="1">
      <c r="A19" s="38"/>
      <c r="B19" s="39"/>
      <c r="C19" s="38"/>
      <c r="D19" s="38"/>
      <c r="E19" s="27" t="s">
        <v>26</v>
      </c>
      <c r="F19" s="38"/>
      <c r="G19" s="38"/>
      <c r="H19" s="38"/>
      <c r="I19" s="32" t="s">
        <v>27</v>
      </c>
      <c r="J19" s="27" t="s">
        <v>1</v>
      </c>
      <c r="K19" s="38"/>
      <c r="L19" s="55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</row>
    <row r="20" s="2" customFormat="1" ht="6.96" customHeight="1">
      <c r="A20" s="38"/>
      <c r="B20" s="39"/>
      <c r="C20" s="38"/>
      <c r="D20" s="38"/>
      <c r="E20" s="38"/>
      <c r="F20" s="38"/>
      <c r="G20" s="38"/>
      <c r="H20" s="38"/>
      <c r="I20" s="38"/>
      <c r="J20" s="38"/>
      <c r="K20" s="38"/>
      <c r="L20" s="55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</row>
    <row r="21" s="2" customFormat="1" ht="12" customHeight="1">
      <c r="A21" s="38"/>
      <c r="B21" s="39"/>
      <c r="C21" s="38"/>
      <c r="D21" s="32" t="s">
        <v>28</v>
      </c>
      <c r="E21" s="38"/>
      <c r="F21" s="38"/>
      <c r="G21" s="38"/>
      <c r="H21" s="38"/>
      <c r="I21" s="32" t="s">
        <v>25</v>
      </c>
      <c r="J21" s="33" t="str">
        <f>'Rekapitulace stavby'!AN13</f>
        <v>Vyplň údaj</v>
      </c>
      <c r="K21" s="38"/>
      <c r="L21" s="55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</row>
    <row r="22" s="2" customFormat="1" ht="18" customHeight="1">
      <c r="A22" s="38"/>
      <c r="B22" s="39"/>
      <c r="C22" s="38"/>
      <c r="D22" s="38"/>
      <c r="E22" s="33" t="str">
        <f>'Rekapitulace stavby'!E14</f>
        <v>Vyplň údaj</v>
      </c>
      <c r="F22" s="27"/>
      <c r="G22" s="27"/>
      <c r="H22" s="27"/>
      <c r="I22" s="32" t="s">
        <v>27</v>
      </c>
      <c r="J22" s="33" t="str">
        <f>'Rekapitulace stavby'!AN14</f>
        <v>Vyplň údaj</v>
      </c>
      <c r="K22" s="38"/>
      <c r="L22" s="55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</row>
    <row r="23" s="2" customFormat="1" ht="6.96" customHeight="1">
      <c r="A23" s="38"/>
      <c r="B23" s="39"/>
      <c r="C23" s="38"/>
      <c r="D23" s="38"/>
      <c r="E23" s="38"/>
      <c r="F23" s="38"/>
      <c r="G23" s="38"/>
      <c r="H23" s="38"/>
      <c r="I23" s="38"/>
      <c r="J23" s="38"/>
      <c r="K23" s="38"/>
      <c r="L23" s="55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</row>
    <row r="24" s="2" customFormat="1" ht="12" customHeight="1">
      <c r="A24" s="38"/>
      <c r="B24" s="39"/>
      <c r="C24" s="38"/>
      <c r="D24" s="32" t="s">
        <v>30</v>
      </c>
      <c r="E24" s="38"/>
      <c r="F24" s="38"/>
      <c r="G24" s="38"/>
      <c r="H24" s="38"/>
      <c r="I24" s="32" t="s">
        <v>25</v>
      </c>
      <c r="J24" s="27" t="s">
        <v>1</v>
      </c>
      <c r="K24" s="38"/>
      <c r="L24" s="55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</row>
    <row r="25" s="2" customFormat="1" ht="18" customHeight="1">
      <c r="A25" s="38"/>
      <c r="B25" s="39"/>
      <c r="C25" s="38"/>
      <c r="D25" s="38"/>
      <c r="E25" s="27" t="s">
        <v>31</v>
      </c>
      <c r="F25" s="38"/>
      <c r="G25" s="38"/>
      <c r="H25" s="38"/>
      <c r="I25" s="32" t="s">
        <v>27</v>
      </c>
      <c r="J25" s="27" t="s">
        <v>1</v>
      </c>
      <c r="K25" s="38"/>
      <c r="L25" s="55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</row>
    <row r="26" s="2" customFormat="1" ht="6.96" customHeight="1">
      <c r="A26" s="38"/>
      <c r="B26" s="39"/>
      <c r="C26" s="38"/>
      <c r="D26" s="38"/>
      <c r="E26" s="38"/>
      <c r="F26" s="38"/>
      <c r="G26" s="38"/>
      <c r="H26" s="38"/>
      <c r="I26" s="38"/>
      <c r="J26" s="38"/>
      <c r="K26" s="38"/>
      <c r="L26" s="55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="2" customFormat="1" ht="12" customHeight="1">
      <c r="A27" s="38"/>
      <c r="B27" s="39"/>
      <c r="C27" s="38"/>
      <c r="D27" s="32" t="s">
        <v>33</v>
      </c>
      <c r="E27" s="38"/>
      <c r="F27" s="38"/>
      <c r="G27" s="38"/>
      <c r="H27" s="38"/>
      <c r="I27" s="32" t="s">
        <v>25</v>
      </c>
      <c r="J27" s="27" t="str">
        <f>IF('Rekapitulace stavby'!AN19="","",'Rekapitulace stavby'!AN19)</f>
        <v/>
      </c>
      <c r="K27" s="38"/>
      <c r="L27" s="55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</row>
    <row r="28" s="2" customFormat="1" ht="18" customHeight="1">
      <c r="A28" s="38"/>
      <c r="B28" s="39"/>
      <c r="C28" s="38"/>
      <c r="D28" s="38"/>
      <c r="E28" s="27" t="str">
        <f>IF('Rekapitulace stavby'!E20="","",'Rekapitulace stavby'!E20)</f>
        <v xml:space="preserve"> </v>
      </c>
      <c r="F28" s="38"/>
      <c r="G28" s="38"/>
      <c r="H28" s="38"/>
      <c r="I28" s="32" t="s">
        <v>27</v>
      </c>
      <c r="J28" s="27" t="str">
        <f>IF('Rekapitulace stavby'!AN20="","",'Rekapitulace stavby'!AN20)</f>
        <v/>
      </c>
      <c r="K28" s="38"/>
      <c r="L28" s="55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="2" customFormat="1" ht="6.96" customHeight="1">
      <c r="A29" s="38"/>
      <c r="B29" s="39"/>
      <c r="C29" s="38"/>
      <c r="D29" s="38"/>
      <c r="E29" s="38"/>
      <c r="F29" s="38"/>
      <c r="G29" s="38"/>
      <c r="H29" s="38"/>
      <c r="I29" s="38"/>
      <c r="J29" s="38"/>
      <c r="K29" s="38"/>
      <c r="L29" s="55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</row>
    <row r="30" s="2" customFormat="1" ht="12" customHeight="1">
      <c r="A30" s="38"/>
      <c r="B30" s="39"/>
      <c r="C30" s="38"/>
      <c r="D30" s="32" t="s">
        <v>34</v>
      </c>
      <c r="E30" s="38"/>
      <c r="F30" s="38"/>
      <c r="G30" s="38"/>
      <c r="H30" s="38"/>
      <c r="I30" s="38"/>
      <c r="J30" s="38"/>
      <c r="K30" s="38"/>
      <c r="L30" s="55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="8" customFormat="1" ht="35.25" customHeight="1">
      <c r="A31" s="133"/>
      <c r="B31" s="134"/>
      <c r="C31" s="133"/>
      <c r="D31" s="133"/>
      <c r="E31" s="36" t="s">
        <v>2605</v>
      </c>
      <c r="F31" s="36"/>
      <c r="G31" s="36"/>
      <c r="H31" s="36"/>
      <c r="I31" s="133"/>
      <c r="J31" s="133"/>
      <c r="K31" s="133"/>
      <c r="L31" s="135"/>
      <c r="S31" s="133"/>
      <c r="T31" s="133"/>
      <c r="U31" s="133"/>
      <c r="V31" s="133"/>
      <c r="W31" s="133"/>
      <c r="X31" s="133"/>
      <c r="Y31" s="133"/>
      <c r="Z31" s="133"/>
      <c r="AA31" s="133"/>
      <c r="AB31" s="133"/>
      <c r="AC31" s="133"/>
      <c r="AD31" s="133"/>
      <c r="AE31" s="133"/>
    </row>
    <row r="32" s="2" customFormat="1" ht="6.96" customHeight="1">
      <c r="A32" s="38"/>
      <c r="B32" s="39"/>
      <c r="C32" s="38"/>
      <c r="D32" s="38"/>
      <c r="E32" s="38"/>
      <c r="F32" s="38"/>
      <c r="G32" s="38"/>
      <c r="H32" s="38"/>
      <c r="I32" s="38"/>
      <c r="J32" s="38"/>
      <c r="K32" s="38"/>
      <c r="L32" s="55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="2" customFormat="1" ht="6.96" customHeight="1">
      <c r="A33" s="38"/>
      <c r="B33" s="39"/>
      <c r="C33" s="38"/>
      <c r="D33" s="90"/>
      <c r="E33" s="90"/>
      <c r="F33" s="90"/>
      <c r="G33" s="90"/>
      <c r="H33" s="90"/>
      <c r="I33" s="90"/>
      <c r="J33" s="90"/>
      <c r="K33" s="90"/>
      <c r="L33" s="55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="2" customFormat="1" ht="25.44" customHeight="1">
      <c r="A34" s="38"/>
      <c r="B34" s="39"/>
      <c r="C34" s="38"/>
      <c r="D34" s="136" t="s">
        <v>35</v>
      </c>
      <c r="E34" s="38"/>
      <c r="F34" s="38"/>
      <c r="G34" s="38"/>
      <c r="H34" s="38"/>
      <c r="I34" s="38"/>
      <c r="J34" s="96">
        <f>ROUND(J131, 2)</f>
        <v>0</v>
      </c>
      <c r="K34" s="38"/>
      <c r="L34" s="55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s="2" customFormat="1" ht="6.96" customHeight="1">
      <c r="A35" s="38"/>
      <c r="B35" s="39"/>
      <c r="C35" s="38"/>
      <c r="D35" s="90"/>
      <c r="E35" s="90"/>
      <c r="F35" s="90"/>
      <c r="G35" s="90"/>
      <c r="H35" s="90"/>
      <c r="I35" s="90"/>
      <c r="J35" s="90"/>
      <c r="K35" s="90"/>
      <c r="L35" s="55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s="2" customFormat="1" ht="14.4" customHeight="1">
      <c r="A36" s="38"/>
      <c r="B36" s="39"/>
      <c r="C36" s="38"/>
      <c r="D36" s="38"/>
      <c r="E36" s="38"/>
      <c r="F36" s="43" t="s">
        <v>37</v>
      </c>
      <c r="G36" s="38"/>
      <c r="H36" s="38"/>
      <c r="I36" s="43" t="s">
        <v>36</v>
      </c>
      <c r="J36" s="43" t="s">
        <v>38</v>
      </c>
      <c r="K36" s="38"/>
      <c r="L36" s="55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s="2" customFormat="1" ht="14.4" customHeight="1">
      <c r="A37" s="38"/>
      <c r="B37" s="39"/>
      <c r="C37" s="38"/>
      <c r="D37" s="132" t="s">
        <v>39</v>
      </c>
      <c r="E37" s="32" t="s">
        <v>40</v>
      </c>
      <c r="F37" s="137">
        <f>ROUND((SUM(BE131:BE462)),  2)</f>
        <v>0</v>
      </c>
      <c r="G37" s="38"/>
      <c r="H37" s="38"/>
      <c r="I37" s="138">
        <v>0.20999999999999999</v>
      </c>
      <c r="J37" s="137">
        <f>ROUND(((SUM(BE131:BE462))*I37),  2)</f>
        <v>0</v>
      </c>
      <c r="K37" s="38"/>
      <c r="L37" s="55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s="2" customFormat="1" ht="14.4" customHeight="1">
      <c r="A38" s="38"/>
      <c r="B38" s="39"/>
      <c r="C38" s="38"/>
      <c r="D38" s="38"/>
      <c r="E38" s="32" t="s">
        <v>41</v>
      </c>
      <c r="F38" s="137">
        <f>ROUND((SUM(BF131:BF462)),  2)</f>
        <v>0</v>
      </c>
      <c r="G38" s="38"/>
      <c r="H38" s="38"/>
      <c r="I38" s="138">
        <v>0.14999999999999999</v>
      </c>
      <c r="J38" s="137">
        <f>ROUND(((SUM(BF131:BF462))*I38),  2)</f>
        <v>0</v>
      </c>
      <c r="K38" s="38"/>
      <c r="L38" s="55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hidden="1" s="2" customFormat="1" ht="14.4" customHeight="1">
      <c r="A39" s="38"/>
      <c r="B39" s="39"/>
      <c r="C39" s="38"/>
      <c r="D39" s="38"/>
      <c r="E39" s="32" t="s">
        <v>42</v>
      </c>
      <c r="F39" s="137">
        <f>ROUND((SUM(BG131:BG462)),  2)</f>
        <v>0</v>
      </c>
      <c r="G39" s="38"/>
      <c r="H39" s="38"/>
      <c r="I39" s="138">
        <v>0.20999999999999999</v>
      </c>
      <c r="J39" s="137">
        <f>0</f>
        <v>0</v>
      </c>
      <c r="K39" s="38"/>
      <c r="L39" s="55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hidden="1" s="2" customFormat="1" ht="14.4" customHeight="1">
      <c r="A40" s="38"/>
      <c r="B40" s="39"/>
      <c r="C40" s="38"/>
      <c r="D40" s="38"/>
      <c r="E40" s="32" t="s">
        <v>43</v>
      </c>
      <c r="F40" s="137">
        <f>ROUND((SUM(BH131:BH462)),  2)</f>
        <v>0</v>
      </c>
      <c r="G40" s="38"/>
      <c r="H40" s="38"/>
      <c r="I40" s="138">
        <v>0.14999999999999999</v>
      </c>
      <c r="J40" s="137">
        <f>0</f>
        <v>0</v>
      </c>
      <c r="K40" s="38"/>
      <c r="L40" s="55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hidden="1" s="2" customFormat="1" ht="14.4" customHeight="1">
      <c r="A41" s="38"/>
      <c r="B41" s="39"/>
      <c r="C41" s="38"/>
      <c r="D41" s="38"/>
      <c r="E41" s="32" t="s">
        <v>44</v>
      </c>
      <c r="F41" s="137">
        <f>ROUND((SUM(BI131:BI462)),  2)</f>
        <v>0</v>
      </c>
      <c r="G41" s="38"/>
      <c r="H41" s="38"/>
      <c r="I41" s="138">
        <v>0</v>
      </c>
      <c r="J41" s="137">
        <f>0</f>
        <v>0</v>
      </c>
      <c r="K41" s="38"/>
      <c r="L41" s="55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</row>
    <row r="42" s="2" customFormat="1" ht="6.96" customHeight="1">
      <c r="A42" s="38"/>
      <c r="B42" s="39"/>
      <c r="C42" s="38"/>
      <c r="D42" s="38"/>
      <c r="E42" s="38"/>
      <c r="F42" s="38"/>
      <c r="G42" s="38"/>
      <c r="H42" s="38"/>
      <c r="I42" s="38"/>
      <c r="J42" s="38"/>
      <c r="K42" s="38"/>
      <c r="L42" s="55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</row>
    <row r="43" s="2" customFormat="1" ht="25.44" customHeight="1">
      <c r="A43" s="38"/>
      <c r="B43" s="39"/>
      <c r="C43" s="139"/>
      <c r="D43" s="140" t="s">
        <v>45</v>
      </c>
      <c r="E43" s="81"/>
      <c r="F43" s="81"/>
      <c r="G43" s="141" t="s">
        <v>46</v>
      </c>
      <c r="H43" s="142" t="s">
        <v>47</v>
      </c>
      <c r="I43" s="81"/>
      <c r="J43" s="143">
        <f>SUM(J34:J41)</f>
        <v>0</v>
      </c>
      <c r="K43" s="144"/>
      <c r="L43" s="55"/>
      <c r="S43" s="38"/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</row>
    <row r="44" s="2" customFormat="1" ht="14.4" customHeight="1">
      <c r="A44" s="38"/>
      <c r="B44" s="39"/>
      <c r="C44" s="38"/>
      <c r="D44" s="38"/>
      <c r="E44" s="38"/>
      <c r="F44" s="38"/>
      <c r="G44" s="38"/>
      <c r="H44" s="38"/>
      <c r="I44" s="38"/>
      <c r="J44" s="38"/>
      <c r="K44" s="38"/>
      <c r="L44" s="55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</row>
    <row r="45" s="1" customFormat="1" ht="14.4" customHeight="1">
      <c r="B45" s="22"/>
      <c r="L45" s="22"/>
    </row>
    <row r="46" s="1" customFormat="1" ht="14.4" customHeight="1">
      <c r="B46" s="22"/>
      <c r="L46" s="22"/>
    </row>
    <row r="47" s="1" customFormat="1" ht="14.4" customHeight="1">
      <c r="B47" s="22"/>
      <c r="L47" s="22"/>
    </row>
    <row r="48" s="1" customFormat="1" ht="14.4" customHeight="1">
      <c r="B48" s="22"/>
      <c r="L48" s="22"/>
    </row>
    <row r="49" s="1" customFormat="1" ht="14.4" customHeight="1">
      <c r="B49" s="22"/>
      <c r="L49" s="22"/>
    </row>
    <row r="50" s="2" customFormat="1" ht="14.4" customHeight="1">
      <c r="B50" s="55"/>
      <c r="D50" s="56" t="s">
        <v>48</v>
      </c>
      <c r="E50" s="57"/>
      <c r="F50" s="57"/>
      <c r="G50" s="56" t="s">
        <v>49</v>
      </c>
      <c r="H50" s="57"/>
      <c r="I50" s="57"/>
      <c r="J50" s="57"/>
      <c r="K50" s="57"/>
      <c r="L50" s="55"/>
    </row>
    <row r="51">
      <c r="B51" s="22"/>
      <c r="L51" s="22"/>
    </row>
    <row r="52">
      <c r="B52" s="22"/>
      <c r="L52" s="22"/>
    </row>
    <row r="53">
      <c r="B53" s="22"/>
      <c r="L53" s="22"/>
    </row>
    <row r="54">
      <c r="B54" s="22"/>
      <c r="L54" s="22"/>
    </row>
    <row r="55">
      <c r="B55" s="22"/>
      <c r="L55" s="22"/>
    </row>
    <row r="56">
      <c r="B56" s="22"/>
      <c r="L56" s="22"/>
    </row>
    <row r="57">
      <c r="B57" s="22"/>
      <c r="L57" s="22"/>
    </row>
    <row r="58">
      <c r="B58" s="22"/>
      <c r="L58" s="22"/>
    </row>
    <row r="59">
      <c r="B59" s="22"/>
      <c r="L59" s="22"/>
    </row>
    <row r="60">
      <c r="B60" s="22"/>
      <c r="L60" s="22"/>
    </row>
    <row r="61" s="2" customFormat="1">
      <c r="A61" s="38"/>
      <c r="B61" s="39"/>
      <c r="C61" s="38"/>
      <c r="D61" s="58" t="s">
        <v>50</v>
      </c>
      <c r="E61" s="41"/>
      <c r="F61" s="145" t="s">
        <v>51</v>
      </c>
      <c r="G61" s="58" t="s">
        <v>50</v>
      </c>
      <c r="H61" s="41"/>
      <c r="I61" s="41"/>
      <c r="J61" s="146" t="s">
        <v>51</v>
      </c>
      <c r="K61" s="41"/>
      <c r="L61" s="55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</row>
    <row r="62">
      <c r="B62" s="22"/>
      <c r="L62" s="22"/>
    </row>
    <row r="63">
      <c r="B63" s="22"/>
      <c r="L63" s="22"/>
    </row>
    <row r="64">
      <c r="B64" s="22"/>
      <c r="L64" s="22"/>
    </row>
    <row r="65" s="2" customFormat="1">
      <c r="A65" s="38"/>
      <c r="B65" s="39"/>
      <c r="C65" s="38"/>
      <c r="D65" s="56" t="s">
        <v>52</v>
      </c>
      <c r="E65" s="59"/>
      <c r="F65" s="59"/>
      <c r="G65" s="56" t="s">
        <v>53</v>
      </c>
      <c r="H65" s="59"/>
      <c r="I65" s="59"/>
      <c r="J65" s="59"/>
      <c r="K65" s="59"/>
      <c r="L65" s="55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</row>
    <row r="66">
      <c r="B66" s="22"/>
      <c r="L66" s="22"/>
    </row>
    <row r="67">
      <c r="B67" s="22"/>
      <c r="L67" s="22"/>
    </row>
    <row r="68">
      <c r="B68" s="22"/>
      <c r="L68" s="22"/>
    </row>
    <row r="69">
      <c r="B69" s="22"/>
      <c r="L69" s="22"/>
    </row>
    <row r="70">
      <c r="B70" s="22"/>
      <c r="L70" s="22"/>
    </row>
    <row r="71">
      <c r="B71" s="22"/>
      <c r="L71" s="22"/>
    </row>
    <row r="72">
      <c r="B72" s="22"/>
      <c r="L72" s="22"/>
    </row>
    <row r="73">
      <c r="B73" s="22"/>
      <c r="L73" s="22"/>
    </row>
    <row r="74">
      <c r="B74" s="22"/>
      <c r="L74" s="22"/>
    </row>
    <row r="75">
      <c r="B75" s="22"/>
      <c r="L75" s="22"/>
    </row>
    <row r="76" s="2" customFormat="1">
      <c r="A76" s="38"/>
      <c r="B76" s="39"/>
      <c r="C76" s="38"/>
      <c r="D76" s="58" t="s">
        <v>50</v>
      </c>
      <c r="E76" s="41"/>
      <c r="F76" s="145" t="s">
        <v>51</v>
      </c>
      <c r="G76" s="58" t="s">
        <v>50</v>
      </c>
      <c r="H76" s="41"/>
      <c r="I76" s="41"/>
      <c r="J76" s="146" t="s">
        <v>51</v>
      </c>
      <c r="K76" s="41"/>
      <c r="L76" s="55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</row>
    <row r="77" s="2" customFormat="1" ht="14.4" customHeight="1">
      <c r="A77" s="38"/>
      <c r="B77" s="60"/>
      <c r="C77" s="61"/>
      <c r="D77" s="61"/>
      <c r="E77" s="61"/>
      <c r="F77" s="61"/>
      <c r="G77" s="61"/>
      <c r="H77" s="61"/>
      <c r="I77" s="61"/>
      <c r="J77" s="61"/>
      <c r="K77" s="61"/>
      <c r="L77" s="55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</row>
    <row r="81" s="2" customFormat="1" ht="6.96" customHeight="1">
      <c r="A81" s="38"/>
      <c r="B81" s="62"/>
      <c r="C81" s="63"/>
      <c r="D81" s="63"/>
      <c r="E81" s="63"/>
      <c r="F81" s="63"/>
      <c r="G81" s="63"/>
      <c r="H81" s="63"/>
      <c r="I81" s="63"/>
      <c r="J81" s="63"/>
      <c r="K81" s="63"/>
      <c r="L81" s="55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</row>
    <row r="82" s="2" customFormat="1" ht="24.96" customHeight="1">
      <c r="A82" s="38"/>
      <c r="B82" s="39"/>
      <c r="C82" s="23" t="s">
        <v>206</v>
      </c>
      <c r="D82" s="38"/>
      <c r="E82" s="38"/>
      <c r="F82" s="38"/>
      <c r="G82" s="38"/>
      <c r="H82" s="38"/>
      <c r="I82" s="38"/>
      <c r="J82" s="38"/>
      <c r="K82" s="38"/>
      <c r="L82" s="55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</row>
    <row r="83" s="2" customFormat="1" ht="6.96" customHeight="1">
      <c r="A83" s="38"/>
      <c r="B83" s="39"/>
      <c r="C83" s="38"/>
      <c r="D83" s="38"/>
      <c r="E83" s="38"/>
      <c r="F83" s="38"/>
      <c r="G83" s="38"/>
      <c r="H83" s="38"/>
      <c r="I83" s="38"/>
      <c r="J83" s="38"/>
      <c r="K83" s="38"/>
      <c r="L83" s="55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</row>
    <row r="84" s="2" customFormat="1" ht="12" customHeight="1">
      <c r="A84" s="38"/>
      <c r="B84" s="39"/>
      <c r="C84" s="32" t="s">
        <v>16</v>
      </c>
      <c r="D84" s="38"/>
      <c r="E84" s="38"/>
      <c r="F84" s="38"/>
      <c r="G84" s="38"/>
      <c r="H84" s="38"/>
      <c r="I84" s="38"/>
      <c r="J84" s="38"/>
      <c r="K84" s="38"/>
      <c r="L84" s="55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</row>
    <row r="85" s="2" customFormat="1" ht="16.5" customHeight="1">
      <c r="A85" s="38"/>
      <c r="B85" s="39"/>
      <c r="C85" s="38"/>
      <c r="D85" s="38"/>
      <c r="E85" s="131" t="str">
        <f>E7</f>
        <v>FNOL Novostavba Pavilonu B</v>
      </c>
      <c r="F85" s="32"/>
      <c r="G85" s="32"/>
      <c r="H85" s="32"/>
      <c r="I85" s="38"/>
      <c r="J85" s="38"/>
      <c r="K85" s="38"/>
      <c r="L85" s="55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</row>
    <row r="86" s="1" customFormat="1" ht="12" customHeight="1">
      <c r="B86" s="22"/>
      <c r="C86" s="32" t="s">
        <v>199</v>
      </c>
      <c r="L86" s="22"/>
    </row>
    <row r="87" s="1" customFormat="1" ht="16.5" customHeight="1">
      <c r="B87" s="22"/>
      <c r="E87" s="131" t="s">
        <v>200</v>
      </c>
      <c r="F87" s="1"/>
      <c r="G87" s="1"/>
      <c r="H87" s="1"/>
      <c r="L87" s="22"/>
    </row>
    <row r="88" s="1" customFormat="1" ht="12" customHeight="1">
      <c r="B88" s="22"/>
      <c r="C88" s="32" t="s">
        <v>201</v>
      </c>
      <c r="L88" s="22"/>
    </row>
    <row r="89" s="2" customFormat="1" ht="16.5" customHeight="1">
      <c r="A89" s="38"/>
      <c r="B89" s="39"/>
      <c r="C89" s="38"/>
      <c r="D89" s="38"/>
      <c r="E89" s="132" t="s">
        <v>202</v>
      </c>
      <c r="F89" s="38"/>
      <c r="G89" s="38"/>
      <c r="H89" s="38"/>
      <c r="I89" s="38"/>
      <c r="J89" s="38"/>
      <c r="K89" s="38"/>
      <c r="L89" s="55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</row>
    <row r="90" s="2" customFormat="1" ht="12" customHeight="1">
      <c r="A90" s="38"/>
      <c r="B90" s="39"/>
      <c r="C90" s="32" t="s">
        <v>203</v>
      </c>
      <c r="D90" s="38"/>
      <c r="E90" s="38"/>
      <c r="F90" s="38"/>
      <c r="G90" s="38"/>
      <c r="H90" s="38"/>
      <c r="I90" s="38"/>
      <c r="J90" s="38"/>
      <c r="K90" s="38"/>
      <c r="L90" s="55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</row>
    <row r="91" s="2" customFormat="1" ht="16.5" customHeight="1">
      <c r="A91" s="38"/>
      <c r="B91" s="39"/>
      <c r="C91" s="38"/>
      <c r="D91" s="38"/>
      <c r="E91" s="67" t="str">
        <f>E13</f>
        <v>D.1.4c - Silnoproudá elektrotechnika</v>
      </c>
      <c r="F91" s="38"/>
      <c r="G91" s="38"/>
      <c r="H91" s="38"/>
      <c r="I91" s="38"/>
      <c r="J91" s="38"/>
      <c r="K91" s="38"/>
      <c r="L91" s="55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</row>
    <row r="92" s="2" customFormat="1" ht="6.96" customHeight="1">
      <c r="A92" s="38"/>
      <c r="B92" s="39"/>
      <c r="C92" s="38"/>
      <c r="D92" s="38"/>
      <c r="E92" s="38"/>
      <c r="F92" s="38"/>
      <c r="G92" s="38"/>
      <c r="H92" s="38"/>
      <c r="I92" s="38"/>
      <c r="J92" s="38"/>
      <c r="K92" s="38"/>
      <c r="L92" s="55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</row>
    <row r="93" s="2" customFormat="1" ht="12" customHeight="1">
      <c r="A93" s="38"/>
      <c r="B93" s="39"/>
      <c r="C93" s="32" t="s">
        <v>20</v>
      </c>
      <c r="D93" s="38"/>
      <c r="E93" s="38"/>
      <c r="F93" s="27" t="str">
        <f>F16</f>
        <v xml:space="preserve"> </v>
      </c>
      <c r="G93" s="38"/>
      <c r="H93" s="38"/>
      <c r="I93" s="32" t="s">
        <v>22</v>
      </c>
      <c r="J93" s="69" t="str">
        <f>IF(J16="","",J16)</f>
        <v>8. 4. 2023</v>
      </c>
      <c r="K93" s="38"/>
      <c r="L93" s="55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</row>
    <row r="94" s="2" customFormat="1" ht="6.96" customHeight="1">
      <c r="A94" s="38"/>
      <c r="B94" s="39"/>
      <c r="C94" s="38"/>
      <c r="D94" s="38"/>
      <c r="E94" s="38"/>
      <c r="F94" s="38"/>
      <c r="G94" s="38"/>
      <c r="H94" s="38"/>
      <c r="I94" s="38"/>
      <c r="J94" s="38"/>
      <c r="K94" s="38"/>
      <c r="L94" s="55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</row>
    <row r="95" s="2" customFormat="1" ht="15.15" customHeight="1">
      <c r="A95" s="38"/>
      <c r="B95" s="39"/>
      <c r="C95" s="32" t="s">
        <v>24</v>
      </c>
      <c r="D95" s="38"/>
      <c r="E95" s="38"/>
      <c r="F95" s="27" t="str">
        <f>E19</f>
        <v>Fakultní nemocnice Olomouc</v>
      </c>
      <c r="G95" s="38"/>
      <c r="H95" s="38"/>
      <c r="I95" s="32" t="s">
        <v>30</v>
      </c>
      <c r="J95" s="36" t="str">
        <f>E25</f>
        <v>LTProjekt, EP Rožnov</v>
      </c>
      <c r="K95" s="38"/>
      <c r="L95" s="55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</row>
    <row r="96" s="2" customFormat="1" ht="15.15" customHeight="1">
      <c r="A96" s="38"/>
      <c r="B96" s="39"/>
      <c r="C96" s="32" t="s">
        <v>28</v>
      </c>
      <c r="D96" s="38"/>
      <c r="E96" s="38"/>
      <c r="F96" s="27" t="str">
        <f>IF(E22="","",E22)</f>
        <v>Vyplň údaj</v>
      </c>
      <c r="G96" s="38"/>
      <c r="H96" s="38"/>
      <c r="I96" s="32" t="s">
        <v>33</v>
      </c>
      <c r="J96" s="36" t="str">
        <f>E28</f>
        <v xml:space="preserve"> </v>
      </c>
      <c r="K96" s="38"/>
      <c r="L96" s="55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</row>
    <row r="97" s="2" customFormat="1" ht="10.32" customHeight="1">
      <c r="A97" s="38"/>
      <c r="B97" s="39"/>
      <c r="C97" s="38"/>
      <c r="D97" s="38"/>
      <c r="E97" s="38"/>
      <c r="F97" s="38"/>
      <c r="G97" s="38"/>
      <c r="H97" s="38"/>
      <c r="I97" s="38"/>
      <c r="J97" s="38"/>
      <c r="K97" s="38"/>
      <c r="L97" s="55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</row>
    <row r="98" s="2" customFormat="1" ht="29.28" customHeight="1">
      <c r="A98" s="38"/>
      <c r="B98" s="39"/>
      <c r="C98" s="147" t="s">
        <v>207</v>
      </c>
      <c r="D98" s="139"/>
      <c r="E98" s="139"/>
      <c r="F98" s="139"/>
      <c r="G98" s="139"/>
      <c r="H98" s="139"/>
      <c r="I98" s="139"/>
      <c r="J98" s="148" t="s">
        <v>208</v>
      </c>
      <c r="K98" s="139"/>
      <c r="L98" s="55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</row>
    <row r="99" s="2" customFormat="1" ht="10.32" customHeight="1">
      <c r="A99" s="38"/>
      <c r="B99" s="39"/>
      <c r="C99" s="38"/>
      <c r="D99" s="38"/>
      <c r="E99" s="38"/>
      <c r="F99" s="38"/>
      <c r="G99" s="38"/>
      <c r="H99" s="38"/>
      <c r="I99" s="38"/>
      <c r="J99" s="38"/>
      <c r="K99" s="38"/>
      <c r="L99" s="55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</row>
    <row r="100" s="2" customFormat="1" ht="22.8" customHeight="1">
      <c r="A100" s="38"/>
      <c r="B100" s="39"/>
      <c r="C100" s="149" t="s">
        <v>209</v>
      </c>
      <c r="D100" s="38"/>
      <c r="E100" s="38"/>
      <c r="F100" s="38"/>
      <c r="G100" s="38"/>
      <c r="H100" s="38"/>
      <c r="I100" s="38"/>
      <c r="J100" s="96">
        <f>J131</f>
        <v>0</v>
      </c>
      <c r="K100" s="38"/>
      <c r="L100" s="55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  <c r="AU100" s="19" t="s">
        <v>210</v>
      </c>
    </row>
    <row r="101" s="9" customFormat="1" ht="24.96" customHeight="1">
      <c r="A101" s="9"/>
      <c r="B101" s="150"/>
      <c r="C101" s="9"/>
      <c r="D101" s="151" t="s">
        <v>2606</v>
      </c>
      <c r="E101" s="152"/>
      <c r="F101" s="152"/>
      <c r="G101" s="152"/>
      <c r="H101" s="152"/>
      <c r="I101" s="152"/>
      <c r="J101" s="153">
        <f>J132</f>
        <v>0</v>
      </c>
      <c r="K101" s="9"/>
      <c r="L101" s="150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</row>
    <row r="102" s="9" customFormat="1" ht="24.96" customHeight="1">
      <c r="A102" s="9"/>
      <c r="B102" s="150"/>
      <c r="C102" s="9"/>
      <c r="D102" s="151" t="s">
        <v>2607</v>
      </c>
      <c r="E102" s="152"/>
      <c r="F102" s="152"/>
      <c r="G102" s="152"/>
      <c r="H102" s="152"/>
      <c r="I102" s="152"/>
      <c r="J102" s="153">
        <f>J135</f>
        <v>0</v>
      </c>
      <c r="K102" s="9"/>
      <c r="L102" s="150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</row>
    <row r="103" s="9" customFormat="1" ht="24.96" customHeight="1">
      <c r="A103" s="9"/>
      <c r="B103" s="150"/>
      <c r="C103" s="9"/>
      <c r="D103" s="151" t="s">
        <v>2608</v>
      </c>
      <c r="E103" s="152"/>
      <c r="F103" s="152"/>
      <c r="G103" s="152"/>
      <c r="H103" s="152"/>
      <c r="I103" s="152"/>
      <c r="J103" s="153">
        <f>J158</f>
        <v>0</v>
      </c>
      <c r="K103" s="9"/>
      <c r="L103" s="150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</row>
    <row r="104" s="9" customFormat="1" ht="24.96" customHeight="1">
      <c r="A104" s="9"/>
      <c r="B104" s="150"/>
      <c r="C104" s="9"/>
      <c r="D104" s="151" t="s">
        <v>2609</v>
      </c>
      <c r="E104" s="152"/>
      <c r="F104" s="152"/>
      <c r="G104" s="152"/>
      <c r="H104" s="152"/>
      <c r="I104" s="152"/>
      <c r="J104" s="153">
        <f>J163</f>
        <v>0</v>
      </c>
      <c r="K104" s="9"/>
      <c r="L104" s="150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</row>
    <row r="105" s="9" customFormat="1" ht="24.96" customHeight="1">
      <c r="A105" s="9"/>
      <c r="B105" s="150"/>
      <c r="C105" s="9"/>
      <c r="D105" s="151" t="s">
        <v>2610</v>
      </c>
      <c r="E105" s="152"/>
      <c r="F105" s="152"/>
      <c r="G105" s="152"/>
      <c r="H105" s="152"/>
      <c r="I105" s="152"/>
      <c r="J105" s="153">
        <f>J255</f>
        <v>0</v>
      </c>
      <c r="K105" s="9"/>
      <c r="L105" s="150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</row>
    <row r="106" s="9" customFormat="1" ht="24.96" customHeight="1">
      <c r="A106" s="9"/>
      <c r="B106" s="150"/>
      <c r="C106" s="9"/>
      <c r="D106" s="151" t="s">
        <v>2611</v>
      </c>
      <c r="E106" s="152"/>
      <c r="F106" s="152"/>
      <c r="G106" s="152"/>
      <c r="H106" s="152"/>
      <c r="I106" s="152"/>
      <c r="J106" s="153">
        <f>J293</f>
        <v>0</v>
      </c>
      <c r="K106" s="9"/>
      <c r="L106" s="150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</row>
    <row r="107" s="9" customFormat="1" ht="24.96" customHeight="1">
      <c r="A107" s="9"/>
      <c r="B107" s="150"/>
      <c r="C107" s="9"/>
      <c r="D107" s="151" t="s">
        <v>2612</v>
      </c>
      <c r="E107" s="152"/>
      <c r="F107" s="152"/>
      <c r="G107" s="152"/>
      <c r="H107" s="152"/>
      <c r="I107" s="152"/>
      <c r="J107" s="153">
        <f>J443</f>
        <v>0</v>
      </c>
      <c r="K107" s="9"/>
      <c r="L107" s="150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  <c r="AD107" s="9"/>
      <c r="AE107" s="9"/>
    </row>
    <row r="108" s="2" customFormat="1" ht="21.84" customHeight="1">
      <c r="A108" s="38"/>
      <c r="B108" s="39"/>
      <c r="C108" s="38"/>
      <c r="D108" s="38"/>
      <c r="E108" s="38"/>
      <c r="F108" s="38"/>
      <c r="G108" s="38"/>
      <c r="H108" s="38"/>
      <c r="I108" s="38"/>
      <c r="J108" s="38"/>
      <c r="K108" s="38"/>
      <c r="L108" s="55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</row>
    <row r="109" s="2" customFormat="1" ht="6.96" customHeight="1">
      <c r="A109" s="38"/>
      <c r="B109" s="60"/>
      <c r="C109" s="61"/>
      <c r="D109" s="61"/>
      <c r="E109" s="61"/>
      <c r="F109" s="61"/>
      <c r="G109" s="61"/>
      <c r="H109" s="61"/>
      <c r="I109" s="61"/>
      <c r="J109" s="61"/>
      <c r="K109" s="61"/>
      <c r="L109" s="55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</row>
    <row r="113" s="2" customFormat="1" ht="6.96" customHeight="1">
      <c r="A113" s="38"/>
      <c r="B113" s="62"/>
      <c r="C113" s="63"/>
      <c r="D113" s="63"/>
      <c r="E113" s="63"/>
      <c r="F113" s="63"/>
      <c r="G113" s="63"/>
      <c r="H113" s="63"/>
      <c r="I113" s="63"/>
      <c r="J113" s="63"/>
      <c r="K113" s="63"/>
      <c r="L113" s="55"/>
      <c r="S113" s="38"/>
      <c r="T113" s="38"/>
      <c r="U113" s="38"/>
      <c r="V113" s="38"/>
      <c r="W113" s="38"/>
      <c r="X113" s="38"/>
      <c r="Y113" s="38"/>
      <c r="Z113" s="38"/>
      <c r="AA113" s="38"/>
      <c r="AB113" s="38"/>
      <c r="AC113" s="38"/>
      <c r="AD113" s="38"/>
      <c r="AE113" s="38"/>
    </row>
    <row r="114" s="2" customFormat="1" ht="24.96" customHeight="1">
      <c r="A114" s="38"/>
      <c r="B114" s="39"/>
      <c r="C114" s="23" t="s">
        <v>242</v>
      </c>
      <c r="D114" s="38"/>
      <c r="E114" s="38"/>
      <c r="F114" s="38"/>
      <c r="G114" s="38"/>
      <c r="H114" s="38"/>
      <c r="I114" s="38"/>
      <c r="J114" s="38"/>
      <c r="K114" s="38"/>
      <c r="L114" s="55"/>
      <c r="S114" s="38"/>
      <c r="T114" s="38"/>
      <c r="U114" s="38"/>
      <c r="V114" s="38"/>
      <c r="W114" s="38"/>
      <c r="X114" s="38"/>
      <c r="Y114" s="38"/>
      <c r="Z114" s="38"/>
      <c r="AA114" s="38"/>
      <c r="AB114" s="38"/>
      <c r="AC114" s="38"/>
      <c r="AD114" s="38"/>
      <c r="AE114" s="38"/>
    </row>
    <row r="115" s="2" customFormat="1" ht="6.96" customHeight="1">
      <c r="A115" s="38"/>
      <c r="B115" s="39"/>
      <c r="C115" s="38"/>
      <c r="D115" s="38"/>
      <c r="E115" s="38"/>
      <c r="F115" s="38"/>
      <c r="G115" s="38"/>
      <c r="H115" s="38"/>
      <c r="I115" s="38"/>
      <c r="J115" s="38"/>
      <c r="K115" s="38"/>
      <c r="L115" s="55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</row>
    <row r="116" s="2" customFormat="1" ht="12" customHeight="1">
      <c r="A116" s="38"/>
      <c r="B116" s="39"/>
      <c r="C116" s="32" t="s">
        <v>16</v>
      </c>
      <c r="D116" s="38"/>
      <c r="E116" s="38"/>
      <c r="F116" s="38"/>
      <c r="G116" s="38"/>
      <c r="H116" s="38"/>
      <c r="I116" s="38"/>
      <c r="J116" s="38"/>
      <c r="K116" s="38"/>
      <c r="L116" s="55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</row>
    <row r="117" s="2" customFormat="1" ht="16.5" customHeight="1">
      <c r="A117" s="38"/>
      <c r="B117" s="39"/>
      <c r="C117" s="38"/>
      <c r="D117" s="38"/>
      <c r="E117" s="131" t="str">
        <f>E7</f>
        <v>FNOL Novostavba Pavilonu B</v>
      </c>
      <c r="F117" s="32"/>
      <c r="G117" s="32"/>
      <c r="H117" s="32"/>
      <c r="I117" s="38"/>
      <c r="J117" s="38"/>
      <c r="K117" s="38"/>
      <c r="L117" s="55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</row>
    <row r="118" s="1" customFormat="1" ht="12" customHeight="1">
      <c r="B118" s="22"/>
      <c r="C118" s="32" t="s">
        <v>199</v>
      </c>
      <c r="L118" s="22"/>
    </row>
    <row r="119" s="1" customFormat="1" ht="16.5" customHeight="1">
      <c r="B119" s="22"/>
      <c r="E119" s="131" t="s">
        <v>200</v>
      </c>
      <c r="F119" s="1"/>
      <c r="G119" s="1"/>
      <c r="H119" s="1"/>
      <c r="L119" s="22"/>
    </row>
    <row r="120" s="1" customFormat="1" ht="12" customHeight="1">
      <c r="B120" s="22"/>
      <c r="C120" s="32" t="s">
        <v>201</v>
      </c>
      <c r="L120" s="22"/>
    </row>
    <row r="121" s="2" customFormat="1" ht="16.5" customHeight="1">
      <c r="A121" s="38"/>
      <c r="B121" s="39"/>
      <c r="C121" s="38"/>
      <c r="D121" s="38"/>
      <c r="E121" s="132" t="s">
        <v>202</v>
      </c>
      <c r="F121" s="38"/>
      <c r="G121" s="38"/>
      <c r="H121" s="38"/>
      <c r="I121" s="38"/>
      <c r="J121" s="38"/>
      <c r="K121" s="38"/>
      <c r="L121" s="55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</row>
    <row r="122" s="2" customFormat="1" ht="12" customHeight="1">
      <c r="A122" s="38"/>
      <c r="B122" s="39"/>
      <c r="C122" s="32" t="s">
        <v>203</v>
      </c>
      <c r="D122" s="38"/>
      <c r="E122" s="38"/>
      <c r="F122" s="38"/>
      <c r="G122" s="38"/>
      <c r="H122" s="38"/>
      <c r="I122" s="38"/>
      <c r="J122" s="38"/>
      <c r="K122" s="38"/>
      <c r="L122" s="55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</row>
    <row r="123" s="2" customFormat="1" ht="16.5" customHeight="1">
      <c r="A123" s="38"/>
      <c r="B123" s="39"/>
      <c r="C123" s="38"/>
      <c r="D123" s="38"/>
      <c r="E123" s="67" t="str">
        <f>E13</f>
        <v>D.1.4c - Silnoproudá elektrotechnika</v>
      </c>
      <c r="F123" s="38"/>
      <c r="G123" s="38"/>
      <c r="H123" s="38"/>
      <c r="I123" s="38"/>
      <c r="J123" s="38"/>
      <c r="K123" s="38"/>
      <c r="L123" s="55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</row>
    <row r="124" s="2" customFormat="1" ht="6.96" customHeight="1">
      <c r="A124" s="38"/>
      <c r="B124" s="39"/>
      <c r="C124" s="38"/>
      <c r="D124" s="38"/>
      <c r="E124" s="38"/>
      <c r="F124" s="38"/>
      <c r="G124" s="38"/>
      <c r="H124" s="38"/>
      <c r="I124" s="38"/>
      <c r="J124" s="38"/>
      <c r="K124" s="38"/>
      <c r="L124" s="55"/>
      <c r="S124" s="38"/>
      <c r="T124" s="38"/>
      <c r="U124" s="38"/>
      <c r="V124" s="38"/>
      <c r="W124" s="38"/>
      <c r="X124" s="38"/>
      <c r="Y124" s="38"/>
      <c r="Z124" s="38"/>
      <c r="AA124" s="38"/>
      <c r="AB124" s="38"/>
      <c r="AC124" s="38"/>
      <c r="AD124" s="38"/>
      <c r="AE124" s="38"/>
    </row>
    <row r="125" s="2" customFormat="1" ht="12" customHeight="1">
      <c r="A125" s="38"/>
      <c r="B125" s="39"/>
      <c r="C125" s="32" t="s">
        <v>20</v>
      </c>
      <c r="D125" s="38"/>
      <c r="E125" s="38"/>
      <c r="F125" s="27" t="str">
        <f>F16</f>
        <v xml:space="preserve"> </v>
      </c>
      <c r="G125" s="38"/>
      <c r="H125" s="38"/>
      <c r="I125" s="32" t="s">
        <v>22</v>
      </c>
      <c r="J125" s="69" t="str">
        <f>IF(J16="","",J16)</f>
        <v>8. 4. 2023</v>
      </c>
      <c r="K125" s="38"/>
      <c r="L125" s="55"/>
      <c r="S125" s="38"/>
      <c r="T125" s="38"/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</row>
    <row r="126" s="2" customFormat="1" ht="6.96" customHeight="1">
      <c r="A126" s="38"/>
      <c r="B126" s="39"/>
      <c r="C126" s="38"/>
      <c r="D126" s="38"/>
      <c r="E126" s="38"/>
      <c r="F126" s="38"/>
      <c r="G126" s="38"/>
      <c r="H126" s="38"/>
      <c r="I126" s="38"/>
      <c r="J126" s="38"/>
      <c r="K126" s="38"/>
      <c r="L126" s="55"/>
      <c r="S126" s="38"/>
      <c r="T126" s="38"/>
      <c r="U126" s="38"/>
      <c r="V126" s="38"/>
      <c r="W126" s="38"/>
      <c r="X126" s="38"/>
      <c r="Y126" s="38"/>
      <c r="Z126" s="38"/>
      <c r="AA126" s="38"/>
      <c r="AB126" s="38"/>
      <c r="AC126" s="38"/>
      <c r="AD126" s="38"/>
      <c r="AE126" s="38"/>
    </row>
    <row r="127" s="2" customFormat="1" ht="15.15" customHeight="1">
      <c r="A127" s="38"/>
      <c r="B127" s="39"/>
      <c r="C127" s="32" t="s">
        <v>24</v>
      </c>
      <c r="D127" s="38"/>
      <c r="E127" s="38"/>
      <c r="F127" s="27" t="str">
        <f>E19</f>
        <v>Fakultní nemocnice Olomouc</v>
      </c>
      <c r="G127" s="38"/>
      <c r="H127" s="38"/>
      <c r="I127" s="32" t="s">
        <v>30</v>
      </c>
      <c r="J127" s="36" t="str">
        <f>E25</f>
        <v>LTProjekt, EP Rožnov</v>
      </c>
      <c r="K127" s="38"/>
      <c r="L127" s="55"/>
      <c r="S127" s="38"/>
      <c r="T127" s="38"/>
      <c r="U127" s="38"/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</row>
    <row r="128" s="2" customFormat="1" ht="15.15" customHeight="1">
      <c r="A128" s="38"/>
      <c r="B128" s="39"/>
      <c r="C128" s="32" t="s">
        <v>28</v>
      </c>
      <c r="D128" s="38"/>
      <c r="E128" s="38"/>
      <c r="F128" s="27" t="str">
        <f>IF(E22="","",E22)</f>
        <v>Vyplň údaj</v>
      </c>
      <c r="G128" s="38"/>
      <c r="H128" s="38"/>
      <c r="I128" s="32" t="s">
        <v>33</v>
      </c>
      <c r="J128" s="36" t="str">
        <f>E28</f>
        <v xml:space="preserve"> </v>
      </c>
      <c r="K128" s="38"/>
      <c r="L128" s="55"/>
      <c r="S128" s="38"/>
      <c r="T128" s="38"/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</row>
    <row r="129" s="2" customFormat="1" ht="10.32" customHeight="1">
      <c r="A129" s="38"/>
      <c r="B129" s="39"/>
      <c r="C129" s="38"/>
      <c r="D129" s="38"/>
      <c r="E129" s="38"/>
      <c r="F129" s="38"/>
      <c r="G129" s="38"/>
      <c r="H129" s="38"/>
      <c r="I129" s="38"/>
      <c r="J129" s="38"/>
      <c r="K129" s="38"/>
      <c r="L129" s="55"/>
      <c r="S129" s="38"/>
      <c r="T129" s="38"/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</row>
    <row r="130" s="11" customFormat="1" ht="29.28" customHeight="1">
      <c r="A130" s="158"/>
      <c r="B130" s="159"/>
      <c r="C130" s="160" t="s">
        <v>243</v>
      </c>
      <c r="D130" s="161" t="s">
        <v>60</v>
      </c>
      <c r="E130" s="161" t="s">
        <v>56</v>
      </c>
      <c r="F130" s="161" t="s">
        <v>57</v>
      </c>
      <c r="G130" s="161" t="s">
        <v>244</v>
      </c>
      <c r="H130" s="161" t="s">
        <v>245</v>
      </c>
      <c r="I130" s="161" t="s">
        <v>246</v>
      </c>
      <c r="J130" s="161" t="s">
        <v>208</v>
      </c>
      <c r="K130" s="162" t="s">
        <v>247</v>
      </c>
      <c r="L130" s="163"/>
      <c r="M130" s="86" t="s">
        <v>1</v>
      </c>
      <c r="N130" s="87" t="s">
        <v>39</v>
      </c>
      <c r="O130" s="87" t="s">
        <v>248</v>
      </c>
      <c r="P130" s="87" t="s">
        <v>249</v>
      </c>
      <c r="Q130" s="87" t="s">
        <v>250</v>
      </c>
      <c r="R130" s="87" t="s">
        <v>251</v>
      </c>
      <c r="S130" s="87" t="s">
        <v>252</v>
      </c>
      <c r="T130" s="88" t="s">
        <v>253</v>
      </c>
      <c r="U130" s="158"/>
      <c r="V130" s="158"/>
      <c r="W130" s="158"/>
      <c r="X130" s="158"/>
      <c r="Y130" s="158"/>
      <c r="Z130" s="158"/>
      <c r="AA130" s="158"/>
      <c r="AB130" s="158"/>
      <c r="AC130" s="158"/>
      <c r="AD130" s="158"/>
      <c r="AE130" s="158"/>
    </row>
    <row r="131" s="2" customFormat="1" ht="22.8" customHeight="1">
      <c r="A131" s="38"/>
      <c r="B131" s="39"/>
      <c r="C131" s="93" t="s">
        <v>254</v>
      </c>
      <c r="D131" s="38"/>
      <c r="E131" s="38"/>
      <c r="F131" s="38"/>
      <c r="G131" s="38"/>
      <c r="H131" s="38"/>
      <c r="I131" s="38"/>
      <c r="J131" s="164">
        <f>BK131</f>
        <v>0</v>
      </c>
      <c r="K131" s="38"/>
      <c r="L131" s="39"/>
      <c r="M131" s="89"/>
      <c r="N131" s="73"/>
      <c r="O131" s="90"/>
      <c r="P131" s="165">
        <f>P132+P135+P158+P163+P255+P293+P443</f>
        <v>0</v>
      </c>
      <c r="Q131" s="90"/>
      <c r="R131" s="165">
        <f>R132+R135+R158+R163+R255+R293+R443</f>
        <v>0</v>
      </c>
      <c r="S131" s="90"/>
      <c r="T131" s="166">
        <f>T132+T135+T158+T163+T255+T293+T443</f>
        <v>0</v>
      </c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T131" s="19" t="s">
        <v>74</v>
      </c>
      <c r="AU131" s="19" t="s">
        <v>210</v>
      </c>
      <c r="BK131" s="167">
        <f>BK132+BK135+BK158+BK163+BK255+BK293+BK443</f>
        <v>0</v>
      </c>
    </row>
    <row r="132" s="12" customFormat="1" ht="25.92" customHeight="1">
      <c r="A132" s="12"/>
      <c r="B132" s="168"/>
      <c r="C132" s="12"/>
      <c r="D132" s="169" t="s">
        <v>74</v>
      </c>
      <c r="E132" s="170" t="s">
        <v>2613</v>
      </c>
      <c r="F132" s="170" t="s">
        <v>2614</v>
      </c>
      <c r="G132" s="12"/>
      <c r="H132" s="12"/>
      <c r="I132" s="171"/>
      <c r="J132" s="172">
        <f>BK132</f>
        <v>0</v>
      </c>
      <c r="K132" s="12"/>
      <c r="L132" s="168"/>
      <c r="M132" s="173"/>
      <c r="N132" s="174"/>
      <c r="O132" s="174"/>
      <c r="P132" s="175">
        <f>SUM(P133:P134)</f>
        <v>0</v>
      </c>
      <c r="Q132" s="174"/>
      <c r="R132" s="175">
        <f>SUM(R133:R134)</f>
        <v>0</v>
      </c>
      <c r="S132" s="174"/>
      <c r="T132" s="176">
        <f>SUM(T133:T134)</f>
        <v>0</v>
      </c>
      <c r="U132" s="12"/>
      <c r="V132" s="12"/>
      <c r="W132" s="12"/>
      <c r="X132" s="12"/>
      <c r="Y132" s="12"/>
      <c r="Z132" s="12"/>
      <c r="AA132" s="12"/>
      <c r="AB132" s="12"/>
      <c r="AC132" s="12"/>
      <c r="AD132" s="12"/>
      <c r="AE132" s="12"/>
      <c r="AR132" s="169" t="s">
        <v>82</v>
      </c>
      <c r="AT132" s="177" t="s">
        <v>74</v>
      </c>
      <c r="AU132" s="177" t="s">
        <v>75</v>
      </c>
      <c r="AY132" s="169" t="s">
        <v>257</v>
      </c>
      <c r="BK132" s="178">
        <f>SUM(BK133:BK134)</f>
        <v>0</v>
      </c>
    </row>
    <row r="133" s="2" customFormat="1" ht="55.5" customHeight="1">
      <c r="A133" s="38"/>
      <c r="B133" s="181"/>
      <c r="C133" s="182" t="s">
        <v>82</v>
      </c>
      <c r="D133" s="182" t="s">
        <v>259</v>
      </c>
      <c r="E133" s="183" t="s">
        <v>2615</v>
      </c>
      <c r="F133" s="184" t="s">
        <v>2616</v>
      </c>
      <c r="G133" s="185" t="s">
        <v>2365</v>
      </c>
      <c r="H133" s="186">
        <v>1</v>
      </c>
      <c r="I133" s="187"/>
      <c r="J133" s="188">
        <f>ROUND(I133*H133,2)</f>
        <v>0</v>
      </c>
      <c r="K133" s="184" t="s">
        <v>2351</v>
      </c>
      <c r="L133" s="39"/>
      <c r="M133" s="189" t="s">
        <v>1</v>
      </c>
      <c r="N133" s="190" t="s">
        <v>40</v>
      </c>
      <c r="O133" s="77"/>
      <c r="P133" s="191">
        <f>O133*H133</f>
        <v>0</v>
      </c>
      <c r="Q133" s="191">
        <v>0</v>
      </c>
      <c r="R133" s="191">
        <f>Q133*H133</f>
        <v>0</v>
      </c>
      <c r="S133" s="191">
        <v>0</v>
      </c>
      <c r="T133" s="192">
        <f>S133*H133</f>
        <v>0</v>
      </c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  <c r="AR133" s="193" t="s">
        <v>108</v>
      </c>
      <c r="AT133" s="193" t="s">
        <v>259</v>
      </c>
      <c r="AU133" s="193" t="s">
        <v>82</v>
      </c>
      <c r="AY133" s="19" t="s">
        <v>257</v>
      </c>
      <c r="BE133" s="194">
        <f>IF(N133="základní",J133,0)</f>
        <v>0</v>
      </c>
      <c r="BF133" s="194">
        <f>IF(N133="snížená",J133,0)</f>
        <v>0</v>
      </c>
      <c r="BG133" s="194">
        <f>IF(N133="zákl. přenesená",J133,0)</f>
        <v>0</v>
      </c>
      <c r="BH133" s="194">
        <f>IF(N133="sníž. přenesená",J133,0)</f>
        <v>0</v>
      </c>
      <c r="BI133" s="194">
        <f>IF(N133="nulová",J133,0)</f>
        <v>0</v>
      </c>
      <c r="BJ133" s="19" t="s">
        <v>82</v>
      </c>
      <c r="BK133" s="194">
        <f>ROUND(I133*H133,2)</f>
        <v>0</v>
      </c>
      <c r="BL133" s="19" t="s">
        <v>108</v>
      </c>
      <c r="BM133" s="193" t="s">
        <v>85</v>
      </c>
    </row>
    <row r="134" s="2" customFormat="1">
      <c r="A134" s="38"/>
      <c r="B134" s="39"/>
      <c r="C134" s="38"/>
      <c r="D134" s="196" t="s">
        <v>1062</v>
      </c>
      <c r="E134" s="38"/>
      <c r="F134" s="237" t="s">
        <v>2617</v>
      </c>
      <c r="G134" s="38"/>
      <c r="H134" s="38"/>
      <c r="I134" s="238"/>
      <c r="J134" s="38"/>
      <c r="K134" s="38"/>
      <c r="L134" s="39"/>
      <c r="M134" s="239"/>
      <c r="N134" s="240"/>
      <c r="O134" s="77"/>
      <c r="P134" s="77"/>
      <c r="Q134" s="77"/>
      <c r="R134" s="77"/>
      <c r="S134" s="77"/>
      <c r="T134" s="78"/>
      <c r="U134" s="38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  <c r="AT134" s="19" t="s">
        <v>1062</v>
      </c>
      <c r="AU134" s="19" t="s">
        <v>82</v>
      </c>
    </row>
    <row r="135" s="12" customFormat="1" ht="25.92" customHeight="1">
      <c r="A135" s="12"/>
      <c r="B135" s="168"/>
      <c r="C135" s="12"/>
      <c r="D135" s="169" t="s">
        <v>74</v>
      </c>
      <c r="E135" s="170" t="s">
        <v>2618</v>
      </c>
      <c r="F135" s="170" t="s">
        <v>2619</v>
      </c>
      <c r="G135" s="12"/>
      <c r="H135" s="12"/>
      <c r="I135" s="171"/>
      <c r="J135" s="172">
        <f>BK135</f>
        <v>0</v>
      </c>
      <c r="K135" s="12"/>
      <c r="L135" s="168"/>
      <c r="M135" s="173"/>
      <c r="N135" s="174"/>
      <c r="O135" s="174"/>
      <c r="P135" s="175">
        <f>SUM(P136:P157)</f>
        <v>0</v>
      </c>
      <c r="Q135" s="174"/>
      <c r="R135" s="175">
        <f>SUM(R136:R157)</f>
        <v>0</v>
      </c>
      <c r="S135" s="174"/>
      <c r="T135" s="176">
        <f>SUM(T136:T157)</f>
        <v>0</v>
      </c>
      <c r="U135" s="12"/>
      <c r="V135" s="12"/>
      <c r="W135" s="12"/>
      <c r="X135" s="12"/>
      <c r="Y135" s="12"/>
      <c r="Z135" s="12"/>
      <c r="AA135" s="12"/>
      <c r="AB135" s="12"/>
      <c r="AC135" s="12"/>
      <c r="AD135" s="12"/>
      <c r="AE135" s="12"/>
      <c r="AR135" s="169" t="s">
        <v>82</v>
      </c>
      <c r="AT135" s="177" t="s">
        <v>74</v>
      </c>
      <c r="AU135" s="177" t="s">
        <v>75</v>
      </c>
      <c r="AY135" s="169" t="s">
        <v>257</v>
      </c>
      <c r="BK135" s="178">
        <f>SUM(BK136:BK157)</f>
        <v>0</v>
      </c>
    </row>
    <row r="136" s="2" customFormat="1" ht="62.7" customHeight="1">
      <c r="A136" s="38"/>
      <c r="B136" s="181"/>
      <c r="C136" s="182" t="s">
        <v>85</v>
      </c>
      <c r="D136" s="182" t="s">
        <v>259</v>
      </c>
      <c r="E136" s="183" t="s">
        <v>2620</v>
      </c>
      <c r="F136" s="184" t="s">
        <v>2621</v>
      </c>
      <c r="G136" s="185" t="s">
        <v>2365</v>
      </c>
      <c r="H136" s="186">
        <v>1</v>
      </c>
      <c r="I136" s="187"/>
      <c r="J136" s="188">
        <f>ROUND(I136*H136,2)</f>
        <v>0</v>
      </c>
      <c r="K136" s="184" t="s">
        <v>2351</v>
      </c>
      <c r="L136" s="39"/>
      <c r="M136" s="189" t="s">
        <v>1</v>
      </c>
      <c r="N136" s="190" t="s">
        <v>40</v>
      </c>
      <c r="O136" s="77"/>
      <c r="P136" s="191">
        <f>O136*H136</f>
        <v>0</v>
      </c>
      <c r="Q136" s="191">
        <v>0</v>
      </c>
      <c r="R136" s="191">
        <f>Q136*H136</f>
        <v>0</v>
      </c>
      <c r="S136" s="191">
        <v>0</v>
      </c>
      <c r="T136" s="192">
        <f>S136*H136</f>
        <v>0</v>
      </c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R136" s="193" t="s">
        <v>108</v>
      </c>
      <c r="AT136" s="193" t="s">
        <v>259</v>
      </c>
      <c r="AU136" s="193" t="s">
        <v>82</v>
      </c>
      <c r="AY136" s="19" t="s">
        <v>257</v>
      </c>
      <c r="BE136" s="194">
        <f>IF(N136="základní",J136,0)</f>
        <v>0</v>
      </c>
      <c r="BF136" s="194">
        <f>IF(N136="snížená",J136,0)</f>
        <v>0</v>
      </c>
      <c r="BG136" s="194">
        <f>IF(N136="zákl. přenesená",J136,0)</f>
        <v>0</v>
      </c>
      <c r="BH136" s="194">
        <f>IF(N136="sníž. přenesená",J136,0)</f>
        <v>0</v>
      </c>
      <c r="BI136" s="194">
        <f>IF(N136="nulová",J136,0)</f>
        <v>0</v>
      </c>
      <c r="BJ136" s="19" t="s">
        <v>82</v>
      </c>
      <c r="BK136" s="194">
        <f>ROUND(I136*H136,2)</f>
        <v>0</v>
      </c>
      <c r="BL136" s="19" t="s">
        <v>108</v>
      </c>
      <c r="BM136" s="193" t="s">
        <v>108</v>
      </c>
    </row>
    <row r="137" s="2" customFormat="1">
      <c r="A137" s="38"/>
      <c r="B137" s="39"/>
      <c r="C137" s="38"/>
      <c r="D137" s="196" t="s">
        <v>1062</v>
      </c>
      <c r="E137" s="38"/>
      <c r="F137" s="237" t="s">
        <v>2622</v>
      </c>
      <c r="G137" s="38"/>
      <c r="H137" s="38"/>
      <c r="I137" s="238"/>
      <c r="J137" s="38"/>
      <c r="K137" s="38"/>
      <c r="L137" s="39"/>
      <c r="M137" s="239"/>
      <c r="N137" s="240"/>
      <c r="O137" s="77"/>
      <c r="P137" s="77"/>
      <c r="Q137" s="77"/>
      <c r="R137" s="77"/>
      <c r="S137" s="77"/>
      <c r="T137" s="78"/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T137" s="19" t="s">
        <v>1062</v>
      </c>
      <c r="AU137" s="19" t="s">
        <v>82</v>
      </c>
    </row>
    <row r="138" s="2" customFormat="1" ht="62.7" customHeight="1">
      <c r="A138" s="38"/>
      <c r="B138" s="181"/>
      <c r="C138" s="182" t="s">
        <v>92</v>
      </c>
      <c r="D138" s="182" t="s">
        <v>259</v>
      </c>
      <c r="E138" s="183" t="s">
        <v>2623</v>
      </c>
      <c r="F138" s="184" t="s">
        <v>2624</v>
      </c>
      <c r="G138" s="185" t="s">
        <v>2365</v>
      </c>
      <c r="H138" s="186">
        <v>1</v>
      </c>
      <c r="I138" s="187"/>
      <c r="J138" s="188">
        <f>ROUND(I138*H138,2)</f>
        <v>0</v>
      </c>
      <c r="K138" s="184" t="s">
        <v>2351</v>
      </c>
      <c r="L138" s="39"/>
      <c r="M138" s="189" t="s">
        <v>1</v>
      </c>
      <c r="N138" s="190" t="s">
        <v>40</v>
      </c>
      <c r="O138" s="77"/>
      <c r="P138" s="191">
        <f>O138*H138</f>
        <v>0</v>
      </c>
      <c r="Q138" s="191">
        <v>0</v>
      </c>
      <c r="R138" s="191">
        <f>Q138*H138</f>
        <v>0</v>
      </c>
      <c r="S138" s="191">
        <v>0</v>
      </c>
      <c r="T138" s="192">
        <f>S138*H138</f>
        <v>0</v>
      </c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R138" s="193" t="s">
        <v>108</v>
      </c>
      <c r="AT138" s="193" t="s">
        <v>259</v>
      </c>
      <c r="AU138" s="193" t="s">
        <v>82</v>
      </c>
      <c r="AY138" s="19" t="s">
        <v>257</v>
      </c>
      <c r="BE138" s="194">
        <f>IF(N138="základní",J138,0)</f>
        <v>0</v>
      </c>
      <c r="BF138" s="194">
        <f>IF(N138="snížená",J138,0)</f>
        <v>0</v>
      </c>
      <c r="BG138" s="194">
        <f>IF(N138="zákl. přenesená",J138,0)</f>
        <v>0</v>
      </c>
      <c r="BH138" s="194">
        <f>IF(N138="sníž. přenesená",J138,0)</f>
        <v>0</v>
      </c>
      <c r="BI138" s="194">
        <f>IF(N138="nulová",J138,0)</f>
        <v>0</v>
      </c>
      <c r="BJ138" s="19" t="s">
        <v>82</v>
      </c>
      <c r="BK138" s="194">
        <f>ROUND(I138*H138,2)</f>
        <v>0</v>
      </c>
      <c r="BL138" s="19" t="s">
        <v>108</v>
      </c>
      <c r="BM138" s="193" t="s">
        <v>290</v>
      </c>
    </row>
    <row r="139" s="2" customFormat="1">
      <c r="A139" s="38"/>
      <c r="B139" s="39"/>
      <c r="C139" s="38"/>
      <c r="D139" s="196" t="s">
        <v>1062</v>
      </c>
      <c r="E139" s="38"/>
      <c r="F139" s="237" t="s">
        <v>2622</v>
      </c>
      <c r="G139" s="38"/>
      <c r="H139" s="38"/>
      <c r="I139" s="238"/>
      <c r="J139" s="38"/>
      <c r="K139" s="38"/>
      <c r="L139" s="39"/>
      <c r="M139" s="239"/>
      <c r="N139" s="240"/>
      <c r="O139" s="77"/>
      <c r="P139" s="77"/>
      <c r="Q139" s="77"/>
      <c r="R139" s="77"/>
      <c r="S139" s="77"/>
      <c r="T139" s="78"/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T139" s="19" t="s">
        <v>1062</v>
      </c>
      <c r="AU139" s="19" t="s">
        <v>82</v>
      </c>
    </row>
    <row r="140" s="2" customFormat="1" ht="55.5" customHeight="1">
      <c r="A140" s="38"/>
      <c r="B140" s="181"/>
      <c r="C140" s="182" t="s">
        <v>108</v>
      </c>
      <c r="D140" s="182" t="s">
        <v>259</v>
      </c>
      <c r="E140" s="183" t="s">
        <v>2625</v>
      </c>
      <c r="F140" s="184" t="s">
        <v>2626</v>
      </c>
      <c r="G140" s="185" t="s">
        <v>2365</v>
      </c>
      <c r="H140" s="186">
        <v>3</v>
      </c>
      <c r="I140" s="187"/>
      <c r="J140" s="188">
        <f>ROUND(I140*H140,2)</f>
        <v>0</v>
      </c>
      <c r="K140" s="184" t="s">
        <v>2351</v>
      </c>
      <c r="L140" s="39"/>
      <c r="M140" s="189" t="s">
        <v>1</v>
      </c>
      <c r="N140" s="190" t="s">
        <v>40</v>
      </c>
      <c r="O140" s="77"/>
      <c r="P140" s="191">
        <f>O140*H140</f>
        <v>0</v>
      </c>
      <c r="Q140" s="191">
        <v>0</v>
      </c>
      <c r="R140" s="191">
        <f>Q140*H140</f>
        <v>0</v>
      </c>
      <c r="S140" s="191">
        <v>0</v>
      </c>
      <c r="T140" s="192">
        <f>S140*H140</f>
        <v>0</v>
      </c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R140" s="193" t="s">
        <v>108</v>
      </c>
      <c r="AT140" s="193" t="s">
        <v>259</v>
      </c>
      <c r="AU140" s="193" t="s">
        <v>82</v>
      </c>
      <c r="AY140" s="19" t="s">
        <v>257</v>
      </c>
      <c r="BE140" s="194">
        <f>IF(N140="základní",J140,0)</f>
        <v>0</v>
      </c>
      <c r="BF140" s="194">
        <f>IF(N140="snížená",J140,0)</f>
        <v>0</v>
      </c>
      <c r="BG140" s="194">
        <f>IF(N140="zákl. přenesená",J140,0)</f>
        <v>0</v>
      </c>
      <c r="BH140" s="194">
        <f>IF(N140="sníž. přenesená",J140,0)</f>
        <v>0</v>
      </c>
      <c r="BI140" s="194">
        <f>IF(N140="nulová",J140,0)</f>
        <v>0</v>
      </c>
      <c r="BJ140" s="19" t="s">
        <v>82</v>
      </c>
      <c r="BK140" s="194">
        <f>ROUND(I140*H140,2)</f>
        <v>0</v>
      </c>
      <c r="BL140" s="19" t="s">
        <v>108</v>
      </c>
      <c r="BM140" s="193" t="s">
        <v>307</v>
      </c>
    </row>
    <row r="141" s="2" customFormat="1">
      <c r="A141" s="38"/>
      <c r="B141" s="39"/>
      <c r="C141" s="38"/>
      <c r="D141" s="196" t="s">
        <v>1062</v>
      </c>
      <c r="E141" s="38"/>
      <c r="F141" s="237" t="s">
        <v>2627</v>
      </c>
      <c r="G141" s="38"/>
      <c r="H141" s="38"/>
      <c r="I141" s="238"/>
      <c r="J141" s="38"/>
      <c r="K141" s="38"/>
      <c r="L141" s="39"/>
      <c r="M141" s="239"/>
      <c r="N141" s="240"/>
      <c r="O141" s="77"/>
      <c r="P141" s="77"/>
      <c r="Q141" s="77"/>
      <c r="R141" s="77"/>
      <c r="S141" s="77"/>
      <c r="T141" s="78"/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T141" s="19" t="s">
        <v>1062</v>
      </c>
      <c r="AU141" s="19" t="s">
        <v>82</v>
      </c>
    </row>
    <row r="142" s="2" customFormat="1" ht="37.8" customHeight="1">
      <c r="A142" s="38"/>
      <c r="B142" s="181"/>
      <c r="C142" s="182" t="s">
        <v>285</v>
      </c>
      <c r="D142" s="182" t="s">
        <v>259</v>
      </c>
      <c r="E142" s="183" t="s">
        <v>2628</v>
      </c>
      <c r="F142" s="184" t="s">
        <v>2629</v>
      </c>
      <c r="G142" s="185" t="s">
        <v>2365</v>
      </c>
      <c r="H142" s="186">
        <v>1</v>
      </c>
      <c r="I142" s="187"/>
      <c r="J142" s="188">
        <f>ROUND(I142*H142,2)</f>
        <v>0</v>
      </c>
      <c r="K142" s="184" t="s">
        <v>2351</v>
      </c>
      <c r="L142" s="39"/>
      <c r="M142" s="189" t="s">
        <v>1</v>
      </c>
      <c r="N142" s="190" t="s">
        <v>40</v>
      </c>
      <c r="O142" s="77"/>
      <c r="P142" s="191">
        <f>O142*H142</f>
        <v>0</v>
      </c>
      <c r="Q142" s="191">
        <v>0</v>
      </c>
      <c r="R142" s="191">
        <f>Q142*H142</f>
        <v>0</v>
      </c>
      <c r="S142" s="191">
        <v>0</v>
      </c>
      <c r="T142" s="192">
        <f>S142*H142</f>
        <v>0</v>
      </c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R142" s="193" t="s">
        <v>108</v>
      </c>
      <c r="AT142" s="193" t="s">
        <v>259</v>
      </c>
      <c r="AU142" s="193" t="s">
        <v>82</v>
      </c>
      <c r="AY142" s="19" t="s">
        <v>257</v>
      </c>
      <c r="BE142" s="194">
        <f>IF(N142="základní",J142,0)</f>
        <v>0</v>
      </c>
      <c r="BF142" s="194">
        <f>IF(N142="snížená",J142,0)</f>
        <v>0</v>
      </c>
      <c r="BG142" s="194">
        <f>IF(N142="zákl. přenesená",J142,0)</f>
        <v>0</v>
      </c>
      <c r="BH142" s="194">
        <f>IF(N142="sníž. přenesená",J142,0)</f>
        <v>0</v>
      </c>
      <c r="BI142" s="194">
        <f>IF(N142="nulová",J142,0)</f>
        <v>0</v>
      </c>
      <c r="BJ142" s="19" t="s">
        <v>82</v>
      </c>
      <c r="BK142" s="194">
        <f>ROUND(I142*H142,2)</f>
        <v>0</v>
      </c>
      <c r="BL142" s="19" t="s">
        <v>108</v>
      </c>
      <c r="BM142" s="193" t="s">
        <v>320</v>
      </c>
    </row>
    <row r="143" s="2" customFormat="1">
      <c r="A143" s="38"/>
      <c r="B143" s="39"/>
      <c r="C143" s="38"/>
      <c r="D143" s="196" t="s">
        <v>1062</v>
      </c>
      <c r="E143" s="38"/>
      <c r="F143" s="237" t="s">
        <v>2630</v>
      </c>
      <c r="G143" s="38"/>
      <c r="H143" s="38"/>
      <c r="I143" s="238"/>
      <c r="J143" s="38"/>
      <c r="K143" s="38"/>
      <c r="L143" s="39"/>
      <c r="M143" s="239"/>
      <c r="N143" s="240"/>
      <c r="O143" s="77"/>
      <c r="P143" s="77"/>
      <c r="Q143" s="77"/>
      <c r="R143" s="77"/>
      <c r="S143" s="77"/>
      <c r="T143" s="78"/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T143" s="19" t="s">
        <v>1062</v>
      </c>
      <c r="AU143" s="19" t="s">
        <v>82</v>
      </c>
    </row>
    <row r="144" s="2" customFormat="1" ht="33" customHeight="1">
      <c r="A144" s="38"/>
      <c r="B144" s="181"/>
      <c r="C144" s="182" t="s">
        <v>290</v>
      </c>
      <c r="D144" s="182" t="s">
        <v>259</v>
      </c>
      <c r="E144" s="183" t="s">
        <v>2631</v>
      </c>
      <c r="F144" s="184" t="s">
        <v>2632</v>
      </c>
      <c r="G144" s="185" t="s">
        <v>2365</v>
      </c>
      <c r="H144" s="186">
        <v>5</v>
      </c>
      <c r="I144" s="187"/>
      <c r="J144" s="188">
        <f>ROUND(I144*H144,2)</f>
        <v>0</v>
      </c>
      <c r="K144" s="184" t="s">
        <v>2351</v>
      </c>
      <c r="L144" s="39"/>
      <c r="M144" s="189" t="s">
        <v>1</v>
      </c>
      <c r="N144" s="190" t="s">
        <v>40</v>
      </c>
      <c r="O144" s="77"/>
      <c r="P144" s="191">
        <f>O144*H144</f>
        <v>0</v>
      </c>
      <c r="Q144" s="191">
        <v>0</v>
      </c>
      <c r="R144" s="191">
        <f>Q144*H144</f>
        <v>0</v>
      </c>
      <c r="S144" s="191">
        <v>0</v>
      </c>
      <c r="T144" s="192">
        <f>S144*H144</f>
        <v>0</v>
      </c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R144" s="193" t="s">
        <v>108</v>
      </c>
      <c r="AT144" s="193" t="s">
        <v>259</v>
      </c>
      <c r="AU144" s="193" t="s">
        <v>82</v>
      </c>
      <c r="AY144" s="19" t="s">
        <v>257</v>
      </c>
      <c r="BE144" s="194">
        <f>IF(N144="základní",J144,0)</f>
        <v>0</v>
      </c>
      <c r="BF144" s="194">
        <f>IF(N144="snížená",J144,0)</f>
        <v>0</v>
      </c>
      <c r="BG144" s="194">
        <f>IF(N144="zákl. přenesená",J144,0)</f>
        <v>0</v>
      </c>
      <c r="BH144" s="194">
        <f>IF(N144="sníž. přenesená",J144,0)</f>
        <v>0</v>
      </c>
      <c r="BI144" s="194">
        <f>IF(N144="nulová",J144,0)</f>
        <v>0</v>
      </c>
      <c r="BJ144" s="19" t="s">
        <v>82</v>
      </c>
      <c r="BK144" s="194">
        <f>ROUND(I144*H144,2)</f>
        <v>0</v>
      </c>
      <c r="BL144" s="19" t="s">
        <v>108</v>
      </c>
      <c r="BM144" s="193" t="s">
        <v>334</v>
      </c>
    </row>
    <row r="145" s="2" customFormat="1">
      <c r="A145" s="38"/>
      <c r="B145" s="39"/>
      <c r="C145" s="38"/>
      <c r="D145" s="196" t="s">
        <v>1062</v>
      </c>
      <c r="E145" s="38"/>
      <c r="F145" s="237" t="s">
        <v>2630</v>
      </c>
      <c r="G145" s="38"/>
      <c r="H145" s="38"/>
      <c r="I145" s="238"/>
      <c r="J145" s="38"/>
      <c r="K145" s="38"/>
      <c r="L145" s="39"/>
      <c r="M145" s="239"/>
      <c r="N145" s="240"/>
      <c r="O145" s="77"/>
      <c r="P145" s="77"/>
      <c r="Q145" s="77"/>
      <c r="R145" s="77"/>
      <c r="S145" s="77"/>
      <c r="T145" s="78"/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  <c r="AT145" s="19" t="s">
        <v>1062</v>
      </c>
      <c r="AU145" s="19" t="s">
        <v>82</v>
      </c>
    </row>
    <row r="146" s="2" customFormat="1" ht="55.5" customHeight="1">
      <c r="A146" s="38"/>
      <c r="B146" s="181"/>
      <c r="C146" s="182" t="s">
        <v>301</v>
      </c>
      <c r="D146" s="182" t="s">
        <v>259</v>
      </c>
      <c r="E146" s="183" t="s">
        <v>2633</v>
      </c>
      <c r="F146" s="184" t="s">
        <v>2634</v>
      </c>
      <c r="G146" s="185" t="s">
        <v>2365</v>
      </c>
      <c r="H146" s="186">
        <v>10</v>
      </c>
      <c r="I146" s="187"/>
      <c r="J146" s="188">
        <f>ROUND(I146*H146,2)</f>
        <v>0</v>
      </c>
      <c r="K146" s="184" t="s">
        <v>2351</v>
      </c>
      <c r="L146" s="39"/>
      <c r="M146" s="189" t="s">
        <v>1</v>
      </c>
      <c r="N146" s="190" t="s">
        <v>40</v>
      </c>
      <c r="O146" s="77"/>
      <c r="P146" s="191">
        <f>O146*H146</f>
        <v>0</v>
      </c>
      <c r="Q146" s="191">
        <v>0</v>
      </c>
      <c r="R146" s="191">
        <f>Q146*H146</f>
        <v>0</v>
      </c>
      <c r="S146" s="191">
        <v>0</v>
      </c>
      <c r="T146" s="192">
        <f>S146*H146</f>
        <v>0</v>
      </c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  <c r="AR146" s="193" t="s">
        <v>108</v>
      </c>
      <c r="AT146" s="193" t="s">
        <v>259</v>
      </c>
      <c r="AU146" s="193" t="s">
        <v>82</v>
      </c>
      <c r="AY146" s="19" t="s">
        <v>257</v>
      </c>
      <c r="BE146" s="194">
        <f>IF(N146="základní",J146,0)</f>
        <v>0</v>
      </c>
      <c r="BF146" s="194">
        <f>IF(N146="snížená",J146,0)</f>
        <v>0</v>
      </c>
      <c r="BG146" s="194">
        <f>IF(N146="zákl. přenesená",J146,0)</f>
        <v>0</v>
      </c>
      <c r="BH146" s="194">
        <f>IF(N146="sníž. přenesená",J146,0)</f>
        <v>0</v>
      </c>
      <c r="BI146" s="194">
        <f>IF(N146="nulová",J146,0)</f>
        <v>0</v>
      </c>
      <c r="BJ146" s="19" t="s">
        <v>82</v>
      </c>
      <c r="BK146" s="194">
        <f>ROUND(I146*H146,2)</f>
        <v>0</v>
      </c>
      <c r="BL146" s="19" t="s">
        <v>108</v>
      </c>
      <c r="BM146" s="193" t="s">
        <v>350</v>
      </c>
    </row>
    <row r="147" s="2" customFormat="1">
      <c r="A147" s="38"/>
      <c r="B147" s="39"/>
      <c r="C147" s="38"/>
      <c r="D147" s="196" t="s">
        <v>1062</v>
      </c>
      <c r="E147" s="38"/>
      <c r="F147" s="237" t="s">
        <v>2630</v>
      </c>
      <c r="G147" s="38"/>
      <c r="H147" s="38"/>
      <c r="I147" s="238"/>
      <c r="J147" s="38"/>
      <c r="K147" s="38"/>
      <c r="L147" s="39"/>
      <c r="M147" s="239"/>
      <c r="N147" s="240"/>
      <c r="O147" s="77"/>
      <c r="P147" s="77"/>
      <c r="Q147" s="77"/>
      <c r="R147" s="77"/>
      <c r="S147" s="77"/>
      <c r="T147" s="78"/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  <c r="AT147" s="19" t="s">
        <v>1062</v>
      </c>
      <c r="AU147" s="19" t="s">
        <v>82</v>
      </c>
    </row>
    <row r="148" s="2" customFormat="1" ht="44.25" customHeight="1">
      <c r="A148" s="38"/>
      <c r="B148" s="181"/>
      <c r="C148" s="182" t="s">
        <v>307</v>
      </c>
      <c r="D148" s="182" t="s">
        <v>259</v>
      </c>
      <c r="E148" s="183" t="s">
        <v>2635</v>
      </c>
      <c r="F148" s="184" t="s">
        <v>2636</v>
      </c>
      <c r="G148" s="185" t="s">
        <v>2365</v>
      </c>
      <c r="H148" s="186">
        <v>3</v>
      </c>
      <c r="I148" s="187"/>
      <c r="J148" s="188">
        <f>ROUND(I148*H148,2)</f>
        <v>0</v>
      </c>
      <c r="K148" s="184" t="s">
        <v>2351</v>
      </c>
      <c r="L148" s="39"/>
      <c r="M148" s="189" t="s">
        <v>1</v>
      </c>
      <c r="N148" s="190" t="s">
        <v>40</v>
      </c>
      <c r="O148" s="77"/>
      <c r="P148" s="191">
        <f>O148*H148</f>
        <v>0</v>
      </c>
      <c r="Q148" s="191">
        <v>0</v>
      </c>
      <c r="R148" s="191">
        <f>Q148*H148</f>
        <v>0</v>
      </c>
      <c r="S148" s="191">
        <v>0</v>
      </c>
      <c r="T148" s="192">
        <f>S148*H148</f>
        <v>0</v>
      </c>
      <c r="U148" s="38"/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  <c r="AR148" s="193" t="s">
        <v>108</v>
      </c>
      <c r="AT148" s="193" t="s">
        <v>259</v>
      </c>
      <c r="AU148" s="193" t="s">
        <v>82</v>
      </c>
      <c r="AY148" s="19" t="s">
        <v>257</v>
      </c>
      <c r="BE148" s="194">
        <f>IF(N148="základní",J148,0)</f>
        <v>0</v>
      </c>
      <c r="BF148" s="194">
        <f>IF(N148="snížená",J148,0)</f>
        <v>0</v>
      </c>
      <c r="BG148" s="194">
        <f>IF(N148="zákl. přenesená",J148,0)</f>
        <v>0</v>
      </c>
      <c r="BH148" s="194">
        <f>IF(N148="sníž. přenesená",J148,0)</f>
        <v>0</v>
      </c>
      <c r="BI148" s="194">
        <f>IF(N148="nulová",J148,0)</f>
        <v>0</v>
      </c>
      <c r="BJ148" s="19" t="s">
        <v>82</v>
      </c>
      <c r="BK148" s="194">
        <f>ROUND(I148*H148,2)</f>
        <v>0</v>
      </c>
      <c r="BL148" s="19" t="s">
        <v>108</v>
      </c>
      <c r="BM148" s="193" t="s">
        <v>364</v>
      </c>
    </row>
    <row r="149" s="2" customFormat="1">
      <c r="A149" s="38"/>
      <c r="B149" s="39"/>
      <c r="C149" s="38"/>
      <c r="D149" s="196" t="s">
        <v>1062</v>
      </c>
      <c r="E149" s="38"/>
      <c r="F149" s="237" t="s">
        <v>2630</v>
      </c>
      <c r="G149" s="38"/>
      <c r="H149" s="38"/>
      <c r="I149" s="238"/>
      <c r="J149" s="38"/>
      <c r="K149" s="38"/>
      <c r="L149" s="39"/>
      <c r="M149" s="239"/>
      <c r="N149" s="240"/>
      <c r="O149" s="77"/>
      <c r="P149" s="77"/>
      <c r="Q149" s="77"/>
      <c r="R149" s="77"/>
      <c r="S149" s="77"/>
      <c r="T149" s="78"/>
      <c r="U149" s="38"/>
      <c r="V149" s="38"/>
      <c r="W149" s="38"/>
      <c r="X149" s="38"/>
      <c r="Y149" s="38"/>
      <c r="Z149" s="38"/>
      <c r="AA149" s="38"/>
      <c r="AB149" s="38"/>
      <c r="AC149" s="38"/>
      <c r="AD149" s="38"/>
      <c r="AE149" s="38"/>
      <c r="AT149" s="19" t="s">
        <v>1062</v>
      </c>
      <c r="AU149" s="19" t="s">
        <v>82</v>
      </c>
    </row>
    <row r="150" s="2" customFormat="1" ht="49.05" customHeight="1">
      <c r="A150" s="38"/>
      <c r="B150" s="181"/>
      <c r="C150" s="182" t="s">
        <v>314</v>
      </c>
      <c r="D150" s="182" t="s">
        <v>259</v>
      </c>
      <c r="E150" s="183" t="s">
        <v>2637</v>
      </c>
      <c r="F150" s="184" t="s">
        <v>2638</v>
      </c>
      <c r="G150" s="185" t="s">
        <v>2365</v>
      </c>
      <c r="H150" s="186">
        <v>2</v>
      </c>
      <c r="I150" s="187"/>
      <c r="J150" s="188">
        <f>ROUND(I150*H150,2)</f>
        <v>0</v>
      </c>
      <c r="K150" s="184" t="s">
        <v>2351</v>
      </c>
      <c r="L150" s="39"/>
      <c r="M150" s="189" t="s">
        <v>1</v>
      </c>
      <c r="N150" s="190" t="s">
        <v>40</v>
      </c>
      <c r="O150" s="77"/>
      <c r="P150" s="191">
        <f>O150*H150</f>
        <v>0</v>
      </c>
      <c r="Q150" s="191">
        <v>0</v>
      </c>
      <c r="R150" s="191">
        <f>Q150*H150</f>
        <v>0</v>
      </c>
      <c r="S150" s="191">
        <v>0</v>
      </c>
      <c r="T150" s="192">
        <f>S150*H150</f>
        <v>0</v>
      </c>
      <c r="U150" s="38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  <c r="AR150" s="193" t="s">
        <v>108</v>
      </c>
      <c r="AT150" s="193" t="s">
        <v>259</v>
      </c>
      <c r="AU150" s="193" t="s">
        <v>82</v>
      </c>
      <c r="AY150" s="19" t="s">
        <v>257</v>
      </c>
      <c r="BE150" s="194">
        <f>IF(N150="základní",J150,0)</f>
        <v>0</v>
      </c>
      <c r="BF150" s="194">
        <f>IF(N150="snížená",J150,0)</f>
        <v>0</v>
      </c>
      <c r="BG150" s="194">
        <f>IF(N150="zákl. přenesená",J150,0)</f>
        <v>0</v>
      </c>
      <c r="BH150" s="194">
        <f>IF(N150="sníž. přenesená",J150,0)</f>
        <v>0</v>
      </c>
      <c r="BI150" s="194">
        <f>IF(N150="nulová",J150,0)</f>
        <v>0</v>
      </c>
      <c r="BJ150" s="19" t="s">
        <v>82</v>
      </c>
      <c r="BK150" s="194">
        <f>ROUND(I150*H150,2)</f>
        <v>0</v>
      </c>
      <c r="BL150" s="19" t="s">
        <v>108</v>
      </c>
      <c r="BM150" s="193" t="s">
        <v>374</v>
      </c>
    </row>
    <row r="151" s="2" customFormat="1">
      <c r="A151" s="38"/>
      <c r="B151" s="39"/>
      <c r="C151" s="38"/>
      <c r="D151" s="196" t="s">
        <v>1062</v>
      </c>
      <c r="E151" s="38"/>
      <c r="F151" s="237" t="s">
        <v>2630</v>
      </c>
      <c r="G151" s="38"/>
      <c r="H151" s="38"/>
      <c r="I151" s="238"/>
      <c r="J151" s="38"/>
      <c r="K151" s="38"/>
      <c r="L151" s="39"/>
      <c r="M151" s="239"/>
      <c r="N151" s="240"/>
      <c r="O151" s="77"/>
      <c r="P151" s="77"/>
      <c r="Q151" s="77"/>
      <c r="R151" s="77"/>
      <c r="S151" s="77"/>
      <c r="T151" s="78"/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  <c r="AT151" s="19" t="s">
        <v>1062</v>
      </c>
      <c r="AU151" s="19" t="s">
        <v>82</v>
      </c>
    </row>
    <row r="152" s="2" customFormat="1" ht="44.25" customHeight="1">
      <c r="A152" s="38"/>
      <c r="B152" s="181"/>
      <c r="C152" s="182" t="s">
        <v>320</v>
      </c>
      <c r="D152" s="182" t="s">
        <v>259</v>
      </c>
      <c r="E152" s="183" t="s">
        <v>2639</v>
      </c>
      <c r="F152" s="184" t="s">
        <v>2640</v>
      </c>
      <c r="G152" s="185" t="s">
        <v>2365</v>
      </c>
      <c r="H152" s="186">
        <v>15</v>
      </c>
      <c r="I152" s="187"/>
      <c r="J152" s="188">
        <f>ROUND(I152*H152,2)</f>
        <v>0</v>
      </c>
      <c r="K152" s="184" t="s">
        <v>2351</v>
      </c>
      <c r="L152" s="39"/>
      <c r="M152" s="189" t="s">
        <v>1</v>
      </c>
      <c r="N152" s="190" t="s">
        <v>40</v>
      </c>
      <c r="O152" s="77"/>
      <c r="P152" s="191">
        <f>O152*H152</f>
        <v>0</v>
      </c>
      <c r="Q152" s="191">
        <v>0</v>
      </c>
      <c r="R152" s="191">
        <f>Q152*H152</f>
        <v>0</v>
      </c>
      <c r="S152" s="191">
        <v>0</v>
      </c>
      <c r="T152" s="192">
        <f>S152*H152</f>
        <v>0</v>
      </c>
      <c r="U152" s="38"/>
      <c r="V152" s="38"/>
      <c r="W152" s="38"/>
      <c r="X152" s="38"/>
      <c r="Y152" s="38"/>
      <c r="Z152" s="38"/>
      <c r="AA152" s="38"/>
      <c r="AB152" s="38"/>
      <c r="AC152" s="38"/>
      <c r="AD152" s="38"/>
      <c r="AE152" s="38"/>
      <c r="AR152" s="193" t="s">
        <v>108</v>
      </c>
      <c r="AT152" s="193" t="s">
        <v>259</v>
      </c>
      <c r="AU152" s="193" t="s">
        <v>82</v>
      </c>
      <c r="AY152" s="19" t="s">
        <v>257</v>
      </c>
      <c r="BE152" s="194">
        <f>IF(N152="základní",J152,0)</f>
        <v>0</v>
      </c>
      <c r="BF152" s="194">
        <f>IF(N152="snížená",J152,0)</f>
        <v>0</v>
      </c>
      <c r="BG152" s="194">
        <f>IF(N152="zákl. přenesená",J152,0)</f>
        <v>0</v>
      </c>
      <c r="BH152" s="194">
        <f>IF(N152="sníž. přenesená",J152,0)</f>
        <v>0</v>
      </c>
      <c r="BI152" s="194">
        <f>IF(N152="nulová",J152,0)</f>
        <v>0</v>
      </c>
      <c r="BJ152" s="19" t="s">
        <v>82</v>
      </c>
      <c r="BK152" s="194">
        <f>ROUND(I152*H152,2)</f>
        <v>0</v>
      </c>
      <c r="BL152" s="19" t="s">
        <v>108</v>
      </c>
      <c r="BM152" s="193" t="s">
        <v>388</v>
      </c>
    </row>
    <row r="153" s="2" customFormat="1">
      <c r="A153" s="38"/>
      <c r="B153" s="39"/>
      <c r="C153" s="38"/>
      <c r="D153" s="196" t="s">
        <v>1062</v>
      </c>
      <c r="E153" s="38"/>
      <c r="F153" s="237" t="s">
        <v>2630</v>
      </c>
      <c r="G153" s="38"/>
      <c r="H153" s="38"/>
      <c r="I153" s="238"/>
      <c r="J153" s="38"/>
      <c r="K153" s="38"/>
      <c r="L153" s="39"/>
      <c r="M153" s="239"/>
      <c r="N153" s="240"/>
      <c r="O153" s="77"/>
      <c r="P153" s="77"/>
      <c r="Q153" s="77"/>
      <c r="R153" s="77"/>
      <c r="S153" s="77"/>
      <c r="T153" s="78"/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  <c r="AT153" s="19" t="s">
        <v>1062</v>
      </c>
      <c r="AU153" s="19" t="s">
        <v>82</v>
      </c>
    </row>
    <row r="154" s="2" customFormat="1" ht="55.5" customHeight="1">
      <c r="A154" s="38"/>
      <c r="B154" s="181"/>
      <c r="C154" s="182" t="s">
        <v>327</v>
      </c>
      <c r="D154" s="182" t="s">
        <v>259</v>
      </c>
      <c r="E154" s="183" t="s">
        <v>2641</v>
      </c>
      <c r="F154" s="184" t="s">
        <v>2642</v>
      </c>
      <c r="G154" s="185" t="s">
        <v>2365</v>
      </c>
      <c r="H154" s="186">
        <v>8</v>
      </c>
      <c r="I154" s="187"/>
      <c r="J154" s="188">
        <f>ROUND(I154*H154,2)</f>
        <v>0</v>
      </c>
      <c r="K154" s="184" t="s">
        <v>2351</v>
      </c>
      <c r="L154" s="39"/>
      <c r="M154" s="189" t="s">
        <v>1</v>
      </c>
      <c r="N154" s="190" t="s">
        <v>40</v>
      </c>
      <c r="O154" s="77"/>
      <c r="P154" s="191">
        <f>O154*H154</f>
        <v>0</v>
      </c>
      <c r="Q154" s="191">
        <v>0</v>
      </c>
      <c r="R154" s="191">
        <f>Q154*H154</f>
        <v>0</v>
      </c>
      <c r="S154" s="191">
        <v>0</v>
      </c>
      <c r="T154" s="192">
        <f>S154*H154</f>
        <v>0</v>
      </c>
      <c r="U154" s="38"/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  <c r="AR154" s="193" t="s">
        <v>108</v>
      </c>
      <c r="AT154" s="193" t="s">
        <v>259</v>
      </c>
      <c r="AU154" s="193" t="s">
        <v>82</v>
      </c>
      <c r="AY154" s="19" t="s">
        <v>257</v>
      </c>
      <c r="BE154" s="194">
        <f>IF(N154="základní",J154,0)</f>
        <v>0</v>
      </c>
      <c r="BF154" s="194">
        <f>IF(N154="snížená",J154,0)</f>
        <v>0</v>
      </c>
      <c r="BG154" s="194">
        <f>IF(N154="zákl. přenesená",J154,0)</f>
        <v>0</v>
      </c>
      <c r="BH154" s="194">
        <f>IF(N154="sníž. přenesená",J154,0)</f>
        <v>0</v>
      </c>
      <c r="BI154" s="194">
        <f>IF(N154="nulová",J154,0)</f>
        <v>0</v>
      </c>
      <c r="BJ154" s="19" t="s">
        <v>82</v>
      </c>
      <c r="BK154" s="194">
        <f>ROUND(I154*H154,2)</f>
        <v>0</v>
      </c>
      <c r="BL154" s="19" t="s">
        <v>108</v>
      </c>
      <c r="BM154" s="193" t="s">
        <v>402</v>
      </c>
    </row>
    <row r="155" s="2" customFormat="1">
      <c r="A155" s="38"/>
      <c r="B155" s="39"/>
      <c r="C155" s="38"/>
      <c r="D155" s="196" t="s">
        <v>1062</v>
      </c>
      <c r="E155" s="38"/>
      <c r="F155" s="237" t="s">
        <v>2630</v>
      </c>
      <c r="G155" s="38"/>
      <c r="H155" s="38"/>
      <c r="I155" s="238"/>
      <c r="J155" s="38"/>
      <c r="K155" s="38"/>
      <c r="L155" s="39"/>
      <c r="M155" s="239"/>
      <c r="N155" s="240"/>
      <c r="O155" s="77"/>
      <c r="P155" s="77"/>
      <c r="Q155" s="77"/>
      <c r="R155" s="77"/>
      <c r="S155" s="77"/>
      <c r="T155" s="78"/>
      <c r="U155" s="38"/>
      <c r="V155" s="38"/>
      <c r="W155" s="38"/>
      <c r="X155" s="38"/>
      <c r="Y155" s="38"/>
      <c r="Z155" s="38"/>
      <c r="AA155" s="38"/>
      <c r="AB155" s="38"/>
      <c r="AC155" s="38"/>
      <c r="AD155" s="38"/>
      <c r="AE155" s="38"/>
      <c r="AT155" s="19" t="s">
        <v>1062</v>
      </c>
      <c r="AU155" s="19" t="s">
        <v>82</v>
      </c>
    </row>
    <row r="156" s="2" customFormat="1" ht="33" customHeight="1">
      <c r="A156" s="38"/>
      <c r="B156" s="181"/>
      <c r="C156" s="182" t="s">
        <v>334</v>
      </c>
      <c r="D156" s="182" t="s">
        <v>259</v>
      </c>
      <c r="E156" s="183" t="s">
        <v>2643</v>
      </c>
      <c r="F156" s="184" t="s">
        <v>2644</v>
      </c>
      <c r="G156" s="185" t="s">
        <v>2365</v>
      </c>
      <c r="H156" s="186">
        <v>23</v>
      </c>
      <c r="I156" s="187"/>
      <c r="J156" s="188">
        <f>ROUND(I156*H156,2)</f>
        <v>0</v>
      </c>
      <c r="K156" s="184" t="s">
        <v>2351</v>
      </c>
      <c r="L156" s="39"/>
      <c r="M156" s="189" t="s">
        <v>1</v>
      </c>
      <c r="N156" s="190" t="s">
        <v>40</v>
      </c>
      <c r="O156" s="77"/>
      <c r="P156" s="191">
        <f>O156*H156</f>
        <v>0</v>
      </c>
      <c r="Q156" s="191">
        <v>0</v>
      </c>
      <c r="R156" s="191">
        <f>Q156*H156</f>
        <v>0</v>
      </c>
      <c r="S156" s="191">
        <v>0</v>
      </c>
      <c r="T156" s="192">
        <f>S156*H156</f>
        <v>0</v>
      </c>
      <c r="U156" s="38"/>
      <c r="V156" s="38"/>
      <c r="W156" s="38"/>
      <c r="X156" s="38"/>
      <c r="Y156" s="38"/>
      <c r="Z156" s="38"/>
      <c r="AA156" s="38"/>
      <c r="AB156" s="38"/>
      <c r="AC156" s="38"/>
      <c r="AD156" s="38"/>
      <c r="AE156" s="38"/>
      <c r="AR156" s="193" t="s">
        <v>108</v>
      </c>
      <c r="AT156" s="193" t="s">
        <v>259</v>
      </c>
      <c r="AU156" s="193" t="s">
        <v>82</v>
      </c>
      <c r="AY156" s="19" t="s">
        <v>257</v>
      </c>
      <c r="BE156" s="194">
        <f>IF(N156="základní",J156,0)</f>
        <v>0</v>
      </c>
      <c r="BF156" s="194">
        <f>IF(N156="snížená",J156,0)</f>
        <v>0</v>
      </c>
      <c r="BG156" s="194">
        <f>IF(N156="zákl. přenesená",J156,0)</f>
        <v>0</v>
      </c>
      <c r="BH156" s="194">
        <f>IF(N156="sníž. přenesená",J156,0)</f>
        <v>0</v>
      </c>
      <c r="BI156" s="194">
        <f>IF(N156="nulová",J156,0)</f>
        <v>0</v>
      </c>
      <c r="BJ156" s="19" t="s">
        <v>82</v>
      </c>
      <c r="BK156" s="194">
        <f>ROUND(I156*H156,2)</f>
        <v>0</v>
      </c>
      <c r="BL156" s="19" t="s">
        <v>108</v>
      </c>
      <c r="BM156" s="193" t="s">
        <v>413</v>
      </c>
    </row>
    <row r="157" s="2" customFormat="1">
      <c r="A157" s="38"/>
      <c r="B157" s="39"/>
      <c r="C157" s="38"/>
      <c r="D157" s="196" t="s">
        <v>1062</v>
      </c>
      <c r="E157" s="38"/>
      <c r="F157" s="237" t="s">
        <v>2630</v>
      </c>
      <c r="G157" s="38"/>
      <c r="H157" s="38"/>
      <c r="I157" s="238"/>
      <c r="J157" s="38"/>
      <c r="K157" s="38"/>
      <c r="L157" s="39"/>
      <c r="M157" s="239"/>
      <c r="N157" s="240"/>
      <c r="O157" s="77"/>
      <c r="P157" s="77"/>
      <c r="Q157" s="77"/>
      <c r="R157" s="77"/>
      <c r="S157" s="77"/>
      <c r="T157" s="78"/>
      <c r="U157" s="38"/>
      <c r="V157" s="38"/>
      <c r="W157" s="38"/>
      <c r="X157" s="38"/>
      <c r="Y157" s="38"/>
      <c r="Z157" s="38"/>
      <c r="AA157" s="38"/>
      <c r="AB157" s="38"/>
      <c r="AC157" s="38"/>
      <c r="AD157" s="38"/>
      <c r="AE157" s="38"/>
      <c r="AT157" s="19" t="s">
        <v>1062</v>
      </c>
      <c r="AU157" s="19" t="s">
        <v>82</v>
      </c>
    </row>
    <row r="158" s="12" customFormat="1" ht="25.92" customHeight="1">
      <c r="A158" s="12"/>
      <c r="B158" s="168"/>
      <c r="C158" s="12"/>
      <c r="D158" s="169" t="s">
        <v>74</v>
      </c>
      <c r="E158" s="170" t="s">
        <v>2645</v>
      </c>
      <c r="F158" s="170" t="s">
        <v>2646</v>
      </c>
      <c r="G158" s="12"/>
      <c r="H158" s="12"/>
      <c r="I158" s="171"/>
      <c r="J158" s="172">
        <f>BK158</f>
        <v>0</v>
      </c>
      <c r="K158" s="12"/>
      <c r="L158" s="168"/>
      <c r="M158" s="173"/>
      <c r="N158" s="174"/>
      <c r="O158" s="174"/>
      <c r="P158" s="175">
        <f>SUM(P159:P162)</f>
        <v>0</v>
      </c>
      <c r="Q158" s="174"/>
      <c r="R158" s="175">
        <f>SUM(R159:R162)</f>
        <v>0</v>
      </c>
      <c r="S158" s="174"/>
      <c r="T158" s="176">
        <f>SUM(T159:T162)</f>
        <v>0</v>
      </c>
      <c r="U158" s="12"/>
      <c r="V158" s="12"/>
      <c r="W158" s="12"/>
      <c r="X158" s="12"/>
      <c r="Y158" s="12"/>
      <c r="Z158" s="12"/>
      <c r="AA158" s="12"/>
      <c r="AB158" s="12"/>
      <c r="AC158" s="12"/>
      <c r="AD158" s="12"/>
      <c r="AE158" s="12"/>
      <c r="AR158" s="169" t="s">
        <v>82</v>
      </c>
      <c r="AT158" s="177" t="s">
        <v>74</v>
      </c>
      <c r="AU158" s="177" t="s">
        <v>75</v>
      </c>
      <c r="AY158" s="169" t="s">
        <v>257</v>
      </c>
      <c r="BK158" s="178">
        <f>SUM(BK159:BK162)</f>
        <v>0</v>
      </c>
    </row>
    <row r="159" s="2" customFormat="1" ht="55.5" customHeight="1">
      <c r="A159" s="38"/>
      <c r="B159" s="181"/>
      <c r="C159" s="182" t="s">
        <v>343</v>
      </c>
      <c r="D159" s="182" t="s">
        <v>259</v>
      </c>
      <c r="E159" s="183" t="s">
        <v>2647</v>
      </c>
      <c r="F159" s="184" t="s">
        <v>2626</v>
      </c>
      <c r="G159" s="185" t="s">
        <v>2365</v>
      </c>
      <c r="H159" s="186">
        <v>9</v>
      </c>
      <c r="I159" s="187"/>
      <c r="J159" s="188">
        <f>ROUND(I159*H159,2)</f>
        <v>0</v>
      </c>
      <c r="K159" s="184" t="s">
        <v>2351</v>
      </c>
      <c r="L159" s="39"/>
      <c r="M159" s="189" t="s">
        <v>1</v>
      </c>
      <c r="N159" s="190" t="s">
        <v>40</v>
      </c>
      <c r="O159" s="77"/>
      <c r="P159" s="191">
        <f>O159*H159</f>
        <v>0</v>
      </c>
      <c r="Q159" s="191">
        <v>0</v>
      </c>
      <c r="R159" s="191">
        <f>Q159*H159</f>
        <v>0</v>
      </c>
      <c r="S159" s="191">
        <v>0</v>
      </c>
      <c r="T159" s="192">
        <f>S159*H159</f>
        <v>0</v>
      </c>
      <c r="U159" s="38"/>
      <c r="V159" s="38"/>
      <c r="W159" s="38"/>
      <c r="X159" s="38"/>
      <c r="Y159" s="38"/>
      <c r="Z159" s="38"/>
      <c r="AA159" s="38"/>
      <c r="AB159" s="38"/>
      <c r="AC159" s="38"/>
      <c r="AD159" s="38"/>
      <c r="AE159" s="38"/>
      <c r="AR159" s="193" t="s">
        <v>108</v>
      </c>
      <c r="AT159" s="193" t="s">
        <v>259</v>
      </c>
      <c r="AU159" s="193" t="s">
        <v>82</v>
      </c>
      <c r="AY159" s="19" t="s">
        <v>257</v>
      </c>
      <c r="BE159" s="194">
        <f>IF(N159="základní",J159,0)</f>
        <v>0</v>
      </c>
      <c r="BF159" s="194">
        <f>IF(N159="snížená",J159,0)</f>
        <v>0</v>
      </c>
      <c r="BG159" s="194">
        <f>IF(N159="zákl. přenesená",J159,0)</f>
        <v>0</v>
      </c>
      <c r="BH159" s="194">
        <f>IF(N159="sníž. přenesená",J159,0)</f>
        <v>0</v>
      </c>
      <c r="BI159" s="194">
        <f>IF(N159="nulová",J159,0)</f>
        <v>0</v>
      </c>
      <c r="BJ159" s="19" t="s">
        <v>82</v>
      </c>
      <c r="BK159" s="194">
        <f>ROUND(I159*H159,2)</f>
        <v>0</v>
      </c>
      <c r="BL159" s="19" t="s">
        <v>108</v>
      </c>
      <c r="BM159" s="193" t="s">
        <v>427</v>
      </c>
    </row>
    <row r="160" s="2" customFormat="1">
      <c r="A160" s="38"/>
      <c r="B160" s="39"/>
      <c r="C160" s="38"/>
      <c r="D160" s="196" t="s">
        <v>1062</v>
      </c>
      <c r="E160" s="38"/>
      <c r="F160" s="237" t="s">
        <v>2648</v>
      </c>
      <c r="G160" s="38"/>
      <c r="H160" s="38"/>
      <c r="I160" s="238"/>
      <c r="J160" s="38"/>
      <c r="K160" s="38"/>
      <c r="L160" s="39"/>
      <c r="M160" s="239"/>
      <c r="N160" s="240"/>
      <c r="O160" s="77"/>
      <c r="P160" s="77"/>
      <c r="Q160" s="77"/>
      <c r="R160" s="77"/>
      <c r="S160" s="77"/>
      <c r="T160" s="78"/>
      <c r="U160" s="38"/>
      <c r="V160" s="38"/>
      <c r="W160" s="38"/>
      <c r="X160" s="38"/>
      <c r="Y160" s="38"/>
      <c r="Z160" s="38"/>
      <c r="AA160" s="38"/>
      <c r="AB160" s="38"/>
      <c r="AC160" s="38"/>
      <c r="AD160" s="38"/>
      <c r="AE160" s="38"/>
      <c r="AT160" s="19" t="s">
        <v>1062</v>
      </c>
      <c r="AU160" s="19" t="s">
        <v>82</v>
      </c>
    </row>
    <row r="161" s="2" customFormat="1" ht="16.5" customHeight="1">
      <c r="A161" s="38"/>
      <c r="B161" s="181"/>
      <c r="C161" s="182" t="s">
        <v>350</v>
      </c>
      <c r="D161" s="182" t="s">
        <v>259</v>
      </c>
      <c r="E161" s="183" t="s">
        <v>2649</v>
      </c>
      <c r="F161" s="184" t="s">
        <v>2650</v>
      </c>
      <c r="G161" s="185" t="s">
        <v>2365</v>
      </c>
      <c r="H161" s="186">
        <v>12</v>
      </c>
      <c r="I161" s="187"/>
      <c r="J161" s="188">
        <f>ROUND(I161*H161,2)</f>
        <v>0</v>
      </c>
      <c r="K161" s="184" t="s">
        <v>2351</v>
      </c>
      <c r="L161" s="39"/>
      <c r="M161" s="189" t="s">
        <v>1</v>
      </c>
      <c r="N161" s="190" t="s">
        <v>40</v>
      </c>
      <c r="O161" s="77"/>
      <c r="P161" s="191">
        <f>O161*H161</f>
        <v>0</v>
      </c>
      <c r="Q161" s="191">
        <v>0</v>
      </c>
      <c r="R161" s="191">
        <f>Q161*H161</f>
        <v>0</v>
      </c>
      <c r="S161" s="191">
        <v>0</v>
      </c>
      <c r="T161" s="192">
        <f>S161*H161</f>
        <v>0</v>
      </c>
      <c r="U161" s="38"/>
      <c r="V161" s="38"/>
      <c r="W161" s="38"/>
      <c r="X161" s="38"/>
      <c r="Y161" s="38"/>
      <c r="Z161" s="38"/>
      <c r="AA161" s="38"/>
      <c r="AB161" s="38"/>
      <c r="AC161" s="38"/>
      <c r="AD161" s="38"/>
      <c r="AE161" s="38"/>
      <c r="AR161" s="193" t="s">
        <v>108</v>
      </c>
      <c r="AT161" s="193" t="s">
        <v>259</v>
      </c>
      <c r="AU161" s="193" t="s">
        <v>82</v>
      </c>
      <c r="AY161" s="19" t="s">
        <v>257</v>
      </c>
      <c r="BE161" s="194">
        <f>IF(N161="základní",J161,0)</f>
        <v>0</v>
      </c>
      <c r="BF161" s="194">
        <f>IF(N161="snížená",J161,0)</f>
        <v>0</v>
      </c>
      <c r="BG161" s="194">
        <f>IF(N161="zákl. přenesená",J161,0)</f>
        <v>0</v>
      </c>
      <c r="BH161" s="194">
        <f>IF(N161="sníž. přenesená",J161,0)</f>
        <v>0</v>
      </c>
      <c r="BI161" s="194">
        <f>IF(N161="nulová",J161,0)</f>
        <v>0</v>
      </c>
      <c r="BJ161" s="19" t="s">
        <v>82</v>
      </c>
      <c r="BK161" s="194">
        <f>ROUND(I161*H161,2)</f>
        <v>0</v>
      </c>
      <c r="BL161" s="19" t="s">
        <v>108</v>
      </c>
      <c r="BM161" s="193" t="s">
        <v>439</v>
      </c>
    </row>
    <row r="162" s="2" customFormat="1">
      <c r="A162" s="38"/>
      <c r="B162" s="39"/>
      <c r="C162" s="38"/>
      <c r="D162" s="196" t="s">
        <v>1062</v>
      </c>
      <c r="E162" s="38"/>
      <c r="F162" s="237" t="s">
        <v>2651</v>
      </c>
      <c r="G162" s="38"/>
      <c r="H162" s="38"/>
      <c r="I162" s="238"/>
      <c r="J162" s="38"/>
      <c r="K162" s="38"/>
      <c r="L162" s="39"/>
      <c r="M162" s="239"/>
      <c r="N162" s="240"/>
      <c r="O162" s="77"/>
      <c r="P162" s="77"/>
      <c r="Q162" s="77"/>
      <c r="R162" s="77"/>
      <c r="S162" s="77"/>
      <c r="T162" s="78"/>
      <c r="U162" s="38"/>
      <c r="V162" s="38"/>
      <c r="W162" s="38"/>
      <c r="X162" s="38"/>
      <c r="Y162" s="38"/>
      <c r="Z162" s="38"/>
      <c r="AA162" s="38"/>
      <c r="AB162" s="38"/>
      <c r="AC162" s="38"/>
      <c r="AD162" s="38"/>
      <c r="AE162" s="38"/>
      <c r="AT162" s="19" t="s">
        <v>1062</v>
      </c>
      <c r="AU162" s="19" t="s">
        <v>82</v>
      </c>
    </row>
    <row r="163" s="12" customFormat="1" ht="25.92" customHeight="1">
      <c r="A163" s="12"/>
      <c r="B163" s="168"/>
      <c r="C163" s="12"/>
      <c r="D163" s="169" t="s">
        <v>74</v>
      </c>
      <c r="E163" s="170" t="s">
        <v>2652</v>
      </c>
      <c r="F163" s="170" t="s">
        <v>2653</v>
      </c>
      <c r="G163" s="12"/>
      <c r="H163" s="12"/>
      <c r="I163" s="171"/>
      <c r="J163" s="172">
        <f>BK163</f>
        <v>0</v>
      </c>
      <c r="K163" s="12"/>
      <c r="L163" s="168"/>
      <c r="M163" s="173"/>
      <c r="N163" s="174"/>
      <c r="O163" s="174"/>
      <c r="P163" s="175">
        <f>SUM(P164:P254)</f>
        <v>0</v>
      </c>
      <c r="Q163" s="174"/>
      <c r="R163" s="175">
        <f>SUM(R164:R254)</f>
        <v>0</v>
      </c>
      <c r="S163" s="174"/>
      <c r="T163" s="176">
        <f>SUM(T164:T254)</f>
        <v>0</v>
      </c>
      <c r="U163" s="12"/>
      <c r="V163" s="12"/>
      <c r="W163" s="12"/>
      <c r="X163" s="12"/>
      <c r="Y163" s="12"/>
      <c r="Z163" s="12"/>
      <c r="AA163" s="12"/>
      <c r="AB163" s="12"/>
      <c r="AC163" s="12"/>
      <c r="AD163" s="12"/>
      <c r="AE163" s="12"/>
      <c r="AR163" s="169" t="s">
        <v>82</v>
      </c>
      <c r="AT163" s="177" t="s">
        <v>74</v>
      </c>
      <c r="AU163" s="177" t="s">
        <v>75</v>
      </c>
      <c r="AY163" s="169" t="s">
        <v>257</v>
      </c>
      <c r="BK163" s="178">
        <f>SUM(BK164:BK254)</f>
        <v>0</v>
      </c>
    </row>
    <row r="164" s="2" customFormat="1" ht="55.5" customHeight="1">
      <c r="A164" s="38"/>
      <c r="B164" s="181"/>
      <c r="C164" s="182" t="s">
        <v>8</v>
      </c>
      <c r="D164" s="182" t="s">
        <v>259</v>
      </c>
      <c r="E164" s="183" t="s">
        <v>2654</v>
      </c>
      <c r="F164" s="184" t="s">
        <v>2655</v>
      </c>
      <c r="G164" s="185" t="s">
        <v>2365</v>
      </c>
      <c r="H164" s="186">
        <v>12</v>
      </c>
      <c r="I164" s="187"/>
      <c r="J164" s="188">
        <f>ROUND(I164*H164,2)</f>
        <v>0</v>
      </c>
      <c r="K164" s="184" t="s">
        <v>2351</v>
      </c>
      <c r="L164" s="39"/>
      <c r="M164" s="189" t="s">
        <v>1</v>
      </c>
      <c r="N164" s="190" t="s">
        <v>40</v>
      </c>
      <c r="O164" s="77"/>
      <c r="P164" s="191">
        <f>O164*H164</f>
        <v>0</v>
      </c>
      <c r="Q164" s="191">
        <v>0</v>
      </c>
      <c r="R164" s="191">
        <f>Q164*H164</f>
        <v>0</v>
      </c>
      <c r="S164" s="191">
        <v>0</v>
      </c>
      <c r="T164" s="192">
        <f>S164*H164</f>
        <v>0</v>
      </c>
      <c r="U164" s="38"/>
      <c r="V164" s="38"/>
      <c r="W164" s="38"/>
      <c r="X164" s="38"/>
      <c r="Y164" s="38"/>
      <c r="Z164" s="38"/>
      <c r="AA164" s="38"/>
      <c r="AB164" s="38"/>
      <c r="AC164" s="38"/>
      <c r="AD164" s="38"/>
      <c r="AE164" s="38"/>
      <c r="AR164" s="193" t="s">
        <v>108</v>
      </c>
      <c r="AT164" s="193" t="s">
        <v>259</v>
      </c>
      <c r="AU164" s="193" t="s">
        <v>82</v>
      </c>
      <c r="AY164" s="19" t="s">
        <v>257</v>
      </c>
      <c r="BE164" s="194">
        <f>IF(N164="základní",J164,0)</f>
        <v>0</v>
      </c>
      <c r="BF164" s="194">
        <f>IF(N164="snížená",J164,0)</f>
        <v>0</v>
      </c>
      <c r="BG164" s="194">
        <f>IF(N164="zákl. přenesená",J164,0)</f>
        <v>0</v>
      </c>
      <c r="BH164" s="194">
        <f>IF(N164="sníž. přenesená",J164,0)</f>
        <v>0</v>
      </c>
      <c r="BI164" s="194">
        <f>IF(N164="nulová",J164,0)</f>
        <v>0</v>
      </c>
      <c r="BJ164" s="19" t="s">
        <v>82</v>
      </c>
      <c r="BK164" s="194">
        <f>ROUND(I164*H164,2)</f>
        <v>0</v>
      </c>
      <c r="BL164" s="19" t="s">
        <v>108</v>
      </c>
      <c r="BM164" s="193" t="s">
        <v>450</v>
      </c>
    </row>
    <row r="165" s="2" customFormat="1">
      <c r="A165" s="38"/>
      <c r="B165" s="39"/>
      <c r="C165" s="38"/>
      <c r="D165" s="196" t="s">
        <v>1062</v>
      </c>
      <c r="E165" s="38"/>
      <c r="F165" s="237" t="s">
        <v>2656</v>
      </c>
      <c r="G165" s="38"/>
      <c r="H165" s="38"/>
      <c r="I165" s="238"/>
      <c r="J165" s="38"/>
      <c r="K165" s="38"/>
      <c r="L165" s="39"/>
      <c r="M165" s="239"/>
      <c r="N165" s="240"/>
      <c r="O165" s="77"/>
      <c r="P165" s="77"/>
      <c r="Q165" s="77"/>
      <c r="R165" s="77"/>
      <c r="S165" s="77"/>
      <c r="T165" s="78"/>
      <c r="U165" s="38"/>
      <c r="V165" s="38"/>
      <c r="W165" s="38"/>
      <c r="X165" s="38"/>
      <c r="Y165" s="38"/>
      <c r="Z165" s="38"/>
      <c r="AA165" s="38"/>
      <c r="AB165" s="38"/>
      <c r="AC165" s="38"/>
      <c r="AD165" s="38"/>
      <c r="AE165" s="38"/>
      <c r="AT165" s="19" t="s">
        <v>1062</v>
      </c>
      <c r="AU165" s="19" t="s">
        <v>82</v>
      </c>
    </row>
    <row r="166" s="2" customFormat="1" ht="55.5" customHeight="1">
      <c r="A166" s="38"/>
      <c r="B166" s="181"/>
      <c r="C166" s="182" t="s">
        <v>364</v>
      </c>
      <c r="D166" s="182" t="s">
        <v>259</v>
      </c>
      <c r="E166" s="183" t="s">
        <v>2657</v>
      </c>
      <c r="F166" s="184" t="s">
        <v>2658</v>
      </c>
      <c r="G166" s="185" t="s">
        <v>2365</v>
      </c>
      <c r="H166" s="186">
        <v>2</v>
      </c>
      <c r="I166" s="187"/>
      <c r="J166" s="188">
        <f>ROUND(I166*H166,2)</f>
        <v>0</v>
      </c>
      <c r="K166" s="184" t="s">
        <v>2351</v>
      </c>
      <c r="L166" s="39"/>
      <c r="M166" s="189" t="s">
        <v>1</v>
      </c>
      <c r="N166" s="190" t="s">
        <v>40</v>
      </c>
      <c r="O166" s="77"/>
      <c r="P166" s="191">
        <f>O166*H166</f>
        <v>0</v>
      </c>
      <c r="Q166" s="191">
        <v>0</v>
      </c>
      <c r="R166" s="191">
        <f>Q166*H166</f>
        <v>0</v>
      </c>
      <c r="S166" s="191">
        <v>0</v>
      </c>
      <c r="T166" s="192">
        <f>S166*H166</f>
        <v>0</v>
      </c>
      <c r="U166" s="38"/>
      <c r="V166" s="38"/>
      <c r="W166" s="38"/>
      <c r="X166" s="38"/>
      <c r="Y166" s="38"/>
      <c r="Z166" s="38"/>
      <c r="AA166" s="38"/>
      <c r="AB166" s="38"/>
      <c r="AC166" s="38"/>
      <c r="AD166" s="38"/>
      <c r="AE166" s="38"/>
      <c r="AR166" s="193" t="s">
        <v>108</v>
      </c>
      <c r="AT166" s="193" t="s">
        <v>259</v>
      </c>
      <c r="AU166" s="193" t="s">
        <v>82</v>
      </c>
      <c r="AY166" s="19" t="s">
        <v>257</v>
      </c>
      <c r="BE166" s="194">
        <f>IF(N166="základní",J166,0)</f>
        <v>0</v>
      </c>
      <c r="BF166" s="194">
        <f>IF(N166="snížená",J166,0)</f>
        <v>0</v>
      </c>
      <c r="BG166" s="194">
        <f>IF(N166="zákl. přenesená",J166,0)</f>
        <v>0</v>
      </c>
      <c r="BH166" s="194">
        <f>IF(N166="sníž. přenesená",J166,0)</f>
        <v>0</v>
      </c>
      <c r="BI166" s="194">
        <f>IF(N166="nulová",J166,0)</f>
        <v>0</v>
      </c>
      <c r="BJ166" s="19" t="s">
        <v>82</v>
      </c>
      <c r="BK166" s="194">
        <f>ROUND(I166*H166,2)</f>
        <v>0</v>
      </c>
      <c r="BL166" s="19" t="s">
        <v>108</v>
      </c>
      <c r="BM166" s="193" t="s">
        <v>462</v>
      </c>
    </row>
    <row r="167" s="2" customFormat="1">
      <c r="A167" s="38"/>
      <c r="B167" s="39"/>
      <c r="C167" s="38"/>
      <c r="D167" s="196" t="s">
        <v>1062</v>
      </c>
      <c r="E167" s="38"/>
      <c r="F167" s="237" t="s">
        <v>2630</v>
      </c>
      <c r="G167" s="38"/>
      <c r="H167" s="38"/>
      <c r="I167" s="238"/>
      <c r="J167" s="38"/>
      <c r="K167" s="38"/>
      <c r="L167" s="39"/>
      <c r="M167" s="239"/>
      <c r="N167" s="240"/>
      <c r="O167" s="77"/>
      <c r="P167" s="77"/>
      <c r="Q167" s="77"/>
      <c r="R167" s="77"/>
      <c r="S167" s="77"/>
      <c r="T167" s="78"/>
      <c r="U167" s="38"/>
      <c r="V167" s="38"/>
      <c r="W167" s="38"/>
      <c r="X167" s="38"/>
      <c r="Y167" s="38"/>
      <c r="Z167" s="38"/>
      <c r="AA167" s="38"/>
      <c r="AB167" s="38"/>
      <c r="AC167" s="38"/>
      <c r="AD167" s="38"/>
      <c r="AE167" s="38"/>
      <c r="AT167" s="19" t="s">
        <v>1062</v>
      </c>
      <c r="AU167" s="19" t="s">
        <v>82</v>
      </c>
    </row>
    <row r="168" s="2" customFormat="1" ht="55.5" customHeight="1">
      <c r="A168" s="38"/>
      <c r="B168" s="181"/>
      <c r="C168" s="182" t="s">
        <v>368</v>
      </c>
      <c r="D168" s="182" t="s">
        <v>259</v>
      </c>
      <c r="E168" s="183" t="s">
        <v>2659</v>
      </c>
      <c r="F168" s="184" t="s">
        <v>2660</v>
      </c>
      <c r="G168" s="185" t="s">
        <v>2365</v>
      </c>
      <c r="H168" s="186">
        <v>27</v>
      </c>
      <c r="I168" s="187"/>
      <c r="J168" s="188">
        <f>ROUND(I168*H168,2)</f>
        <v>0</v>
      </c>
      <c r="K168" s="184" t="s">
        <v>2351</v>
      </c>
      <c r="L168" s="39"/>
      <c r="M168" s="189" t="s">
        <v>1</v>
      </c>
      <c r="N168" s="190" t="s">
        <v>40</v>
      </c>
      <c r="O168" s="77"/>
      <c r="P168" s="191">
        <f>O168*H168</f>
        <v>0</v>
      </c>
      <c r="Q168" s="191">
        <v>0</v>
      </c>
      <c r="R168" s="191">
        <f>Q168*H168</f>
        <v>0</v>
      </c>
      <c r="S168" s="191">
        <v>0</v>
      </c>
      <c r="T168" s="192">
        <f>S168*H168</f>
        <v>0</v>
      </c>
      <c r="U168" s="38"/>
      <c r="V168" s="38"/>
      <c r="W168" s="38"/>
      <c r="X168" s="38"/>
      <c r="Y168" s="38"/>
      <c r="Z168" s="38"/>
      <c r="AA168" s="38"/>
      <c r="AB168" s="38"/>
      <c r="AC168" s="38"/>
      <c r="AD168" s="38"/>
      <c r="AE168" s="38"/>
      <c r="AR168" s="193" t="s">
        <v>108</v>
      </c>
      <c r="AT168" s="193" t="s">
        <v>259</v>
      </c>
      <c r="AU168" s="193" t="s">
        <v>82</v>
      </c>
      <c r="AY168" s="19" t="s">
        <v>257</v>
      </c>
      <c r="BE168" s="194">
        <f>IF(N168="základní",J168,0)</f>
        <v>0</v>
      </c>
      <c r="BF168" s="194">
        <f>IF(N168="snížená",J168,0)</f>
        <v>0</v>
      </c>
      <c r="BG168" s="194">
        <f>IF(N168="zákl. přenesená",J168,0)</f>
        <v>0</v>
      </c>
      <c r="BH168" s="194">
        <f>IF(N168="sníž. přenesená",J168,0)</f>
        <v>0</v>
      </c>
      <c r="BI168" s="194">
        <f>IF(N168="nulová",J168,0)</f>
        <v>0</v>
      </c>
      <c r="BJ168" s="19" t="s">
        <v>82</v>
      </c>
      <c r="BK168" s="194">
        <f>ROUND(I168*H168,2)</f>
        <v>0</v>
      </c>
      <c r="BL168" s="19" t="s">
        <v>108</v>
      </c>
      <c r="BM168" s="193" t="s">
        <v>476</v>
      </c>
    </row>
    <row r="169" s="2" customFormat="1">
      <c r="A169" s="38"/>
      <c r="B169" s="39"/>
      <c r="C169" s="38"/>
      <c r="D169" s="196" t="s">
        <v>1062</v>
      </c>
      <c r="E169" s="38"/>
      <c r="F169" s="237" t="s">
        <v>2661</v>
      </c>
      <c r="G169" s="38"/>
      <c r="H169" s="38"/>
      <c r="I169" s="238"/>
      <c r="J169" s="38"/>
      <c r="K169" s="38"/>
      <c r="L169" s="39"/>
      <c r="M169" s="239"/>
      <c r="N169" s="240"/>
      <c r="O169" s="77"/>
      <c r="P169" s="77"/>
      <c r="Q169" s="77"/>
      <c r="R169" s="77"/>
      <c r="S169" s="77"/>
      <c r="T169" s="78"/>
      <c r="U169" s="38"/>
      <c r="V169" s="38"/>
      <c r="W169" s="38"/>
      <c r="X169" s="38"/>
      <c r="Y169" s="38"/>
      <c r="Z169" s="38"/>
      <c r="AA169" s="38"/>
      <c r="AB169" s="38"/>
      <c r="AC169" s="38"/>
      <c r="AD169" s="38"/>
      <c r="AE169" s="38"/>
      <c r="AT169" s="19" t="s">
        <v>1062</v>
      </c>
      <c r="AU169" s="19" t="s">
        <v>82</v>
      </c>
    </row>
    <row r="170" s="2" customFormat="1" ht="55.5" customHeight="1">
      <c r="A170" s="38"/>
      <c r="B170" s="181"/>
      <c r="C170" s="182" t="s">
        <v>374</v>
      </c>
      <c r="D170" s="182" t="s">
        <v>259</v>
      </c>
      <c r="E170" s="183" t="s">
        <v>2662</v>
      </c>
      <c r="F170" s="184" t="s">
        <v>2663</v>
      </c>
      <c r="G170" s="185" t="s">
        <v>2365</v>
      </c>
      <c r="H170" s="186">
        <v>34</v>
      </c>
      <c r="I170" s="187"/>
      <c r="J170" s="188">
        <f>ROUND(I170*H170,2)</f>
        <v>0</v>
      </c>
      <c r="K170" s="184" t="s">
        <v>2351</v>
      </c>
      <c r="L170" s="39"/>
      <c r="M170" s="189" t="s">
        <v>1</v>
      </c>
      <c r="N170" s="190" t="s">
        <v>40</v>
      </c>
      <c r="O170" s="77"/>
      <c r="P170" s="191">
        <f>O170*H170</f>
        <v>0</v>
      </c>
      <c r="Q170" s="191">
        <v>0</v>
      </c>
      <c r="R170" s="191">
        <f>Q170*H170</f>
        <v>0</v>
      </c>
      <c r="S170" s="191">
        <v>0</v>
      </c>
      <c r="T170" s="192">
        <f>S170*H170</f>
        <v>0</v>
      </c>
      <c r="U170" s="38"/>
      <c r="V170" s="38"/>
      <c r="W170" s="38"/>
      <c r="X170" s="38"/>
      <c r="Y170" s="38"/>
      <c r="Z170" s="38"/>
      <c r="AA170" s="38"/>
      <c r="AB170" s="38"/>
      <c r="AC170" s="38"/>
      <c r="AD170" s="38"/>
      <c r="AE170" s="38"/>
      <c r="AR170" s="193" t="s">
        <v>108</v>
      </c>
      <c r="AT170" s="193" t="s">
        <v>259</v>
      </c>
      <c r="AU170" s="193" t="s">
        <v>82</v>
      </c>
      <c r="AY170" s="19" t="s">
        <v>257</v>
      </c>
      <c r="BE170" s="194">
        <f>IF(N170="základní",J170,0)</f>
        <v>0</v>
      </c>
      <c r="BF170" s="194">
        <f>IF(N170="snížená",J170,0)</f>
        <v>0</v>
      </c>
      <c r="BG170" s="194">
        <f>IF(N170="zákl. přenesená",J170,0)</f>
        <v>0</v>
      </c>
      <c r="BH170" s="194">
        <f>IF(N170="sníž. přenesená",J170,0)</f>
        <v>0</v>
      </c>
      <c r="BI170" s="194">
        <f>IF(N170="nulová",J170,0)</f>
        <v>0</v>
      </c>
      <c r="BJ170" s="19" t="s">
        <v>82</v>
      </c>
      <c r="BK170" s="194">
        <f>ROUND(I170*H170,2)</f>
        <v>0</v>
      </c>
      <c r="BL170" s="19" t="s">
        <v>108</v>
      </c>
      <c r="BM170" s="193" t="s">
        <v>490</v>
      </c>
    </row>
    <row r="171" s="2" customFormat="1">
      <c r="A171" s="38"/>
      <c r="B171" s="39"/>
      <c r="C171" s="38"/>
      <c r="D171" s="196" t="s">
        <v>1062</v>
      </c>
      <c r="E171" s="38"/>
      <c r="F171" s="237" t="s">
        <v>2661</v>
      </c>
      <c r="G171" s="38"/>
      <c r="H171" s="38"/>
      <c r="I171" s="238"/>
      <c r="J171" s="38"/>
      <c r="K171" s="38"/>
      <c r="L171" s="39"/>
      <c r="M171" s="239"/>
      <c r="N171" s="240"/>
      <c r="O171" s="77"/>
      <c r="P171" s="77"/>
      <c r="Q171" s="77"/>
      <c r="R171" s="77"/>
      <c r="S171" s="77"/>
      <c r="T171" s="78"/>
      <c r="U171" s="38"/>
      <c r="V171" s="38"/>
      <c r="W171" s="38"/>
      <c r="X171" s="38"/>
      <c r="Y171" s="38"/>
      <c r="Z171" s="38"/>
      <c r="AA171" s="38"/>
      <c r="AB171" s="38"/>
      <c r="AC171" s="38"/>
      <c r="AD171" s="38"/>
      <c r="AE171" s="38"/>
      <c r="AT171" s="19" t="s">
        <v>1062</v>
      </c>
      <c r="AU171" s="19" t="s">
        <v>82</v>
      </c>
    </row>
    <row r="172" s="2" customFormat="1" ht="55.5" customHeight="1">
      <c r="A172" s="38"/>
      <c r="B172" s="181"/>
      <c r="C172" s="182" t="s">
        <v>379</v>
      </c>
      <c r="D172" s="182" t="s">
        <v>259</v>
      </c>
      <c r="E172" s="183" t="s">
        <v>2664</v>
      </c>
      <c r="F172" s="184" t="s">
        <v>2665</v>
      </c>
      <c r="G172" s="185" t="s">
        <v>2365</v>
      </c>
      <c r="H172" s="186">
        <v>8</v>
      </c>
      <c r="I172" s="187"/>
      <c r="J172" s="188">
        <f>ROUND(I172*H172,2)</f>
        <v>0</v>
      </c>
      <c r="K172" s="184" t="s">
        <v>2351</v>
      </c>
      <c r="L172" s="39"/>
      <c r="M172" s="189" t="s">
        <v>1</v>
      </c>
      <c r="N172" s="190" t="s">
        <v>40</v>
      </c>
      <c r="O172" s="77"/>
      <c r="P172" s="191">
        <f>O172*H172</f>
        <v>0</v>
      </c>
      <c r="Q172" s="191">
        <v>0</v>
      </c>
      <c r="R172" s="191">
        <f>Q172*H172</f>
        <v>0</v>
      </c>
      <c r="S172" s="191">
        <v>0</v>
      </c>
      <c r="T172" s="192">
        <f>S172*H172</f>
        <v>0</v>
      </c>
      <c r="U172" s="38"/>
      <c r="V172" s="38"/>
      <c r="W172" s="38"/>
      <c r="X172" s="38"/>
      <c r="Y172" s="38"/>
      <c r="Z172" s="38"/>
      <c r="AA172" s="38"/>
      <c r="AB172" s="38"/>
      <c r="AC172" s="38"/>
      <c r="AD172" s="38"/>
      <c r="AE172" s="38"/>
      <c r="AR172" s="193" t="s">
        <v>108</v>
      </c>
      <c r="AT172" s="193" t="s">
        <v>259</v>
      </c>
      <c r="AU172" s="193" t="s">
        <v>82</v>
      </c>
      <c r="AY172" s="19" t="s">
        <v>257</v>
      </c>
      <c r="BE172" s="194">
        <f>IF(N172="základní",J172,0)</f>
        <v>0</v>
      </c>
      <c r="BF172" s="194">
        <f>IF(N172="snížená",J172,0)</f>
        <v>0</v>
      </c>
      <c r="BG172" s="194">
        <f>IF(N172="zákl. přenesená",J172,0)</f>
        <v>0</v>
      </c>
      <c r="BH172" s="194">
        <f>IF(N172="sníž. přenesená",J172,0)</f>
        <v>0</v>
      </c>
      <c r="BI172" s="194">
        <f>IF(N172="nulová",J172,0)</f>
        <v>0</v>
      </c>
      <c r="BJ172" s="19" t="s">
        <v>82</v>
      </c>
      <c r="BK172" s="194">
        <f>ROUND(I172*H172,2)</f>
        <v>0</v>
      </c>
      <c r="BL172" s="19" t="s">
        <v>108</v>
      </c>
      <c r="BM172" s="193" t="s">
        <v>530</v>
      </c>
    </row>
    <row r="173" s="2" customFormat="1">
      <c r="A173" s="38"/>
      <c r="B173" s="39"/>
      <c r="C173" s="38"/>
      <c r="D173" s="196" t="s">
        <v>1062</v>
      </c>
      <c r="E173" s="38"/>
      <c r="F173" s="237" t="s">
        <v>2666</v>
      </c>
      <c r="G173" s="38"/>
      <c r="H173" s="38"/>
      <c r="I173" s="238"/>
      <c r="J173" s="38"/>
      <c r="K173" s="38"/>
      <c r="L173" s="39"/>
      <c r="M173" s="239"/>
      <c r="N173" s="240"/>
      <c r="O173" s="77"/>
      <c r="P173" s="77"/>
      <c r="Q173" s="77"/>
      <c r="R173" s="77"/>
      <c r="S173" s="77"/>
      <c r="T173" s="78"/>
      <c r="U173" s="38"/>
      <c r="V173" s="38"/>
      <c r="W173" s="38"/>
      <c r="X173" s="38"/>
      <c r="Y173" s="38"/>
      <c r="Z173" s="38"/>
      <c r="AA173" s="38"/>
      <c r="AB173" s="38"/>
      <c r="AC173" s="38"/>
      <c r="AD173" s="38"/>
      <c r="AE173" s="38"/>
      <c r="AT173" s="19" t="s">
        <v>1062</v>
      </c>
      <c r="AU173" s="19" t="s">
        <v>82</v>
      </c>
    </row>
    <row r="174" s="2" customFormat="1" ht="55.5" customHeight="1">
      <c r="A174" s="38"/>
      <c r="B174" s="181"/>
      <c r="C174" s="182" t="s">
        <v>388</v>
      </c>
      <c r="D174" s="182" t="s">
        <v>259</v>
      </c>
      <c r="E174" s="183" t="s">
        <v>2667</v>
      </c>
      <c r="F174" s="184" t="s">
        <v>2668</v>
      </c>
      <c r="G174" s="185" t="s">
        <v>2365</v>
      </c>
      <c r="H174" s="186">
        <v>2</v>
      </c>
      <c r="I174" s="187"/>
      <c r="J174" s="188">
        <f>ROUND(I174*H174,2)</f>
        <v>0</v>
      </c>
      <c r="K174" s="184" t="s">
        <v>2351</v>
      </c>
      <c r="L174" s="39"/>
      <c r="M174" s="189" t="s">
        <v>1</v>
      </c>
      <c r="N174" s="190" t="s">
        <v>40</v>
      </c>
      <c r="O174" s="77"/>
      <c r="P174" s="191">
        <f>O174*H174</f>
        <v>0</v>
      </c>
      <c r="Q174" s="191">
        <v>0</v>
      </c>
      <c r="R174" s="191">
        <f>Q174*H174</f>
        <v>0</v>
      </c>
      <c r="S174" s="191">
        <v>0</v>
      </c>
      <c r="T174" s="192">
        <f>S174*H174</f>
        <v>0</v>
      </c>
      <c r="U174" s="38"/>
      <c r="V174" s="38"/>
      <c r="W174" s="38"/>
      <c r="X174" s="38"/>
      <c r="Y174" s="38"/>
      <c r="Z174" s="38"/>
      <c r="AA174" s="38"/>
      <c r="AB174" s="38"/>
      <c r="AC174" s="38"/>
      <c r="AD174" s="38"/>
      <c r="AE174" s="38"/>
      <c r="AR174" s="193" t="s">
        <v>108</v>
      </c>
      <c r="AT174" s="193" t="s">
        <v>259</v>
      </c>
      <c r="AU174" s="193" t="s">
        <v>82</v>
      </c>
      <c r="AY174" s="19" t="s">
        <v>257</v>
      </c>
      <c r="BE174" s="194">
        <f>IF(N174="základní",J174,0)</f>
        <v>0</v>
      </c>
      <c r="BF174" s="194">
        <f>IF(N174="snížená",J174,0)</f>
        <v>0</v>
      </c>
      <c r="BG174" s="194">
        <f>IF(N174="zákl. přenesená",J174,0)</f>
        <v>0</v>
      </c>
      <c r="BH174" s="194">
        <f>IF(N174="sníž. přenesená",J174,0)</f>
        <v>0</v>
      </c>
      <c r="BI174" s="194">
        <f>IF(N174="nulová",J174,0)</f>
        <v>0</v>
      </c>
      <c r="BJ174" s="19" t="s">
        <v>82</v>
      </c>
      <c r="BK174" s="194">
        <f>ROUND(I174*H174,2)</f>
        <v>0</v>
      </c>
      <c r="BL174" s="19" t="s">
        <v>108</v>
      </c>
      <c r="BM174" s="193" t="s">
        <v>589</v>
      </c>
    </row>
    <row r="175" s="2" customFormat="1">
      <c r="A175" s="38"/>
      <c r="B175" s="39"/>
      <c r="C175" s="38"/>
      <c r="D175" s="196" t="s">
        <v>1062</v>
      </c>
      <c r="E175" s="38"/>
      <c r="F175" s="237" t="s">
        <v>2630</v>
      </c>
      <c r="G175" s="38"/>
      <c r="H175" s="38"/>
      <c r="I175" s="238"/>
      <c r="J175" s="38"/>
      <c r="K175" s="38"/>
      <c r="L175" s="39"/>
      <c r="M175" s="239"/>
      <c r="N175" s="240"/>
      <c r="O175" s="77"/>
      <c r="P175" s="77"/>
      <c r="Q175" s="77"/>
      <c r="R175" s="77"/>
      <c r="S175" s="77"/>
      <c r="T175" s="78"/>
      <c r="U175" s="38"/>
      <c r="V175" s="38"/>
      <c r="W175" s="38"/>
      <c r="X175" s="38"/>
      <c r="Y175" s="38"/>
      <c r="Z175" s="38"/>
      <c r="AA175" s="38"/>
      <c r="AB175" s="38"/>
      <c r="AC175" s="38"/>
      <c r="AD175" s="38"/>
      <c r="AE175" s="38"/>
      <c r="AT175" s="19" t="s">
        <v>1062</v>
      </c>
      <c r="AU175" s="19" t="s">
        <v>82</v>
      </c>
    </row>
    <row r="176" s="2" customFormat="1" ht="55.5" customHeight="1">
      <c r="A176" s="38"/>
      <c r="B176" s="181"/>
      <c r="C176" s="182" t="s">
        <v>7</v>
      </c>
      <c r="D176" s="182" t="s">
        <v>259</v>
      </c>
      <c r="E176" s="183" t="s">
        <v>2669</v>
      </c>
      <c r="F176" s="184" t="s">
        <v>2670</v>
      </c>
      <c r="G176" s="185" t="s">
        <v>2365</v>
      </c>
      <c r="H176" s="186">
        <v>11</v>
      </c>
      <c r="I176" s="187"/>
      <c r="J176" s="188">
        <f>ROUND(I176*H176,2)</f>
        <v>0</v>
      </c>
      <c r="K176" s="184" t="s">
        <v>2351</v>
      </c>
      <c r="L176" s="39"/>
      <c r="M176" s="189" t="s">
        <v>1</v>
      </c>
      <c r="N176" s="190" t="s">
        <v>40</v>
      </c>
      <c r="O176" s="77"/>
      <c r="P176" s="191">
        <f>O176*H176</f>
        <v>0</v>
      </c>
      <c r="Q176" s="191">
        <v>0</v>
      </c>
      <c r="R176" s="191">
        <f>Q176*H176</f>
        <v>0</v>
      </c>
      <c r="S176" s="191">
        <v>0</v>
      </c>
      <c r="T176" s="192">
        <f>S176*H176</f>
        <v>0</v>
      </c>
      <c r="U176" s="38"/>
      <c r="V176" s="38"/>
      <c r="W176" s="38"/>
      <c r="X176" s="38"/>
      <c r="Y176" s="38"/>
      <c r="Z176" s="38"/>
      <c r="AA176" s="38"/>
      <c r="AB176" s="38"/>
      <c r="AC176" s="38"/>
      <c r="AD176" s="38"/>
      <c r="AE176" s="38"/>
      <c r="AR176" s="193" t="s">
        <v>108</v>
      </c>
      <c r="AT176" s="193" t="s">
        <v>259</v>
      </c>
      <c r="AU176" s="193" t="s">
        <v>82</v>
      </c>
      <c r="AY176" s="19" t="s">
        <v>257</v>
      </c>
      <c r="BE176" s="194">
        <f>IF(N176="základní",J176,0)</f>
        <v>0</v>
      </c>
      <c r="BF176" s="194">
        <f>IF(N176="snížená",J176,0)</f>
        <v>0</v>
      </c>
      <c r="BG176" s="194">
        <f>IF(N176="zákl. přenesená",J176,0)</f>
        <v>0</v>
      </c>
      <c r="BH176" s="194">
        <f>IF(N176="sníž. přenesená",J176,0)</f>
        <v>0</v>
      </c>
      <c r="BI176" s="194">
        <f>IF(N176="nulová",J176,0)</f>
        <v>0</v>
      </c>
      <c r="BJ176" s="19" t="s">
        <v>82</v>
      </c>
      <c r="BK176" s="194">
        <f>ROUND(I176*H176,2)</f>
        <v>0</v>
      </c>
      <c r="BL176" s="19" t="s">
        <v>108</v>
      </c>
      <c r="BM176" s="193" t="s">
        <v>599</v>
      </c>
    </row>
    <row r="177" s="2" customFormat="1">
      <c r="A177" s="38"/>
      <c r="B177" s="39"/>
      <c r="C177" s="38"/>
      <c r="D177" s="196" t="s">
        <v>1062</v>
      </c>
      <c r="E177" s="38"/>
      <c r="F177" s="237" t="s">
        <v>2630</v>
      </c>
      <c r="G177" s="38"/>
      <c r="H177" s="38"/>
      <c r="I177" s="238"/>
      <c r="J177" s="38"/>
      <c r="K177" s="38"/>
      <c r="L177" s="39"/>
      <c r="M177" s="239"/>
      <c r="N177" s="240"/>
      <c r="O177" s="77"/>
      <c r="P177" s="77"/>
      <c r="Q177" s="77"/>
      <c r="R177" s="77"/>
      <c r="S177" s="77"/>
      <c r="T177" s="78"/>
      <c r="U177" s="38"/>
      <c r="V177" s="38"/>
      <c r="W177" s="38"/>
      <c r="X177" s="38"/>
      <c r="Y177" s="38"/>
      <c r="Z177" s="38"/>
      <c r="AA177" s="38"/>
      <c r="AB177" s="38"/>
      <c r="AC177" s="38"/>
      <c r="AD177" s="38"/>
      <c r="AE177" s="38"/>
      <c r="AT177" s="19" t="s">
        <v>1062</v>
      </c>
      <c r="AU177" s="19" t="s">
        <v>82</v>
      </c>
    </row>
    <row r="178" s="2" customFormat="1" ht="55.5" customHeight="1">
      <c r="A178" s="38"/>
      <c r="B178" s="181"/>
      <c r="C178" s="182" t="s">
        <v>402</v>
      </c>
      <c r="D178" s="182" t="s">
        <v>259</v>
      </c>
      <c r="E178" s="183" t="s">
        <v>2671</v>
      </c>
      <c r="F178" s="184" t="s">
        <v>2672</v>
      </c>
      <c r="G178" s="185" t="s">
        <v>2365</v>
      </c>
      <c r="H178" s="186">
        <v>2</v>
      </c>
      <c r="I178" s="187"/>
      <c r="J178" s="188">
        <f>ROUND(I178*H178,2)</f>
        <v>0</v>
      </c>
      <c r="K178" s="184" t="s">
        <v>2351</v>
      </c>
      <c r="L178" s="39"/>
      <c r="M178" s="189" t="s">
        <v>1</v>
      </c>
      <c r="N178" s="190" t="s">
        <v>40</v>
      </c>
      <c r="O178" s="77"/>
      <c r="P178" s="191">
        <f>O178*H178</f>
        <v>0</v>
      </c>
      <c r="Q178" s="191">
        <v>0</v>
      </c>
      <c r="R178" s="191">
        <f>Q178*H178</f>
        <v>0</v>
      </c>
      <c r="S178" s="191">
        <v>0</v>
      </c>
      <c r="T178" s="192">
        <f>S178*H178</f>
        <v>0</v>
      </c>
      <c r="U178" s="38"/>
      <c r="V178" s="38"/>
      <c r="W178" s="38"/>
      <c r="X178" s="38"/>
      <c r="Y178" s="38"/>
      <c r="Z178" s="38"/>
      <c r="AA178" s="38"/>
      <c r="AB178" s="38"/>
      <c r="AC178" s="38"/>
      <c r="AD178" s="38"/>
      <c r="AE178" s="38"/>
      <c r="AR178" s="193" t="s">
        <v>108</v>
      </c>
      <c r="AT178" s="193" t="s">
        <v>259</v>
      </c>
      <c r="AU178" s="193" t="s">
        <v>82</v>
      </c>
      <c r="AY178" s="19" t="s">
        <v>257</v>
      </c>
      <c r="BE178" s="194">
        <f>IF(N178="základní",J178,0)</f>
        <v>0</v>
      </c>
      <c r="BF178" s="194">
        <f>IF(N178="snížená",J178,0)</f>
        <v>0</v>
      </c>
      <c r="BG178" s="194">
        <f>IF(N178="zákl. přenesená",J178,0)</f>
        <v>0</v>
      </c>
      <c r="BH178" s="194">
        <f>IF(N178="sníž. přenesená",J178,0)</f>
        <v>0</v>
      </c>
      <c r="BI178" s="194">
        <f>IF(N178="nulová",J178,0)</f>
        <v>0</v>
      </c>
      <c r="BJ178" s="19" t="s">
        <v>82</v>
      </c>
      <c r="BK178" s="194">
        <f>ROUND(I178*H178,2)</f>
        <v>0</v>
      </c>
      <c r="BL178" s="19" t="s">
        <v>108</v>
      </c>
      <c r="BM178" s="193" t="s">
        <v>609</v>
      </c>
    </row>
    <row r="179" s="2" customFormat="1">
      <c r="A179" s="38"/>
      <c r="B179" s="39"/>
      <c r="C179" s="38"/>
      <c r="D179" s="196" t="s">
        <v>1062</v>
      </c>
      <c r="E179" s="38"/>
      <c r="F179" s="237" t="s">
        <v>2630</v>
      </c>
      <c r="G179" s="38"/>
      <c r="H179" s="38"/>
      <c r="I179" s="238"/>
      <c r="J179" s="38"/>
      <c r="K179" s="38"/>
      <c r="L179" s="39"/>
      <c r="M179" s="239"/>
      <c r="N179" s="240"/>
      <c r="O179" s="77"/>
      <c r="P179" s="77"/>
      <c r="Q179" s="77"/>
      <c r="R179" s="77"/>
      <c r="S179" s="77"/>
      <c r="T179" s="78"/>
      <c r="U179" s="38"/>
      <c r="V179" s="38"/>
      <c r="W179" s="38"/>
      <c r="X179" s="38"/>
      <c r="Y179" s="38"/>
      <c r="Z179" s="38"/>
      <c r="AA179" s="38"/>
      <c r="AB179" s="38"/>
      <c r="AC179" s="38"/>
      <c r="AD179" s="38"/>
      <c r="AE179" s="38"/>
      <c r="AT179" s="19" t="s">
        <v>1062</v>
      </c>
      <c r="AU179" s="19" t="s">
        <v>82</v>
      </c>
    </row>
    <row r="180" s="2" customFormat="1" ht="55.5" customHeight="1">
      <c r="A180" s="38"/>
      <c r="B180" s="181"/>
      <c r="C180" s="182" t="s">
        <v>406</v>
      </c>
      <c r="D180" s="182" t="s">
        <v>259</v>
      </c>
      <c r="E180" s="183" t="s">
        <v>2673</v>
      </c>
      <c r="F180" s="184" t="s">
        <v>2674</v>
      </c>
      <c r="G180" s="185" t="s">
        <v>2365</v>
      </c>
      <c r="H180" s="186">
        <v>1</v>
      </c>
      <c r="I180" s="187"/>
      <c r="J180" s="188">
        <f>ROUND(I180*H180,2)</f>
        <v>0</v>
      </c>
      <c r="K180" s="184" t="s">
        <v>2351</v>
      </c>
      <c r="L180" s="39"/>
      <c r="M180" s="189" t="s">
        <v>1</v>
      </c>
      <c r="N180" s="190" t="s">
        <v>40</v>
      </c>
      <c r="O180" s="77"/>
      <c r="P180" s="191">
        <f>O180*H180</f>
        <v>0</v>
      </c>
      <c r="Q180" s="191">
        <v>0</v>
      </c>
      <c r="R180" s="191">
        <f>Q180*H180</f>
        <v>0</v>
      </c>
      <c r="S180" s="191">
        <v>0</v>
      </c>
      <c r="T180" s="192">
        <f>S180*H180</f>
        <v>0</v>
      </c>
      <c r="U180" s="38"/>
      <c r="V180" s="38"/>
      <c r="W180" s="38"/>
      <c r="X180" s="38"/>
      <c r="Y180" s="38"/>
      <c r="Z180" s="38"/>
      <c r="AA180" s="38"/>
      <c r="AB180" s="38"/>
      <c r="AC180" s="38"/>
      <c r="AD180" s="38"/>
      <c r="AE180" s="38"/>
      <c r="AR180" s="193" t="s">
        <v>108</v>
      </c>
      <c r="AT180" s="193" t="s">
        <v>259</v>
      </c>
      <c r="AU180" s="193" t="s">
        <v>82</v>
      </c>
      <c r="AY180" s="19" t="s">
        <v>257</v>
      </c>
      <c r="BE180" s="194">
        <f>IF(N180="základní",J180,0)</f>
        <v>0</v>
      </c>
      <c r="BF180" s="194">
        <f>IF(N180="snížená",J180,0)</f>
        <v>0</v>
      </c>
      <c r="BG180" s="194">
        <f>IF(N180="zákl. přenesená",J180,0)</f>
        <v>0</v>
      </c>
      <c r="BH180" s="194">
        <f>IF(N180="sníž. přenesená",J180,0)</f>
        <v>0</v>
      </c>
      <c r="BI180" s="194">
        <f>IF(N180="nulová",J180,0)</f>
        <v>0</v>
      </c>
      <c r="BJ180" s="19" t="s">
        <v>82</v>
      </c>
      <c r="BK180" s="194">
        <f>ROUND(I180*H180,2)</f>
        <v>0</v>
      </c>
      <c r="BL180" s="19" t="s">
        <v>108</v>
      </c>
      <c r="BM180" s="193" t="s">
        <v>622</v>
      </c>
    </row>
    <row r="181" s="2" customFormat="1">
      <c r="A181" s="38"/>
      <c r="B181" s="39"/>
      <c r="C181" s="38"/>
      <c r="D181" s="196" t="s">
        <v>1062</v>
      </c>
      <c r="E181" s="38"/>
      <c r="F181" s="237" t="s">
        <v>2630</v>
      </c>
      <c r="G181" s="38"/>
      <c r="H181" s="38"/>
      <c r="I181" s="238"/>
      <c r="J181" s="38"/>
      <c r="K181" s="38"/>
      <c r="L181" s="39"/>
      <c r="M181" s="239"/>
      <c r="N181" s="240"/>
      <c r="O181" s="77"/>
      <c r="P181" s="77"/>
      <c r="Q181" s="77"/>
      <c r="R181" s="77"/>
      <c r="S181" s="77"/>
      <c r="T181" s="78"/>
      <c r="U181" s="38"/>
      <c r="V181" s="38"/>
      <c r="W181" s="38"/>
      <c r="X181" s="38"/>
      <c r="Y181" s="38"/>
      <c r="Z181" s="38"/>
      <c r="AA181" s="38"/>
      <c r="AB181" s="38"/>
      <c r="AC181" s="38"/>
      <c r="AD181" s="38"/>
      <c r="AE181" s="38"/>
      <c r="AT181" s="19" t="s">
        <v>1062</v>
      </c>
      <c r="AU181" s="19" t="s">
        <v>82</v>
      </c>
    </row>
    <row r="182" s="2" customFormat="1" ht="55.5" customHeight="1">
      <c r="A182" s="38"/>
      <c r="B182" s="181"/>
      <c r="C182" s="182" t="s">
        <v>413</v>
      </c>
      <c r="D182" s="182" t="s">
        <v>259</v>
      </c>
      <c r="E182" s="183" t="s">
        <v>2675</v>
      </c>
      <c r="F182" s="184" t="s">
        <v>2676</v>
      </c>
      <c r="G182" s="185" t="s">
        <v>2365</v>
      </c>
      <c r="H182" s="186">
        <v>2</v>
      </c>
      <c r="I182" s="187"/>
      <c r="J182" s="188">
        <f>ROUND(I182*H182,2)</f>
        <v>0</v>
      </c>
      <c r="K182" s="184" t="s">
        <v>2351</v>
      </c>
      <c r="L182" s="39"/>
      <c r="M182" s="189" t="s">
        <v>1</v>
      </c>
      <c r="N182" s="190" t="s">
        <v>40</v>
      </c>
      <c r="O182" s="77"/>
      <c r="P182" s="191">
        <f>O182*H182</f>
        <v>0</v>
      </c>
      <c r="Q182" s="191">
        <v>0</v>
      </c>
      <c r="R182" s="191">
        <f>Q182*H182</f>
        <v>0</v>
      </c>
      <c r="S182" s="191">
        <v>0</v>
      </c>
      <c r="T182" s="192">
        <f>S182*H182</f>
        <v>0</v>
      </c>
      <c r="U182" s="38"/>
      <c r="V182" s="38"/>
      <c r="W182" s="38"/>
      <c r="X182" s="38"/>
      <c r="Y182" s="38"/>
      <c r="Z182" s="38"/>
      <c r="AA182" s="38"/>
      <c r="AB182" s="38"/>
      <c r="AC182" s="38"/>
      <c r="AD182" s="38"/>
      <c r="AE182" s="38"/>
      <c r="AR182" s="193" t="s">
        <v>108</v>
      </c>
      <c r="AT182" s="193" t="s">
        <v>259</v>
      </c>
      <c r="AU182" s="193" t="s">
        <v>82</v>
      </c>
      <c r="AY182" s="19" t="s">
        <v>257</v>
      </c>
      <c r="BE182" s="194">
        <f>IF(N182="základní",J182,0)</f>
        <v>0</v>
      </c>
      <c r="BF182" s="194">
        <f>IF(N182="snížená",J182,0)</f>
        <v>0</v>
      </c>
      <c r="BG182" s="194">
        <f>IF(N182="zákl. přenesená",J182,0)</f>
        <v>0</v>
      </c>
      <c r="BH182" s="194">
        <f>IF(N182="sníž. přenesená",J182,0)</f>
        <v>0</v>
      </c>
      <c r="BI182" s="194">
        <f>IF(N182="nulová",J182,0)</f>
        <v>0</v>
      </c>
      <c r="BJ182" s="19" t="s">
        <v>82</v>
      </c>
      <c r="BK182" s="194">
        <f>ROUND(I182*H182,2)</f>
        <v>0</v>
      </c>
      <c r="BL182" s="19" t="s">
        <v>108</v>
      </c>
      <c r="BM182" s="193" t="s">
        <v>647</v>
      </c>
    </row>
    <row r="183" s="2" customFormat="1">
      <c r="A183" s="38"/>
      <c r="B183" s="39"/>
      <c r="C183" s="38"/>
      <c r="D183" s="196" t="s">
        <v>1062</v>
      </c>
      <c r="E183" s="38"/>
      <c r="F183" s="237" t="s">
        <v>2630</v>
      </c>
      <c r="G183" s="38"/>
      <c r="H183" s="38"/>
      <c r="I183" s="238"/>
      <c r="J183" s="38"/>
      <c r="K183" s="38"/>
      <c r="L183" s="39"/>
      <c r="M183" s="239"/>
      <c r="N183" s="240"/>
      <c r="O183" s="77"/>
      <c r="P183" s="77"/>
      <c r="Q183" s="77"/>
      <c r="R183" s="77"/>
      <c r="S183" s="77"/>
      <c r="T183" s="78"/>
      <c r="U183" s="38"/>
      <c r="V183" s="38"/>
      <c r="W183" s="38"/>
      <c r="X183" s="38"/>
      <c r="Y183" s="38"/>
      <c r="Z183" s="38"/>
      <c r="AA183" s="38"/>
      <c r="AB183" s="38"/>
      <c r="AC183" s="38"/>
      <c r="AD183" s="38"/>
      <c r="AE183" s="38"/>
      <c r="AT183" s="19" t="s">
        <v>1062</v>
      </c>
      <c r="AU183" s="19" t="s">
        <v>82</v>
      </c>
    </row>
    <row r="184" s="2" customFormat="1" ht="55.5" customHeight="1">
      <c r="A184" s="38"/>
      <c r="B184" s="181"/>
      <c r="C184" s="182" t="s">
        <v>419</v>
      </c>
      <c r="D184" s="182" t="s">
        <v>259</v>
      </c>
      <c r="E184" s="183" t="s">
        <v>2677</v>
      </c>
      <c r="F184" s="184" t="s">
        <v>2678</v>
      </c>
      <c r="G184" s="185" t="s">
        <v>2365</v>
      </c>
      <c r="H184" s="186">
        <v>17</v>
      </c>
      <c r="I184" s="187"/>
      <c r="J184" s="188">
        <f>ROUND(I184*H184,2)</f>
        <v>0</v>
      </c>
      <c r="K184" s="184" t="s">
        <v>2351</v>
      </c>
      <c r="L184" s="39"/>
      <c r="M184" s="189" t="s">
        <v>1</v>
      </c>
      <c r="N184" s="190" t="s">
        <v>40</v>
      </c>
      <c r="O184" s="77"/>
      <c r="P184" s="191">
        <f>O184*H184</f>
        <v>0</v>
      </c>
      <c r="Q184" s="191">
        <v>0</v>
      </c>
      <c r="R184" s="191">
        <f>Q184*H184</f>
        <v>0</v>
      </c>
      <c r="S184" s="191">
        <v>0</v>
      </c>
      <c r="T184" s="192">
        <f>S184*H184</f>
        <v>0</v>
      </c>
      <c r="U184" s="38"/>
      <c r="V184" s="38"/>
      <c r="W184" s="38"/>
      <c r="X184" s="38"/>
      <c r="Y184" s="38"/>
      <c r="Z184" s="38"/>
      <c r="AA184" s="38"/>
      <c r="AB184" s="38"/>
      <c r="AC184" s="38"/>
      <c r="AD184" s="38"/>
      <c r="AE184" s="38"/>
      <c r="AR184" s="193" t="s">
        <v>108</v>
      </c>
      <c r="AT184" s="193" t="s">
        <v>259</v>
      </c>
      <c r="AU184" s="193" t="s">
        <v>82</v>
      </c>
      <c r="AY184" s="19" t="s">
        <v>257</v>
      </c>
      <c r="BE184" s="194">
        <f>IF(N184="základní",J184,0)</f>
        <v>0</v>
      </c>
      <c r="BF184" s="194">
        <f>IF(N184="snížená",J184,0)</f>
        <v>0</v>
      </c>
      <c r="BG184" s="194">
        <f>IF(N184="zákl. přenesená",J184,0)</f>
        <v>0</v>
      </c>
      <c r="BH184" s="194">
        <f>IF(N184="sníž. přenesená",J184,0)</f>
        <v>0</v>
      </c>
      <c r="BI184" s="194">
        <f>IF(N184="nulová",J184,0)</f>
        <v>0</v>
      </c>
      <c r="BJ184" s="19" t="s">
        <v>82</v>
      </c>
      <c r="BK184" s="194">
        <f>ROUND(I184*H184,2)</f>
        <v>0</v>
      </c>
      <c r="BL184" s="19" t="s">
        <v>108</v>
      </c>
      <c r="BM184" s="193" t="s">
        <v>659</v>
      </c>
    </row>
    <row r="185" s="2" customFormat="1">
      <c r="A185" s="38"/>
      <c r="B185" s="39"/>
      <c r="C185" s="38"/>
      <c r="D185" s="196" t="s">
        <v>1062</v>
      </c>
      <c r="E185" s="38"/>
      <c r="F185" s="237" t="s">
        <v>2630</v>
      </c>
      <c r="G185" s="38"/>
      <c r="H185" s="38"/>
      <c r="I185" s="238"/>
      <c r="J185" s="38"/>
      <c r="K185" s="38"/>
      <c r="L185" s="39"/>
      <c r="M185" s="239"/>
      <c r="N185" s="240"/>
      <c r="O185" s="77"/>
      <c r="P185" s="77"/>
      <c r="Q185" s="77"/>
      <c r="R185" s="77"/>
      <c r="S185" s="77"/>
      <c r="T185" s="78"/>
      <c r="U185" s="38"/>
      <c r="V185" s="38"/>
      <c r="W185" s="38"/>
      <c r="X185" s="38"/>
      <c r="Y185" s="38"/>
      <c r="Z185" s="38"/>
      <c r="AA185" s="38"/>
      <c r="AB185" s="38"/>
      <c r="AC185" s="38"/>
      <c r="AD185" s="38"/>
      <c r="AE185" s="38"/>
      <c r="AT185" s="19" t="s">
        <v>1062</v>
      </c>
      <c r="AU185" s="19" t="s">
        <v>82</v>
      </c>
    </row>
    <row r="186" s="2" customFormat="1" ht="49.05" customHeight="1">
      <c r="A186" s="38"/>
      <c r="B186" s="181"/>
      <c r="C186" s="182" t="s">
        <v>427</v>
      </c>
      <c r="D186" s="182" t="s">
        <v>259</v>
      </c>
      <c r="E186" s="183" t="s">
        <v>2679</v>
      </c>
      <c r="F186" s="184" t="s">
        <v>2680</v>
      </c>
      <c r="G186" s="185" t="s">
        <v>2365</v>
      </c>
      <c r="H186" s="186">
        <v>10</v>
      </c>
      <c r="I186" s="187"/>
      <c r="J186" s="188">
        <f>ROUND(I186*H186,2)</f>
        <v>0</v>
      </c>
      <c r="K186" s="184" t="s">
        <v>2351</v>
      </c>
      <c r="L186" s="39"/>
      <c r="M186" s="189" t="s">
        <v>1</v>
      </c>
      <c r="N186" s="190" t="s">
        <v>40</v>
      </c>
      <c r="O186" s="77"/>
      <c r="P186" s="191">
        <f>O186*H186</f>
        <v>0</v>
      </c>
      <c r="Q186" s="191">
        <v>0</v>
      </c>
      <c r="R186" s="191">
        <f>Q186*H186</f>
        <v>0</v>
      </c>
      <c r="S186" s="191">
        <v>0</v>
      </c>
      <c r="T186" s="192">
        <f>S186*H186</f>
        <v>0</v>
      </c>
      <c r="U186" s="38"/>
      <c r="V186" s="38"/>
      <c r="W186" s="38"/>
      <c r="X186" s="38"/>
      <c r="Y186" s="38"/>
      <c r="Z186" s="38"/>
      <c r="AA186" s="38"/>
      <c r="AB186" s="38"/>
      <c r="AC186" s="38"/>
      <c r="AD186" s="38"/>
      <c r="AE186" s="38"/>
      <c r="AR186" s="193" t="s">
        <v>108</v>
      </c>
      <c r="AT186" s="193" t="s">
        <v>259</v>
      </c>
      <c r="AU186" s="193" t="s">
        <v>82</v>
      </c>
      <c r="AY186" s="19" t="s">
        <v>257</v>
      </c>
      <c r="BE186" s="194">
        <f>IF(N186="základní",J186,0)</f>
        <v>0</v>
      </c>
      <c r="BF186" s="194">
        <f>IF(N186="snížená",J186,0)</f>
        <v>0</v>
      </c>
      <c r="BG186" s="194">
        <f>IF(N186="zákl. přenesená",J186,0)</f>
        <v>0</v>
      </c>
      <c r="BH186" s="194">
        <f>IF(N186="sníž. přenesená",J186,0)</f>
        <v>0</v>
      </c>
      <c r="BI186" s="194">
        <f>IF(N186="nulová",J186,0)</f>
        <v>0</v>
      </c>
      <c r="BJ186" s="19" t="s">
        <v>82</v>
      </c>
      <c r="BK186" s="194">
        <f>ROUND(I186*H186,2)</f>
        <v>0</v>
      </c>
      <c r="BL186" s="19" t="s">
        <v>108</v>
      </c>
      <c r="BM186" s="193" t="s">
        <v>671</v>
      </c>
    </row>
    <row r="187" s="2" customFormat="1">
      <c r="A187" s="38"/>
      <c r="B187" s="39"/>
      <c r="C187" s="38"/>
      <c r="D187" s="196" t="s">
        <v>1062</v>
      </c>
      <c r="E187" s="38"/>
      <c r="F187" s="237" t="s">
        <v>2630</v>
      </c>
      <c r="G187" s="38"/>
      <c r="H187" s="38"/>
      <c r="I187" s="238"/>
      <c r="J187" s="38"/>
      <c r="K187" s="38"/>
      <c r="L187" s="39"/>
      <c r="M187" s="239"/>
      <c r="N187" s="240"/>
      <c r="O187" s="77"/>
      <c r="P187" s="77"/>
      <c r="Q187" s="77"/>
      <c r="R187" s="77"/>
      <c r="S187" s="77"/>
      <c r="T187" s="78"/>
      <c r="U187" s="38"/>
      <c r="V187" s="38"/>
      <c r="W187" s="38"/>
      <c r="X187" s="38"/>
      <c r="Y187" s="38"/>
      <c r="Z187" s="38"/>
      <c r="AA187" s="38"/>
      <c r="AB187" s="38"/>
      <c r="AC187" s="38"/>
      <c r="AD187" s="38"/>
      <c r="AE187" s="38"/>
      <c r="AT187" s="19" t="s">
        <v>1062</v>
      </c>
      <c r="AU187" s="19" t="s">
        <v>82</v>
      </c>
    </row>
    <row r="188" s="2" customFormat="1" ht="55.5" customHeight="1">
      <c r="A188" s="38"/>
      <c r="B188" s="181"/>
      <c r="C188" s="182" t="s">
        <v>433</v>
      </c>
      <c r="D188" s="182" t="s">
        <v>259</v>
      </c>
      <c r="E188" s="183" t="s">
        <v>2681</v>
      </c>
      <c r="F188" s="184" t="s">
        <v>2682</v>
      </c>
      <c r="G188" s="185" t="s">
        <v>2365</v>
      </c>
      <c r="H188" s="186">
        <v>12</v>
      </c>
      <c r="I188" s="187"/>
      <c r="J188" s="188">
        <f>ROUND(I188*H188,2)</f>
        <v>0</v>
      </c>
      <c r="K188" s="184" t="s">
        <v>2351</v>
      </c>
      <c r="L188" s="39"/>
      <c r="M188" s="189" t="s">
        <v>1</v>
      </c>
      <c r="N188" s="190" t="s">
        <v>40</v>
      </c>
      <c r="O188" s="77"/>
      <c r="P188" s="191">
        <f>O188*H188</f>
        <v>0</v>
      </c>
      <c r="Q188" s="191">
        <v>0</v>
      </c>
      <c r="R188" s="191">
        <f>Q188*H188</f>
        <v>0</v>
      </c>
      <c r="S188" s="191">
        <v>0</v>
      </c>
      <c r="T188" s="192">
        <f>S188*H188</f>
        <v>0</v>
      </c>
      <c r="U188" s="38"/>
      <c r="V188" s="38"/>
      <c r="W188" s="38"/>
      <c r="X188" s="38"/>
      <c r="Y188" s="38"/>
      <c r="Z188" s="38"/>
      <c r="AA188" s="38"/>
      <c r="AB188" s="38"/>
      <c r="AC188" s="38"/>
      <c r="AD188" s="38"/>
      <c r="AE188" s="38"/>
      <c r="AR188" s="193" t="s">
        <v>108</v>
      </c>
      <c r="AT188" s="193" t="s">
        <v>259</v>
      </c>
      <c r="AU188" s="193" t="s">
        <v>82</v>
      </c>
      <c r="AY188" s="19" t="s">
        <v>257</v>
      </c>
      <c r="BE188" s="194">
        <f>IF(N188="základní",J188,0)</f>
        <v>0</v>
      </c>
      <c r="BF188" s="194">
        <f>IF(N188="snížená",J188,0)</f>
        <v>0</v>
      </c>
      <c r="BG188" s="194">
        <f>IF(N188="zákl. přenesená",J188,0)</f>
        <v>0</v>
      </c>
      <c r="BH188" s="194">
        <f>IF(N188="sníž. přenesená",J188,0)</f>
        <v>0</v>
      </c>
      <c r="BI188" s="194">
        <f>IF(N188="nulová",J188,0)</f>
        <v>0</v>
      </c>
      <c r="BJ188" s="19" t="s">
        <v>82</v>
      </c>
      <c r="BK188" s="194">
        <f>ROUND(I188*H188,2)</f>
        <v>0</v>
      </c>
      <c r="BL188" s="19" t="s">
        <v>108</v>
      </c>
      <c r="BM188" s="193" t="s">
        <v>682</v>
      </c>
    </row>
    <row r="189" s="2" customFormat="1">
      <c r="A189" s="38"/>
      <c r="B189" s="39"/>
      <c r="C189" s="38"/>
      <c r="D189" s="196" t="s">
        <v>1062</v>
      </c>
      <c r="E189" s="38"/>
      <c r="F189" s="237" t="s">
        <v>2683</v>
      </c>
      <c r="G189" s="38"/>
      <c r="H189" s="38"/>
      <c r="I189" s="238"/>
      <c r="J189" s="38"/>
      <c r="K189" s="38"/>
      <c r="L189" s="39"/>
      <c r="M189" s="239"/>
      <c r="N189" s="240"/>
      <c r="O189" s="77"/>
      <c r="P189" s="77"/>
      <c r="Q189" s="77"/>
      <c r="R189" s="77"/>
      <c r="S189" s="77"/>
      <c r="T189" s="78"/>
      <c r="U189" s="38"/>
      <c r="V189" s="38"/>
      <c r="W189" s="38"/>
      <c r="X189" s="38"/>
      <c r="Y189" s="38"/>
      <c r="Z189" s="38"/>
      <c r="AA189" s="38"/>
      <c r="AB189" s="38"/>
      <c r="AC189" s="38"/>
      <c r="AD189" s="38"/>
      <c r="AE189" s="38"/>
      <c r="AT189" s="19" t="s">
        <v>1062</v>
      </c>
      <c r="AU189" s="19" t="s">
        <v>82</v>
      </c>
    </row>
    <row r="190" s="2" customFormat="1" ht="49.05" customHeight="1">
      <c r="A190" s="38"/>
      <c r="B190" s="181"/>
      <c r="C190" s="182" t="s">
        <v>439</v>
      </c>
      <c r="D190" s="182" t="s">
        <v>259</v>
      </c>
      <c r="E190" s="183" t="s">
        <v>2684</v>
      </c>
      <c r="F190" s="184" t="s">
        <v>2685</v>
      </c>
      <c r="G190" s="185" t="s">
        <v>2365</v>
      </c>
      <c r="H190" s="186">
        <v>2</v>
      </c>
      <c r="I190" s="187"/>
      <c r="J190" s="188">
        <f>ROUND(I190*H190,2)</f>
        <v>0</v>
      </c>
      <c r="K190" s="184" t="s">
        <v>2351</v>
      </c>
      <c r="L190" s="39"/>
      <c r="M190" s="189" t="s">
        <v>1</v>
      </c>
      <c r="N190" s="190" t="s">
        <v>40</v>
      </c>
      <c r="O190" s="77"/>
      <c r="P190" s="191">
        <f>O190*H190</f>
        <v>0</v>
      </c>
      <c r="Q190" s="191">
        <v>0</v>
      </c>
      <c r="R190" s="191">
        <f>Q190*H190</f>
        <v>0</v>
      </c>
      <c r="S190" s="191">
        <v>0</v>
      </c>
      <c r="T190" s="192">
        <f>S190*H190</f>
        <v>0</v>
      </c>
      <c r="U190" s="38"/>
      <c r="V190" s="38"/>
      <c r="W190" s="38"/>
      <c r="X190" s="38"/>
      <c r="Y190" s="38"/>
      <c r="Z190" s="38"/>
      <c r="AA190" s="38"/>
      <c r="AB190" s="38"/>
      <c r="AC190" s="38"/>
      <c r="AD190" s="38"/>
      <c r="AE190" s="38"/>
      <c r="AR190" s="193" t="s">
        <v>108</v>
      </c>
      <c r="AT190" s="193" t="s">
        <v>259</v>
      </c>
      <c r="AU190" s="193" t="s">
        <v>82</v>
      </c>
      <c r="AY190" s="19" t="s">
        <v>257</v>
      </c>
      <c r="BE190" s="194">
        <f>IF(N190="základní",J190,0)</f>
        <v>0</v>
      </c>
      <c r="BF190" s="194">
        <f>IF(N190="snížená",J190,0)</f>
        <v>0</v>
      </c>
      <c r="BG190" s="194">
        <f>IF(N190="zákl. přenesená",J190,0)</f>
        <v>0</v>
      </c>
      <c r="BH190" s="194">
        <f>IF(N190="sníž. přenesená",J190,0)</f>
        <v>0</v>
      </c>
      <c r="BI190" s="194">
        <f>IF(N190="nulová",J190,0)</f>
        <v>0</v>
      </c>
      <c r="BJ190" s="19" t="s">
        <v>82</v>
      </c>
      <c r="BK190" s="194">
        <f>ROUND(I190*H190,2)</f>
        <v>0</v>
      </c>
      <c r="BL190" s="19" t="s">
        <v>108</v>
      </c>
      <c r="BM190" s="193" t="s">
        <v>692</v>
      </c>
    </row>
    <row r="191" s="2" customFormat="1">
      <c r="A191" s="38"/>
      <c r="B191" s="39"/>
      <c r="C191" s="38"/>
      <c r="D191" s="196" t="s">
        <v>1062</v>
      </c>
      <c r="E191" s="38"/>
      <c r="F191" s="237" t="s">
        <v>2630</v>
      </c>
      <c r="G191" s="38"/>
      <c r="H191" s="38"/>
      <c r="I191" s="238"/>
      <c r="J191" s="38"/>
      <c r="K191" s="38"/>
      <c r="L191" s="39"/>
      <c r="M191" s="239"/>
      <c r="N191" s="240"/>
      <c r="O191" s="77"/>
      <c r="P191" s="77"/>
      <c r="Q191" s="77"/>
      <c r="R191" s="77"/>
      <c r="S191" s="77"/>
      <c r="T191" s="78"/>
      <c r="U191" s="38"/>
      <c r="V191" s="38"/>
      <c r="W191" s="38"/>
      <c r="X191" s="38"/>
      <c r="Y191" s="38"/>
      <c r="Z191" s="38"/>
      <c r="AA191" s="38"/>
      <c r="AB191" s="38"/>
      <c r="AC191" s="38"/>
      <c r="AD191" s="38"/>
      <c r="AE191" s="38"/>
      <c r="AT191" s="19" t="s">
        <v>1062</v>
      </c>
      <c r="AU191" s="19" t="s">
        <v>82</v>
      </c>
    </row>
    <row r="192" s="2" customFormat="1" ht="55.5" customHeight="1">
      <c r="A192" s="38"/>
      <c r="B192" s="181"/>
      <c r="C192" s="182" t="s">
        <v>443</v>
      </c>
      <c r="D192" s="182" t="s">
        <v>259</v>
      </c>
      <c r="E192" s="183" t="s">
        <v>2686</v>
      </c>
      <c r="F192" s="184" t="s">
        <v>2687</v>
      </c>
      <c r="G192" s="185" t="s">
        <v>2365</v>
      </c>
      <c r="H192" s="186">
        <v>8</v>
      </c>
      <c r="I192" s="187"/>
      <c r="J192" s="188">
        <f>ROUND(I192*H192,2)</f>
        <v>0</v>
      </c>
      <c r="K192" s="184" t="s">
        <v>2351</v>
      </c>
      <c r="L192" s="39"/>
      <c r="M192" s="189" t="s">
        <v>1</v>
      </c>
      <c r="N192" s="190" t="s">
        <v>40</v>
      </c>
      <c r="O192" s="77"/>
      <c r="P192" s="191">
        <f>O192*H192</f>
        <v>0</v>
      </c>
      <c r="Q192" s="191">
        <v>0</v>
      </c>
      <c r="R192" s="191">
        <f>Q192*H192</f>
        <v>0</v>
      </c>
      <c r="S192" s="191">
        <v>0</v>
      </c>
      <c r="T192" s="192">
        <f>S192*H192</f>
        <v>0</v>
      </c>
      <c r="U192" s="38"/>
      <c r="V192" s="38"/>
      <c r="W192" s="38"/>
      <c r="X192" s="38"/>
      <c r="Y192" s="38"/>
      <c r="Z192" s="38"/>
      <c r="AA192" s="38"/>
      <c r="AB192" s="38"/>
      <c r="AC192" s="38"/>
      <c r="AD192" s="38"/>
      <c r="AE192" s="38"/>
      <c r="AR192" s="193" t="s">
        <v>108</v>
      </c>
      <c r="AT192" s="193" t="s">
        <v>259</v>
      </c>
      <c r="AU192" s="193" t="s">
        <v>82</v>
      </c>
      <c r="AY192" s="19" t="s">
        <v>257</v>
      </c>
      <c r="BE192" s="194">
        <f>IF(N192="základní",J192,0)</f>
        <v>0</v>
      </c>
      <c r="BF192" s="194">
        <f>IF(N192="snížená",J192,0)</f>
        <v>0</v>
      </c>
      <c r="BG192" s="194">
        <f>IF(N192="zákl. přenesená",J192,0)</f>
        <v>0</v>
      </c>
      <c r="BH192" s="194">
        <f>IF(N192="sníž. přenesená",J192,0)</f>
        <v>0</v>
      </c>
      <c r="BI192" s="194">
        <f>IF(N192="nulová",J192,0)</f>
        <v>0</v>
      </c>
      <c r="BJ192" s="19" t="s">
        <v>82</v>
      </c>
      <c r="BK192" s="194">
        <f>ROUND(I192*H192,2)</f>
        <v>0</v>
      </c>
      <c r="BL192" s="19" t="s">
        <v>108</v>
      </c>
      <c r="BM192" s="193" t="s">
        <v>711</v>
      </c>
    </row>
    <row r="193" s="2" customFormat="1">
      <c r="A193" s="38"/>
      <c r="B193" s="39"/>
      <c r="C193" s="38"/>
      <c r="D193" s="196" t="s">
        <v>1062</v>
      </c>
      <c r="E193" s="38"/>
      <c r="F193" s="237" t="s">
        <v>2688</v>
      </c>
      <c r="G193" s="38"/>
      <c r="H193" s="38"/>
      <c r="I193" s="238"/>
      <c r="J193" s="38"/>
      <c r="K193" s="38"/>
      <c r="L193" s="39"/>
      <c r="M193" s="239"/>
      <c r="N193" s="240"/>
      <c r="O193" s="77"/>
      <c r="P193" s="77"/>
      <c r="Q193" s="77"/>
      <c r="R193" s="77"/>
      <c r="S193" s="77"/>
      <c r="T193" s="78"/>
      <c r="U193" s="38"/>
      <c r="V193" s="38"/>
      <c r="W193" s="38"/>
      <c r="X193" s="38"/>
      <c r="Y193" s="38"/>
      <c r="Z193" s="38"/>
      <c r="AA193" s="38"/>
      <c r="AB193" s="38"/>
      <c r="AC193" s="38"/>
      <c r="AD193" s="38"/>
      <c r="AE193" s="38"/>
      <c r="AT193" s="19" t="s">
        <v>1062</v>
      </c>
      <c r="AU193" s="19" t="s">
        <v>82</v>
      </c>
    </row>
    <row r="194" s="2" customFormat="1" ht="24.15" customHeight="1">
      <c r="A194" s="38"/>
      <c r="B194" s="181"/>
      <c r="C194" s="182" t="s">
        <v>450</v>
      </c>
      <c r="D194" s="182" t="s">
        <v>259</v>
      </c>
      <c r="E194" s="183" t="s">
        <v>2689</v>
      </c>
      <c r="F194" s="184" t="s">
        <v>2690</v>
      </c>
      <c r="G194" s="185" t="s">
        <v>2365</v>
      </c>
      <c r="H194" s="186">
        <v>12</v>
      </c>
      <c r="I194" s="187"/>
      <c r="J194" s="188">
        <f>ROUND(I194*H194,2)</f>
        <v>0</v>
      </c>
      <c r="K194" s="184" t="s">
        <v>2351</v>
      </c>
      <c r="L194" s="39"/>
      <c r="M194" s="189" t="s">
        <v>1</v>
      </c>
      <c r="N194" s="190" t="s">
        <v>40</v>
      </c>
      <c r="O194" s="77"/>
      <c r="P194" s="191">
        <f>O194*H194</f>
        <v>0</v>
      </c>
      <c r="Q194" s="191">
        <v>0</v>
      </c>
      <c r="R194" s="191">
        <f>Q194*H194</f>
        <v>0</v>
      </c>
      <c r="S194" s="191">
        <v>0</v>
      </c>
      <c r="T194" s="192">
        <f>S194*H194</f>
        <v>0</v>
      </c>
      <c r="U194" s="38"/>
      <c r="V194" s="38"/>
      <c r="W194" s="38"/>
      <c r="X194" s="38"/>
      <c r="Y194" s="38"/>
      <c r="Z194" s="38"/>
      <c r="AA194" s="38"/>
      <c r="AB194" s="38"/>
      <c r="AC194" s="38"/>
      <c r="AD194" s="38"/>
      <c r="AE194" s="38"/>
      <c r="AR194" s="193" t="s">
        <v>108</v>
      </c>
      <c r="AT194" s="193" t="s">
        <v>259</v>
      </c>
      <c r="AU194" s="193" t="s">
        <v>82</v>
      </c>
      <c r="AY194" s="19" t="s">
        <v>257</v>
      </c>
      <c r="BE194" s="194">
        <f>IF(N194="základní",J194,0)</f>
        <v>0</v>
      </c>
      <c r="BF194" s="194">
        <f>IF(N194="snížená",J194,0)</f>
        <v>0</v>
      </c>
      <c r="BG194" s="194">
        <f>IF(N194="zákl. přenesená",J194,0)</f>
        <v>0</v>
      </c>
      <c r="BH194" s="194">
        <f>IF(N194="sníž. přenesená",J194,0)</f>
        <v>0</v>
      </c>
      <c r="BI194" s="194">
        <f>IF(N194="nulová",J194,0)</f>
        <v>0</v>
      </c>
      <c r="BJ194" s="19" t="s">
        <v>82</v>
      </c>
      <c r="BK194" s="194">
        <f>ROUND(I194*H194,2)</f>
        <v>0</v>
      </c>
      <c r="BL194" s="19" t="s">
        <v>108</v>
      </c>
      <c r="BM194" s="193" t="s">
        <v>727</v>
      </c>
    </row>
    <row r="195" s="2" customFormat="1">
      <c r="A195" s="38"/>
      <c r="B195" s="39"/>
      <c r="C195" s="38"/>
      <c r="D195" s="196" t="s">
        <v>1062</v>
      </c>
      <c r="E195" s="38"/>
      <c r="F195" s="237" t="s">
        <v>2630</v>
      </c>
      <c r="G195" s="38"/>
      <c r="H195" s="38"/>
      <c r="I195" s="238"/>
      <c r="J195" s="38"/>
      <c r="K195" s="38"/>
      <c r="L195" s="39"/>
      <c r="M195" s="239"/>
      <c r="N195" s="240"/>
      <c r="O195" s="77"/>
      <c r="P195" s="77"/>
      <c r="Q195" s="77"/>
      <c r="R195" s="77"/>
      <c r="S195" s="77"/>
      <c r="T195" s="78"/>
      <c r="U195" s="38"/>
      <c r="V195" s="38"/>
      <c r="W195" s="38"/>
      <c r="X195" s="38"/>
      <c r="Y195" s="38"/>
      <c r="Z195" s="38"/>
      <c r="AA195" s="38"/>
      <c r="AB195" s="38"/>
      <c r="AC195" s="38"/>
      <c r="AD195" s="38"/>
      <c r="AE195" s="38"/>
      <c r="AT195" s="19" t="s">
        <v>1062</v>
      </c>
      <c r="AU195" s="19" t="s">
        <v>82</v>
      </c>
    </row>
    <row r="196" s="2" customFormat="1" ht="24.15" customHeight="1">
      <c r="A196" s="38"/>
      <c r="B196" s="181"/>
      <c r="C196" s="182" t="s">
        <v>455</v>
      </c>
      <c r="D196" s="182" t="s">
        <v>259</v>
      </c>
      <c r="E196" s="183" t="s">
        <v>2691</v>
      </c>
      <c r="F196" s="184" t="s">
        <v>2692</v>
      </c>
      <c r="G196" s="185" t="s">
        <v>2365</v>
      </c>
      <c r="H196" s="186">
        <v>7</v>
      </c>
      <c r="I196" s="187"/>
      <c r="J196" s="188">
        <f>ROUND(I196*H196,2)</f>
        <v>0</v>
      </c>
      <c r="K196" s="184" t="s">
        <v>2351</v>
      </c>
      <c r="L196" s="39"/>
      <c r="M196" s="189" t="s">
        <v>1</v>
      </c>
      <c r="N196" s="190" t="s">
        <v>40</v>
      </c>
      <c r="O196" s="77"/>
      <c r="P196" s="191">
        <f>O196*H196</f>
        <v>0</v>
      </c>
      <c r="Q196" s="191">
        <v>0</v>
      </c>
      <c r="R196" s="191">
        <f>Q196*H196</f>
        <v>0</v>
      </c>
      <c r="S196" s="191">
        <v>0</v>
      </c>
      <c r="T196" s="192">
        <f>S196*H196</f>
        <v>0</v>
      </c>
      <c r="U196" s="38"/>
      <c r="V196" s="38"/>
      <c r="W196" s="38"/>
      <c r="X196" s="38"/>
      <c r="Y196" s="38"/>
      <c r="Z196" s="38"/>
      <c r="AA196" s="38"/>
      <c r="AB196" s="38"/>
      <c r="AC196" s="38"/>
      <c r="AD196" s="38"/>
      <c r="AE196" s="38"/>
      <c r="AR196" s="193" t="s">
        <v>108</v>
      </c>
      <c r="AT196" s="193" t="s">
        <v>259</v>
      </c>
      <c r="AU196" s="193" t="s">
        <v>82</v>
      </c>
      <c r="AY196" s="19" t="s">
        <v>257</v>
      </c>
      <c r="BE196" s="194">
        <f>IF(N196="základní",J196,0)</f>
        <v>0</v>
      </c>
      <c r="BF196" s="194">
        <f>IF(N196="snížená",J196,0)</f>
        <v>0</v>
      </c>
      <c r="BG196" s="194">
        <f>IF(N196="zákl. přenesená",J196,0)</f>
        <v>0</v>
      </c>
      <c r="BH196" s="194">
        <f>IF(N196="sníž. přenesená",J196,0)</f>
        <v>0</v>
      </c>
      <c r="BI196" s="194">
        <f>IF(N196="nulová",J196,0)</f>
        <v>0</v>
      </c>
      <c r="BJ196" s="19" t="s">
        <v>82</v>
      </c>
      <c r="BK196" s="194">
        <f>ROUND(I196*H196,2)</f>
        <v>0</v>
      </c>
      <c r="BL196" s="19" t="s">
        <v>108</v>
      </c>
      <c r="BM196" s="193" t="s">
        <v>740</v>
      </c>
    </row>
    <row r="197" s="2" customFormat="1">
      <c r="A197" s="38"/>
      <c r="B197" s="39"/>
      <c r="C197" s="38"/>
      <c r="D197" s="196" t="s">
        <v>1062</v>
      </c>
      <c r="E197" s="38"/>
      <c r="F197" s="237" t="s">
        <v>2630</v>
      </c>
      <c r="G197" s="38"/>
      <c r="H197" s="38"/>
      <c r="I197" s="238"/>
      <c r="J197" s="38"/>
      <c r="K197" s="38"/>
      <c r="L197" s="39"/>
      <c r="M197" s="239"/>
      <c r="N197" s="240"/>
      <c r="O197" s="77"/>
      <c r="P197" s="77"/>
      <c r="Q197" s="77"/>
      <c r="R197" s="77"/>
      <c r="S197" s="77"/>
      <c r="T197" s="78"/>
      <c r="U197" s="38"/>
      <c r="V197" s="38"/>
      <c r="W197" s="38"/>
      <c r="X197" s="38"/>
      <c r="Y197" s="38"/>
      <c r="Z197" s="38"/>
      <c r="AA197" s="38"/>
      <c r="AB197" s="38"/>
      <c r="AC197" s="38"/>
      <c r="AD197" s="38"/>
      <c r="AE197" s="38"/>
      <c r="AT197" s="19" t="s">
        <v>1062</v>
      </c>
      <c r="AU197" s="19" t="s">
        <v>82</v>
      </c>
    </row>
    <row r="198" s="2" customFormat="1" ht="24.15" customHeight="1">
      <c r="A198" s="38"/>
      <c r="B198" s="181"/>
      <c r="C198" s="182" t="s">
        <v>462</v>
      </c>
      <c r="D198" s="182" t="s">
        <v>259</v>
      </c>
      <c r="E198" s="183" t="s">
        <v>2693</v>
      </c>
      <c r="F198" s="184" t="s">
        <v>2694</v>
      </c>
      <c r="G198" s="185" t="s">
        <v>2365</v>
      </c>
      <c r="H198" s="186">
        <v>14</v>
      </c>
      <c r="I198" s="187"/>
      <c r="J198" s="188">
        <f>ROUND(I198*H198,2)</f>
        <v>0</v>
      </c>
      <c r="K198" s="184" t="s">
        <v>2351</v>
      </c>
      <c r="L198" s="39"/>
      <c r="M198" s="189" t="s">
        <v>1</v>
      </c>
      <c r="N198" s="190" t="s">
        <v>40</v>
      </c>
      <c r="O198" s="77"/>
      <c r="P198" s="191">
        <f>O198*H198</f>
        <v>0</v>
      </c>
      <c r="Q198" s="191">
        <v>0</v>
      </c>
      <c r="R198" s="191">
        <f>Q198*H198</f>
        <v>0</v>
      </c>
      <c r="S198" s="191">
        <v>0</v>
      </c>
      <c r="T198" s="192">
        <f>S198*H198</f>
        <v>0</v>
      </c>
      <c r="U198" s="38"/>
      <c r="V198" s="38"/>
      <c r="W198" s="38"/>
      <c r="X198" s="38"/>
      <c r="Y198" s="38"/>
      <c r="Z198" s="38"/>
      <c r="AA198" s="38"/>
      <c r="AB198" s="38"/>
      <c r="AC198" s="38"/>
      <c r="AD198" s="38"/>
      <c r="AE198" s="38"/>
      <c r="AR198" s="193" t="s">
        <v>108</v>
      </c>
      <c r="AT198" s="193" t="s">
        <v>259</v>
      </c>
      <c r="AU198" s="193" t="s">
        <v>82</v>
      </c>
      <c r="AY198" s="19" t="s">
        <v>257</v>
      </c>
      <c r="BE198" s="194">
        <f>IF(N198="základní",J198,0)</f>
        <v>0</v>
      </c>
      <c r="BF198" s="194">
        <f>IF(N198="snížená",J198,0)</f>
        <v>0</v>
      </c>
      <c r="BG198" s="194">
        <f>IF(N198="zákl. přenesená",J198,0)</f>
        <v>0</v>
      </c>
      <c r="BH198" s="194">
        <f>IF(N198="sníž. přenesená",J198,0)</f>
        <v>0</v>
      </c>
      <c r="BI198" s="194">
        <f>IF(N198="nulová",J198,0)</f>
        <v>0</v>
      </c>
      <c r="BJ198" s="19" t="s">
        <v>82</v>
      </c>
      <c r="BK198" s="194">
        <f>ROUND(I198*H198,2)</f>
        <v>0</v>
      </c>
      <c r="BL198" s="19" t="s">
        <v>108</v>
      </c>
      <c r="BM198" s="193" t="s">
        <v>751</v>
      </c>
    </row>
    <row r="199" s="2" customFormat="1">
      <c r="A199" s="38"/>
      <c r="B199" s="39"/>
      <c r="C199" s="38"/>
      <c r="D199" s="196" t="s">
        <v>1062</v>
      </c>
      <c r="E199" s="38"/>
      <c r="F199" s="237" t="s">
        <v>2630</v>
      </c>
      <c r="G199" s="38"/>
      <c r="H199" s="38"/>
      <c r="I199" s="238"/>
      <c r="J199" s="38"/>
      <c r="K199" s="38"/>
      <c r="L199" s="39"/>
      <c r="M199" s="239"/>
      <c r="N199" s="240"/>
      <c r="O199" s="77"/>
      <c r="P199" s="77"/>
      <c r="Q199" s="77"/>
      <c r="R199" s="77"/>
      <c r="S199" s="77"/>
      <c r="T199" s="78"/>
      <c r="U199" s="38"/>
      <c r="V199" s="38"/>
      <c r="W199" s="38"/>
      <c r="X199" s="38"/>
      <c r="Y199" s="38"/>
      <c r="Z199" s="38"/>
      <c r="AA199" s="38"/>
      <c r="AB199" s="38"/>
      <c r="AC199" s="38"/>
      <c r="AD199" s="38"/>
      <c r="AE199" s="38"/>
      <c r="AT199" s="19" t="s">
        <v>1062</v>
      </c>
      <c r="AU199" s="19" t="s">
        <v>82</v>
      </c>
    </row>
    <row r="200" s="2" customFormat="1" ht="24.15" customHeight="1">
      <c r="A200" s="38"/>
      <c r="B200" s="181"/>
      <c r="C200" s="182" t="s">
        <v>468</v>
      </c>
      <c r="D200" s="182" t="s">
        <v>259</v>
      </c>
      <c r="E200" s="183" t="s">
        <v>2695</v>
      </c>
      <c r="F200" s="184" t="s">
        <v>2696</v>
      </c>
      <c r="G200" s="185" t="s">
        <v>2365</v>
      </c>
      <c r="H200" s="186">
        <v>4</v>
      </c>
      <c r="I200" s="187"/>
      <c r="J200" s="188">
        <f>ROUND(I200*H200,2)</f>
        <v>0</v>
      </c>
      <c r="K200" s="184" t="s">
        <v>2351</v>
      </c>
      <c r="L200" s="39"/>
      <c r="M200" s="189" t="s">
        <v>1</v>
      </c>
      <c r="N200" s="190" t="s">
        <v>40</v>
      </c>
      <c r="O200" s="77"/>
      <c r="P200" s="191">
        <f>O200*H200</f>
        <v>0</v>
      </c>
      <c r="Q200" s="191">
        <v>0</v>
      </c>
      <c r="R200" s="191">
        <f>Q200*H200</f>
        <v>0</v>
      </c>
      <c r="S200" s="191">
        <v>0</v>
      </c>
      <c r="T200" s="192">
        <f>S200*H200</f>
        <v>0</v>
      </c>
      <c r="U200" s="38"/>
      <c r="V200" s="38"/>
      <c r="W200" s="38"/>
      <c r="X200" s="38"/>
      <c r="Y200" s="38"/>
      <c r="Z200" s="38"/>
      <c r="AA200" s="38"/>
      <c r="AB200" s="38"/>
      <c r="AC200" s="38"/>
      <c r="AD200" s="38"/>
      <c r="AE200" s="38"/>
      <c r="AR200" s="193" t="s">
        <v>108</v>
      </c>
      <c r="AT200" s="193" t="s">
        <v>259</v>
      </c>
      <c r="AU200" s="193" t="s">
        <v>82</v>
      </c>
      <c r="AY200" s="19" t="s">
        <v>257</v>
      </c>
      <c r="BE200" s="194">
        <f>IF(N200="základní",J200,0)</f>
        <v>0</v>
      </c>
      <c r="BF200" s="194">
        <f>IF(N200="snížená",J200,0)</f>
        <v>0</v>
      </c>
      <c r="BG200" s="194">
        <f>IF(N200="zákl. přenesená",J200,0)</f>
        <v>0</v>
      </c>
      <c r="BH200" s="194">
        <f>IF(N200="sníž. přenesená",J200,0)</f>
        <v>0</v>
      </c>
      <c r="BI200" s="194">
        <f>IF(N200="nulová",J200,0)</f>
        <v>0</v>
      </c>
      <c r="BJ200" s="19" t="s">
        <v>82</v>
      </c>
      <c r="BK200" s="194">
        <f>ROUND(I200*H200,2)</f>
        <v>0</v>
      </c>
      <c r="BL200" s="19" t="s">
        <v>108</v>
      </c>
      <c r="BM200" s="193" t="s">
        <v>763</v>
      </c>
    </row>
    <row r="201" s="2" customFormat="1">
      <c r="A201" s="38"/>
      <c r="B201" s="39"/>
      <c r="C201" s="38"/>
      <c r="D201" s="196" t="s">
        <v>1062</v>
      </c>
      <c r="E201" s="38"/>
      <c r="F201" s="237" t="s">
        <v>2630</v>
      </c>
      <c r="G201" s="38"/>
      <c r="H201" s="38"/>
      <c r="I201" s="238"/>
      <c r="J201" s="38"/>
      <c r="K201" s="38"/>
      <c r="L201" s="39"/>
      <c r="M201" s="239"/>
      <c r="N201" s="240"/>
      <c r="O201" s="77"/>
      <c r="P201" s="77"/>
      <c r="Q201" s="77"/>
      <c r="R201" s="77"/>
      <c r="S201" s="77"/>
      <c r="T201" s="78"/>
      <c r="U201" s="38"/>
      <c r="V201" s="38"/>
      <c r="W201" s="38"/>
      <c r="X201" s="38"/>
      <c r="Y201" s="38"/>
      <c r="Z201" s="38"/>
      <c r="AA201" s="38"/>
      <c r="AB201" s="38"/>
      <c r="AC201" s="38"/>
      <c r="AD201" s="38"/>
      <c r="AE201" s="38"/>
      <c r="AT201" s="19" t="s">
        <v>1062</v>
      </c>
      <c r="AU201" s="19" t="s">
        <v>82</v>
      </c>
    </row>
    <row r="202" s="2" customFormat="1" ht="37.8" customHeight="1">
      <c r="A202" s="38"/>
      <c r="B202" s="181"/>
      <c r="C202" s="182" t="s">
        <v>476</v>
      </c>
      <c r="D202" s="182" t="s">
        <v>259</v>
      </c>
      <c r="E202" s="183" t="s">
        <v>2697</v>
      </c>
      <c r="F202" s="184" t="s">
        <v>2698</v>
      </c>
      <c r="G202" s="185" t="s">
        <v>2365</v>
      </c>
      <c r="H202" s="186">
        <v>4</v>
      </c>
      <c r="I202" s="187"/>
      <c r="J202" s="188">
        <f>ROUND(I202*H202,2)</f>
        <v>0</v>
      </c>
      <c r="K202" s="184" t="s">
        <v>2351</v>
      </c>
      <c r="L202" s="39"/>
      <c r="M202" s="189" t="s">
        <v>1</v>
      </c>
      <c r="N202" s="190" t="s">
        <v>40</v>
      </c>
      <c r="O202" s="77"/>
      <c r="P202" s="191">
        <f>O202*H202</f>
        <v>0</v>
      </c>
      <c r="Q202" s="191">
        <v>0</v>
      </c>
      <c r="R202" s="191">
        <f>Q202*H202</f>
        <v>0</v>
      </c>
      <c r="S202" s="191">
        <v>0</v>
      </c>
      <c r="T202" s="192">
        <f>S202*H202</f>
        <v>0</v>
      </c>
      <c r="U202" s="38"/>
      <c r="V202" s="38"/>
      <c r="W202" s="38"/>
      <c r="X202" s="38"/>
      <c r="Y202" s="38"/>
      <c r="Z202" s="38"/>
      <c r="AA202" s="38"/>
      <c r="AB202" s="38"/>
      <c r="AC202" s="38"/>
      <c r="AD202" s="38"/>
      <c r="AE202" s="38"/>
      <c r="AR202" s="193" t="s">
        <v>108</v>
      </c>
      <c r="AT202" s="193" t="s">
        <v>259</v>
      </c>
      <c r="AU202" s="193" t="s">
        <v>82</v>
      </c>
      <c r="AY202" s="19" t="s">
        <v>257</v>
      </c>
      <c r="BE202" s="194">
        <f>IF(N202="základní",J202,0)</f>
        <v>0</v>
      </c>
      <c r="BF202" s="194">
        <f>IF(N202="snížená",J202,0)</f>
        <v>0</v>
      </c>
      <c r="BG202" s="194">
        <f>IF(N202="zákl. přenesená",J202,0)</f>
        <v>0</v>
      </c>
      <c r="BH202" s="194">
        <f>IF(N202="sníž. přenesená",J202,0)</f>
        <v>0</v>
      </c>
      <c r="BI202" s="194">
        <f>IF(N202="nulová",J202,0)</f>
        <v>0</v>
      </c>
      <c r="BJ202" s="19" t="s">
        <v>82</v>
      </c>
      <c r="BK202" s="194">
        <f>ROUND(I202*H202,2)</f>
        <v>0</v>
      </c>
      <c r="BL202" s="19" t="s">
        <v>108</v>
      </c>
      <c r="BM202" s="193" t="s">
        <v>771</v>
      </c>
    </row>
    <row r="203" s="2" customFormat="1">
      <c r="A203" s="38"/>
      <c r="B203" s="39"/>
      <c r="C203" s="38"/>
      <c r="D203" s="196" t="s">
        <v>1062</v>
      </c>
      <c r="E203" s="38"/>
      <c r="F203" s="237" t="s">
        <v>2630</v>
      </c>
      <c r="G203" s="38"/>
      <c r="H203" s="38"/>
      <c r="I203" s="238"/>
      <c r="J203" s="38"/>
      <c r="K203" s="38"/>
      <c r="L203" s="39"/>
      <c r="M203" s="239"/>
      <c r="N203" s="240"/>
      <c r="O203" s="77"/>
      <c r="P203" s="77"/>
      <c r="Q203" s="77"/>
      <c r="R203" s="77"/>
      <c r="S203" s="77"/>
      <c r="T203" s="78"/>
      <c r="U203" s="38"/>
      <c r="V203" s="38"/>
      <c r="W203" s="38"/>
      <c r="X203" s="38"/>
      <c r="Y203" s="38"/>
      <c r="Z203" s="38"/>
      <c r="AA203" s="38"/>
      <c r="AB203" s="38"/>
      <c r="AC203" s="38"/>
      <c r="AD203" s="38"/>
      <c r="AE203" s="38"/>
      <c r="AT203" s="19" t="s">
        <v>1062</v>
      </c>
      <c r="AU203" s="19" t="s">
        <v>82</v>
      </c>
    </row>
    <row r="204" s="2" customFormat="1" ht="24.15" customHeight="1">
      <c r="A204" s="38"/>
      <c r="B204" s="181"/>
      <c r="C204" s="182" t="s">
        <v>484</v>
      </c>
      <c r="D204" s="182" t="s">
        <v>259</v>
      </c>
      <c r="E204" s="183" t="s">
        <v>2699</v>
      </c>
      <c r="F204" s="184" t="s">
        <v>2700</v>
      </c>
      <c r="G204" s="185" t="s">
        <v>2365</v>
      </c>
      <c r="H204" s="186">
        <v>4</v>
      </c>
      <c r="I204" s="187"/>
      <c r="J204" s="188">
        <f>ROUND(I204*H204,2)</f>
        <v>0</v>
      </c>
      <c r="K204" s="184" t="s">
        <v>2351</v>
      </c>
      <c r="L204" s="39"/>
      <c r="M204" s="189" t="s">
        <v>1</v>
      </c>
      <c r="N204" s="190" t="s">
        <v>40</v>
      </c>
      <c r="O204" s="77"/>
      <c r="P204" s="191">
        <f>O204*H204</f>
        <v>0</v>
      </c>
      <c r="Q204" s="191">
        <v>0</v>
      </c>
      <c r="R204" s="191">
        <f>Q204*H204</f>
        <v>0</v>
      </c>
      <c r="S204" s="191">
        <v>0</v>
      </c>
      <c r="T204" s="192">
        <f>S204*H204</f>
        <v>0</v>
      </c>
      <c r="U204" s="38"/>
      <c r="V204" s="38"/>
      <c r="W204" s="38"/>
      <c r="X204" s="38"/>
      <c r="Y204" s="38"/>
      <c r="Z204" s="38"/>
      <c r="AA204" s="38"/>
      <c r="AB204" s="38"/>
      <c r="AC204" s="38"/>
      <c r="AD204" s="38"/>
      <c r="AE204" s="38"/>
      <c r="AR204" s="193" t="s">
        <v>108</v>
      </c>
      <c r="AT204" s="193" t="s">
        <v>259</v>
      </c>
      <c r="AU204" s="193" t="s">
        <v>82</v>
      </c>
      <c r="AY204" s="19" t="s">
        <v>257</v>
      </c>
      <c r="BE204" s="194">
        <f>IF(N204="základní",J204,0)</f>
        <v>0</v>
      </c>
      <c r="BF204" s="194">
        <f>IF(N204="snížená",J204,0)</f>
        <v>0</v>
      </c>
      <c r="BG204" s="194">
        <f>IF(N204="zákl. přenesená",J204,0)</f>
        <v>0</v>
      </c>
      <c r="BH204" s="194">
        <f>IF(N204="sníž. přenesená",J204,0)</f>
        <v>0</v>
      </c>
      <c r="BI204" s="194">
        <f>IF(N204="nulová",J204,0)</f>
        <v>0</v>
      </c>
      <c r="BJ204" s="19" t="s">
        <v>82</v>
      </c>
      <c r="BK204" s="194">
        <f>ROUND(I204*H204,2)</f>
        <v>0</v>
      </c>
      <c r="BL204" s="19" t="s">
        <v>108</v>
      </c>
      <c r="BM204" s="193" t="s">
        <v>783</v>
      </c>
    </row>
    <row r="205" s="2" customFormat="1">
      <c r="A205" s="38"/>
      <c r="B205" s="39"/>
      <c r="C205" s="38"/>
      <c r="D205" s="196" t="s">
        <v>1062</v>
      </c>
      <c r="E205" s="38"/>
      <c r="F205" s="237" t="s">
        <v>2630</v>
      </c>
      <c r="G205" s="38"/>
      <c r="H205" s="38"/>
      <c r="I205" s="238"/>
      <c r="J205" s="38"/>
      <c r="K205" s="38"/>
      <c r="L205" s="39"/>
      <c r="M205" s="239"/>
      <c r="N205" s="240"/>
      <c r="O205" s="77"/>
      <c r="P205" s="77"/>
      <c r="Q205" s="77"/>
      <c r="R205" s="77"/>
      <c r="S205" s="77"/>
      <c r="T205" s="78"/>
      <c r="U205" s="38"/>
      <c r="V205" s="38"/>
      <c r="W205" s="38"/>
      <c r="X205" s="38"/>
      <c r="Y205" s="38"/>
      <c r="Z205" s="38"/>
      <c r="AA205" s="38"/>
      <c r="AB205" s="38"/>
      <c r="AC205" s="38"/>
      <c r="AD205" s="38"/>
      <c r="AE205" s="38"/>
      <c r="AT205" s="19" t="s">
        <v>1062</v>
      </c>
      <c r="AU205" s="19" t="s">
        <v>82</v>
      </c>
    </row>
    <row r="206" s="2" customFormat="1" ht="24.15" customHeight="1">
      <c r="A206" s="38"/>
      <c r="B206" s="181"/>
      <c r="C206" s="182" t="s">
        <v>490</v>
      </c>
      <c r="D206" s="182" t="s">
        <v>259</v>
      </c>
      <c r="E206" s="183" t="s">
        <v>2701</v>
      </c>
      <c r="F206" s="184" t="s">
        <v>2702</v>
      </c>
      <c r="G206" s="185" t="s">
        <v>2365</v>
      </c>
      <c r="H206" s="186">
        <v>26</v>
      </c>
      <c r="I206" s="187"/>
      <c r="J206" s="188">
        <f>ROUND(I206*H206,2)</f>
        <v>0</v>
      </c>
      <c r="K206" s="184" t="s">
        <v>2351</v>
      </c>
      <c r="L206" s="39"/>
      <c r="M206" s="189" t="s">
        <v>1</v>
      </c>
      <c r="N206" s="190" t="s">
        <v>40</v>
      </c>
      <c r="O206" s="77"/>
      <c r="P206" s="191">
        <f>O206*H206</f>
        <v>0</v>
      </c>
      <c r="Q206" s="191">
        <v>0</v>
      </c>
      <c r="R206" s="191">
        <f>Q206*H206</f>
        <v>0</v>
      </c>
      <c r="S206" s="191">
        <v>0</v>
      </c>
      <c r="T206" s="192">
        <f>S206*H206</f>
        <v>0</v>
      </c>
      <c r="U206" s="38"/>
      <c r="V206" s="38"/>
      <c r="W206" s="38"/>
      <c r="X206" s="38"/>
      <c r="Y206" s="38"/>
      <c r="Z206" s="38"/>
      <c r="AA206" s="38"/>
      <c r="AB206" s="38"/>
      <c r="AC206" s="38"/>
      <c r="AD206" s="38"/>
      <c r="AE206" s="38"/>
      <c r="AR206" s="193" t="s">
        <v>108</v>
      </c>
      <c r="AT206" s="193" t="s">
        <v>259</v>
      </c>
      <c r="AU206" s="193" t="s">
        <v>82</v>
      </c>
      <c r="AY206" s="19" t="s">
        <v>257</v>
      </c>
      <c r="BE206" s="194">
        <f>IF(N206="základní",J206,0)</f>
        <v>0</v>
      </c>
      <c r="BF206" s="194">
        <f>IF(N206="snížená",J206,0)</f>
        <v>0</v>
      </c>
      <c r="BG206" s="194">
        <f>IF(N206="zákl. přenesená",J206,0)</f>
        <v>0</v>
      </c>
      <c r="BH206" s="194">
        <f>IF(N206="sníž. přenesená",J206,0)</f>
        <v>0</v>
      </c>
      <c r="BI206" s="194">
        <f>IF(N206="nulová",J206,0)</f>
        <v>0</v>
      </c>
      <c r="BJ206" s="19" t="s">
        <v>82</v>
      </c>
      <c r="BK206" s="194">
        <f>ROUND(I206*H206,2)</f>
        <v>0</v>
      </c>
      <c r="BL206" s="19" t="s">
        <v>108</v>
      </c>
      <c r="BM206" s="193" t="s">
        <v>796</v>
      </c>
    </row>
    <row r="207" s="2" customFormat="1">
      <c r="A207" s="38"/>
      <c r="B207" s="39"/>
      <c r="C207" s="38"/>
      <c r="D207" s="196" t="s">
        <v>1062</v>
      </c>
      <c r="E207" s="38"/>
      <c r="F207" s="237" t="s">
        <v>2630</v>
      </c>
      <c r="G207" s="38"/>
      <c r="H207" s="38"/>
      <c r="I207" s="238"/>
      <c r="J207" s="38"/>
      <c r="K207" s="38"/>
      <c r="L207" s="39"/>
      <c r="M207" s="239"/>
      <c r="N207" s="240"/>
      <c r="O207" s="77"/>
      <c r="P207" s="77"/>
      <c r="Q207" s="77"/>
      <c r="R207" s="77"/>
      <c r="S207" s="77"/>
      <c r="T207" s="78"/>
      <c r="U207" s="38"/>
      <c r="V207" s="38"/>
      <c r="W207" s="38"/>
      <c r="X207" s="38"/>
      <c r="Y207" s="38"/>
      <c r="Z207" s="38"/>
      <c r="AA207" s="38"/>
      <c r="AB207" s="38"/>
      <c r="AC207" s="38"/>
      <c r="AD207" s="38"/>
      <c r="AE207" s="38"/>
      <c r="AT207" s="19" t="s">
        <v>1062</v>
      </c>
      <c r="AU207" s="19" t="s">
        <v>82</v>
      </c>
    </row>
    <row r="208" s="2" customFormat="1" ht="24.15" customHeight="1">
      <c r="A208" s="38"/>
      <c r="B208" s="181"/>
      <c r="C208" s="182" t="s">
        <v>496</v>
      </c>
      <c r="D208" s="182" t="s">
        <v>259</v>
      </c>
      <c r="E208" s="183" t="s">
        <v>2703</v>
      </c>
      <c r="F208" s="184" t="s">
        <v>2704</v>
      </c>
      <c r="G208" s="185" t="s">
        <v>2365</v>
      </c>
      <c r="H208" s="186">
        <v>4</v>
      </c>
      <c r="I208" s="187"/>
      <c r="J208" s="188">
        <f>ROUND(I208*H208,2)</f>
        <v>0</v>
      </c>
      <c r="K208" s="184" t="s">
        <v>2351</v>
      </c>
      <c r="L208" s="39"/>
      <c r="M208" s="189" t="s">
        <v>1</v>
      </c>
      <c r="N208" s="190" t="s">
        <v>40</v>
      </c>
      <c r="O208" s="77"/>
      <c r="P208" s="191">
        <f>O208*H208</f>
        <v>0</v>
      </c>
      <c r="Q208" s="191">
        <v>0</v>
      </c>
      <c r="R208" s="191">
        <f>Q208*H208</f>
        <v>0</v>
      </c>
      <c r="S208" s="191">
        <v>0</v>
      </c>
      <c r="T208" s="192">
        <f>S208*H208</f>
        <v>0</v>
      </c>
      <c r="U208" s="38"/>
      <c r="V208" s="38"/>
      <c r="W208" s="38"/>
      <c r="X208" s="38"/>
      <c r="Y208" s="38"/>
      <c r="Z208" s="38"/>
      <c r="AA208" s="38"/>
      <c r="AB208" s="38"/>
      <c r="AC208" s="38"/>
      <c r="AD208" s="38"/>
      <c r="AE208" s="38"/>
      <c r="AR208" s="193" t="s">
        <v>108</v>
      </c>
      <c r="AT208" s="193" t="s">
        <v>259</v>
      </c>
      <c r="AU208" s="193" t="s">
        <v>82</v>
      </c>
      <c r="AY208" s="19" t="s">
        <v>257</v>
      </c>
      <c r="BE208" s="194">
        <f>IF(N208="základní",J208,0)</f>
        <v>0</v>
      </c>
      <c r="BF208" s="194">
        <f>IF(N208="snížená",J208,0)</f>
        <v>0</v>
      </c>
      <c r="BG208" s="194">
        <f>IF(N208="zákl. přenesená",J208,0)</f>
        <v>0</v>
      </c>
      <c r="BH208" s="194">
        <f>IF(N208="sníž. přenesená",J208,0)</f>
        <v>0</v>
      </c>
      <c r="BI208" s="194">
        <f>IF(N208="nulová",J208,0)</f>
        <v>0</v>
      </c>
      <c r="BJ208" s="19" t="s">
        <v>82</v>
      </c>
      <c r="BK208" s="194">
        <f>ROUND(I208*H208,2)</f>
        <v>0</v>
      </c>
      <c r="BL208" s="19" t="s">
        <v>108</v>
      </c>
      <c r="BM208" s="193" t="s">
        <v>804</v>
      </c>
    </row>
    <row r="209" s="2" customFormat="1">
      <c r="A209" s="38"/>
      <c r="B209" s="39"/>
      <c r="C209" s="38"/>
      <c r="D209" s="196" t="s">
        <v>1062</v>
      </c>
      <c r="E209" s="38"/>
      <c r="F209" s="237" t="s">
        <v>2630</v>
      </c>
      <c r="G209" s="38"/>
      <c r="H209" s="38"/>
      <c r="I209" s="238"/>
      <c r="J209" s="38"/>
      <c r="K209" s="38"/>
      <c r="L209" s="39"/>
      <c r="M209" s="239"/>
      <c r="N209" s="240"/>
      <c r="O209" s="77"/>
      <c r="P209" s="77"/>
      <c r="Q209" s="77"/>
      <c r="R209" s="77"/>
      <c r="S209" s="77"/>
      <c r="T209" s="78"/>
      <c r="U209" s="38"/>
      <c r="V209" s="38"/>
      <c r="W209" s="38"/>
      <c r="X209" s="38"/>
      <c r="Y209" s="38"/>
      <c r="Z209" s="38"/>
      <c r="AA209" s="38"/>
      <c r="AB209" s="38"/>
      <c r="AC209" s="38"/>
      <c r="AD209" s="38"/>
      <c r="AE209" s="38"/>
      <c r="AT209" s="19" t="s">
        <v>1062</v>
      </c>
      <c r="AU209" s="19" t="s">
        <v>82</v>
      </c>
    </row>
    <row r="210" s="2" customFormat="1" ht="24.15" customHeight="1">
      <c r="A210" s="38"/>
      <c r="B210" s="181"/>
      <c r="C210" s="182" t="s">
        <v>530</v>
      </c>
      <c r="D210" s="182" t="s">
        <v>259</v>
      </c>
      <c r="E210" s="183" t="s">
        <v>2705</v>
      </c>
      <c r="F210" s="184" t="s">
        <v>2706</v>
      </c>
      <c r="G210" s="185" t="s">
        <v>2365</v>
      </c>
      <c r="H210" s="186">
        <v>11</v>
      </c>
      <c r="I210" s="187"/>
      <c r="J210" s="188">
        <f>ROUND(I210*H210,2)</f>
        <v>0</v>
      </c>
      <c r="K210" s="184" t="s">
        <v>2351</v>
      </c>
      <c r="L210" s="39"/>
      <c r="M210" s="189" t="s">
        <v>1</v>
      </c>
      <c r="N210" s="190" t="s">
        <v>40</v>
      </c>
      <c r="O210" s="77"/>
      <c r="P210" s="191">
        <f>O210*H210</f>
        <v>0</v>
      </c>
      <c r="Q210" s="191">
        <v>0</v>
      </c>
      <c r="R210" s="191">
        <f>Q210*H210</f>
        <v>0</v>
      </c>
      <c r="S210" s="191">
        <v>0</v>
      </c>
      <c r="T210" s="192">
        <f>S210*H210</f>
        <v>0</v>
      </c>
      <c r="U210" s="38"/>
      <c r="V210" s="38"/>
      <c r="W210" s="38"/>
      <c r="X210" s="38"/>
      <c r="Y210" s="38"/>
      <c r="Z210" s="38"/>
      <c r="AA210" s="38"/>
      <c r="AB210" s="38"/>
      <c r="AC210" s="38"/>
      <c r="AD210" s="38"/>
      <c r="AE210" s="38"/>
      <c r="AR210" s="193" t="s">
        <v>108</v>
      </c>
      <c r="AT210" s="193" t="s">
        <v>259</v>
      </c>
      <c r="AU210" s="193" t="s">
        <v>82</v>
      </c>
      <c r="AY210" s="19" t="s">
        <v>257</v>
      </c>
      <c r="BE210" s="194">
        <f>IF(N210="základní",J210,0)</f>
        <v>0</v>
      </c>
      <c r="BF210" s="194">
        <f>IF(N210="snížená",J210,0)</f>
        <v>0</v>
      </c>
      <c r="BG210" s="194">
        <f>IF(N210="zákl. přenesená",J210,0)</f>
        <v>0</v>
      </c>
      <c r="BH210" s="194">
        <f>IF(N210="sníž. přenesená",J210,0)</f>
        <v>0</v>
      </c>
      <c r="BI210" s="194">
        <f>IF(N210="nulová",J210,0)</f>
        <v>0</v>
      </c>
      <c r="BJ210" s="19" t="s">
        <v>82</v>
      </c>
      <c r="BK210" s="194">
        <f>ROUND(I210*H210,2)</f>
        <v>0</v>
      </c>
      <c r="BL210" s="19" t="s">
        <v>108</v>
      </c>
      <c r="BM210" s="193" t="s">
        <v>813</v>
      </c>
    </row>
    <row r="211" s="2" customFormat="1">
      <c r="A211" s="38"/>
      <c r="B211" s="39"/>
      <c r="C211" s="38"/>
      <c r="D211" s="196" t="s">
        <v>1062</v>
      </c>
      <c r="E211" s="38"/>
      <c r="F211" s="237" t="s">
        <v>2630</v>
      </c>
      <c r="G211" s="38"/>
      <c r="H211" s="38"/>
      <c r="I211" s="238"/>
      <c r="J211" s="38"/>
      <c r="K211" s="38"/>
      <c r="L211" s="39"/>
      <c r="M211" s="239"/>
      <c r="N211" s="240"/>
      <c r="O211" s="77"/>
      <c r="P211" s="77"/>
      <c r="Q211" s="77"/>
      <c r="R211" s="77"/>
      <c r="S211" s="77"/>
      <c r="T211" s="78"/>
      <c r="U211" s="38"/>
      <c r="V211" s="38"/>
      <c r="W211" s="38"/>
      <c r="X211" s="38"/>
      <c r="Y211" s="38"/>
      <c r="Z211" s="38"/>
      <c r="AA211" s="38"/>
      <c r="AB211" s="38"/>
      <c r="AC211" s="38"/>
      <c r="AD211" s="38"/>
      <c r="AE211" s="38"/>
      <c r="AT211" s="19" t="s">
        <v>1062</v>
      </c>
      <c r="AU211" s="19" t="s">
        <v>82</v>
      </c>
    </row>
    <row r="212" s="2" customFormat="1" ht="33" customHeight="1">
      <c r="A212" s="38"/>
      <c r="B212" s="181"/>
      <c r="C212" s="182" t="s">
        <v>545</v>
      </c>
      <c r="D212" s="182" t="s">
        <v>259</v>
      </c>
      <c r="E212" s="183" t="s">
        <v>2707</v>
      </c>
      <c r="F212" s="184" t="s">
        <v>2708</v>
      </c>
      <c r="G212" s="185" t="s">
        <v>2365</v>
      </c>
      <c r="H212" s="186">
        <v>41</v>
      </c>
      <c r="I212" s="187"/>
      <c r="J212" s="188">
        <f>ROUND(I212*H212,2)</f>
        <v>0</v>
      </c>
      <c r="K212" s="184" t="s">
        <v>2351</v>
      </c>
      <c r="L212" s="39"/>
      <c r="M212" s="189" t="s">
        <v>1</v>
      </c>
      <c r="N212" s="190" t="s">
        <v>40</v>
      </c>
      <c r="O212" s="77"/>
      <c r="P212" s="191">
        <f>O212*H212</f>
        <v>0</v>
      </c>
      <c r="Q212" s="191">
        <v>0</v>
      </c>
      <c r="R212" s="191">
        <f>Q212*H212</f>
        <v>0</v>
      </c>
      <c r="S212" s="191">
        <v>0</v>
      </c>
      <c r="T212" s="192">
        <f>S212*H212</f>
        <v>0</v>
      </c>
      <c r="U212" s="38"/>
      <c r="V212" s="38"/>
      <c r="W212" s="38"/>
      <c r="X212" s="38"/>
      <c r="Y212" s="38"/>
      <c r="Z212" s="38"/>
      <c r="AA212" s="38"/>
      <c r="AB212" s="38"/>
      <c r="AC212" s="38"/>
      <c r="AD212" s="38"/>
      <c r="AE212" s="38"/>
      <c r="AR212" s="193" t="s">
        <v>108</v>
      </c>
      <c r="AT212" s="193" t="s">
        <v>259</v>
      </c>
      <c r="AU212" s="193" t="s">
        <v>82</v>
      </c>
      <c r="AY212" s="19" t="s">
        <v>257</v>
      </c>
      <c r="BE212" s="194">
        <f>IF(N212="základní",J212,0)</f>
        <v>0</v>
      </c>
      <c r="BF212" s="194">
        <f>IF(N212="snížená",J212,0)</f>
        <v>0</v>
      </c>
      <c r="BG212" s="194">
        <f>IF(N212="zákl. přenesená",J212,0)</f>
        <v>0</v>
      </c>
      <c r="BH212" s="194">
        <f>IF(N212="sníž. přenesená",J212,0)</f>
        <v>0</v>
      </c>
      <c r="BI212" s="194">
        <f>IF(N212="nulová",J212,0)</f>
        <v>0</v>
      </c>
      <c r="BJ212" s="19" t="s">
        <v>82</v>
      </c>
      <c r="BK212" s="194">
        <f>ROUND(I212*H212,2)</f>
        <v>0</v>
      </c>
      <c r="BL212" s="19" t="s">
        <v>108</v>
      </c>
      <c r="BM212" s="193" t="s">
        <v>822</v>
      </c>
    </row>
    <row r="213" s="2" customFormat="1">
      <c r="A213" s="38"/>
      <c r="B213" s="39"/>
      <c r="C213" s="38"/>
      <c r="D213" s="196" t="s">
        <v>1062</v>
      </c>
      <c r="E213" s="38"/>
      <c r="F213" s="237" t="s">
        <v>2630</v>
      </c>
      <c r="G213" s="38"/>
      <c r="H213" s="38"/>
      <c r="I213" s="238"/>
      <c r="J213" s="38"/>
      <c r="K213" s="38"/>
      <c r="L213" s="39"/>
      <c r="M213" s="239"/>
      <c r="N213" s="240"/>
      <c r="O213" s="77"/>
      <c r="P213" s="77"/>
      <c r="Q213" s="77"/>
      <c r="R213" s="77"/>
      <c r="S213" s="77"/>
      <c r="T213" s="78"/>
      <c r="U213" s="38"/>
      <c r="V213" s="38"/>
      <c r="W213" s="38"/>
      <c r="X213" s="38"/>
      <c r="Y213" s="38"/>
      <c r="Z213" s="38"/>
      <c r="AA213" s="38"/>
      <c r="AB213" s="38"/>
      <c r="AC213" s="38"/>
      <c r="AD213" s="38"/>
      <c r="AE213" s="38"/>
      <c r="AT213" s="19" t="s">
        <v>1062</v>
      </c>
      <c r="AU213" s="19" t="s">
        <v>82</v>
      </c>
    </row>
    <row r="214" s="2" customFormat="1" ht="33" customHeight="1">
      <c r="A214" s="38"/>
      <c r="B214" s="181"/>
      <c r="C214" s="182" t="s">
        <v>589</v>
      </c>
      <c r="D214" s="182" t="s">
        <v>259</v>
      </c>
      <c r="E214" s="183" t="s">
        <v>2709</v>
      </c>
      <c r="F214" s="184" t="s">
        <v>2710</v>
      </c>
      <c r="G214" s="185" t="s">
        <v>2365</v>
      </c>
      <c r="H214" s="186">
        <v>2</v>
      </c>
      <c r="I214" s="187"/>
      <c r="J214" s="188">
        <f>ROUND(I214*H214,2)</f>
        <v>0</v>
      </c>
      <c r="K214" s="184" t="s">
        <v>2351</v>
      </c>
      <c r="L214" s="39"/>
      <c r="M214" s="189" t="s">
        <v>1</v>
      </c>
      <c r="N214" s="190" t="s">
        <v>40</v>
      </c>
      <c r="O214" s="77"/>
      <c r="P214" s="191">
        <f>O214*H214</f>
        <v>0</v>
      </c>
      <c r="Q214" s="191">
        <v>0</v>
      </c>
      <c r="R214" s="191">
        <f>Q214*H214</f>
        <v>0</v>
      </c>
      <c r="S214" s="191">
        <v>0</v>
      </c>
      <c r="T214" s="192">
        <f>S214*H214</f>
        <v>0</v>
      </c>
      <c r="U214" s="38"/>
      <c r="V214" s="38"/>
      <c r="W214" s="38"/>
      <c r="X214" s="38"/>
      <c r="Y214" s="38"/>
      <c r="Z214" s="38"/>
      <c r="AA214" s="38"/>
      <c r="AB214" s="38"/>
      <c r="AC214" s="38"/>
      <c r="AD214" s="38"/>
      <c r="AE214" s="38"/>
      <c r="AR214" s="193" t="s">
        <v>108</v>
      </c>
      <c r="AT214" s="193" t="s">
        <v>259</v>
      </c>
      <c r="AU214" s="193" t="s">
        <v>82</v>
      </c>
      <c r="AY214" s="19" t="s">
        <v>257</v>
      </c>
      <c r="BE214" s="194">
        <f>IF(N214="základní",J214,0)</f>
        <v>0</v>
      </c>
      <c r="BF214" s="194">
        <f>IF(N214="snížená",J214,0)</f>
        <v>0</v>
      </c>
      <c r="BG214" s="194">
        <f>IF(N214="zákl. přenesená",J214,0)</f>
        <v>0</v>
      </c>
      <c r="BH214" s="194">
        <f>IF(N214="sníž. přenesená",J214,0)</f>
        <v>0</v>
      </c>
      <c r="BI214" s="194">
        <f>IF(N214="nulová",J214,0)</f>
        <v>0</v>
      </c>
      <c r="BJ214" s="19" t="s">
        <v>82</v>
      </c>
      <c r="BK214" s="194">
        <f>ROUND(I214*H214,2)</f>
        <v>0</v>
      </c>
      <c r="BL214" s="19" t="s">
        <v>108</v>
      </c>
      <c r="BM214" s="193" t="s">
        <v>831</v>
      </c>
    </row>
    <row r="215" s="2" customFormat="1">
      <c r="A215" s="38"/>
      <c r="B215" s="39"/>
      <c r="C215" s="38"/>
      <c r="D215" s="196" t="s">
        <v>1062</v>
      </c>
      <c r="E215" s="38"/>
      <c r="F215" s="237" t="s">
        <v>2630</v>
      </c>
      <c r="G215" s="38"/>
      <c r="H215" s="38"/>
      <c r="I215" s="238"/>
      <c r="J215" s="38"/>
      <c r="K215" s="38"/>
      <c r="L215" s="39"/>
      <c r="M215" s="239"/>
      <c r="N215" s="240"/>
      <c r="O215" s="77"/>
      <c r="P215" s="77"/>
      <c r="Q215" s="77"/>
      <c r="R215" s="77"/>
      <c r="S215" s="77"/>
      <c r="T215" s="78"/>
      <c r="U215" s="38"/>
      <c r="V215" s="38"/>
      <c r="W215" s="38"/>
      <c r="X215" s="38"/>
      <c r="Y215" s="38"/>
      <c r="Z215" s="38"/>
      <c r="AA215" s="38"/>
      <c r="AB215" s="38"/>
      <c r="AC215" s="38"/>
      <c r="AD215" s="38"/>
      <c r="AE215" s="38"/>
      <c r="AT215" s="19" t="s">
        <v>1062</v>
      </c>
      <c r="AU215" s="19" t="s">
        <v>82</v>
      </c>
    </row>
    <row r="216" s="2" customFormat="1" ht="33" customHeight="1">
      <c r="A216" s="38"/>
      <c r="B216" s="181"/>
      <c r="C216" s="182" t="s">
        <v>593</v>
      </c>
      <c r="D216" s="182" t="s">
        <v>259</v>
      </c>
      <c r="E216" s="183" t="s">
        <v>2711</v>
      </c>
      <c r="F216" s="184" t="s">
        <v>2712</v>
      </c>
      <c r="G216" s="185" t="s">
        <v>2365</v>
      </c>
      <c r="H216" s="186">
        <v>3</v>
      </c>
      <c r="I216" s="187"/>
      <c r="J216" s="188">
        <f>ROUND(I216*H216,2)</f>
        <v>0</v>
      </c>
      <c r="K216" s="184" t="s">
        <v>2351</v>
      </c>
      <c r="L216" s="39"/>
      <c r="M216" s="189" t="s">
        <v>1</v>
      </c>
      <c r="N216" s="190" t="s">
        <v>40</v>
      </c>
      <c r="O216" s="77"/>
      <c r="P216" s="191">
        <f>O216*H216</f>
        <v>0</v>
      </c>
      <c r="Q216" s="191">
        <v>0</v>
      </c>
      <c r="R216" s="191">
        <f>Q216*H216</f>
        <v>0</v>
      </c>
      <c r="S216" s="191">
        <v>0</v>
      </c>
      <c r="T216" s="192">
        <f>S216*H216</f>
        <v>0</v>
      </c>
      <c r="U216" s="38"/>
      <c r="V216" s="38"/>
      <c r="W216" s="38"/>
      <c r="X216" s="38"/>
      <c r="Y216" s="38"/>
      <c r="Z216" s="38"/>
      <c r="AA216" s="38"/>
      <c r="AB216" s="38"/>
      <c r="AC216" s="38"/>
      <c r="AD216" s="38"/>
      <c r="AE216" s="38"/>
      <c r="AR216" s="193" t="s">
        <v>108</v>
      </c>
      <c r="AT216" s="193" t="s">
        <v>259</v>
      </c>
      <c r="AU216" s="193" t="s">
        <v>82</v>
      </c>
      <c r="AY216" s="19" t="s">
        <v>257</v>
      </c>
      <c r="BE216" s="194">
        <f>IF(N216="základní",J216,0)</f>
        <v>0</v>
      </c>
      <c r="BF216" s="194">
        <f>IF(N216="snížená",J216,0)</f>
        <v>0</v>
      </c>
      <c r="BG216" s="194">
        <f>IF(N216="zákl. přenesená",J216,0)</f>
        <v>0</v>
      </c>
      <c r="BH216" s="194">
        <f>IF(N216="sníž. přenesená",J216,0)</f>
        <v>0</v>
      </c>
      <c r="BI216" s="194">
        <f>IF(N216="nulová",J216,0)</f>
        <v>0</v>
      </c>
      <c r="BJ216" s="19" t="s">
        <v>82</v>
      </c>
      <c r="BK216" s="194">
        <f>ROUND(I216*H216,2)</f>
        <v>0</v>
      </c>
      <c r="BL216" s="19" t="s">
        <v>108</v>
      </c>
      <c r="BM216" s="193" t="s">
        <v>854</v>
      </c>
    </row>
    <row r="217" s="2" customFormat="1">
      <c r="A217" s="38"/>
      <c r="B217" s="39"/>
      <c r="C217" s="38"/>
      <c r="D217" s="196" t="s">
        <v>1062</v>
      </c>
      <c r="E217" s="38"/>
      <c r="F217" s="237" t="s">
        <v>2630</v>
      </c>
      <c r="G217" s="38"/>
      <c r="H217" s="38"/>
      <c r="I217" s="238"/>
      <c r="J217" s="38"/>
      <c r="K217" s="38"/>
      <c r="L217" s="39"/>
      <c r="M217" s="239"/>
      <c r="N217" s="240"/>
      <c r="O217" s="77"/>
      <c r="P217" s="77"/>
      <c r="Q217" s="77"/>
      <c r="R217" s="77"/>
      <c r="S217" s="77"/>
      <c r="T217" s="78"/>
      <c r="U217" s="38"/>
      <c r="V217" s="38"/>
      <c r="W217" s="38"/>
      <c r="X217" s="38"/>
      <c r="Y217" s="38"/>
      <c r="Z217" s="38"/>
      <c r="AA217" s="38"/>
      <c r="AB217" s="38"/>
      <c r="AC217" s="38"/>
      <c r="AD217" s="38"/>
      <c r="AE217" s="38"/>
      <c r="AT217" s="19" t="s">
        <v>1062</v>
      </c>
      <c r="AU217" s="19" t="s">
        <v>82</v>
      </c>
    </row>
    <row r="218" s="2" customFormat="1" ht="33" customHeight="1">
      <c r="A218" s="38"/>
      <c r="B218" s="181"/>
      <c r="C218" s="182" t="s">
        <v>599</v>
      </c>
      <c r="D218" s="182" t="s">
        <v>259</v>
      </c>
      <c r="E218" s="183" t="s">
        <v>2713</v>
      </c>
      <c r="F218" s="184" t="s">
        <v>2714</v>
      </c>
      <c r="G218" s="185" t="s">
        <v>2365</v>
      </c>
      <c r="H218" s="186">
        <v>3</v>
      </c>
      <c r="I218" s="187"/>
      <c r="J218" s="188">
        <f>ROUND(I218*H218,2)</f>
        <v>0</v>
      </c>
      <c r="K218" s="184" t="s">
        <v>2351</v>
      </c>
      <c r="L218" s="39"/>
      <c r="M218" s="189" t="s">
        <v>1</v>
      </c>
      <c r="N218" s="190" t="s">
        <v>40</v>
      </c>
      <c r="O218" s="77"/>
      <c r="P218" s="191">
        <f>O218*H218</f>
        <v>0</v>
      </c>
      <c r="Q218" s="191">
        <v>0</v>
      </c>
      <c r="R218" s="191">
        <f>Q218*H218</f>
        <v>0</v>
      </c>
      <c r="S218" s="191">
        <v>0</v>
      </c>
      <c r="T218" s="192">
        <f>S218*H218</f>
        <v>0</v>
      </c>
      <c r="U218" s="38"/>
      <c r="V218" s="38"/>
      <c r="W218" s="38"/>
      <c r="X218" s="38"/>
      <c r="Y218" s="38"/>
      <c r="Z218" s="38"/>
      <c r="AA218" s="38"/>
      <c r="AB218" s="38"/>
      <c r="AC218" s="38"/>
      <c r="AD218" s="38"/>
      <c r="AE218" s="38"/>
      <c r="AR218" s="193" t="s">
        <v>108</v>
      </c>
      <c r="AT218" s="193" t="s">
        <v>259</v>
      </c>
      <c r="AU218" s="193" t="s">
        <v>82</v>
      </c>
      <c r="AY218" s="19" t="s">
        <v>257</v>
      </c>
      <c r="BE218" s="194">
        <f>IF(N218="základní",J218,0)</f>
        <v>0</v>
      </c>
      <c r="BF218" s="194">
        <f>IF(N218="snížená",J218,0)</f>
        <v>0</v>
      </c>
      <c r="BG218" s="194">
        <f>IF(N218="zákl. přenesená",J218,0)</f>
        <v>0</v>
      </c>
      <c r="BH218" s="194">
        <f>IF(N218="sníž. přenesená",J218,0)</f>
        <v>0</v>
      </c>
      <c r="BI218" s="194">
        <f>IF(N218="nulová",J218,0)</f>
        <v>0</v>
      </c>
      <c r="BJ218" s="19" t="s">
        <v>82</v>
      </c>
      <c r="BK218" s="194">
        <f>ROUND(I218*H218,2)</f>
        <v>0</v>
      </c>
      <c r="BL218" s="19" t="s">
        <v>108</v>
      </c>
      <c r="BM218" s="193" t="s">
        <v>877</v>
      </c>
    </row>
    <row r="219" s="2" customFormat="1">
      <c r="A219" s="38"/>
      <c r="B219" s="39"/>
      <c r="C219" s="38"/>
      <c r="D219" s="196" t="s">
        <v>1062</v>
      </c>
      <c r="E219" s="38"/>
      <c r="F219" s="237" t="s">
        <v>2630</v>
      </c>
      <c r="G219" s="38"/>
      <c r="H219" s="38"/>
      <c r="I219" s="238"/>
      <c r="J219" s="38"/>
      <c r="K219" s="38"/>
      <c r="L219" s="39"/>
      <c r="M219" s="239"/>
      <c r="N219" s="240"/>
      <c r="O219" s="77"/>
      <c r="P219" s="77"/>
      <c r="Q219" s="77"/>
      <c r="R219" s="77"/>
      <c r="S219" s="77"/>
      <c r="T219" s="78"/>
      <c r="U219" s="38"/>
      <c r="V219" s="38"/>
      <c r="W219" s="38"/>
      <c r="X219" s="38"/>
      <c r="Y219" s="38"/>
      <c r="Z219" s="38"/>
      <c r="AA219" s="38"/>
      <c r="AB219" s="38"/>
      <c r="AC219" s="38"/>
      <c r="AD219" s="38"/>
      <c r="AE219" s="38"/>
      <c r="AT219" s="19" t="s">
        <v>1062</v>
      </c>
      <c r="AU219" s="19" t="s">
        <v>82</v>
      </c>
    </row>
    <row r="220" s="2" customFormat="1" ht="33" customHeight="1">
      <c r="A220" s="38"/>
      <c r="B220" s="181"/>
      <c r="C220" s="182" t="s">
        <v>603</v>
      </c>
      <c r="D220" s="182" t="s">
        <v>259</v>
      </c>
      <c r="E220" s="183" t="s">
        <v>2715</v>
      </c>
      <c r="F220" s="184" t="s">
        <v>2716</v>
      </c>
      <c r="G220" s="185" t="s">
        <v>2365</v>
      </c>
      <c r="H220" s="186">
        <v>2</v>
      </c>
      <c r="I220" s="187"/>
      <c r="J220" s="188">
        <f>ROUND(I220*H220,2)</f>
        <v>0</v>
      </c>
      <c r="K220" s="184" t="s">
        <v>2351</v>
      </c>
      <c r="L220" s="39"/>
      <c r="M220" s="189" t="s">
        <v>1</v>
      </c>
      <c r="N220" s="190" t="s">
        <v>40</v>
      </c>
      <c r="O220" s="77"/>
      <c r="P220" s="191">
        <f>O220*H220</f>
        <v>0</v>
      </c>
      <c r="Q220" s="191">
        <v>0</v>
      </c>
      <c r="R220" s="191">
        <f>Q220*H220</f>
        <v>0</v>
      </c>
      <c r="S220" s="191">
        <v>0</v>
      </c>
      <c r="T220" s="192">
        <f>S220*H220</f>
        <v>0</v>
      </c>
      <c r="U220" s="38"/>
      <c r="V220" s="38"/>
      <c r="W220" s="38"/>
      <c r="X220" s="38"/>
      <c r="Y220" s="38"/>
      <c r="Z220" s="38"/>
      <c r="AA220" s="38"/>
      <c r="AB220" s="38"/>
      <c r="AC220" s="38"/>
      <c r="AD220" s="38"/>
      <c r="AE220" s="38"/>
      <c r="AR220" s="193" t="s">
        <v>108</v>
      </c>
      <c r="AT220" s="193" t="s">
        <v>259</v>
      </c>
      <c r="AU220" s="193" t="s">
        <v>82</v>
      </c>
      <c r="AY220" s="19" t="s">
        <v>257</v>
      </c>
      <c r="BE220" s="194">
        <f>IF(N220="základní",J220,0)</f>
        <v>0</v>
      </c>
      <c r="BF220" s="194">
        <f>IF(N220="snížená",J220,0)</f>
        <v>0</v>
      </c>
      <c r="BG220" s="194">
        <f>IF(N220="zákl. přenesená",J220,0)</f>
        <v>0</v>
      </c>
      <c r="BH220" s="194">
        <f>IF(N220="sníž. přenesená",J220,0)</f>
        <v>0</v>
      </c>
      <c r="BI220" s="194">
        <f>IF(N220="nulová",J220,0)</f>
        <v>0</v>
      </c>
      <c r="BJ220" s="19" t="s">
        <v>82</v>
      </c>
      <c r="BK220" s="194">
        <f>ROUND(I220*H220,2)</f>
        <v>0</v>
      </c>
      <c r="BL220" s="19" t="s">
        <v>108</v>
      </c>
      <c r="BM220" s="193" t="s">
        <v>898</v>
      </c>
    </row>
    <row r="221" s="2" customFormat="1">
      <c r="A221" s="38"/>
      <c r="B221" s="39"/>
      <c r="C221" s="38"/>
      <c r="D221" s="196" t="s">
        <v>1062</v>
      </c>
      <c r="E221" s="38"/>
      <c r="F221" s="237" t="s">
        <v>2630</v>
      </c>
      <c r="G221" s="38"/>
      <c r="H221" s="38"/>
      <c r="I221" s="238"/>
      <c r="J221" s="38"/>
      <c r="K221" s="38"/>
      <c r="L221" s="39"/>
      <c r="M221" s="239"/>
      <c r="N221" s="240"/>
      <c r="O221" s="77"/>
      <c r="P221" s="77"/>
      <c r="Q221" s="77"/>
      <c r="R221" s="77"/>
      <c r="S221" s="77"/>
      <c r="T221" s="78"/>
      <c r="U221" s="38"/>
      <c r="V221" s="38"/>
      <c r="W221" s="38"/>
      <c r="X221" s="38"/>
      <c r="Y221" s="38"/>
      <c r="Z221" s="38"/>
      <c r="AA221" s="38"/>
      <c r="AB221" s="38"/>
      <c r="AC221" s="38"/>
      <c r="AD221" s="38"/>
      <c r="AE221" s="38"/>
      <c r="AT221" s="19" t="s">
        <v>1062</v>
      </c>
      <c r="AU221" s="19" t="s">
        <v>82</v>
      </c>
    </row>
    <row r="222" s="2" customFormat="1" ht="24.15" customHeight="1">
      <c r="A222" s="38"/>
      <c r="B222" s="181"/>
      <c r="C222" s="182" t="s">
        <v>609</v>
      </c>
      <c r="D222" s="182" t="s">
        <v>259</v>
      </c>
      <c r="E222" s="183" t="s">
        <v>2717</v>
      </c>
      <c r="F222" s="184" t="s">
        <v>2718</v>
      </c>
      <c r="G222" s="185" t="s">
        <v>422</v>
      </c>
      <c r="H222" s="186">
        <v>2770</v>
      </c>
      <c r="I222" s="187"/>
      <c r="J222" s="188">
        <f>ROUND(I222*H222,2)</f>
        <v>0</v>
      </c>
      <c r="K222" s="184" t="s">
        <v>2351</v>
      </c>
      <c r="L222" s="39"/>
      <c r="M222" s="189" t="s">
        <v>1</v>
      </c>
      <c r="N222" s="190" t="s">
        <v>40</v>
      </c>
      <c r="O222" s="77"/>
      <c r="P222" s="191">
        <f>O222*H222</f>
        <v>0</v>
      </c>
      <c r="Q222" s="191">
        <v>0</v>
      </c>
      <c r="R222" s="191">
        <f>Q222*H222</f>
        <v>0</v>
      </c>
      <c r="S222" s="191">
        <v>0</v>
      </c>
      <c r="T222" s="192">
        <f>S222*H222</f>
        <v>0</v>
      </c>
      <c r="U222" s="38"/>
      <c r="V222" s="38"/>
      <c r="W222" s="38"/>
      <c r="X222" s="38"/>
      <c r="Y222" s="38"/>
      <c r="Z222" s="38"/>
      <c r="AA222" s="38"/>
      <c r="AB222" s="38"/>
      <c r="AC222" s="38"/>
      <c r="AD222" s="38"/>
      <c r="AE222" s="38"/>
      <c r="AR222" s="193" t="s">
        <v>108</v>
      </c>
      <c r="AT222" s="193" t="s">
        <v>259</v>
      </c>
      <c r="AU222" s="193" t="s">
        <v>82</v>
      </c>
      <c r="AY222" s="19" t="s">
        <v>257</v>
      </c>
      <c r="BE222" s="194">
        <f>IF(N222="základní",J222,0)</f>
        <v>0</v>
      </c>
      <c r="BF222" s="194">
        <f>IF(N222="snížená",J222,0)</f>
        <v>0</v>
      </c>
      <c r="BG222" s="194">
        <f>IF(N222="zákl. přenesená",J222,0)</f>
        <v>0</v>
      </c>
      <c r="BH222" s="194">
        <f>IF(N222="sníž. přenesená",J222,0)</f>
        <v>0</v>
      </c>
      <c r="BI222" s="194">
        <f>IF(N222="nulová",J222,0)</f>
        <v>0</v>
      </c>
      <c r="BJ222" s="19" t="s">
        <v>82</v>
      </c>
      <c r="BK222" s="194">
        <f>ROUND(I222*H222,2)</f>
        <v>0</v>
      </c>
      <c r="BL222" s="19" t="s">
        <v>108</v>
      </c>
      <c r="BM222" s="193" t="s">
        <v>915</v>
      </c>
    </row>
    <row r="223" s="2" customFormat="1">
      <c r="A223" s="38"/>
      <c r="B223" s="39"/>
      <c r="C223" s="38"/>
      <c r="D223" s="196" t="s">
        <v>1062</v>
      </c>
      <c r="E223" s="38"/>
      <c r="F223" s="237" t="s">
        <v>2630</v>
      </c>
      <c r="G223" s="38"/>
      <c r="H223" s="38"/>
      <c r="I223" s="238"/>
      <c r="J223" s="38"/>
      <c r="K223" s="38"/>
      <c r="L223" s="39"/>
      <c r="M223" s="239"/>
      <c r="N223" s="240"/>
      <c r="O223" s="77"/>
      <c r="P223" s="77"/>
      <c r="Q223" s="77"/>
      <c r="R223" s="77"/>
      <c r="S223" s="77"/>
      <c r="T223" s="78"/>
      <c r="U223" s="38"/>
      <c r="V223" s="38"/>
      <c r="W223" s="38"/>
      <c r="X223" s="38"/>
      <c r="Y223" s="38"/>
      <c r="Z223" s="38"/>
      <c r="AA223" s="38"/>
      <c r="AB223" s="38"/>
      <c r="AC223" s="38"/>
      <c r="AD223" s="38"/>
      <c r="AE223" s="38"/>
      <c r="AT223" s="19" t="s">
        <v>1062</v>
      </c>
      <c r="AU223" s="19" t="s">
        <v>82</v>
      </c>
    </row>
    <row r="224" s="2" customFormat="1" ht="24.15" customHeight="1">
      <c r="A224" s="38"/>
      <c r="B224" s="181"/>
      <c r="C224" s="182" t="s">
        <v>613</v>
      </c>
      <c r="D224" s="182" t="s">
        <v>259</v>
      </c>
      <c r="E224" s="183" t="s">
        <v>2719</v>
      </c>
      <c r="F224" s="184" t="s">
        <v>2720</v>
      </c>
      <c r="G224" s="185" t="s">
        <v>422</v>
      </c>
      <c r="H224" s="186">
        <v>230</v>
      </c>
      <c r="I224" s="187"/>
      <c r="J224" s="188">
        <f>ROUND(I224*H224,2)</f>
        <v>0</v>
      </c>
      <c r="K224" s="184" t="s">
        <v>2351</v>
      </c>
      <c r="L224" s="39"/>
      <c r="M224" s="189" t="s">
        <v>1</v>
      </c>
      <c r="N224" s="190" t="s">
        <v>40</v>
      </c>
      <c r="O224" s="77"/>
      <c r="P224" s="191">
        <f>O224*H224</f>
        <v>0</v>
      </c>
      <c r="Q224" s="191">
        <v>0</v>
      </c>
      <c r="R224" s="191">
        <f>Q224*H224</f>
        <v>0</v>
      </c>
      <c r="S224" s="191">
        <v>0</v>
      </c>
      <c r="T224" s="192">
        <f>S224*H224</f>
        <v>0</v>
      </c>
      <c r="U224" s="38"/>
      <c r="V224" s="38"/>
      <c r="W224" s="38"/>
      <c r="X224" s="38"/>
      <c r="Y224" s="38"/>
      <c r="Z224" s="38"/>
      <c r="AA224" s="38"/>
      <c r="AB224" s="38"/>
      <c r="AC224" s="38"/>
      <c r="AD224" s="38"/>
      <c r="AE224" s="38"/>
      <c r="AR224" s="193" t="s">
        <v>108</v>
      </c>
      <c r="AT224" s="193" t="s">
        <v>259</v>
      </c>
      <c r="AU224" s="193" t="s">
        <v>82</v>
      </c>
      <c r="AY224" s="19" t="s">
        <v>257</v>
      </c>
      <c r="BE224" s="194">
        <f>IF(N224="základní",J224,0)</f>
        <v>0</v>
      </c>
      <c r="BF224" s="194">
        <f>IF(N224="snížená",J224,0)</f>
        <v>0</v>
      </c>
      <c r="BG224" s="194">
        <f>IF(N224="zákl. přenesená",J224,0)</f>
        <v>0</v>
      </c>
      <c r="BH224" s="194">
        <f>IF(N224="sníž. přenesená",J224,0)</f>
        <v>0</v>
      </c>
      <c r="BI224" s="194">
        <f>IF(N224="nulová",J224,0)</f>
        <v>0</v>
      </c>
      <c r="BJ224" s="19" t="s">
        <v>82</v>
      </c>
      <c r="BK224" s="194">
        <f>ROUND(I224*H224,2)</f>
        <v>0</v>
      </c>
      <c r="BL224" s="19" t="s">
        <v>108</v>
      </c>
      <c r="BM224" s="193" t="s">
        <v>930</v>
      </c>
    </row>
    <row r="225" s="2" customFormat="1">
      <c r="A225" s="38"/>
      <c r="B225" s="39"/>
      <c r="C225" s="38"/>
      <c r="D225" s="196" t="s">
        <v>1062</v>
      </c>
      <c r="E225" s="38"/>
      <c r="F225" s="237" t="s">
        <v>2630</v>
      </c>
      <c r="G225" s="38"/>
      <c r="H225" s="38"/>
      <c r="I225" s="238"/>
      <c r="J225" s="38"/>
      <c r="K225" s="38"/>
      <c r="L225" s="39"/>
      <c r="M225" s="239"/>
      <c r="N225" s="240"/>
      <c r="O225" s="77"/>
      <c r="P225" s="77"/>
      <c r="Q225" s="77"/>
      <c r="R225" s="77"/>
      <c r="S225" s="77"/>
      <c r="T225" s="78"/>
      <c r="U225" s="38"/>
      <c r="V225" s="38"/>
      <c r="W225" s="38"/>
      <c r="X225" s="38"/>
      <c r="Y225" s="38"/>
      <c r="Z225" s="38"/>
      <c r="AA225" s="38"/>
      <c r="AB225" s="38"/>
      <c r="AC225" s="38"/>
      <c r="AD225" s="38"/>
      <c r="AE225" s="38"/>
      <c r="AT225" s="19" t="s">
        <v>1062</v>
      </c>
      <c r="AU225" s="19" t="s">
        <v>82</v>
      </c>
    </row>
    <row r="226" s="2" customFormat="1" ht="24.15" customHeight="1">
      <c r="A226" s="38"/>
      <c r="B226" s="181"/>
      <c r="C226" s="182" t="s">
        <v>622</v>
      </c>
      <c r="D226" s="182" t="s">
        <v>259</v>
      </c>
      <c r="E226" s="183" t="s">
        <v>2721</v>
      </c>
      <c r="F226" s="184" t="s">
        <v>2722</v>
      </c>
      <c r="G226" s="185" t="s">
        <v>422</v>
      </c>
      <c r="H226" s="186">
        <v>3680</v>
      </c>
      <c r="I226" s="187"/>
      <c r="J226" s="188">
        <f>ROUND(I226*H226,2)</f>
        <v>0</v>
      </c>
      <c r="K226" s="184" t="s">
        <v>2351</v>
      </c>
      <c r="L226" s="39"/>
      <c r="M226" s="189" t="s">
        <v>1</v>
      </c>
      <c r="N226" s="190" t="s">
        <v>40</v>
      </c>
      <c r="O226" s="77"/>
      <c r="P226" s="191">
        <f>O226*H226</f>
        <v>0</v>
      </c>
      <c r="Q226" s="191">
        <v>0</v>
      </c>
      <c r="R226" s="191">
        <f>Q226*H226</f>
        <v>0</v>
      </c>
      <c r="S226" s="191">
        <v>0</v>
      </c>
      <c r="T226" s="192">
        <f>S226*H226</f>
        <v>0</v>
      </c>
      <c r="U226" s="38"/>
      <c r="V226" s="38"/>
      <c r="W226" s="38"/>
      <c r="X226" s="38"/>
      <c r="Y226" s="38"/>
      <c r="Z226" s="38"/>
      <c r="AA226" s="38"/>
      <c r="AB226" s="38"/>
      <c r="AC226" s="38"/>
      <c r="AD226" s="38"/>
      <c r="AE226" s="38"/>
      <c r="AR226" s="193" t="s">
        <v>108</v>
      </c>
      <c r="AT226" s="193" t="s">
        <v>259</v>
      </c>
      <c r="AU226" s="193" t="s">
        <v>82</v>
      </c>
      <c r="AY226" s="19" t="s">
        <v>257</v>
      </c>
      <c r="BE226" s="194">
        <f>IF(N226="základní",J226,0)</f>
        <v>0</v>
      </c>
      <c r="BF226" s="194">
        <f>IF(N226="snížená",J226,0)</f>
        <v>0</v>
      </c>
      <c r="BG226" s="194">
        <f>IF(N226="zákl. přenesená",J226,0)</f>
        <v>0</v>
      </c>
      <c r="BH226" s="194">
        <f>IF(N226="sníž. přenesená",J226,0)</f>
        <v>0</v>
      </c>
      <c r="BI226" s="194">
        <f>IF(N226="nulová",J226,0)</f>
        <v>0</v>
      </c>
      <c r="BJ226" s="19" t="s">
        <v>82</v>
      </c>
      <c r="BK226" s="194">
        <f>ROUND(I226*H226,2)</f>
        <v>0</v>
      </c>
      <c r="BL226" s="19" t="s">
        <v>108</v>
      </c>
      <c r="BM226" s="193" t="s">
        <v>940</v>
      </c>
    </row>
    <row r="227" s="2" customFormat="1">
      <c r="A227" s="38"/>
      <c r="B227" s="39"/>
      <c r="C227" s="38"/>
      <c r="D227" s="196" t="s">
        <v>1062</v>
      </c>
      <c r="E227" s="38"/>
      <c r="F227" s="237" t="s">
        <v>2630</v>
      </c>
      <c r="G227" s="38"/>
      <c r="H227" s="38"/>
      <c r="I227" s="238"/>
      <c r="J227" s="38"/>
      <c r="K227" s="38"/>
      <c r="L227" s="39"/>
      <c r="M227" s="239"/>
      <c r="N227" s="240"/>
      <c r="O227" s="77"/>
      <c r="P227" s="77"/>
      <c r="Q227" s="77"/>
      <c r="R227" s="77"/>
      <c r="S227" s="77"/>
      <c r="T227" s="78"/>
      <c r="U227" s="38"/>
      <c r="V227" s="38"/>
      <c r="W227" s="38"/>
      <c r="X227" s="38"/>
      <c r="Y227" s="38"/>
      <c r="Z227" s="38"/>
      <c r="AA227" s="38"/>
      <c r="AB227" s="38"/>
      <c r="AC227" s="38"/>
      <c r="AD227" s="38"/>
      <c r="AE227" s="38"/>
      <c r="AT227" s="19" t="s">
        <v>1062</v>
      </c>
      <c r="AU227" s="19" t="s">
        <v>82</v>
      </c>
    </row>
    <row r="228" s="2" customFormat="1" ht="24.15" customHeight="1">
      <c r="A228" s="38"/>
      <c r="B228" s="181"/>
      <c r="C228" s="182" t="s">
        <v>627</v>
      </c>
      <c r="D228" s="182" t="s">
        <v>259</v>
      </c>
      <c r="E228" s="183" t="s">
        <v>2723</v>
      </c>
      <c r="F228" s="184" t="s">
        <v>2724</v>
      </c>
      <c r="G228" s="185" t="s">
        <v>2365</v>
      </c>
      <c r="H228" s="186">
        <v>900</v>
      </c>
      <c r="I228" s="187"/>
      <c r="J228" s="188">
        <f>ROUND(I228*H228,2)</f>
        <v>0</v>
      </c>
      <c r="K228" s="184" t="s">
        <v>2351</v>
      </c>
      <c r="L228" s="39"/>
      <c r="M228" s="189" t="s">
        <v>1</v>
      </c>
      <c r="N228" s="190" t="s">
        <v>40</v>
      </c>
      <c r="O228" s="77"/>
      <c r="P228" s="191">
        <f>O228*H228</f>
        <v>0</v>
      </c>
      <c r="Q228" s="191">
        <v>0</v>
      </c>
      <c r="R228" s="191">
        <f>Q228*H228</f>
        <v>0</v>
      </c>
      <c r="S228" s="191">
        <v>0</v>
      </c>
      <c r="T228" s="192">
        <f>S228*H228</f>
        <v>0</v>
      </c>
      <c r="U228" s="38"/>
      <c r="V228" s="38"/>
      <c r="W228" s="38"/>
      <c r="X228" s="38"/>
      <c r="Y228" s="38"/>
      <c r="Z228" s="38"/>
      <c r="AA228" s="38"/>
      <c r="AB228" s="38"/>
      <c r="AC228" s="38"/>
      <c r="AD228" s="38"/>
      <c r="AE228" s="38"/>
      <c r="AR228" s="193" t="s">
        <v>108</v>
      </c>
      <c r="AT228" s="193" t="s">
        <v>259</v>
      </c>
      <c r="AU228" s="193" t="s">
        <v>82</v>
      </c>
      <c r="AY228" s="19" t="s">
        <v>257</v>
      </c>
      <c r="BE228" s="194">
        <f>IF(N228="základní",J228,0)</f>
        <v>0</v>
      </c>
      <c r="BF228" s="194">
        <f>IF(N228="snížená",J228,0)</f>
        <v>0</v>
      </c>
      <c r="BG228" s="194">
        <f>IF(N228="zákl. přenesená",J228,0)</f>
        <v>0</v>
      </c>
      <c r="BH228" s="194">
        <f>IF(N228="sníž. přenesená",J228,0)</f>
        <v>0</v>
      </c>
      <c r="BI228" s="194">
        <f>IF(N228="nulová",J228,0)</f>
        <v>0</v>
      </c>
      <c r="BJ228" s="19" t="s">
        <v>82</v>
      </c>
      <c r="BK228" s="194">
        <f>ROUND(I228*H228,2)</f>
        <v>0</v>
      </c>
      <c r="BL228" s="19" t="s">
        <v>108</v>
      </c>
      <c r="BM228" s="193" t="s">
        <v>953</v>
      </c>
    </row>
    <row r="229" s="2" customFormat="1">
      <c r="A229" s="38"/>
      <c r="B229" s="39"/>
      <c r="C229" s="38"/>
      <c r="D229" s="196" t="s">
        <v>1062</v>
      </c>
      <c r="E229" s="38"/>
      <c r="F229" s="237" t="s">
        <v>2630</v>
      </c>
      <c r="G229" s="38"/>
      <c r="H229" s="38"/>
      <c r="I229" s="238"/>
      <c r="J229" s="38"/>
      <c r="K229" s="38"/>
      <c r="L229" s="39"/>
      <c r="M229" s="239"/>
      <c r="N229" s="240"/>
      <c r="O229" s="77"/>
      <c r="P229" s="77"/>
      <c r="Q229" s="77"/>
      <c r="R229" s="77"/>
      <c r="S229" s="77"/>
      <c r="T229" s="78"/>
      <c r="U229" s="38"/>
      <c r="V229" s="38"/>
      <c r="W229" s="38"/>
      <c r="X229" s="38"/>
      <c r="Y229" s="38"/>
      <c r="Z229" s="38"/>
      <c r="AA229" s="38"/>
      <c r="AB229" s="38"/>
      <c r="AC229" s="38"/>
      <c r="AD229" s="38"/>
      <c r="AE229" s="38"/>
      <c r="AT229" s="19" t="s">
        <v>1062</v>
      </c>
      <c r="AU229" s="19" t="s">
        <v>82</v>
      </c>
    </row>
    <row r="230" s="2" customFormat="1" ht="21.75" customHeight="1">
      <c r="A230" s="38"/>
      <c r="B230" s="181"/>
      <c r="C230" s="182" t="s">
        <v>647</v>
      </c>
      <c r="D230" s="182" t="s">
        <v>259</v>
      </c>
      <c r="E230" s="183" t="s">
        <v>2725</v>
      </c>
      <c r="F230" s="184" t="s">
        <v>2726</v>
      </c>
      <c r="G230" s="185" t="s">
        <v>2365</v>
      </c>
      <c r="H230" s="186">
        <v>600</v>
      </c>
      <c r="I230" s="187"/>
      <c r="J230" s="188">
        <f>ROUND(I230*H230,2)</f>
        <v>0</v>
      </c>
      <c r="K230" s="184" t="s">
        <v>2351</v>
      </c>
      <c r="L230" s="39"/>
      <c r="M230" s="189" t="s">
        <v>1</v>
      </c>
      <c r="N230" s="190" t="s">
        <v>40</v>
      </c>
      <c r="O230" s="77"/>
      <c r="P230" s="191">
        <f>O230*H230</f>
        <v>0</v>
      </c>
      <c r="Q230" s="191">
        <v>0</v>
      </c>
      <c r="R230" s="191">
        <f>Q230*H230</f>
        <v>0</v>
      </c>
      <c r="S230" s="191">
        <v>0</v>
      </c>
      <c r="T230" s="192">
        <f>S230*H230</f>
        <v>0</v>
      </c>
      <c r="U230" s="38"/>
      <c r="V230" s="38"/>
      <c r="W230" s="38"/>
      <c r="X230" s="38"/>
      <c r="Y230" s="38"/>
      <c r="Z230" s="38"/>
      <c r="AA230" s="38"/>
      <c r="AB230" s="38"/>
      <c r="AC230" s="38"/>
      <c r="AD230" s="38"/>
      <c r="AE230" s="38"/>
      <c r="AR230" s="193" t="s">
        <v>108</v>
      </c>
      <c r="AT230" s="193" t="s">
        <v>259</v>
      </c>
      <c r="AU230" s="193" t="s">
        <v>82</v>
      </c>
      <c r="AY230" s="19" t="s">
        <v>257</v>
      </c>
      <c r="BE230" s="194">
        <f>IF(N230="základní",J230,0)</f>
        <v>0</v>
      </c>
      <c r="BF230" s="194">
        <f>IF(N230="snížená",J230,0)</f>
        <v>0</v>
      </c>
      <c r="BG230" s="194">
        <f>IF(N230="zákl. přenesená",J230,0)</f>
        <v>0</v>
      </c>
      <c r="BH230" s="194">
        <f>IF(N230="sníž. přenesená",J230,0)</f>
        <v>0</v>
      </c>
      <c r="BI230" s="194">
        <f>IF(N230="nulová",J230,0)</f>
        <v>0</v>
      </c>
      <c r="BJ230" s="19" t="s">
        <v>82</v>
      </c>
      <c r="BK230" s="194">
        <f>ROUND(I230*H230,2)</f>
        <v>0</v>
      </c>
      <c r="BL230" s="19" t="s">
        <v>108</v>
      </c>
      <c r="BM230" s="193" t="s">
        <v>967</v>
      </c>
    </row>
    <row r="231" s="2" customFormat="1">
      <c r="A231" s="38"/>
      <c r="B231" s="39"/>
      <c r="C231" s="38"/>
      <c r="D231" s="196" t="s">
        <v>1062</v>
      </c>
      <c r="E231" s="38"/>
      <c r="F231" s="237" t="s">
        <v>2630</v>
      </c>
      <c r="G231" s="38"/>
      <c r="H231" s="38"/>
      <c r="I231" s="238"/>
      <c r="J231" s="38"/>
      <c r="K231" s="38"/>
      <c r="L231" s="39"/>
      <c r="M231" s="239"/>
      <c r="N231" s="240"/>
      <c r="O231" s="77"/>
      <c r="P231" s="77"/>
      <c r="Q231" s="77"/>
      <c r="R231" s="77"/>
      <c r="S231" s="77"/>
      <c r="T231" s="78"/>
      <c r="U231" s="38"/>
      <c r="V231" s="38"/>
      <c r="W231" s="38"/>
      <c r="X231" s="38"/>
      <c r="Y231" s="38"/>
      <c r="Z231" s="38"/>
      <c r="AA231" s="38"/>
      <c r="AB231" s="38"/>
      <c r="AC231" s="38"/>
      <c r="AD231" s="38"/>
      <c r="AE231" s="38"/>
      <c r="AT231" s="19" t="s">
        <v>1062</v>
      </c>
      <c r="AU231" s="19" t="s">
        <v>82</v>
      </c>
    </row>
    <row r="232" s="2" customFormat="1" ht="33" customHeight="1">
      <c r="A232" s="38"/>
      <c r="B232" s="181"/>
      <c r="C232" s="182" t="s">
        <v>655</v>
      </c>
      <c r="D232" s="182" t="s">
        <v>259</v>
      </c>
      <c r="E232" s="183" t="s">
        <v>2727</v>
      </c>
      <c r="F232" s="184" t="s">
        <v>2728</v>
      </c>
      <c r="G232" s="185" t="s">
        <v>422</v>
      </c>
      <c r="H232" s="186">
        <v>180</v>
      </c>
      <c r="I232" s="187"/>
      <c r="J232" s="188">
        <f>ROUND(I232*H232,2)</f>
        <v>0</v>
      </c>
      <c r="K232" s="184" t="s">
        <v>2351</v>
      </c>
      <c r="L232" s="39"/>
      <c r="M232" s="189" t="s">
        <v>1</v>
      </c>
      <c r="N232" s="190" t="s">
        <v>40</v>
      </c>
      <c r="O232" s="77"/>
      <c r="P232" s="191">
        <f>O232*H232</f>
        <v>0</v>
      </c>
      <c r="Q232" s="191">
        <v>0</v>
      </c>
      <c r="R232" s="191">
        <f>Q232*H232</f>
        <v>0</v>
      </c>
      <c r="S232" s="191">
        <v>0</v>
      </c>
      <c r="T232" s="192">
        <f>S232*H232</f>
        <v>0</v>
      </c>
      <c r="U232" s="38"/>
      <c r="V232" s="38"/>
      <c r="W232" s="38"/>
      <c r="X232" s="38"/>
      <c r="Y232" s="38"/>
      <c r="Z232" s="38"/>
      <c r="AA232" s="38"/>
      <c r="AB232" s="38"/>
      <c r="AC232" s="38"/>
      <c r="AD232" s="38"/>
      <c r="AE232" s="38"/>
      <c r="AR232" s="193" t="s">
        <v>108</v>
      </c>
      <c r="AT232" s="193" t="s">
        <v>259</v>
      </c>
      <c r="AU232" s="193" t="s">
        <v>82</v>
      </c>
      <c r="AY232" s="19" t="s">
        <v>257</v>
      </c>
      <c r="BE232" s="194">
        <f>IF(N232="základní",J232,0)</f>
        <v>0</v>
      </c>
      <c r="BF232" s="194">
        <f>IF(N232="snížená",J232,0)</f>
        <v>0</v>
      </c>
      <c r="BG232" s="194">
        <f>IF(N232="zákl. přenesená",J232,0)</f>
        <v>0</v>
      </c>
      <c r="BH232" s="194">
        <f>IF(N232="sníž. přenesená",J232,0)</f>
        <v>0</v>
      </c>
      <c r="BI232" s="194">
        <f>IF(N232="nulová",J232,0)</f>
        <v>0</v>
      </c>
      <c r="BJ232" s="19" t="s">
        <v>82</v>
      </c>
      <c r="BK232" s="194">
        <f>ROUND(I232*H232,2)</f>
        <v>0</v>
      </c>
      <c r="BL232" s="19" t="s">
        <v>108</v>
      </c>
      <c r="BM232" s="193" t="s">
        <v>976</v>
      </c>
    </row>
    <row r="233" s="2" customFormat="1">
      <c r="A233" s="38"/>
      <c r="B233" s="39"/>
      <c r="C233" s="38"/>
      <c r="D233" s="196" t="s">
        <v>1062</v>
      </c>
      <c r="E233" s="38"/>
      <c r="F233" s="237" t="s">
        <v>2630</v>
      </c>
      <c r="G233" s="38"/>
      <c r="H233" s="38"/>
      <c r="I233" s="238"/>
      <c r="J233" s="38"/>
      <c r="K233" s="38"/>
      <c r="L233" s="39"/>
      <c r="M233" s="239"/>
      <c r="N233" s="240"/>
      <c r="O233" s="77"/>
      <c r="P233" s="77"/>
      <c r="Q233" s="77"/>
      <c r="R233" s="77"/>
      <c r="S233" s="77"/>
      <c r="T233" s="78"/>
      <c r="U233" s="38"/>
      <c r="V233" s="38"/>
      <c r="W233" s="38"/>
      <c r="X233" s="38"/>
      <c r="Y233" s="38"/>
      <c r="Z233" s="38"/>
      <c r="AA233" s="38"/>
      <c r="AB233" s="38"/>
      <c r="AC233" s="38"/>
      <c r="AD233" s="38"/>
      <c r="AE233" s="38"/>
      <c r="AT233" s="19" t="s">
        <v>1062</v>
      </c>
      <c r="AU233" s="19" t="s">
        <v>82</v>
      </c>
    </row>
    <row r="234" s="2" customFormat="1" ht="37.8" customHeight="1">
      <c r="A234" s="38"/>
      <c r="B234" s="181"/>
      <c r="C234" s="182" t="s">
        <v>659</v>
      </c>
      <c r="D234" s="182" t="s">
        <v>259</v>
      </c>
      <c r="E234" s="183" t="s">
        <v>2729</v>
      </c>
      <c r="F234" s="184" t="s">
        <v>2730</v>
      </c>
      <c r="G234" s="185" t="s">
        <v>422</v>
      </c>
      <c r="H234" s="186">
        <v>45</v>
      </c>
      <c r="I234" s="187"/>
      <c r="J234" s="188">
        <f>ROUND(I234*H234,2)</f>
        <v>0</v>
      </c>
      <c r="K234" s="184" t="s">
        <v>2351</v>
      </c>
      <c r="L234" s="39"/>
      <c r="M234" s="189" t="s">
        <v>1</v>
      </c>
      <c r="N234" s="190" t="s">
        <v>40</v>
      </c>
      <c r="O234" s="77"/>
      <c r="P234" s="191">
        <f>O234*H234</f>
        <v>0</v>
      </c>
      <c r="Q234" s="191">
        <v>0</v>
      </c>
      <c r="R234" s="191">
        <f>Q234*H234</f>
        <v>0</v>
      </c>
      <c r="S234" s="191">
        <v>0</v>
      </c>
      <c r="T234" s="192">
        <f>S234*H234</f>
        <v>0</v>
      </c>
      <c r="U234" s="38"/>
      <c r="V234" s="38"/>
      <c r="W234" s="38"/>
      <c r="X234" s="38"/>
      <c r="Y234" s="38"/>
      <c r="Z234" s="38"/>
      <c r="AA234" s="38"/>
      <c r="AB234" s="38"/>
      <c r="AC234" s="38"/>
      <c r="AD234" s="38"/>
      <c r="AE234" s="38"/>
      <c r="AR234" s="193" t="s">
        <v>108</v>
      </c>
      <c r="AT234" s="193" t="s">
        <v>259</v>
      </c>
      <c r="AU234" s="193" t="s">
        <v>82</v>
      </c>
      <c r="AY234" s="19" t="s">
        <v>257</v>
      </c>
      <c r="BE234" s="194">
        <f>IF(N234="základní",J234,0)</f>
        <v>0</v>
      </c>
      <c r="BF234" s="194">
        <f>IF(N234="snížená",J234,0)</f>
        <v>0</v>
      </c>
      <c r="BG234" s="194">
        <f>IF(N234="zákl. přenesená",J234,0)</f>
        <v>0</v>
      </c>
      <c r="BH234" s="194">
        <f>IF(N234="sníž. přenesená",J234,0)</f>
        <v>0</v>
      </c>
      <c r="BI234" s="194">
        <f>IF(N234="nulová",J234,0)</f>
        <v>0</v>
      </c>
      <c r="BJ234" s="19" t="s">
        <v>82</v>
      </c>
      <c r="BK234" s="194">
        <f>ROUND(I234*H234,2)</f>
        <v>0</v>
      </c>
      <c r="BL234" s="19" t="s">
        <v>108</v>
      </c>
      <c r="BM234" s="193" t="s">
        <v>987</v>
      </c>
    </row>
    <row r="235" s="2" customFormat="1">
      <c r="A235" s="38"/>
      <c r="B235" s="39"/>
      <c r="C235" s="38"/>
      <c r="D235" s="196" t="s">
        <v>1062</v>
      </c>
      <c r="E235" s="38"/>
      <c r="F235" s="237" t="s">
        <v>2630</v>
      </c>
      <c r="G235" s="38"/>
      <c r="H235" s="38"/>
      <c r="I235" s="238"/>
      <c r="J235" s="38"/>
      <c r="K235" s="38"/>
      <c r="L235" s="39"/>
      <c r="M235" s="239"/>
      <c r="N235" s="240"/>
      <c r="O235" s="77"/>
      <c r="P235" s="77"/>
      <c r="Q235" s="77"/>
      <c r="R235" s="77"/>
      <c r="S235" s="77"/>
      <c r="T235" s="78"/>
      <c r="U235" s="38"/>
      <c r="V235" s="38"/>
      <c r="W235" s="38"/>
      <c r="X235" s="38"/>
      <c r="Y235" s="38"/>
      <c r="Z235" s="38"/>
      <c r="AA235" s="38"/>
      <c r="AB235" s="38"/>
      <c r="AC235" s="38"/>
      <c r="AD235" s="38"/>
      <c r="AE235" s="38"/>
      <c r="AT235" s="19" t="s">
        <v>1062</v>
      </c>
      <c r="AU235" s="19" t="s">
        <v>82</v>
      </c>
    </row>
    <row r="236" s="2" customFormat="1" ht="21.75" customHeight="1">
      <c r="A236" s="38"/>
      <c r="B236" s="181"/>
      <c r="C236" s="182" t="s">
        <v>667</v>
      </c>
      <c r="D236" s="182" t="s">
        <v>259</v>
      </c>
      <c r="E236" s="183" t="s">
        <v>2731</v>
      </c>
      <c r="F236" s="184" t="s">
        <v>2732</v>
      </c>
      <c r="G236" s="185" t="s">
        <v>2365</v>
      </c>
      <c r="H236" s="186">
        <v>95</v>
      </c>
      <c r="I236" s="187"/>
      <c r="J236" s="188">
        <f>ROUND(I236*H236,2)</f>
        <v>0</v>
      </c>
      <c r="K236" s="184" t="s">
        <v>2351</v>
      </c>
      <c r="L236" s="39"/>
      <c r="M236" s="189" t="s">
        <v>1</v>
      </c>
      <c r="N236" s="190" t="s">
        <v>40</v>
      </c>
      <c r="O236" s="77"/>
      <c r="P236" s="191">
        <f>O236*H236</f>
        <v>0</v>
      </c>
      <c r="Q236" s="191">
        <v>0</v>
      </c>
      <c r="R236" s="191">
        <f>Q236*H236</f>
        <v>0</v>
      </c>
      <c r="S236" s="191">
        <v>0</v>
      </c>
      <c r="T236" s="192">
        <f>S236*H236</f>
        <v>0</v>
      </c>
      <c r="U236" s="38"/>
      <c r="V236" s="38"/>
      <c r="W236" s="38"/>
      <c r="X236" s="38"/>
      <c r="Y236" s="38"/>
      <c r="Z236" s="38"/>
      <c r="AA236" s="38"/>
      <c r="AB236" s="38"/>
      <c r="AC236" s="38"/>
      <c r="AD236" s="38"/>
      <c r="AE236" s="38"/>
      <c r="AR236" s="193" t="s">
        <v>108</v>
      </c>
      <c r="AT236" s="193" t="s">
        <v>259</v>
      </c>
      <c r="AU236" s="193" t="s">
        <v>82</v>
      </c>
      <c r="AY236" s="19" t="s">
        <v>257</v>
      </c>
      <c r="BE236" s="194">
        <f>IF(N236="základní",J236,0)</f>
        <v>0</v>
      </c>
      <c r="BF236" s="194">
        <f>IF(N236="snížená",J236,0)</f>
        <v>0</v>
      </c>
      <c r="BG236" s="194">
        <f>IF(N236="zákl. přenesená",J236,0)</f>
        <v>0</v>
      </c>
      <c r="BH236" s="194">
        <f>IF(N236="sníž. přenesená",J236,0)</f>
        <v>0</v>
      </c>
      <c r="BI236" s="194">
        <f>IF(N236="nulová",J236,0)</f>
        <v>0</v>
      </c>
      <c r="BJ236" s="19" t="s">
        <v>82</v>
      </c>
      <c r="BK236" s="194">
        <f>ROUND(I236*H236,2)</f>
        <v>0</v>
      </c>
      <c r="BL236" s="19" t="s">
        <v>108</v>
      </c>
      <c r="BM236" s="193" t="s">
        <v>995</v>
      </c>
    </row>
    <row r="237" s="2" customFormat="1">
      <c r="A237" s="38"/>
      <c r="B237" s="39"/>
      <c r="C237" s="38"/>
      <c r="D237" s="196" t="s">
        <v>1062</v>
      </c>
      <c r="E237" s="38"/>
      <c r="F237" s="237" t="s">
        <v>2630</v>
      </c>
      <c r="G237" s="38"/>
      <c r="H237" s="38"/>
      <c r="I237" s="238"/>
      <c r="J237" s="38"/>
      <c r="K237" s="38"/>
      <c r="L237" s="39"/>
      <c r="M237" s="239"/>
      <c r="N237" s="240"/>
      <c r="O237" s="77"/>
      <c r="P237" s="77"/>
      <c r="Q237" s="77"/>
      <c r="R237" s="77"/>
      <c r="S237" s="77"/>
      <c r="T237" s="78"/>
      <c r="U237" s="38"/>
      <c r="V237" s="38"/>
      <c r="W237" s="38"/>
      <c r="X237" s="38"/>
      <c r="Y237" s="38"/>
      <c r="Z237" s="38"/>
      <c r="AA237" s="38"/>
      <c r="AB237" s="38"/>
      <c r="AC237" s="38"/>
      <c r="AD237" s="38"/>
      <c r="AE237" s="38"/>
      <c r="AT237" s="19" t="s">
        <v>1062</v>
      </c>
      <c r="AU237" s="19" t="s">
        <v>82</v>
      </c>
    </row>
    <row r="238" s="2" customFormat="1" ht="16.5" customHeight="1">
      <c r="A238" s="38"/>
      <c r="B238" s="181"/>
      <c r="C238" s="182" t="s">
        <v>671</v>
      </c>
      <c r="D238" s="182" t="s">
        <v>259</v>
      </c>
      <c r="E238" s="183" t="s">
        <v>2733</v>
      </c>
      <c r="F238" s="184" t="s">
        <v>2734</v>
      </c>
      <c r="G238" s="185" t="s">
        <v>2365</v>
      </c>
      <c r="H238" s="186">
        <v>17</v>
      </c>
      <c r="I238" s="187"/>
      <c r="J238" s="188">
        <f>ROUND(I238*H238,2)</f>
        <v>0</v>
      </c>
      <c r="K238" s="184" t="s">
        <v>2351</v>
      </c>
      <c r="L238" s="39"/>
      <c r="M238" s="189" t="s">
        <v>1</v>
      </c>
      <c r="N238" s="190" t="s">
        <v>40</v>
      </c>
      <c r="O238" s="77"/>
      <c r="P238" s="191">
        <f>O238*H238</f>
        <v>0</v>
      </c>
      <c r="Q238" s="191">
        <v>0</v>
      </c>
      <c r="R238" s="191">
        <f>Q238*H238</f>
        <v>0</v>
      </c>
      <c r="S238" s="191">
        <v>0</v>
      </c>
      <c r="T238" s="192">
        <f>S238*H238</f>
        <v>0</v>
      </c>
      <c r="U238" s="38"/>
      <c r="V238" s="38"/>
      <c r="W238" s="38"/>
      <c r="X238" s="38"/>
      <c r="Y238" s="38"/>
      <c r="Z238" s="38"/>
      <c r="AA238" s="38"/>
      <c r="AB238" s="38"/>
      <c r="AC238" s="38"/>
      <c r="AD238" s="38"/>
      <c r="AE238" s="38"/>
      <c r="AR238" s="193" t="s">
        <v>108</v>
      </c>
      <c r="AT238" s="193" t="s">
        <v>259</v>
      </c>
      <c r="AU238" s="193" t="s">
        <v>82</v>
      </c>
      <c r="AY238" s="19" t="s">
        <v>257</v>
      </c>
      <c r="BE238" s="194">
        <f>IF(N238="základní",J238,0)</f>
        <v>0</v>
      </c>
      <c r="BF238" s="194">
        <f>IF(N238="snížená",J238,0)</f>
        <v>0</v>
      </c>
      <c r="BG238" s="194">
        <f>IF(N238="zákl. přenesená",J238,0)</f>
        <v>0</v>
      </c>
      <c r="BH238" s="194">
        <f>IF(N238="sníž. přenesená",J238,0)</f>
        <v>0</v>
      </c>
      <c r="BI238" s="194">
        <f>IF(N238="nulová",J238,0)</f>
        <v>0</v>
      </c>
      <c r="BJ238" s="19" t="s">
        <v>82</v>
      </c>
      <c r="BK238" s="194">
        <f>ROUND(I238*H238,2)</f>
        <v>0</v>
      </c>
      <c r="BL238" s="19" t="s">
        <v>108</v>
      </c>
      <c r="BM238" s="193" t="s">
        <v>1005</v>
      </c>
    </row>
    <row r="239" s="2" customFormat="1">
      <c r="A239" s="38"/>
      <c r="B239" s="39"/>
      <c r="C239" s="38"/>
      <c r="D239" s="196" t="s">
        <v>1062</v>
      </c>
      <c r="E239" s="38"/>
      <c r="F239" s="237" t="s">
        <v>2630</v>
      </c>
      <c r="G239" s="38"/>
      <c r="H239" s="38"/>
      <c r="I239" s="238"/>
      <c r="J239" s="38"/>
      <c r="K239" s="38"/>
      <c r="L239" s="39"/>
      <c r="M239" s="239"/>
      <c r="N239" s="240"/>
      <c r="O239" s="77"/>
      <c r="P239" s="77"/>
      <c r="Q239" s="77"/>
      <c r="R239" s="77"/>
      <c r="S239" s="77"/>
      <c r="T239" s="78"/>
      <c r="U239" s="38"/>
      <c r="V239" s="38"/>
      <c r="W239" s="38"/>
      <c r="X239" s="38"/>
      <c r="Y239" s="38"/>
      <c r="Z239" s="38"/>
      <c r="AA239" s="38"/>
      <c r="AB239" s="38"/>
      <c r="AC239" s="38"/>
      <c r="AD239" s="38"/>
      <c r="AE239" s="38"/>
      <c r="AT239" s="19" t="s">
        <v>1062</v>
      </c>
      <c r="AU239" s="19" t="s">
        <v>82</v>
      </c>
    </row>
    <row r="240" s="2" customFormat="1" ht="16.5" customHeight="1">
      <c r="A240" s="38"/>
      <c r="B240" s="181"/>
      <c r="C240" s="182" t="s">
        <v>678</v>
      </c>
      <c r="D240" s="182" t="s">
        <v>259</v>
      </c>
      <c r="E240" s="183" t="s">
        <v>2735</v>
      </c>
      <c r="F240" s="184" t="s">
        <v>2736</v>
      </c>
      <c r="G240" s="185" t="s">
        <v>2365</v>
      </c>
      <c r="H240" s="186">
        <v>230</v>
      </c>
      <c r="I240" s="187"/>
      <c r="J240" s="188">
        <f>ROUND(I240*H240,2)</f>
        <v>0</v>
      </c>
      <c r="K240" s="184" t="s">
        <v>2351</v>
      </c>
      <c r="L240" s="39"/>
      <c r="M240" s="189" t="s">
        <v>1</v>
      </c>
      <c r="N240" s="190" t="s">
        <v>40</v>
      </c>
      <c r="O240" s="77"/>
      <c r="P240" s="191">
        <f>O240*H240</f>
        <v>0</v>
      </c>
      <c r="Q240" s="191">
        <v>0</v>
      </c>
      <c r="R240" s="191">
        <f>Q240*H240</f>
        <v>0</v>
      </c>
      <c r="S240" s="191">
        <v>0</v>
      </c>
      <c r="T240" s="192">
        <f>S240*H240</f>
        <v>0</v>
      </c>
      <c r="U240" s="38"/>
      <c r="V240" s="38"/>
      <c r="W240" s="38"/>
      <c r="X240" s="38"/>
      <c r="Y240" s="38"/>
      <c r="Z240" s="38"/>
      <c r="AA240" s="38"/>
      <c r="AB240" s="38"/>
      <c r="AC240" s="38"/>
      <c r="AD240" s="38"/>
      <c r="AE240" s="38"/>
      <c r="AR240" s="193" t="s">
        <v>108</v>
      </c>
      <c r="AT240" s="193" t="s">
        <v>259</v>
      </c>
      <c r="AU240" s="193" t="s">
        <v>82</v>
      </c>
      <c r="AY240" s="19" t="s">
        <v>257</v>
      </c>
      <c r="BE240" s="194">
        <f>IF(N240="základní",J240,0)</f>
        <v>0</v>
      </c>
      <c r="BF240" s="194">
        <f>IF(N240="snížená",J240,0)</f>
        <v>0</v>
      </c>
      <c r="BG240" s="194">
        <f>IF(N240="zákl. přenesená",J240,0)</f>
        <v>0</v>
      </c>
      <c r="BH240" s="194">
        <f>IF(N240="sníž. přenesená",J240,0)</f>
        <v>0</v>
      </c>
      <c r="BI240" s="194">
        <f>IF(N240="nulová",J240,0)</f>
        <v>0</v>
      </c>
      <c r="BJ240" s="19" t="s">
        <v>82</v>
      </c>
      <c r="BK240" s="194">
        <f>ROUND(I240*H240,2)</f>
        <v>0</v>
      </c>
      <c r="BL240" s="19" t="s">
        <v>108</v>
      </c>
      <c r="BM240" s="193" t="s">
        <v>1013</v>
      </c>
    </row>
    <row r="241" s="2" customFormat="1">
      <c r="A241" s="38"/>
      <c r="B241" s="39"/>
      <c r="C241" s="38"/>
      <c r="D241" s="196" t="s">
        <v>1062</v>
      </c>
      <c r="E241" s="38"/>
      <c r="F241" s="237" t="s">
        <v>2630</v>
      </c>
      <c r="G241" s="38"/>
      <c r="H241" s="38"/>
      <c r="I241" s="238"/>
      <c r="J241" s="38"/>
      <c r="K241" s="38"/>
      <c r="L241" s="39"/>
      <c r="M241" s="239"/>
      <c r="N241" s="240"/>
      <c r="O241" s="77"/>
      <c r="P241" s="77"/>
      <c r="Q241" s="77"/>
      <c r="R241" s="77"/>
      <c r="S241" s="77"/>
      <c r="T241" s="78"/>
      <c r="U241" s="38"/>
      <c r="V241" s="38"/>
      <c r="W241" s="38"/>
      <c r="X241" s="38"/>
      <c r="Y241" s="38"/>
      <c r="Z241" s="38"/>
      <c r="AA241" s="38"/>
      <c r="AB241" s="38"/>
      <c r="AC241" s="38"/>
      <c r="AD241" s="38"/>
      <c r="AE241" s="38"/>
      <c r="AT241" s="19" t="s">
        <v>1062</v>
      </c>
      <c r="AU241" s="19" t="s">
        <v>82</v>
      </c>
    </row>
    <row r="242" s="2" customFormat="1" ht="24.15" customHeight="1">
      <c r="A242" s="38"/>
      <c r="B242" s="181"/>
      <c r="C242" s="182" t="s">
        <v>682</v>
      </c>
      <c r="D242" s="182" t="s">
        <v>259</v>
      </c>
      <c r="E242" s="183" t="s">
        <v>2737</v>
      </c>
      <c r="F242" s="184" t="s">
        <v>2738</v>
      </c>
      <c r="G242" s="185" t="s">
        <v>2365</v>
      </c>
      <c r="H242" s="186">
        <v>210</v>
      </c>
      <c r="I242" s="187"/>
      <c r="J242" s="188">
        <f>ROUND(I242*H242,2)</f>
        <v>0</v>
      </c>
      <c r="K242" s="184" t="s">
        <v>2351</v>
      </c>
      <c r="L242" s="39"/>
      <c r="M242" s="189" t="s">
        <v>1</v>
      </c>
      <c r="N242" s="190" t="s">
        <v>40</v>
      </c>
      <c r="O242" s="77"/>
      <c r="P242" s="191">
        <f>O242*H242</f>
        <v>0</v>
      </c>
      <c r="Q242" s="191">
        <v>0</v>
      </c>
      <c r="R242" s="191">
        <f>Q242*H242</f>
        <v>0</v>
      </c>
      <c r="S242" s="191">
        <v>0</v>
      </c>
      <c r="T242" s="192">
        <f>S242*H242</f>
        <v>0</v>
      </c>
      <c r="U242" s="38"/>
      <c r="V242" s="38"/>
      <c r="W242" s="38"/>
      <c r="X242" s="38"/>
      <c r="Y242" s="38"/>
      <c r="Z242" s="38"/>
      <c r="AA242" s="38"/>
      <c r="AB242" s="38"/>
      <c r="AC242" s="38"/>
      <c r="AD242" s="38"/>
      <c r="AE242" s="38"/>
      <c r="AR242" s="193" t="s">
        <v>108</v>
      </c>
      <c r="AT242" s="193" t="s">
        <v>259</v>
      </c>
      <c r="AU242" s="193" t="s">
        <v>82</v>
      </c>
      <c r="AY242" s="19" t="s">
        <v>257</v>
      </c>
      <c r="BE242" s="194">
        <f>IF(N242="základní",J242,0)</f>
        <v>0</v>
      </c>
      <c r="BF242" s="194">
        <f>IF(N242="snížená",J242,0)</f>
        <v>0</v>
      </c>
      <c r="BG242" s="194">
        <f>IF(N242="zákl. přenesená",J242,0)</f>
        <v>0</v>
      </c>
      <c r="BH242" s="194">
        <f>IF(N242="sníž. přenesená",J242,0)</f>
        <v>0</v>
      </c>
      <c r="BI242" s="194">
        <f>IF(N242="nulová",J242,0)</f>
        <v>0</v>
      </c>
      <c r="BJ242" s="19" t="s">
        <v>82</v>
      </c>
      <c r="BK242" s="194">
        <f>ROUND(I242*H242,2)</f>
        <v>0</v>
      </c>
      <c r="BL242" s="19" t="s">
        <v>108</v>
      </c>
      <c r="BM242" s="193" t="s">
        <v>1024</v>
      </c>
    </row>
    <row r="243" s="2" customFormat="1">
      <c r="A243" s="38"/>
      <c r="B243" s="39"/>
      <c r="C243" s="38"/>
      <c r="D243" s="196" t="s">
        <v>1062</v>
      </c>
      <c r="E243" s="38"/>
      <c r="F243" s="237" t="s">
        <v>2630</v>
      </c>
      <c r="G243" s="38"/>
      <c r="H243" s="38"/>
      <c r="I243" s="238"/>
      <c r="J243" s="38"/>
      <c r="K243" s="38"/>
      <c r="L243" s="39"/>
      <c r="M243" s="239"/>
      <c r="N243" s="240"/>
      <c r="O243" s="77"/>
      <c r="P243" s="77"/>
      <c r="Q243" s="77"/>
      <c r="R243" s="77"/>
      <c r="S243" s="77"/>
      <c r="T243" s="78"/>
      <c r="U243" s="38"/>
      <c r="V243" s="38"/>
      <c r="W243" s="38"/>
      <c r="X243" s="38"/>
      <c r="Y243" s="38"/>
      <c r="Z243" s="38"/>
      <c r="AA243" s="38"/>
      <c r="AB243" s="38"/>
      <c r="AC243" s="38"/>
      <c r="AD243" s="38"/>
      <c r="AE243" s="38"/>
      <c r="AT243" s="19" t="s">
        <v>1062</v>
      </c>
      <c r="AU243" s="19" t="s">
        <v>82</v>
      </c>
    </row>
    <row r="244" s="2" customFormat="1" ht="16.5" customHeight="1">
      <c r="A244" s="38"/>
      <c r="B244" s="181"/>
      <c r="C244" s="182" t="s">
        <v>687</v>
      </c>
      <c r="D244" s="182" t="s">
        <v>259</v>
      </c>
      <c r="E244" s="183" t="s">
        <v>2739</v>
      </c>
      <c r="F244" s="184" t="s">
        <v>2740</v>
      </c>
      <c r="G244" s="185" t="s">
        <v>2365</v>
      </c>
      <c r="H244" s="186">
        <v>14</v>
      </c>
      <c r="I244" s="187"/>
      <c r="J244" s="188">
        <f>ROUND(I244*H244,2)</f>
        <v>0</v>
      </c>
      <c r="K244" s="184" t="s">
        <v>2351</v>
      </c>
      <c r="L244" s="39"/>
      <c r="M244" s="189" t="s">
        <v>1</v>
      </c>
      <c r="N244" s="190" t="s">
        <v>40</v>
      </c>
      <c r="O244" s="77"/>
      <c r="P244" s="191">
        <f>O244*H244</f>
        <v>0</v>
      </c>
      <c r="Q244" s="191">
        <v>0</v>
      </c>
      <c r="R244" s="191">
        <f>Q244*H244</f>
        <v>0</v>
      </c>
      <c r="S244" s="191">
        <v>0</v>
      </c>
      <c r="T244" s="192">
        <f>S244*H244</f>
        <v>0</v>
      </c>
      <c r="U244" s="38"/>
      <c r="V244" s="38"/>
      <c r="W244" s="38"/>
      <c r="X244" s="38"/>
      <c r="Y244" s="38"/>
      <c r="Z244" s="38"/>
      <c r="AA244" s="38"/>
      <c r="AB244" s="38"/>
      <c r="AC244" s="38"/>
      <c r="AD244" s="38"/>
      <c r="AE244" s="38"/>
      <c r="AR244" s="193" t="s">
        <v>108</v>
      </c>
      <c r="AT244" s="193" t="s">
        <v>259</v>
      </c>
      <c r="AU244" s="193" t="s">
        <v>82</v>
      </c>
      <c r="AY244" s="19" t="s">
        <v>257</v>
      </c>
      <c r="BE244" s="194">
        <f>IF(N244="základní",J244,0)</f>
        <v>0</v>
      </c>
      <c r="BF244" s="194">
        <f>IF(N244="snížená",J244,0)</f>
        <v>0</v>
      </c>
      <c r="BG244" s="194">
        <f>IF(N244="zákl. přenesená",J244,0)</f>
        <v>0</v>
      </c>
      <c r="BH244" s="194">
        <f>IF(N244="sníž. přenesená",J244,0)</f>
        <v>0</v>
      </c>
      <c r="BI244" s="194">
        <f>IF(N244="nulová",J244,0)</f>
        <v>0</v>
      </c>
      <c r="BJ244" s="19" t="s">
        <v>82</v>
      </c>
      <c r="BK244" s="194">
        <f>ROUND(I244*H244,2)</f>
        <v>0</v>
      </c>
      <c r="BL244" s="19" t="s">
        <v>108</v>
      </c>
      <c r="BM244" s="193" t="s">
        <v>1036</v>
      </c>
    </row>
    <row r="245" s="2" customFormat="1">
      <c r="A245" s="38"/>
      <c r="B245" s="39"/>
      <c r="C245" s="38"/>
      <c r="D245" s="196" t="s">
        <v>1062</v>
      </c>
      <c r="E245" s="38"/>
      <c r="F245" s="237" t="s">
        <v>2630</v>
      </c>
      <c r="G245" s="38"/>
      <c r="H245" s="38"/>
      <c r="I245" s="238"/>
      <c r="J245" s="38"/>
      <c r="K245" s="38"/>
      <c r="L245" s="39"/>
      <c r="M245" s="239"/>
      <c r="N245" s="240"/>
      <c r="O245" s="77"/>
      <c r="P245" s="77"/>
      <c r="Q245" s="77"/>
      <c r="R245" s="77"/>
      <c r="S245" s="77"/>
      <c r="T245" s="78"/>
      <c r="U245" s="38"/>
      <c r="V245" s="38"/>
      <c r="W245" s="38"/>
      <c r="X245" s="38"/>
      <c r="Y245" s="38"/>
      <c r="Z245" s="38"/>
      <c r="AA245" s="38"/>
      <c r="AB245" s="38"/>
      <c r="AC245" s="38"/>
      <c r="AD245" s="38"/>
      <c r="AE245" s="38"/>
      <c r="AT245" s="19" t="s">
        <v>1062</v>
      </c>
      <c r="AU245" s="19" t="s">
        <v>82</v>
      </c>
    </row>
    <row r="246" s="2" customFormat="1" ht="16.5" customHeight="1">
      <c r="A246" s="38"/>
      <c r="B246" s="181"/>
      <c r="C246" s="182" t="s">
        <v>692</v>
      </c>
      <c r="D246" s="182" t="s">
        <v>259</v>
      </c>
      <c r="E246" s="183" t="s">
        <v>2741</v>
      </c>
      <c r="F246" s="184" t="s">
        <v>2742</v>
      </c>
      <c r="G246" s="185" t="s">
        <v>422</v>
      </c>
      <c r="H246" s="186">
        <v>120</v>
      </c>
      <c r="I246" s="187"/>
      <c r="J246" s="188">
        <f>ROUND(I246*H246,2)</f>
        <v>0</v>
      </c>
      <c r="K246" s="184" t="s">
        <v>2351</v>
      </c>
      <c r="L246" s="39"/>
      <c r="M246" s="189" t="s">
        <v>1</v>
      </c>
      <c r="N246" s="190" t="s">
        <v>40</v>
      </c>
      <c r="O246" s="77"/>
      <c r="P246" s="191">
        <f>O246*H246</f>
        <v>0</v>
      </c>
      <c r="Q246" s="191">
        <v>0</v>
      </c>
      <c r="R246" s="191">
        <f>Q246*H246</f>
        <v>0</v>
      </c>
      <c r="S246" s="191">
        <v>0</v>
      </c>
      <c r="T246" s="192">
        <f>S246*H246</f>
        <v>0</v>
      </c>
      <c r="U246" s="38"/>
      <c r="V246" s="38"/>
      <c r="W246" s="38"/>
      <c r="X246" s="38"/>
      <c r="Y246" s="38"/>
      <c r="Z246" s="38"/>
      <c r="AA246" s="38"/>
      <c r="AB246" s="38"/>
      <c r="AC246" s="38"/>
      <c r="AD246" s="38"/>
      <c r="AE246" s="38"/>
      <c r="AR246" s="193" t="s">
        <v>108</v>
      </c>
      <c r="AT246" s="193" t="s">
        <v>259</v>
      </c>
      <c r="AU246" s="193" t="s">
        <v>82</v>
      </c>
      <c r="AY246" s="19" t="s">
        <v>257</v>
      </c>
      <c r="BE246" s="194">
        <f>IF(N246="základní",J246,0)</f>
        <v>0</v>
      </c>
      <c r="BF246" s="194">
        <f>IF(N246="snížená",J246,0)</f>
        <v>0</v>
      </c>
      <c r="BG246" s="194">
        <f>IF(N246="zákl. přenesená",J246,0)</f>
        <v>0</v>
      </c>
      <c r="BH246" s="194">
        <f>IF(N246="sníž. přenesená",J246,0)</f>
        <v>0</v>
      </c>
      <c r="BI246" s="194">
        <f>IF(N246="nulová",J246,0)</f>
        <v>0</v>
      </c>
      <c r="BJ246" s="19" t="s">
        <v>82</v>
      </c>
      <c r="BK246" s="194">
        <f>ROUND(I246*H246,2)</f>
        <v>0</v>
      </c>
      <c r="BL246" s="19" t="s">
        <v>108</v>
      </c>
      <c r="BM246" s="193" t="s">
        <v>1053</v>
      </c>
    </row>
    <row r="247" s="2" customFormat="1">
      <c r="A247" s="38"/>
      <c r="B247" s="39"/>
      <c r="C247" s="38"/>
      <c r="D247" s="196" t="s">
        <v>1062</v>
      </c>
      <c r="E247" s="38"/>
      <c r="F247" s="237" t="s">
        <v>2630</v>
      </c>
      <c r="G247" s="38"/>
      <c r="H247" s="38"/>
      <c r="I247" s="238"/>
      <c r="J247" s="38"/>
      <c r="K247" s="38"/>
      <c r="L247" s="39"/>
      <c r="M247" s="239"/>
      <c r="N247" s="240"/>
      <c r="O247" s="77"/>
      <c r="P247" s="77"/>
      <c r="Q247" s="77"/>
      <c r="R247" s="77"/>
      <c r="S247" s="77"/>
      <c r="T247" s="78"/>
      <c r="U247" s="38"/>
      <c r="V247" s="38"/>
      <c r="W247" s="38"/>
      <c r="X247" s="38"/>
      <c r="Y247" s="38"/>
      <c r="Z247" s="38"/>
      <c r="AA247" s="38"/>
      <c r="AB247" s="38"/>
      <c r="AC247" s="38"/>
      <c r="AD247" s="38"/>
      <c r="AE247" s="38"/>
      <c r="AT247" s="19" t="s">
        <v>1062</v>
      </c>
      <c r="AU247" s="19" t="s">
        <v>82</v>
      </c>
    </row>
    <row r="248" s="2" customFormat="1" ht="16.5" customHeight="1">
      <c r="A248" s="38"/>
      <c r="B248" s="181"/>
      <c r="C248" s="182" t="s">
        <v>703</v>
      </c>
      <c r="D248" s="182" t="s">
        <v>259</v>
      </c>
      <c r="E248" s="183" t="s">
        <v>2743</v>
      </c>
      <c r="F248" s="184" t="s">
        <v>2744</v>
      </c>
      <c r="G248" s="185" t="s">
        <v>323</v>
      </c>
      <c r="H248" s="186">
        <v>14</v>
      </c>
      <c r="I248" s="187"/>
      <c r="J248" s="188">
        <f>ROUND(I248*H248,2)</f>
        <v>0</v>
      </c>
      <c r="K248" s="184" t="s">
        <v>2351</v>
      </c>
      <c r="L248" s="39"/>
      <c r="M248" s="189" t="s">
        <v>1</v>
      </c>
      <c r="N248" s="190" t="s">
        <v>40</v>
      </c>
      <c r="O248" s="77"/>
      <c r="P248" s="191">
        <f>O248*H248</f>
        <v>0</v>
      </c>
      <c r="Q248" s="191">
        <v>0</v>
      </c>
      <c r="R248" s="191">
        <f>Q248*H248</f>
        <v>0</v>
      </c>
      <c r="S248" s="191">
        <v>0</v>
      </c>
      <c r="T248" s="192">
        <f>S248*H248</f>
        <v>0</v>
      </c>
      <c r="U248" s="38"/>
      <c r="V248" s="38"/>
      <c r="W248" s="38"/>
      <c r="X248" s="38"/>
      <c r="Y248" s="38"/>
      <c r="Z248" s="38"/>
      <c r="AA248" s="38"/>
      <c r="AB248" s="38"/>
      <c r="AC248" s="38"/>
      <c r="AD248" s="38"/>
      <c r="AE248" s="38"/>
      <c r="AR248" s="193" t="s">
        <v>108</v>
      </c>
      <c r="AT248" s="193" t="s">
        <v>259</v>
      </c>
      <c r="AU248" s="193" t="s">
        <v>82</v>
      </c>
      <c r="AY248" s="19" t="s">
        <v>257</v>
      </c>
      <c r="BE248" s="194">
        <f>IF(N248="základní",J248,0)</f>
        <v>0</v>
      </c>
      <c r="BF248" s="194">
        <f>IF(N248="snížená",J248,0)</f>
        <v>0</v>
      </c>
      <c r="BG248" s="194">
        <f>IF(N248="zákl. přenesená",J248,0)</f>
        <v>0</v>
      </c>
      <c r="BH248" s="194">
        <f>IF(N248="sníž. přenesená",J248,0)</f>
        <v>0</v>
      </c>
      <c r="BI248" s="194">
        <f>IF(N248="nulová",J248,0)</f>
        <v>0</v>
      </c>
      <c r="BJ248" s="19" t="s">
        <v>82</v>
      </c>
      <c r="BK248" s="194">
        <f>ROUND(I248*H248,2)</f>
        <v>0</v>
      </c>
      <c r="BL248" s="19" t="s">
        <v>108</v>
      </c>
      <c r="BM248" s="193" t="s">
        <v>1066</v>
      </c>
    </row>
    <row r="249" s="2" customFormat="1">
      <c r="A249" s="38"/>
      <c r="B249" s="39"/>
      <c r="C249" s="38"/>
      <c r="D249" s="196" t="s">
        <v>1062</v>
      </c>
      <c r="E249" s="38"/>
      <c r="F249" s="237" t="s">
        <v>2630</v>
      </c>
      <c r="G249" s="38"/>
      <c r="H249" s="38"/>
      <c r="I249" s="238"/>
      <c r="J249" s="38"/>
      <c r="K249" s="38"/>
      <c r="L249" s="39"/>
      <c r="M249" s="239"/>
      <c r="N249" s="240"/>
      <c r="O249" s="77"/>
      <c r="P249" s="77"/>
      <c r="Q249" s="77"/>
      <c r="R249" s="77"/>
      <c r="S249" s="77"/>
      <c r="T249" s="78"/>
      <c r="U249" s="38"/>
      <c r="V249" s="38"/>
      <c r="W249" s="38"/>
      <c r="X249" s="38"/>
      <c r="Y249" s="38"/>
      <c r="Z249" s="38"/>
      <c r="AA249" s="38"/>
      <c r="AB249" s="38"/>
      <c r="AC249" s="38"/>
      <c r="AD249" s="38"/>
      <c r="AE249" s="38"/>
      <c r="AT249" s="19" t="s">
        <v>1062</v>
      </c>
      <c r="AU249" s="19" t="s">
        <v>82</v>
      </c>
    </row>
    <row r="250" s="2" customFormat="1" ht="16.5" customHeight="1">
      <c r="A250" s="38"/>
      <c r="B250" s="181"/>
      <c r="C250" s="182" t="s">
        <v>711</v>
      </c>
      <c r="D250" s="182" t="s">
        <v>259</v>
      </c>
      <c r="E250" s="183" t="s">
        <v>2745</v>
      </c>
      <c r="F250" s="184" t="s">
        <v>2746</v>
      </c>
      <c r="G250" s="185" t="s">
        <v>323</v>
      </c>
      <c r="H250" s="186">
        <v>0.5</v>
      </c>
      <c r="I250" s="187"/>
      <c r="J250" s="188">
        <f>ROUND(I250*H250,2)</f>
        <v>0</v>
      </c>
      <c r="K250" s="184" t="s">
        <v>2351</v>
      </c>
      <c r="L250" s="39"/>
      <c r="M250" s="189" t="s">
        <v>1</v>
      </c>
      <c r="N250" s="190" t="s">
        <v>40</v>
      </c>
      <c r="O250" s="77"/>
      <c r="P250" s="191">
        <f>O250*H250</f>
        <v>0</v>
      </c>
      <c r="Q250" s="191">
        <v>0</v>
      </c>
      <c r="R250" s="191">
        <f>Q250*H250</f>
        <v>0</v>
      </c>
      <c r="S250" s="191">
        <v>0</v>
      </c>
      <c r="T250" s="192">
        <f>S250*H250</f>
        <v>0</v>
      </c>
      <c r="U250" s="38"/>
      <c r="V250" s="38"/>
      <c r="W250" s="38"/>
      <c r="X250" s="38"/>
      <c r="Y250" s="38"/>
      <c r="Z250" s="38"/>
      <c r="AA250" s="38"/>
      <c r="AB250" s="38"/>
      <c r="AC250" s="38"/>
      <c r="AD250" s="38"/>
      <c r="AE250" s="38"/>
      <c r="AR250" s="193" t="s">
        <v>108</v>
      </c>
      <c r="AT250" s="193" t="s">
        <v>259</v>
      </c>
      <c r="AU250" s="193" t="s">
        <v>82</v>
      </c>
      <c r="AY250" s="19" t="s">
        <v>257</v>
      </c>
      <c r="BE250" s="194">
        <f>IF(N250="základní",J250,0)</f>
        <v>0</v>
      </c>
      <c r="BF250" s="194">
        <f>IF(N250="snížená",J250,0)</f>
        <v>0</v>
      </c>
      <c r="BG250" s="194">
        <f>IF(N250="zákl. přenesená",J250,0)</f>
        <v>0</v>
      </c>
      <c r="BH250" s="194">
        <f>IF(N250="sníž. přenesená",J250,0)</f>
        <v>0</v>
      </c>
      <c r="BI250" s="194">
        <f>IF(N250="nulová",J250,0)</f>
        <v>0</v>
      </c>
      <c r="BJ250" s="19" t="s">
        <v>82</v>
      </c>
      <c r="BK250" s="194">
        <f>ROUND(I250*H250,2)</f>
        <v>0</v>
      </c>
      <c r="BL250" s="19" t="s">
        <v>108</v>
      </c>
      <c r="BM250" s="193" t="s">
        <v>1079</v>
      </c>
    </row>
    <row r="251" s="2" customFormat="1">
      <c r="A251" s="38"/>
      <c r="B251" s="39"/>
      <c r="C251" s="38"/>
      <c r="D251" s="196" t="s">
        <v>1062</v>
      </c>
      <c r="E251" s="38"/>
      <c r="F251" s="237" t="s">
        <v>2630</v>
      </c>
      <c r="G251" s="38"/>
      <c r="H251" s="38"/>
      <c r="I251" s="238"/>
      <c r="J251" s="38"/>
      <c r="K251" s="38"/>
      <c r="L251" s="39"/>
      <c r="M251" s="239"/>
      <c r="N251" s="240"/>
      <c r="O251" s="77"/>
      <c r="P251" s="77"/>
      <c r="Q251" s="77"/>
      <c r="R251" s="77"/>
      <c r="S251" s="77"/>
      <c r="T251" s="78"/>
      <c r="U251" s="38"/>
      <c r="V251" s="38"/>
      <c r="W251" s="38"/>
      <c r="X251" s="38"/>
      <c r="Y251" s="38"/>
      <c r="Z251" s="38"/>
      <c r="AA251" s="38"/>
      <c r="AB251" s="38"/>
      <c r="AC251" s="38"/>
      <c r="AD251" s="38"/>
      <c r="AE251" s="38"/>
      <c r="AT251" s="19" t="s">
        <v>1062</v>
      </c>
      <c r="AU251" s="19" t="s">
        <v>82</v>
      </c>
    </row>
    <row r="252" s="2" customFormat="1" ht="16.5" customHeight="1">
      <c r="A252" s="38"/>
      <c r="B252" s="181"/>
      <c r="C252" s="182" t="s">
        <v>717</v>
      </c>
      <c r="D252" s="182" t="s">
        <v>259</v>
      </c>
      <c r="E252" s="183" t="s">
        <v>2747</v>
      </c>
      <c r="F252" s="184" t="s">
        <v>2748</v>
      </c>
      <c r="G252" s="185" t="s">
        <v>323</v>
      </c>
      <c r="H252" s="186">
        <v>0.5</v>
      </c>
      <c r="I252" s="187"/>
      <c r="J252" s="188">
        <f>ROUND(I252*H252,2)</f>
        <v>0</v>
      </c>
      <c r="K252" s="184" t="s">
        <v>2351</v>
      </c>
      <c r="L252" s="39"/>
      <c r="M252" s="189" t="s">
        <v>1</v>
      </c>
      <c r="N252" s="190" t="s">
        <v>40</v>
      </c>
      <c r="O252" s="77"/>
      <c r="P252" s="191">
        <f>O252*H252</f>
        <v>0</v>
      </c>
      <c r="Q252" s="191">
        <v>0</v>
      </c>
      <c r="R252" s="191">
        <f>Q252*H252</f>
        <v>0</v>
      </c>
      <c r="S252" s="191">
        <v>0</v>
      </c>
      <c r="T252" s="192">
        <f>S252*H252</f>
        <v>0</v>
      </c>
      <c r="U252" s="38"/>
      <c r="V252" s="38"/>
      <c r="W252" s="38"/>
      <c r="X252" s="38"/>
      <c r="Y252" s="38"/>
      <c r="Z252" s="38"/>
      <c r="AA252" s="38"/>
      <c r="AB252" s="38"/>
      <c r="AC252" s="38"/>
      <c r="AD252" s="38"/>
      <c r="AE252" s="38"/>
      <c r="AR252" s="193" t="s">
        <v>108</v>
      </c>
      <c r="AT252" s="193" t="s">
        <v>259</v>
      </c>
      <c r="AU252" s="193" t="s">
        <v>82</v>
      </c>
      <c r="AY252" s="19" t="s">
        <v>257</v>
      </c>
      <c r="BE252" s="194">
        <f>IF(N252="základní",J252,0)</f>
        <v>0</v>
      </c>
      <c r="BF252" s="194">
        <f>IF(N252="snížená",J252,0)</f>
        <v>0</v>
      </c>
      <c r="BG252" s="194">
        <f>IF(N252="zákl. přenesená",J252,0)</f>
        <v>0</v>
      </c>
      <c r="BH252" s="194">
        <f>IF(N252="sníž. přenesená",J252,0)</f>
        <v>0</v>
      </c>
      <c r="BI252" s="194">
        <f>IF(N252="nulová",J252,0)</f>
        <v>0</v>
      </c>
      <c r="BJ252" s="19" t="s">
        <v>82</v>
      </c>
      <c r="BK252" s="194">
        <f>ROUND(I252*H252,2)</f>
        <v>0</v>
      </c>
      <c r="BL252" s="19" t="s">
        <v>108</v>
      </c>
      <c r="BM252" s="193" t="s">
        <v>1091</v>
      </c>
    </row>
    <row r="253" s="2" customFormat="1">
      <c r="A253" s="38"/>
      <c r="B253" s="39"/>
      <c r="C253" s="38"/>
      <c r="D253" s="196" t="s">
        <v>1062</v>
      </c>
      <c r="E253" s="38"/>
      <c r="F253" s="237" t="s">
        <v>2630</v>
      </c>
      <c r="G253" s="38"/>
      <c r="H253" s="38"/>
      <c r="I253" s="238"/>
      <c r="J253" s="38"/>
      <c r="K253" s="38"/>
      <c r="L253" s="39"/>
      <c r="M253" s="239"/>
      <c r="N253" s="240"/>
      <c r="O253" s="77"/>
      <c r="P253" s="77"/>
      <c r="Q253" s="77"/>
      <c r="R253" s="77"/>
      <c r="S253" s="77"/>
      <c r="T253" s="78"/>
      <c r="U253" s="38"/>
      <c r="V253" s="38"/>
      <c r="W253" s="38"/>
      <c r="X253" s="38"/>
      <c r="Y253" s="38"/>
      <c r="Z253" s="38"/>
      <c r="AA253" s="38"/>
      <c r="AB253" s="38"/>
      <c r="AC253" s="38"/>
      <c r="AD253" s="38"/>
      <c r="AE253" s="38"/>
      <c r="AT253" s="19" t="s">
        <v>1062</v>
      </c>
      <c r="AU253" s="19" t="s">
        <v>82</v>
      </c>
    </row>
    <row r="254" s="2" customFormat="1" ht="16.5" customHeight="1">
      <c r="A254" s="38"/>
      <c r="B254" s="181"/>
      <c r="C254" s="182" t="s">
        <v>727</v>
      </c>
      <c r="D254" s="182" t="s">
        <v>259</v>
      </c>
      <c r="E254" s="183" t="s">
        <v>2749</v>
      </c>
      <c r="F254" s="184" t="s">
        <v>2750</v>
      </c>
      <c r="G254" s="185" t="s">
        <v>774</v>
      </c>
      <c r="H254" s="186">
        <v>1</v>
      </c>
      <c r="I254" s="187"/>
      <c r="J254" s="188">
        <f>ROUND(I254*H254,2)</f>
        <v>0</v>
      </c>
      <c r="K254" s="184" t="s">
        <v>2351</v>
      </c>
      <c r="L254" s="39"/>
      <c r="M254" s="189" t="s">
        <v>1</v>
      </c>
      <c r="N254" s="190" t="s">
        <v>40</v>
      </c>
      <c r="O254" s="77"/>
      <c r="P254" s="191">
        <f>O254*H254</f>
        <v>0</v>
      </c>
      <c r="Q254" s="191">
        <v>0</v>
      </c>
      <c r="R254" s="191">
        <f>Q254*H254</f>
        <v>0</v>
      </c>
      <c r="S254" s="191">
        <v>0</v>
      </c>
      <c r="T254" s="192">
        <f>S254*H254</f>
        <v>0</v>
      </c>
      <c r="U254" s="38"/>
      <c r="V254" s="38"/>
      <c r="W254" s="38"/>
      <c r="X254" s="38"/>
      <c r="Y254" s="38"/>
      <c r="Z254" s="38"/>
      <c r="AA254" s="38"/>
      <c r="AB254" s="38"/>
      <c r="AC254" s="38"/>
      <c r="AD254" s="38"/>
      <c r="AE254" s="38"/>
      <c r="AR254" s="193" t="s">
        <v>108</v>
      </c>
      <c r="AT254" s="193" t="s">
        <v>259</v>
      </c>
      <c r="AU254" s="193" t="s">
        <v>82</v>
      </c>
      <c r="AY254" s="19" t="s">
        <v>257</v>
      </c>
      <c r="BE254" s="194">
        <f>IF(N254="základní",J254,0)</f>
        <v>0</v>
      </c>
      <c r="BF254" s="194">
        <f>IF(N254="snížená",J254,0)</f>
        <v>0</v>
      </c>
      <c r="BG254" s="194">
        <f>IF(N254="zákl. přenesená",J254,0)</f>
        <v>0</v>
      </c>
      <c r="BH254" s="194">
        <f>IF(N254="sníž. přenesená",J254,0)</f>
        <v>0</v>
      </c>
      <c r="BI254" s="194">
        <f>IF(N254="nulová",J254,0)</f>
        <v>0</v>
      </c>
      <c r="BJ254" s="19" t="s">
        <v>82</v>
      </c>
      <c r="BK254" s="194">
        <f>ROUND(I254*H254,2)</f>
        <v>0</v>
      </c>
      <c r="BL254" s="19" t="s">
        <v>108</v>
      </c>
      <c r="BM254" s="193" t="s">
        <v>1110</v>
      </c>
    </row>
    <row r="255" s="12" customFormat="1" ht="25.92" customHeight="1">
      <c r="A255" s="12"/>
      <c r="B255" s="168"/>
      <c r="C255" s="12"/>
      <c r="D255" s="169" t="s">
        <v>74</v>
      </c>
      <c r="E255" s="170" t="s">
        <v>2751</v>
      </c>
      <c r="F255" s="170" t="s">
        <v>2752</v>
      </c>
      <c r="G255" s="12"/>
      <c r="H255" s="12"/>
      <c r="I255" s="171"/>
      <c r="J255" s="172">
        <f>BK255</f>
        <v>0</v>
      </c>
      <c r="K255" s="12"/>
      <c r="L255" s="168"/>
      <c r="M255" s="173"/>
      <c r="N255" s="174"/>
      <c r="O255" s="174"/>
      <c r="P255" s="175">
        <f>SUM(P256:P292)</f>
        <v>0</v>
      </c>
      <c r="Q255" s="174"/>
      <c r="R255" s="175">
        <f>SUM(R256:R292)</f>
        <v>0</v>
      </c>
      <c r="S255" s="174"/>
      <c r="T255" s="176">
        <f>SUM(T256:T292)</f>
        <v>0</v>
      </c>
      <c r="U255" s="12"/>
      <c r="V255" s="12"/>
      <c r="W255" s="12"/>
      <c r="X255" s="12"/>
      <c r="Y255" s="12"/>
      <c r="Z255" s="12"/>
      <c r="AA255" s="12"/>
      <c r="AB255" s="12"/>
      <c r="AC255" s="12"/>
      <c r="AD255" s="12"/>
      <c r="AE255" s="12"/>
      <c r="AR255" s="169" t="s">
        <v>82</v>
      </c>
      <c r="AT255" s="177" t="s">
        <v>74</v>
      </c>
      <c r="AU255" s="177" t="s">
        <v>75</v>
      </c>
      <c r="AY255" s="169" t="s">
        <v>257</v>
      </c>
      <c r="BK255" s="178">
        <f>SUM(BK256:BK292)</f>
        <v>0</v>
      </c>
    </row>
    <row r="256" s="2" customFormat="1" ht="55.5" customHeight="1">
      <c r="A256" s="38"/>
      <c r="B256" s="181"/>
      <c r="C256" s="182" t="s">
        <v>736</v>
      </c>
      <c r="D256" s="182" t="s">
        <v>259</v>
      </c>
      <c r="E256" s="183" t="s">
        <v>2753</v>
      </c>
      <c r="F256" s="184" t="s">
        <v>2754</v>
      </c>
      <c r="G256" s="185" t="s">
        <v>2365</v>
      </c>
      <c r="H256" s="186">
        <v>1</v>
      </c>
      <c r="I256" s="187"/>
      <c r="J256" s="188">
        <f>ROUND(I256*H256,2)</f>
        <v>0</v>
      </c>
      <c r="K256" s="184" t="s">
        <v>2351</v>
      </c>
      <c r="L256" s="39"/>
      <c r="M256" s="189" t="s">
        <v>1</v>
      </c>
      <c r="N256" s="190" t="s">
        <v>40</v>
      </c>
      <c r="O256" s="77"/>
      <c r="P256" s="191">
        <f>O256*H256</f>
        <v>0</v>
      </c>
      <c r="Q256" s="191">
        <v>0</v>
      </c>
      <c r="R256" s="191">
        <f>Q256*H256</f>
        <v>0</v>
      </c>
      <c r="S256" s="191">
        <v>0</v>
      </c>
      <c r="T256" s="192">
        <f>S256*H256</f>
        <v>0</v>
      </c>
      <c r="U256" s="38"/>
      <c r="V256" s="38"/>
      <c r="W256" s="38"/>
      <c r="X256" s="38"/>
      <c r="Y256" s="38"/>
      <c r="Z256" s="38"/>
      <c r="AA256" s="38"/>
      <c r="AB256" s="38"/>
      <c r="AC256" s="38"/>
      <c r="AD256" s="38"/>
      <c r="AE256" s="38"/>
      <c r="AR256" s="193" t="s">
        <v>108</v>
      </c>
      <c r="AT256" s="193" t="s">
        <v>259</v>
      </c>
      <c r="AU256" s="193" t="s">
        <v>82</v>
      </c>
      <c r="AY256" s="19" t="s">
        <v>257</v>
      </c>
      <c r="BE256" s="194">
        <f>IF(N256="základní",J256,0)</f>
        <v>0</v>
      </c>
      <c r="BF256" s="194">
        <f>IF(N256="snížená",J256,0)</f>
        <v>0</v>
      </c>
      <c r="BG256" s="194">
        <f>IF(N256="zákl. přenesená",J256,0)</f>
        <v>0</v>
      </c>
      <c r="BH256" s="194">
        <f>IF(N256="sníž. přenesená",J256,0)</f>
        <v>0</v>
      </c>
      <c r="BI256" s="194">
        <f>IF(N256="nulová",J256,0)</f>
        <v>0</v>
      </c>
      <c r="BJ256" s="19" t="s">
        <v>82</v>
      </c>
      <c r="BK256" s="194">
        <f>ROUND(I256*H256,2)</f>
        <v>0</v>
      </c>
      <c r="BL256" s="19" t="s">
        <v>108</v>
      </c>
      <c r="BM256" s="193" t="s">
        <v>1119</v>
      </c>
    </row>
    <row r="257" s="2" customFormat="1">
      <c r="A257" s="38"/>
      <c r="B257" s="39"/>
      <c r="C257" s="38"/>
      <c r="D257" s="196" t="s">
        <v>1062</v>
      </c>
      <c r="E257" s="38"/>
      <c r="F257" s="237" t="s">
        <v>2755</v>
      </c>
      <c r="G257" s="38"/>
      <c r="H257" s="38"/>
      <c r="I257" s="238"/>
      <c r="J257" s="38"/>
      <c r="K257" s="38"/>
      <c r="L257" s="39"/>
      <c r="M257" s="239"/>
      <c r="N257" s="240"/>
      <c r="O257" s="77"/>
      <c r="P257" s="77"/>
      <c r="Q257" s="77"/>
      <c r="R257" s="77"/>
      <c r="S257" s="77"/>
      <c r="T257" s="78"/>
      <c r="U257" s="38"/>
      <c r="V257" s="38"/>
      <c r="W257" s="38"/>
      <c r="X257" s="38"/>
      <c r="Y257" s="38"/>
      <c r="Z257" s="38"/>
      <c r="AA257" s="38"/>
      <c r="AB257" s="38"/>
      <c r="AC257" s="38"/>
      <c r="AD257" s="38"/>
      <c r="AE257" s="38"/>
      <c r="AT257" s="19" t="s">
        <v>1062</v>
      </c>
      <c r="AU257" s="19" t="s">
        <v>82</v>
      </c>
    </row>
    <row r="258" s="2" customFormat="1" ht="55.5" customHeight="1">
      <c r="A258" s="38"/>
      <c r="B258" s="181"/>
      <c r="C258" s="182" t="s">
        <v>740</v>
      </c>
      <c r="D258" s="182" t="s">
        <v>259</v>
      </c>
      <c r="E258" s="183" t="s">
        <v>2756</v>
      </c>
      <c r="F258" s="184" t="s">
        <v>2757</v>
      </c>
      <c r="G258" s="185" t="s">
        <v>2365</v>
      </c>
      <c r="H258" s="186">
        <v>2</v>
      </c>
      <c r="I258" s="187"/>
      <c r="J258" s="188">
        <f>ROUND(I258*H258,2)</f>
        <v>0</v>
      </c>
      <c r="K258" s="184" t="s">
        <v>2351</v>
      </c>
      <c r="L258" s="39"/>
      <c r="M258" s="189" t="s">
        <v>1</v>
      </c>
      <c r="N258" s="190" t="s">
        <v>40</v>
      </c>
      <c r="O258" s="77"/>
      <c r="P258" s="191">
        <f>O258*H258</f>
        <v>0</v>
      </c>
      <c r="Q258" s="191">
        <v>0</v>
      </c>
      <c r="R258" s="191">
        <f>Q258*H258</f>
        <v>0</v>
      </c>
      <c r="S258" s="191">
        <v>0</v>
      </c>
      <c r="T258" s="192">
        <f>S258*H258</f>
        <v>0</v>
      </c>
      <c r="U258" s="38"/>
      <c r="V258" s="38"/>
      <c r="W258" s="38"/>
      <c r="X258" s="38"/>
      <c r="Y258" s="38"/>
      <c r="Z258" s="38"/>
      <c r="AA258" s="38"/>
      <c r="AB258" s="38"/>
      <c r="AC258" s="38"/>
      <c r="AD258" s="38"/>
      <c r="AE258" s="38"/>
      <c r="AR258" s="193" t="s">
        <v>108</v>
      </c>
      <c r="AT258" s="193" t="s">
        <v>259</v>
      </c>
      <c r="AU258" s="193" t="s">
        <v>82</v>
      </c>
      <c r="AY258" s="19" t="s">
        <v>257</v>
      </c>
      <c r="BE258" s="194">
        <f>IF(N258="základní",J258,0)</f>
        <v>0</v>
      </c>
      <c r="BF258" s="194">
        <f>IF(N258="snížená",J258,0)</f>
        <v>0</v>
      </c>
      <c r="BG258" s="194">
        <f>IF(N258="zákl. přenesená",J258,0)</f>
        <v>0</v>
      </c>
      <c r="BH258" s="194">
        <f>IF(N258="sníž. přenesená",J258,0)</f>
        <v>0</v>
      </c>
      <c r="BI258" s="194">
        <f>IF(N258="nulová",J258,0)</f>
        <v>0</v>
      </c>
      <c r="BJ258" s="19" t="s">
        <v>82</v>
      </c>
      <c r="BK258" s="194">
        <f>ROUND(I258*H258,2)</f>
        <v>0</v>
      </c>
      <c r="BL258" s="19" t="s">
        <v>108</v>
      </c>
      <c r="BM258" s="193" t="s">
        <v>1129</v>
      </c>
    </row>
    <row r="259" s="2" customFormat="1">
      <c r="A259" s="38"/>
      <c r="B259" s="39"/>
      <c r="C259" s="38"/>
      <c r="D259" s="196" t="s">
        <v>1062</v>
      </c>
      <c r="E259" s="38"/>
      <c r="F259" s="237" t="s">
        <v>2758</v>
      </c>
      <c r="G259" s="38"/>
      <c r="H259" s="38"/>
      <c r="I259" s="238"/>
      <c r="J259" s="38"/>
      <c r="K259" s="38"/>
      <c r="L259" s="39"/>
      <c r="M259" s="239"/>
      <c r="N259" s="240"/>
      <c r="O259" s="77"/>
      <c r="P259" s="77"/>
      <c r="Q259" s="77"/>
      <c r="R259" s="77"/>
      <c r="S259" s="77"/>
      <c r="T259" s="78"/>
      <c r="U259" s="38"/>
      <c r="V259" s="38"/>
      <c r="W259" s="38"/>
      <c r="X259" s="38"/>
      <c r="Y259" s="38"/>
      <c r="Z259" s="38"/>
      <c r="AA259" s="38"/>
      <c r="AB259" s="38"/>
      <c r="AC259" s="38"/>
      <c r="AD259" s="38"/>
      <c r="AE259" s="38"/>
      <c r="AT259" s="19" t="s">
        <v>1062</v>
      </c>
      <c r="AU259" s="19" t="s">
        <v>82</v>
      </c>
    </row>
    <row r="260" s="2" customFormat="1" ht="55.5" customHeight="1">
      <c r="A260" s="38"/>
      <c r="B260" s="181"/>
      <c r="C260" s="182" t="s">
        <v>747</v>
      </c>
      <c r="D260" s="182" t="s">
        <v>259</v>
      </c>
      <c r="E260" s="183" t="s">
        <v>2759</v>
      </c>
      <c r="F260" s="184" t="s">
        <v>2760</v>
      </c>
      <c r="G260" s="185" t="s">
        <v>2365</v>
      </c>
      <c r="H260" s="186">
        <v>7</v>
      </c>
      <c r="I260" s="187"/>
      <c r="J260" s="188">
        <f>ROUND(I260*H260,2)</f>
        <v>0</v>
      </c>
      <c r="K260" s="184" t="s">
        <v>2351</v>
      </c>
      <c r="L260" s="39"/>
      <c r="M260" s="189" t="s">
        <v>1</v>
      </c>
      <c r="N260" s="190" t="s">
        <v>40</v>
      </c>
      <c r="O260" s="77"/>
      <c r="P260" s="191">
        <f>O260*H260</f>
        <v>0</v>
      </c>
      <c r="Q260" s="191">
        <v>0</v>
      </c>
      <c r="R260" s="191">
        <f>Q260*H260</f>
        <v>0</v>
      </c>
      <c r="S260" s="191">
        <v>0</v>
      </c>
      <c r="T260" s="192">
        <f>S260*H260</f>
        <v>0</v>
      </c>
      <c r="U260" s="38"/>
      <c r="V260" s="38"/>
      <c r="W260" s="38"/>
      <c r="X260" s="38"/>
      <c r="Y260" s="38"/>
      <c r="Z260" s="38"/>
      <c r="AA260" s="38"/>
      <c r="AB260" s="38"/>
      <c r="AC260" s="38"/>
      <c r="AD260" s="38"/>
      <c r="AE260" s="38"/>
      <c r="AR260" s="193" t="s">
        <v>108</v>
      </c>
      <c r="AT260" s="193" t="s">
        <v>259</v>
      </c>
      <c r="AU260" s="193" t="s">
        <v>82</v>
      </c>
      <c r="AY260" s="19" t="s">
        <v>257</v>
      </c>
      <c r="BE260" s="194">
        <f>IF(N260="základní",J260,0)</f>
        <v>0</v>
      </c>
      <c r="BF260" s="194">
        <f>IF(N260="snížená",J260,0)</f>
        <v>0</v>
      </c>
      <c r="BG260" s="194">
        <f>IF(N260="zákl. přenesená",J260,0)</f>
        <v>0</v>
      </c>
      <c r="BH260" s="194">
        <f>IF(N260="sníž. přenesená",J260,0)</f>
        <v>0</v>
      </c>
      <c r="BI260" s="194">
        <f>IF(N260="nulová",J260,0)</f>
        <v>0</v>
      </c>
      <c r="BJ260" s="19" t="s">
        <v>82</v>
      </c>
      <c r="BK260" s="194">
        <f>ROUND(I260*H260,2)</f>
        <v>0</v>
      </c>
      <c r="BL260" s="19" t="s">
        <v>108</v>
      </c>
      <c r="BM260" s="193" t="s">
        <v>1149</v>
      </c>
    </row>
    <row r="261" s="2" customFormat="1">
      <c r="A261" s="38"/>
      <c r="B261" s="39"/>
      <c r="C261" s="38"/>
      <c r="D261" s="196" t="s">
        <v>1062</v>
      </c>
      <c r="E261" s="38"/>
      <c r="F261" s="237" t="s">
        <v>2755</v>
      </c>
      <c r="G261" s="38"/>
      <c r="H261" s="38"/>
      <c r="I261" s="238"/>
      <c r="J261" s="38"/>
      <c r="K261" s="38"/>
      <c r="L261" s="39"/>
      <c r="M261" s="239"/>
      <c r="N261" s="240"/>
      <c r="O261" s="77"/>
      <c r="P261" s="77"/>
      <c r="Q261" s="77"/>
      <c r="R261" s="77"/>
      <c r="S261" s="77"/>
      <c r="T261" s="78"/>
      <c r="U261" s="38"/>
      <c r="V261" s="38"/>
      <c r="W261" s="38"/>
      <c r="X261" s="38"/>
      <c r="Y261" s="38"/>
      <c r="Z261" s="38"/>
      <c r="AA261" s="38"/>
      <c r="AB261" s="38"/>
      <c r="AC261" s="38"/>
      <c r="AD261" s="38"/>
      <c r="AE261" s="38"/>
      <c r="AT261" s="19" t="s">
        <v>1062</v>
      </c>
      <c r="AU261" s="19" t="s">
        <v>82</v>
      </c>
    </row>
    <row r="262" s="2" customFormat="1" ht="55.5" customHeight="1">
      <c r="A262" s="38"/>
      <c r="B262" s="181"/>
      <c r="C262" s="182" t="s">
        <v>751</v>
      </c>
      <c r="D262" s="182" t="s">
        <v>259</v>
      </c>
      <c r="E262" s="183" t="s">
        <v>2761</v>
      </c>
      <c r="F262" s="184" t="s">
        <v>2762</v>
      </c>
      <c r="G262" s="185" t="s">
        <v>2365</v>
      </c>
      <c r="H262" s="186">
        <v>16</v>
      </c>
      <c r="I262" s="187"/>
      <c r="J262" s="188">
        <f>ROUND(I262*H262,2)</f>
        <v>0</v>
      </c>
      <c r="K262" s="184" t="s">
        <v>2351</v>
      </c>
      <c r="L262" s="39"/>
      <c r="M262" s="189" t="s">
        <v>1</v>
      </c>
      <c r="N262" s="190" t="s">
        <v>40</v>
      </c>
      <c r="O262" s="77"/>
      <c r="P262" s="191">
        <f>O262*H262</f>
        <v>0</v>
      </c>
      <c r="Q262" s="191">
        <v>0</v>
      </c>
      <c r="R262" s="191">
        <f>Q262*H262</f>
        <v>0</v>
      </c>
      <c r="S262" s="191">
        <v>0</v>
      </c>
      <c r="T262" s="192">
        <f>S262*H262</f>
        <v>0</v>
      </c>
      <c r="U262" s="38"/>
      <c r="V262" s="38"/>
      <c r="W262" s="38"/>
      <c r="X262" s="38"/>
      <c r="Y262" s="38"/>
      <c r="Z262" s="38"/>
      <c r="AA262" s="38"/>
      <c r="AB262" s="38"/>
      <c r="AC262" s="38"/>
      <c r="AD262" s="38"/>
      <c r="AE262" s="38"/>
      <c r="AR262" s="193" t="s">
        <v>108</v>
      </c>
      <c r="AT262" s="193" t="s">
        <v>259</v>
      </c>
      <c r="AU262" s="193" t="s">
        <v>82</v>
      </c>
      <c r="AY262" s="19" t="s">
        <v>257</v>
      </c>
      <c r="BE262" s="194">
        <f>IF(N262="základní",J262,0)</f>
        <v>0</v>
      </c>
      <c r="BF262" s="194">
        <f>IF(N262="snížená",J262,0)</f>
        <v>0</v>
      </c>
      <c r="BG262" s="194">
        <f>IF(N262="zákl. přenesená",J262,0)</f>
        <v>0</v>
      </c>
      <c r="BH262" s="194">
        <f>IF(N262="sníž. přenesená",J262,0)</f>
        <v>0</v>
      </c>
      <c r="BI262" s="194">
        <f>IF(N262="nulová",J262,0)</f>
        <v>0</v>
      </c>
      <c r="BJ262" s="19" t="s">
        <v>82</v>
      </c>
      <c r="BK262" s="194">
        <f>ROUND(I262*H262,2)</f>
        <v>0</v>
      </c>
      <c r="BL262" s="19" t="s">
        <v>108</v>
      </c>
      <c r="BM262" s="193" t="s">
        <v>1156</v>
      </c>
    </row>
    <row r="263" s="2" customFormat="1">
      <c r="A263" s="38"/>
      <c r="B263" s="39"/>
      <c r="C263" s="38"/>
      <c r="D263" s="196" t="s">
        <v>1062</v>
      </c>
      <c r="E263" s="38"/>
      <c r="F263" s="237" t="s">
        <v>2755</v>
      </c>
      <c r="G263" s="38"/>
      <c r="H263" s="38"/>
      <c r="I263" s="238"/>
      <c r="J263" s="38"/>
      <c r="K263" s="38"/>
      <c r="L263" s="39"/>
      <c r="M263" s="239"/>
      <c r="N263" s="240"/>
      <c r="O263" s="77"/>
      <c r="P263" s="77"/>
      <c r="Q263" s="77"/>
      <c r="R263" s="77"/>
      <c r="S263" s="77"/>
      <c r="T263" s="78"/>
      <c r="U263" s="38"/>
      <c r="V263" s="38"/>
      <c r="W263" s="38"/>
      <c r="X263" s="38"/>
      <c r="Y263" s="38"/>
      <c r="Z263" s="38"/>
      <c r="AA263" s="38"/>
      <c r="AB263" s="38"/>
      <c r="AC263" s="38"/>
      <c r="AD263" s="38"/>
      <c r="AE263" s="38"/>
      <c r="AT263" s="19" t="s">
        <v>1062</v>
      </c>
      <c r="AU263" s="19" t="s">
        <v>82</v>
      </c>
    </row>
    <row r="264" s="2" customFormat="1" ht="55.5" customHeight="1">
      <c r="A264" s="38"/>
      <c r="B264" s="181"/>
      <c r="C264" s="182" t="s">
        <v>758</v>
      </c>
      <c r="D264" s="182" t="s">
        <v>259</v>
      </c>
      <c r="E264" s="183" t="s">
        <v>2763</v>
      </c>
      <c r="F264" s="184" t="s">
        <v>2764</v>
      </c>
      <c r="G264" s="185" t="s">
        <v>2365</v>
      </c>
      <c r="H264" s="186">
        <v>4</v>
      </c>
      <c r="I264" s="187"/>
      <c r="J264" s="188">
        <f>ROUND(I264*H264,2)</f>
        <v>0</v>
      </c>
      <c r="K264" s="184" t="s">
        <v>2351</v>
      </c>
      <c r="L264" s="39"/>
      <c r="M264" s="189" t="s">
        <v>1</v>
      </c>
      <c r="N264" s="190" t="s">
        <v>40</v>
      </c>
      <c r="O264" s="77"/>
      <c r="P264" s="191">
        <f>O264*H264</f>
        <v>0</v>
      </c>
      <c r="Q264" s="191">
        <v>0</v>
      </c>
      <c r="R264" s="191">
        <f>Q264*H264</f>
        <v>0</v>
      </c>
      <c r="S264" s="191">
        <v>0</v>
      </c>
      <c r="T264" s="192">
        <f>S264*H264</f>
        <v>0</v>
      </c>
      <c r="U264" s="38"/>
      <c r="V264" s="38"/>
      <c r="W264" s="38"/>
      <c r="X264" s="38"/>
      <c r="Y264" s="38"/>
      <c r="Z264" s="38"/>
      <c r="AA264" s="38"/>
      <c r="AB264" s="38"/>
      <c r="AC264" s="38"/>
      <c r="AD264" s="38"/>
      <c r="AE264" s="38"/>
      <c r="AR264" s="193" t="s">
        <v>108</v>
      </c>
      <c r="AT264" s="193" t="s">
        <v>259</v>
      </c>
      <c r="AU264" s="193" t="s">
        <v>82</v>
      </c>
      <c r="AY264" s="19" t="s">
        <v>257</v>
      </c>
      <c r="BE264" s="194">
        <f>IF(N264="základní",J264,0)</f>
        <v>0</v>
      </c>
      <c r="BF264" s="194">
        <f>IF(N264="snížená",J264,0)</f>
        <v>0</v>
      </c>
      <c r="BG264" s="194">
        <f>IF(N264="zákl. přenesená",J264,0)</f>
        <v>0</v>
      </c>
      <c r="BH264" s="194">
        <f>IF(N264="sníž. přenesená",J264,0)</f>
        <v>0</v>
      </c>
      <c r="BI264" s="194">
        <f>IF(N264="nulová",J264,0)</f>
        <v>0</v>
      </c>
      <c r="BJ264" s="19" t="s">
        <v>82</v>
      </c>
      <c r="BK264" s="194">
        <f>ROUND(I264*H264,2)</f>
        <v>0</v>
      </c>
      <c r="BL264" s="19" t="s">
        <v>108</v>
      </c>
      <c r="BM264" s="193" t="s">
        <v>1165</v>
      </c>
    </row>
    <row r="265" s="2" customFormat="1">
      <c r="A265" s="38"/>
      <c r="B265" s="39"/>
      <c r="C265" s="38"/>
      <c r="D265" s="196" t="s">
        <v>1062</v>
      </c>
      <c r="E265" s="38"/>
      <c r="F265" s="237" t="s">
        <v>2765</v>
      </c>
      <c r="G265" s="38"/>
      <c r="H265" s="38"/>
      <c r="I265" s="238"/>
      <c r="J265" s="38"/>
      <c r="K265" s="38"/>
      <c r="L265" s="39"/>
      <c r="M265" s="239"/>
      <c r="N265" s="240"/>
      <c r="O265" s="77"/>
      <c r="P265" s="77"/>
      <c r="Q265" s="77"/>
      <c r="R265" s="77"/>
      <c r="S265" s="77"/>
      <c r="T265" s="78"/>
      <c r="U265" s="38"/>
      <c r="V265" s="38"/>
      <c r="W265" s="38"/>
      <c r="X265" s="38"/>
      <c r="Y265" s="38"/>
      <c r="Z265" s="38"/>
      <c r="AA265" s="38"/>
      <c r="AB265" s="38"/>
      <c r="AC265" s="38"/>
      <c r="AD265" s="38"/>
      <c r="AE265" s="38"/>
      <c r="AT265" s="19" t="s">
        <v>1062</v>
      </c>
      <c r="AU265" s="19" t="s">
        <v>82</v>
      </c>
    </row>
    <row r="266" s="2" customFormat="1" ht="55.5" customHeight="1">
      <c r="A266" s="38"/>
      <c r="B266" s="181"/>
      <c r="C266" s="182" t="s">
        <v>763</v>
      </c>
      <c r="D266" s="182" t="s">
        <v>259</v>
      </c>
      <c r="E266" s="183" t="s">
        <v>2766</v>
      </c>
      <c r="F266" s="184" t="s">
        <v>2767</v>
      </c>
      <c r="G266" s="185" t="s">
        <v>2365</v>
      </c>
      <c r="H266" s="186">
        <v>2</v>
      </c>
      <c r="I266" s="187"/>
      <c r="J266" s="188">
        <f>ROUND(I266*H266,2)</f>
        <v>0</v>
      </c>
      <c r="K266" s="184" t="s">
        <v>2351</v>
      </c>
      <c r="L266" s="39"/>
      <c r="M266" s="189" t="s">
        <v>1</v>
      </c>
      <c r="N266" s="190" t="s">
        <v>40</v>
      </c>
      <c r="O266" s="77"/>
      <c r="P266" s="191">
        <f>O266*H266</f>
        <v>0</v>
      </c>
      <c r="Q266" s="191">
        <v>0</v>
      </c>
      <c r="R266" s="191">
        <f>Q266*H266</f>
        <v>0</v>
      </c>
      <c r="S266" s="191">
        <v>0</v>
      </c>
      <c r="T266" s="192">
        <f>S266*H266</f>
        <v>0</v>
      </c>
      <c r="U266" s="38"/>
      <c r="V266" s="38"/>
      <c r="W266" s="38"/>
      <c r="X266" s="38"/>
      <c r="Y266" s="38"/>
      <c r="Z266" s="38"/>
      <c r="AA266" s="38"/>
      <c r="AB266" s="38"/>
      <c r="AC266" s="38"/>
      <c r="AD266" s="38"/>
      <c r="AE266" s="38"/>
      <c r="AR266" s="193" t="s">
        <v>108</v>
      </c>
      <c r="AT266" s="193" t="s">
        <v>259</v>
      </c>
      <c r="AU266" s="193" t="s">
        <v>82</v>
      </c>
      <c r="AY266" s="19" t="s">
        <v>257</v>
      </c>
      <c r="BE266" s="194">
        <f>IF(N266="základní",J266,0)</f>
        <v>0</v>
      </c>
      <c r="BF266" s="194">
        <f>IF(N266="snížená",J266,0)</f>
        <v>0</v>
      </c>
      <c r="BG266" s="194">
        <f>IF(N266="zákl. přenesená",J266,0)</f>
        <v>0</v>
      </c>
      <c r="BH266" s="194">
        <f>IF(N266="sníž. přenesená",J266,0)</f>
        <v>0</v>
      </c>
      <c r="BI266" s="194">
        <f>IF(N266="nulová",J266,0)</f>
        <v>0</v>
      </c>
      <c r="BJ266" s="19" t="s">
        <v>82</v>
      </c>
      <c r="BK266" s="194">
        <f>ROUND(I266*H266,2)</f>
        <v>0</v>
      </c>
      <c r="BL266" s="19" t="s">
        <v>108</v>
      </c>
      <c r="BM266" s="193" t="s">
        <v>1175</v>
      </c>
    </row>
    <row r="267" s="2" customFormat="1">
      <c r="A267" s="38"/>
      <c r="B267" s="39"/>
      <c r="C267" s="38"/>
      <c r="D267" s="196" t="s">
        <v>1062</v>
      </c>
      <c r="E267" s="38"/>
      <c r="F267" s="237" t="s">
        <v>2768</v>
      </c>
      <c r="G267" s="38"/>
      <c r="H267" s="38"/>
      <c r="I267" s="238"/>
      <c r="J267" s="38"/>
      <c r="K267" s="38"/>
      <c r="L267" s="39"/>
      <c r="M267" s="239"/>
      <c r="N267" s="240"/>
      <c r="O267" s="77"/>
      <c r="P267" s="77"/>
      <c r="Q267" s="77"/>
      <c r="R267" s="77"/>
      <c r="S267" s="77"/>
      <c r="T267" s="78"/>
      <c r="U267" s="38"/>
      <c r="V267" s="38"/>
      <c r="W267" s="38"/>
      <c r="X267" s="38"/>
      <c r="Y267" s="38"/>
      <c r="Z267" s="38"/>
      <c r="AA267" s="38"/>
      <c r="AB267" s="38"/>
      <c r="AC267" s="38"/>
      <c r="AD267" s="38"/>
      <c r="AE267" s="38"/>
      <c r="AT267" s="19" t="s">
        <v>1062</v>
      </c>
      <c r="AU267" s="19" t="s">
        <v>82</v>
      </c>
    </row>
    <row r="268" s="2" customFormat="1" ht="55.5" customHeight="1">
      <c r="A268" s="38"/>
      <c r="B268" s="181"/>
      <c r="C268" s="182" t="s">
        <v>767</v>
      </c>
      <c r="D268" s="182" t="s">
        <v>259</v>
      </c>
      <c r="E268" s="183" t="s">
        <v>2769</v>
      </c>
      <c r="F268" s="184" t="s">
        <v>2770</v>
      </c>
      <c r="G268" s="185" t="s">
        <v>2365</v>
      </c>
      <c r="H268" s="186">
        <v>6</v>
      </c>
      <c r="I268" s="187"/>
      <c r="J268" s="188">
        <f>ROUND(I268*H268,2)</f>
        <v>0</v>
      </c>
      <c r="K268" s="184" t="s">
        <v>2351</v>
      </c>
      <c r="L268" s="39"/>
      <c r="M268" s="189" t="s">
        <v>1</v>
      </c>
      <c r="N268" s="190" t="s">
        <v>40</v>
      </c>
      <c r="O268" s="77"/>
      <c r="P268" s="191">
        <f>O268*H268</f>
        <v>0</v>
      </c>
      <c r="Q268" s="191">
        <v>0</v>
      </c>
      <c r="R268" s="191">
        <f>Q268*H268</f>
        <v>0</v>
      </c>
      <c r="S268" s="191">
        <v>0</v>
      </c>
      <c r="T268" s="192">
        <f>S268*H268</f>
        <v>0</v>
      </c>
      <c r="U268" s="38"/>
      <c r="V268" s="38"/>
      <c r="W268" s="38"/>
      <c r="X268" s="38"/>
      <c r="Y268" s="38"/>
      <c r="Z268" s="38"/>
      <c r="AA268" s="38"/>
      <c r="AB268" s="38"/>
      <c r="AC268" s="38"/>
      <c r="AD268" s="38"/>
      <c r="AE268" s="38"/>
      <c r="AR268" s="193" t="s">
        <v>108</v>
      </c>
      <c r="AT268" s="193" t="s">
        <v>259</v>
      </c>
      <c r="AU268" s="193" t="s">
        <v>82</v>
      </c>
      <c r="AY268" s="19" t="s">
        <v>257</v>
      </c>
      <c r="BE268" s="194">
        <f>IF(N268="základní",J268,0)</f>
        <v>0</v>
      </c>
      <c r="BF268" s="194">
        <f>IF(N268="snížená",J268,0)</f>
        <v>0</v>
      </c>
      <c r="BG268" s="194">
        <f>IF(N268="zákl. přenesená",J268,0)</f>
        <v>0</v>
      </c>
      <c r="BH268" s="194">
        <f>IF(N268="sníž. přenesená",J268,0)</f>
        <v>0</v>
      </c>
      <c r="BI268" s="194">
        <f>IF(N268="nulová",J268,0)</f>
        <v>0</v>
      </c>
      <c r="BJ268" s="19" t="s">
        <v>82</v>
      </c>
      <c r="BK268" s="194">
        <f>ROUND(I268*H268,2)</f>
        <v>0</v>
      </c>
      <c r="BL268" s="19" t="s">
        <v>108</v>
      </c>
      <c r="BM268" s="193" t="s">
        <v>1185</v>
      </c>
    </row>
    <row r="269" s="2" customFormat="1">
      <c r="A269" s="38"/>
      <c r="B269" s="39"/>
      <c r="C269" s="38"/>
      <c r="D269" s="196" t="s">
        <v>1062</v>
      </c>
      <c r="E269" s="38"/>
      <c r="F269" s="237" t="s">
        <v>2771</v>
      </c>
      <c r="G269" s="38"/>
      <c r="H269" s="38"/>
      <c r="I269" s="238"/>
      <c r="J269" s="38"/>
      <c r="K269" s="38"/>
      <c r="L269" s="39"/>
      <c r="M269" s="239"/>
      <c r="N269" s="240"/>
      <c r="O269" s="77"/>
      <c r="P269" s="77"/>
      <c r="Q269" s="77"/>
      <c r="R269" s="77"/>
      <c r="S269" s="77"/>
      <c r="T269" s="78"/>
      <c r="U269" s="38"/>
      <c r="V269" s="38"/>
      <c r="W269" s="38"/>
      <c r="X269" s="38"/>
      <c r="Y269" s="38"/>
      <c r="Z269" s="38"/>
      <c r="AA269" s="38"/>
      <c r="AB269" s="38"/>
      <c r="AC269" s="38"/>
      <c r="AD269" s="38"/>
      <c r="AE269" s="38"/>
      <c r="AT269" s="19" t="s">
        <v>1062</v>
      </c>
      <c r="AU269" s="19" t="s">
        <v>82</v>
      </c>
    </row>
    <row r="270" s="2" customFormat="1" ht="55.5" customHeight="1">
      <c r="A270" s="38"/>
      <c r="B270" s="181"/>
      <c r="C270" s="182" t="s">
        <v>771</v>
      </c>
      <c r="D270" s="182" t="s">
        <v>259</v>
      </c>
      <c r="E270" s="183" t="s">
        <v>2772</v>
      </c>
      <c r="F270" s="184" t="s">
        <v>2773</v>
      </c>
      <c r="G270" s="185" t="s">
        <v>2365</v>
      </c>
      <c r="H270" s="186">
        <v>9</v>
      </c>
      <c r="I270" s="187"/>
      <c r="J270" s="188">
        <f>ROUND(I270*H270,2)</f>
        <v>0</v>
      </c>
      <c r="K270" s="184" t="s">
        <v>2351</v>
      </c>
      <c r="L270" s="39"/>
      <c r="M270" s="189" t="s">
        <v>1</v>
      </c>
      <c r="N270" s="190" t="s">
        <v>40</v>
      </c>
      <c r="O270" s="77"/>
      <c r="P270" s="191">
        <f>O270*H270</f>
        <v>0</v>
      </c>
      <c r="Q270" s="191">
        <v>0</v>
      </c>
      <c r="R270" s="191">
        <f>Q270*H270</f>
        <v>0</v>
      </c>
      <c r="S270" s="191">
        <v>0</v>
      </c>
      <c r="T270" s="192">
        <f>S270*H270</f>
        <v>0</v>
      </c>
      <c r="U270" s="38"/>
      <c r="V270" s="38"/>
      <c r="W270" s="38"/>
      <c r="X270" s="38"/>
      <c r="Y270" s="38"/>
      <c r="Z270" s="38"/>
      <c r="AA270" s="38"/>
      <c r="AB270" s="38"/>
      <c r="AC270" s="38"/>
      <c r="AD270" s="38"/>
      <c r="AE270" s="38"/>
      <c r="AR270" s="193" t="s">
        <v>108</v>
      </c>
      <c r="AT270" s="193" t="s">
        <v>259</v>
      </c>
      <c r="AU270" s="193" t="s">
        <v>82</v>
      </c>
      <c r="AY270" s="19" t="s">
        <v>257</v>
      </c>
      <c r="BE270" s="194">
        <f>IF(N270="základní",J270,0)</f>
        <v>0</v>
      </c>
      <c r="BF270" s="194">
        <f>IF(N270="snížená",J270,0)</f>
        <v>0</v>
      </c>
      <c r="BG270" s="194">
        <f>IF(N270="zákl. přenesená",J270,0)</f>
        <v>0</v>
      </c>
      <c r="BH270" s="194">
        <f>IF(N270="sníž. přenesená",J270,0)</f>
        <v>0</v>
      </c>
      <c r="BI270" s="194">
        <f>IF(N270="nulová",J270,0)</f>
        <v>0</v>
      </c>
      <c r="BJ270" s="19" t="s">
        <v>82</v>
      </c>
      <c r="BK270" s="194">
        <f>ROUND(I270*H270,2)</f>
        <v>0</v>
      </c>
      <c r="BL270" s="19" t="s">
        <v>108</v>
      </c>
      <c r="BM270" s="193" t="s">
        <v>1194</v>
      </c>
    </row>
    <row r="271" s="2" customFormat="1">
      <c r="A271" s="38"/>
      <c r="B271" s="39"/>
      <c r="C271" s="38"/>
      <c r="D271" s="196" t="s">
        <v>1062</v>
      </c>
      <c r="E271" s="38"/>
      <c r="F271" s="237" t="s">
        <v>2771</v>
      </c>
      <c r="G271" s="38"/>
      <c r="H271" s="38"/>
      <c r="I271" s="238"/>
      <c r="J271" s="38"/>
      <c r="K271" s="38"/>
      <c r="L271" s="39"/>
      <c r="M271" s="239"/>
      <c r="N271" s="240"/>
      <c r="O271" s="77"/>
      <c r="P271" s="77"/>
      <c r="Q271" s="77"/>
      <c r="R271" s="77"/>
      <c r="S271" s="77"/>
      <c r="T271" s="78"/>
      <c r="U271" s="38"/>
      <c r="V271" s="38"/>
      <c r="W271" s="38"/>
      <c r="X271" s="38"/>
      <c r="Y271" s="38"/>
      <c r="Z271" s="38"/>
      <c r="AA271" s="38"/>
      <c r="AB271" s="38"/>
      <c r="AC271" s="38"/>
      <c r="AD271" s="38"/>
      <c r="AE271" s="38"/>
      <c r="AT271" s="19" t="s">
        <v>1062</v>
      </c>
      <c r="AU271" s="19" t="s">
        <v>82</v>
      </c>
    </row>
    <row r="272" s="2" customFormat="1" ht="55.5" customHeight="1">
      <c r="A272" s="38"/>
      <c r="B272" s="181"/>
      <c r="C272" s="182" t="s">
        <v>776</v>
      </c>
      <c r="D272" s="182" t="s">
        <v>259</v>
      </c>
      <c r="E272" s="183" t="s">
        <v>2774</v>
      </c>
      <c r="F272" s="184" t="s">
        <v>2775</v>
      </c>
      <c r="G272" s="185" t="s">
        <v>2365</v>
      </c>
      <c r="H272" s="186">
        <v>6</v>
      </c>
      <c r="I272" s="187"/>
      <c r="J272" s="188">
        <f>ROUND(I272*H272,2)</f>
        <v>0</v>
      </c>
      <c r="K272" s="184" t="s">
        <v>2351</v>
      </c>
      <c r="L272" s="39"/>
      <c r="M272" s="189" t="s">
        <v>1</v>
      </c>
      <c r="N272" s="190" t="s">
        <v>40</v>
      </c>
      <c r="O272" s="77"/>
      <c r="P272" s="191">
        <f>O272*H272</f>
        <v>0</v>
      </c>
      <c r="Q272" s="191">
        <v>0</v>
      </c>
      <c r="R272" s="191">
        <f>Q272*H272</f>
        <v>0</v>
      </c>
      <c r="S272" s="191">
        <v>0</v>
      </c>
      <c r="T272" s="192">
        <f>S272*H272</f>
        <v>0</v>
      </c>
      <c r="U272" s="38"/>
      <c r="V272" s="38"/>
      <c r="W272" s="38"/>
      <c r="X272" s="38"/>
      <c r="Y272" s="38"/>
      <c r="Z272" s="38"/>
      <c r="AA272" s="38"/>
      <c r="AB272" s="38"/>
      <c r="AC272" s="38"/>
      <c r="AD272" s="38"/>
      <c r="AE272" s="38"/>
      <c r="AR272" s="193" t="s">
        <v>108</v>
      </c>
      <c r="AT272" s="193" t="s">
        <v>259</v>
      </c>
      <c r="AU272" s="193" t="s">
        <v>82</v>
      </c>
      <c r="AY272" s="19" t="s">
        <v>257</v>
      </c>
      <c r="BE272" s="194">
        <f>IF(N272="základní",J272,0)</f>
        <v>0</v>
      </c>
      <c r="BF272" s="194">
        <f>IF(N272="snížená",J272,0)</f>
        <v>0</v>
      </c>
      <c r="BG272" s="194">
        <f>IF(N272="zákl. přenesená",J272,0)</f>
        <v>0</v>
      </c>
      <c r="BH272" s="194">
        <f>IF(N272="sníž. přenesená",J272,0)</f>
        <v>0</v>
      </c>
      <c r="BI272" s="194">
        <f>IF(N272="nulová",J272,0)</f>
        <v>0</v>
      </c>
      <c r="BJ272" s="19" t="s">
        <v>82</v>
      </c>
      <c r="BK272" s="194">
        <f>ROUND(I272*H272,2)</f>
        <v>0</v>
      </c>
      <c r="BL272" s="19" t="s">
        <v>108</v>
      </c>
      <c r="BM272" s="193" t="s">
        <v>1203</v>
      </c>
    </row>
    <row r="273" s="2" customFormat="1">
      <c r="A273" s="38"/>
      <c r="B273" s="39"/>
      <c r="C273" s="38"/>
      <c r="D273" s="196" t="s">
        <v>1062</v>
      </c>
      <c r="E273" s="38"/>
      <c r="F273" s="237" t="s">
        <v>2771</v>
      </c>
      <c r="G273" s="38"/>
      <c r="H273" s="38"/>
      <c r="I273" s="238"/>
      <c r="J273" s="38"/>
      <c r="K273" s="38"/>
      <c r="L273" s="39"/>
      <c r="M273" s="239"/>
      <c r="N273" s="240"/>
      <c r="O273" s="77"/>
      <c r="P273" s="77"/>
      <c r="Q273" s="77"/>
      <c r="R273" s="77"/>
      <c r="S273" s="77"/>
      <c r="T273" s="78"/>
      <c r="U273" s="38"/>
      <c r="V273" s="38"/>
      <c r="W273" s="38"/>
      <c r="X273" s="38"/>
      <c r="Y273" s="38"/>
      <c r="Z273" s="38"/>
      <c r="AA273" s="38"/>
      <c r="AB273" s="38"/>
      <c r="AC273" s="38"/>
      <c r="AD273" s="38"/>
      <c r="AE273" s="38"/>
      <c r="AT273" s="19" t="s">
        <v>1062</v>
      </c>
      <c r="AU273" s="19" t="s">
        <v>82</v>
      </c>
    </row>
    <row r="274" s="2" customFormat="1" ht="33" customHeight="1">
      <c r="A274" s="38"/>
      <c r="B274" s="181"/>
      <c r="C274" s="182" t="s">
        <v>783</v>
      </c>
      <c r="D274" s="182" t="s">
        <v>259</v>
      </c>
      <c r="E274" s="183" t="s">
        <v>2776</v>
      </c>
      <c r="F274" s="184" t="s">
        <v>2777</v>
      </c>
      <c r="G274" s="185" t="s">
        <v>422</v>
      </c>
      <c r="H274" s="186">
        <v>910</v>
      </c>
      <c r="I274" s="187"/>
      <c r="J274" s="188">
        <f>ROUND(I274*H274,2)</f>
        <v>0</v>
      </c>
      <c r="K274" s="184" t="s">
        <v>2351</v>
      </c>
      <c r="L274" s="39"/>
      <c r="M274" s="189" t="s">
        <v>1</v>
      </c>
      <c r="N274" s="190" t="s">
        <v>40</v>
      </c>
      <c r="O274" s="77"/>
      <c r="P274" s="191">
        <f>O274*H274</f>
        <v>0</v>
      </c>
      <c r="Q274" s="191">
        <v>0</v>
      </c>
      <c r="R274" s="191">
        <f>Q274*H274</f>
        <v>0</v>
      </c>
      <c r="S274" s="191">
        <v>0</v>
      </c>
      <c r="T274" s="192">
        <f>S274*H274</f>
        <v>0</v>
      </c>
      <c r="U274" s="38"/>
      <c r="V274" s="38"/>
      <c r="W274" s="38"/>
      <c r="X274" s="38"/>
      <c r="Y274" s="38"/>
      <c r="Z274" s="38"/>
      <c r="AA274" s="38"/>
      <c r="AB274" s="38"/>
      <c r="AC274" s="38"/>
      <c r="AD274" s="38"/>
      <c r="AE274" s="38"/>
      <c r="AR274" s="193" t="s">
        <v>108</v>
      </c>
      <c r="AT274" s="193" t="s">
        <v>259</v>
      </c>
      <c r="AU274" s="193" t="s">
        <v>82</v>
      </c>
      <c r="AY274" s="19" t="s">
        <v>257</v>
      </c>
      <c r="BE274" s="194">
        <f>IF(N274="základní",J274,0)</f>
        <v>0</v>
      </c>
      <c r="BF274" s="194">
        <f>IF(N274="snížená",J274,0)</f>
        <v>0</v>
      </c>
      <c r="BG274" s="194">
        <f>IF(N274="zákl. přenesená",J274,0)</f>
        <v>0</v>
      </c>
      <c r="BH274" s="194">
        <f>IF(N274="sníž. přenesená",J274,0)</f>
        <v>0</v>
      </c>
      <c r="BI274" s="194">
        <f>IF(N274="nulová",J274,0)</f>
        <v>0</v>
      </c>
      <c r="BJ274" s="19" t="s">
        <v>82</v>
      </c>
      <c r="BK274" s="194">
        <f>ROUND(I274*H274,2)</f>
        <v>0</v>
      </c>
      <c r="BL274" s="19" t="s">
        <v>108</v>
      </c>
      <c r="BM274" s="193" t="s">
        <v>1213</v>
      </c>
    </row>
    <row r="275" s="2" customFormat="1">
      <c r="A275" s="38"/>
      <c r="B275" s="39"/>
      <c r="C275" s="38"/>
      <c r="D275" s="196" t="s">
        <v>1062</v>
      </c>
      <c r="E275" s="38"/>
      <c r="F275" s="237" t="s">
        <v>2755</v>
      </c>
      <c r="G275" s="38"/>
      <c r="H275" s="38"/>
      <c r="I275" s="238"/>
      <c r="J275" s="38"/>
      <c r="K275" s="38"/>
      <c r="L275" s="39"/>
      <c r="M275" s="239"/>
      <c r="N275" s="240"/>
      <c r="O275" s="77"/>
      <c r="P275" s="77"/>
      <c r="Q275" s="77"/>
      <c r="R275" s="77"/>
      <c r="S275" s="77"/>
      <c r="T275" s="78"/>
      <c r="U275" s="38"/>
      <c r="V275" s="38"/>
      <c r="W275" s="38"/>
      <c r="X275" s="38"/>
      <c r="Y275" s="38"/>
      <c r="Z275" s="38"/>
      <c r="AA275" s="38"/>
      <c r="AB275" s="38"/>
      <c r="AC275" s="38"/>
      <c r="AD275" s="38"/>
      <c r="AE275" s="38"/>
      <c r="AT275" s="19" t="s">
        <v>1062</v>
      </c>
      <c r="AU275" s="19" t="s">
        <v>82</v>
      </c>
    </row>
    <row r="276" s="2" customFormat="1" ht="21.75" customHeight="1">
      <c r="A276" s="38"/>
      <c r="B276" s="181"/>
      <c r="C276" s="182" t="s">
        <v>791</v>
      </c>
      <c r="D276" s="182" t="s">
        <v>259</v>
      </c>
      <c r="E276" s="183" t="s">
        <v>2778</v>
      </c>
      <c r="F276" s="184" t="s">
        <v>2779</v>
      </c>
      <c r="G276" s="185" t="s">
        <v>422</v>
      </c>
      <c r="H276" s="186">
        <v>30</v>
      </c>
      <c r="I276" s="187"/>
      <c r="J276" s="188">
        <f>ROUND(I276*H276,2)</f>
        <v>0</v>
      </c>
      <c r="K276" s="184" t="s">
        <v>2351</v>
      </c>
      <c r="L276" s="39"/>
      <c r="M276" s="189" t="s">
        <v>1</v>
      </c>
      <c r="N276" s="190" t="s">
        <v>40</v>
      </c>
      <c r="O276" s="77"/>
      <c r="P276" s="191">
        <f>O276*H276</f>
        <v>0</v>
      </c>
      <c r="Q276" s="191">
        <v>0</v>
      </c>
      <c r="R276" s="191">
        <f>Q276*H276</f>
        <v>0</v>
      </c>
      <c r="S276" s="191">
        <v>0</v>
      </c>
      <c r="T276" s="192">
        <f>S276*H276</f>
        <v>0</v>
      </c>
      <c r="U276" s="38"/>
      <c r="V276" s="38"/>
      <c r="W276" s="38"/>
      <c r="X276" s="38"/>
      <c r="Y276" s="38"/>
      <c r="Z276" s="38"/>
      <c r="AA276" s="38"/>
      <c r="AB276" s="38"/>
      <c r="AC276" s="38"/>
      <c r="AD276" s="38"/>
      <c r="AE276" s="38"/>
      <c r="AR276" s="193" t="s">
        <v>108</v>
      </c>
      <c r="AT276" s="193" t="s">
        <v>259</v>
      </c>
      <c r="AU276" s="193" t="s">
        <v>82</v>
      </c>
      <c r="AY276" s="19" t="s">
        <v>257</v>
      </c>
      <c r="BE276" s="194">
        <f>IF(N276="základní",J276,0)</f>
        <v>0</v>
      </c>
      <c r="BF276" s="194">
        <f>IF(N276="snížená",J276,0)</f>
        <v>0</v>
      </c>
      <c r="BG276" s="194">
        <f>IF(N276="zákl. přenesená",J276,0)</f>
        <v>0</v>
      </c>
      <c r="BH276" s="194">
        <f>IF(N276="sníž. přenesená",J276,0)</f>
        <v>0</v>
      </c>
      <c r="BI276" s="194">
        <f>IF(N276="nulová",J276,0)</f>
        <v>0</v>
      </c>
      <c r="BJ276" s="19" t="s">
        <v>82</v>
      </c>
      <c r="BK276" s="194">
        <f>ROUND(I276*H276,2)</f>
        <v>0</v>
      </c>
      <c r="BL276" s="19" t="s">
        <v>108</v>
      </c>
      <c r="BM276" s="193" t="s">
        <v>1225</v>
      </c>
    </row>
    <row r="277" s="2" customFormat="1">
      <c r="A277" s="38"/>
      <c r="B277" s="39"/>
      <c r="C277" s="38"/>
      <c r="D277" s="196" t="s">
        <v>1062</v>
      </c>
      <c r="E277" s="38"/>
      <c r="F277" s="237" t="s">
        <v>2755</v>
      </c>
      <c r="G277" s="38"/>
      <c r="H277" s="38"/>
      <c r="I277" s="238"/>
      <c r="J277" s="38"/>
      <c r="K277" s="38"/>
      <c r="L277" s="39"/>
      <c r="M277" s="239"/>
      <c r="N277" s="240"/>
      <c r="O277" s="77"/>
      <c r="P277" s="77"/>
      <c r="Q277" s="77"/>
      <c r="R277" s="77"/>
      <c r="S277" s="77"/>
      <c r="T277" s="78"/>
      <c r="U277" s="38"/>
      <c r="V277" s="38"/>
      <c r="W277" s="38"/>
      <c r="X277" s="38"/>
      <c r="Y277" s="38"/>
      <c r="Z277" s="38"/>
      <c r="AA277" s="38"/>
      <c r="AB277" s="38"/>
      <c r="AC277" s="38"/>
      <c r="AD277" s="38"/>
      <c r="AE277" s="38"/>
      <c r="AT277" s="19" t="s">
        <v>1062</v>
      </c>
      <c r="AU277" s="19" t="s">
        <v>82</v>
      </c>
    </row>
    <row r="278" s="2" customFormat="1" ht="33" customHeight="1">
      <c r="A278" s="38"/>
      <c r="B278" s="181"/>
      <c r="C278" s="182" t="s">
        <v>796</v>
      </c>
      <c r="D278" s="182" t="s">
        <v>259</v>
      </c>
      <c r="E278" s="183" t="s">
        <v>2780</v>
      </c>
      <c r="F278" s="184" t="s">
        <v>2781</v>
      </c>
      <c r="G278" s="185" t="s">
        <v>2365</v>
      </c>
      <c r="H278" s="186">
        <v>1440</v>
      </c>
      <c r="I278" s="187"/>
      <c r="J278" s="188">
        <f>ROUND(I278*H278,2)</f>
        <v>0</v>
      </c>
      <c r="K278" s="184" t="s">
        <v>2351</v>
      </c>
      <c r="L278" s="39"/>
      <c r="M278" s="189" t="s">
        <v>1</v>
      </c>
      <c r="N278" s="190" t="s">
        <v>40</v>
      </c>
      <c r="O278" s="77"/>
      <c r="P278" s="191">
        <f>O278*H278</f>
        <v>0</v>
      </c>
      <c r="Q278" s="191">
        <v>0</v>
      </c>
      <c r="R278" s="191">
        <f>Q278*H278</f>
        <v>0</v>
      </c>
      <c r="S278" s="191">
        <v>0</v>
      </c>
      <c r="T278" s="192">
        <f>S278*H278</f>
        <v>0</v>
      </c>
      <c r="U278" s="38"/>
      <c r="V278" s="38"/>
      <c r="W278" s="38"/>
      <c r="X278" s="38"/>
      <c r="Y278" s="38"/>
      <c r="Z278" s="38"/>
      <c r="AA278" s="38"/>
      <c r="AB278" s="38"/>
      <c r="AC278" s="38"/>
      <c r="AD278" s="38"/>
      <c r="AE278" s="38"/>
      <c r="AR278" s="193" t="s">
        <v>108</v>
      </c>
      <c r="AT278" s="193" t="s">
        <v>259</v>
      </c>
      <c r="AU278" s="193" t="s">
        <v>82</v>
      </c>
      <c r="AY278" s="19" t="s">
        <v>257</v>
      </c>
      <c r="BE278" s="194">
        <f>IF(N278="základní",J278,0)</f>
        <v>0</v>
      </c>
      <c r="BF278" s="194">
        <f>IF(N278="snížená",J278,0)</f>
        <v>0</v>
      </c>
      <c r="BG278" s="194">
        <f>IF(N278="zákl. přenesená",J278,0)</f>
        <v>0</v>
      </c>
      <c r="BH278" s="194">
        <f>IF(N278="sníž. přenesená",J278,0)</f>
        <v>0</v>
      </c>
      <c r="BI278" s="194">
        <f>IF(N278="nulová",J278,0)</f>
        <v>0</v>
      </c>
      <c r="BJ278" s="19" t="s">
        <v>82</v>
      </c>
      <c r="BK278" s="194">
        <f>ROUND(I278*H278,2)</f>
        <v>0</v>
      </c>
      <c r="BL278" s="19" t="s">
        <v>108</v>
      </c>
      <c r="BM278" s="193" t="s">
        <v>1236</v>
      </c>
    </row>
    <row r="279" s="2" customFormat="1">
      <c r="A279" s="38"/>
      <c r="B279" s="39"/>
      <c r="C279" s="38"/>
      <c r="D279" s="196" t="s">
        <v>1062</v>
      </c>
      <c r="E279" s="38"/>
      <c r="F279" s="237" t="s">
        <v>2755</v>
      </c>
      <c r="G279" s="38"/>
      <c r="H279" s="38"/>
      <c r="I279" s="238"/>
      <c r="J279" s="38"/>
      <c r="K279" s="38"/>
      <c r="L279" s="39"/>
      <c r="M279" s="239"/>
      <c r="N279" s="240"/>
      <c r="O279" s="77"/>
      <c r="P279" s="77"/>
      <c r="Q279" s="77"/>
      <c r="R279" s="77"/>
      <c r="S279" s="77"/>
      <c r="T279" s="78"/>
      <c r="U279" s="38"/>
      <c r="V279" s="38"/>
      <c r="W279" s="38"/>
      <c r="X279" s="38"/>
      <c r="Y279" s="38"/>
      <c r="Z279" s="38"/>
      <c r="AA279" s="38"/>
      <c r="AB279" s="38"/>
      <c r="AC279" s="38"/>
      <c r="AD279" s="38"/>
      <c r="AE279" s="38"/>
      <c r="AT279" s="19" t="s">
        <v>1062</v>
      </c>
      <c r="AU279" s="19" t="s">
        <v>82</v>
      </c>
    </row>
    <row r="280" s="2" customFormat="1" ht="24.15" customHeight="1">
      <c r="A280" s="38"/>
      <c r="B280" s="181"/>
      <c r="C280" s="182" t="s">
        <v>800</v>
      </c>
      <c r="D280" s="182" t="s">
        <v>259</v>
      </c>
      <c r="E280" s="183" t="s">
        <v>2782</v>
      </c>
      <c r="F280" s="184" t="s">
        <v>2724</v>
      </c>
      <c r="G280" s="185" t="s">
        <v>2365</v>
      </c>
      <c r="H280" s="186">
        <v>30</v>
      </c>
      <c r="I280" s="187"/>
      <c r="J280" s="188">
        <f>ROUND(I280*H280,2)</f>
        <v>0</v>
      </c>
      <c r="K280" s="184" t="s">
        <v>2351</v>
      </c>
      <c r="L280" s="39"/>
      <c r="M280" s="189" t="s">
        <v>1</v>
      </c>
      <c r="N280" s="190" t="s">
        <v>40</v>
      </c>
      <c r="O280" s="77"/>
      <c r="P280" s="191">
        <f>O280*H280</f>
        <v>0</v>
      </c>
      <c r="Q280" s="191">
        <v>0</v>
      </c>
      <c r="R280" s="191">
        <f>Q280*H280</f>
        <v>0</v>
      </c>
      <c r="S280" s="191">
        <v>0</v>
      </c>
      <c r="T280" s="192">
        <f>S280*H280</f>
        <v>0</v>
      </c>
      <c r="U280" s="38"/>
      <c r="V280" s="38"/>
      <c r="W280" s="38"/>
      <c r="X280" s="38"/>
      <c r="Y280" s="38"/>
      <c r="Z280" s="38"/>
      <c r="AA280" s="38"/>
      <c r="AB280" s="38"/>
      <c r="AC280" s="38"/>
      <c r="AD280" s="38"/>
      <c r="AE280" s="38"/>
      <c r="AR280" s="193" t="s">
        <v>108</v>
      </c>
      <c r="AT280" s="193" t="s">
        <v>259</v>
      </c>
      <c r="AU280" s="193" t="s">
        <v>82</v>
      </c>
      <c r="AY280" s="19" t="s">
        <v>257</v>
      </c>
      <c r="BE280" s="194">
        <f>IF(N280="základní",J280,0)</f>
        <v>0</v>
      </c>
      <c r="BF280" s="194">
        <f>IF(N280="snížená",J280,0)</f>
        <v>0</v>
      </c>
      <c r="BG280" s="194">
        <f>IF(N280="zákl. přenesená",J280,0)</f>
        <v>0</v>
      </c>
      <c r="BH280" s="194">
        <f>IF(N280="sníž. přenesená",J280,0)</f>
        <v>0</v>
      </c>
      <c r="BI280" s="194">
        <f>IF(N280="nulová",J280,0)</f>
        <v>0</v>
      </c>
      <c r="BJ280" s="19" t="s">
        <v>82</v>
      </c>
      <c r="BK280" s="194">
        <f>ROUND(I280*H280,2)</f>
        <v>0</v>
      </c>
      <c r="BL280" s="19" t="s">
        <v>108</v>
      </c>
      <c r="BM280" s="193" t="s">
        <v>1245</v>
      </c>
    </row>
    <row r="281" s="2" customFormat="1">
      <c r="A281" s="38"/>
      <c r="B281" s="39"/>
      <c r="C281" s="38"/>
      <c r="D281" s="196" t="s">
        <v>1062</v>
      </c>
      <c r="E281" s="38"/>
      <c r="F281" s="237" t="s">
        <v>2755</v>
      </c>
      <c r="G281" s="38"/>
      <c r="H281" s="38"/>
      <c r="I281" s="238"/>
      <c r="J281" s="38"/>
      <c r="K281" s="38"/>
      <c r="L281" s="39"/>
      <c r="M281" s="239"/>
      <c r="N281" s="240"/>
      <c r="O281" s="77"/>
      <c r="P281" s="77"/>
      <c r="Q281" s="77"/>
      <c r="R281" s="77"/>
      <c r="S281" s="77"/>
      <c r="T281" s="78"/>
      <c r="U281" s="38"/>
      <c r="V281" s="38"/>
      <c r="W281" s="38"/>
      <c r="X281" s="38"/>
      <c r="Y281" s="38"/>
      <c r="Z281" s="38"/>
      <c r="AA281" s="38"/>
      <c r="AB281" s="38"/>
      <c r="AC281" s="38"/>
      <c r="AD281" s="38"/>
      <c r="AE281" s="38"/>
      <c r="AT281" s="19" t="s">
        <v>1062</v>
      </c>
      <c r="AU281" s="19" t="s">
        <v>82</v>
      </c>
    </row>
    <row r="282" s="2" customFormat="1" ht="24.15" customHeight="1">
      <c r="A282" s="38"/>
      <c r="B282" s="181"/>
      <c r="C282" s="182" t="s">
        <v>804</v>
      </c>
      <c r="D282" s="182" t="s">
        <v>259</v>
      </c>
      <c r="E282" s="183" t="s">
        <v>2783</v>
      </c>
      <c r="F282" s="184" t="s">
        <v>2784</v>
      </c>
      <c r="G282" s="185" t="s">
        <v>2365</v>
      </c>
      <c r="H282" s="186">
        <v>48</v>
      </c>
      <c r="I282" s="187"/>
      <c r="J282" s="188">
        <f>ROUND(I282*H282,2)</f>
        <v>0</v>
      </c>
      <c r="K282" s="184" t="s">
        <v>2351</v>
      </c>
      <c r="L282" s="39"/>
      <c r="M282" s="189" t="s">
        <v>1</v>
      </c>
      <c r="N282" s="190" t="s">
        <v>40</v>
      </c>
      <c r="O282" s="77"/>
      <c r="P282" s="191">
        <f>O282*H282</f>
        <v>0</v>
      </c>
      <c r="Q282" s="191">
        <v>0</v>
      </c>
      <c r="R282" s="191">
        <f>Q282*H282</f>
        <v>0</v>
      </c>
      <c r="S282" s="191">
        <v>0</v>
      </c>
      <c r="T282" s="192">
        <f>S282*H282</f>
        <v>0</v>
      </c>
      <c r="U282" s="38"/>
      <c r="V282" s="38"/>
      <c r="W282" s="38"/>
      <c r="X282" s="38"/>
      <c r="Y282" s="38"/>
      <c r="Z282" s="38"/>
      <c r="AA282" s="38"/>
      <c r="AB282" s="38"/>
      <c r="AC282" s="38"/>
      <c r="AD282" s="38"/>
      <c r="AE282" s="38"/>
      <c r="AR282" s="193" t="s">
        <v>108</v>
      </c>
      <c r="AT282" s="193" t="s">
        <v>259</v>
      </c>
      <c r="AU282" s="193" t="s">
        <v>82</v>
      </c>
      <c r="AY282" s="19" t="s">
        <v>257</v>
      </c>
      <c r="BE282" s="194">
        <f>IF(N282="základní",J282,0)</f>
        <v>0</v>
      </c>
      <c r="BF282" s="194">
        <f>IF(N282="snížená",J282,0)</f>
        <v>0</v>
      </c>
      <c r="BG282" s="194">
        <f>IF(N282="zákl. přenesená",J282,0)</f>
        <v>0</v>
      </c>
      <c r="BH282" s="194">
        <f>IF(N282="sníž. přenesená",J282,0)</f>
        <v>0</v>
      </c>
      <c r="BI282" s="194">
        <f>IF(N282="nulová",J282,0)</f>
        <v>0</v>
      </c>
      <c r="BJ282" s="19" t="s">
        <v>82</v>
      </c>
      <c r="BK282" s="194">
        <f>ROUND(I282*H282,2)</f>
        <v>0</v>
      </c>
      <c r="BL282" s="19" t="s">
        <v>108</v>
      </c>
      <c r="BM282" s="193" t="s">
        <v>1255</v>
      </c>
    </row>
    <row r="283" s="2" customFormat="1">
      <c r="A283" s="38"/>
      <c r="B283" s="39"/>
      <c r="C283" s="38"/>
      <c r="D283" s="196" t="s">
        <v>1062</v>
      </c>
      <c r="E283" s="38"/>
      <c r="F283" s="237" t="s">
        <v>2755</v>
      </c>
      <c r="G283" s="38"/>
      <c r="H283" s="38"/>
      <c r="I283" s="238"/>
      <c r="J283" s="38"/>
      <c r="K283" s="38"/>
      <c r="L283" s="39"/>
      <c r="M283" s="239"/>
      <c r="N283" s="240"/>
      <c r="O283" s="77"/>
      <c r="P283" s="77"/>
      <c r="Q283" s="77"/>
      <c r="R283" s="77"/>
      <c r="S283" s="77"/>
      <c r="T283" s="78"/>
      <c r="U283" s="38"/>
      <c r="V283" s="38"/>
      <c r="W283" s="38"/>
      <c r="X283" s="38"/>
      <c r="Y283" s="38"/>
      <c r="Z283" s="38"/>
      <c r="AA283" s="38"/>
      <c r="AB283" s="38"/>
      <c r="AC283" s="38"/>
      <c r="AD283" s="38"/>
      <c r="AE283" s="38"/>
      <c r="AT283" s="19" t="s">
        <v>1062</v>
      </c>
      <c r="AU283" s="19" t="s">
        <v>82</v>
      </c>
    </row>
    <row r="284" s="2" customFormat="1" ht="37.8" customHeight="1">
      <c r="A284" s="38"/>
      <c r="B284" s="181"/>
      <c r="C284" s="182" t="s">
        <v>809</v>
      </c>
      <c r="D284" s="182" t="s">
        <v>259</v>
      </c>
      <c r="E284" s="183" t="s">
        <v>2785</v>
      </c>
      <c r="F284" s="184" t="s">
        <v>2786</v>
      </c>
      <c r="G284" s="185" t="s">
        <v>2365</v>
      </c>
      <c r="H284" s="186">
        <v>32</v>
      </c>
      <c r="I284" s="187"/>
      <c r="J284" s="188">
        <f>ROUND(I284*H284,2)</f>
        <v>0</v>
      </c>
      <c r="K284" s="184" t="s">
        <v>2351</v>
      </c>
      <c r="L284" s="39"/>
      <c r="M284" s="189" t="s">
        <v>1</v>
      </c>
      <c r="N284" s="190" t="s">
        <v>40</v>
      </c>
      <c r="O284" s="77"/>
      <c r="P284" s="191">
        <f>O284*H284</f>
        <v>0</v>
      </c>
      <c r="Q284" s="191">
        <v>0</v>
      </c>
      <c r="R284" s="191">
        <f>Q284*H284</f>
        <v>0</v>
      </c>
      <c r="S284" s="191">
        <v>0</v>
      </c>
      <c r="T284" s="192">
        <f>S284*H284</f>
        <v>0</v>
      </c>
      <c r="U284" s="38"/>
      <c r="V284" s="38"/>
      <c r="W284" s="38"/>
      <c r="X284" s="38"/>
      <c r="Y284" s="38"/>
      <c r="Z284" s="38"/>
      <c r="AA284" s="38"/>
      <c r="AB284" s="38"/>
      <c r="AC284" s="38"/>
      <c r="AD284" s="38"/>
      <c r="AE284" s="38"/>
      <c r="AR284" s="193" t="s">
        <v>108</v>
      </c>
      <c r="AT284" s="193" t="s">
        <v>259</v>
      </c>
      <c r="AU284" s="193" t="s">
        <v>82</v>
      </c>
      <c r="AY284" s="19" t="s">
        <v>257</v>
      </c>
      <c r="BE284" s="194">
        <f>IF(N284="základní",J284,0)</f>
        <v>0</v>
      </c>
      <c r="BF284" s="194">
        <f>IF(N284="snížená",J284,0)</f>
        <v>0</v>
      </c>
      <c r="BG284" s="194">
        <f>IF(N284="zákl. přenesená",J284,0)</f>
        <v>0</v>
      </c>
      <c r="BH284" s="194">
        <f>IF(N284="sníž. přenesená",J284,0)</f>
        <v>0</v>
      </c>
      <c r="BI284" s="194">
        <f>IF(N284="nulová",J284,0)</f>
        <v>0</v>
      </c>
      <c r="BJ284" s="19" t="s">
        <v>82</v>
      </c>
      <c r="BK284" s="194">
        <f>ROUND(I284*H284,2)</f>
        <v>0</v>
      </c>
      <c r="BL284" s="19" t="s">
        <v>108</v>
      </c>
      <c r="BM284" s="193" t="s">
        <v>1267</v>
      </c>
    </row>
    <row r="285" s="2" customFormat="1">
      <c r="A285" s="38"/>
      <c r="B285" s="39"/>
      <c r="C285" s="38"/>
      <c r="D285" s="196" t="s">
        <v>1062</v>
      </c>
      <c r="E285" s="38"/>
      <c r="F285" s="237" t="s">
        <v>2755</v>
      </c>
      <c r="G285" s="38"/>
      <c r="H285" s="38"/>
      <c r="I285" s="238"/>
      <c r="J285" s="38"/>
      <c r="K285" s="38"/>
      <c r="L285" s="39"/>
      <c r="M285" s="239"/>
      <c r="N285" s="240"/>
      <c r="O285" s="77"/>
      <c r="P285" s="77"/>
      <c r="Q285" s="77"/>
      <c r="R285" s="77"/>
      <c r="S285" s="77"/>
      <c r="T285" s="78"/>
      <c r="U285" s="38"/>
      <c r="V285" s="38"/>
      <c r="W285" s="38"/>
      <c r="X285" s="38"/>
      <c r="Y285" s="38"/>
      <c r="Z285" s="38"/>
      <c r="AA285" s="38"/>
      <c r="AB285" s="38"/>
      <c r="AC285" s="38"/>
      <c r="AD285" s="38"/>
      <c r="AE285" s="38"/>
      <c r="AT285" s="19" t="s">
        <v>1062</v>
      </c>
      <c r="AU285" s="19" t="s">
        <v>82</v>
      </c>
    </row>
    <row r="286" s="2" customFormat="1" ht="33" customHeight="1">
      <c r="A286" s="38"/>
      <c r="B286" s="181"/>
      <c r="C286" s="182" t="s">
        <v>813</v>
      </c>
      <c r="D286" s="182" t="s">
        <v>259</v>
      </c>
      <c r="E286" s="183" t="s">
        <v>2787</v>
      </c>
      <c r="F286" s="184" t="s">
        <v>2728</v>
      </c>
      <c r="G286" s="185" t="s">
        <v>422</v>
      </c>
      <c r="H286" s="186">
        <v>85</v>
      </c>
      <c r="I286" s="187"/>
      <c r="J286" s="188">
        <f>ROUND(I286*H286,2)</f>
        <v>0</v>
      </c>
      <c r="K286" s="184" t="s">
        <v>2351</v>
      </c>
      <c r="L286" s="39"/>
      <c r="M286" s="189" t="s">
        <v>1</v>
      </c>
      <c r="N286" s="190" t="s">
        <v>40</v>
      </c>
      <c r="O286" s="77"/>
      <c r="P286" s="191">
        <f>O286*H286</f>
        <v>0</v>
      </c>
      <c r="Q286" s="191">
        <v>0</v>
      </c>
      <c r="R286" s="191">
        <f>Q286*H286</f>
        <v>0</v>
      </c>
      <c r="S286" s="191">
        <v>0</v>
      </c>
      <c r="T286" s="192">
        <f>S286*H286</f>
        <v>0</v>
      </c>
      <c r="U286" s="38"/>
      <c r="V286" s="38"/>
      <c r="W286" s="38"/>
      <c r="X286" s="38"/>
      <c r="Y286" s="38"/>
      <c r="Z286" s="38"/>
      <c r="AA286" s="38"/>
      <c r="AB286" s="38"/>
      <c r="AC286" s="38"/>
      <c r="AD286" s="38"/>
      <c r="AE286" s="38"/>
      <c r="AR286" s="193" t="s">
        <v>108</v>
      </c>
      <c r="AT286" s="193" t="s">
        <v>259</v>
      </c>
      <c r="AU286" s="193" t="s">
        <v>82</v>
      </c>
      <c r="AY286" s="19" t="s">
        <v>257</v>
      </c>
      <c r="BE286" s="194">
        <f>IF(N286="základní",J286,0)</f>
        <v>0</v>
      </c>
      <c r="BF286" s="194">
        <f>IF(N286="snížená",J286,0)</f>
        <v>0</v>
      </c>
      <c r="BG286" s="194">
        <f>IF(N286="zákl. přenesená",J286,0)</f>
        <v>0</v>
      </c>
      <c r="BH286" s="194">
        <f>IF(N286="sníž. přenesená",J286,0)</f>
        <v>0</v>
      </c>
      <c r="BI286" s="194">
        <f>IF(N286="nulová",J286,0)</f>
        <v>0</v>
      </c>
      <c r="BJ286" s="19" t="s">
        <v>82</v>
      </c>
      <c r="BK286" s="194">
        <f>ROUND(I286*H286,2)</f>
        <v>0</v>
      </c>
      <c r="BL286" s="19" t="s">
        <v>108</v>
      </c>
      <c r="BM286" s="193" t="s">
        <v>1283</v>
      </c>
    </row>
    <row r="287" s="2" customFormat="1">
      <c r="A287" s="38"/>
      <c r="B287" s="39"/>
      <c r="C287" s="38"/>
      <c r="D287" s="196" t="s">
        <v>1062</v>
      </c>
      <c r="E287" s="38"/>
      <c r="F287" s="237" t="s">
        <v>2755</v>
      </c>
      <c r="G287" s="38"/>
      <c r="H287" s="38"/>
      <c r="I287" s="238"/>
      <c r="J287" s="38"/>
      <c r="K287" s="38"/>
      <c r="L287" s="39"/>
      <c r="M287" s="239"/>
      <c r="N287" s="240"/>
      <c r="O287" s="77"/>
      <c r="P287" s="77"/>
      <c r="Q287" s="77"/>
      <c r="R287" s="77"/>
      <c r="S287" s="77"/>
      <c r="T287" s="78"/>
      <c r="U287" s="38"/>
      <c r="V287" s="38"/>
      <c r="W287" s="38"/>
      <c r="X287" s="38"/>
      <c r="Y287" s="38"/>
      <c r="Z287" s="38"/>
      <c r="AA287" s="38"/>
      <c r="AB287" s="38"/>
      <c r="AC287" s="38"/>
      <c r="AD287" s="38"/>
      <c r="AE287" s="38"/>
      <c r="AT287" s="19" t="s">
        <v>1062</v>
      </c>
      <c r="AU287" s="19" t="s">
        <v>82</v>
      </c>
    </row>
    <row r="288" s="2" customFormat="1" ht="16.5" customHeight="1">
      <c r="A288" s="38"/>
      <c r="B288" s="181"/>
      <c r="C288" s="182" t="s">
        <v>817</v>
      </c>
      <c r="D288" s="182" t="s">
        <v>259</v>
      </c>
      <c r="E288" s="183" t="s">
        <v>2788</v>
      </c>
      <c r="F288" s="184" t="s">
        <v>2746</v>
      </c>
      <c r="G288" s="185" t="s">
        <v>323</v>
      </c>
      <c r="H288" s="186">
        <v>0.5</v>
      </c>
      <c r="I288" s="187"/>
      <c r="J288" s="188">
        <f>ROUND(I288*H288,2)</f>
        <v>0</v>
      </c>
      <c r="K288" s="184" t="s">
        <v>2351</v>
      </c>
      <c r="L288" s="39"/>
      <c r="M288" s="189" t="s">
        <v>1</v>
      </c>
      <c r="N288" s="190" t="s">
        <v>40</v>
      </c>
      <c r="O288" s="77"/>
      <c r="P288" s="191">
        <f>O288*H288</f>
        <v>0</v>
      </c>
      <c r="Q288" s="191">
        <v>0</v>
      </c>
      <c r="R288" s="191">
        <f>Q288*H288</f>
        <v>0</v>
      </c>
      <c r="S288" s="191">
        <v>0</v>
      </c>
      <c r="T288" s="192">
        <f>S288*H288</f>
        <v>0</v>
      </c>
      <c r="U288" s="38"/>
      <c r="V288" s="38"/>
      <c r="W288" s="38"/>
      <c r="X288" s="38"/>
      <c r="Y288" s="38"/>
      <c r="Z288" s="38"/>
      <c r="AA288" s="38"/>
      <c r="AB288" s="38"/>
      <c r="AC288" s="38"/>
      <c r="AD288" s="38"/>
      <c r="AE288" s="38"/>
      <c r="AR288" s="193" t="s">
        <v>108</v>
      </c>
      <c r="AT288" s="193" t="s">
        <v>259</v>
      </c>
      <c r="AU288" s="193" t="s">
        <v>82</v>
      </c>
      <c r="AY288" s="19" t="s">
        <v>257</v>
      </c>
      <c r="BE288" s="194">
        <f>IF(N288="základní",J288,0)</f>
        <v>0</v>
      </c>
      <c r="BF288" s="194">
        <f>IF(N288="snížená",J288,0)</f>
        <v>0</v>
      </c>
      <c r="BG288" s="194">
        <f>IF(N288="zákl. přenesená",J288,0)</f>
        <v>0</v>
      </c>
      <c r="BH288" s="194">
        <f>IF(N288="sníž. přenesená",J288,0)</f>
        <v>0</v>
      </c>
      <c r="BI288" s="194">
        <f>IF(N288="nulová",J288,0)</f>
        <v>0</v>
      </c>
      <c r="BJ288" s="19" t="s">
        <v>82</v>
      </c>
      <c r="BK288" s="194">
        <f>ROUND(I288*H288,2)</f>
        <v>0</v>
      </c>
      <c r="BL288" s="19" t="s">
        <v>108</v>
      </c>
      <c r="BM288" s="193" t="s">
        <v>1336</v>
      </c>
    </row>
    <row r="289" s="2" customFormat="1">
      <c r="A289" s="38"/>
      <c r="B289" s="39"/>
      <c r="C289" s="38"/>
      <c r="D289" s="196" t="s">
        <v>1062</v>
      </c>
      <c r="E289" s="38"/>
      <c r="F289" s="237" t="s">
        <v>2755</v>
      </c>
      <c r="G289" s="38"/>
      <c r="H289" s="38"/>
      <c r="I289" s="238"/>
      <c r="J289" s="38"/>
      <c r="K289" s="38"/>
      <c r="L289" s="39"/>
      <c r="M289" s="239"/>
      <c r="N289" s="240"/>
      <c r="O289" s="77"/>
      <c r="P289" s="77"/>
      <c r="Q289" s="77"/>
      <c r="R289" s="77"/>
      <c r="S289" s="77"/>
      <c r="T289" s="78"/>
      <c r="U289" s="38"/>
      <c r="V289" s="38"/>
      <c r="W289" s="38"/>
      <c r="X289" s="38"/>
      <c r="Y289" s="38"/>
      <c r="Z289" s="38"/>
      <c r="AA289" s="38"/>
      <c r="AB289" s="38"/>
      <c r="AC289" s="38"/>
      <c r="AD289" s="38"/>
      <c r="AE289" s="38"/>
      <c r="AT289" s="19" t="s">
        <v>1062</v>
      </c>
      <c r="AU289" s="19" t="s">
        <v>82</v>
      </c>
    </row>
    <row r="290" s="2" customFormat="1" ht="16.5" customHeight="1">
      <c r="A290" s="38"/>
      <c r="B290" s="181"/>
      <c r="C290" s="182" t="s">
        <v>822</v>
      </c>
      <c r="D290" s="182" t="s">
        <v>259</v>
      </c>
      <c r="E290" s="183" t="s">
        <v>2789</v>
      </c>
      <c r="F290" s="184" t="s">
        <v>2748</v>
      </c>
      <c r="G290" s="185" t="s">
        <v>323</v>
      </c>
      <c r="H290" s="186">
        <v>0.5</v>
      </c>
      <c r="I290" s="187"/>
      <c r="J290" s="188">
        <f>ROUND(I290*H290,2)</f>
        <v>0</v>
      </c>
      <c r="K290" s="184" t="s">
        <v>2351</v>
      </c>
      <c r="L290" s="39"/>
      <c r="M290" s="189" t="s">
        <v>1</v>
      </c>
      <c r="N290" s="190" t="s">
        <v>40</v>
      </c>
      <c r="O290" s="77"/>
      <c r="P290" s="191">
        <f>O290*H290</f>
        <v>0</v>
      </c>
      <c r="Q290" s="191">
        <v>0</v>
      </c>
      <c r="R290" s="191">
        <f>Q290*H290</f>
        <v>0</v>
      </c>
      <c r="S290" s="191">
        <v>0</v>
      </c>
      <c r="T290" s="192">
        <f>S290*H290</f>
        <v>0</v>
      </c>
      <c r="U290" s="38"/>
      <c r="V290" s="38"/>
      <c r="W290" s="38"/>
      <c r="X290" s="38"/>
      <c r="Y290" s="38"/>
      <c r="Z290" s="38"/>
      <c r="AA290" s="38"/>
      <c r="AB290" s="38"/>
      <c r="AC290" s="38"/>
      <c r="AD290" s="38"/>
      <c r="AE290" s="38"/>
      <c r="AR290" s="193" t="s">
        <v>108</v>
      </c>
      <c r="AT290" s="193" t="s">
        <v>259</v>
      </c>
      <c r="AU290" s="193" t="s">
        <v>82</v>
      </c>
      <c r="AY290" s="19" t="s">
        <v>257</v>
      </c>
      <c r="BE290" s="194">
        <f>IF(N290="základní",J290,0)</f>
        <v>0</v>
      </c>
      <c r="BF290" s="194">
        <f>IF(N290="snížená",J290,0)</f>
        <v>0</v>
      </c>
      <c r="BG290" s="194">
        <f>IF(N290="zákl. přenesená",J290,0)</f>
        <v>0</v>
      </c>
      <c r="BH290" s="194">
        <f>IF(N290="sníž. přenesená",J290,0)</f>
        <v>0</v>
      </c>
      <c r="BI290" s="194">
        <f>IF(N290="nulová",J290,0)</f>
        <v>0</v>
      </c>
      <c r="BJ290" s="19" t="s">
        <v>82</v>
      </c>
      <c r="BK290" s="194">
        <f>ROUND(I290*H290,2)</f>
        <v>0</v>
      </c>
      <c r="BL290" s="19" t="s">
        <v>108</v>
      </c>
      <c r="BM290" s="193" t="s">
        <v>1345</v>
      </c>
    </row>
    <row r="291" s="2" customFormat="1">
      <c r="A291" s="38"/>
      <c r="B291" s="39"/>
      <c r="C291" s="38"/>
      <c r="D291" s="196" t="s">
        <v>1062</v>
      </c>
      <c r="E291" s="38"/>
      <c r="F291" s="237" t="s">
        <v>2755</v>
      </c>
      <c r="G291" s="38"/>
      <c r="H291" s="38"/>
      <c r="I291" s="238"/>
      <c r="J291" s="38"/>
      <c r="K291" s="38"/>
      <c r="L291" s="39"/>
      <c r="M291" s="239"/>
      <c r="N291" s="240"/>
      <c r="O291" s="77"/>
      <c r="P291" s="77"/>
      <c r="Q291" s="77"/>
      <c r="R291" s="77"/>
      <c r="S291" s="77"/>
      <c r="T291" s="78"/>
      <c r="U291" s="38"/>
      <c r="V291" s="38"/>
      <c r="W291" s="38"/>
      <c r="X291" s="38"/>
      <c r="Y291" s="38"/>
      <c r="Z291" s="38"/>
      <c r="AA291" s="38"/>
      <c r="AB291" s="38"/>
      <c r="AC291" s="38"/>
      <c r="AD291" s="38"/>
      <c r="AE291" s="38"/>
      <c r="AT291" s="19" t="s">
        <v>1062</v>
      </c>
      <c r="AU291" s="19" t="s">
        <v>82</v>
      </c>
    </row>
    <row r="292" s="2" customFormat="1" ht="16.5" customHeight="1">
      <c r="A292" s="38"/>
      <c r="B292" s="181"/>
      <c r="C292" s="182" t="s">
        <v>826</v>
      </c>
      <c r="D292" s="182" t="s">
        <v>259</v>
      </c>
      <c r="E292" s="183" t="s">
        <v>2790</v>
      </c>
      <c r="F292" s="184" t="s">
        <v>2750</v>
      </c>
      <c r="G292" s="185" t="s">
        <v>774</v>
      </c>
      <c r="H292" s="186">
        <v>1</v>
      </c>
      <c r="I292" s="187"/>
      <c r="J292" s="188">
        <f>ROUND(I292*H292,2)</f>
        <v>0</v>
      </c>
      <c r="K292" s="184" t="s">
        <v>2351</v>
      </c>
      <c r="L292" s="39"/>
      <c r="M292" s="189" t="s">
        <v>1</v>
      </c>
      <c r="N292" s="190" t="s">
        <v>40</v>
      </c>
      <c r="O292" s="77"/>
      <c r="P292" s="191">
        <f>O292*H292</f>
        <v>0</v>
      </c>
      <c r="Q292" s="191">
        <v>0</v>
      </c>
      <c r="R292" s="191">
        <f>Q292*H292</f>
        <v>0</v>
      </c>
      <c r="S292" s="191">
        <v>0</v>
      </c>
      <c r="T292" s="192">
        <f>S292*H292</f>
        <v>0</v>
      </c>
      <c r="U292" s="38"/>
      <c r="V292" s="38"/>
      <c r="W292" s="38"/>
      <c r="X292" s="38"/>
      <c r="Y292" s="38"/>
      <c r="Z292" s="38"/>
      <c r="AA292" s="38"/>
      <c r="AB292" s="38"/>
      <c r="AC292" s="38"/>
      <c r="AD292" s="38"/>
      <c r="AE292" s="38"/>
      <c r="AR292" s="193" t="s">
        <v>108</v>
      </c>
      <c r="AT292" s="193" t="s">
        <v>259</v>
      </c>
      <c r="AU292" s="193" t="s">
        <v>82</v>
      </c>
      <c r="AY292" s="19" t="s">
        <v>257</v>
      </c>
      <c r="BE292" s="194">
        <f>IF(N292="základní",J292,0)</f>
        <v>0</v>
      </c>
      <c r="BF292" s="194">
        <f>IF(N292="snížená",J292,0)</f>
        <v>0</v>
      </c>
      <c r="BG292" s="194">
        <f>IF(N292="zákl. přenesená",J292,0)</f>
        <v>0</v>
      </c>
      <c r="BH292" s="194">
        <f>IF(N292="sníž. přenesená",J292,0)</f>
        <v>0</v>
      </c>
      <c r="BI292" s="194">
        <f>IF(N292="nulová",J292,0)</f>
        <v>0</v>
      </c>
      <c r="BJ292" s="19" t="s">
        <v>82</v>
      </c>
      <c r="BK292" s="194">
        <f>ROUND(I292*H292,2)</f>
        <v>0</v>
      </c>
      <c r="BL292" s="19" t="s">
        <v>108</v>
      </c>
      <c r="BM292" s="193" t="s">
        <v>1357</v>
      </c>
    </row>
    <row r="293" s="12" customFormat="1" ht="25.92" customHeight="1">
      <c r="A293" s="12"/>
      <c r="B293" s="168"/>
      <c r="C293" s="12"/>
      <c r="D293" s="169" t="s">
        <v>74</v>
      </c>
      <c r="E293" s="170" t="s">
        <v>2791</v>
      </c>
      <c r="F293" s="170" t="s">
        <v>2792</v>
      </c>
      <c r="G293" s="12"/>
      <c r="H293" s="12"/>
      <c r="I293" s="171"/>
      <c r="J293" s="172">
        <f>BK293</f>
        <v>0</v>
      </c>
      <c r="K293" s="12"/>
      <c r="L293" s="168"/>
      <c r="M293" s="173"/>
      <c r="N293" s="174"/>
      <c r="O293" s="174"/>
      <c r="P293" s="175">
        <f>SUM(P294:P442)</f>
        <v>0</v>
      </c>
      <c r="Q293" s="174"/>
      <c r="R293" s="175">
        <f>SUM(R294:R442)</f>
        <v>0</v>
      </c>
      <c r="S293" s="174"/>
      <c r="T293" s="176">
        <f>SUM(T294:T442)</f>
        <v>0</v>
      </c>
      <c r="U293" s="12"/>
      <c r="V293" s="12"/>
      <c r="W293" s="12"/>
      <c r="X293" s="12"/>
      <c r="Y293" s="12"/>
      <c r="Z293" s="12"/>
      <c r="AA293" s="12"/>
      <c r="AB293" s="12"/>
      <c r="AC293" s="12"/>
      <c r="AD293" s="12"/>
      <c r="AE293" s="12"/>
      <c r="AR293" s="169" t="s">
        <v>82</v>
      </c>
      <c r="AT293" s="177" t="s">
        <v>74</v>
      </c>
      <c r="AU293" s="177" t="s">
        <v>75</v>
      </c>
      <c r="AY293" s="169" t="s">
        <v>257</v>
      </c>
      <c r="BK293" s="178">
        <f>SUM(BK294:BK442)</f>
        <v>0</v>
      </c>
    </row>
    <row r="294" s="2" customFormat="1" ht="37.8" customHeight="1">
      <c r="A294" s="38"/>
      <c r="B294" s="181"/>
      <c r="C294" s="182" t="s">
        <v>831</v>
      </c>
      <c r="D294" s="182" t="s">
        <v>259</v>
      </c>
      <c r="E294" s="183" t="s">
        <v>2793</v>
      </c>
      <c r="F294" s="184" t="s">
        <v>2794</v>
      </c>
      <c r="G294" s="185" t="s">
        <v>2365</v>
      </c>
      <c r="H294" s="186">
        <v>83</v>
      </c>
      <c r="I294" s="187"/>
      <c r="J294" s="188">
        <f>ROUND(I294*H294,2)</f>
        <v>0</v>
      </c>
      <c r="K294" s="184" t="s">
        <v>2351</v>
      </c>
      <c r="L294" s="39"/>
      <c r="M294" s="189" t="s">
        <v>1</v>
      </c>
      <c r="N294" s="190" t="s">
        <v>40</v>
      </c>
      <c r="O294" s="77"/>
      <c r="P294" s="191">
        <f>O294*H294</f>
        <v>0</v>
      </c>
      <c r="Q294" s="191">
        <v>0</v>
      </c>
      <c r="R294" s="191">
        <f>Q294*H294</f>
        <v>0</v>
      </c>
      <c r="S294" s="191">
        <v>0</v>
      </c>
      <c r="T294" s="192">
        <f>S294*H294</f>
        <v>0</v>
      </c>
      <c r="U294" s="38"/>
      <c r="V294" s="38"/>
      <c r="W294" s="38"/>
      <c r="X294" s="38"/>
      <c r="Y294" s="38"/>
      <c r="Z294" s="38"/>
      <c r="AA294" s="38"/>
      <c r="AB294" s="38"/>
      <c r="AC294" s="38"/>
      <c r="AD294" s="38"/>
      <c r="AE294" s="38"/>
      <c r="AR294" s="193" t="s">
        <v>108</v>
      </c>
      <c r="AT294" s="193" t="s">
        <v>259</v>
      </c>
      <c r="AU294" s="193" t="s">
        <v>82</v>
      </c>
      <c r="AY294" s="19" t="s">
        <v>257</v>
      </c>
      <c r="BE294" s="194">
        <f>IF(N294="základní",J294,0)</f>
        <v>0</v>
      </c>
      <c r="BF294" s="194">
        <f>IF(N294="snížená",J294,0)</f>
        <v>0</v>
      </c>
      <c r="BG294" s="194">
        <f>IF(N294="zákl. přenesená",J294,0)</f>
        <v>0</v>
      </c>
      <c r="BH294" s="194">
        <f>IF(N294="sníž. přenesená",J294,0)</f>
        <v>0</v>
      </c>
      <c r="BI294" s="194">
        <f>IF(N294="nulová",J294,0)</f>
        <v>0</v>
      </c>
      <c r="BJ294" s="19" t="s">
        <v>82</v>
      </c>
      <c r="BK294" s="194">
        <f>ROUND(I294*H294,2)</f>
        <v>0</v>
      </c>
      <c r="BL294" s="19" t="s">
        <v>108</v>
      </c>
      <c r="BM294" s="193" t="s">
        <v>1366</v>
      </c>
    </row>
    <row r="295" s="2" customFormat="1">
      <c r="A295" s="38"/>
      <c r="B295" s="39"/>
      <c r="C295" s="38"/>
      <c r="D295" s="196" t="s">
        <v>1062</v>
      </c>
      <c r="E295" s="38"/>
      <c r="F295" s="237" t="s">
        <v>2795</v>
      </c>
      <c r="G295" s="38"/>
      <c r="H295" s="38"/>
      <c r="I295" s="238"/>
      <c r="J295" s="38"/>
      <c r="K295" s="38"/>
      <c r="L295" s="39"/>
      <c r="M295" s="239"/>
      <c r="N295" s="240"/>
      <c r="O295" s="77"/>
      <c r="P295" s="77"/>
      <c r="Q295" s="77"/>
      <c r="R295" s="77"/>
      <c r="S295" s="77"/>
      <c r="T295" s="78"/>
      <c r="U295" s="38"/>
      <c r="V295" s="38"/>
      <c r="W295" s="38"/>
      <c r="X295" s="38"/>
      <c r="Y295" s="38"/>
      <c r="Z295" s="38"/>
      <c r="AA295" s="38"/>
      <c r="AB295" s="38"/>
      <c r="AC295" s="38"/>
      <c r="AD295" s="38"/>
      <c r="AE295" s="38"/>
      <c r="AT295" s="19" t="s">
        <v>1062</v>
      </c>
      <c r="AU295" s="19" t="s">
        <v>82</v>
      </c>
    </row>
    <row r="296" s="2" customFormat="1" ht="44.25" customHeight="1">
      <c r="A296" s="38"/>
      <c r="B296" s="181"/>
      <c r="C296" s="182" t="s">
        <v>848</v>
      </c>
      <c r="D296" s="182" t="s">
        <v>259</v>
      </c>
      <c r="E296" s="183" t="s">
        <v>2796</v>
      </c>
      <c r="F296" s="184" t="s">
        <v>2797</v>
      </c>
      <c r="G296" s="185" t="s">
        <v>2365</v>
      </c>
      <c r="H296" s="186">
        <v>2</v>
      </c>
      <c r="I296" s="187"/>
      <c r="J296" s="188">
        <f>ROUND(I296*H296,2)</f>
        <v>0</v>
      </c>
      <c r="K296" s="184" t="s">
        <v>2351</v>
      </c>
      <c r="L296" s="39"/>
      <c r="M296" s="189" t="s">
        <v>1</v>
      </c>
      <c r="N296" s="190" t="s">
        <v>40</v>
      </c>
      <c r="O296" s="77"/>
      <c r="P296" s="191">
        <f>O296*H296</f>
        <v>0</v>
      </c>
      <c r="Q296" s="191">
        <v>0</v>
      </c>
      <c r="R296" s="191">
        <f>Q296*H296</f>
        <v>0</v>
      </c>
      <c r="S296" s="191">
        <v>0</v>
      </c>
      <c r="T296" s="192">
        <f>S296*H296</f>
        <v>0</v>
      </c>
      <c r="U296" s="38"/>
      <c r="V296" s="38"/>
      <c r="W296" s="38"/>
      <c r="X296" s="38"/>
      <c r="Y296" s="38"/>
      <c r="Z296" s="38"/>
      <c r="AA296" s="38"/>
      <c r="AB296" s="38"/>
      <c r="AC296" s="38"/>
      <c r="AD296" s="38"/>
      <c r="AE296" s="38"/>
      <c r="AR296" s="193" t="s">
        <v>108</v>
      </c>
      <c r="AT296" s="193" t="s">
        <v>259</v>
      </c>
      <c r="AU296" s="193" t="s">
        <v>82</v>
      </c>
      <c r="AY296" s="19" t="s">
        <v>257</v>
      </c>
      <c r="BE296" s="194">
        <f>IF(N296="základní",J296,0)</f>
        <v>0</v>
      </c>
      <c r="BF296" s="194">
        <f>IF(N296="snížená",J296,0)</f>
        <v>0</v>
      </c>
      <c r="BG296" s="194">
        <f>IF(N296="zákl. přenesená",J296,0)</f>
        <v>0</v>
      </c>
      <c r="BH296" s="194">
        <f>IF(N296="sníž. přenesená",J296,0)</f>
        <v>0</v>
      </c>
      <c r="BI296" s="194">
        <f>IF(N296="nulová",J296,0)</f>
        <v>0</v>
      </c>
      <c r="BJ296" s="19" t="s">
        <v>82</v>
      </c>
      <c r="BK296" s="194">
        <f>ROUND(I296*H296,2)</f>
        <v>0</v>
      </c>
      <c r="BL296" s="19" t="s">
        <v>108</v>
      </c>
      <c r="BM296" s="193" t="s">
        <v>1375</v>
      </c>
    </row>
    <row r="297" s="2" customFormat="1">
      <c r="A297" s="38"/>
      <c r="B297" s="39"/>
      <c r="C297" s="38"/>
      <c r="D297" s="196" t="s">
        <v>1062</v>
      </c>
      <c r="E297" s="38"/>
      <c r="F297" s="237" t="s">
        <v>2795</v>
      </c>
      <c r="G297" s="38"/>
      <c r="H297" s="38"/>
      <c r="I297" s="238"/>
      <c r="J297" s="38"/>
      <c r="K297" s="38"/>
      <c r="L297" s="39"/>
      <c r="M297" s="239"/>
      <c r="N297" s="240"/>
      <c r="O297" s="77"/>
      <c r="P297" s="77"/>
      <c r="Q297" s="77"/>
      <c r="R297" s="77"/>
      <c r="S297" s="77"/>
      <c r="T297" s="78"/>
      <c r="U297" s="38"/>
      <c r="V297" s="38"/>
      <c r="W297" s="38"/>
      <c r="X297" s="38"/>
      <c r="Y297" s="38"/>
      <c r="Z297" s="38"/>
      <c r="AA297" s="38"/>
      <c r="AB297" s="38"/>
      <c r="AC297" s="38"/>
      <c r="AD297" s="38"/>
      <c r="AE297" s="38"/>
      <c r="AT297" s="19" t="s">
        <v>1062</v>
      </c>
      <c r="AU297" s="19" t="s">
        <v>82</v>
      </c>
    </row>
    <row r="298" s="2" customFormat="1" ht="37.8" customHeight="1">
      <c r="A298" s="38"/>
      <c r="B298" s="181"/>
      <c r="C298" s="182" t="s">
        <v>854</v>
      </c>
      <c r="D298" s="182" t="s">
        <v>259</v>
      </c>
      <c r="E298" s="183" t="s">
        <v>2798</v>
      </c>
      <c r="F298" s="184" t="s">
        <v>2799</v>
      </c>
      <c r="G298" s="185" t="s">
        <v>2365</v>
      </c>
      <c r="H298" s="186">
        <v>14</v>
      </c>
      <c r="I298" s="187"/>
      <c r="J298" s="188">
        <f>ROUND(I298*H298,2)</f>
        <v>0</v>
      </c>
      <c r="K298" s="184" t="s">
        <v>2351</v>
      </c>
      <c r="L298" s="39"/>
      <c r="M298" s="189" t="s">
        <v>1</v>
      </c>
      <c r="N298" s="190" t="s">
        <v>40</v>
      </c>
      <c r="O298" s="77"/>
      <c r="P298" s="191">
        <f>O298*H298</f>
        <v>0</v>
      </c>
      <c r="Q298" s="191">
        <v>0</v>
      </c>
      <c r="R298" s="191">
        <f>Q298*H298</f>
        <v>0</v>
      </c>
      <c r="S298" s="191">
        <v>0</v>
      </c>
      <c r="T298" s="192">
        <f>S298*H298</f>
        <v>0</v>
      </c>
      <c r="U298" s="38"/>
      <c r="V298" s="38"/>
      <c r="W298" s="38"/>
      <c r="X298" s="38"/>
      <c r="Y298" s="38"/>
      <c r="Z298" s="38"/>
      <c r="AA298" s="38"/>
      <c r="AB298" s="38"/>
      <c r="AC298" s="38"/>
      <c r="AD298" s="38"/>
      <c r="AE298" s="38"/>
      <c r="AR298" s="193" t="s">
        <v>108</v>
      </c>
      <c r="AT298" s="193" t="s">
        <v>259</v>
      </c>
      <c r="AU298" s="193" t="s">
        <v>82</v>
      </c>
      <c r="AY298" s="19" t="s">
        <v>257</v>
      </c>
      <c r="BE298" s="194">
        <f>IF(N298="základní",J298,0)</f>
        <v>0</v>
      </c>
      <c r="BF298" s="194">
        <f>IF(N298="snížená",J298,0)</f>
        <v>0</v>
      </c>
      <c r="BG298" s="194">
        <f>IF(N298="zákl. přenesená",J298,0)</f>
        <v>0</v>
      </c>
      <c r="BH298" s="194">
        <f>IF(N298="sníž. přenesená",J298,0)</f>
        <v>0</v>
      </c>
      <c r="BI298" s="194">
        <f>IF(N298="nulová",J298,0)</f>
        <v>0</v>
      </c>
      <c r="BJ298" s="19" t="s">
        <v>82</v>
      </c>
      <c r="BK298" s="194">
        <f>ROUND(I298*H298,2)</f>
        <v>0</v>
      </c>
      <c r="BL298" s="19" t="s">
        <v>108</v>
      </c>
      <c r="BM298" s="193" t="s">
        <v>1387</v>
      </c>
    </row>
    <row r="299" s="2" customFormat="1">
      <c r="A299" s="38"/>
      <c r="B299" s="39"/>
      <c r="C299" s="38"/>
      <c r="D299" s="196" t="s">
        <v>1062</v>
      </c>
      <c r="E299" s="38"/>
      <c r="F299" s="237" t="s">
        <v>2795</v>
      </c>
      <c r="G299" s="38"/>
      <c r="H299" s="38"/>
      <c r="I299" s="238"/>
      <c r="J299" s="38"/>
      <c r="K299" s="38"/>
      <c r="L299" s="39"/>
      <c r="M299" s="239"/>
      <c r="N299" s="240"/>
      <c r="O299" s="77"/>
      <c r="P299" s="77"/>
      <c r="Q299" s="77"/>
      <c r="R299" s="77"/>
      <c r="S299" s="77"/>
      <c r="T299" s="78"/>
      <c r="U299" s="38"/>
      <c r="V299" s="38"/>
      <c r="W299" s="38"/>
      <c r="X299" s="38"/>
      <c r="Y299" s="38"/>
      <c r="Z299" s="38"/>
      <c r="AA299" s="38"/>
      <c r="AB299" s="38"/>
      <c r="AC299" s="38"/>
      <c r="AD299" s="38"/>
      <c r="AE299" s="38"/>
      <c r="AT299" s="19" t="s">
        <v>1062</v>
      </c>
      <c r="AU299" s="19" t="s">
        <v>82</v>
      </c>
    </row>
    <row r="300" s="2" customFormat="1" ht="49.05" customHeight="1">
      <c r="A300" s="38"/>
      <c r="B300" s="181"/>
      <c r="C300" s="182" t="s">
        <v>860</v>
      </c>
      <c r="D300" s="182" t="s">
        <v>259</v>
      </c>
      <c r="E300" s="183" t="s">
        <v>2800</v>
      </c>
      <c r="F300" s="184" t="s">
        <v>2801</v>
      </c>
      <c r="G300" s="185" t="s">
        <v>2365</v>
      </c>
      <c r="H300" s="186">
        <v>7</v>
      </c>
      <c r="I300" s="187"/>
      <c r="J300" s="188">
        <f>ROUND(I300*H300,2)</f>
        <v>0</v>
      </c>
      <c r="K300" s="184" t="s">
        <v>2351</v>
      </c>
      <c r="L300" s="39"/>
      <c r="M300" s="189" t="s">
        <v>1</v>
      </c>
      <c r="N300" s="190" t="s">
        <v>40</v>
      </c>
      <c r="O300" s="77"/>
      <c r="P300" s="191">
        <f>O300*H300</f>
        <v>0</v>
      </c>
      <c r="Q300" s="191">
        <v>0</v>
      </c>
      <c r="R300" s="191">
        <f>Q300*H300</f>
        <v>0</v>
      </c>
      <c r="S300" s="191">
        <v>0</v>
      </c>
      <c r="T300" s="192">
        <f>S300*H300</f>
        <v>0</v>
      </c>
      <c r="U300" s="38"/>
      <c r="V300" s="38"/>
      <c r="W300" s="38"/>
      <c r="X300" s="38"/>
      <c r="Y300" s="38"/>
      <c r="Z300" s="38"/>
      <c r="AA300" s="38"/>
      <c r="AB300" s="38"/>
      <c r="AC300" s="38"/>
      <c r="AD300" s="38"/>
      <c r="AE300" s="38"/>
      <c r="AR300" s="193" t="s">
        <v>108</v>
      </c>
      <c r="AT300" s="193" t="s">
        <v>259</v>
      </c>
      <c r="AU300" s="193" t="s">
        <v>82</v>
      </c>
      <c r="AY300" s="19" t="s">
        <v>257</v>
      </c>
      <c r="BE300" s="194">
        <f>IF(N300="základní",J300,0)</f>
        <v>0</v>
      </c>
      <c r="BF300" s="194">
        <f>IF(N300="snížená",J300,0)</f>
        <v>0</v>
      </c>
      <c r="BG300" s="194">
        <f>IF(N300="zákl. přenesená",J300,0)</f>
        <v>0</v>
      </c>
      <c r="BH300" s="194">
        <f>IF(N300="sníž. přenesená",J300,0)</f>
        <v>0</v>
      </c>
      <c r="BI300" s="194">
        <f>IF(N300="nulová",J300,0)</f>
        <v>0</v>
      </c>
      <c r="BJ300" s="19" t="s">
        <v>82</v>
      </c>
      <c r="BK300" s="194">
        <f>ROUND(I300*H300,2)</f>
        <v>0</v>
      </c>
      <c r="BL300" s="19" t="s">
        <v>108</v>
      </c>
      <c r="BM300" s="193" t="s">
        <v>1396</v>
      </c>
    </row>
    <row r="301" s="2" customFormat="1">
      <c r="A301" s="38"/>
      <c r="B301" s="39"/>
      <c r="C301" s="38"/>
      <c r="D301" s="196" t="s">
        <v>1062</v>
      </c>
      <c r="E301" s="38"/>
      <c r="F301" s="237" t="s">
        <v>2795</v>
      </c>
      <c r="G301" s="38"/>
      <c r="H301" s="38"/>
      <c r="I301" s="238"/>
      <c r="J301" s="38"/>
      <c r="K301" s="38"/>
      <c r="L301" s="39"/>
      <c r="M301" s="239"/>
      <c r="N301" s="240"/>
      <c r="O301" s="77"/>
      <c r="P301" s="77"/>
      <c r="Q301" s="77"/>
      <c r="R301" s="77"/>
      <c r="S301" s="77"/>
      <c r="T301" s="78"/>
      <c r="U301" s="38"/>
      <c r="V301" s="38"/>
      <c r="W301" s="38"/>
      <c r="X301" s="38"/>
      <c r="Y301" s="38"/>
      <c r="Z301" s="38"/>
      <c r="AA301" s="38"/>
      <c r="AB301" s="38"/>
      <c r="AC301" s="38"/>
      <c r="AD301" s="38"/>
      <c r="AE301" s="38"/>
      <c r="AT301" s="19" t="s">
        <v>1062</v>
      </c>
      <c r="AU301" s="19" t="s">
        <v>82</v>
      </c>
    </row>
    <row r="302" s="2" customFormat="1" ht="37.8" customHeight="1">
      <c r="A302" s="38"/>
      <c r="B302" s="181"/>
      <c r="C302" s="182" t="s">
        <v>877</v>
      </c>
      <c r="D302" s="182" t="s">
        <v>259</v>
      </c>
      <c r="E302" s="183" t="s">
        <v>2802</v>
      </c>
      <c r="F302" s="184" t="s">
        <v>2803</v>
      </c>
      <c r="G302" s="185" t="s">
        <v>2365</v>
      </c>
      <c r="H302" s="186">
        <v>18</v>
      </c>
      <c r="I302" s="187"/>
      <c r="J302" s="188">
        <f>ROUND(I302*H302,2)</f>
        <v>0</v>
      </c>
      <c r="K302" s="184" t="s">
        <v>2351</v>
      </c>
      <c r="L302" s="39"/>
      <c r="M302" s="189" t="s">
        <v>1</v>
      </c>
      <c r="N302" s="190" t="s">
        <v>40</v>
      </c>
      <c r="O302" s="77"/>
      <c r="P302" s="191">
        <f>O302*H302</f>
        <v>0</v>
      </c>
      <c r="Q302" s="191">
        <v>0</v>
      </c>
      <c r="R302" s="191">
        <f>Q302*H302</f>
        <v>0</v>
      </c>
      <c r="S302" s="191">
        <v>0</v>
      </c>
      <c r="T302" s="192">
        <f>S302*H302</f>
        <v>0</v>
      </c>
      <c r="U302" s="38"/>
      <c r="V302" s="38"/>
      <c r="W302" s="38"/>
      <c r="X302" s="38"/>
      <c r="Y302" s="38"/>
      <c r="Z302" s="38"/>
      <c r="AA302" s="38"/>
      <c r="AB302" s="38"/>
      <c r="AC302" s="38"/>
      <c r="AD302" s="38"/>
      <c r="AE302" s="38"/>
      <c r="AR302" s="193" t="s">
        <v>108</v>
      </c>
      <c r="AT302" s="193" t="s">
        <v>259</v>
      </c>
      <c r="AU302" s="193" t="s">
        <v>82</v>
      </c>
      <c r="AY302" s="19" t="s">
        <v>257</v>
      </c>
      <c r="BE302" s="194">
        <f>IF(N302="základní",J302,0)</f>
        <v>0</v>
      </c>
      <c r="BF302" s="194">
        <f>IF(N302="snížená",J302,0)</f>
        <v>0</v>
      </c>
      <c r="BG302" s="194">
        <f>IF(N302="zákl. přenesená",J302,0)</f>
        <v>0</v>
      </c>
      <c r="BH302" s="194">
        <f>IF(N302="sníž. přenesená",J302,0)</f>
        <v>0</v>
      </c>
      <c r="BI302" s="194">
        <f>IF(N302="nulová",J302,0)</f>
        <v>0</v>
      </c>
      <c r="BJ302" s="19" t="s">
        <v>82</v>
      </c>
      <c r="BK302" s="194">
        <f>ROUND(I302*H302,2)</f>
        <v>0</v>
      </c>
      <c r="BL302" s="19" t="s">
        <v>108</v>
      </c>
      <c r="BM302" s="193" t="s">
        <v>1406</v>
      </c>
    </row>
    <row r="303" s="2" customFormat="1">
      <c r="A303" s="38"/>
      <c r="B303" s="39"/>
      <c r="C303" s="38"/>
      <c r="D303" s="196" t="s">
        <v>1062</v>
      </c>
      <c r="E303" s="38"/>
      <c r="F303" s="237" t="s">
        <v>2795</v>
      </c>
      <c r="G303" s="38"/>
      <c r="H303" s="38"/>
      <c r="I303" s="238"/>
      <c r="J303" s="38"/>
      <c r="K303" s="38"/>
      <c r="L303" s="39"/>
      <c r="M303" s="239"/>
      <c r="N303" s="240"/>
      <c r="O303" s="77"/>
      <c r="P303" s="77"/>
      <c r="Q303" s="77"/>
      <c r="R303" s="77"/>
      <c r="S303" s="77"/>
      <c r="T303" s="78"/>
      <c r="U303" s="38"/>
      <c r="V303" s="38"/>
      <c r="W303" s="38"/>
      <c r="X303" s="38"/>
      <c r="Y303" s="38"/>
      <c r="Z303" s="38"/>
      <c r="AA303" s="38"/>
      <c r="AB303" s="38"/>
      <c r="AC303" s="38"/>
      <c r="AD303" s="38"/>
      <c r="AE303" s="38"/>
      <c r="AT303" s="19" t="s">
        <v>1062</v>
      </c>
      <c r="AU303" s="19" t="s">
        <v>82</v>
      </c>
    </row>
    <row r="304" s="2" customFormat="1" ht="44.25" customHeight="1">
      <c r="A304" s="38"/>
      <c r="B304" s="181"/>
      <c r="C304" s="182" t="s">
        <v>886</v>
      </c>
      <c r="D304" s="182" t="s">
        <v>259</v>
      </c>
      <c r="E304" s="183" t="s">
        <v>2804</v>
      </c>
      <c r="F304" s="184" t="s">
        <v>2805</v>
      </c>
      <c r="G304" s="185" t="s">
        <v>2365</v>
      </c>
      <c r="H304" s="186">
        <v>5</v>
      </c>
      <c r="I304" s="187"/>
      <c r="J304" s="188">
        <f>ROUND(I304*H304,2)</f>
        <v>0</v>
      </c>
      <c r="K304" s="184" t="s">
        <v>2351</v>
      </c>
      <c r="L304" s="39"/>
      <c r="M304" s="189" t="s">
        <v>1</v>
      </c>
      <c r="N304" s="190" t="s">
        <v>40</v>
      </c>
      <c r="O304" s="77"/>
      <c r="P304" s="191">
        <f>O304*H304</f>
        <v>0</v>
      </c>
      <c r="Q304" s="191">
        <v>0</v>
      </c>
      <c r="R304" s="191">
        <f>Q304*H304</f>
        <v>0</v>
      </c>
      <c r="S304" s="191">
        <v>0</v>
      </c>
      <c r="T304" s="192">
        <f>S304*H304</f>
        <v>0</v>
      </c>
      <c r="U304" s="38"/>
      <c r="V304" s="38"/>
      <c r="W304" s="38"/>
      <c r="X304" s="38"/>
      <c r="Y304" s="38"/>
      <c r="Z304" s="38"/>
      <c r="AA304" s="38"/>
      <c r="AB304" s="38"/>
      <c r="AC304" s="38"/>
      <c r="AD304" s="38"/>
      <c r="AE304" s="38"/>
      <c r="AR304" s="193" t="s">
        <v>108</v>
      </c>
      <c r="AT304" s="193" t="s">
        <v>259</v>
      </c>
      <c r="AU304" s="193" t="s">
        <v>82</v>
      </c>
      <c r="AY304" s="19" t="s">
        <v>257</v>
      </c>
      <c r="BE304" s="194">
        <f>IF(N304="základní",J304,0)</f>
        <v>0</v>
      </c>
      <c r="BF304" s="194">
        <f>IF(N304="snížená",J304,0)</f>
        <v>0</v>
      </c>
      <c r="BG304" s="194">
        <f>IF(N304="zákl. přenesená",J304,0)</f>
        <v>0</v>
      </c>
      <c r="BH304" s="194">
        <f>IF(N304="sníž. přenesená",J304,0)</f>
        <v>0</v>
      </c>
      <c r="BI304" s="194">
        <f>IF(N304="nulová",J304,0)</f>
        <v>0</v>
      </c>
      <c r="BJ304" s="19" t="s">
        <v>82</v>
      </c>
      <c r="BK304" s="194">
        <f>ROUND(I304*H304,2)</f>
        <v>0</v>
      </c>
      <c r="BL304" s="19" t="s">
        <v>108</v>
      </c>
      <c r="BM304" s="193" t="s">
        <v>1416</v>
      </c>
    </row>
    <row r="305" s="2" customFormat="1">
      <c r="A305" s="38"/>
      <c r="B305" s="39"/>
      <c r="C305" s="38"/>
      <c r="D305" s="196" t="s">
        <v>1062</v>
      </c>
      <c r="E305" s="38"/>
      <c r="F305" s="237" t="s">
        <v>2795</v>
      </c>
      <c r="G305" s="38"/>
      <c r="H305" s="38"/>
      <c r="I305" s="238"/>
      <c r="J305" s="38"/>
      <c r="K305" s="38"/>
      <c r="L305" s="39"/>
      <c r="M305" s="239"/>
      <c r="N305" s="240"/>
      <c r="O305" s="77"/>
      <c r="P305" s="77"/>
      <c r="Q305" s="77"/>
      <c r="R305" s="77"/>
      <c r="S305" s="77"/>
      <c r="T305" s="78"/>
      <c r="U305" s="38"/>
      <c r="V305" s="38"/>
      <c r="W305" s="38"/>
      <c r="X305" s="38"/>
      <c r="Y305" s="38"/>
      <c r="Z305" s="38"/>
      <c r="AA305" s="38"/>
      <c r="AB305" s="38"/>
      <c r="AC305" s="38"/>
      <c r="AD305" s="38"/>
      <c r="AE305" s="38"/>
      <c r="AT305" s="19" t="s">
        <v>1062</v>
      </c>
      <c r="AU305" s="19" t="s">
        <v>82</v>
      </c>
    </row>
    <row r="306" s="2" customFormat="1" ht="44.25" customHeight="1">
      <c r="A306" s="38"/>
      <c r="B306" s="181"/>
      <c r="C306" s="182" t="s">
        <v>898</v>
      </c>
      <c r="D306" s="182" t="s">
        <v>259</v>
      </c>
      <c r="E306" s="183" t="s">
        <v>2806</v>
      </c>
      <c r="F306" s="184" t="s">
        <v>2807</v>
      </c>
      <c r="G306" s="185" t="s">
        <v>2365</v>
      </c>
      <c r="H306" s="186">
        <v>24</v>
      </c>
      <c r="I306" s="187"/>
      <c r="J306" s="188">
        <f>ROUND(I306*H306,2)</f>
        <v>0</v>
      </c>
      <c r="K306" s="184" t="s">
        <v>2351</v>
      </c>
      <c r="L306" s="39"/>
      <c r="M306" s="189" t="s">
        <v>1</v>
      </c>
      <c r="N306" s="190" t="s">
        <v>40</v>
      </c>
      <c r="O306" s="77"/>
      <c r="P306" s="191">
        <f>O306*H306</f>
        <v>0</v>
      </c>
      <c r="Q306" s="191">
        <v>0</v>
      </c>
      <c r="R306" s="191">
        <f>Q306*H306</f>
        <v>0</v>
      </c>
      <c r="S306" s="191">
        <v>0</v>
      </c>
      <c r="T306" s="192">
        <f>S306*H306</f>
        <v>0</v>
      </c>
      <c r="U306" s="38"/>
      <c r="V306" s="38"/>
      <c r="W306" s="38"/>
      <c r="X306" s="38"/>
      <c r="Y306" s="38"/>
      <c r="Z306" s="38"/>
      <c r="AA306" s="38"/>
      <c r="AB306" s="38"/>
      <c r="AC306" s="38"/>
      <c r="AD306" s="38"/>
      <c r="AE306" s="38"/>
      <c r="AR306" s="193" t="s">
        <v>108</v>
      </c>
      <c r="AT306" s="193" t="s">
        <v>259</v>
      </c>
      <c r="AU306" s="193" t="s">
        <v>82</v>
      </c>
      <c r="AY306" s="19" t="s">
        <v>257</v>
      </c>
      <c r="BE306" s="194">
        <f>IF(N306="základní",J306,0)</f>
        <v>0</v>
      </c>
      <c r="BF306" s="194">
        <f>IF(N306="snížená",J306,0)</f>
        <v>0</v>
      </c>
      <c r="BG306" s="194">
        <f>IF(N306="zákl. přenesená",J306,0)</f>
        <v>0</v>
      </c>
      <c r="BH306" s="194">
        <f>IF(N306="sníž. přenesená",J306,0)</f>
        <v>0</v>
      </c>
      <c r="BI306" s="194">
        <f>IF(N306="nulová",J306,0)</f>
        <v>0</v>
      </c>
      <c r="BJ306" s="19" t="s">
        <v>82</v>
      </c>
      <c r="BK306" s="194">
        <f>ROUND(I306*H306,2)</f>
        <v>0</v>
      </c>
      <c r="BL306" s="19" t="s">
        <v>108</v>
      </c>
      <c r="BM306" s="193" t="s">
        <v>1430</v>
      </c>
    </row>
    <row r="307" s="2" customFormat="1">
      <c r="A307" s="38"/>
      <c r="B307" s="39"/>
      <c r="C307" s="38"/>
      <c r="D307" s="196" t="s">
        <v>1062</v>
      </c>
      <c r="E307" s="38"/>
      <c r="F307" s="237" t="s">
        <v>2795</v>
      </c>
      <c r="G307" s="38"/>
      <c r="H307" s="38"/>
      <c r="I307" s="238"/>
      <c r="J307" s="38"/>
      <c r="K307" s="38"/>
      <c r="L307" s="39"/>
      <c r="M307" s="239"/>
      <c r="N307" s="240"/>
      <c r="O307" s="77"/>
      <c r="P307" s="77"/>
      <c r="Q307" s="77"/>
      <c r="R307" s="77"/>
      <c r="S307" s="77"/>
      <c r="T307" s="78"/>
      <c r="U307" s="38"/>
      <c r="V307" s="38"/>
      <c r="W307" s="38"/>
      <c r="X307" s="38"/>
      <c r="Y307" s="38"/>
      <c r="Z307" s="38"/>
      <c r="AA307" s="38"/>
      <c r="AB307" s="38"/>
      <c r="AC307" s="38"/>
      <c r="AD307" s="38"/>
      <c r="AE307" s="38"/>
      <c r="AT307" s="19" t="s">
        <v>1062</v>
      </c>
      <c r="AU307" s="19" t="s">
        <v>82</v>
      </c>
    </row>
    <row r="308" s="2" customFormat="1" ht="44.25" customHeight="1">
      <c r="A308" s="38"/>
      <c r="B308" s="181"/>
      <c r="C308" s="182" t="s">
        <v>907</v>
      </c>
      <c r="D308" s="182" t="s">
        <v>259</v>
      </c>
      <c r="E308" s="183" t="s">
        <v>2808</v>
      </c>
      <c r="F308" s="184" t="s">
        <v>2809</v>
      </c>
      <c r="G308" s="185" t="s">
        <v>2365</v>
      </c>
      <c r="H308" s="186">
        <v>5</v>
      </c>
      <c r="I308" s="187"/>
      <c r="J308" s="188">
        <f>ROUND(I308*H308,2)</f>
        <v>0</v>
      </c>
      <c r="K308" s="184" t="s">
        <v>2351</v>
      </c>
      <c r="L308" s="39"/>
      <c r="M308" s="189" t="s">
        <v>1</v>
      </c>
      <c r="N308" s="190" t="s">
        <v>40</v>
      </c>
      <c r="O308" s="77"/>
      <c r="P308" s="191">
        <f>O308*H308</f>
        <v>0</v>
      </c>
      <c r="Q308" s="191">
        <v>0</v>
      </c>
      <c r="R308" s="191">
        <f>Q308*H308</f>
        <v>0</v>
      </c>
      <c r="S308" s="191">
        <v>0</v>
      </c>
      <c r="T308" s="192">
        <f>S308*H308</f>
        <v>0</v>
      </c>
      <c r="U308" s="38"/>
      <c r="V308" s="38"/>
      <c r="W308" s="38"/>
      <c r="X308" s="38"/>
      <c r="Y308" s="38"/>
      <c r="Z308" s="38"/>
      <c r="AA308" s="38"/>
      <c r="AB308" s="38"/>
      <c r="AC308" s="38"/>
      <c r="AD308" s="38"/>
      <c r="AE308" s="38"/>
      <c r="AR308" s="193" t="s">
        <v>108</v>
      </c>
      <c r="AT308" s="193" t="s">
        <v>259</v>
      </c>
      <c r="AU308" s="193" t="s">
        <v>82</v>
      </c>
      <c r="AY308" s="19" t="s">
        <v>257</v>
      </c>
      <c r="BE308" s="194">
        <f>IF(N308="základní",J308,0)</f>
        <v>0</v>
      </c>
      <c r="BF308" s="194">
        <f>IF(N308="snížená",J308,0)</f>
        <v>0</v>
      </c>
      <c r="BG308" s="194">
        <f>IF(N308="zákl. přenesená",J308,0)</f>
        <v>0</v>
      </c>
      <c r="BH308" s="194">
        <f>IF(N308="sníž. přenesená",J308,0)</f>
        <v>0</v>
      </c>
      <c r="BI308" s="194">
        <f>IF(N308="nulová",J308,0)</f>
        <v>0</v>
      </c>
      <c r="BJ308" s="19" t="s">
        <v>82</v>
      </c>
      <c r="BK308" s="194">
        <f>ROUND(I308*H308,2)</f>
        <v>0</v>
      </c>
      <c r="BL308" s="19" t="s">
        <v>108</v>
      </c>
      <c r="BM308" s="193" t="s">
        <v>1443</v>
      </c>
    </row>
    <row r="309" s="2" customFormat="1">
      <c r="A309" s="38"/>
      <c r="B309" s="39"/>
      <c r="C309" s="38"/>
      <c r="D309" s="196" t="s">
        <v>1062</v>
      </c>
      <c r="E309" s="38"/>
      <c r="F309" s="237" t="s">
        <v>2795</v>
      </c>
      <c r="G309" s="38"/>
      <c r="H309" s="38"/>
      <c r="I309" s="238"/>
      <c r="J309" s="38"/>
      <c r="K309" s="38"/>
      <c r="L309" s="39"/>
      <c r="M309" s="239"/>
      <c r="N309" s="240"/>
      <c r="O309" s="77"/>
      <c r="P309" s="77"/>
      <c r="Q309" s="77"/>
      <c r="R309" s="77"/>
      <c r="S309" s="77"/>
      <c r="T309" s="78"/>
      <c r="U309" s="38"/>
      <c r="V309" s="38"/>
      <c r="W309" s="38"/>
      <c r="X309" s="38"/>
      <c r="Y309" s="38"/>
      <c r="Z309" s="38"/>
      <c r="AA309" s="38"/>
      <c r="AB309" s="38"/>
      <c r="AC309" s="38"/>
      <c r="AD309" s="38"/>
      <c r="AE309" s="38"/>
      <c r="AT309" s="19" t="s">
        <v>1062</v>
      </c>
      <c r="AU309" s="19" t="s">
        <v>82</v>
      </c>
    </row>
    <row r="310" s="2" customFormat="1" ht="33" customHeight="1">
      <c r="A310" s="38"/>
      <c r="B310" s="181"/>
      <c r="C310" s="182" t="s">
        <v>915</v>
      </c>
      <c r="D310" s="182" t="s">
        <v>259</v>
      </c>
      <c r="E310" s="183" t="s">
        <v>2810</v>
      </c>
      <c r="F310" s="184" t="s">
        <v>2811</v>
      </c>
      <c r="G310" s="185" t="s">
        <v>2365</v>
      </c>
      <c r="H310" s="186">
        <v>5</v>
      </c>
      <c r="I310" s="187"/>
      <c r="J310" s="188">
        <f>ROUND(I310*H310,2)</f>
        <v>0</v>
      </c>
      <c r="K310" s="184" t="s">
        <v>2351</v>
      </c>
      <c r="L310" s="39"/>
      <c r="M310" s="189" t="s">
        <v>1</v>
      </c>
      <c r="N310" s="190" t="s">
        <v>40</v>
      </c>
      <c r="O310" s="77"/>
      <c r="P310" s="191">
        <f>O310*H310</f>
        <v>0</v>
      </c>
      <c r="Q310" s="191">
        <v>0</v>
      </c>
      <c r="R310" s="191">
        <f>Q310*H310</f>
        <v>0</v>
      </c>
      <c r="S310" s="191">
        <v>0</v>
      </c>
      <c r="T310" s="192">
        <f>S310*H310</f>
        <v>0</v>
      </c>
      <c r="U310" s="38"/>
      <c r="V310" s="38"/>
      <c r="W310" s="38"/>
      <c r="X310" s="38"/>
      <c r="Y310" s="38"/>
      <c r="Z310" s="38"/>
      <c r="AA310" s="38"/>
      <c r="AB310" s="38"/>
      <c r="AC310" s="38"/>
      <c r="AD310" s="38"/>
      <c r="AE310" s="38"/>
      <c r="AR310" s="193" t="s">
        <v>108</v>
      </c>
      <c r="AT310" s="193" t="s">
        <v>259</v>
      </c>
      <c r="AU310" s="193" t="s">
        <v>82</v>
      </c>
      <c r="AY310" s="19" t="s">
        <v>257</v>
      </c>
      <c r="BE310" s="194">
        <f>IF(N310="základní",J310,0)</f>
        <v>0</v>
      </c>
      <c r="BF310" s="194">
        <f>IF(N310="snížená",J310,0)</f>
        <v>0</v>
      </c>
      <c r="BG310" s="194">
        <f>IF(N310="zákl. přenesená",J310,0)</f>
        <v>0</v>
      </c>
      <c r="BH310" s="194">
        <f>IF(N310="sníž. přenesená",J310,0)</f>
        <v>0</v>
      </c>
      <c r="BI310" s="194">
        <f>IF(N310="nulová",J310,0)</f>
        <v>0</v>
      </c>
      <c r="BJ310" s="19" t="s">
        <v>82</v>
      </c>
      <c r="BK310" s="194">
        <f>ROUND(I310*H310,2)</f>
        <v>0</v>
      </c>
      <c r="BL310" s="19" t="s">
        <v>108</v>
      </c>
      <c r="BM310" s="193" t="s">
        <v>1456</v>
      </c>
    </row>
    <row r="311" s="2" customFormat="1">
      <c r="A311" s="38"/>
      <c r="B311" s="39"/>
      <c r="C311" s="38"/>
      <c r="D311" s="196" t="s">
        <v>1062</v>
      </c>
      <c r="E311" s="38"/>
      <c r="F311" s="237" t="s">
        <v>2795</v>
      </c>
      <c r="G311" s="38"/>
      <c r="H311" s="38"/>
      <c r="I311" s="238"/>
      <c r="J311" s="38"/>
      <c r="K311" s="38"/>
      <c r="L311" s="39"/>
      <c r="M311" s="239"/>
      <c r="N311" s="240"/>
      <c r="O311" s="77"/>
      <c r="P311" s="77"/>
      <c r="Q311" s="77"/>
      <c r="R311" s="77"/>
      <c r="S311" s="77"/>
      <c r="T311" s="78"/>
      <c r="U311" s="38"/>
      <c r="V311" s="38"/>
      <c r="W311" s="38"/>
      <c r="X311" s="38"/>
      <c r="Y311" s="38"/>
      <c r="Z311" s="38"/>
      <c r="AA311" s="38"/>
      <c r="AB311" s="38"/>
      <c r="AC311" s="38"/>
      <c r="AD311" s="38"/>
      <c r="AE311" s="38"/>
      <c r="AT311" s="19" t="s">
        <v>1062</v>
      </c>
      <c r="AU311" s="19" t="s">
        <v>82</v>
      </c>
    </row>
    <row r="312" s="2" customFormat="1" ht="33" customHeight="1">
      <c r="A312" s="38"/>
      <c r="B312" s="181"/>
      <c r="C312" s="182" t="s">
        <v>922</v>
      </c>
      <c r="D312" s="182" t="s">
        <v>259</v>
      </c>
      <c r="E312" s="183" t="s">
        <v>2812</v>
      </c>
      <c r="F312" s="184" t="s">
        <v>2708</v>
      </c>
      <c r="G312" s="185" t="s">
        <v>2365</v>
      </c>
      <c r="H312" s="186">
        <v>170</v>
      </c>
      <c r="I312" s="187"/>
      <c r="J312" s="188">
        <f>ROUND(I312*H312,2)</f>
        <v>0</v>
      </c>
      <c r="K312" s="184" t="s">
        <v>2351</v>
      </c>
      <c r="L312" s="39"/>
      <c r="M312" s="189" t="s">
        <v>1</v>
      </c>
      <c r="N312" s="190" t="s">
        <v>40</v>
      </c>
      <c r="O312" s="77"/>
      <c r="P312" s="191">
        <f>O312*H312</f>
        <v>0</v>
      </c>
      <c r="Q312" s="191">
        <v>0</v>
      </c>
      <c r="R312" s="191">
        <f>Q312*H312</f>
        <v>0</v>
      </c>
      <c r="S312" s="191">
        <v>0</v>
      </c>
      <c r="T312" s="192">
        <f>S312*H312</f>
        <v>0</v>
      </c>
      <c r="U312" s="38"/>
      <c r="V312" s="38"/>
      <c r="W312" s="38"/>
      <c r="X312" s="38"/>
      <c r="Y312" s="38"/>
      <c r="Z312" s="38"/>
      <c r="AA312" s="38"/>
      <c r="AB312" s="38"/>
      <c r="AC312" s="38"/>
      <c r="AD312" s="38"/>
      <c r="AE312" s="38"/>
      <c r="AR312" s="193" t="s">
        <v>108</v>
      </c>
      <c r="AT312" s="193" t="s">
        <v>259</v>
      </c>
      <c r="AU312" s="193" t="s">
        <v>82</v>
      </c>
      <c r="AY312" s="19" t="s">
        <v>257</v>
      </c>
      <c r="BE312" s="194">
        <f>IF(N312="základní",J312,0)</f>
        <v>0</v>
      </c>
      <c r="BF312" s="194">
        <f>IF(N312="snížená",J312,0)</f>
        <v>0</v>
      </c>
      <c r="BG312" s="194">
        <f>IF(N312="zákl. přenesená",J312,0)</f>
        <v>0</v>
      </c>
      <c r="BH312" s="194">
        <f>IF(N312="sníž. přenesená",J312,0)</f>
        <v>0</v>
      </c>
      <c r="BI312" s="194">
        <f>IF(N312="nulová",J312,0)</f>
        <v>0</v>
      </c>
      <c r="BJ312" s="19" t="s">
        <v>82</v>
      </c>
      <c r="BK312" s="194">
        <f>ROUND(I312*H312,2)</f>
        <v>0</v>
      </c>
      <c r="BL312" s="19" t="s">
        <v>108</v>
      </c>
      <c r="BM312" s="193" t="s">
        <v>1468</v>
      </c>
    </row>
    <row r="313" s="2" customFormat="1">
      <c r="A313" s="38"/>
      <c r="B313" s="39"/>
      <c r="C313" s="38"/>
      <c r="D313" s="196" t="s">
        <v>1062</v>
      </c>
      <c r="E313" s="38"/>
      <c r="F313" s="237" t="s">
        <v>2795</v>
      </c>
      <c r="G313" s="38"/>
      <c r="H313" s="38"/>
      <c r="I313" s="238"/>
      <c r="J313" s="38"/>
      <c r="K313" s="38"/>
      <c r="L313" s="39"/>
      <c r="M313" s="239"/>
      <c r="N313" s="240"/>
      <c r="O313" s="77"/>
      <c r="P313" s="77"/>
      <c r="Q313" s="77"/>
      <c r="R313" s="77"/>
      <c r="S313" s="77"/>
      <c r="T313" s="78"/>
      <c r="U313" s="38"/>
      <c r="V313" s="38"/>
      <c r="W313" s="38"/>
      <c r="X313" s="38"/>
      <c r="Y313" s="38"/>
      <c r="Z313" s="38"/>
      <c r="AA313" s="38"/>
      <c r="AB313" s="38"/>
      <c r="AC313" s="38"/>
      <c r="AD313" s="38"/>
      <c r="AE313" s="38"/>
      <c r="AT313" s="19" t="s">
        <v>1062</v>
      </c>
      <c r="AU313" s="19" t="s">
        <v>82</v>
      </c>
    </row>
    <row r="314" s="2" customFormat="1" ht="21.75" customHeight="1">
      <c r="A314" s="38"/>
      <c r="B314" s="181"/>
      <c r="C314" s="182" t="s">
        <v>930</v>
      </c>
      <c r="D314" s="182" t="s">
        <v>259</v>
      </c>
      <c r="E314" s="183" t="s">
        <v>2813</v>
      </c>
      <c r="F314" s="184" t="s">
        <v>2732</v>
      </c>
      <c r="G314" s="185" t="s">
        <v>2365</v>
      </c>
      <c r="H314" s="186">
        <v>205</v>
      </c>
      <c r="I314" s="187"/>
      <c r="J314" s="188">
        <f>ROUND(I314*H314,2)</f>
        <v>0</v>
      </c>
      <c r="K314" s="184" t="s">
        <v>2351</v>
      </c>
      <c r="L314" s="39"/>
      <c r="M314" s="189" t="s">
        <v>1</v>
      </c>
      <c r="N314" s="190" t="s">
        <v>40</v>
      </c>
      <c r="O314" s="77"/>
      <c r="P314" s="191">
        <f>O314*H314</f>
        <v>0</v>
      </c>
      <c r="Q314" s="191">
        <v>0</v>
      </c>
      <c r="R314" s="191">
        <f>Q314*H314</f>
        <v>0</v>
      </c>
      <c r="S314" s="191">
        <v>0</v>
      </c>
      <c r="T314" s="192">
        <f>S314*H314</f>
        <v>0</v>
      </c>
      <c r="U314" s="38"/>
      <c r="V314" s="38"/>
      <c r="W314" s="38"/>
      <c r="X314" s="38"/>
      <c r="Y314" s="38"/>
      <c r="Z314" s="38"/>
      <c r="AA314" s="38"/>
      <c r="AB314" s="38"/>
      <c r="AC314" s="38"/>
      <c r="AD314" s="38"/>
      <c r="AE314" s="38"/>
      <c r="AR314" s="193" t="s">
        <v>108</v>
      </c>
      <c r="AT314" s="193" t="s">
        <v>259</v>
      </c>
      <c r="AU314" s="193" t="s">
        <v>82</v>
      </c>
      <c r="AY314" s="19" t="s">
        <v>257</v>
      </c>
      <c r="BE314" s="194">
        <f>IF(N314="základní",J314,0)</f>
        <v>0</v>
      </c>
      <c r="BF314" s="194">
        <f>IF(N314="snížená",J314,0)</f>
        <v>0</v>
      </c>
      <c r="BG314" s="194">
        <f>IF(N314="zákl. přenesená",J314,0)</f>
        <v>0</v>
      </c>
      <c r="BH314" s="194">
        <f>IF(N314="sníž. přenesená",J314,0)</f>
        <v>0</v>
      </c>
      <c r="BI314" s="194">
        <f>IF(N314="nulová",J314,0)</f>
        <v>0</v>
      </c>
      <c r="BJ314" s="19" t="s">
        <v>82</v>
      </c>
      <c r="BK314" s="194">
        <f>ROUND(I314*H314,2)</f>
        <v>0</v>
      </c>
      <c r="BL314" s="19" t="s">
        <v>108</v>
      </c>
      <c r="BM314" s="193" t="s">
        <v>1486</v>
      </c>
    </row>
    <row r="315" s="2" customFormat="1">
      <c r="A315" s="38"/>
      <c r="B315" s="39"/>
      <c r="C315" s="38"/>
      <c r="D315" s="196" t="s">
        <v>1062</v>
      </c>
      <c r="E315" s="38"/>
      <c r="F315" s="237" t="s">
        <v>2795</v>
      </c>
      <c r="G315" s="38"/>
      <c r="H315" s="38"/>
      <c r="I315" s="238"/>
      <c r="J315" s="38"/>
      <c r="K315" s="38"/>
      <c r="L315" s="39"/>
      <c r="M315" s="239"/>
      <c r="N315" s="240"/>
      <c r="O315" s="77"/>
      <c r="P315" s="77"/>
      <c r="Q315" s="77"/>
      <c r="R315" s="77"/>
      <c r="S315" s="77"/>
      <c r="T315" s="78"/>
      <c r="U315" s="38"/>
      <c r="V315" s="38"/>
      <c r="W315" s="38"/>
      <c r="X315" s="38"/>
      <c r="Y315" s="38"/>
      <c r="Z315" s="38"/>
      <c r="AA315" s="38"/>
      <c r="AB315" s="38"/>
      <c r="AC315" s="38"/>
      <c r="AD315" s="38"/>
      <c r="AE315" s="38"/>
      <c r="AT315" s="19" t="s">
        <v>1062</v>
      </c>
      <c r="AU315" s="19" t="s">
        <v>82</v>
      </c>
    </row>
    <row r="316" s="2" customFormat="1" ht="16.5" customHeight="1">
      <c r="A316" s="38"/>
      <c r="B316" s="181"/>
      <c r="C316" s="182" t="s">
        <v>934</v>
      </c>
      <c r="D316" s="182" t="s">
        <v>259</v>
      </c>
      <c r="E316" s="183" t="s">
        <v>2814</v>
      </c>
      <c r="F316" s="184" t="s">
        <v>2736</v>
      </c>
      <c r="G316" s="185" t="s">
        <v>2365</v>
      </c>
      <c r="H316" s="186">
        <v>1015</v>
      </c>
      <c r="I316" s="187"/>
      <c r="J316" s="188">
        <f>ROUND(I316*H316,2)</f>
        <v>0</v>
      </c>
      <c r="K316" s="184" t="s">
        <v>2351</v>
      </c>
      <c r="L316" s="39"/>
      <c r="M316" s="189" t="s">
        <v>1</v>
      </c>
      <c r="N316" s="190" t="s">
        <v>40</v>
      </c>
      <c r="O316" s="77"/>
      <c r="P316" s="191">
        <f>O316*H316</f>
        <v>0</v>
      </c>
      <c r="Q316" s="191">
        <v>0</v>
      </c>
      <c r="R316" s="191">
        <f>Q316*H316</f>
        <v>0</v>
      </c>
      <c r="S316" s="191">
        <v>0</v>
      </c>
      <c r="T316" s="192">
        <f>S316*H316</f>
        <v>0</v>
      </c>
      <c r="U316" s="38"/>
      <c r="V316" s="38"/>
      <c r="W316" s="38"/>
      <c r="X316" s="38"/>
      <c r="Y316" s="38"/>
      <c r="Z316" s="38"/>
      <c r="AA316" s="38"/>
      <c r="AB316" s="38"/>
      <c r="AC316" s="38"/>
      <c r="AD316" s="38"/>
      <c r="AE316" s="38"/>
      <c r="AR316" s="193" t="s">
        <v>108</v>
      </c>
      <c r="AT316" s="193" t="s">
        <v>259</v>
      </c>
      <c r="AU316" s="193" t="s">
        <v>82</v>
      </c>
      <c r="AY316" s="19" t="s">
        <v>257</v>
      </c>
      <c r="BE316" s="194">
        <f>IF(N316="základní",J316,0)</f>
        <v>0</v>
      </c>
      <c r="BF316" s="194">
        <f>IF(N316="snížená",J316,0)</f>
        <v>0</v>
      </c>
      <c r="BG316" s="194">
        <f>IF(N316="zákl. přenesená",J316,0)</f>
        <v>0</v>
      </c>
      <c r="BH316" s="194">
        <f>IF(N316="sníž. přenesená",J316,0)</f>
        <v>0</v>
      </c>
      <c r="BI316" s="194">
        <f>IF(N316="nulová",J316,0)</f>
        <v>0</v>
      </c>
      <c r="BJ316" s="19" t="s">
        <v>82</v>
      </c>
      <c r="BK316" s="194">
        <f>ROUND(I316*H316,2)</f>
        <v>0</v>
      </c>
      <c r="BL316" s="19" t="s">
        <v>108</v>
      </c>
      <c r="BM316" s="193" t="s">
        <v>1505</v>
      </c>
    </row>
    <row r="317" s="2" customFormat="1">
      <c r="A317" s="38"/>
      <c r="B317" s="39"/>
      <c r="C317" s="38"/>
      <c r="D317" s="196" t="s">
        <v>1062</v>
      </c>
      <c r="E317" s="38"/>
      <c r="F317" s="237" t="s">
        <v>2795</v>
      </c>
      <c r="G317" s="38"/>
      <c r="H317" s="38"/>
      <c r="I317" s="238"/>
      <c r="J317" s="38"/>
      <c r="K317" s="38"/>
      <c r="L317" s="39"/>
      <c r="M317" s="239"/>
      <c r="N317" s="240"/>
      <c r="O317" s="77"/>
      <c r="P317" s="77"/>
      <c r="Q317" s="77"/>
      <c r="R317" s="77"/>
      <c r="S317" s="77"/>
      <c r="T317" s="78"/>
      <c r="U317" s="38"/>
      <c r="V317" s="38"/>
      <c r="W317" s="38"/>
      <c r="X317" s="38"/>
      <c r="Y317" s="38"/>
      <c r="Z317" s="38"/>
      <c r="AA317" s="38"/>
      <c r="AB317" s="38"/>
      <c r="AC317" s="38"/>
      <c r="AD317" s="38"/>
      <c r="AE317" s="38"/>
      <c r="AT317" s="19" t="s">
        <v>1062</v>
      </c>
      <c r="AU317" s="19" t="s">
        <v>82</v>
      </c>
    </row>
    <row r="318" s="2" customFormat="1" ht="24.15" customHeight="1">
      <c r="A318" s="38"/>
      <c r="B318" s="181"/>
      <c r="C318" s="182" t="s">
        <v>940</v>
      </c>
      <c r="D318" s="182" t="s">
        <v>259</v>
      </c>
      <c r="E318" s="183" t="s">
        <v>2815</v>
      </c>
      <c r="F318" s="184" t="s">
        <v>2816</v>
      </c>
      <c r="G318" s="185" t="s">
        <v>2365</v>
      </c>
      <c r="H318" s="186">
        <v>16</v>
      </c>
      <c r="I318" s="187"/>
      <c r="J318" s="188">
        <f>ROUND(I318*H318,2)</f>
        <v>0</v>
      </c>
      <c r="K318" s="184" t="s">
        <v>2351</v>
      </c>
      <c r="L318" s="39"/>
      <c r="M318" s="189" t="s">
        <v>1</v>
      </c>
      <c r="N318" s="190" t="s">
        <v>40</v>
      </c>
      <c r="O318" s="77"/>
      <c r="P318" s="191">
        <f>O318*H318</f>
        <v>0</v>
      </c>
      <c r="Q318" s="191">
        <v>0</v>
      </c>
      <c r="R318" s="191">
        <f>Q318*H318</f>
        <v>0</v>
      </c>
      <c r="S318" s="191">
        <v>0</v>
      </c>
      <c r="T318" s="192">
        <f>S318*H318</f>
        <v>0</v>
      </c>
      <c r="U318" s="38"/>
      <c r="V318" s="38"/>
      <c r="W318" s="38"/>
      <c r="X318" s="38"/>
      <c r="Y318" s="38"/>
      <c r="Z318" s="38"/>
      <c r="AA318" s="38"/>
      <c r="AB318" s="38"/>
      <c r="AC318" s="38"/>
      <c r="AD318" s="38"/>
      <c r="AE318" s="38"/>
      <c r="AR318" s="193" t="s">
        <v>108</v>
      </c>
      <c r="AT318" s="193" t="s">
        <v>259</v>
      </c>
      <c r="AU318" s="193" t="s">
        <v>82</v>
      </c>
      <c r="AY318" s="19" t="s">
        <v>257</v>
      </c>
      <c r="BE318" s="194">
        <f>IF(N318="základní",J318,0)</f>
        <v>0</v>
      </c>
      <c r="BF318" s="194">
        <f>IF(N318="snížená",J318,0)</f>
        <v>0</v>
      </c>
      <c r="BG318" s="194">
        <f>IF(N318="zákl. přenesená",J318,0)</f>
        <v>0</v>
      </c>
      <c r="BH318" s="194">
        <f>IF(N318="sníž. přenesená",J318,0)</f>
        <v>0</v>
      </c>
      <c r="BI318" s="194">
        <f>IF(N318="nulová",J318,0)</f>
        <v>0</v>
      </c>
      <c r="BJ318" s="19" t="s">
        <v>82</v>
      </c>
      <c r="BK318" s="194">
        <f>ROUND(I318*H318,2)</f>
        <v>0</v>
      </c>
      <c r="BL318" s="19" t="s">
        <v>108</v>
      </c>
      <c r="BM318" s="193" t="s">
        <v>1521</v>
      </c>
    </row>
    <row r="319" s="2" customFormat="1">
      <c r="A319" s="38"/>
      <c r="B319" s="39"/>
      <c r="C319" s="38"/>
      <c r="D319" s="196" t="s">
        <v>1062</v>
      </c>
      <c r="E319" s="38"/>
      <c r="F319" s="237" t="s">
        <v>2795</v>
      </c>
      <c r="G319" s="38"/>
      <c r="H319" s="38"/>
      <c r="I319" s="238"/>
      <c r="J319" s="38"/>
      <c r="K319" s="38"/>
      <c r="L319" s="39"/>
      <c r="M319" s="239"/>
      <c r="N319" s="240"/>
      <c r="O319" s="77"/>
      <c r="P319" s="77"/>
      <c r="Q319" s="77"/>
      <c r="R319" s="77"/>
      <c r="S319" s="77"/>
      <c r="T319" s="78"/>
      <c r="U319" s="38"/>
      <c r="V319" s="38"/>
      <c r="W319" s="38"/>
      <c r="X319" s="38"/>
      <c r="Y319" s="38"/>
      <c r="Z319" s="38"/>
      <c r="AA319" s="38"/>
      <c r="AB319" s="38"/>
      <c r="AC319" s="38"/>
      <c r="AD319" s="38"/>
      <c r="AE319" s="38"/>
      <c r="AT319" s="19" t="s">
        <v>1062</v>
      </c>
      <c r="AU319" s="19" t="s">
        <v>82</v>
      </c>
    </row>
    <row r="320" s="2" customFormat="1" ht="24.15" customHeight="1">
      <c r="A320" s="38"/>
      <c r="B320" s="181"/>
      <c r="C320" s="182" t="s">
        <v>944</v>
      </c>
      <c r="D320" s="182" t="s">
        <v>259</v>
      </c>
      <c r="E320" s="183" t="s">
        <v>2817</v>
      </c>
      <c r="F320" s="184" t="s">
        <v>2818</v>
      </c>
      <c r="G320" s="185" t="s">
        <v>2365</v>
      </c>
      <c r="H320" s="186">
        <v>7</v>
      </c>
      <c r="I320" s="187"/>
      <c r="J320" s="188">
        <f>ROUND(I320*H320,2)</f>
        <v>0</v>
      </c>
      <c r="K320" s="184" t="s">
        <v>2351</v>
      </c>
      <c r="L320" s="39"/>
      <c r="M320" s="189" t="s">
        <v>1</v>
      </c>
      <c r="N320" s="190" t="s">
        <v>40</v>
      </c>
      <c r="O320" s="77"/>
      <c r="P320" s="191">
        <f>O320*H320</f>
        <v>0</v>
      </c>
      <c r="Q320" s="191">
        <v>0</v>
      </c>
      <c r="R320" s="191">
        <f>Q320*H320</f>
        <v>0</v>
      </c>
      <c r="S320" s="191">
        <v>0</v>
      </c>
      <c r="T320" s="192">
        <f>S320*H320</f>
        <v>0</v>
      </c>
      <c r="U320" s="38"/>
      <c r="V320" s="38"/>
      <c r="W320" s="38"/>
      <c r="X320" s="38"/>
      <c r="Y320" s="38"/>
      <c r="Z320" s="38"/>
      <c r="AA320" s="38"/>
      <c r="AB320" s="38"/>
      <c r="AC320" s="38"/>
      <c r="AD320" s="38"/>
      <c r="AE320" s="38"/>
      <c r="AR320" s="193" t="s">
        <v>108</v>
      </c>
      <c r="AT320" s="193" t="s">
        <v>259</v>
      </c>
      <c r="AU320" s="193" t="s">
        <v>82</v>
      </c>
      <c r="AY320" s="19" t="s">
        <v>257</v>
      </c>
      <c r="BE320" s="194">
        <f>IF(N320="základní",J320,0)</f>
        <v>0</v>
      </c>
      <c r="BF320" s="194">
        <f>IF(N320="snížená",J320,0)</f>
        <v>0</v>
      </c>
      <c r="BG320" s="194">
        <f>IF(N320="zákl. přenesená",J320,0)</f>
        <v>0</v>
      </c>
      <c r="BH320" s="194">
        <f>IF(N320="sníž. přenesená",J320,0)</f>
        <v>0</v>
      </c>
      <c r="BI320" s="194">
        <f>IF(N320="nulová",J320,0)</f>
        <v>0</v>
      </c>
      <c r="BJ320" s="19" t="s">
        <v>82</v>
      </c>
      <c r="BK320" s="194">
        <f>ROUND(I320*H320,2)</f>
        <v>0</v>
      </c>
      <c r="BL320" s="19" t="s">
        <v>108</v>
      </c>
      <c r="BM320" s="193" t="s">
        <v>1529</v>
      </c>
    </row>
    <row r="321" s="2" customFormat="1">
      <c r="A321" s="38"/>
      <c r="B321" s="39"/>
      <c r="C321" s="38"/>
      <c r="D321" s="196" t="s">
        <v>1062</v>
      </c>
      <c r="E321" s="38"/>
      <c r="F321" s="237" t="s">
        <v>2795</v>
      </c>
      <c r="G321" s="38"/>
      <c r="H321" s="38"/>
      <c r="I321" s="238"/>
      <c r="J321" s="38"/>
      <c r="K321" s="38"/>
      <c r="L321" s="39"/>
      <c r="M321" s="239"/>
      <c r="N321" s="240"/>
      <c r="O321" s="77"/>
      <c r="P321" s="77"/>
      <c r="Q321" s="77"/>
      <c r="R321" s="77"/>
      <c r="S321" s="77"/>
      <c r="T321" s="78"/>
      <c r="U321" s="38"/>
      <c r="V321" s="38"/>
      <c r="W321" s="38"/>
      <c r="X321" s="38"/>
      <c r="Y321" s="38"/>
      <c r="Z321" s="38"/>
      <c r="AA321" s="38"/>
      <c r="AB321" s="38"/>
      <c r="AC321" s="38"/>
      <c r="AD321" s="38"/>
      <c r="AE321" s="38"/>
      <c r="AT321" s="19" t="s">
        <v>1062</v>
      </c>
      <c r="AU321" s="19" t="s">
        <v>82</v>
      </c>
    </row>
    <row r="322" s="2" customFormat="1" ht="24.15" customHeight="1">
      <c r="A322" s="38"/>
      <c r="B322" s="181"/>
      <c r="C322" s="182" t="s">
        <v>953</v>
      </c>
      <c r="D322" s="182" t="s">
        <v>259</v>
      </c>
      <c r="E322" s="183" t="s">
        <v>2819</v>
      </c>
      <c r="F322" s="184" t="s">
        <v>2820</v>
      </c>
      <c r="G322" s="185" t="s">
        <v>2365</v>
      </c>
      <c r="H322" s="186">
        <v>8</v>
      </c>
      <c r="I322" s="187"/>
      <c r="J322" s="188">
        <f>ROUND(I322*H322,2)</f>
        <v>0</v>
      </c>
      <c r="K322" s="184" t="s">
        <v>2351</v>
      </c>
      <c r="L322" s="39"/>
      <c r="M322" s="189" t="s">
        <v>1</v>
      </c>
      <c r="N322" s="190" t="s">
        <v>40</v>
      </c>
      <c r="O322" s="77"/>
      <c r="P322" s="191">
        <f>O322*H322</f>
        <v>0</v>
      </c>
      <c r="Q322" s="191">
        <v>0</v>
      </c>
      <c r="R322" s="191">
        <f>Q322*H322</f>
        <v>0</v>
      </c>
      <c r="S322" s="191">
        <v>0</v>
      </c>
      <c r="T322" s="192">
        <f>S322*H322</f>
        <v>0</v>
      </c>
      <c r="U322" s="38"/>
      <c r="V322" s="38"/>
      <c r="W322" s="38"/>
      <c r="X322" s="38"/>
      <c r="Y322" s="38"/>
      <c r="Z322" s="38"/>
      <c r="AA322" s="38"/>
      <c r="AB322" s="38"/>
      <c r="AC322" s="38"/>
      <c r="AD322" s="38"/>
      <c r="AE322" s="38"/>
      <c r="AR322" s="193" t="s">
        <v>108</v>
      </c>
      <c r="AT322" s="193" t="s">
        <v>259</v>
      </c>
      <c r="AU322" s="193" t="s">
        <v>82</v>
      </c>
      <c r="AY322" s="19" t="s">
        <v>257</v>
      </c>
      <c r="BE322" s="194">
        <f>IF(N322="základní",J322,0)</f>
        <v>0</v>
      </c>
      <c r="BF322" s="194">
        <f>IF(N322="snížená",J322,0)</f>
        <v>0</v>
      </c>
      <c r="BG322" s="194">
        <f>IF(N322="zákl. přenesená",J322,0)</f>
        <v>0</v>
      </c>
      <c r="BH322" s="194">
        <f>IF(N322="sníž. přenesená",J322,0)</f>
        <v>0</v>
      </c>
      <c r="BI322" s="194">
        <f>IF(N322="nulová",J322,0)</f>
        <v>0</v>
      </c>
      <c r="BJ322" s="19" t="s">
        <v>82</v>
      </c>
      <c r="BK322" s="194">
        <f>ROUND(I322*H322,2)</f>
        <v>0</v>
      </c>
      <c r="BL322" s="19" t="s">
        <v>108</v>
      </c>
      <c r="BM322" s="193" t="s">
        <v>1539</v>
      </c>
    </row>
    <row r="323" s="2" customFormat="1">
      <c r="A323" s="38"/>
      <c r="B323" s="39"/>
      <c r="C323" s="38"/>
      <c r="D323" s="196" t="s">
        <v>1062</v>
      </c>
      <c r="E323" s="38"/>
      <c r="F323" s="237" t="s">
        <v>2795</v>
      </c>
      <c r="G323" s="38"/>
      <c r="H323" s="38"/>
      <c r="I323" s="238"/>
      <c r="J323" s="38"/>
      <c r="K323" s="38"/>
      <c r="L323" s="39"/>
      <c r="M323" s="239"/>
      <c r="N323" s="240"/>
      <c r="O323" s="77"/>
      <c r="P323" s="77"/>
      <c r="Q323" s="77"/>
      <c r="R323" s="77"/>
      <c r="S323" s="77"/>
      <c r="T323" s="78"/>
      <c r="U323" s="38"/>
      <c r="V323" s="38"/>
      <c r="W323" s="38"/>
      <c r="X323" s="38"/>
      <c r="Y323" s="38"/>
      <c r="Z323" s="38"/>
      <c r="AA323" s="38"/>
      <c r="AB323" s="38"/>
      <c r="AC323" s="38"/>
      <c r="AD323" s="38"/>
      <c r="AE323" s="38"/>
      <c r="AT323" s="19" t="s">
        <v>1062</v>
      </c>
      <c r="AU323" s="19" t="s">
        <v>82</v>
      </c>
    </row>
    <row r="324" s="2" customFormat="1" ht="24.15" customHeight="1">
      <c r="A324" s="38"/>
      <c r="B324" s="181"/>
      <c r="C324" s="182" t="s">
        <v>962</v>
      </c>
      <c r="D324" s="182" t="s">
        <v>259</v>
      </c>
      <c r="E324" s="183" t="s">
        <v>2821</v>
      </c>
      <c r="F324" s="184" t="s">
        <v>2690</v>
      </c>
      <c r="G324" s="185" t="s">
        <v>2365</v>
      </c>
      <c r="H324" s="186">
        <v>8</v>
      </c>
      <c r="I324" s="187"/>
      <c r="J324" s="188">
        <f>ROUND(I324*H324,2)</f>
        <v>0</v>
      </c>
      <c r="K324" s="184" t="s">
        <v>2351</v>
      </c>
      <c r="L324" s="39"/>
      <c r="M324" s="189" t="s">
        <v>1</v>
      </c>
      <c r="N324" s="190" t="s">
        <v>40</v>
      </c>
      <c r="O324" s="77"/>
      <c r="P324" s="191">
        <f>O324*H324</f>
        <v>0</v>
      </c>
      <c r="Q324" s="191">
        <v>0</v>
      </c>
      <c r="R324" s="191">
        <f>Q324*H324</f>
        <v>0</v>
      </c>
      <c r="S324" s="191">
        <v>0</v>
      </c>
      <c r="T324" s="192">
        <f>S324*H324</f>
        <v>0</v>
      </c>
      <c r="U324" s="38"/>
      <c r="V324" s="38"/>
      <c r="W324" s="38"/>
      <c r="X324" s="38"/>
      <c r="Y324" s="38"/>
      <c r="Z324" s="38"/>
      <c r="AA324" s="38"/>
      <c r="AB324" s="38"/>
      <c r="AC324" s="38"/>
      <c r="AD324" s="38"/>
      <c r="AE324" s="38"/>
      <c r="AR324" s="193" t="s">
        <v>108</v>
      </c>
      <c r="AT324" s="193" t="s">
        <v>259</v>
      </c>
      <c r="AU324" s="193" t="s">
        <v>82</v>
      </c>
      <c r="AY324" s="19" t="s">
        <v>257</v>
      </c>
      <c r="BE324" s="194">
        <f>IF(N324="základní",J324,0)</f>
        <v>0</v>
      </c>
      <c r="BF324" s="194">
        <f>IF(N324="snížená",J324,0)</f>
        <v>0</v>
      </c>
      <c r="BG324" s="194">
        <f>IF(N324="zákl. přenesená",J324,0)</f>
        <v>0</v>
      </c>
      <c r="BH324" s="194">
        <f>IF(N324="sníž. přenesená",J324,0)</f>
        <v>0</v>
      </c>
      <c r="BI324" s="194">
        <f>IF(N324="nulová",J324,0)</f>
        <v>0</v>
      </c>
      <c r="BJ324" s="19" t="s">
        <v>82</v>
      </c>
      <c r="BK324" s="194">
        <f>ROUND(I324*H324,2)</f>
        <v>0</v>
      </c>
      <c r="BL324" s="19" t="s">
        <v>108</v>
      </c>
      <c r="BM324" s="193" t="s">
        <v>912</v>
      </c>
    </row>
    <row r="325" s="2" customFormat="1">
      <c r="A325" s="38"/>
      <c r="B325" s="39"/>
      <c r="C325" s="38"/>
      <c r="D325" s="196" t="s">
        <v>1062</v>
      </c>
      <c r="E325" s="38"/>
      <c r="F325" s="237" t="s">
        <v>2795</v>
      </c>
      <c r="G325" s="38"/>
      <c r="H325" s="38"/>
      <c r="I325" s="238"/>
      <c r="J325" s="38"/>
      <c r="K325" s="38"/>
      <c r="L325" s="39"/>
      <c r="M325" s="239"/>
      <c r="N325" s="240"/>
      <c r="O325" s="77"/>
      <c r="P325" s="77"/>
      <c r="Q325" s="77"/>
      <c r="R325" s="77"/>
      <c r="S325" s="77"/>
      <c r="T325" s="78"/>
      <c r="U325" s="38"/>
      <c r="V325" s="38"/>
      <c r="W325" s="38"/>
      <c r="X325" s="38"/>
      <c r="Y325" s="38"/>
      <c r="Z325" s="38"/>
      <c r="AA325" s="38"/>
      <c r="AB325" s="38"/>
      <c r="AC325" s="38"/>
      <c r="AD325" s="38"/>
      <c r="AE325" s="38"/>
      <c r="AT325" s="19" t="s">
        <v>1062</v>
      </c>
      <c r="AU325" s="19" t="s">
        <v>82</v>
      </c>
    </row>
    <row r="326" s="2" customFormat="1" ht="24.15" customHeight="1">
      <c r="A326" s="38"/>
      <c r="B326" s="181"/>
      <c r="C326" s="182" t="s">
        <v>967</v>
      </c>
      <c r="D326" s="182" t="s">
        <v>259</v>
      </c>
      <c r="E326" s="183" t="s">
        <v>2822</v>
      </c>
      <c r="F326" s="184" t="s">
        <v>2702</v>
      </c>
      <c r="G326" s="185" t="s">
        <v>2365</v>
      </c>
      <c r="H326" s="186">
        <v>8</v>
      </c>
      <c r="I326" s="187"/>
      <c r="J326" s="188">
        <f>ROUND(I326*H326,2)</f>
        <v>0</v>
      </c>
      <c r="K326" s="184" t="s">
        <v>2351</v>
      </c>
      <c r="L326" s="39"/>
      <c r="M326" s="189" t="s">
        <v>1</v>
      </c>
      <c r="N326" s="190" t="s">
        <v>40</v>
      </c>
      <c r="O326" s="77"/>
      <c r="P326" s="191">
        <f>O326*H326</f>
        <v>0</v>
      </c>
      <c r="Q326" s="191">
        <v>0</v>
      </c>
      <c r="R326" s="191">
        <f>Q326*H326</f>
        <v>0</v>
      </c>
      <c r="S326" s="191">
        <v>0</v>
      </c>
      <c r="T326" s="192">
        <f>S326*H326</f>
        <v>0</v>
      </c>
      <c r="U326" s="38"/>
      <c r="V326" s="38"/>
      <c r="W326" s="38"/>
      <c r="X326" s="38"/>
      <c r="Y326" s="38"/>
      <c r="Z326" s="38"/>
      <c r="AA326" s="38"/>
      <c r="AB326" s="38"/>
      <c r="AC326" s="38"/>
      <c r="AD326" s="38"/>
      <c r="AE326" s="38"/>
      <c r="AR326" s="193" t="s">
        <v>108</v>
      </c>
      <c r="AT326" s="193" t="s">
        <v>259</v>
      </c>
      <c r="AU326" s="193" t="s">
        <v>82</v>
      </c>
      <c r="AY326" s="19" t="s">
        <v>257</v>
      </c>
      <c r="BE326" s="194">
        <f>IF(N326="základní",J326,0)</f>
        <v>0</v>
      </c>
      <c r="BF326" s="194">
        <f>IF(N326="snížená",J326,0)</f>
        <v>0</v>
      </c>
      <c r="BG326" s="194">
        <f>IF(N326="zákl. přenesená",J326,0)</f>
        <v>0</v>
      </c>
      <c r="BH326" s="194">
        <f>IF(N326="sníž. přenesená",J326,0)</f>
        <v>0</v>
      </c>
      <c r="BI326" s="194">
        <f>IF(N326="nulová",J326,0)</f>
        <v>0</v>
      </c>
      <c r="BJ326" s="19" t="s">
        <v>82</v>
      </c>
      <c r="BK326" s="194">
        <f>ROUND(I326*H326,2)</f>
        <v>0</v>
      </c>
      <c r="BL326" s="19" t="s">
        <v>108</v>
      </c>
      <c r="BM326" s="193" t="s">
        <v>1585</v>
      </c>
    </row>
    <row r="327" s="2" customFormat="1">
      <c r="A327" s="38"/>
      <c r="B327" s="39"/>
      <c r="C327" s="38"/>
      <c r="D327" s="196" t="s">
        <v>1062</v>
      </c>
      <c r="E327" s="38"/>
      <c r="F327" s="237" t="s">
        <v>2795</v>
      </c>
      <c r="G327" s="38"/>
      <c r="H327" s="38"/>
      <c r="I327" s="238"/>
      <c r="J327" s="38"/>
      <c r="K327" s="38"/>
      <c r="L327" s="39"/>
      <c r="M327" s="239"/>
      <c r="N327" s="240"/>
      <c r="O327" s="77"/>
      <c r="P327" s="77"/>
      <c r="Q327" s="77"/>
      <c r="R327" s="77"/>
      <c r="S327" s="77"/>
      <c r="T327" s="78"/>
      <c r="U327" s="38"/>
      <c r="V327" s="38"/>
      <c r="W327" s="38"/>
      <c r="X327" s="38"/>
      <c r="Y327" s="38"/>
      <c r="Z327" s="38"/>
      <c r="AA327" s="38"/>
      <c r="AB327" s="38"/>
      <c r="AC327" s="38"/>
      <c r="AD327" s="38"/>
      <c r="AE327" s="38"/>
      <c r="AT327" s="19" t="s">
        <v>1062</v>
      </c>
      <c r="AU327" s="19" t="s">
        <v>82</v>
      </c>
    </row>
    <row r="328" s="2" customFormat="1" ht="21.75" customHeight="1">
      <c r="A328" s="38"/>
      <c r="B328" s="181"/>
      <c r="C328" s="182" t="s">
        <v>971</v>
      </c>
      <c r="D328" s="182" t="s">
        <v>259</v>
      </c>
      <c r="E328" s="183" t="s">
        <v>2823</v>
      </c>
      <c r="F328" s="184" t="s">
        <v>2824</v>
      </c>
      <c r="G328" s="185" t="s">
        <v>2365</v>
      </c>
      <c r="H328" s="186">
        <v>13</v>
      </c>
      <c r="I328" s="187"/>
      <c r="J328" s="188">
        <f>ROUND(I328*H328,2)</f>
        <v>0</v>
      </c>
      <c r="K328" s="184" t="s">
        <v>2351</v>
      </c>
      <c r="L328" s="39"/>
      <c r="M328" s="189" t="s">
        <v>1</v>
      </c>
      <c r="N328" s="190" t="s">
        <v>40</v>
      </c>
      <c r="O328" s="77"/>
      <c r="P328" s="191">
        <f>O328*H328</f>
        <v>0</v>
      </c>
      <c r="Q328" s="191">
        <v>0</v>
      </c>
      <c r="R328" s="191">
        <f>Q328*H328</f>
        <v>0</v>
      </c>
      <c r="S328" s="191">
        <v>0</v>
      </c>
      <c r="T328" s="192">
        <f>S328*H328</f>
        <v>0</v>
      </c>
      <c r="U328" s="38"/>
      <c r="V328" s="38"/>
      <c r="W328" s="38"/>
      <c r="X328" s="38"/>
      <c r="Y328" s="38"/>
      <c r="Z328" s="38"/>
      <c r="AA328" s="38"/>
      <c r="AB328" s="38"/>
      <c r="AC328" s="38"/>
      <c r="AD328" s="38"/>
      <c r="AE328" s="38"/>
      <c r="AR328" s="193" t="s">
        <v>108</v>
      </c>
      <c r="AT328" s="193" t="s">
        <v>259</v>
      </c>
      <c r="AU328" s="193" t="s">
        <v>82</v>
      </c>
      <c r="AY328" s="19" t="s">
        <v>257</v>
      </c>
      <c r="BE328" s="194">
        <f>IF(N328="základní",J328,0)</f>
        <v>0</v>
      </c>
      <c r="BF328" s="194">
        <f>IF(N328="snížená",J328,0)</f>
        <v>0</v>
      </c>
      <c r="BG328" s="194">
        <f>IF(N328="zákl. přenesená",J328,0)</f>
        <v>0</v>
      </c>
      <c r="BH328" s="194">
        <f>IF(N328="sníž. přenesená",J328,0)</f>
        <v>0</v>
      </c>
      <c r="BI328" s="194">
        <f>IF(N328="nulová",J328,0)</f>
        <v>0</v>
      </c>
      <c r="BJ328" s="19" t="s">
        <v>82</v>
      </c>
      <c r="BK328" s="194">
        <f>ROUND(I328*H328,2)</f>
        <v>0</v>
      </c>
      <c r="BL328" s="19" t="s">
        <v>108</v>
      </c>
      <c r="BM328" s="193" t="s">
        <v>1597</v>
      </c>
    </row>
    <row r="329" s="2" customFormat="1">
      <c r="A329" s="38"/>
      <c r="B329" s="39"/>
      <c r="C329" s="38"/>
      <c r="D329" s="196" t="s">
        <v>1062</v>
      </c>
      <c r="E329" s="38"/>
      <c r="F329" s="237" t="s">
        <v>2795</v>
      </c>
      <c r="G329" s="38"/>
      <c r="H329" s="38"/>
      <c r="I329" s="238"/>
      <c r="J329" s="38"/>
      <c r="K329" s="38"/>
      <c r="L329" s="39"/>
      <c r="M329" s="239"/>
      <c r="N329" s="240"/>
      <c r="O329" s="77"/>
      <c r="P329" s="77"/>
      <c r="Q329" s="77"/>
      <c r="R329" s="77"/>
      <c r="S329" s="77"/>
      <c r="T329" s="78"/>
      <c r="U329" s="38"/>
      <c r="V329" s="38"/>
      <c r="W329" s="38"/>
      <c r="X329" s="38"/>
      <c r="Y329" s="38"/>
      <c r="Z329" s="38"/>
      <c r="AA329" s="38"/>
      <c r="AB329" s="38"/>
      <c r="AC329" s="38"/>
      <c r="AD329" s="38"/>
      <c r="AE329" s="38"/>
      <c r="AT329" s="19" t="s">
        <v>1062</v>
      </c>
      <c r="AU329" s="19" t="s">
        <v>82</v>
      </c>
    </row>
    <row r="330" s="2" customFormat="1" ht="24.15" customHeight="1">
      <c r="A330" s="38"/>
      <c r="B330" s="181"/>
      <c r="C330" s="182" t="s">
        <v>976</v>
      </c>
      <c r="D330" s="182" t="s">
        <v>259</v>
      </c>
      <c r="E330" s="183" t="s">
        <v>2825</v>
      </c>
      <c r="F330" s="184" t="s">
        <v>2826</v>
      </c>
      <c r="G330" s="185" t="s">
        <v>2365</v>
      </c>
      <c r="H330" s="186">
        <v>13</v>
      </c>
      <c r="I330" s="187"/>
      <c r="J330" s="188">
        <f>ROUND(I330*H330,2)</f>
        <v>0</v>
      </c>
      <c r="K330" s="184" t="s">
        <v>2351</v>
      </c>
      <c r="L330" s="39"/>
      <c r="M330" s="189" t="s">
        <v>1</v>
      </c>
      <c r="N330" s="190" t="s">
        <v>40</v>
      </c>
      <c r="O330" s="77"/>
      <c r="P330" s="191">
        <f>O330*H330</f>
        <v>0</v>
      </c>
      <c r="Q330" s="191">
        <v>0</v>
      </c>
      <c r="R330" s="191">
        <f>Q330*H330</f>
        <v>0</v>
      </c>
      <c r="S330" s="191">
        <v>0</v>
      </c>
      <c r="T330" s="192">
        <f>S330*H330</f>
        <v>0</v>
      </c>
      <c r="U330" s="38"/>
      <c r="V330" s="38"/>
      <c r="W330" s="38"/>
      <c r="X330" s="38"/>
      <c r="Y330" s="38"/>
      <c r="Z330" s="38"/>
      <c r="AA330" s="38"/>
      <c r="AB330" s="38"/>
      <c r="AC330" s="38"/>
      <c r="AD330" s="38"/>
      <c r="AE330" s="38"/>
      <c r="AR330" s="193" t="s">
        <v>108</v>
      </c>
      <c r="AT330" s="193" t="s">
        <v>259</v>
      </c>
      <c r="AU330" s="193" t="s">
        <v>82</v>
      </c>
      <c r="AY330" s="19" t="s">
        <v>257</v>
      </c>
      <c r="BE330" s="194">
        <f>IF(N330="základní",J330,0)</f>
        <v>0</v>
      </c>
      <c r="BF330" s="194">
        <f>IF(N330="snížená",J330,0)</f>
        <v>0</v>
      </c>
      <c r="BG330" s="194">
        <f>IF(N330="zákl. přenesená",J330,0)</f>
        <v>0</v>
      </c>
      <c r="BH330" s="194">
        <f>IF(N330="sníž. přenesená",J330,0)</f>
        <v>0</v>
      </c>
      <c r="BI330" s="194">
        <f>IF(N330="nulová",J330,0)</f>
        <v>0</v>
      </c>
      <c r="BJ330" s="19" t="s">
        <v>82</v>
      </c>
      <c r="BK330" s="194">
        <f>ROUND(I330*H330,2)</f>
        <v>0</v>
      </c>
      <c r="BL330" s="19" t="s">
        <v>108</v>
      </c>
      <c r="BM330" s="193" t="s">
        <v>1608</v>
      </c>
    </row>
    <row r="331" s="2" customFormat="1">
      <c r="A331" s="38"/>
      <c r="B331" s="39"/>
      <c r="C331" s="38"/>
      <c r="D331" s="196" t="s">
        <v>1062</v>
      </c>
      <c r="E331" s="38"/>
      <c r="F331" s="237" t="s">
        <v>2795</v>
      </c>
      <c r="G331" s="38"/>
      <c r="H331" s="38"/>
      <c r="I331" s="238"/>
      <c r="J331" s="38"/>
      <c r="K331" s="38"/>
      <c r="L331" s="39"/>
      <c r="M331" s="239"/>
      <c r="N331" s="240"/>
      <c r="O331" s="77"/>
      <c r="P331" s="77"/>
      <c r="Q331" s="77"/>
      <c r="R331" s="77"/>
      <c r="S331" s="77"/>
      <c r="T331" s="78"/>
      <c r="U331" s="38"/>
      <c r="V331" s="38"/>
      <c r="W331" s="38"/>
      <c r="X331" s="38"/>
      <c r="Y331" s="38"/>
      <c r="Z331" s="38"/>
      <c r="AA331" s="38"/>
      <c r="AB331" s="38"/>
      <c r="AC331" s="38"/>
      <c r="AD331" s="38"/>
      <c r="AE331" s="38"/>
      <c r="AT331" s="19" t="s">
        <v>1062</v>
      </c>
      <c r="AU331" s="19" t="s">
        <v>82</v>
      </c>
    </row>
    <row r="332" s="2" customFormat="1" ht="24.15" customHeight="1">
      <c r="A332" s="38"/>
      <c r="B332" s="181"/>
      <c r="C332" s="182" t="s">
        <v>982</v>
      </c>
      <c r="D332" s="182" t="s">
        <v>259</v>
      </c>
      <c r="E332" s="183" t="s">
        <v>2827</v>
      </c>
      <c r="F332" s="184" t="s">
        <v>2828</v>
      </c>
      <c r="G332" s="185" t="s">
        <v>2365</v>
      </c>
      <c r="H332" s="186">
        <v>4</v>
      </c>
      <c r="I332" s="187"/>
      <c r="J332" s="188">
        <f>ROUND(I332*H332,2)</f>
        <v>0</v>
      </c>
      <c r="K332" s="184" t="s">
        <v>2351</v>
      </c>
      <c r="L332" s="39"/>
      <c r="M332" s="189" t="s">
        <v>1</v>
      </c>
      <c r="N332" s="190" t="s">
        <v>40</v>
      </c>
      <c r="O332" s="77"/>
      <c r="P332" s="191">
        <f>O332*H332</f>
        <v>0</v>
      </c>
      <c r="Q332" s="191">
        <v>0</v>
      </c>
      <c r="R332" s="191">
        <f>Q332*H332</f>
        <v>0</v>
      </c>
      <c r="S332" s="191">
        <v>0</v>
      </c>
      <c r="T332" s="192">
        <f>S332*H332</f>
        <v>0</v>
      </c>
      <c r="U332" s="38"/>
      <c r="V332" s="38"/>
      <c r="W332" s="38"/>
      <c r="X332" s="38"/>
      <c r="Y332" s="38"/>
      <c r="Z332" s="38"/>
      <c r="AA332" s="38"/>
      <c r="AB332" s="38"/>
      <c r="AC332" s="38"/>
      <c r="AD332" s="38"/>
      <c r="AE332" s="38"/>
      <c r="AR332" s="193" t="s">
        <v>108</v>
      </c>
      <c r="AT332" s="193" t="s">
        <v>259</v>
      </c>
      <c r="AU332" s="193" t="s">
        <v>82</v>
      </c>
      <c r="AY332" s="19" t="s">
        <v>257</v>
      </c>
      <c r="BE332" s="194">
        <f>IF(N332="základní",J332,0)</f>
        <v>0</v>
      </c>
      <c r="BF332" s="194">
        <f>IF(N332="snížená",J332,0)</f>
        <v>0</v>
      </c>
      <c r="BG332" s="194">
        <f>IF(N332="zákl. přenesená",J332,0)</f>
        <v>0</v>
      </c>
      <c r="BH332" s="194">
        <f>IF(N332="sníž. přenesená",J332,0)</f>
        <v>0</v>
      </c>
      <c r="BI332" s="194">
        <f>IF(N332="nulová",J332,0)</f>
        <v>0</v>
      </c>
      <c r="BJ332" s="19" t="s">
        <v>82</v>
      </c>
      <c r="BK332" s="194">
        <f>ROUND(I332*H332,2)</f>
        <v>0</v>
      </c>
      <c r="BL332" s="19" t="s">
        <v>108</v>
      </c>
      <c r="BM332" s="193" t="s">
        <v>1616</v>
      </c>
    </row>
    <row r="333" s="2" customFormat="1">
      <c r="A333" s="38"/>
      <c r="B333" s="39"/>
      <c r="C333" s="38"/>
      <c r="D333" s="196" t="s">
        <v>1062</v>
      </c>
      <c r="E333" s="38"/>
      <c r="F333" s="237" t="s">
        <v>2795</v>
      </c>
      <c r="G333" s="38"/>
      <c r="H333" s="38"/>
      <c r="I333" s="238"/>
      <c r="J333" s="38"/>
      <c r="K333" s="38"/>
      <c r="L333" s="39"/>
      <c r="M333" s="239"/>
      <c r="N333" s="240"/>
      <c r="O333" s="77"/>
      <c r="P333" s="77"/>
      <c r="Q333" s="77"/>
      <c r="R333" s="77"/>
      <c r="S333" s="77"/>
      <c r="T333" s="78"/>
      <c r="U333" s="38"/>
      <c r="V333" s="38"/>
      <c r="W333" s="38"/>
      <c r="X333" s="38"/>
      <c r="Y333" s="38"/>
      <c r="Z333" s="38"/>
      <c r="AA333" s="38"/>
      <c r="AB333" s="38"/>
      <c r="AC333" s="38"/>
      <c r="AD333" s="38"/>
      <c r="AE333" s="38"/>
      <c r="AT333" s="19" t="s">
        <v>1062</v>
      </c>
      <c r="AU333" s="19" t="s">
        <v>82</v>
      </c>
    </row>
    <row r="334" s="2" customFormat="1" ht="37.8" customHeight="1">
      <c r="A334" s="38"/>
      <c r="B334" s="181"/>
      <c r="C334" s="182" t="s">
        <v>987</v>
      </c>
      <c r="D334" s="182" t="s">
        <v>259</v>
      </c>
      <c r="E334" s="183" t="s">
        <v>2829</v>
      </c>
      <c r="F334" s="184" t="s">
        <v>2830</v>
      </c>
      <c r="G334" s="185" t="s">
        <v>2365</v>
      </c>
      <c r="H334" s="186">
        <v>1</v>
      </c>
      <c r="I334" s="187"/>
      <c r="J334" s="188">
        <f>ROUND(I334*H334,2)</f>
        <v>0</v>
      </c>
      <c r="K334" s="184" t="s">
        <v>2351</v>
      </c>
      <c r="L334" s="39"/>
      <c r="M334" s="189" t="s">
        <v>1</v>
      </c>
      <c r="N334" s="190" t="s">
        <v>40</v>
      </c>
      <c r="O334" s="77"/>
      <c r="P334" s="191">
        <f>O334*H334</f>
        <v>0</v>
      </c>
      <c r="Q334" s="191">
        <v>0</v>
      </c>
      <c r="R334" s="191">
        <f>Q334*H334</f>
        <v>0</v>
      </c>
      <c r="S334" s="191">
        <v>0</v>
      </c>
      <c r="T334" s="192">
        <f>S334*H334</f>
        <v>0</v>
      </c>
      <c r="U334" s="38"/>
      <c r="V334" s="38"/>
      <c r="W334" s="38"/>
      <c r="X334" s="38"/>
      <c r="Y334" s="38"/>
      <c r="Z334" s="38"/>
      <c r="AA334" s="38"/>
      <c r="AB334" s="38"/>
      <c r="AC334" s="38"/>
      <c r="AD334" s="38"/>
      <c r="AE334" s="38"/>
      <c r="AR334" s="193" t="s">
        <v>108</v>
      </c>
      <c r="AT334" s="193" t="s">
        <v>259</v>
      </c>
      <c r="AU334" s="193" t="s">
        <v>82</v>
      </c>
      <c r="AY334" s="19" t="s">
        <v>257</v>
      </c>
      <c r="BE334" s="194">
        <f>IF(N334="základní",J334,0)</f>
        <v>0</v>
      </c>
      <c r="BF334" s="194">
        <f>IF(N334="snížená",J334,0)</f>
        <v>0</v>
      </c>
      <c r="BG334" s="194">
        <f>IF(N334="zákl. přenesená",J334,0)</f>
        <v>0</v>
      </c>
      <c r="BH334" s="194">
        <f>IF(N334="sníž. přenesená",J334,0)</f>
        <v>0</v>
      </c>
      <c r="BI334" s="194">
        <f>IF(N334="nulová",J334,0)</f>
        <v>0</v>
      </c>
      <c r="BJ334" s="19" t="s">
        <v>82</v>
      </c>
      <c r="BK334" s="194">
        <f>ROUND(I334*H334,2)</f>
        <v>0</v>
      </c>
      <c r="BL334" s="19" t="s">
        <v>108</v>
      </c>
      <c r="BM334" s="193" t="s">
        <v>1626</v>
      </c>
    </row>
    <row r="335" s="2" customFormat="1">
      <c r="A335" s="38"/>
      <c r="B335" s="39"/>
      <c r="C335" s="38"/>
      <c r="D335" s="196" t="s">
        <v>1062</v>
      </c>
      <c r="E335" s="38"/>
      <c r="F335" s="237" t="s">
        <v>2795</v>
      </c>
      <c r="G335" s="38"/>
      <c r="H335" s="38"/>
      <c r="I335" s="238"/>
      <c r="J335" s="38"/>
      <c r="K335" s="38"/>
      <c r="L335" s="39"/>
      <c r="M335" s="239"/>
      <c r="N335" s="240"/>
      <c r="O335" s="77"/>
      <c r="P335" s="77"/>
      <c r="Q335" s="77"/>
      <c r="R335" s="77"/>
      <c r="S335" s="77"/>
      <c r="T335" s="78"/>
      <c r="U335" s="38"/>
      <c r="V335" s="38"/>
      <c r="W335" s="38"/>
      <c r="X335" s="38"/>
      <c r="Y335" s="38"/>
      <c r="Z335" s="38"/>
      <c r="AA335" s="38"/>
      <c r="AB335" s="38"/>
      <c r="AC335" s="38"/>
      <c r="AD335" s="38"/>
      <c r="AE335" s="38"/>
      <c r="AT335" s="19" t="s">
        <v>1062</v>
      </c>
      <c r="AU335" s="19" t="s">
        <v>82</v>
      </c>
    </row>
    <row r="336" s="2" customFormat="1" ht="33" customHeight="1">
      <c r="A336" s="38"/>
      <c r="B336" s="181"/>
      <c r="C336" s="182" t="s">
        <v>991</v>
      </c>
      <c r="D336" s="182" t="s">
        <v>259</v>
      </c>
      <c r="E336" s="183" t="s">
        <v>2831</v>
      </c>
      <c r="F336" s="184" t="s">
        <v>2832</v>
      </c>
      <c r="G336" s="185" t="s">
        <v>2365</v>
      </c>
      <c r="H336" s="186">
        <v>4</v>
      </c>
      <c r="I336" s="187"/>
      <c r="J336" s="188">
        <f>ROUND(I336*H336,2)</f>
        <v>0</v>
      </c>
      <c r="K336" s="184" t="s">
        <v>2351</v>
      </c>
      <c r="L336" s="39"/>
      <c r="M336" s="189" t="s">
        <v>1</v>
      </c>
      <c r="N336" s="190" t="s">
        <v>40</v>
      </c>
      <c r="O336" s="77"/>
      <c r="P336" s="191">
        <f>O336*H336</f>
        <v>0</v>
      </c>
      <c r="Q336" s="191">
        <v>0</v>
      </c>
      <c r="R336" s="191">
        <f>Q336*H336</f>
        <v>0</v>
      </c>
      <c r="S336" s="191">
        <v>0</v>
      </c>
      <c r="T336" s="192">
        <f>S336*H336</f>
        <v>0</v>
      </c>
      <c r="U336" s="38"/>
      <c r="V336" s="38"/>
      <c r="W336" s="38"/>
      <c r="X336" s="38"/>
      <c r="Y336" s="38"/>
      <c r="Z336" s="38"/>
      <c r="AA336" s="38"/>
      <c r="AB336" s="38"/>
      <c r="AC336" s="38"/>
      <c r="AD336" s="38"/>
      <c r="AE336" s="38"/>
      <c r="AR336" s="193" t="s">
        <v>108</v>
      </c>
      <c r="AT336" s="193" t="s">
        <v>259</v>
      </c>
      <c r="AU336" s="193" t="s">
        <v>82</v>
      </c>
      <c r="AY336" s="19" t="s">
        <v>257</v>
      </c>
      <c r="BE336" s="194">
        <f>IF(N336="základní",J336,0)</f>
        <v>0</v>
      </c>
      <c r="BF336" s="194">
        <f>IF(N336="snížená",J336,0)</f>
        <v>0</v>
      </c>
      <c r="BG336" s="194">
        <f>IF(N336="zákl. přenesená",J336,0)</f>
        <v>0</v>
      </c>
      <c r="BH336" s="194">
        <f>IF(N336="sníž. přenesená",J336,0)</f>
        <v>0</v>
      </c>
      <c r="BI336" s="194">
        <f>IF(N336="nulová",J336,0)</f>
        <v>0</v>
      </c>
      <c r="BJ336" s="19" t="s">
        <v>82</v>
      </c>
      <c r="BK336" s="194">
        <f>ROUND(I336*H336,2)</f>
        <v>0</v>
      </c>
      <c r="BL336" s="19" t="s">
        <v>108</v>
      </c>
      <c r="BM336" s="193" t="s">
        <v>1634</v>
      </c>
    </row>
    <row r="337" s="2" customFormat="1">
      <c r="A337" s="38"/>
      <c r="B337" s="39"/>
      <c r="C337" s="38"/>
      <c r="D337" s="196" t="s">
        <v>1062</v>
      </c>
      <c r="E337" s="38"/>
      <c r="F337" s="237" t="s">
        <v>2795</v>
      </c>
      <c r="G337" s="38"/>
      <c r="H337" s="38"/>
      <c r="I337" s="238"/>
      <c r="J337" s="38"/>
      <c r="K337" s="38"/>
      <c r="L337" s="39"/>
      <c r="M337" s="239"/>
      <c r="N337" s="240"/>
      <c r="O337" s="77"/>
      <c r="P337" s="77"/>
      <c r="Q337" s="77"/>
      <c r="R337" s="77"/>
      <c r="S337" s="77"/>
      <c r="T337" s="78"/>
      <c r="U337" s="38"/>
      <c r="V337" s="38"/>
      <c r="W337" s="38"/>
      <c r="X337" s="38"/>
      <c r="Y337" s="38"/>
      <c r="Z337" s="38"/>
      <c r="AA337" s="38"/>
      <c r="AB337" s="38"/>
      <c r="AC337" s="38"/>
      <c r="AD337" s="38"/>
      <c r="AE337" s="38"/>
      <c r="AT337" s="19" t="s">
        <v>1062</v>
      </c>
      <c r="AU337" s="19" t="s">
        <v>82</v>
      </c>
    </row>
    <row r="338" s="2" customFormat="1" ht="55.5" customHeight="1">
      <c r="A338" s="38"/>
      <c r="B338" s="181"/>
      <c r="C338" s="182" t="s">
        <v>995</v>
      </c>
      <c r="D338" s="182" t="s">
        <v>259</v>
      </c>
      <c r="E338" s="183" t="s">
        <v>2833</v>
      </c>
      <c r="F338" s="184" t="s">
        <v>2834</v>
      </c>
      <c r="G338" s="185" t="s">
        <v>2365</v>
      </c>
      <c r="H338" s="186">
        <v>1</v>
      </c>
      <c r="I338" s="187"/>
      <c r="J338" s="188">
        <f>ROUND(I338*H338,2)</f>
        <v>0</v>
      </c>
      <c r="K338" s="184" t="s">
        <v>2351</v>
      </c>
      <c r="L338" s="39"/>
      <c r="M338" s="189" t="s">
        <v>1</v>
      </c>
      <c r="N338" s="190" t="s">
        <v>40</v>
      </c>
      <c r="O338" s="77"/>
      <c r="P338" s="191">
        <f>O338*H338</f>
        <v>0</v>
      </c>
      <c r="Q338" s="191">
        <v>0</v>
      </c>
      <c r="R338" s="191">
        <f>Q338*H338</f>
        <v>0</v>
      </c>
      <c r="S338" s="191">
        <v>0</v>
      </c>
      <c r="T338" s="192">
        <f>S338*H338</f>
        <v>0</v>
      </c>
      <c r="U338" s="38"/>
      <c r="V338" s="38"/>
      <c r="W338" s="38"/>
      <c r="X338" s="38"/>
      <c r="Y338" s="38"/>
      <c r="Z338" s="38"/>
      <c r="AA338" s="38"/>
      <c r="AB338" s="38"/>
      <c r="AC338" s="38"/>
      <c r="AD338" s="38"/>
      <c r="AE338" s="38"/>
      <c r="AR338" s="193" t="s">
        <v>108</v>
      </c>
      <c r="AT338" s="193" t="s">
        <v>259</v>
      </c>
      <c r="AU338" s="193" t="s">
        <v>82</v>
      </c>
      <c r="AY338" s="19" t="s">
        <v>257</v>
      </c>
      <c r="BE338" s="194">
        <f>IF(N338="základní",J338,0)</f>
        <v>0</v>
      </c>
      <c r="BF338" s="194">
        <f>IF(N338="snížená",J338,0)</f>
        <v>0</v>
      </c>
      <c r="BG338" s="194">
        <f>IF(N338="zákl. přenesená",J338,0)</f>
        <v>0</v>
      </c>
      <c r="BH338" s="194">
        <f>IF(N338="sníž. přenesená",J338,0)</f>
        <v>0</v>
      </c>
      <c r="BI338" s="194">
        <f>IF(N338="nulová",J338,0)</f>
        <v>0</v>
      </c>
      <c r="BJ338" s="19" t="s">
        <v>82</v>
      </c>
      <c r="BK338" s="194">
        <f>ROUND(I338*H338,2)</f>
        <v>0</v>
      </c>
      <c r="BL338" s="19" t="s">
        <v>108</v>
      </c>
      <c r="BM338" s="193" t="s">
        <v>1642</v>
      </c>
    </row>
    <row r="339" s="2" customFormat="1">
      <c r="A339" s="38"/>
      <c r="B339" s="39"/>
      <c r="C339" s="38"/>
      <c r="D339" s="196" t="s">
        <v>1062</v>
      </c>
      <c r="E339" s="38"/>
      <c r="F339" s="237" t="s">
        <v>2835</v>
      </c>
      <c r="G339" s="38"/>
      <c r="H339" s="38"/>
      <c r="I339" s="238"/>
      <c r="J339" s="38"/>
      <c r="K339" s="38"/>
      <c r="L339" s="39"/>
      <c r="M339" s="239"/>
      <c r="N339" s="240"/>
      <c r="O339" s="77"/>
      <c r="P339" s="77"/>
      <c r="Q339" s="77"/>
      <c r="R339" s="77"/>
      <c r="S339" s="77"/>
      <c r="T339" s="78"/>
      <c r="U339" s="38"/>
      <c r="V339" s="38"/>
      <c r="W339" s="38"/>
      <c r="X339" s="38"/>
      <c r="Y339" s="38"/>
      <c r="Z339" s="38"/>
      <c r="AA339" s="38"/>
      <c r="AB339" s="38"/>
      <c r="AC339" s="38"/>
      <c r="AD339" s="38"/>
      <c r="AE339" s="38"/>
      <c r="AT339" s="19" t="s">
        <v>1062</v>
      </c>
      <c r="AU339" s="19" t="s">
        <v>82</v>
      </c>
    </row>
    <row r="340" s="2" customFormat="1" ht="49.05" customHeight="1">
      <c r="A340" s="38"/>
      <c r="B340" s="181"/>
      <c r="C340" s="182" t="s">
        <v>999</v>
      </c>
      <c r="D340" s="182" t="s">
        <v>259</v>
      </c>
      <c r="E340" s="183" t="s">
        <v>2836</v>
      </c>
      <c r="F340" s="184" t="s">
        <v>2837</v>
      </c>
      <c r="G340" s="185" t="s">
        <v>422</v>
      </c>
      <c r="H340" s="186">
        <v>25</v>
      </c>
      <c r="I340" s="187"/>
      <c r="J340" s="188">
        <f>ROUND(I340*H340,2)</f>
        <v>0</v>
      </c>
      <c r="K340" s="184" t="s">
        <v>2351</v>
      </c>
      <c r="L340" s="39"/>
      <c r="M340" s="189" t="s">
        <v>1</v>
      </c>
      <c r="N340" s="190" t="s">
        <v>40</v>
      </c>
      <c r="O340" s="77"/>
      <c r="P340" s="191">
        <f>O340*H340</f>
        <v>0</v>
      </c>
      <c r="Q340" s="191">
        <v>0</v>
      </c>
      <c r="R340" s="191">
        <f>Q340*H340</f>
        <v>0</v>
      </c>
      <c r="S340" s="191">
        <v>0</v>
      </c>
      <c r="T340" s="192">
        <f>S340*H340</f>
        <v>0</v>
      </c>
      <c r="U340" s="38"/>
      <c r="V340" s="38"/>
      <c r="W340" s="38"/>
      <c r="X340" s="38"/>
      <c r="Y340" s="38"/>
      <c r="Z340" s="38"/>
      <c r="AA340" s="38"/>
      <c r="AB340" s="38"/>
      <c r="AC340" s="38"/>
      <c r="AD340" s="38"/>
      <c r="AE340" s="38"/>
      <c r="AR340" s="193" t="s">
        <v>108</v>
      </c>
      <c r="AT340" s="193" t="s">
        <v>259</v>
      </c>
      <c r="AU340" s="193" t="s">
        <v>82</v>
      </c>
      <c r="AY340" s="19" t="s">
        <v>257</v>
      </c>
      <c r="BE340" s="194">
        <f>IF(N340="základní",J340,0)</f>
        <v>0</v>
      </c>
      <c r="BF340" s="194">
        <f>IF(N340="snížená",J340,0)</f>
        <v>0</v>
      </c>
      <c r="BG340" s="194">
        <f>IF(N340="zákl. přenesená",J340,0)</f>
        <v>0</v>
      </c>
      <c r="BH340" s="194">
        <f>IF(N340="sníž. přenesená",J340,0)</f>
        <v>0</v>
      </c>
      <c r="BI340" s="194">
        <f>IF(N340="nulová",J340,0)</f>
        <v>0</v>
      </c>
      <c r="BJ340" s="19" t="s">
        <v>82</v>
      </c>
      <c r="BK340" s="194">
        <f>ROUND(I340*H340,2)</f>
        <v>0</v>
      </c>
      <c r="BL340" s="19" t="s">
        <v>108</v>
      </c>
      <c r="BM340" s="193" t="s">
        <v>1650</v>
      </c>
    </row>
    <row r="341" s="2" customFormat="1">
      <c r="A341" s="38"/>
      <c r="B341" s="39"/>
      <c r="C341" s="38"/>
      <c r="D341" s="196" t="s">
        <v>1062</v>
      </c>
      <c r="E341" s="38"/>
      <c r="F341" s="237" t="s">
        <v>2795</v>
      </c>
      <c r="G341" s="38"/>
      <c r="H341" s="38"/>
      <c r="I341" s="238"/>
      <c r="J341" s="38"/>
      <c r="K341" s="38"/>
      <c r="L341" s="39"/>
      <c r="M341" s="239"/>
      <c r="N341" s="240"/>
      <c r="O341" s="77"/>
      <c r="P341" s="77"/>
      <c r="Q341" s="77"/>
      <c r="R341" s="77"/>
      <c r="S341" s="77"/>
      <c r="T341" s="78"/>
      <c r="U341" s="38"/>
      <c r="V341" s="38"/>
      <c r="W341" s="38"/>
      <c r="X341" s="38"/>
      <c r="Y341" s="38"/>
      <c r="Z341" s="38"/>
      <c r="AA341" s="38"/>
      <c r="AB341" s="38"/>
      <c r="AC341" s="38"/>
      <c r="AD341" s="38"/>
      <c r="AE341" s="38"/>
      <c r="AT341" s="19" t="s">
        <v>1062</v>
      </c>
      <c r="AU341" s="19" t="s">
        <v>82</v>
      </c>
    </row>
    <row r="342" s="2" customFormat="1" ht="24.15" customHeight="1">
      <c r="A342" s="38"/>
      <c r="B342" s="181"/>
      <c r="C342" s="182" t="s">
        <v>1005</v>
      </c>
      <c r="D342" s="182" t="s">
        <v>259</v>
      </c>
      <c r="E342" s="183" t="s">
        <v>2838</v>
      </c>
      <c r="F342" s="184" t="s">
        <v>2839</v>
      </c>
      <c r="G342" s="185" t="s">
        <v>422</v>
      </c>
      <c r="H342" s="186">
        <v>650</v>
      </c>
      <c r="I342" s="187"/>
      <c r="J342" s="188">
        <f>ROUND(I342*H342,2)</f>
        <v>0</v>
      </c>
      <c r="K342" s="184" t="s">
        <v>2351</v>
      </c>
      <c r="L342" s="39"/>
      <c r="M342" s="189" t="s">
        <v>1</v>
      </c>
      <c r="N342" s="190" t="s">
        <v>40</v>
      </c>
      <c r="O342" s="77"/>
      <c r="P342" s="191">
        <f>O342*H342</f>
        <v>0</v>
      </c>
      <c r="Q342" s="191">
        <v>0</v>
      </c>
      <c r="R342" s="191">
        <f>Q342*H342</f>
        <v>0</v>
      </c>
      <c r="S342" s="191">
        <v>0</v>
      </c>
      <c r="T342" s="192">
        <f>S342*H342</f>
        <v>0</v>
      </c>
      <c r="U342" s="38"/>
      <c r="V342" s="38"/>
      <c r="W342" s="38"/>
      <c r="X342" s="38"/>
      <c r="Y342" s="38"/>
      <c r="Z342" s="38"/>
      <c r="AA342" s="38"/>
      <c r="AB342" s="38"/>
      <c r="AC342" s="38"/>
      <c r="AD342" s="38"/>
      <c r="AE342" s="38"/>
      <c r="AR342" s="193" t="s">
        <v>108</v>
      </c>
      <c r="AT342" s="193" t="s">
        <v>259</v>
      </c>
      <c r="AU342" s="193" t="s">
        <v>82</v>
      </c>
      <c r="AY342" s="19" t="s">
        <v>257</v>
      </c>
      <c r="BE342" s="194">
        <f>IF(N342="základní",J342,0)</f>
        <v>0</v>
      </c>
      <c r="BF342" s="194">
        <f>IF(N342="snížená",J342,0)</f>
        <v>0</v>
      </c>
      <c r="BG342" s="194">
        <f>IF(N342="zákl. přenesená",J342,0)</f>
        <v>0</v>
      </c>
      <c r="BH342" s="194">
        <f>IF(N342="sníž. přenesená",J342,0)</f>
        <v>0</v>
      </c>
      <c r="BI342" s="194">
        <f>IF(N342="nulová",J342,0)</f>
        <v>0</v>
      </c>
      <c r="BJ342" s="19" t="s">
        <v>82</v>
      </c>
      <c r="BK342" s="194">
        <f>ROUND(I342*H342,2)</f>
        <v>0</v>
      </c>
      <c r="BL342" s="19" t="s">
        <v>108</v>
      </c>
      <c r="BM342" s="193" t="s">
        <v>1658</v>
      </c>
    </row>
    <row r="343" s="2" customFormat="1">
      <c r="A343" s="38"/>
      <c r="B343" s="39"/>
      <c r="C343" s="38"/>
      <c r="D343" s="196" t="s">
        <v>1062</v>
      </c>
      <c r="E343" s="38"/>
      <c r="F343" s="237" t="s">
        <v>2795</v>
      </c>
      <c r="G343" s="38"/>
      <c r="H343" s="38"/>
      <c r="I343" s="238"/>
      <c r="J343" s="38"/>
      <c r="K343" s="38"/>
      <c r="L343" s="39"/>
      <c r="M343" s="239"/>
      <c r="N343" s="240"/>
      <c r="O343" s="77"/>
      <c r="P343" s="77"/>
      <c r="Q343" s="77"/>
      <c r="R343" s="77"/>
      <c r="S343" s="77"/>
      <c r="T343" s="78"/>
      <c r="U343" s="38"/>
      <c r="V343" s="38"/>
      <c r="W343" s="38"/>
      <c r="X343" s="38"/>
      <c r="Y343" s="38"/>
      <c r="Z343" s="38"/>
      <c r="AA343" s="38"/>
      <c r="AB343" s="38"/>
      <c r="AC343" s="38"/>
      <c r="AD343" s="38"/>
      <c r="AE343" s="38"/>
      <c r="AT343" s="19" t="s">
        <v>1062</v>
      </c>
      <c r="AU343" s="19" t="s">
        <v>82</v>
      </c>
    </row>
    <row r="344" s="2" customFormat="1" ht="24.15" customHeight="1">
      <c r="A344" s="38"/>
      <c r="B344" s="181"/>
      <c r="C344" s="182" t="s">
        <v>1009</v>
      </c>
      <c r="D344" s="182" t="s">
        <v>259</v>
      </c>
      <c r="E344" s="183" t="s">
        <v>2840</v>
      </c>
      <c r="F344" s="184" t="s">
        <v>2841</v>
      </c>
      <c r="G344" s="185" t="s">
        <v>422</v>
      </c>
      <c r="H344" s="186">
        <v>320</v>
      </c>
      <c r="I344" s="187"/>
      <c r="J344" s="188">
        <f>ROUND(I344*H344,2)</f>
        <v>0</v>
      </c>
      <c r="K344" s="184" t="s">
        <v>2351</v>
      </c>
      <c r="L344" s="39"/>
      <c r="M344" s="189" t="s">
        <v>1</v>
      </c>
      <c r="N344" s="190" t="s">
        <v>40</v>
      </c>
      <c r="O344" s="77"/>
      <c r="P344" s="191">
        <f>O344*H344</f>
        <v>0</v>
      </c>
      <c r="Q344" s="191">
        <v>0</v>
      </c>
      <c r="R344" s="191">
        <f>Q344*H344</f>
        <v>0</v>
      </c>
      <c r="S344" s="191">
        <v>0</v>
      </c>
      <c r="T344" s="192">
        <f>S344*H344</f>
        <v>0</v>
      </c>
      <c r="U344" s="38"/>
      <c r="V344" s="38"/>
      <c r="W344" s="38"/>
      <c r="X344" s="38"/>
      <c r="Y344" s="38"/>
      <c r="Z344" s="38"/>
      <c r="AA344" s="38"/>
      <c r="AB344" s="38"/>
      <c r="AC344" s="38"/>
      <c r="AD344" s="38"/>
      <c r="AE344" s="38"/>
      <c r="AR344" s="193" t="s">
        <v>108</v>
      </c>
      <c r="AT344" s="193" t="s">
        <v>259</v>
      </c>
      <c r="AU344" s="193" t="s">
        <v>82</v>
      </c>
      <c r="AY344" s="19" t="s">
        <v>257</v>
      </c>
      <c r="BE344" s="194">
        <f>IF(N344="základní",J344,0)</f>
        <v>0</v>
      </c>
      <c r="BF344" s="194">
        <f>IF(N344="snížená",J344,0)</f>
        <v>0</v>
      </c>
      <c r="BG344" s="194">
        <f>IF(N344="zákl. přenesená",J344,0)</f>
        <v>0</v>
      </c>
      <c r="BH344" s="194">
        <f>IF(N344="sníž. přenesená",J344,0)</f>
        <v>0</v>
      </c>
      <c r="BI344" s="194">
        <f>IF(N344="nulová",J344,0)</f>
        <v>0</v>
      </c>
      <c r="BJ344" s="19" t="s">
        <v>82</v>
      </c>
      <c r="BK344" s="194">
        <f>ROUND(I344*H344,2)</f>
        <v>0</v>
      </c>
      <c r="BL344" s="19" t="s">
        <v>108</v>
      </c>
      <c r="BM344" s="193" t="s">
        <v>1666</v>
      </c>
    </row>
    <row r="345" s="2" customFormat="1">
      <c r="A345" s="38"/>
      <c r="B345" s="39"/>
      <c r="C345" s="38"/>
      <c r="D345" s="196" t="s">
        <v>1062</v>
      </c>
      <c r="E345" s="38"/>
      <c r="F345" s="237" t="s">
        <v>2795</v>
      </c>
      <c r="G345" s="38"/>
      <c r="H345" s="38"/>
      <c r="I345" s="238"/>
      <c r="J345" s="38"/>
      <c r="K345" s="38"/>
      <c r="L345" s="39"/>
      <c r="M345" s="239"/>
      <c r="N345" s="240"/>
      <c r="O345" s="77"/>
      <c r="P345" s="77"/>
      <c r="Q345" s="77"/>
      <c r="R345" s="77"/>
      <c r="S345" s="77"/>
      <c r="T345" s="78"/>
      <c r="U345" s="38"/>
      <c r="V345" s="38"/>
      <c r="W345" s="38"/>
      <c r="X345" s="38"/>
      <c r="Y345" s="38"/>
      <c r="Z345" s="38"/>
      <c r="AA345" s="38"/>
      <c r="AB345" s="38"/>
      <c r="AC345" s="38"/>
      <c r="AD345" s="38"/>
      <c r="AE345" s="38"/>
      <c r="AT345" s="19" t="s">
        <v>1062</v>
      </c>
      <c r="AU345" s="19" t="s">
        <v>82</v>
      </c>
    </row>
    <row r="346" s="2" customFormat="1" ht="24.15" customHeight="1">
      <c r="A346" s="38"/>
      <c r="B346" s="181"/>
      <c r="C346" s="182" t="s">
        <v>1013</v>
      </c>
      <c r="D346" s="182" t="s">
        <v>259</v>
      </c>
      <c r="E346" s="183" t="s">
        <v>2842</v>
      </c>
      <c r="F346" s="184" t="s">
        <v>2843</v>
      </c>
      <c r="G346" s="185" t="s">
        <v>422</v>
      </c>
      <c r="H346" s="186">
        <v>120</v>
      </c>
      <c r="I346" s="187"/>
      <c r="J346" s="188">
        <f>ROUND(I346*H346,2)</f>
        <v>0</v>
      </c>
      <c r="K346" s="184" t="s">
        <v>2351</v>
      </c>
      <c r="L346" s="39"/>
      <c r="M346" s="189" t="s">
        <v>1</v>
      </c>
      <c r="N346" s="190" t="s">
        <v>40</v>
      </c>
      <c r="O346" s="77"/>
      <c r="P346" s="191">
        <f>O346*H346</f>
        <v>0</v>
      </c>
      <c r="Q346" s="191">
        <v>0</v>
      </c>
      <c r="R346" s="191">
        <f>Q346*H346</f>
        <v>0</v>
      </c>
      <c r="S346" s="191">
        <v>0</v>
      </c>
      <c r="T346" s="192">
        <f>S346*H346</f>
        <v>0</v>
      </c>
      <c r="U346" s="38"/>
      <c r="V346" s="38"/>
      <c r="W346" s="38"/>
      <c r="X346" s="38"/>
      <c r="Y346" s="38"/>
      <c r="Z346" s="38"/>
      <c r="AA346" s="38"/>
      <c r="AB346" s="38"/>
      <c r="AC346" s="38"/>
      <c r="AD346" s="38"/>
      <c r="AE346" s="38"/>
      <c r="AR346" s="193" t="s">
        <v>108</v>
      </c>
      <c r="AT346" s="193" t="s">
        <v>259</v>
      </c>
      <c r="AU346" s="193" t="s">
        <v>82</v>
      </c>
      <c r="AY346" s="19" t="s">
        <v>257</v>
      </c>
      <c r="BE346" s="194">
        <f>IF(N346="základní",J346,0)</f>
        <v>0</v>
      </c>
      <c r="BF346" s="194">
        <f>IF(N346="snížená",J346,0)</f>
        <v>0</v>
      </c>
      <c r="BG346" s="194">
        <f>IF(N346="zákl. přenesená",J346,0)</f>
        <v>0</v>
      </c>
      <c r="BH346" s="194">
        <f>IF(N346="sníž. přenesená",J346,0)</f>
        <v>0</v>
      </c>
      <c r="BI346" s="194">
        <f>IF(N346="nulová",J346,0)</f>
        <v>0</v>
      </c>
      <c r="BJ346" s="19" t="s">
        <v>82</v>
      </c>
      <c r="BK346" s="194">
        <f>ROUND(I346*H346,2)</f>
        <v>0</v>
      </c>
      <c r="BL346" s="19" t="s">
        <v>108</v>
      </c>
      <c r="BM346" s="193" t="s">
        <v>1674</v>
      </c>
    </row>
    <row r="347" s="2" customFormat="1">
      <c r="A347" s="38"/>
      <c r="B347" s="39"/>
      <c r="C347" s="38"/>
      <c r="D347" s="196" t="s">
        <v>1062</v>
      </c>
      <c r="E347" s="38"/>
      <c r="F347" s="237" t="s">
        <v>2795</v>
      </c>
      <c r="G347" s="38"/>
      <c r="H347" s="38"/>
      <c r="I347" s="238"/>
      <c r="J347" s="38"/>
      <c r="K347" s="38"/>
      <c r="L347" s="39"/>
      <c r="M347" s="239"/>
      <c r="N347" s="240"/>
      <c r="O347" s="77"/>
      <c r="P347" s="77"/>
      <c r="Q347" s="77"/>
      <c r="R347" s="77"/>
      <c r="S347" s="77"/>
      <c r="T347" s="78"/>
      <c r="U347" s="38"/>
      <c r="V347" s="38"/>
      <c r="W347" s="38"/>
      <c r="X347" s="38"/>
      <c r="Y347" s="38"/>
      <c r="Z347" s="38"/>
      <c r="AA347" s="38"/>
      <c r="AB347" s="38"/>
      <c r="AC347" s="38"/>
      <c r="AD347" s="38"/>
      <c r="AE347" s="38"/>
      <c r="AT347" s="19" t="s">
        <v>1062</v>
      </c>
      <c r="AU347" s="19" t="s">
        <v>82</v>
      </c>
    </row>
    <row r="348" s="2" customFormat="1" ht="24.15" customHeight="1">
      <c r="A348" s="38"/>
      <c r="B348" s="181"/>
      <c r="C348" s="182" t="s">
        <v>1018</v>
      </c>
      <c r="D348" s="182" t="s">
        <v>259</v>
      </c>
      <c r="E348" s="183" t="s">
        <v>2844</v>
      </c>
      <c r="F348" s="184" t="s">
        <v>2722</v>
      </c>
      <c r="G348" s="185" t="s">
        <v>422</v>
      </c>
      <c r="H348" s="186">
        <v>1690</v>
      </c>
      <c r="I348" s="187"/>
      <c r="J348" s="188">
        <f>ROUND(I348*H348,2)</f>
        <v>0</v>
      </c>
      <c r="K348" s="184" t="s">
        <v>2351</v>
      </c>
      <c r="L348" s="39"/>
      <c r="M348" s="189" t="s">
        <v>1</v>
      </c>
      <c r="N348" s="190" t="s">
        <v>40</v>
      </c>
      <c r="O348" s="77"/>
      <c r="P348" s="191">
        <f>O348*H348</f>
        <v>0</v>
      </c>
      <c r="Q348" s="191">
        <v>0</v>
      </c>
      <c r="R348" s="191">
        <f>Q348*H348</f>
        <v>0</v>
      </c>
      <c r="S348" s="191">
        <v>0</v>
      </c>
      <c r="T348" s="192">
        <f>S348*H348</f>
        <v>0</v>
      </c>
      <c r="U348" s="38"/>
      <c r="V348" s="38"/>
      <c r="W348" s="38"/>
      <c r="X348" s="38"/>
      <c r="Y348" s="38"/>
      <c r="Z348" s="38"/>
      <c r="AA348" s="38"/>
      <c r="AB348" s="38"/>
      <c r="AC348" s="38"/>
      <c r="AD348" s="38"/>
      <c r="AE348" s="38"/>
      <c r="AR348" s="193" t="s">
        <v>108</v>
      </c>
      <c r="AT348" s="193" t="s">
        <v>259</v>
      </c>
      <c r="AU348" s="193" t="s">
        <v>82</v>
      </c>
      <c r="AY348" s="19" t="s">
        <v>257</v>
      </c>
      <c r="BE348" s="194">
        <f>IF(N348="základní",J348,0)</f>
        <v>0</v>
      </c>
      <c r="BF348" s="194">
        <f>IF(N348="snížená",J348,0)</f>
        <v>0</v>
      </c>
      <c r="BG348" s="194">
        <f>IF(N348="zákl. přenesená",J348,0)</f>
        <v>0</v>
      </c>
      <c r="BH348" s="194">
        <f>IF(N348="sníž. přenesená",J348,0)</f>
        <v>0</v>
      </c>
      <c r="BI348" s="194">
        <f>IF(N348="nulová",J348,0)</f>
        <v>0</v>
      </c>
      <c r="BJ348" s="19" t="s">
        <v>82</v>
      </c>
      <c r="BK348" s="194">
        <f>ROUND(I348*H348,2)</f>
        <v>0</v>
      </c>
      <c r="BL348" s="19" t="s">
        <v>108</v>
      </c>
      <c r="BM348" s="193" t="s">
        <v>1682</v>
      </c>
    </row>
    <row r="349" s="2" customFormat="1">
      <c r="A349" s="38"/>
      <c r="B349" s="39"/>
      <c r="C349" s="38"/>
      <c r="D349" s="196" t="s">
        <v>1062</v>
      </c>
      <c r="E349" s="38"/>
      <c r="F349" s="237" t="s">
        <v>2795</v>
      </c>
      <c r="G349" s="38"/>
      <c r="H349" s="38"/>
      <c r="I349" s="238"/>
      <c r="J349" s="38"/>
      <c r="K349" s="38"/>
      <c r="L349" s="39"/>
      <c r="M349" s="239"/>
      <c r="N349" s="240"/>
      <c r="O349" s="77"/>
      <c r="P349" s="77"/>
      <c r="Q349" s="77"/>
      <c r="R349" s="77"/>
      <c r="S349" s="77"/>
      <c r="T349" s="78"/>
      <c r="U349" s="38"/>
      <c r="V349" s="38"/>
      <c r="W349" s="38"/>
      <c r="X349" s="38"/>
      <c r="Y349" s="38"/>
      <c r="Z349" s="38"/>
      <c r="AA349" s="38"/>
      <c r="AB349" s="38"/>
      <c r="AC349" s="38"/>
      <c r="AD349" s="38"/>
      <c r="AE349" s="38"/>
      <c r="AT349" s="19" t="s">
        <v>1062</v>
      </c>
      <c r="AU349" s="19" t="s">
        <v>82</v>
      </c>
    </row>
    <row r="350" s="2" customFormat="1" ht="24.15" customHeight="1">
      <c r="A350" s="38"/>
      <c r="B350" s="181"/>
      <c r="C350" s="182" t="s">
        <v>1024</v>
      </c>
      <c r="D350" s="182" t="s">
        <v>259</v>
      </c>
      <c r="E350" s="183" t="s">
        <v>2845</v>
      </c>
      <c r="F350" s="184" t="s">
        <v>2846</v>
      </c>
      <c r="G350" s="185" t="s">
        <v>422</v>
      </c>
      <c r="H350" s="186">
        <v>1750</v>
      </c>
      <c r="I350" s="187"/>
      <c r="J350" s="188">
        <f>ROUND(I350*H350,2)</f>
        <v>0</v>
      </c>
      <c r="K350" s="184" t="s">
        <v>2351</v>
      </c>
      <c r="L350" s="39"/>
      <c r="M350" s="189" t="s">
        <v>1</v>
      </c>
      <c r="N350" s="190" t="s">
        <v>40</v>
      </c>
      <c r="O350" s="77"/>
      <c r="P350" s="191">
        <f>O350*H350</f>
        <v>0</v>
      </c>
      <c r="Q350" s="191">
        <v>0</v>
      </c>
      <c r="R350" s="191">
        <f>Q350*H350</f>
        <v>0</v>
      </c>
      <c r="S350" s="191">
        <v>0</v>
      </c>
      <c r="T350" s="192">
        <f>S350*H350</f>
        <v>0</v>
      </c>
      <c r="U350" s="38"/>
      <c r="V350" s="38"/>
      <c r="W350" s="38"/>
      <c r="X350" s="38"/>
      <c r="Y350" s="38"/>
      <c r="Z350" s="38"/>
      <c r="AA350" s="38"/>
      <c r="AB350" s="38"/>
      <c r="AC350" s="38"/>
      <c r="AD350" s="38"/>
      <c r="AE350" s="38"/>
      <c r="AR350" s="193" t="s">
        <v>108</v>
      </c>
      <c r="AT350" s="193" t="s">
        <v>259</v>
      </c>
      <c r="AU350" s="193" t="s">
        <v>82</v>
      </c>
      <c r="AY350" s="19" t="s">
        <v>257</v>
      </c>
      <c r="BE350" s="194">
        <f>IF(N350="základní",J350,0)</f>
        <v>0</v>
      </c>
      <c r="BF350" s="194">
        <f>IF(N350="snížená",J350,0)</f>
        <v>0</v>
      </c>
      <c r="BG350" s="194">
        <f>IF(N350="zákl. přenesená",J350,0)</f>
        <v>0</v>
      </c>
      <c r="BH350" s="194">
        <f>IF(N350="sníž. přenesená",J350,0)</f>
        <v>0</v>
      </c>
      <c r="BI350" s="194">
        <f>IF(N350="nulová",J350,0)</f>
        <v>0</v>
      </c>
      <c r="BJ350" s="19" t="s">
        <v>82</v>
      </c>
      <c r="BK350" s="194">
        <f>ROUND(I350*H350,2)</f>
        <v>0</v>
      </c>
      <c r="BL350" s="19" t="s">
        <v>108</v>
      </c>
      <c r="BM350" s="193" t="s">
        <v>1690</v>
      </c>
    </row>
    <row r="351" s="2" customFormat="1">
      <c r="A351" s="38"/>
      <c r="B351" s="39"/>
      <c r="C351" s="38"/>
      <c r="D351" s="196" t="s">
        <v>1062</v>
      </c>
      <c r="E351" s="38"/>
      <c r="F351" s="237" t="s">
        <v>2795</v>
      </c>
      <c r="G351" s="38"/>
      <c r="H351" s="38"/>
      <c r="I351" s="238"/>
      <c r="J351" s="38"/>
      <c r="K351" s="38"/>
      <c r="L351" s="39"/>
      <c r="M351" s="239"/>
      <c r="N351" s="240"/>
      <c r="O351" s="77"/>
      <c r="P351" s="77"/>
      <c r="Q351" s="77"/>
      <c r="R351" s="77"/>
      <c r="S351" s="77"/>
      <c r="T351" s="78"/>
      <c r="U351" s="38"/>
      <c r="V351" s="38"/>
      <c r="W351" s="38"/>
      <c r="X351" s="38"/>
      <c r="Y351" s="38"/>
      <c r="Z351" s="38"/>
      <c r="AA351" s="38"/>
      <c r="AB351" s="38"/>
      <c r="AC351" s="38"/>
      <c r="AD351" s="38"/>
      <c r="AE351" s="38"/>
      <c r="AT351" s="19" t="s">
        <v>1062</v>
      </c>
      <c r="AU351" s="19" t="s">
        <v>82</v>
      </c>
    </row>
    <row r="352" s="2" customFormat="1" ht="24.15" customHeight="1">
      <c r="A352" s="38"/>
      <c r="B352" s="181"/>
      <c r="C352" s="182" t="s">
        <v>1028</v>
      </c>
      <c r="D352" s="182" t="s">
        <v>259</v>
      </c>
      <c r="E352" s="183" t="s">
        <v>2847</v>
      </c>
      <c r="F352" s="184" t="s">
        <v>2848</v>
      </c>
      <c r="G352" s="185" t="s">
        <v>422</v>
      </c>
      <c r="H352" s="186">
        <v>25</v>
      </c>
      <c r="I352" s="187"/>
      <c r="J352" s="188">
        <f>ROUND(I352*H352,2)</f>
        <v>0</v>
      </c>
      <c r="K352" s="184" t="s">
        <v>2351</v>
      </c>
      <c r="L352" s="39"/>
      <c r="M352" s="189" t="s">
        <v>1</v>
      </c>
      <c r="N352" s="190" t="s">
        <v>40</v>
      </c>
      <c r="O352" s="77"/>
      <c r="P352" s="191">
        <f>O352*H352</f>
        <v>0</v>
      </c>
      <c r="Q352" s="191">
        <v>0</v>
      </c>
      <c r="R352" s="191">
        <f>Q352*H352</f>
        <v>0</v>
      </c>
      <c r="S352" s="191">
        <v>0</v>
      </c>
      <c r="T352" s="192">
        <f>S352*H352</f>
        <v>0</v>
      </c>
      <c r="U352" s="38"/>
      <c r="V352" s="38"/>
      <c r="W352" s="38"/>
      <c r="X352" s="38"/>
      <c r="Y352" s="38"/>
      <c r="Z352" s="38"/>
      <c r="AA352" s="38"/>
      <c r="AB352" s="38"/>
      <c r="AC352" s="38"/>
      <c r="AD352" s="38"/>
      <c r="AE352" s="38"/>
      <c r="AR352" s="193" t="s">
        <v>108</v>
      </c>
      <c r="AT352" s="193" t="s">
        <v>259</v>
      </c>
      <c r="AU352" s="193" t="s">
        <v>82</v>
      </c>
      <c r="AY352" s="19" t="s">
        <v>257</v>
      </c>
      <c r="BE352" s="194">
        <f>IF(N352="základní",J352,0)</f>
        <v>0</v>
      </c>
      <c r="BF352" s="194">
        <f>IF(N352="snížená",J352,0)</f>
        <v>0</v>
      </c>
      <c r="BG352" s="194">
        <f>IF(N352="zákl. přenesená",J352,0)</f>
        <v>0</v>
      </c>
      <c r="BH352" s="194">
        <f>IF(N352="sníž. přenesená",J352,0)</f>
        <v>0</v>
      </c>
      <c r="BI352" s="194">
        <f>IF(N352="nulová",J352,0)</f>
        <v>0</v>
      </c>
      <c r="BJ352" s="19" t="s">
        <v>82</v>
      </c>
      <c r="BK352" s="194">
        <f>ROUND(I352*H352,2)</f>
        <v>0</v>
      </c>
      <c r="BL352" s="19" t="s">
        <v>108</v>
      </c>
      <c r="BM352" s="193" t="s">
        <v>1698</v>
      </c>
    </row>
    <row r="353" s="2" customFormat="1">
      <c r="A353" s="38"/>
      <c r="B353" s="39"/>
      <c r="C353" s="38"/>
      <c r="D353" s="196" t="s">
        <v>1062</v>
      </c>
      <c r="E353" s="38"/>
      <c r="F353" s="237" t="s">
        <v>2795</v>
      </c>
      <c r="G353" s="38"/>
      <c r="H353" s="38"/>
      <c r="I353" s="238"/>
      <c r="J353" s="38"/>
      <c r="K353" s="38"/>
      <c r="L353" s="39"/>
      <c r="M353" s="239"/>
      <c r="N353" s="240"/>
      <c r="O353" s="77"/>
      <c r="P353" s="77"/>
      <c r="Q353" s="77"/>
      <c r="R353" s="77"/>
      <c r="S353" s="77"/>
      <c r="T353" s="78"/>
      <c r="U353" s="38"/>
      <c r="V353" s="38"/>
      <c r="W353" s="38"/>
      <c r="X353" s="38"/>
      <c r="Y353" s="38"/>
      <c r="Z353" s="38"/>
      <c r="AA353" s="38"/>
      <c r="AB353" s="38"/>
      <c r="AC353" s="38"/>
      <c r="AD353" s="38"/>
      <c r="AE353" s="38"/>
      <c r="AT353" s="19" t="s">
        <v>1062</v>
      </c>
      <c r="AU353" s="19" t="s">
        <v>82</v>
      </c>
    </row>
    <row r="354" s="2" customFormat="1" ht="24.15" customHeight="1">
      <c r="A354" s="38"/>
      <c r="B354" s="181"/>
      <c r="C354" s="182" t="s">
        <v>1036</v>
      </c>
      <c r="D354" s="182" t="s">
        <v>259</v>
      </c>
      <c r="E354" s="183" t="s">
        <v>2849</v>
      </c>
      <c r="F354" s="184" t="s">
        <v>2850</v>
      </c>
      <c r="G354" s="185" t="s">
        <v>422</v>
      </c>
      <c r="H354" s="186">
        <v>25</v>
      </c>
      <c r="I354" s="187"/>
      <c r="J354" s="188">
        <f>ROUND(I354*H354,2)</f>
        <v>0</v>
      </c>
      <c r="K354" s="184" t="s">
        <v>2351</v>
      </c>
      <c r="L354" s="39"/>
      <c r="M354" s="189" t="s">
        <v>1</v>
      </c>
      <c r="N354" s="190" t="s">
        <v>40</v>
      </c>
      <c r="O354" s="77"/>
      <c r="P354" s="191">
        <f>O354*H354</f>
        <v>0</v>
      </c>
      <c r="Q354" s="191">
        <v>0</v>
      </c>
      <c r="R354" s="191">
        <f>Q354*H354</f>
        <v>0</v>
      </c>
      <c r="S354" s="191">
        <v>0</v>
      </c>
      <c r="T354" s="192">
        <f>S354*H354</f>
        <v>0</v>
      </c>
      <c r="U354" s="38"/>
      <c r="V354" s="38"/>
      <c r="W354" s="38"/>
      <c r="X354" s="38"/>
      <c r="Y354" s="38"/>
      <c r="Z354" s="38"/>
      <c r="AA354" s="38"/>
      <c r="AB354" s="38"/>
      <c r="AC354" s="38"/>
      <c r="AD354" s="38"/>
      <c r="AE354" s="38"/>
      <c r="AR354" s="193" t="s">
        <v>108</v>
      </c>
      <c r="AT354" s="193" t="s">
        <v>259</v>
      </c>
      <c r="AU354" s="193" t="s">
        <v>82</v>
      </c>
      <c r="AY354" s="19" t="s">
        <v>257</v>
      </c>
      <c r="BE354" s="194">
        <f>IF(N354="základní",J354,0)</f>
        <v>0</v>
      </c>
      <c r="BF354" s="194">
        <f>IF(N354="snížená",J354,0)</f>
        <v>0</v>
      </c>
      <c r="BG354" s="194">
        <f>IF(N354="zákl. přenesená",J354,0)</f>
        <v>0</v>
      </c>
      <c r="BH354" s="194">
        <f>IF(N354="sníž. přenesená",J354,0)</f>
        <v>0</v>
      </c>
      <c r="BI354" s="194">
        <f>IF(N354="nulová",J354,0)</f>
        <v>0</v>
      </c>
      <c r="BJ354" s="19" t="s">
        <v>82</v>
      </c>
      <c r="BK354" s="194">
        <f>ROUND(I354*H354,2)</f>
        <v>0</v>
      </c>
      <c r="BL354" s="19" t="s">
        <v>108</v>
      </c>
      <c r="BM354" s="193" t="s">
        <v>1706</v>
      </c>
    </row>
    <row r="355" s="2" customFormat="1">
      <c r="A355" s="38"/>
      <c r="B355" s="39"/>
      <c r="C355" s="38"/>
      <c r="D355" s="196" t="s">
        <v>1062</v>
      </c>
      <c r="E355" s="38"/>
      <c r="F355" s="237" t="s">
        <v>2795</v>
      </c>
      <c r="G355" s="38"/>
      <c r="H355" s="38"/>
      <c r="I355" s="238"/>
      <c r="J355" s="38"/>
      <c r="K355" s="38"/>
      <c r="L355" s="39"/>
      <c r="M355" s="239"/>
      <c r="N355" s="240"/>
      <c r="O355" s="77"/>
      <c r="P355" s="77"/>
      <c r="Q355" s="77"/>
      <c r="R355" s="77"/>
      <c r="S355" s="77"/>
      <c r="T355" s="78"/>
      <c r="U355" s="38"/>
      <c r="V355" s="38"/>
      <c r="W355" s="38"/>
      <c r="X355" s="38"/>
      <c r="Y355" s="38"/>
      <c r="Z355" s="38"/>
      <c r="AA355" s="38"/>
      <c r="AB355" s="38"/>
      <c r="AC355" s="38"/>
      <c r="AD355" s="38"/>
      <c r="AE355" s="38"/>
      <c r="AT355" s="19" t="s">
        <v>1062</v>
      </c>
      <c r="AU355" s="19" t="s">
        <v>82</v>
      </c>
    </row>
    <row r="356" s="2" customFormat="1" ht="24.15" customHeight="1">
      <c r="A356" s="38"/>
      <c r="B356" s="181"/>
      <c r="C356" s="182" t="s">
        <v>1045</v>
      </c>
      <c r="D356" s="182" t="s">
        <v>259</v>
      </c>
      <c r="E356" s="183" t="s">
        <v>2851</v>
      </c>
      <c r="F356" s="184" t="s">
        <v>2852</v>
      </c>
      <c r="G356" s="185" t="s">
        <v>422</v>
      </c>
      <c r="H356" s="186">
        <v>1050</v>
      </c>
      <c r="I356" s="187"/>
      <c r="J356" s="188">
        <f>ROUND(I356*H356,2)</f>
        <v>0</v>
      </c>
      <c r="K356" s="184" t="s">
        <v>2351</v>
      </c>
      <c r="L356" s="39"/>
      <c r="M356" s="189" t="s">
        <v>1</v>
      </c>
      <c r="N356" s="190" t="s">
        <v>40</v>
      </c>
      <c r="O356" s="77"/>
      <c r="P356" s="191">
        <f>O356*H356</f>
        <v>0</v>
      </c>
      <c r="Q356" s="191">
        <v>0</v>
      </c>
      <c r="R356" s="191">
        <f>Q356*H356</f>
        <v>0</v>
      </c>
      <c r="S356" s="191">
        <v>0</v>
      </c>
      <c r="T356" s="192">
        <f>S356*H356</f>
        <v>0</v>
      </c>
      <c r="U356" s="38"/>
      <c r="V356" s="38"/>
      <c r="W356" s="38"/>
      <c r="X356" s="38"/>
      <c r="Y356" s="38"/>
      <c r="Z356" s="38"/>
      <c r="AA356" s="38"/>
      <c r="AB356" s="38"/>
      <c r="AC356" s="38"/>
      <c r="AD356" s="38"/>
      <c r="AE356" s="38"/>
      <c r="AR356" s="193" t="s">
        <v>108</v>
      </c>
      <c r="AT356" s="193" t="s">
        <v>259</v>
      </c>
      <c r="AU356" s="193" t="s">
        <v>82</v>
      </c>
      <c r="AY356" s="19" t="s">
        <v>257</v>
      </c>
      <c r="BE356" s="194">
        <f>IF(N356="základní",J356,0)</f>
        <v>0</v>
      </c>
      <c r="BF356" s="194">
        <f>IF(N356="snížená",J356,0)</f>
        <v>0</v>
      </c>
      <c r="BG356" s="194">
        <f>IF(N356="zákl. přenesená",J356,0)</f>
        <v>0</v>
      </c>
      <c r="BH356" s="194">
        <f>IF(N356="sníž. přenesená",J356,0)</f>
        <v>0</v>
      </c>
      <c r="BI356" s="194">
        <f>IF(N356="nulová",J356,0)</f>
        <v>0</v>
      </c>
      <c r="BJ356" s="19" t="s">
        <v>82</v>
      </c>
      <c r="BK356" s="194">
        <f>ROUND(I356*H356,2)</f>
        <v>0</v>
      </c>
      <c r="BL356" s="19" t="s">
        <v>108</v>
      </c>
      <c r="BM356" s="193" t="s">
        <v>1714</v>
      </c>
    </row>
    <row r="357" s="2" customFormat="1">
      <c r="A357" s="38"/>
      <c r="B357" s="39"/>
      <c r="C357" s="38"/>
      <c r="D357" s="196" t="s">
        <v>1062</v>
      </c>
      <c r="E357" s="38"/>
      <c r="F357" s="237" t="s">
        <v>2795</v>
      </c>
      <c r="G357" s="38"/>
      <c r="H357" s="38"/>
      <c r="I357" s="238"/>
      <c r="J357" s="38"/>
      <c r="K357" s="38"/>
      <c r="L357" s="39"/>
      <c r="M357" s="239"/>
      <c r="N357" s="240"/>
      <c r="O357" s="77"/>
      <c r="P357" s="77"/>
      <c r="Q357" s="77"/>
      <c r="R357" s="77"/>
      <c r="S357" s="77"/>
      <c r="T357" s="78"/>
      <c r="U357" s="38"/>
      <c r="V357" s="38"/>
      <c r="W357" s="38"/>
      <c r="X357" s="38"/>
      <c r="Y357" s="38"/>
      <c r="Z357" s="38"/>
      <c r="AA357" s="38"/>
      <c r="AB357" s="38"/>
      <c r="AC357" s="38"/>
      <c r="AD357" s="38"/>
      <c r="AE357" s="38"/>
      <c r="AT357" s="19" t="s">
        <v>1062</v>
      </c>
      <c r="AU357" s="19" t="s">
        <v>82</v>
      </c>
    </row>
    <row r="358" s="2" customFormat="1" ht="24.15" customHeight="1">
      <c r="A358" s="38"/>
      <c r="B358" s="181"/>
      <c r="C358" s="182" t="s">
        <v>1053</v>
      </c>
      <c r="D358" s="182" t="s">
        <v>259</v>
      </c>
      <c r="E358" s="183" t="s">
        <v>2853</v>
      </c>
      <c r="F358" s="184" t="s">
        <v>2854</v>
      </c>
      <c r="G358" s="185" t="s">
        <v>422</v>
      </c>
      <c r="H358" s="186">
        <v>110</v>
      </c>
      <c r="I358" s="187"/>
      <c r="J358" s="188">
        <f>ROUND(I358*H358,2)</f>
        <v>0</v>
      </c>
      <c r="K358" s="184" t="s">
        <v>2351</v>
      </c>
      <c r="L358" s="39"/>
      <c r="M358" s="189" t="s">
        <v>1</v>
      </c>
      <c r="N358" s="190" t="s">
        <v>40</v>
      </c>
      <c r="O358" s="77"/>
      <c r="P358" s="191">
        <f>O358*H358</f>
        <v>0</v>
      </c>
      <c r="Q358" s="191">
        <v>0</v>
      </c>
      <c r="R358" s="191">
        <f>Q358*H358</f>
        <v>0</v>
      </c>
      <c r="S358" s="191">
        <v>0</v>
      </c>
      <c r="T358" s="192">
        <f>S358*H358</f>
        <v>0</v>
      </c>
      <c r="U358" s="38"/>
      <c r="V358" s="38"/>
      <c r="W358" s="38"/>
      <c r="X358" s="38"/>
      <c r="Y358" s="38"/>
      <c r="Z358" s="38"/>
      <c r="AA358" s="38"/>
      <c r="AB358" s="38"/>
      <c r="AC358" s="38"/>
      <c r="AD358" s="38"/>
      <c r="AE358" s="38"/>
      <c r="AR358" s="193" t="s">
        <v>108</v>
      </c>
      <c r="AT358" s="193" t="s">
        <v>259</v>
      </c>
      <c r="AU358" s="193" t="s">
        <v>82</v>
      </c>
      <c r="AY358" s="19" t="s">
        <v>257</v>
      </c>
      <c r="BE358" s="194">
        <f>IF(N358="základní",J358,0)</f>
        <v>0</v>
      </c>
      <c r="BF358" s="194">
        <f>IF(N358="snížená",J358,0)</f>
        <v>0</v>
      </c>
      <c r="BG358" s="194">
        <f>IF(N358="zákl. přenesená",J358,0)</f>
        <v>0</v>
      </c>
      <c r="BH358" s="194">
        <f>IF(N358="sníž. přenesená",J358,0)</f>
        <v>0</v>
      </c>
      <c r="BI358" s="194">
        <f>IF(N358="nulová",J358,0)</f>
        <v>0</v>
      </c>
      <c r="BJ358" s="19" t="s">
        <v>82</v>
      </c>
      <c r="BK358" s="194">
        <f>ROUND(I358*H358,2)</f>
        <v>0</v>
      </c>
      <c r="BL358" s="19" t="s">
        <v>108</v>
      </c>
      <c r="BM358" s="193" t="s">
        <v>1722</v>
      </c>
    </row>
    <row r="359" s="2" customFormat="1">
      <c r="A359" s="38"/>
      <c r="B359" s="39"/>
      <c r="C359" s="38"/>
      <c r="D359" s="196" t="s">
        <v>1062</v>
      </c>
      <c r="E359" s="38"/>
      <c r="F359" s="237" t="s">
        <v>2795</v>
      </c>
      <c r="G359" s="38"/>
      <c r="H359" s="38"/>
      <c r="I359" s="238"/>
      <c r="J359" s="38"/>
      <c r="K359" s="38"/>
      <c r="L359" s="39"/>
      <c r="M359" s="239"/>
      <c r="N359" s="240"/>
      <c r="O359" s="77"/>
      <c r="P359" s="77"/>
      <c r="Q359" s="77"/>
      <c r="R359" s="77"/>
      <c r="S359" s="77"/>
      <c r="T359" s="78"/>
      <c r="U359" s="38"/>
      <c r="V359" s="38"/>
      <c r="W359" s="38"/>
      <c r="X359" s="38"/>
      <c r="Y359" s="38"/>
      <c r="Z359" s="38"/>
      <c r="AA359" s="38"/>
      <c r="AB359" s="38"/>
      <c r="AC359" s="38"/>
      <c r="AD359" s="38"/>
      <c r="AE359" s="38"/>
      <c r="AT359" s="19" t="s">
        <v>1062</v>
      </c>
      <c r="AU359" s="19" t="s">
        <v>82</v>
      </c>
    </row>
    <row r="360" s="2" customFormat="1" ht="24.15" customHeight="1">
      <c r="A360" s="38"/>
      <c r="B360" s="181"/>
      <c r="C360" s="182" t="s">
        <v>1058</v>
      </c>
      <c r="D360" s="182" t="s">
        <v>259</v>
      </c>
      <c r="E360" s="183" t="s">
        <v>2855</v>
      </c>
      <c r="F360" s="184" t="s">
        <v>2856</v>
      </c>
      <c r="G360" s="185" t="s">
        <v>422</v>
      </c>
      <c r="H360" s="186">
        <v>110</v>
      </c>
      <c r="I360" s="187"/>
      <c r="J360" s="188">
        <f>ROUND(I360*H360,2)</f>
        <v>0</v>
      </c>
      <c r="K360" s="184" t="s">
        <v>2351</v>
      </c>
      <c r="L360" s="39"/>
      <c r="M360" s="189" t="s">
        <v>1</v>
      </c>
      <c r="N360" s="190" t="s">
        <v>40</v>
      </c>
      <c r="O360" s="77"/>
      <c r="P360" s="191">
        <f>O360*H360</f>
        <v>0</v>
      </c>
      <c r="Q360" s="191">
        <v>0</v>
      </c>
      <c r="R360" s="191">
        <f>Q360*H360</f>
        <v>0</v>
      </c>
      <c r="S360" s="191">
        <v>0</v>
      </c>
      <c r="T360" s="192">
        <f>S360*H360</f>
        <v>0</v>
      </c>
      <c r="U360" s="38"/>
      <c r="V360" s="38"/>
      <c r="W360" s="38"/>
      <c r="X360" s="38"/>
      <c r="Y360" s="38"/>
      <c r="Z360" s="38"/>
      <c r="AA360" s="38"/>
      <c r="AB360" s="38"/>
      <c r="AC360" s="38"/>
      <c r="AD360" s="38"/>
      <c r="AE360" s="38"/>
      <c r="AR360" s="193" t="s">
        <v>108</v>
      </c>
      <c r="AT360" s="193" t="s">
        <v>259</v>
      </c>
      <c r="AU360" s="193" t="s">
        <v>82</v>
      </c>
      <c r="AY360" s="19" t="s">
        <v>257</v>
      </c>
      <c r="BE360" s="194">
        <f>IF(N360="základní",J360,0)</f>
        <v>0</v>
      </c>
      <c r="BF360" s="194">
        <f>IF(N360="snížená",J360,0)</f>
        <v>0</v>
      </c>
      <c r="BG360" s="194">
        <f>IF(N360="zákl. přenesená",J360,0)</f>
        <v>0</v>
      </c>
      <c r="BH360" s="194">
        <f>IF(N360="sníž. přenesená",J360,0)</f>
        <v>0</v>
      </c>
      <c r="BI360" s="194">
        <f>IF(N360="nulová",J360,0)</f>
        <v>0</v>
      </c>
      <c r="BJ360" s="19" t="s">
        <v>82</v>
      </c>
      <c r="BK360" s="194">
        <f>ROUND(I360*H360,2)</f>
        <v>0</v>
      </c>
      <c r="BL360" s="19" t="s">
        <v>108</v>
      </c>
      <c r="BM360" s="193" t="s">
        <v>1730</v>
      </c>
    </row>
    <row r="361" s="2" customFormat="1">
      <c r="A361" s="38"/>
      <c r="B361" s="39"/>
      <c r="C361" s="38"/>
      <c r="D361" s="196" t="s">
        <v>1062</v>
      </c>
      <c r="E361" s="38"/>
      <c r="F361" s="237" t="s">
        <v>2795</v>
      </c>
      <c r="G361" s="38"/>
      <c r="H361" s="38"/>
      <c r="I361" s="238"/>
      <c r="J361" s="38"/>
      <c r="K361" s="38"/>
      <c r="L361" s="39"/>
      <c r="M361" s="239"/>
      <c r="N361" s="240"/>
      <c r="O361" s="77"/>
      <c r="P361" s="77"/>
      <c r="Q361" s="77"/>
      <c r="R361" s="77"/>
      <c r="S361" s="77"/>
      <c r="T361" s="78"/>
      <c r="U361" s="38"/>
      <c r="V361" s="38"/>
      <c r="W361" s="38"/>
      <c r="X361" s="38"/>
      <c r="Y361" s="38"/>
      <c r="Z361" s="38"/>
      <c r="AA361" s="38"/>
      <c r="AB361" s="38"/>
      <c r="AC361" s="38"/>
      <c r="AD361" s="38"/>
      <c r="AE361" s="38"/>
      <c r="AT361" s="19" t="s">
        <v>1062</v>
      </c>
      <c r="AU361" s="19" t="s">
        <v>82</v>
      </c>
    </row>
    <row r="362" s="2" customFormat="1" ht="24.15" customHeight="1">
      <c r="A362" s="38"/>
      <c r="B362" s="181"/>
      <c r="C362" s="182" t="s">
        <v>1066</v>
      </c>
      <c r="D362" s="182" t="s">
        <v>259</v>
      </c>
      <c r="E362" s="183" t="s">
        <v>2857</v>
      </c>
      <c r="F362" s="184" t="s">
        <v>2858</v>
      </c>
      <c r="G362" s="185" t="s">
        <v>422</v>
      </c>
      <c r="H362" s="186">
        <v>110</v>
      </c>
      <c r="I362" s="187"/>
      <c r="J362" s="188">
        <f>ROUND(I362*H362,2)</f>
        <v>0</v>
      </c>
      <c r="K362" s="184" t="s">
        <v>2351</v>
      </c>
      <c r="L362" s="39"/>
      <c r="M362" s="189" t="s">
        <v>1</v>
      </c>
      <c r="N362" s="190" t="s">
        <v>40</v>
      </c>
      <c r="O362" s="77"/>
      <c r="P362" s="191">
        <f>O362*H362</f>
        <v>0</v>
      </c>
      <c r="Q362" s="191">
        <v>0</v>
      </c>
      <c r="R362" s="191">
        <f>Q362*H362</f>
        <v>0</v>
      </c>
      <c r="S362" s="191">
        <v>0</v>
      </c>
      <c r="T362" s="192">
        <f>S362*H362</f>
        <v>0</v>
      </c>
      <c r="U362" s="38"/>
      <c r="V362" s="38"/>
      <c r="W362" s="38"/>
      <c r="X362" s="38"/>
      <c r="Y362" s="38"/>
      <c r="Z362" s="38"/>
      <c r="AA362" s="38"/>
      <c r="AB362" s="38"/>
      <c r="AC362" s="38"/>
      <c r="AD362" s="38"/>
      <c r="AE362" s="38"/>
      <c r="AR362" s="193" t="s">
        <v>108</v>
      </c>
      <c r="AT362" s="193" t="s">
        <v>259</v>
      </c>
      <c r="AU362" s="193" t="s">
        <v>82</v>
      </c>
      <c r="AY362" s="19" t="s">
        <v>257</v>
      </c>
      <c r="BE362" s="194">
        <f>IF(N362="základní",J362,0)</f>
        <v>0</v>
      </c>
      <c r="BF362" s="194">
        <f>IF(N362="snížená",J362,0)</f>
        <v>0</v>
      </c>
      <c r="BG362" s="194">
        <f>IF(N362="zákl. přenesená",J362,0)</f>
        <v>0</v>
      </c>
      <c r="BH362" s="194">
        <f>IF(N362="sníž. přenesená",J362,0)</f>
        <v>0</v>
      </c>
      <c r="BI362" s="194">
        <f>IF(N362="nulová",J362,0)</f>
        <v>0</v>
      </c>
      <c r="BJ362" s="19" t="s">
        <v>82</v>
      </c>
      <c r="BK362" s="194">
        <f>ROUND(I362*H362,2)</f>
        <v>0</v>
      </c>
      <c r="BL362" s="19" t="s">
        <v>108</v>
      </c>
      <c r="BM362" s="193" t="s">
        <v>1738</v>
      </c>
    </row>
    <row r="363" s="2" customFormat="1">
      <c r="A363" s="38"/>
      <c r="B363" s="39"/>
      <c r="C363" s="38"/>
      <c r="D363" s="196" t="s">
        <v>1062</v>
      </c>
      <c r="E363" s="38"/>
      <c r="F363" s="237" t="s">
        <v>2795</v>
      </c>
      <c r="G363" s="38"/>
      <c r="H363" s="38"/>
      <c r="I363" s="238"/>
      <c r="J363" s="38"/>
      <c r="K363" s="38"/>
      <c r="L363" s="39"/>
      <c r="M363" s="239"/>
      <c r="N363" s="240"/>
      <c r="O363" s="77"/>
      <c r="P363" s="77"/>
      <c r="Q363" s="77"/>
      <c r="R363" s="77"/>
      <c r="S363" s="77"/>
      <c r="T363" s="78"/>
      <c r="U363" s="38"/>
      <c r="V363" s="38"/>
      <c r="W363" s="38"/>
      <c r="X363" s="38"/>
      <c r="Y363" s="38"/>
      <c r="Z363" s="38"/>
      <c r="AA363" s="38"/>
      <c r="AB363" s="38"/>
      <c r="AC363" s="38"/>
      <c r="AD363" s="38"/>
      <c r="AE363" s="38"/>
      <c r="AT363" s="19" t="s">
        <v>1062</v>
      </c>
      <c r="AU363" s="19" t="s">
        <v>82</v>
      </c>
    </row>
    <row r="364" s="2" customFormat="1" ht="33" customHeight="1">
      <c r="A364" s="38"/>
      <c r="B364" s="181"/>
      <c r="C364" s="182" t="s">
        <v>1074</v>
      </c>
      <c r="D364" s="182" t="s">
        <v>259</v>
      </c>
      <c r="E364" s="183" t="s">
        <v>2859</v>
      </c>
      <c r="F364" s="184" t="s">
        <v>2777</v>
      </c>
      <c r="G364" s="185" t="s">
        <v>422</v>
      </c>
      <c r="H364" s="186">
        <v>110</v>
      </c>
      <c r="I364" s="187"/>
      <c r="J364" s="188">
        <f>ROUND(I364*H364,2)</f>
        <v>0</v>
      </c>
      <c r="K364" s="184" t="s">
        <v>2351</v>
      </c>
      <c r="L364" s="39"/>
      <c r="M364" s="189" t="s">
        <v>1</v>
      </c>
      <c r="N364" s="190" t="s">
        <v>40</v>
      </c>
      <c r="O364" s="77"/>
      <c r="P364" s="191">
        <f>O364*H364</f>
        <v>0</v>
      </c>
      <c r="Q364" s="191">
        <v>0</v>
      </c>
      <c r="R364" s="191">
        <f>Q364*H364</f>
        <v>0</v>
      </c>
      <c r="S364" s="191">
        <v>0</v>
      </c>
      <c r="T364" s="192">
        <f>S364*H364</f>
        <v>0</v>
      </c>
      <c r="U364" s="38"/>
      <c r="V364" s="38"/>
      <c r="W364" s="38"/>
      <c r="X364" s="38"/>
      <c r="Y364" s="38"/>
      <c r="Z364" s="38"/>
      <c r="AA364" s="38"/>
      <c r="AB364" s="38"/>
      <c r="AC364" s="38"/>
      <c r="AD364" s="38"/>
      <c r="AE364" s="38"/>
      <c r="AR364" s="193" t="s">
        <v>108</v>
      </c>
      <c r="AT364" s="193" t="s">
        <v>259</v>
      </c>
      <c r="AU364" s="193" t="s">
        <v>82</v>
      </c>
      <c r="AY364" s="19" t="s">
        <v>257</v>
      </c>
      <c r="BE364" s="194">
        <f>IF(N364="základní",J364,0)</f>
        <v>0</v>
      </c>
      <c r="BF364" s="194">
        <f>IF(N364="snížená",J364,0)</f>
        <v>0</v>
      </c>
      <c r="BG364" s="194">
        <f>IF(N364="zákl. přenesená",J364,0)</f>
        <v>0</v>
      </c>
      <c r="BH364" s="194">
        <f>IF(N364="sníž. přenesená",J364,0)</f>
        <v>0</v>
      </c>
      <c r="BI364" s="194">
        <f>IF(N364="nulová",J364,0)</f>
        <v>0</v>
      </c>
      <c r="BJ364" s="19" t="s">
        <v>82</v>
      </c>
      <c r="BK364" s="194">
        <f>ROUND(I364*H364,2)</f>
        <v>0</v>
      </c>
      <c r="BL364" s="19" t="s">
        <v>108</v>
      </c>
      <c r="BM364" s="193" t="s">
        <v>1746</v>
      </c>
    </row>
    <row r="365" s="2" customFormat="1">
      <c r="A365" s="38"/>
      <c r="B365" s="39"/>
      <c r="C365" s="38"/>
      <c r="D365" s="196" t="s">
        <v>1062</v>
      </c>
      <c r="E365" s="38"/>
      <c r="F365" s="237" t="s">
        <v>2795</v>
      </c>
      <c r="G365" s="38"/>
      <c r="H365" s="38"/>
      <c r="I365" s="238"/>
      <c r="J365" s="38"/>
      <c r="K365" s="38"/>
      <c r="L365" s="39"/>
      <c r="M365" s="239"/>
      <c r="N365" s="240"/>
      <c r="O365" s="77"/>
      <c r="P365" s="77"/>
      <c r="Q365" s="77"/>
      <c r="R365" s="77"/>
      <c r="S365" s="77"/>
      <c r="T365" s="78"/>
      <c r="U365" s="38"/>
      <c r="V365" s="38"/>
      <c r="W365" s="38"/>
      <c r="X365" s="38"/>
      <c r="Y365" s="38"/>
      <c r="Z365" s="38"/>
      <c r="AA365" s="38"/>
      <c r="AB365" s="38"/>
      <c r="AC365" s="38"/>
      <c r="AD365" s="38"/>
      <c r="AE365" s="38"/>
      <c r="AT365" s="19" t="s">
        <v>1062</v>
      </c>
      <c r="AU365" s="19" t="s">
        <v>82</v>
      </c>
    </row>
    <row r="366" s="2" customFormat="1" ht="33" customHeight="1">
      <c r="A366" s="38"/>
      <c r="B366" s="181"/>
      <c r="C366" s="182" t="s">
        <v>1079</v>
      </c>
      <c r="D366" s="182" t="s">
        <v>259</v>
      </c>
      <c r="E366" s="183" t="s">
        <v>2860</v>
      </c>
      <c r="F366" s="184" t="s">
        <v>2861</v>
      </c>
      <c r="G366" s="185" t="s">
        <v>422</v>
      </c>
      <c r="H366" s="186">
        <v>1370</v>
      </c>
      <c r="I366" s="187"/>
      <c r="J366" s="188">
        <f>ROUND(I366*H366,2)</f>
        <v>0</v>
      </c>
      <c r="K366" s="184" t="s">
        <v>2351</v>
      </c>
      <c r="L366" s="39"/>
      <c r="M366" s="189" t="s">
        <v>1</v>
      </c>
      <c r="N366" s="190" t="s">
        <v>40</v>
      </c>
      <c r="O366" s="77"/>
      <c r="P366" s="191">
        <f>O366*H366</f>
        <v>0</v>
      </c>
      <c r="Q366" s="191">
        <v>0</v>
      </c>
      <c r="R366" s="191">
        <f>Q366*H366</f>
        <v>0</v>
      </c>
      <c r="S366" s="191">
        <v>0</v>
      </c>
      <c r="T366" s="192">
        <f>S366*H366</f>
        <v>0</v>
      </c>
      <c r="U366" s="38"/>
      <c r="V366" s="38"/>
      <c r="W366" s="38"/>
      <c r="X366" s="38"/>
      <c r="Y366" s="38"/>
      <c r="Z366" s="38"/>
      <c r="AA366" s="38"/>
      <c r="AB366" s="38"/>
      <c r="AC366" s="38"/>
      <c r="AD366" s="38"/>
      <c r="AE366" s="38"/>
      <c r="AR366" s="193" t="s">
        <v>108</v>
      </c>
      <c r="AT366" s="193" t="s">
        <v>259</v>
      </c>
      <c r="AU366" s="193" t="s">
        <v>82</v>
      </c>
      <c r="AY366" s="19" t="s">
        <v>257</v>
      </c>
      <c r="BE366" s="194">
        <f>IF(N366="základní",J366,0)</f>
        <v>0</v>
      </c>
      <c r="BF366" s="194">
        <f>IF(N366="snížená",J366,0)</f>
        <v>0</v>
      </c>
      <c r="BG366" s="194">
        <f>IF(N366="zákl. přenesená",J366,0)</f>
        <v>0</v>
      </c>
      <c r="BH366" s="194">
        <f>IF(N366="sníž. přenesená",J366,0)</f>
        <v>0</v>
      </c>
      <c r="BI366" s="194">
        <f>IF(N366="nulová",J366,0)</f>
        <v>0</v>
      </c>
      <c r="BJ366" s="19" t="s">
        <v>82</v>
      </c>
      <c r="BK366" s="194">
        <f>ROUND(I366*H366,2)</f>
        <v>0</v>
      </c>
      <c r="BL366" s="19" t="s">
        <v>108</v>
      </c>
      <c r="BM366" s="193" t="s">
        <v>1754</v>
      </c>
    </row>
    <row r="367" s="2" customFormat="1">
      <c r="A367" s="38"/>
      <c r="B367" s="39"/>
      <c r="C367" s="38"/>
      <c r="D367" s="196" t="s">
        <v>1062</v>
      </c>
      <c r="E367" s="38"/>
      <c r="F367" s="237" t="s">
        <v>2795</v>
      </c>
      <c r="G367" s="38"/>
      <c r="H367" s="38"/>
      <c r="I367" s="238"/>
      <c r="J367" s="38"/>
      <c r="K367" s="38"/>
      <c r="L367" s="39"/>
      <c r="M367" s="239"/>
      <c r="N367" s="240"/>
      <c r="O367" s="77"/>
      <c r="P367" s="77"/>
      <c r="Q367" s="77"/>
      <c r="R367" s="77"/>
      <c r="S367" s="77"/>
      <c r="T367" s="78"/>
      <c r="U367" s="38"/>
      <c r="V367" s="38"/>
      <c r="W367" s="38"/>
      <c r="X367" s="38"/>
      <c r="Y367" s="38"/>
      <c r="Z367" s="38"/>
      <c r="AA367" s="38"/>
      <c r="AB367" s="38"/>
      <c r="AC367" s="38"/>
      <c r="AD367" s="38"/>
      <c r="AE367" s="38"/>
      <c r="AT367" s="19" t="s">
        <v>1062</v>
      </c>
      <c r="AU367" s="19" t="s">
        <v>82</v>
      </c>
    </row>
    <row r="368" s="2" customFormat="1" ht="21.75" customHeight="1">
      <c r="A368" s="38"/>
      <c r="B368" s="181"/>
      <c r="C368" s="182" t="s">
        <v>1086</v>
      </c>
      <c r="D368" s="182" t="s">
        <v>259</v>
      </c>
      <c r="E368" s="183" t="s">
        <v>2862</v>
      </c>
      <c r="F368" s="184" t="s">
        <v>2863</v>
      </c>
      <c r="G368" s="185" t="s">
        <v>422</v>
      </c>
      <c r="H368" s="186">
        <v>50</v>
      </c>
      <c r="I368" s="187"/>
      <c r="J368" s="188">
        <f>ROUND(I368*H368,2)</f>
        <v>0</v>
      </c>
      <c r="K368" s="184" t="s">
        <v>2351</v>
      </c>
      <c r="L368" s="39"/>
      <c r="M368" s="189" t="s">
        <v>1</v>
      </c>
      <c r="N368" s="190" t="s">
        <v>40</v>
      </c>
      <c r="O368" s="77"/>
      <c r="P368" s="191">
        <f>O368*H368</f>
        <v>0</v>
      </c>
      <c r="Q368" s="191">
        <v>0</v>
      </c>
      <c r="R368" s="191">
        <f>Q368*H368</f>
        <v>0</v>
      </c>
      <c r="S368" s="191">
        <v>0</v>
      </c>
      <c r="T368" s="192">
        <f>S368*H368</f>
        <v>0</v>
      </c>
      <c r="U368" s="38"/>
      <c r="V368" s="38"/>
      <c r="W368" s="38"/>
      <c r="X368" s="38"/>
      <c r="Y368" s="38"/>
      <c r="Z368" s="38"/>
      <c r="AA368" s="38"/>
      <c r="AB368" s="38"/>
      <c r="AC368" s="38"/>
      <c r="AD368" s="38"/>
      <c r="AE368" s="38"/>
      <c r="AR368" s="193" t="s">
        <v>108</v>
      </c>
      <c r="AT368" s="193" t="s">
        <v>259</v>
      </c>
      <c r="AU368" s="193" t="s">
        <v>82</v>
      </c>
      <c r="AY368" s="19" t="s">
        <v>257</v>
      </c>
      <c r="BE368" s="194">
        <f>IF(N368="základní",J368,0)</f>
        <v>0</v>
      </c>
      <c r="BF368" s="194">
        <f>IF(N368="snížená",J368,0)</f>
        <v>0</v>
      </c>
      <c r="BG368" s="194">
        <f>IF(N368="zákl. přenesená",J368,0)</f>
        <v>0</v>
      </c>
      <c r="BH368" s="194">
        <f>IF(N368="sníž. přenesená",J368,0)</f>
        <v>0</v>
      </c>
      <c r="BI368" s="194">
        <f>IF(N368="nulová",J368,0)</f>
        <v>0</v>
      </c>
      <c r="BJ368" s="19" t="s">
        <v>82</v>
      </c>
      <c r="BK368" s="194">
        <f>ROUND(I368*H368,2)</f>
        <v>0</v>
      </c>
      <c r="BL368" s="19" t="s">
        <v>108</v>
      </c>
      <c r="BM368" s="193" t="s">
        <v>1762</v>
      </c>
    </row>
    <row r="369" s="2" customFormat="1">
      <c r="A369" s="38"/>
      <c r="B369" s="39"/>
      <c r="C369" s="38"/>
      <c r="D369" s="196" t="s">
        <v>1062</v>
      </c>
      <c r="E369" s="38"/>
      <c r="F369" s="237" t="s">
        <v>2795</v>
      </c>
      <c r="G369" s="38"/>
      <c r="H369" s="38"/>
      <c r="I369" s="238"/>
      <c r="J369" s="38"/>
      <c r="K369" s="38"/>
      <c r="L369" s="39"/>
      <c r="M369" s="239"/>
      <c r="N369" s="240"/>
      <c r="O369" s="77"/>
      <c r="P369" s="77"/>
      <c r="Q369" s="77"/>
      <c r="R369" s="77"/>
      <c r="S369" s="77"/>
      <c r="T369" s="78"/>
      <c r="U369" s="38"/>
      <c r="V369" s="38"/>
      <c r="W369" s="38"/>
      <c r="X369" s="38"/>
      <c r="Y369" s="38"/>
      <c r="Z369" s="38"/>
      <c r="AA369" s="38"/>
      <c r="AB369" s="38"/>
      <c r="AC369" s="38"/>
      <c r="AD369" s="38"/>
      <c r="AE369" s="38"/>
      <c r="AT369" s="19" t="s">
        <v>1062</v>
      </c>
      <c r="AU369" s="19" t="s">
        <v>82</v>
      </c>
    </row>
    <row r="370" s="2" customFormat="1" ht="24.15" customHeight="1">
      <c r="A370" s="38"/>
      <c r="B370" s="181"/>
      <c r="C370" s="182" t="s">
        <v>1091</v>
      </c>
      <c r="D370" s="182" t="s">
        <v>259</v>
      </c>
      <c r="E370" s="183" t="s">
        <v>2864</v>
      </c>
      <c r="F370" s="184" t="s">
        <v>2865</v>
      </c>
      <c r="G370" s="185" t="s">
        <v>2365</v>
      </c>
      <c r="H370" s="186">
        <v>1</v>
      </c>
      <c r="I370" s="187"/>
      <c r="J370" s="188">
        <f>ROUND(I370*H370,2)</f>
        <v>0</v>
      </c>
      <c r="K370" s="184" t="s">
        <v>2351</v>
      </c>
      <c r="L370" s="39"/>
      <c r="M370" s="189" t="s">
        <v>1</v>
      </c>
      <c r="N370" s="190" t="s">
        <v>40</v>
      </c>
      <c r="O370" s="77"/>
      <c r="P370" s="191">
        <f>O370*H370</f>
        <v>0</v>
      </c>
      <c r="Q370" s="191">
        <v>0</v>
      </c>
      <c r="R370" s="191">
        <f>Q370*H370</f>
        <v>0</v>
      </c>
      <c r="S370" s="191">
        <v>0</v>
      </c>
      <c r="T370" s="192">
        <f>S370*H370</f>
        <v>0</v>
      </c>
      <c r="U370" s="38"/>
      <c r="V370" s="38"/>
      <c r="W370" s="38"/>
      <c r="X370" s="38"/>
      <c r="Y370" s="38"/>
      <c r="Z370" s="38"/>
      <c r="AA370" s="38"/>
      <c r="AB370" s="38"/>
      <c r="AC370" s="38"/>
      <c r="AD370" s="38"/>
      <c r="AE370" s="38"/>
      <c r="AR370" s="193" t="s">
        <v>108</v>
      </c>
      <c r="AT370" s="193" t="s">
        <v>259</v>
      </c>
      <c r="AU370" s="193" t="s">
        <v>82</v>
      </c>
      <c r="AY370" s="19" t="s">
        <v>257</v>
      </c>
      <c r="BE370" s="194">
        <f>IF(N370="základní",J370,0)</f>
        <v>0</v>
      </c>
      <c r="BF370" s="194">
        <f>IF(N370="snížená",J370,0)</f>
        <v>0</v>
      </c>
      <c r="BG370" s="194">
        <f>IF(N370="zákl. přenesená",J370,0)</f>
        <v>0</v>
      </c>
      <c r="BH370" s="194">
        <f>IF(N370="sníž. přenesená",J370,0)</f>
        <v>0</v>
      </c>
      <c r="BI370" s="194">
        <f>IF(N370="nulová",J370,0)</f>
        <v>0</v>
      </c>
      <c r="BJ370" s="19" t="s">
        <v>82</v>
      </c>
      <c r="BK370" s="194">
        <f>ROUND(I370*H370,2)</f>
        <v>0</v>
      </c>
      <c r="BL370" s="19" t="s">
        <v>108</v>
      </c>
      <c r="BM370" s="193" t="s">
        <v>1770</v>
      </c>
    </row>
    <row r="371" s="2" customFormat="1">
      <c r="A371" s="38"/>
      <c r="B371" s="39"/>
      <c r="C371" s="38"/>
      <c r="D371" s="196" t="s">
        <v>1062</v>
      </c>
      <c r="E371" s="38"/>
      <c r="F371" s="237" t="s">
        <v>2795</v>
      </c>
      <c r="G371" s="38"/>
      <c r="H371" s="38"/>
      <c r="I371" s="238"/>
      <c r="J371" s="38"/>
      <c r="K371" s="38"/>
      <c r="L371" s="39"/>
      <c r="M371" s="239"/>
      <c r="N371" s="240"/>
      <c r="O371" s="77"/>
      <c r="P371" s="77"/>
      <c r="Q371" s="77"/>
      <c r="R371" s="77"/>
      <c r="S371" s="77"/>
      <c r="T371" s="78"/>
      <c r="U371" s="38"/>
      <c r="V371" s="38"/>
      <c r="W371" s="38"/>
      <c r="X371" s="38"/>
      <c r="Y371" s="38"/>
      <c r="Z371" s="38"/>
      <c r="AA371" s="38"/>
      <c r="AB371" s="38"/>
      <c r="AC371" s="38"/>
      <c r="AD371" s="38"/>
      <c r="AE371" s="38"/>
      <c r="AT371" s="19" t="s">
        <v>1062</v>
      </c>
      <c r="AU371" s="19" t="s">
        <v>82</v>
      </c>
    </row>
    <row r="372" s="2" customFormat="1" ht="24.15" customHeight="1">
      <c r="A372" s="38"/>
      <c r="B372" s="181"/>
      <c r="C372" s="182" t="s">
        <v>1099</v>
      </c>
      <c r="D372" s="182" t="s">
        <v>259</v>
      </c>
      <c r="E372" s="183" t="s">
        <v>2866</v>
      </c>
      <c r="F372" s="184" t="s">
        <v>2867</v>
      </c>
      <c r="G372" s="185" t="s">
        <v>2365</v>
      </c>
      <c r="H372" s="186">
        <v>4</v>
      </c>
      <c r="I372" s="187"/>
      <c r="J372" s="188">
        <f>ROUND(I372*H372,2)</f>
        <v>0</v>
      </c>
      <c r="K372" s="184" t="s">
        <v>2351</v>
      </c>
      <c r="L372" s="39"/>
      <c r="M372" s="189" t="s">
        <v>1</v>
      </c>
      <c r="N372" s="190" t="s">
        <v>40</v>
      </c>
      <c r="O372" s="77"/>
      <c r="P372" s="191">
        <f>O372*H372</f>
        <v>0</v>
      </c>
      <c r="Q372" s="191">
        <v>0</v>
      </c>
      <c r="R372" s="191">
        <f>Q372*H372</f>
        <v>0</v>
      </c>
      <c r="S372" s="191">
        <v>0</v>
      </c>
      <c r="T372" s="192">
        <f>S372*H372</f>
        <v>0</v>
      </c>
      <c r="U372" s="38"/>
      <c r="V372" s="38"/>
      <c r="W372" s="38"/>
      <c r="X372" s="38"/>
      <c r="Y372" s="38"/>
      <c r="Z372" s="38"/>
      <c r="AA372" s="38"/>
      <c r="AB372" s="38"/>
      <c r="AC372" s="38"/>
      <c r="AD372" s="38"/>
      <c r="AE372" s="38"/>
      <c r="AR372" s="193" t="s">
        <v>108</v>
      </c>
      <c r="AT372" s="193" t="s">
        <v>259</v>
      </c>
      <c r="AU372" s="193" t="s">
        <v>82</v>
      </c>
      <c r="AY372" s="19" t="s">
        <v>257</v>
      </c>
      <c r="BE372" s="194">
        <f>IF(N372="základní",J372,0)</f>
        <v>0</v>
      </c>
      <c r="BF372" s="194">
        <f>IF(N372="snížená",J372,0)</f>
        <v>0</v>
      </c>
      <c r="BG372" s="194">
        <f>IF(N372="zákl. přenesená",J372,0)</f>
        <v>0</v>
      </c>
      <c r="BH372" s="194">
        <f>IF(N372="sníž. přenesená",J372,0)</f>
        <v>0</v>
      </c>
      <c r="BI372" s="194">
        <f>IF(N372="nulová",J372,0)</f>
        <v>0</v>
      </c>
      <c r="BJ372" s="19" t="s">
        <v>82</v>
      </c>
      <c r="BK372" s="194">
        <f>ROUND(I372*H372,2)</f>
        <v>0</v>
      </c>
      <c r="BL372" s="19" t="s">
        <v>108</v>
      </c>
      <c r="BM372" s="193" t="s">
        <v>1780</v>
      </c>
    </row>
    <row r="373" s="2" customFormat="1">
      <c r="A373" s="38"/>
      <c r="B373" s="39"/>
      <c r="C373" s="38"/>
      <c r="D373" s="196" t="s">
        <v>1062</v>
      </c>
      <c r="E373" s="38"/>
      <c r="F373" s="237" t="s">
        <v>2795</v>
      </c>
      <c r="G373" s="38"/>
      <c r="H373" s="38"/>
      <c r="I373" s="238"/>
      <c r="J373" s="38"/>
      <c r="K373" s="38"/>
      <c r="L373" s="39"/>
      <c r="M373" s="239"/>
      <c r="N373" s="240"/>
      <c r="O373" s="77"/>
      <c r="P373" s="77"/>
      <c r="Q373" s="77"/>
      <c r="R373" s="77"/>
      <c r="S373" s="77"/>
      <c r="T373" s="78"/>
      <c r="U373" s="38"/>
      <c r="V373" s="38"/>
      <c r="W373" s="38"/>
      <c r="X373" s="38"/>
      <c r="Y373" s="38"/>
      <c r="Z373" s="38"/>
      <c r="AA373" s="38"/>
      <c r="AB373" s="38"/>
      <c r="AC373" s="38"/>
      <c r="AD373" s="38"/>
      <c r="AE373" s="38"/>
      <c r="AT373" s="19" t="s">
        <v>1062</v>
      </c>
      <c r="AU373" s="19" t="s">
        <v>82</v>
      </c>
    </row>
    <row r="374" s="2" customFormat="1" ht="33" customHeight="1">
      <c r="A374" s="38"/>
      <c r="B374" s="181"/>
      <c r="C374" s="182" t="s">
        <v>1110</v>
      </c>
      <c r="D374" s="182" t="s">
        <v>259</v>
      </c>
      <c r="E374" s="183" t="s">
        <v>2868</v>
      </c>
      <c r="F374" s="184" t="s">
        <v>2869</v>
      </c>
      <c r="G374" s="185" t="s">
        <v>2365</v>
      </c>
      <c r="H374" s="186">
        <v>15</v>
      </c>
      <c r="I374" s="187"/>
      <c r="J374" s="188">
        <f>ROUND(I374*H374,2)</f>
        <v>0</v>
      </c>
      <c r="K374" s="184" t="s">
        <v>2351</v>
      </c>
      <c r="L374" s="39"/>
      <c r="M374" s="189" t="s">
        <v>1</v>
      </c>
      <c r="N374" s="190" t="s">
        <v>40</v>
      </c>
      <c r="O374" s="77"/>
      <c r="P374" s="191">
        <f>O374*H374</f>
        <v>0</v>
      </c>
      <c r="Q374" s="191">
        <v>0</v>
      </c>
      <c r="R374" s="191">
        <f>Q374*H374</f>
        <v>0</v>
      </c>
      <c r="S374" s="191">
        <v>0</v>
      </c>
      <c r="T374" s="192">
        <f>S374*H374</f>
        <v>0</v>
      </c>
      <c r="U374" s="38"/>
      <c r="V374" s="38"/>
      <c r="W374" s="38"/>
      <c r="X374" s="38"/>
      <c r="Y374" s="38"/>
      <c r="Z374" s="38"/>
      <c r="AA374" s="38"/>
      <c r="AB374" s="38"/>
      <c r="AC374" s="38"/>
      <c r="AD374" s="38"/>
      <c r="AE374" s="38"/>
      <c r="AR374" s="193" t="s">
        <v>108</v>
      </c>
      <c r="AT374" s="193" t="s">
        <v>259</v>
      </c>
      <c r="AU374" s="193" t="s">
        <v>82</v>
      </c>
      <c r="AY374" s="19" t="s">
        <v>257</v>
      </c>
      <c r="BE374" s="194">
        <f>IF(N374="základní",J374,0)</f>
        <v>0</v>
      </c>
      <c r="BF374" s="194">
        <f>IF(N374="snížená",J374,0)</f>
        <v>0</v>
      </c>
      <c r="BG374" s="194">
        <f>IF(N374="zákl. přenesená",J374,0)</f>
        <v>0</v>
      </c>
      <c r="BH374" s="194">
        <f>IF(N374="sníž. přenesená",J374,0)</f>
        <v>0</v>
      </c>
      <c r="BI374" s="194">
        <f>IF(N374="nulová",J374,0)</f>
        <v>0</v>
      </c>
      <c r="BJ374" s="19" t="s">
        <v>82</v>
      </c>
      <c r="BK374" s="194">
        <f>ROUND(I374*H374,2)</f>
        <v>0</v>
      </c>
      <c r="BL374" s="19" t="s">
        <v>108</v>
      </c>
      <c r="BM374" s="193" t="s">
        <v>1788</v>
      </c>
    </row>
    <row r="375" s="2" customFormat="1">
      <c r="A375" s="38"/>
      <c r="B375" s="39"/>
      <c r="C375" s="38"/>
      <c r="D375" s="196" t="s">
        <v>1062</v>
      </c>
      <c r="E375" s="38"/>
      <c r="F375" s="237" t="s">
        <v>2795</v>
      </c>
      <c r="G375" s="38"/>
      <c r="H375" s="38"/>
      <c r="I375" s="238"/>
      <c r="J375" s="38"/>
      <c r="K375" s="38"/>
      <c r="L375" s="39"/>
      <c r="M375" s="239"/>
      <c r="N375" s="240"/>
      <c r="O375" s="77"/>
      <c r="P375" s="77"/>
      <c r="Q375" s="77"/>
      <c r="R375" s="77"/>
      <c r="S375" s="77"/>
      <c r="T375" s="78"/>
      <c r="U375" s="38"/>
      <c r="V375" s="38"/>
      <c r="W375" s="38"/>
      <c r="X375" s="38"/>
      <c r="Y375" s="38"/>
      <c r="Z375" s="38"/>
      <c r="AA375" s="38"/>
      <c r="AB375" s="38"/>
      <c r="AC375" s="38"/>
      <c r="AD375" s="38"/>
      <c r="AE375" s="38"/>
      <c r="AT375" s="19" t="s">
        <v>1062</v>
      </c>
      <c r="AU375" s="19" t="s">
        <v>82</v>
      </c>
    </row>
    <row r="376" s="2" customFormat="1" ht="24.15" customHeight="1">
      <c r="A376" s="38"/>
      <c r="B376" s="181"/>
      <c r="C376" s="182" t="s">
        <v>1114</v>
      </c>
      <c r="D376" s="182" t="s">
        <v>259</v>
      </c>
      <c r="E376" s="183" t="s">
        <v>2870</v>
      </c>
      <c r="F376" s="184" t="s">
        <v>2871</v>
      </c>
      <c r="G376" s="185" t="s">
        <v>2365</v>
      </c>
      <c r="H376" s="186">
        <v>15</v>
      </c>
      <c r="I376" s="187"/>
      <c r="J376" s="188">
        <f>ROUND(I376*H376,2)</f>
        <v>0</v>
      </c>
      <c r="K376" s="184" t="s">
        <v>2351</v>
      </c>
      <c r="L376" s="39"/>
      <c r="M376" s="189" t="s">
        <v>1</v>
      </c>
      <c r="N376" s="190" t="s">
        <v>40</v>
      </c>
      <c r="O376" s="77"/>
      <c r="P376" s="191">
        <f>O376*H376</f>
        <v>0</v>
      </c>
      <c r="Q376" s="191">
        <v>0</v>
      </c>
      <c r="R376" s="191">
        <f>Q376*H376</f>
        <v>0</v>
      </c>
      <c r="S376" s="191">
        <v>0</v>
      </c>
      <c r="T376" s="192">
        <f>S376*H376</f>
        <v>0</v>
      </c>
      <c r="U376" s="38"/>
      <c r="V376" s="38"/>
      <c r="W376" s="38"/>
      <c r="X376" s="38"/>
      <c r="Y376" s="38"/>
      <c r="Z376" s="38"/>
      <c r="AA376" s="38"/>
      <c r="AB376" s="38"/>
      <c r="AC376" s="38"/>
      <c r="AD376" s="38"/>
      <c r="AE376" s="38"/>
      <c r="AR376" s="193" t="s">
        <v>108</v>
      </c>
      <c r="AT376" s="193" t="s">
        <v>259</v>
      </c>
      <c r="AU376" s="193" t="s">
        <v>82</v>
      </c>
      <c r="AY376" s="19" t="s">
        <v>257</v>
      </c>
      <c r="BE376" s="194">
        <f>IF(N376="základní",J376,0)</f>
        <v>0</v>
      </c>
      <c r="BF376" s="194">
        <f>IF(N376="snížená",J376,0)</f>
        <v>0</v>
      </c>
      <c r="BG376" s="194">
        <f>IF(N376="zákl. přenesená",J376,0)</f>
        <v>0</v>
      </c>
      <c r="BH376" s="194">
        <f>IF(N376="sníž. přenesená",J376,0)</f>
        <v>0</v>
      </c>
      <c r="BI376" s="194">
        <f>IF(N376="nulová",J376,0)</f>
        <v>0</v>
      </c>
      <c r="BJ376" s="19" t="s">
        <v>82</v>
      </c>
      <c r="BK376" s="194">
        <f>ROUND(I376*H376,2)</f>
        <v>0</v>
      </c>
      <c r="BL376" s="19" t="s">
        <v>108</v>
      </c>
      <c r="BM376" s="193" t="s">
        <v>1796</v>
      </c>
    </row>
    <row r="377" s="2" customFormat="1">
      <c r="A377" s="38"/>
      <c r="B377" s="39"/>
      <c r="C377" s="38"/>
      <c r="D377" s="196" t="s">
        <v>1062</v>
      </c>
      <c r="E377" s="38"/>
      <c r="F377" s="237" t="s">
        <v>2795</v>
      </c>
      <c r="G377" s="38"/>
      <c r="H377" s="38"/>
      <c r="I377" s="238"/>
      <c r="J377" s="38"/>
      <c r="K377" s="38"/>
      <c r="L377" s="39"/>
      <c r="M377" s="239"/>
      <c r="N377" s="240"/>
      <c r="O377" s="77"/>
      <c r="P377" s="77"/>
      <c r="Q377" s="77"/>
      <c r="R377" s="77"/>
      <c r="S377" s="77"/>
      <c r="T377" s="78"/>
      <c r="U377" s="38"/>
      <c r="V377" s="38"/>
      <c r="W377" s="38"/>
      <c r="X377" s="38"/>
      <c r="Y377" s="38"/>
      <c r="Z377" s="38"/>
      <c r="AA377" s="38"/>
      <c r="AB377" s="38"/>
      <c r="AC377" s="38"/>
      <c r="AD377" s="38"/>
      <c r="AE377" s="38"/>
      <c r="AT377" s="19" t="s">
        <v>1062</v>
      </c>
      <c r="AU377" s="19" t="s">
        <v>82</v>
      </c>
    </row>
    <row r="378" s="2" customFormat="1" ht="16.5" customHeight="1">
      <c r="A378" s="38"/>
      <c r="B378" s="181"/>
      <c r="C378" s="182" t="s">
        <v>1119</v>
      </c>
      <c r="D378" s="182" t="s">
        <v>259</v>
      </c>
      <c r="E378" s="183" t="s">
        <v>2872</v>
      </c>
      <c r="F378" s="184" t="s">
        <v>2873</v>
      </c>
      <c r="G378" s="185" t="s">
        <v>2365</v>
      </c>
      <c r="H378" s="186">
        <v>30</v>
      </c>
      <c r="I378" s="187"/>
      <c r="J378" s="188">
        <f>ROUND(I378*H378,2)</f>
        <v>0</v>
      </c>
      <c r="K378" s="184" t="s">
        <v>2351</v>
      </c>
      <c r="L378" s="39"/>
      <c r="M378" s="189" t="s">
        <v>1</v>
      </c>
      <c r="N378" s="190" t="s">
        <v>40</v>
      </c>
      <c r="O378" s="77"/>
      <c r="P378" s="191">
        <f>O378*H378</f>
        <v>0</v>
      </c>
      <c r="Q378" s="191">
        <v>0</v>
      </c>
      <c r="R378" s="191">
        <f>Q378*H378</f>
        <v>0</v>
      </c>
      <c r="S378" s="191">
        <v>0</v>
      </c>
      <c r="T378" s="192">
        <f>S378*H378</f>
        <v>0</v>
      </c>
      <c r="U378" s="38"/>
      <c r="V378" s="38"/>
      <c r="W378" s="38"/>
      <c r="X378" s="38"/>
      <c r="Y378" s="38"/>
      <c r="Z378" s="38"/>
      <c r="AA378" s="38"/>
      <c r="AB378" s="38"/>
      <c r="AC378" s="38"/>
      <c r="AD378" s="38"/>
      <c r="AE378" s="38"/>
      <c r="AR378" s="193" t="s">
        <v>108</v>
      </c>
      <c r="AT378" s="193" t="s">
        <v>259</v>
      </c>
      <c r="AU378" s="193" t="s">
        <v>82</v>
      </c>
      <c r="AY378" s="19" t="s">
        <v>257</v>
      </c>
      <c r="BE378" s="194">
        <f>IF(N378="základní",J378,0)</f>
        <v>0</v>
      </c>
      <c r="BF378" s="194">
        <f>IF(N378="snížená",J378,0)</f>
        <v>0</v>
      </c>
      <c r="BG378" s="194">
        <f>IF(N378="zákl. přenesená",J378,0)</f>
        <v>0</v>
      </c>
      <c r="BH378" s="194">
        <f>IF(N378="sníž. přenesená",J378,0)</f>
        <v>0</v>
      </c>
      <c r="BI378" s="194">
        <f>IF(N378="nulová",J378,0)</f>
        <v>0</v>
      </c>
      <c r="BJ378" s="19" t="s">
        <v>82</v>
      </c>
      <c r="BK378" s="194">
        <f>ROUND(I378*H378,2)</f>
        <v>0</v>
      </c>
      <c r="BL378" s="19" t="s">
        <v>108</v>
      </c>
      <c r="BM378" s="193" t="s">
        <v>1805</v>
      </c>
    </row>
    <row r="379" s="2" customFormat="1">
      <c r="A379" s="38"/>
      <c r="B379" s="39"/>
      <c r="C379" s="38"/>
      <c r="D379" s="196" t="s">
        <v>1062</v>
      </c>
      <c r="E379" s="38"/>
      <c r="F379" s="237" t="s">
        <v>2795</v>
      </c>
      <c r="G379" s="38"/>
      <c r="H379" s="38"/>
      <c r="I379" s="238"/>
      <c r="J379" s="38"/>
      <c r="K379" s="38"/>
      <c r="L379" s="39"/>
      <c r="M379" s="239"/>
      <c r="N379" s="240"/>
      <c r="O379" s="77"/>
      <c r="P379" s="77"/>
      <c r="Q379" s="77"/>
      <c r="R379" s="77"/>
      <c r="S379" s="77"/>
      <c r="T379" s="78"/>
      <c r="U379" s="38"/>
      <c r="V379" s="38"/>
      <c r="W379" s="38"/>
      <c r="X379" s="38"/>
      <c r="Y379" s="38"/>
      <c r="Z379" s="38"/>
      <c r="AA379" s="38"/>
      <c r="AB379" s="38"/>
      <c r="AC379" s="38"/>
      <c r="AD379" s="38"/>
      <c r="AE379" s="38"/>
      <c r="AT379" s="19" t="s">
        <v>1062</v>
      </c>
      <c r="AU379" s="19" t="s">
        <v>82</v>
      </c>
    </row>
    <row r="380" s="2" customFormat="1" ht="16.5" customHeight="1">
      <c r="A380" s="38"/>
      <c r="B380" s="181"/>
      <c r="C380" s="182" t="s">
        <v>1123</v>
      </c>
      <c r="D380" s="182" t="s">
        <v>259</v>
      </c>
      <c r="E380" s="183" t="s">
        <v>2874</v>
      </c>
      <c r="F380" s="184" t="s">
        <v>2875</v>
      </c>
      <c r="G380" s="185" t="s">
        <v>2365</v>
      </c>
      <c r="H380" s="186">
        <v>30</v>
      </c>
      <c r="I380" s="187"/>
      <c r="J380" s="188">
        <f>ROUND(I380*H380,2)</f>
        <v>0</v>
      </c>
      <c r="K380" s="184" t="s">
        <v>2351</v>
      </c>
      <c r="L380" s="39"/>
      <c r="M380" s="189" t="s">
        <v>1</v>
      </c>
      <c r="N380" s="190" t="s">
        <v>40</v>
      </c>
      <c r="O380" s="77"/>
      <c r="P380" s="191">
        <f>O380*H380</f>
        <v>0</v>
      </c>
      <c r="Q380" s="191">
        <v>0</v>
      </c>
      <c r="R380" s="191">
        <f>Q380*H380</f>
        <v>0</v>
      </c>
      <c r="S380" s="191">
        <v>0</v>
      </c>
      <c r="T380" s="192">
        <f>S380*H380</f>
        <v>0</v>
      </c>
      <c r="U380" s="38"/>
      <c r="V380" s="38"/>
      <c r="W380" s="38"/>
      <c r="X380" s="38"/>
      <c r="Y380" s="38"/>
      <c r="Z380" s="38"/>
      <c r="AA380" s="38"/>
      <c r="AB380" s="38"/>
      <c r="AC380" s="38"/>
      <c r="AD380" s="38"/>
      <c r="AE380" s="38"/>
      <c r="AR380" s="193" t="s">
        <v>108</v>
      </c>
      <c r="AT380" s="193" t="s">
        <v>259</v>
      </c>
      <c r="AU380" s="193" t="s">
        <v>82</v>
      </c>
      <c r="AY380" s="19" t="s">
        <v>257</v>
      </c>
      <c r="BE380" s="194">
        <f>IF(N380="základní",J380,0)</f>
        <v>0</v>
      </c>
      <c r="BF380" s="194">
        <f>IF(N380="snížená",J380,0)</f>
        <v>0</v>
      </c>
      <c r="BG380" s="194">
        <f>IF(N380="zákl. přenesená",J380,0)</f>
        <v>0</v>
      </c>
      <c r="BH380" s="194">
        <f>IF(N380="sníž. přenesená",J380,0)</f>
        <v>0</v>
      </c>
      <c r="BI380" s="194">
        <f>IF(N380="nulová",J380,0)</f>
        <v>0</v>
      </c>
      <c r="BJ380" s="19" t="s">
        <v>82</v>
      </c>
      <c r="BK380" s="194">
        <f>ROUND(I380*H380,2)</f>
        <v>0</v>
      </c>
      <c r="BL380" s="19" t="s">
        <v>108</v>
      </c>
      <c r="BM380" s="193" t="s">
        <v>1813</v>
      </c>
    </row>
    <row r="381" s="2" customFormat="1">
      <c r="A381" s="38"/>
      <c r="B381" s="39"/>
      <c r="C381" s="38"/>
      <c r="D381" s="196" t="s">
        <v>1062</v>
      </c>
      <c r="E381" s="38"/>
      <c r="F381" s="237" t="s">
        <v>2795</v>
      </c>
      <c r="G381" s="38"/>
      <c r="H381" s="38"/>
      <c r="I381" s="238"/>
      <c r="J381" s="38"/>
      <c r="K381" s="38"/>
      <c r="L381" s="39"/>
      <c r="M381" s="239"/>
      <c r="N381" s="240"/>
      <c r="O381" s="77"/>
      <c r="P381" s="77"/>
      <c r="Q381" s="77"/>
      <c r="R381" s="77"/>
      <c r="S381" s="77"/>
      <c r="T381" s="78"/>
      <c r="U381" s="38"/>
      <c r="V381" s="38"/>
      <c r="W381" s="38"/>
      <c r="X381" s="38"/>
      <c r="Y381" s="38"/>
      <c r="Z381" s="38"/>
      <c r="AA381" s="38"/>
      <c r="AB381" s="38"/>
      <c r="AC381" s="38"/>
      <c r="AD381" s="38"/>
      <c r="AE381" s="38"/>
      <c r="AT381" s="19" t="s">
        <v>1062</v>
      </c>
      <c r="AU381" s="19" t="s">
        <v>82</v>
      </c>
    </row>
    <row r="382" s="2" customFormat="1" ht="16.5" customHeight="1">
      <c r="A382" s="38"/>
      <c r="B382" s="181"/>
      <c r="C382" s="182" t="s">
        <v>1129</v>
      </c>
      <c r="D382" s="182" t="s">
        <v>259</v>
      </c>
      <c r="E382" s="183" t="s">
        <v>2876</v>
      </c>
      <c r="F382" s="184" t="s">
        <v>2877</v>
      </c>
      <c r="G382" s="185" t="s">
        <v>2365</v>
      </c>
      <c r="H382" s="186">
        <v>36</v>
      </c>
      <c r="I382" s="187"/>
      <c r="J382" s="188">
        <f>ROUND(I382*H382,2)</f>
        <v>0</v>
      </c>
      <c r="K382" s="184" t="s">
        <v>2351</v>
      </c>
      <c r="L382" s="39"/>
      <c r="M382" s="189" t="s">
        <v>1</v>
      </c>
      <c r="N382" s="190" t="s">
        <v>40</v>
      </c>
      <c r="O382" s="77"/>
      <c r="P382" s="191">
        <f>O382*H382</f>
        <v>0</v>
      </c>
      <c r="Q382" s="191">
        <v>0</v>
      </c>
      <c r="R382" s="191">
        <f>Q382*H382</f>
        <v>0</v>
      </c>
      <c r="S382" s="191">
        <v>0</v>
      </c>
      <c r="T382" s="192">
        <f>S382*H382</f>
        <v>0</v>
      </c>
      <c r="U382" s="38"/>
      <c r="V382" s="38"/>
      <c r="W382" s="38"/>
      <c r="X382" s="38"/>
      <c r="Y382" s="38"/>
      <c r="Z382" s="38"/>
      <c r="AA382" s="38"/>
      <c r="AB382" s="38"/>
      <c r="AC382" s="38"/>
      <c r="AD382" s="38"/>
      <c r="AE382" s="38"/>
      <c r="AR382" s="193" t="s">
        <v>108</v>
      </c>
      <c r="AT382" s="193" t="s">
        <v>259</v>
      </c>
      <c r="AU382" s="193" t="s">
        <v>82</v>
      </c>
      <c r="AY382" s="19" t="s">
        <v>257</v>
      </c>
      <c r="BE382" s="194">
        <f>IF(N382="základní",J382,0)</f>
        <v>0</v>
      </c>
      <c r="BF382" s="194">
        <f>IF(N382="snížená",J382,0)</f>
        <v>0</v>
      </c>
      <c r="BG382" s="194">
        <f>IF(N382="zákl. přenesená",J382,0)</f>
        <v>0</v>
      </c>
      <c r="BH382" s="194">
        <f>IF(N382="sníž. přenesená",J382,0)</f>
        <v>0</v>
      </c>
      <c r="BI382" s="194">
        <f>IF(N382="nulová",J382,0)</f>
        <v>0</v>
      </c>
      <c r="BJ382" s="19" t="s">
        <v>82</v>
      </c>
      <c r="BK382" s="194">
        <f>ROUND(I382*H382,2)</f>
        <v>0</v>
      </c>
      <c r="BL382" s="19" t="s">
        <v>108</v>
      </c>
      <c r="BM382" s="193" t="s">
        <v>1821</v>
      </c>
    </row>
    <row r="383" s="2" customFormat="1">
      <c r="A383" s="38"/>
      <c r="B383" s="39"/>
      <c r="C383" s="38"/>
      <c r="D383" s="196" t="s">
        <v>1062</v>
      </c>
      <c r="E383" s="38"/>
      <c r="F383" s="237" t="s">
        <v>2795</v>
      </c>
      <c r="G383" s="38"/>
      <c r="H383" s="38"/>
      <c r="I383" s="238"/>
      <c r="J383" s="38"/>
      <c r="K383" s="38"/>
      <c r="L383" s="39"/>
      <c r="M383" s="239"/>
      <c r="N383" s="240"/>
      <c r="O383" s="77"/>
      <c r="P383" s="77"/>
      <c r="Q383" s="77"/>
      <c r="R383" s="77"/>
      <c r="S383" s="77"/>
      <c r="T383" s="78"/>
      <c r="U383" s="38"/>
      <c r="V383" s="38"/>
      <c r="W383" s="38"/>
      <c r="X383" s="38"/>
      <c r="Y383" s="38"/>
      <c r="Z383" s="38"/>
      <c r="AA383" s="38"/>
      <c r="AB383" s="38"/>
      <c r="AC383" s="38"/>
      <c r="AD383" s="38"/>
      <c r="AE383" s="38"/>
      <c r="AT383" s="19" t="s">
        <v>1062</v>
      </c>
      <c r="AU383" s="19" t="s">
        <v>82</v>
      </c>
    </row>
    <row r="384" s="2" customFormat="1" ht="16.5" customHeight="1">
      <c r="A384" s="38"/>
      <c r="B384" s="181"/>
      <c r="C384" s="182" t="s">
        <v>1143</v>
      </c>
      <c r="D384" s="182" t="s">
        <v>259</v>
      </c>
      <c r="E384" s="183" t="s">
        <v>2878</v>
      </c>
      <c r="F384" s="184" t="s">
        <v>2879</v>
      </c>
      <c r="G384" s="185" t="s">
        <v>2365</v>
      </c>
      <c r="H384" s="186">
        <v>15</v>
      </c>
      <c r="I384" s="187"/>
      <c r="J384" s="188">
        <f>ROUND(I384*H384,2)</f>
        <v>0</v>
      </c>
      <c r="K384" s="184" t="s">
        <v>2351</v>
      </c>
      <c r="L384" s="39"/>
      <c r="M384" s="189" t="s">
        <v>1</v>
      </c>
      <c r="N384" s="190" t="s">
        <v>40</v>
      </c>
      <c r="O384" s="77"/>
      <c r="P384" s="191">
        <f>O384*H384</f>
        <v>0</v>
      </c>
      <c r="Q384" s="191">
        <v>0</v>
      </c>
      <c r="R384" s="191">
        <f>Q384*H384</f>
        <v>0</v>
      </c>
      <c r="S384" s="191">
        <v>0</v>
      </c>
      <c r="T384" s="192">
        <f>S384*H384</f>
        <v>0</v>
      </c>
      <c r="U384" s="38"/>
      <c r="V384" s="38"/>
      <c r="W384" s="38"/>
      <c r="X384" s="38"/>
      <c r="Y384" s="38"/>
      <c r="Z384" s="38"/>
      <c r="AA384" s="38"/>
      <c r="AB384" s="38"/>
      <c r="AC384" s="38"/>
      <c r="AD384" s="38"/>
      <c r="AE384" s="38"/>
      <c r="AR384" s="193" t="s">
        <v>108</v>
      </c>
      <c r="AT384" s="193" t="s">
        <v>259</v>
      </c>
      <c r="AU384" s="193" t="s">
        <v>82</v>
      </c>
      <c r="AY384" s="19" t="s">
        <v>257</v>
      </c>
      <c r="BE384" s="194">
        <f>IF(N384="základní",J384,0)</f>
        <v>0</v>
      </c>
      <c r="BF384" s="194">
        <f>IF(N384="snížená",J384,0)</f>
        <v>0</v>
      </c>
      <c r="BG384" s="194">
        <f>IF(N384="zákl. přenesená",J384,0)</f>
        <v>0</v>
      </c>
      <c r="BH384" s="194">
        <f>IF(N384="sníž. přenesená",J384,0)</f>
        <v>0</v>
      </c>
      <c r="BI384" s="194">
        <f>IF(N384="nulová",J384,0)</f>
        <v>0</v>
      </c>
      <c r="BJ384" s="19" t="s">
        <v>82</v>
      </c>
      <c r="BK384" s="194">
        <f>ROUND(I384*H384,2)</f>
        <v>0</v>
      </c>
      <c r="BL384" s="19" t="s">
        <v>108</v>
      </c>
      <c r="BM384" s="193" t="s">
        <v>1829</v>
      </c>
    </row>
    <row r="385" s="2" customFormat="1">
      <c r="A385" s="38"/>
      <c r="B385" s="39"/>
      <c r="C385" s="38"/>
      <c r="D385" s="196" t="s">
        <v>1062</v>
      </c>
      <c r="E385" s="38"/>
      <c r="F385" s="237" t="s">
        <v>2795</v>
      </c>
      <c r="G385" s="38"/>
      <c r="H385" s="38"/>
      <c r="I385" s="238"/>
      <c r="J385" s="38"/>
      <c r="K385" s="38"/>
      <c r="L385" s="39"/>
      <c r="M385" s="239"/>
      <c r="N385" s="240"/>
      <c r="O385" s="77"/>
      <c r="P385" s="77"/>
      <c r="Q385" s="77"/>
      <c r="R385" s="77"/>
      <c r="S385" s="77"/>
      <c r="T385" s="78"/>
      <c r="U385" s="38"/>
      <c r="V385" s="38"/>
      <c r="W385" s="38"/>
      <c r="X385" s="38"/>
      <c r="Y385" s="38"/>
      <c r="Z385" s="38"/>
      <c r="AA385" s="38"/>
      <c r="AB385" s="38"/>
      <c r="AC385" s="38"/>
      <c r="AD385" s="38"/>
      <c r="AE385" s="38"/>
      <c r="AT385" s="19" t="s">
        <v>1062</v>
      </c>
      <c r="AU385" s="19" t="s">
        <v>82</v>
      </c>
    </row>
    <row r="386" s="2" customFormat="1" ht="24.15" customHeight="1">
      <c r="A386" s="38"/>
      <c r="B386" s="181"/>
      <c r="C386" s="182" t="s">
        <v>1149</v>
      </c>
      <c r="D386" s="182" t="s">
        <v>259</v>
      </c>
      <c r="E386" s="183" t="s">
        <v>2880</v>
      </c>
      <c r="F386" s="184" t="s">
        <v>2881</v>
      </c>
      <c r="G386" s="185" t="s">
        <v>2365</v>
      </c>
      <c r="H386" s="186">
        <v>5</v>
      </c>
      <c r="I386" s="187"/>
      <c r="J386" s="188">
        <f>ROUND(I386*H386,2)</f>
        <v>0</v>
      </c>
      <c r="K386" s="184" t="s">
        <v>2351</v>
      </c>
      <c r="L386" s="39"/>
      <c r="M386" s="189" t="s">
        <v>1</v>
      </c>
      <c r="N386" s="190" t="s">
        <v>40</v>
      </c>
      <c r="O386" s="77"/>
      <c r="P386" s="191">
        <f>O386*H386</f>
        <v>0</v>
      </c>
      <c r="Q386" s="191">
        <v>0</v>
      </c>
      <c r="R386" s="191">
        <f>Q386*H386</f>
        <v>0</v>
      </c>
      <c r="S386" s="191">
        <v>0</v>
      </c>
      <c r="T386" s="192">
        <f>S386*H386</f>
        <v>0</v>
      </c>
      <c r="U386" s="38"/>
      <c r="V386" s="38"/>
      <c r="W386" s="38"/>
      <c r="X386" s="38"/>
      <c r="Y386" s="38"/>
      <c r="Z386" s="38"/>
      <c r="AA386" s="38"/>
      <c r="AB386" s="38"/>
      <c r="AC386" s="38"/>
      <c r="AD386" s="38"/>
      <c r="AE386" s="38"/>
      <c r="AR386" s="193" t="s">
        <v>108</v>
      </c>
      <c r="AT386" s="193" t="s">
        <v>259</v>
      </c>
      <c r="AU386" s="193" t="s">
        <v>82</v>
      </c>
      <c r="AY386" s="19" t="s">
        <v>257</v>
      </c>
      <c r="BE386" s="194">
        <f>IF(N386="základní",J386,0)</f>
        <v>0</v>
      </c>
      <c r="BF386" s="194">
        <f>IF(N386="snížená",J386,0)</f>
        <v>0</v>
      </c>
      <c r="BG386" s="194">
        <f>IF(N386="zákl. přenesená",J386,0)</f>
        <v>0</v>
      </c>
      <c r="BH386" s="194">
        <f>IF(N386="sníž. přenesená",J386,0)</f>
        <v>0</v>
      </c>
      <c r="BI386" s="194">
        <f>IF(N386="nulová",J386,0)</f>
        <v>0</v>
      </c>
      <c r="BJ386" s="19" t="s">
        <v>82</v>
      </c>
      <c r="BK386" s="194">
        <f>ROUND(I386*H386,2)</f>
        <v>0</v>
      </c>
      <c r="BL386" s="19" t="s">
        <v>108</v>
      </c>
      <c r="BM386" s="193" t="s">
        <v>1837</v>
      </c>
    </row>
    <row r="387" s="2" customFormat="1">
      <c r="A387" s="38"/>
      <c r="B387" s="39"/>
      <c r="C387" s="38"/>
      <c r="D387" s="196" t="s">
        <v>1062</v>
      </c>
      <c r="E387" s="38"/>
      <c r="F387" s="237" t="s">
        <v>2795</v>
      </c>
      <c r="G387" s="38"/>
      <c r="H387" s="38"/>
      <c r="I387" s="238"/>
      <c r="J387" s="38"/>
      <c r="K387" s="38"/>
      <c r="L387" s="39"/>
      <c r="M387" s="239"/>
      <c r="N387" s="240"/>
      <c r="O387" s="77"/>
      <c r="P387" s="77"/>
      <c r="Q387" s="77"/>
      <c r="R387" s="77"/>
      <c r="S387" s="77"/>
      <c r="T387" s="78"/>
      <c r="U387" s="38"/>
      <c r="V387" s="38"/>
      <c r="W387" s="38"/>
      <c r="X387" s="38"/>
      <c r="Y387" s="38"/>
      <c r="Z387" s="38"/>
      <c r="AA387" s="38"/>
      <c r="AB387" s="38"/>
      <c r="AC387" s="38"/>
      <c r="AD387" s="38"/>
      <c r="AE387" s="38"/>
      <c r="AT387" s="19" t="s">
        <v>1062</v>
      </c>
      <c r="AU387" s="19" t="s">
        <v>82</v>
      </c>
    </row>
    <row r="388" s="2" customFormat="1" ht="24.15" customHeight="1">
      <c r="A388" s="38"/>
      <c r="B388" s="181"/>
      <c r="C388" s="182" t="s">
        <v>1153</v>
      </c>
      <c r="D388" s="182" t="s">
        <v>259</v>
      </c>
      <c r="E388" s="183" t="s">
        <v>2882</v>
      </c>
      <c r="F388" s="184" t="s">
        <v>2883</v>
      </c>
      <c r="G388" s="185" t="s">
        <v>2365</v>
      </c>
      <c r="H388" s="186">
        <v>2</v>
      </c>
      <c r="I388" s="187"/>
      <c r="J388" s="188">
        <f>ROUND(I388*H388,2)</f>
        <v>0</v>
      </c>
      <c r="K388" s="184" t="s">
        <v>2351</v>
      </c>
      <c r="L388" s="39"/>
      <c r="M388" s="189" t="s">
        <v>1</v>
      </c>
      <c r="N388" s="190" t="s">
        <v>40</v>
      </c>
      <c r="O388" s="77"/>
      <c r="P388" s="191">
        <f>O388*H388</f>
        <v>0</v>
      </c>
      <c r="Q388" s="191">
        <v>0</v>
      </c>
      <c r="R388" s="191">
        <f>Q388*H388</f>
        <v>0</v>
      </c>
      <c r="S388" s="191">
        <v>0</v>
      </c>
      <c r="T388" s="192">
        <f>S388*H388</f>
        <v>0</v>
      </c>
      <c r="U388" s="38"/>
      <c r="V388" s="38"/>
      <c r="W388" s="38"/>
      <c r="X388" s="38"/>
      <c r="Y388" s="38"/>
      <c r="Z388" s="38"/>
      <c r="AA388" s="38"/>
      <c r="AB388" s="38"/>
      <c r="AC388" s="38"/>
      <c r="AD388" s="38"/>
      <c r="AE388" s="38"/>
      <c r="AR388" s="193" t="s">
        <v>108</v>
      </c>
      <c r="AT388" s="193" t="s">
        <v>259</v>
      </c>
      <c r="AU388" s="193" t="s">
        <v>82</v>
      </c>
      <c r="AY388" s="19" t="s">
        <v>257</v>
      </c>
      <c r="BE388" s="194">
        <f>IF(N388="základní",J388,0)</f>
        <v>0</v>
      </c>
      <c r="BF388" s="194">
        <f>IF(N388="snížená",J388,0)</f>
        <v>0</v>
      </c>
      <c r="BG388" s="194">
        <f>IF(N388="zákl. přenesená",J388,0)</f>
        <v>0</v>
      </c>
      <c r="BH388" s="194">
        <f>IF(N388="sníž. přenesená",J388,0)</f>
        <v>0</v>
      </c>
      <c r="BI388" s="194">
        <f>IF(N388="nulová",J388,0)</f>
        <v>0</v>
      </c>
      <c r="BJ388" s="19" t="s">
        <v>82</v>
      </c>
      <c r="BK388" s="194">
        <f>ROUND(I388*H388,2)</f>
        <v>0</v>
      </c>
      <c r="BL388" s="19" t="s">
        <v>108</v>
      </c>
      <c r="BM388" s="193" t="s">
        <v>1845</v>
      </c>
    </row>
    <row r="389" s="2" customFormat="1">
      <c r="A389" s="38"/>
      <c r="B389" s="39"/>
      <c r="C389" s="38"/>
      <c r="D389" s="196" t="s">
        <v>1062</v>
      </c>
      <c r="E389" s="38"/>
      <c r="F389" s="237" t="s">
        <v>2795</v>
      </c>
      <c r="G389" s="38"/>
      <c r="H389" s="38"/>
      <c r="I389" s="238"/>
      <c r="J389" s="38"/>
      <c r="K389" s="38"/>
      <c r="L389" s="39"/>
      <c r="M389" s="239"/>
      <c r="N389" s="240"/>
      <c r="O389" s="77"/>
      <c r="P389" s="77"/>
      <c r="Q389" s="77"/>
      <c r="R389" s="77"/>
      <c r="S389" s="77"/>
      <c r="T389" s="78"/>
      <c r="U389" s="38"/>
      <c r="V389" s="38"/>
      <c r="W389" s="38"/>
      <c r="X389" s="38"/>
      <c r="Y389" s="38"/>
      <c r="Z389" s="38"/>
      <c r="AA389" s="38"/>
      <c r="AB389" s="38"/>
      <c r="AC389" s="38"/>
      <c r="AD389" s="38"/>
      <c r="AE389" s="38"/>
      <c r="AT389" s="19" t="s">
        <v>1062</v>
      </c>
      <c r="AU389" s="19" t="s">
        <v>82</v>
      </c>
    </row>
    <row r="390" s="2" customFormat="1" ht="24.15" customHeight="1">
      <c r="A390" s="38"/>
      <c r="B390" s="181"/>
      <c r="C390" s="182" t="s">
        <v>1156</v>
      </c>
      <c r="D390" s="182" t="s">
        <v>259</v>
      </c>
      <c r="E390" s="183" t="s">
        <v>2884</v>
      </c>
      <c r="F390" s="184" t="s">
        <v>2885</v>
      </c>
      <c r="G390" s="185" t="s">
        <v>422</v>
      </c>
      <c r="H390" s="186">
        <v>1580</v>
      </c>
      <c r="I390" s="187"/>
      <c r="J390" s="188">
        <f>ROUND(I390*H390,2)</f>
        <v>0</v>
      </c>
      <c r="K390" s="184" t="s">
        <v>2351</v>
      </c>
      <c r="L390" s="39"/>
      <c r="M390" s="189" t="s">
        <v>1</v>
      </c>
      <c r="N390" s="190" t="s">
        <v>40</v>
      </c>
      <c r="O390" s="77"/>
      <c r="P390" s="191">
        <f>O390*H390</f>
        <v>0</v>
      </c>
      <c r="Q390" s="191">
        <v>0</v>
      </c>
      <c r="R390" s="191">
        <f>Q390*H390</f>
        <v>0</v>
      </c>
      <c r="S390" s="191">
        <v>0</v>
      </c>
      <c r="T390" s="192">
        <f>S390*H390</f>
        <v>0</v>
      </c>
      <c r="U390" s="38"/>
      <c r="V390" s="38"/>
      <c r="W390" s="38"/>
      <c r="X390" s="38"/>
      <c r="Y390" s="38"/>
      <c r="Z390" s="38"/>
      <c r="AA390" s="38"/>
      <c r="AB390" s="38"/>
      <c r="AC390" s="38"/>
      <c r="AD390" s="38"/>
      <c r="AE390" s="38"/>
      <c r="AR390" s="193" t="s">
        <v>108</v>
      </c>
      <c r="AT390" s="193" t="s">
        <v>259</v>
      </c>
      <c r="AU390" s="193" t="s">
        <v>82</v>
      </c>
      <c r="AY390" s="19" t="s">
        <v>257</v>
      </c>
      <c r="BE390" s="194">
        <f>IF(N390="základní",J390,0)</f>
        <v>0</v>
      </c>
      <c r="BF390" s="194">
        <f>IF(N390="snížená",J390,0)</f>
        <v>0</v>
      </c>
      <c r="BG390" s="194">
        <f>IF(N390="zákl. přenesená",J390,0)</f>
        <v>0</v>
      </c>
      <c r="BH390" s="194">
        <f>IF(N390="sníž. přenesená",J390,0)</f>
        <v>0</v>
      </c>
      <c r="BI390" s="194">
        <f>IF(N390="nulová",J390,0)</f>
        <v>0</v>
      </c>
      <c r="BJ390" s="19" t="s">
        <v>82</v>
      </c>
      <c r="BK390" s="194">
        <f>ROUND(I390*H390,2)</f>
        <v>0</v>
      </c>
      <c r="BL390" s="19" t="s">
        <v>108</v>
      </c>
      <c r="BM390" s="193" t="s">
        <v>1853</v>
      </c>
    </row>
    <row r="391" s="2" customFormat="1">
      <c r="A391" s="38"/>
      <c r="B391" s="39"/>
      <c r="C391" s="38"/>
      <c r="D391" s="196" t="s">
        <v>1062</v>
      </c>
      <c r="E391" s="38"/>
      <c r="F391" s="237" t="s">
        <v>2795</v>
      </c>
      <c r="G391" s="38"/>
      <c r="H391" s="38"/>
      <c r="I391" s="238"/>
      <c r="J391" s="38"/>
      <c r="K391" s="38"/>
      <c r="L391" s="39"/>
      <c r="M391" s="239"/>
      <c r="N391" s="240"/>
      <c r="O391" s="77"/>
      <c r="P391" s="77"/>
      <c r="Q391" s="77"/>
      <c r="R391" s="77"/>
      <c r="S391" s="77"/>
      <c r="T391" s="78"/>
      <c r="U391" s="38"/>
      <c r="V391" s="38"/>
      <c r="W391" s="38"/>
      <c r="X391" s="38"/>
      <c r="Y391" s="38"/>
      <c r="Z391" s="38"/>
      <c r="AA391" s="38"/>
      <c r="AB391" s="38"/>
      <c r="AC391" s="38"/>
      <c r="AD391" s="38"/>
      <c r="AE391" s="38"/>
      <c r="AT391" s="19" t="s">
        <v>1062</v>
      </c>
      <c r="AU391" s="19" t="s">
        <v>82</v>
      </c>
    </row>
    <row r="392" s="2" customFormat="1" ht="24.15" customHeight="1">
      <c r="A392" s="38"/>
      <c r="B392" s="181"/>
      <c r="C392" s="182" t="s">
        <v>1160</v>
      </c>
      <c r="D392" s="182" t="s">
        <v>259</v>
      </c>
      <c r="E392" s="183" t="s">
        <v>2886</v>
      </c>
      <c r="F392" s="184" t="s">
        <v>2887</v>
      </c>
      <c r="G392" s="185" t="s">
        <v>422</v>
      </c>
      <c r="H392" s="186">
        <v>1680</v>
      </c>
      <c r="I392" s="187"/>
      <c r="J392" s="188">
        <f>ROUND(I392*H392,2)</f>
        <v>0</v>
      </c>
      <c r="K392" s="184" t="s">
        <v>2351</v>
      </c>
      <c r="L392" s="39"/>
      <c r="M392" s="189" t="s">
        <v>1</v>
      </c>
      <c r="N392" s="190" t="s">
        <v>40</v>
      </c>
      <c r="O392" s="77"/>
      <c r="P392" s="191">
        <f>O392*H392</f>
        <v>0</v>
      </c>
      <c r="Q392" s="191">
        <v>0</v>
      </c>
      <c r="R392" s="191">
        <f>Q392*H392</f>
        <v>0</v>
      </c>
      <c r="S392" s="191">
        <v>0</v>
      </c>
      <c r="T392" s="192">
        <f>S392*H392</f>
        <v>0</v>
      </c>
      <c r="U392" s="38"/>
      <c r="V392" s="38"/>
      <c r="W392" s="38"/>
      <c r="X392" s="38"/>
      <c r="Y392" s="38"/>
      <c r="Z392" s="38"/>
      <c r="AA392" s="38"/>
      <c r="AB392" s="38"/>
      <c r="AC392" s="38"/>
      <c r="AD392" s="38"/>
      <c r="AE392" s="38"/>
      <c r="AR392" s="193" t="s">
        <v>108</v>
      </c>
      <c r="AT392" s="193" t="s">
        <v>259</v>
      </c>
      <c r="AU392" s="193" t="s">
        <v>82</v>
      </c>
      <c r="AY392" s="19" t="s">
        <v>257</v>
      </c>
      <c r="BE392" s="194">
        <f>IF(N392="základní",J392,0)</f>
        <v>0</v>
      </c>
      <c r="BF392" s="194">
        <f>IF(N392="snížená",J392,0)</f>
        <v>0</v>
      </c>
      <c r="BG392" s="194">
        <f>IF(N392="zákl. přenesená",J392,0)</f>
        <v>0</v>
      </c>
      <c r="BH392" s="194">
        <f>IF(N392="sníž. přenesená",J392,0)</f>
        <v>0</v>
      </c>
      <c r="BI392" s="194">
        <f>IF(N392="nulová",J392,0)</f>
        <v>0</v>
      </c>
      <c r="BJ392" s="19" t="s">
        <v>82</v>
      </c>
      <c r="BK392" s="194">
        <f>ROUND(I392*H392,2)</f>
        <v>0</v>
      </c>
      <c r="BL392" s="19" t="s">
        <v>108</v>
      </c>
      <c r="BM392" s="193" t="s">
        <v>1861</v>
      </c>
    </row>
    <row r="393" s="2" customFormat="1">
      <c r="A393" s="38"/>
      <c r="B393" s="39"/>
      <c r="C393" s="38"/>
      <c r="D393" s="196" t="s">
        <v>1062</v>
      </c>
      <c r="E393" s="38"/>
      <c r="F393" s="237" t="s">
        <v>2795</v>
      </c>
      <c r="G393" s="38"/>
      <c r="H393" s="38"/>
      <c r="I393" s="238"/>
      <c r="J393" s="38"/>
      <c r="K393" s="38"/>
      <c r="L393" s="39"/>
      <c r="M393" s="239"/>
      <c r="N393" s="240"/>
      <c r="O393" s="77"/>
      <c r="P393" s="77"/>
      <c r="Q393" s="77"/>
      <c r="R393" s="77"/>
      <c r="S393" s="77"/>
      <c r="T393" s="78"/>
      <c r="U393" s="38"/>
      <c r="V393" s="38"/>
      <c r="W393" s="38"/>
      <c r="X393" s="38"/>
      <c r="Y393" s="38"/>
      <c r="Z393" s="38"/>
      <c r="AA393" s="38"/>
      <c r="AB393" s="38"/>
      <c r="AC393" s="38"/>
      <c r="AD393" s="38"/>
      <c r="AE393" s="38"/>
      <c r="AT393" s="19" t="s">
        <v>1062</v>
      </c>
      <c r="AU393" s="19" t="s">
        <v>82</v>
      </c>
    </row>
    <row r="394" s="2" customFormat="1" ht="24.15" customHeight="1">
      <c r="A394" s="38"/>
      <c r="B394" s="181"/>
      <c r="C394" s="182" t="s">
        <v>1165</v>
      </c>
      <c r="D394" s="182" t="s">
        <v>259</v>
      </c>
      <c r="E394" s="183" t="s">
        <v>2888</v>
      </c>
      <c r="F394" s="184" t="s">
        <v>2889</v>
      </c>
      <c r="G394" s="185" t="s">
        <v>422</v>
      </c>
      <c r="H394" s="186">
        <v>110</v>
      </c>
      <c r="I394" s="187"/>
      <c r="J394" s="188">
        <f>ROUND(I394*H394,2)</f>
        <v>0</v>
      </c>
      <c r="K394" s="184" t="s">
        <v>2351</v>
      </c>
      <c r="L394" s="39"/>
      <c r="M394" s="189" t="s">
        <v>1</v>
      </c>
      <c r="N394" s="190" t="s">
        <v>40</v>
      </c>
      <c r="O394" s="77"/>
      <c r="P394" s="191">
        <f>O394*H394</f>
        <v>0</v>
      </c>
      <c r="Q394" s="191">
        <v>0</v>
      </c>
      <c r="R394" s="191">
        <f>Q394*H394</f>
        <v>0</v>
      </c>
      <c r="S394" s="191">
        <v>0</v>
      </c>
      <c r="T394" s="192">
        <f>S394*H394</f>
        <v>0</v>
      </c>
      <c r="U394" s="38"/>
      <c r="V394" s="38"/>
      <c r="W394" s="38"/>
      <c r="X394" s="38"/>
      <c r="Y394" s="38"/>
      <c r="Z394" s="38"/>
      <c r="AA394" s="38"/>
      <c r="AB394" s="38"/>
      <c r="AC394" s="38"/>
      <c r="AD394" s="38"/>
      <c r="AE394" s="38"/>
      <c r="AR394" s="193" t="s">
        <v>108</v>
      </c>
      <c r="AT394" s="193" t="s">
        <v>259</v>
      </c>
      <c r="AU394" s="193" t="s">
        <v>82</v>
      </c>
      <c r="AY394" s="19" t="s">
        <v>257</v>
      </c>
      <c r="BE394" s="194">
        <f>IF(N394="základní",J394,0)</f>
        <v>0</v>
      </c>
      <c r="BF394" s="194">
        <f>IF(N394="snížená",J394,0)</f>
        <v>0</v>
      </c>
      <c r="BG394" s="194">
        <f>IF(N394="zákl. přenesená",J394,0)</f>
        <v>0</v>
      </c>
      <c r="BH394" s="194">
        <f>IF(N394="sníž. přenesená",J394,0)</f>
        <v>0</v>
      </c>
      <c r="BI394" s="194">
        <f>IF(N394="nulová",J394,0)</f>
        <v>0</v>
      </c>
      <c r="BJ394" s="19" t="s">
        <v>82</v>
      </c>
      <c r="BK394" s="194">
        <f>ROUND(I394*H394,2)</f>
        <v>0</v>
      </c>
      <c r="BL394" s="19" t="s">
        <v>108</v>
      </c>
      <c r="BM394" s="193" t="s">
        <v>1869</v>
      </c>
    </row>
    <row r="395" s="2" customFormat="1">
      <c r="A395" s="38"/>
      <c r="B395" s="39"/>
      <c r="C395" s="38"/>
      <c r="D395" s="196" t="s">
        <v>1062</v>
      </c>
      <c r="E395" s="38"/>
      <c r="F395" s="237" t="s">
        <v>2795</v>
      </c>
      <c r="G395" s="38"/>
      <c r="H395" s="38"/>
      <c r="I395" s="238"/>
      <c r="J395" s="38"/>
      <c r="K395" s="38"/>
      <c r="L395" s="39"/>
      <c r="M395" s="239"/>
      <c r="N395" s="240"/>
      <c r="O395" s="77"/>
      <c r="P395" s="77"/>
      <c r="Q395" s="77"/>
      <c r="R395" s="77"/>
      <c r="S395" s="77"/>
      <c r="T395" s="78"/>
      <c r="U395" s="38"/>
      <c r="V395" s="38"/>
      <c r="W395" s="38"/>
      <c r="X395" s="38"/>
      <c r="Y395" s="38"/>
      <c r="Z395" s="38"/>
      <c r="AA395" s="38"/>
      <c r="AB395" s="38"/>
      <c r="AC395" s="38"/>
      <c r="AD395" s="38"/>
      <c r="AE395" s="38"/>
      <c r="AT395" s="19" t="s">
        <v>1062</v>
      </c>
      <c r="AU395" s="19" t="s">
        <v>82</v>
      </c>
    </row>
    <row r="396" s="2" customFormat="1" ht="24.15" customHeight="1">
      <c r="A396" s="38"/>
      <c r="B396" s="181"/>
      <c r="C396" s="182" t="s">
        <v>1170</v>
      </c>
      <c r="D396" s="182" t="s">
        <v>259</v>
      </c>
      <c r="E396" s="183" t="s">
        <v>2890</v>
      </c>
      <c r="F396" s="184" t="s">
        <v>2891</v>
      </c>
      <c r="G396" s="185" t="s">
        <v>422</v>
      </c>
      <c r="H396" s="186">
        <v>230</v>
      </c>
      <c r="I396" s="187"/>
      <c r="J396" s="188">
        <f>ROUND(I396*H396,2)</f>
        <v>0</v>
      </c>
      <c r="K396" s="184" t="s">
        <v>2351</v>
      </c>
      <c r="L396" s="39"/>
      <c r="M396" s="189" t="s">
        <v>1</v>
      </c>
      <c r="N396" s="190" t="s">
        <v>40</v>
      </c>
      <c r="O396" s="77"/>
      <c r="P396" s="191">
        <f>O396*H396</f>
        <v>0</v>
      </c>
      <c r="Q396" s="191">
        <v>0</v>
      </c>
      <c r="R396" s="191">
        <f>Q396*H396</f>
        <v>0</v>
      </c>
      <c r="S396" s="191">
        <v>0</v>
      </c>
      <c r="T396" s="192">
        <f>S396*H396</f>
        <v>0</v>
      </c>
      <c r="U396" s="38"/>
      <c r="V396" s="38"/>
      <c r="W396" s="38"/>
      <c r="X396" s="38"/>
      <c r="Y396" s="38"/>
      <c r="Z396" s="38"/>
      <c r="AA396" s="38"/>
      <c r="AB396" s="38"/>
      <c r="AC396" s="38"/>
      <c r="AD396" s="38"/>
      <c r="AE396" s="38"/>
      <c r="AR396" s="193" t="s">
        <v>108</v>
      </c>
      <c r="AT396" s="193" t="s">
        <v>259</v>
      </c>
      <c r="AU396" s="193" t="s">
        <v>82</v>
      </c>
      <c r="AY396" s="19" t="s">
        <v>257</v>
      </c>
      <c r="BE396" s="194">
        <f>IF(N396="základní",J396,0)</f>
        <v>0</v>
      </c>
      <c r="BF396" s="194">
        <f>IF(N396="snížená",J396,0)</f>
        <v>0</v>
      </c>
      <c r="BG396" s="194">
        <f>IF(N396="zákl. přenesená",J396,0)</f>
        <v>0</v>
      </c>
      <c r="BH396" s="194">
        <f>IF(N396="sníž. přenesená",J396,0)</f>
        <v>0</v>
      </c>
      <c r="BI396" s="194">
        <f>IF(N396="nulová",J396,0)</f>
        <v>0</v>
      </c>
      <c r="BJ396" s="19" t="s">
        <v>82</v>
      </c>
      <c r="BK396" s="194">
        <f>ROUND(I396*H396,2)</f>
        <v>0</v>
      </c>
      <c r="BL396" s="19" t="s">
        <v>108</v>
      </c>
      <c r="BM396" s="193" t="s">
        <v>1877</v>
      </c>
    </row>
    <row r="397" s="2" customFormat="1">
      <c r="A397" s="38"/>
      <c r="B397" s="39"/>
      <c r="C397" s="38"/>
      <c r="D397" s="196" t="s">
        <v>1062</v>
      </c>
      <c r="E397" s="38"/>
      <c r="F397" s="237" t="s">
        <v>2795</v>
      </c>
      <c r="G397" s="38"/>
      <c r="H397" s="38"/>
      <c r="I397" s="238"/>
      <c r="J397" s="38"/>
      <c r="K397" s="38"/>
      <c r="L397" s="39"/>
      <c r="M397" s="239"/>
      <c r="N397" s="240"/>
      <c r="O397" s="77"/>
      <c r="P397" s="77"/>
      <c r="Q397" s="77"/>
      <c r="R397" s="77"/>
      <c r="S397" s="77"/>
      <c r="T397" s="78"/>
      <c r="U397" s="38"/>
      <c r="V397" s="38"/>
      <c r="W397" s="38"/>
      <c r="X397" s="38"/>
      <c r="Y397" s="38"/>
      <c r="Z397" s="38"/>
      <c r="AA397" s="38"/>
      <c r="AB397" s="38"/>
      <c r="AC397" s="38"/>
      <c r="AD397" s="38"/>
      <c r="AE397" s="38"/>
      <c r="AT397" s="19" t="s">
        <v>1062</v>
      </c>
      <c r="AU397" s="19" t="s">
        <v>82</v>
      </c>
    </row>
    <row r="398" s="2" customFormat="1" ht="16.5" customHeight="1">
      <c r="A398" s="38"/>
      <c r="B398" s="181"/>
      <c r="C398" s="182" t="s">
        <v>1175</v>
      </c>
      <c r="D398" s="182" t="s">
        <v>259</v>
      </c>
      <c r="E398" s="183" t="s">
        <v>2892</v>
      </c>
      <c r="F398" s="184" t="s">
        <v>2893</v>
      </c>
      <c r="G398" s="185" t="s">
        <v>2365</v>
      </c>
      <c r="H398" s="186">
        <v>1560</v>
      </c>
      <c r="I398" s="187"/>
      <c r="J398" s="188">
        <f>ROUND(I398*H398,2)</f>
        <v>0</v>
      </c>
      <c r="K398" s="184" t="s">
        <v>2351</v>
      </c>
      <c r="L398" s="39"/>
      <c r="M398" s="189" t="s">
        <v>1</v>
      </c>
      <c r="N398" s="190" t="s">
        <v>40</v>
      </c>
      <c r="O398" s="77"/>
      <c r="P398" s="191">
        <f>O398*H398</f>
        <v>0</v>
      </c>
      <c r="Q398" s="191">
        <v>0</v>
      </c>
      <c r="R398" s="191">
        <f>Q398*H398</f>
        <v>0</v>
      </c>
      <c r="S398" s="191">
        <v>0</v>
      </c>
      <c r="T398" s="192">
        <f>S398*H398</f>
        <v>0</v>
      </c>
      <c r="U398" s="38"/>
      <c r="V398" s="38"/>
      <c r="W398" s="38"/>
      <c r="X398" s="38"/>
      <c r="Y398" s="38"/>
      <c r="Z398" s="38"/>
      <c r="AA398" s="38"/>
      <c r="AB398" s="38"/>
      <c r="AC398" s="38"/>
      <c r="AD398" s="38"/>
      <c r="AE398" s="38"/>
      <c r="AR398" s="193" t="s">
        <v>108</v>
      </c>
      <c r="AT398" s="193" t="s">
        <v>259</v>
      </c>
      <c r="AU398" s="193" t="s">
        <v>82</v>
      </c>
      <c r="AY398" s="19" t="s">
        <v>257</v>
      </c>
      <c r="BE398" s="194">
        <f>IF(N398="základní",J398,0)</f>
        <v>0</v>
      </c>
      <c r="BF398" s="194">
        <f>IF(N398="snížená",J398,0)</f>
        <v>0</v>
      </c>
      <c r="BG398" s="194">
        <f>IF(N398="zákl. přenesená",J398,0)</f>
        <v>0</v>
      </c>
      <c r="BH398" s="194">
        <f>IF(N398="sníž. přenesená",J398,0)</f>
        <v>0</v>
      </c>
      <c r="BI398" s="194">
        <f>IF(N398="nulová",J398,0)</f>
        <v>0</v>
      </c>
      <c r="BJ398" s="19" t="s">
        <v>82</v>
      </c>
      <c r="BK398" s="194">
        <f>ROUND(I398*H398,2)</f>
        <v>0</v>
      </c>
      <c r="BL398" s="19" t="s">
        <v>108</v>
      </c>
      <c r="BM398" s="193" t="s">
        <v>1885</v>
      </c>
    </row>
    <row r="399" s="2" customFormat="1">
      <c r="A399" s="38"/>
      <c r="B399" s="39"/>
      <c r="C399" s="38"/>
      <c r="D399" s="196" t="s">
        <v>1062</v>
      </c>
      <c r="E399" s="38"/>
      <c r="F399" s="237" t="s">
        <v>2795</v>
      </c>
      <c r="G399" s="38"/>
      <c r="H399" s="38"/>
      <c r="I399" s="238"/>
      <c r="J399" s="38"/>
      <c r="K399" s="38"/>
      <c r="L399" s="39"/>
      <c r="M399" s="239"/>
      <c r="N399" s="240"/>
      <c r="O399" s="77"/>
      <c r="P399" s="77"/>
      <c r="Q399" s="77"/>
      <c r="R399" s="77"/>
      <c r="S399" s="77"/>
      <c r="T399" s="78"/>
      <c r="U399" s="38"/>
      <c r="V399" s="38"/>
      <c r="W399" s="38"/>
      <c r="X399" s="38"/>
      <c r="Y399" s="38"/>
      <c r="Z399" s="38"/>
      <c r="AA399" s="38"/>
      <c r="AB399" s="38"/>
      <c r="AC399" s="38"/>
      <c r="AD399" s="38"/>
      <c r="AE399" s="38"/>
      <c r="AT399" s="19" t="s">
        <v>1062</v>
      </c>
      <c r="AU399" s="19" t="s">
        <v>82</v>
      </c>
    </row>
    <row r="400" s="2" customFormat="1" ht="16.5" customHeight="1">
      <c r="A400" s="38"/>
      <c r="B400" s="181"/>
      <c r="C400" s="182" t="s">
        <v>1180</v>
      </c>
      <c r="D400" s="182" t="s">
        <v>259</v>
      </c>
      <c r="E400" s="183" t="s">
        <v>2894</v>
      </c>
      <c r="F400" s="184" t="s">
        <v>2895</v>
      </c>
      <c r="G400" s="185" t="s">
        <v>2365</v>
      </c>
      <c r="H400" s="186">
        <v>50</v>
      </c>
      <c r="I400" s="187"/>
      <c r="J400" s="188">
        <f>ROUND(I400*H400,2)</f>
        <v>0</v>
      </c>
      <c r="K400" s="184" t="s">
        <v>2351</v>
      </c>
      <c r="L400" s="39"/>
      <c r="M400" s="189" t="s">
        <v>1</v>
      </c>
      <c r="N400" s="190" t="s">
        <v>40</v>
      </c>
      <c r="O400" s="77"/>
      <c r="P400" s="191">
        <f>O400*H400</f>
        <v>0</v>
      </c>
      <c r="Q400" s="191">
        <v>0</v>
      </c>
      <c r="R400" s="191">
        <f>Q400*H400</f>
        <v>0</v>
      </c>
      <c r="S400" s="191">
        <v>0</v>
      </c>
      <c r="T400" s="192">
        <f>S400*H400</f>
        <v>0</v>
      </c>
      <c r="U400" s="38"/>
      <c r="V400" s="38"/>
      <c r="W400" s="38"/>
      <c r="X400" s="38"/>
      <c r="Y400" s="38"/>
      <c r="Z400" s="38"/>
      <c r="AA400" s="38"/>
      <c r="AB400" s="38"/>
      <c r="AC400" s="38"/>
      <c r="AD400" s="38"/>
      <c r="AE400" s="38"/>
      <c r="AR400" s="193" t="s">
        <v>108</v>
      </c>
      <c r="AT400" s="193" t="s">
        <v>259</v>
      </c>
      <c r="AU400" s="193" t="s">
        <v>82</v>
      </c>
      <c r="AY400" s="19" t="s">
        <v>257</v>
      </c>
      <c r="BE400" s="194">
        <f>IF(N400="základní",J400,0)</f>
        <v>0</v>
      </c>
      <c r="BF400" s="194">
        <f>IF(N400="snížená",J400,0)</f>
        <v>0</v>
      </c>
      <c r="BG400" s="194">
        <f>IF(N400="zákl. přenesená",J400,0)</f>
        <v>0</v>
      </c>
      <c r="BH400" s="194">
        <f>IF(N400="sníž. přenesená",J400,0)</f>
        <v>0</v>
      </c>
      <c r="BI400" s="194">
        <f>IF(N400="nulová",J400,0)</f>
        <v>0</v>
      </c>
      <c r="BJ400" s="19" t="s">
        <v>82</v>
      </c>
      <c r="BK400" s="194">
        <f>ROUND(I400*H400,2)</f>
        <v>0</v>
      </c>
      <c r="BL400" s="19" t="s">
        <v>108</v>
      </c>
      <c r="BM400" s="193" t="s">
        <v>1889</v>
      </c>
    </row>
    <row r="401" s="2" customFormat="1">
      <c r="A401" s="38"/>
      <c r="B401" s="39"/>
      <c r="C401" s="38"/>
      <c r="D401" s="196" t="s">
        <v>1062</v>
      </c>
      <c r="E401" s="38"/>
      <c r="F401" s="237" t="s">
        <v>2795</v>
      </c>
      <c r="G401" s="38"/>
      <c r="H401" s="38"/>
      <c r="I401" s="238"/>
      <c r="J401" s="38"/>
      <c r="K401" s="38"/>
      <c r="L401" s="39"/>
      <c r="M401" s="239"/>
      <c r="N401" s="240"/>
      <c r="O401" s="77"/>
      <c r="P401" s="77"/>
      <c r="Q401" s="77"/>
      <c r="R401" s="77"/>
      <c r="S401" s="77"/>
      <c r="T401" s="78"/>
      <c r="U401" s="38"/>
      <c r="V401" s="38"/>
      <c r="W401" s="38"/>
      <c r="X401" s="38"/>
      <c r="Y401" s="38"/>
      <c r="Z401" s="38"/>
      <c r="AA401" s="38"/>
      <c r="AB401" s="38"/>
      <c r="AC401" s="38"/>
      <c r="AD401" s="38"/>
      <c r="AE401" s="38"/>
      <c r="AT401" s="19" t="s">
        <v>1062</v>
      </c>
      <c r="AU401" s="19" t="s">
        <v>82</v>
      </c>
    </row>
    <row r="402" s="2" customFormat="1" ht="16.5" customHeight="1">
      <c r="A402" s="38"/>
      <c r="B402" s="181"/>
      <c r="C402" s="182" t="s">
        <v>1185</v>
      </c>
      <c r="D402" s="182" t="s">
        <v>259</v>
      </c>
      <c r="E402" s="183" t="s">
        <v>2896</v>
      </c>
      <c r="F402" s="184" t="s">
        <v>2897</v>
      </c>
      <c r="G402" s="185" t="s">
        <v>2365</v>
      </c>
      <c r="H402" s="186">
        <v>2050</v>
      </c>
      <c r="I402" s="187"/>
      <c r="J402" s="188">
        <f>ROUND(I402*H402,2)</f>
        <v>0</v>
      </c>
      <c r="K402" s="184" t="s">
        <v>2351</v>
      </c>
      <c r="L402" s="39"/>
      <c r="M402" s="189" t="s">
        <v>1</v>
      </c>
      <c r="N402" s="190" t="s">
        <v>40</v>
      </c>
      <c r="O402" s="77"/>
      <c r="P402" s="191">
        <f>O402*H402</f>
        <v>0</v>
      </c>
      <c r="Q402" s="191">
        <v>0</v>
      </c>
      <c r="R402" s="191">
        <f>Q402*H402</f>
        <v>0</v>
      </c>
      <c r="S402" s="191">
        <v>0</v>
      </c>
      <c r="T402" s="192">
        <f>S402*H402</f>
        <v>0</v>
      </c>
      <c r="U402" s="38"/>
      <c r="V402" s="38"/>
      <c r="W402" s="38"/>
      <c r="X402" s="38"/>
      <c r="Y402" s="38"/>
      <c r="Z402" s="38"/>
      <c r="AA402" s="38"/>
      <c r="AB402" s="38"/>
      <c r="AC402" s="38"/>
      <c r="AD402" s="38"/>
      <c r="AE402" s="38"/>
      <c r="AR402" s="193" t="s">
        <v>108</v>
      </c>
      <c r="AT402" s="193" t="s">
        <v>259</v>
      </c>
      <c r="AU402" s="193" t="s">
        <v>82</v>
      </c>
      <c r="AY402" s="19" t="s">
        <v>257</v>
      </c>
      <c r="BE402" s="194">
        <f>IF(N402="základní",J402,0)</f>
        <v>0</v>
      </c>
      <c r="BF402" s="194">
        <f>IF(N402="snížená",J402,0)</f>
        <v>0</v>
      </c>
      <c r="BG402" s="194">
        <f>IF(N402="zákl. přenesená",J402,0)</f>
        <v>0</v>
      </c>
      <c r="BH402" s="194">
        <f>IF(N402="sníž. přenesená",J402,0)</f>
        <v>0</v>
      </c>
      <c r="BI402" s="194">
        <f>IF(N402="nulová",J402,0)</f>
        <v>0</v>
      </c>
      <c r="BJ402" s="19" t="s">
        <v>82</v>
      </c>
      <c r="BK402" s="194">
        <f>ROUND(I402*H402,2)</f>
        <v>0</v>
      </c>
      <c r="BL402" s="19" t="s">
        <v>108</v>
      </c>
      <c r="BM402" s="193" t="s">
        <v>1897</v>
      </c>
    </row>
    <row r="403" s="2" customFormat="1">
      <c r="A403" s="38"/>
      <c r="B403" s="39"/>
      <c r="C403" s="38"/>
      <c r="D403" s="196" t="s">
        <v>1062</v>
      </c>
      <c r="E403" s="38"/>
      <c r="F403" s="237" t="s">
        <v>2795</v>
      </c>
      <c r="G403" s="38"/>
      <c r="H403" s="38"/>
      <c r="I403" s="238"/>
      <c r="J403" s="38"/>
      <c r="K403" s="38"/>
      <c r="L403" s="39"/>
      <c r="M403" s="239"/>
      <c r="N403" s="240"/>
      <c r="O403" s="77"/>
      <c r="P403" s="77"/>
      <c r="Q403" s="77"/>
      <c r="R403" s="77"/>
      <c r="S403" s="77"/>
      <c r="T403" s="78"/>
      <c r="U403" s="38"/>
      <c r="V403" s="38"/>
      <c r="W403" s="38"/>
      <c r="X403" s="38"/>
      <c r="Y403" s="38"/>
      <c r="Z403" s="38"/>
      <c r="AA403" s="38"/>
      <c r="AB403" s="38"/>
      <c r="AC403" s="38"/>
      <c r="AD403" s="38"/>
      <c r="AE403" s="38"/>
      <c r="AT403" s="19" t="s">
        <v>1062</v>
      </c>
      <c r="AU403" s="19" t="s">
        <v>82</v>
      </c>
    </row>
    <row r="404" s="2" customFormat="1" ht="16.5" customHeight="1">
      <c r="A404" s="38"/>
      <c r="B404" s="181"/>
      <c r="C404" s="182" t="s">
        <v>1190</v>
      </c>
      <c r="D404" s="182" t="s">
        <v>259</v>
      </c>
      <c r="E404" s="183" t="s">
        <v>2898</v>
      </c>
      <c r="F404" s="184" t="s">
        <v>2899</v>
      </c>
      <c r="G404" s="185" t="s">
        <v>2365</v>
      </c>
      <c r="H404" s="186">
        <v>10</v>
      </c>
      <c r="I404" s="187"/>
      <c r="J404" s="188">
        <f>ROUND(I404*H404,2)</f>
        <v>0</v>
      </c>
      <c r="K404" s="184" t="s">
        <v>2351</v>
      </c>
      <c r="L404" s="39"/>
      <c r="M404" s="189" t="s">
        <v>1</v>
      </c>
      <c r="N404" s="190" t="s">
        <v>40</v>
      </c>
      <c r="O404" s="77"/>
      <c r="P404" s="191">
        <f>O404*H404</f>
        <v>0</v>
      </c>
      <c r="Q404" s="191">
        <v>0</v>
      </c>
      <c r="R404" s="191">
        <f>Q404*H404</f>
        <v>0</v>
      </c>
      <c r="S404" s="191">
        <v>0</v>
      </c>
      <c r="T404" s="192">
        <f>S404*H404</f>
        <v>0</v>
      </c>
      <c r="U404" s="38"/>
      <c r="V404" s="38"/>
      <c r="W404" s="38"/>
      <c r="X404" s="38"/>
      <c r="Y404" s="38"/>
      <c r="Z404" s="38"/>
      <c r="AA404" s="38"/>
      <c r="AB404" s="38"/>
      <c r="AC404" s="38"/>
      <c r="AD404" s="38"/>
      <c r="AE404" s="38"/>
      <c r="AR404" s="193" t="s">
        <v>108</v>
      </c>
      <c r="AT404" s="193" t="s">
        <v>259</v>
      </c>
      <c r="AU404" s="193" t="s">
        <v>82</v>
      </c>
      <c r="AY404" s="19" t="s">
        <v>257</v>
      </c>
      <c r="BE404" s="194">
        <f>IF(N404="základní",J404,0)</f>
        <v>0</v>
      </c>
      <c r="BF404" s="194">
        <f>IF(N404="snížená",J404,0)</f>
        <v>0</v>
      </c>
      <c r="BG404" s="194">
        <f>IF(N404="zákl. přenesená",J404,0)</f>
        <v>0</v>
      </c>
      <c r="BH404" s="194">
        <f>IF(N404="sníž. přenesená",J404,0)</f>
        <v>0</v>
      </c>
      <c r="BI404" s="194">
        <f>IF(N404="nulová",J404,0)</f>
        <v>0</v>
      </c>
      <c r="BJ404" s="19" t="s">
        <v>82</v>
      </c>
      <c r="BK404" s="194">
        <f>ROUND(I404*H404,2)</f>
        <v>0</v>
      </c>
      <c r="BL404" s="19" t="s">
        <v>108</v>
      </c>
      <c r="BM404" s="193" t="s">
        <v>1905</v>
      </c>
    </row>
    <row r="405" s="2" customFormat="1">
      <c r="A405" s="38"/>
      <c r="B405" s="39"/>
      <c r="C405" s="38"/>
      <c r="D405" s="196" t="s">
        <v>1062</v>
      </c>
      <c r="E405" s="38"/>
      <c r="F405" s="237" t="s">
        <v>2795</v>
      </c>
      <c r="G405" s="38"/>
      <c r="H405" s="38"/>
      <c r="I405" s="238"/>
      <c r="J405" s="38"/>
      <c r="K405" s="38"/>
      <c r="L405" s="39"/>
      <c r="M405" s="239"/>
      <c r="N405" s="240"/>
      <c r="O405" s="77"/>
      <c r="P405" s="77"/>
      <c r="Q405" s="77"/>
      <c r="R405" s="77"/>
      <c r="S405" s="77"/>
      <c r="T405" s="78"/>
      <c r="U405" s="38"/>
      <c r="V405" s="38"/>
      <c r="W405" s="38"/>
      <c r="X405" s="38"/>
      <c r="Y405" s="38"/>
      <c r="Z405" s="38"/>
      <c r="AA405" s="38"/>
      <c r="AB405" s="38"/>
      <c r="AC405" s="38"/>
      <c r="AD405" s="38"/>
      <c r="AE405" s="38"/>
      <c r="AT405" s="19" t="s">
        <v>1062</v>
      </c>
      <c r="AU405" s="19" t="s">
        <v>82</v>
      </c>
    </row>
    <row r="406" s="2" customFormat="1" ht="16.5" customHeight="1">
      <c r="A406" s="38"/>
      <c r="B406" s="181"/>
      <c r="C406" s="182" t="s">
        <v>1194</v>
      </c>
      <c r="D406" s="182" t="s">
        <v>259</v>
      </c>
      <c r="E406" s="183" t="s">
        <v>2900</v>
      </c>
      <c r="F406" s="184" t="s">
        <v>2901</v>
      </c>
      <c r="G406" s="185" t="s">
        <v>2365</v>
      </c>
      <c r="H406" s="186">
        <v>2</v>
      </c>
      <c r="I406" s="187"/>
      <c r="J406" s="188">
        <f>ROUND(I406*H406,2)</f>
        <v>0</v>
      </c>
      <c r="K406" s="184" t="s">
        <v>2351</v>
      </c>
      <c r="L406" s="39"/>
      <c r="M406" s="189" t="s">
        <v>1</v>
      </c>
      <c r="N406" s="190" t="s">
        <v>40</v>
      </c>
      <c r="O406" s="77"/>
      <c r="P406" s="191">
        <f>O406*H406</f>
        <v>0</v>
      </c>
      <c r="Q406" s="191">
        <v>0</v>
      </c>
      <c r="R406" s="191">
        <f>Q406*H406</f>
        <v>0</v>
      </c>
      <c r="S406" s="191">
        <v>0</v>
      </c>
      <c r="T406" s="192">
        <f>S406*H406</f>
        <v>0</v>
      </c>
      <c r="U406" s="38"/>
      <c r="V406" s="38"/>
      <c r="W406" s="38"/>
      <c r="X406" s="38"/>
      <c r="Y406" s="38"/>
      <c r="Z406" s="38"/>
      <c r="AA406" s="38"/>
      <c r="AB406" s="38"/>
      <c r="AC406" s="38"/>
      <c r="AD406" s="38"/>
      <c r="AE406" s="38"/>
      <c r="AR406" s="193" t="s">
        <v>108</v>
      </c>
      <c r="AT406" s="193" t="s">
        <v>259</v>
      </c>
      <c r="AU406" s="193" t="s">
        <v>82</v>
      </c>
      <c r="AY406" s="19" t="s">
        <v>257</v>
      </c>
      <c r="BE406" s="194">
        <f>IF(N406="základní",J406,0)</f>
        <v>0</v>
      </c>
      <c r="BF406" s="194">
        <f>IF(N406="snížená",J406,0)</f>
        <v>0</v>
      </c>
      <c r="BG406" s="194">
        <f>IF(N406="zákl. přenesená",J406,0)</f>
        <v>0</v>
      </c>
      <c r="BH406" s="194">
        <f>IF(N406="sníž. přenesená",J406,0)</f>
        <v>0</v>
      </c>
      <c r="BI406" s="194">
        <f>IF(N406="nulová",J406,0)</f>
        <v>0</v>
      </c>
      <c r="BJ406" s="19" t="s">
        <v>82</v>
      </c>
      <c r="BK406" s="194">
        <f>ROUND(I406*H406,2)</f>
        <v>0</v>
      </c>
      <c r="BL406" s="19" t="s">
        <v>108</v>
      </c>
      <c r="BM406" s="193" t="s">
        <v>1913</v>
      </c>
    </row>
    <row r="407" s="2" customFormat="1">
      <c r="A407" s="38"/>
      <c r="B407" s="39"/>
      <c r="C407" s="38"/>
      <c r="D407" s="196" t="s">
        <v>1062</v>
      </c>
      <c r="E407" s="38"/>
      <c r="F407" s="237" t="s">
        <v>2795</v>
      </c>
      <c r="G407" s="38"/>
      <c r="H407" s="38"/>
      <c r="I407" s="238"/>
      <c r="J407" s="38"/>
      <c r="K407" s="38"/>
      <c r="L407" s="39"/>
      <c r="M407" s="239"/>
      <c r="N407" s="240"/>
      <c r="O407" s="77"/>
      <c r="P407" s="77"/>
      <c r="Q407" s="77"/>
      <c r="R407" s="77"/>
      <c r="S407" s="77"/>
      <c r="T407" s="78"/>
      <c r="U407" s="38"/>
      <c r="V407" s="38"/>
      <c r="W407" s="38"/>
      <c r="X407" s="38"/>
      <c r="Y407" s="38"/>
      <c r="Z407" s="38"/>
      <c r="AA407" s="38"/>
      <c r="AB407" s="38"/>
      <c r="AC407" s="38"/>
      <c r="AD407" s="38"/>
      <c r="AE407" s="38"/>
      <c r="AT407" s="19" t="s">
        <v>1062</v>
      </c>
      <c r="AU407" s="19" t="s">
        <v>82</v>
      </c>
    </row>
    <row r="408" s="2" customFormat="1" ht="33" customHeight="1">
      <c r="A408" s="38"/>
      <c r="B408" s="181"/>
      <c r="C408" s="182" t="s">
        <v>1199</v>
      </c>
      <c r="D408" s="182" t="s">
        <v>259</v>
      </c>
      <c r="E408" s="183" t="s">
        <v>2902</v>
      </c>
      <c r="F408" s="184" t="s">
        <v>2903</v>
      </c>
      <c r="G408" s="185" t="s">
        <v>422</v>
      </c>
      <c r="H408" s="186">
        <v>255</v>
      </c>
      <c r="I408" s="187"/>
      <c r="J408" s="188">
        <f>ROUND(I408*H408,2)</f>
        <v>0</v>
      </c>
      <c r="K408" s="184" t="s">
        <v>2351</v>
      </c>
      <c r="L408" s="39"/>
      <c r="M408" s="189" t="s">
        <v>1</v>
      </c>
      <c r="N408" s="190" t="s">
        <v>40</v>
      </c>
      <c r="O408" s="77"/>
      <c r="P408" s="191">
        <f>O408*H408</f>
        <v>0</v>
      </c>
      <c r="Q408" s="191">
        <v>0</v>
      </c>
      <c r="R408" s="191">
        <f>Q408*H408</f>
        <v>0</v>
      </c>
      <c r="S408" s="191">
        <v>0</v>
      </c>
      <c r="T408" s="192">
        <f>S408*H408</f>
        <v>0</v>
      </c>
      <c r="U408" s="38"/>
      <c r="V408" s="38"/>
      <c r="W408" s="38"/>
      <c r="X408" s="38"/>
      <c r="Y408" s="38"/>
      <c r="Z408" s="38"/>
      <c r="AA408" s="38"/>
      <c r="AB408" s="38"/>
      <c r="AC408" s="38"/>
      <c r="AD408" s="38"/>
      <c r="AE408" s="38"/>
      <c r="AR408" s="193" t="s">
        <v>108</v>
      </c>
      <c r="AT408" s="193" t="s">
        <v>259</v>
      </c>
      <c r="AU408" s="193" t="s">
        <v>82</v>
      </c>
      <c r="AY408" s="19" t="s">
        <v>257</v>
      </c>
      <c r="BE408" s="194">
        <f>IF(N408="základní",J408,0)</f>
        <v>0</v>
      </c>
      <c r="BF408" s="194">
        <f>IF(N408="snížená",J408,0)</f>
        <v>0</v>
      </c>
      <c r="BG408" s="194">
        <f>IF(N408="zákl. přenesená",J408,0)</f>
        <v>0</v>
      </c>
      <c r="BH408" s="194">
        <f>IF(N408="sníž. přenesená",J408,0)</f>
        <v>0</v>
      </c>
      <c r="BI408" s="194">
        <f>IF(N408="nulová",J408,0)</f>
        <v>0</v>
      </c>
      <c r="BJ408" s="19" t="s">
        <v>82</v>
      </c>
      <c r="BK408" s="194">
        <f>ROUND(I408*H408,2)</f>
        <v>0</v>
      </c>
      <c r="BL408" s="19" t="s">
        <v>108</v>
      </c>
      <c r="BM408" s="193" t="s">
        <v>1921</v>
      </c>
    </row>
    <row r="409" s="2" customFormat="1">
      <c r="A409" s="38"/>
      <c r="B409" s="39"/>
      <c r="C409" s="38"/>
      <c r="D409" s="196" t="s">
        <v>1062</v>
      </c>
      <c r="E409" s="38"/>
      <c r="F409" s="237" t="s">
        <v>2795</v>
      </c>
      <c r="G409" s="38"/>
      <c r="H409" s="38"/>
      <c r="I409" s="238"/>
      <c r="J409" s="38"/>
      <c r="K409" s="38"/>
      <c r="L409" s="39"/>
      <c r="M409" s="239"/>
      <c r="N409" s="240"/>
      <c r="O409" s="77"/>
      <c r="P409" s="77"/>
      <c r="Q409" s="77"/>
      <c r="R409" s="77"/>
      <c r="S409" s="77"/>
      <c r="T409" s="78"/>
      <c r="U409" s="38"/>
      <c r="V409" s="38"/>
      <c r="W409" s="38"/>
      <c r="X409" s="38"/>
      <c r="Y409" s="38"/>
      <c r="Z409" s="38"/>
      <c r="AA409" s="38"/>
      <c r="AB409" s="38"/>
      <c r="AC409" s="38"/>
      <c r="AD409" s="38"/>
      <c r="AE409" s="38"/>
      <c r="AT409" s="19" t="s">
        <v>1062</v>
      </c>
      <c r="AU409" s="19" t="s">
        <v>82</v>
      </c>
    </row>
    <row r="410" s="2" customFormat="1" ht="33" customHeight="1">
      <c r="A410" s="38"/>
      <c r="B410" s="181"/>
      <c r="C410" s="182" t="s">
        <v>1203</v>
      </c>
      <c r="D410" s="182" t="s">
        <v>259</v>
      </c>
      <c r="E410" s="183" t="s">
        <v>2904</v>
      </c>
      <c r="F410" s="184" t="s">
        <v>2905</v>
      </c>
      <c r="G410" s="185" t="s">
        <v>422</v>
      </c>
      <c r="H410" s="186">
        <v>15</v>
      </c>
      <c r="I410" s="187"/>
      <c r="J410" s="188">
        <f>ROUND(I410*H410,2)</f>
        <v>0</v>
      </c>
      <c r="K410" s="184" t="s">
        <v>2351</v>
      </c>
      <c r="L410" s="39"/>
      <c r="M410" s="189" t="s">
        <v>1</v>
      </c>
      <c r="N410" s="190" t="s">
        <v>40</v>
      </c>
      <c r="O410" s="77"/>
      <c r="P410" s="191">
        <f>O410*H410</f>
        <v>0</v>
      </c>
      <c r="Q410" s="191">
        <v>0</v>
      </c>
      <c r="R410" s="191">
        <f>Q410*H410</f>
        <v>0</v>
      </c>
      <c r="S410" s="191">
        <v>0</v>
      </c>
      <c r="T410" s="192">
        <f>S410*H410</f>
        <v>0</v>
      </c>
      <c r="U410" s="38"/>
      <c r="V410" s="38"/>
      <c r="W410" s="38"/>
      <c r="X410" s="38"/>
      <c r="Y410" s="38"/>
      <c r="Z410" s="38"/>
      <c r="AA410" s="38"/>
      <c r="AB410" s="38"/>
      <c r="AC410" s="38"/>
      <c r="AD410" s="38"/>
      <c r="AE410" s="38"/>
      <c r="AR410" s="193" t="s">
        <v>108</v>
      </c>
      <c r="AT410" s="193" t="s">
        <v>259</v>
      </c>
      <c r="AU410" s="193" t="s">
        <v>82</v>
      </c>
      <c r="AY410" s="19" t="s">
        <v>257</v>
      </c>
      <c r="BE410" s="194">
        <f>IF(N410="základní",J410,0)</f>
        <v>0</v>
      </c>
      <c r="BF410" s="194">
        <f>IF(N410="snížená",J410,0)</f>
        <v>0</v>
      </c>
      <c r="BG410" s="194">
        <f>IF(N410="zákl. přenesená",J410,0)</f>
        <v>0</v>
      </c>
      <c r="BH410" s="194">
        <f>IF(N410="sníž. přenesená",J410,0)</f>
        <v>0</v>
      </c>
      <c r="BI410" s="194">
        <f>IF(N410="nulová",J410,0)</f>
        <v>0</v>
      </c>
      <c r="BJ410" s="19" t="s">
        <v>82</v>
      </c>
      <c r="BK410" s="194">
        <f>ROUND(I410*H410,2)</f>
        <v>0</v>
      </c>
      <c r="BL410" s="19" t="s">
        <v>108</v>
      </c>
      <c r="BM410" s="193" t="s">
        <v>1929</v>
      </c>
    </row>
    <row r="411" s="2" customFormat="1">
      <c r="A411" s="38"/>
      <c r="B411" s="39"/>
      <c r="C411" s="38"/>
      <c r="D411" s="196" t="s">
        <v>1062</v>
      </c>
      <c r="E411" s="38"/>
      <c r="F411" s="237" t="s">
        <v>2795</v>
      </c>
      <c r="G411" s="38"/>
      <c r="H411" s="38"/>
      <c r="I411" s="238"/>
      <c r="J411" s="38"/>
      <c r="K411" s="38"/>
      <c r="L411" s="39"/>
      <c r="M411" s="239"/>
      <c r="N411" s="240"/>
      <c r="O411" s="77"/>
      <c r="P411" s="77"/>
      <c r="Q411" s="77"/>
      <c r="R411" s="77"/>
      <c r="S411" s="77"/>
      <c r="T411" s="78"/>
      <c r="U411" s="38"/>
      <c r="V411" s="38"/>
      <c r="W411" s="38"/>
      <c r="X411" s="38"/>
      <c r="Y411" s="38"/>
      <c r="Z411" s="38"/>
      <c r="AA411" s="38"/>
      <c r="AB411" s="38"/>
      <c r="AC411" s="38"/>
      <c r="AD411" s="38"/>
      <c r="AE411" s="38"/>
      <c r="AT411" s="19" t="s">
        <v>1062</v>
      </c>
      <c r="AU411" s="19" t="s">
        <v>82</v>
      </c>
    </row>
    <row r="412" s="2" customFormat="1" ht="33" customHeight="1">
      <c r="A412" s="38"/>
      <c r="B412" s="181"/>
      <c r="C412" s="182" t="s">
        <v>1209</v>
      </c>
      <c r="D412" s="182" t="s">
        <v>259</v>
      </c>
      <c r="E412" s="183" t="s">
        <v>2906</v>
      </c>
      <c r="F412" s="184" t="s">
        <v>2907</v>
      </c>
      <c r="G412" s="185" t="s">
        <v>422</v>
      </c>
      <c r="H412" s="186">
        <v>75</v>
      </c>
      <c r="I412" s="187"/>
      <c r="J412" s="188">
        <f>ROUND(I412*H412,2)</f>
        <v>0</v>
      </c>
      <c r="K412" s="184" t="s">
        <v>2351</v>
      </c>
      <c r="L412" s="39"/>
      <c r="M412" s="189" t="s">
        <v>1</v>
      </c>
      <c r="N412" s="190" t="s">
        <v>40</v>
      </c>
      <c r="O412" s="77"/>
      <c r="P412" s="191">
        <f>O412*H412</f>
        <v>0</v>
      </c>
      <c r="Q412" s="191">
        <v>0</v>
      </c>
      <c r="R412" s="191">
        <f>Q412*H412</f>
        <v>0</v>
      </c>
      <c r="S412" s="191">
        <v>0</v>
      </c>
      <c r="T412" s="192">
        <f>S412*H412</f>
        <v>0</v>
      </c>
      <c r="U412" s="38"/>
      <c r="V412" s="38"/>
      <c r="W412" s="38"/>
      <c r="X412" s="38"/>
      <c r="Y412" s="38"/>
      <c r="Z412" s="38"/>
      <c r="AA412" s="38"/>
      <c r="AB412" s="38"/>
      <c r="AC412" s="38"/>
      <c r="AD412" s="38"/>
      <c r="AE412" s="38"/>
      <c r="AR412" s="193" t="s">
        <v>108</v>
      </c>
      <c r="AT412" s="193" t="s">
        <v>259</v>
      </c>
      <c r="AU412" s="193" t="s">
        <v>82</v>
      </c>
      <c r="AY412" s="19" t="s">
        <v>257</v>
      </c>
      <c r="BE412" s="194">
        <f>IF(N412="základní",J412,0)</f>
        <v>0</v>
      </c>
      <c r="BF412" s="194">
        <f>IF(N412="snížená",J412,0)</f>
        <v>0</v>
      </c>
      <c r="BG412" s="194">
        <f>IF(N412="zákl. přenesená",J412,0)</f>
        <v>0</v>
      </c>
      <c r="BH412" s="194">
        <f>IF(N412="sníž. přenesená",J412,0)</f>
        <v>0</v>
      </c>
      <c r="BI412" s="194">
        <f>IF(N412="nulová",J412,0)</f>
        <v>0</v>
      </c>
      <c r="BJ412" s="19" t="s">
        <v>82</v>
      </c>
      <c r="BK412" s="194">
        <f>ROUND(I412*H412,2)</f>
        <v>0</v>
      </c>
      <c r="BL412" s="19" t="s">
        <v>108</v>
      </c>
      <c r="BM412" s="193" t="s">
        <v>1939</v>
      </c>
    </row>
    <row r="413" s="2" customFormat="1">
      <c r="A413" s="38"/>
      <c r="B413" s="39"/>
      <c r="C413" s="38"/>
      <c r="D413" s="196" t="s">
        <v>1062</v>
      </c>
      <c r="E413" s="38"/>
      <c r="F413" s="237" t="s">
        <v>2795</v>
      </c>
      <c r="G413" s="38"/>
      <c r="H413" s="38"/>
      <c r="I413" s="238"/>
      <c r="J413" s="38"/>
      <c r="K413" s="38"/>
      <c r="L413" s="39"/>
      <c r="M413" s="239"/>
      <c r="N413" s="240"/>
      <c r="O413" s="77"/>
      <c r="P413" s="77"/>
      <c r="Q413" s="77"/>
      <c r="R413" s="77"/>
      <c r="S413" s="77"/>
      <c r="T413" s="78"/>
      <c r="U413" s="38"/>
      <c r="V413" s="38"/>
      <c r="W413" s="38"/>
      <c r="X413" s="38"/>
      <c r="Y413" s="38"/>
      <c r="Z413" s="38"/>
      <c r="AA413" s="38"/>
      <c r="AB413" s="38"/>
      <c r="AC413" s="38"/>
      <c r="AD413" s="38"/>
      <c r="AE413" s="38"/>
      <c r="AT413" s="19" t="s">
        <v>1062</v>
      </c>
      <c r="AU413" s="19" t="s">
        <v>82</v>
      </c>
    </row>
    <row r="414" s="2" customFormat="1" ht="37.8" customHeight="1">
      <c r="A414" s="38"/>
      <c r="B414" s="181"/>
      <c r="C414" s="182" t="s">
        <v>1213</v>
      </c>
      <c r="D414" s="182" t="s">
        <v>259</v>
      </c>
      <c r="E414" s="183" t="s">
        <v>2908</v>
      </c>
      <c r="F414" s="184" t="s">
        <v>2909</v>
      </c>
      <c r="G414" s="185" t="s">
        <v>422</v>
      </c>
      <c r="H414" s="186">
        <v>10</v>
      </c>
      <c r="I414" s="187"/>
      <c r="J414" s="188">
        <f>ROUND(I414*H414,2)</f>
        <v>0</v>
      </c>
      <c r="K414" s="184" t="s">
        <v>2351</v>
      </c>
      <c r="L414" s="39"/>
      <c r="M414" s="189" t="s">
        <v>1</v>
      </c>
      <c r="N414" s="190" t="s">
        <v>40</v>
      </c>
      <c r="O414" s="77"/>
      <c r="P414" s="191">
        <f>O414*H414</f>
        <v>0</v>
      </c>
      <c r="Q414" s="191">
        <v>0</v>
      </c>
      <c r="R414" s="191">
        <f>Q414*H414</f>
        <v>0</v>
      </c>
      <c r="S414" s="191">
        <v>0</v>
      </c>
      <c r="T414" s="192">
        <f>S414*H414</f>
        <v>0</v>
      </c>
      <c r="U414" s="38"/>
      <c r="V414" s="38"/>
      <c r="W414" s="38"/>
      <c r="X414" s="38"/>
      <c r="Y414" s="38"/>
      <c r="Z414" s="38"/>
      <c r="AA414" s="38"/>
      <c r="AB414" s="38"/>
      <c r="AC414" s="38"/>
      <c r="AD414" s="38"/>
      <c r="AE414" s="38"/>
      <c r="AR414" s="193" t="s">
        <v>108</v>
      </c>
      <c r="AT414" s="193" t="s">
        <v>259</v>
      </c>
      <c r="AU414" s="193" t="s">
        <v>82</v>
      </c>
      <c r="AY414" s="19" t="s">
        <v>257</v>
      </c>
      <c r="BE414" s="194">
        <f>IF(N414="základní",J414,0)</f>
        <v>0</v>
      </c>
      <c r="BF414" s="194">
        <f>IF(N414="snížená",J414,0)</f>
        <v>0</v>
      </c>
      <c r="BG414" s="194">
        <f>IF(N414="zákl. přenesená",J414,0)</f>
        <v>0</v>
      </c>
      <c r="BH414" s="194">
        <f>IF(N414="sníž. přenesená",J414,0)</f>
        <v>0</v>
      </c>
      <c r="BI414" s="194">
        <f>IF(N414="nulová",J414,0)</f>
        <v>0</v>
      </c>
      <c r="BJ414" s="19" t="s">
        <v>82</v>
      </c>
      <c r="BK414" s="194">
        <f>ROUND(I414*H414,2)</f>
        <v>0</v>
      </c>
      <c r="BL414" s="19" t="s">
        <v>108</v>
      </c>
      <c r="BM414" s="193" t="s">
        <v>1947</v>
      </c>
    </row>
    <row r="415" s="2" customFormat="1">
      <c r="A415" s="38"/>
      <c r="B415" s="39"/>
      <c r="C415" s="38"/>
      <c r="D415" s="196" t="s">
        <v>1062</v>
      </c>
      <c r="E415" s="38"/>
      <c r="F415" s="237" t="s">
        <v>2795</v>
      </c>
      <c r="G415" s="38"/>
      <c r="H415" s="38"/>
      <c r="I415" s="238"/>
      <c r="J415" s="38"/>
      <c r="K415" s="38"/>
      <c r="L415" s="39"/>
      <c r="M415" s="239"/>
      <c r="N415" s="240"/>
      <c r="O415" s="77"/>
      <c r="P415" s="77"/>
      <c r="Q415" s="77"/>
      <c r="R415" s="77"/>
      <c r="S415" s="77"/>
      <c r="T415" s="78"/>
      <c r="U415" s="38"/>
      <c r="V415" s="38"/>
      <c r="W415" s="38"/>
      <c r="X415" s="38"/>
      <c r="Y415" s="38"/>
      <c r="Z415" s="38"/>
      <c r="AA415" s="38"/>
      <c r="AB415" s="38"/>
      <c r="AC415" s="38"/>
      <c r="AD415" s="38"/>
      <c r="AE415" s="38"/>
      <c r="AT415" s="19" t="s">
        <v>1062</v>
      </c>
      <c r="AU415" s="19" t="s">
        <v>82</v>
      </c>
    </row>
    <row r="416" s="2" customFormat="1" ht="55.5" customHeight="1">
      <c r="A416" s="38"/>
      <c r="B416" s="181"/>
      <c r="C416" s="182" t="s">
        <v>1218</v>
      </c>
      <c r="D416" s="182" t="s">
        <v>259</v>
      </c>
      <c r="E416" s="183" t="s">
        <v>2910</v>
      </c>
      <c r="F416" s="184" t="s">
        <v>2911</v>
      </c>
      <c r="G416" s="185" t="s">
        <v>422</v>
      </c>
      <c r="H416" s="186">
        <v>15</v>
      </c>
      <c r="I416" s="187"/>
      <c r="J416" s="188">
        <f>ROUND(I416*H416,2)</f>
        <v>0</v>
      </c>
      <c r="K416" s="184" t="s">
        <v>2351</v>
      </c>
      <c r="L416" s="39"/>
      <c r="M416" s="189" t="s">
        <v>1</v>
      </c>
      <c r="N416" s="190" t="s">
        <v>40</v>
      </c>
      <c r="O416" s="77"/>
      <c r="P416" s="191">
        <f>O416*H416</f>
        <v>0</v>
      </c>
      <c r="Q416" s="191">
        <v>0</v>
      </c>
      <c r="R416" s="191">
        <f>Q416*H416</f>
        <v>0</v>
      </c>
      <c r="S416" s="191">
        <v>0</v>
      </c>
      <c r="T416" s="192">
        <f>S416*H416</f>
        <v>0</v>
      </c>
      <c r="U416" s="38"/>
      <c r="V416" s="38"/>
      <c r="W416" s="38"/>
      <c r="X416" s="38"/>
      <c r="Y416" s="38"/>
      <c r="Z416" s="38"/>
      <c r="AA416" s="38"/>
      <c r="AB416" s="38"/>
      <c r="AC416" s="38"/>
      <c r="AD416" s="38"/>
      <c r="AE416" s="38"/>
      <c r="AR416" s="193" t="s">
        <v>108</v>
      </c>
      <c r="AT416" s="193" t="s">
        <v>259</v>
      </c>
      <c r="AU416" s="193" t="s">
        <v>82</v>
      </c>
      <c r="AY416" s="19" t="s">
        <v>257</v>
      </c>
      <c r="BE416" s="194">
        <f>IF(N416="základní",J416,0)</f>
        <v>0</v>
      </c>
      <c r="BF416" s="194">
        <f>IF(N416="snížená",J416,0)</f>
        <v>0</v>
      </c>
      <c r="BG416" s="194">
        <f>IF(N416="zákl. přenesená",J416,0)</f>
        <v>0</v>
      </c>
      <c r="BH416" s="194">
        <f>IF(N416="sníž. přenesená",J416,0)</f>
        <v>0</v>
      </c>
      <c r="BI416" s="194">
        <f>IF(N416="nulová",J416,0)</f>
        <v>0</v>
      </c>
      <c r="BJ416" s="19" t="s">
        <v>82</v>
      </c>
      <c r="BK416" s="194">
        <f>ROUND(I416*H416,2)</f>
        <v>0</v>
      </c>
      <c r="BL416" s="19" t="s">
        <v>108</v>
      </c>
      <c r="BM416" s="193" t="s">
        <v>1955</v>
      </c>
    </row>
    <row r="417" s="2" customFormat="1">
      <c r="A417" s="38"/>
      <c r="B417" s="39"/>
      <c r="C417" s="38"/>
      <c r="D417" s="196" t="s">
        <v>1062</v>
      </c>
      <c r="E417" s="38"/>
      <c r="F417" s="237" t="s">
        <v>2912</v>
      </c>
      <c r="G417" s="38"/>
      <c r="H417" s="38"/>
      <c r="I417" s="238"/>
      <c r="J417" s="38"/>
      <c r="K417" s="38"/>
      <c r="L417" s="39"/>
      <c r="M417" s="239"/>
      <c r="N417" s="240"/>
      <c r="O417" s="77"/>
      <c r="P417" s="77"/>
      <c r="Q417" s="77"/>
      <c r="R417" s="77"/>
      <c r="S417" s="77"/>
      <c r="T417" s="78"/>
      <c r="U417" s="38"/>
      <c r="V417" s="38"/>
      <c r="W417" s="38"/>
      <c r="X417" s="38"/>
      <c r="Y417" s="38"/>
      <c r="Z417" s="38"/>
      <c r="AA417" s="38"/>
      <c r="AB417" s="38"/>
      <c r="AC417" s="38"/>
      <c r="AD417" s="38"/>
      <c r="AE417" s="38"/>
      <c r="AT417" s="19" t="s">
        <v>1062</v>
      </c>
      <c r="AU417" s="19" t="s">
        <v>82</v>
      </c>
    </row>
    <row r="418" s="2" customFormat="1" ht="55.5" customHeight="1">
      <c r="A418" s="38"/>
      <c r="B418" s="181"/>
      <c r="C418" s="182" t="s">
        <v>1225</v>
      </c>
      <c r="D418" s="182" t="s">
        <v>259</v>
      </c>
      <c r="E418" s="183" t="s">
        <v>2913</v>
      </c>
      <c r="F418" s="184" t="s">
        <v>2914</v>
      </c>
      <c r="G418" s="185" t="s">
        <v>422</v>
      </c>
      <c r="H418" s="186">
        <v>60</v>
      </c>
      <c r="I418" s="187"/>
      <c r="J418" s="188">
        <f>ROUND(I418*H418,2)</f>
        <v>0</v>
      </c>
      <c r="K418" s="184" t="s">
        <v>2351</v>
      </c>
      <c r="L418" s="39"/>
      <c r="M418" s="189" t="s">
        <v>1</v>
      </c>
      <c r="N418" s="190" t="s">
        <v>40</v>
      </c>
      <c r="O418" s="77"/>
      <c r="P418" s="191">
        <f>O418*H418</f>
        <v>0</v>
      </c>
      <c r="Q418" s="191">
        <v>0</v>
      </c>
      <c r="R418" s="191">
        <f>Q418*H418</f>
        <v>0</v>
      </c>
      <c r="S418" s="191">
        <v>0</v>
      </c>
      <c r="T418" s="192">
        <f>S418*H418</f>
        <v>0</v>
      </c>
      <c r="U418" s="38"/>
      <c r="V418" s="38"/>
      <c r="W418" s="38"/>
      <c r="X418" s="38"/>
      <c r="Y418" s="38"/>
      <c r="Z418" s="38"/>
      <c r="AA418" s="38"/>
      <c r="AB418" s="38"/>
      <c r="AC418" s="38"/>
      <c r="AD418" s="38"/>
      <c r="AE418" s="38"/>
      <c r="AR418" s="193" t="s">
        <v>108</v>
      </c>
      <c r="AT418" s="193" t="s">
        <v>259</v>
      </c>
      <c r="AU418" s="193" t="s">
        <v>82</v>
      </c>
      <c r="AY418" s="19" t="s">
        <v>257</v>
      </c>
      <c r="BE418" s="194">
        <f>IF(N418="základní",J418,0)</f>
        <v>0</v>
      </c>
      <c r="BF418" s="194">
        <f>IF(N418="snížená",J418,0)</f>
        <v>0</v>
      </c>
      <c r="BG418" s="194">
        <f>IF(N418="zákl. přenesená",J418,0)</f>
        <v>0</v>
      </c>
      <c r="BH418" s="194">
        <f>IF(N418="sníž. přenesená",J418,0)</f>
        <v>0</v>
      </c>
      <c r="BI418" s="194">
        <f>IF(N418="nulová",J418,0)</f>
        <v>0</v>
      </c>
      <c r="BJ418" s="19" t="s">
        <v>82</v>
      </c>
      <c r="BK418" s="194">
        <f>ROUND(I418*H418,2)</f>
        <v>0</v>
      </c>
      <c r="BL418" s="19" t="s">
        <v>108</v>
      </c>
      <c r="BM418" s="193" t="s">
        <v>1963</v>
      </c>
    </row>
    <row r="419" s="2" customFormat="1">
      <c r="A419" s="38"/>
      <c r="B419" s="39"/>
      <c r="C419" s="38"/>
      <c r="D419" s="196" t="s">
        <v>1062</v>
      </c>
      <c r="E419" s="38"/>
      <c r="F419" s="237" t="s">
        <v>2912</v>
      </c>
      <c r="G419" s="38"/>
      <c r="H419" s="38"/>
      <c r="I419" s="238"/>
      <c r="J419" s="38"/>
      <c r="K419" s="38"/>
      <c r="L419" s="39"/>
      <c r="M419" s="239"/>
      <c r="N419" s="240"/>
      <c r="O419" s="77"/>
      <c r="P419" s="77"/>
      <c r="Q419" s="77"/>
      <c r="R419" s="77"/>
      <c r="S419" s="77"/>
      <c r="T419" s="78"/>
      <c r="U419" s="38"/>
      <c r="V419" s="38"/>
      <c r="W419" s="38"/>
      <c r="X419" s="38"/>
      <c r="Y419" s="38"/>
      <c r="Z419" s="38"/>
      <c r="AA419" s="38"/>
      <c r="AB419" s="38"/>
      <c r="AC419" s="38"/>
      <c r="AD419" s="38"/>
      <c r="AE419" s="38"/>
      <c r="AT419" s="19" t="s">
        <v>1062</v>
      </c>
      <c r="AU419" s="19" t="s">
        <v>82</v>
      </c>
    </row>
    <row r="420" s="2" customFormat="1" ht="55.5" customHeight="1">
      <c r="A420" s="38"/>
      <c r="B420" s="181"/>
      <c r="C420" s="182" t="s">
        <v>1230</v>
      </c>
      <c r="D420" s="182" t="s">
        <v>259</v>
      </c>
      <c r="E420" s="183" t="s">
        <v>2915</v>
      </c>
      <c r="F420" s="184" t="s">
        <v>2916</v>
      </c>
      <c r="G420" s="185" t="s">
        <v>422</v>
      </c>
      <c r="H420" s="186">
        <v>80</v>
      </c>
      <c r="I420" s="187"/>
      <c r="J420" s="188">
        <f>ROUND(I420*H420,2)</f>
        <v>0</v>
      </c>
      <c r="K420" s="184" t="s">
        <v>2351</v>
      </c>
      <c r="L420" s="39"/>
      <c r="M420" s="189" t="s">
        <v>1</v>
      </c>
      <c r="N420" s="190" t="s">
        <v>40</v>
      </c>
      <c r="O420" s="77"/>
      <c r="P420" s="191">
        <f>O420*H420</f>
        <v>0</v>
      </c>
      <c r="Q420" s="191">
        <v>0</v>
      </c>
      <c r="R420" s="191">
        <f>Q420*H420</f>
        <v>0</v>
      </c>
      <c r="S420" s="191">
        <v>0</v>
      </c>
      <c r="T420" s="192">
        <f>S420*H420</f>
        <v>0</v>
      </c>
      <c r="U420" s="38"/>
      <c r="V420" s="38"/>
      <c r="W420" s="38"/>
      <c r="X420" s="38"/>
      <c r="Y420" s="38"/>
      <c r="Z420" s="38"/>
      <c r="AA420" s="38"/>
      <c r="AB420" s="38"/>
      <c r="AC420" s="38"/>
      <c r="AD420" s="38"/>
      <c r="AE420" s="38"/>
      <c r="AR420" s="193" t="s">
        <v>108</v>
      </c>
      <c r="AT420" s="193" t="s">
        <v>259</v>
      </c>
      <c r="AU420" s="193" t="s">
        <v>82</v>
      </c>
      <c r="AY420" s="19" t="s">
        <v>257</v>
      </c>
      <c r="BE420" s="194">
        <f>IF(N420="základní",J420,0)</f>
        <v>0</v>
      </c>
      <c r="BF420" s="194">
        <f>IF(N420="snížená",J420,0)</f>
        <v>0</v>
      </c>
      <c r="BG420" s="194">
        <f>IF(N420="zákl. přenesená",J420,0)</f>
        <v>0</v>
      </c>
      <c r="BH420" s="194">
        <f>IF(N420="sníž. přenesená",J420,0)</f>
        <v>0</v>
      </c>
      <c r="BI420" s="194">
        <f>IF(N420="nulová",J420,0)</f>
        <v>0</v>
      </c>
      <c r="BJ420" s="19" t="s">
        <v>82</v>
      </c>
      <c r="BK420" s="194">
        <f>ROUND(I420*H420,2)</f>
        <v>0</v>
      </c>
      <c r="BL420" s="19" t="s">
        <v>108</v>
      </c>
      <c r="BM420" s="193" t="s">
        <v>1971</v>
      </c>
    </row>
    <row r="421" s="2" customFormat="1">
      <c r="A421" s="38"/>
      <c r="B421" s="39"/>
      <c r="C421" s="38"/>
      <c r="D421" s="196" t="s">
        <v>1062</v>
      </c>
      <c r="E421" s="38"/>
      <c r="F421" s="237" t="s">
        <v>2912</v>
      </c>
      <c r="G421" s="38"/>
      <c r="H421" s="38"/>
      <c r="I421" s="238"/>
      <c r="J421" s="38"/>
      <c r="K421" s="38"/>
      <c r="L421" s="39"/>
      <c r="M421" s="239"/>
      <c r="N421" s="240"/>
      <c r="O421" s="77"/>
      <c r="P421" s="77"/>
      <c r="Q421" s="77"/>
      <c r="R421" s="77"/>
      <c r="S421" s="77"/>
      <c r="T421" s="78"/>
      <c r="U421" s="38"/>
      <c r="V421" s="38"/>
      <c r="W421" s="38"/>
      <c r="X421" s="38"/>
      <c r="Y421" s="38"/>
      <c r="Z421" s="38"/>
      <c r="AA421" s="38"/>
      <c r="AB421" s="38"/>
      <c r="AC421" s="38"/>
      <c r="AD421" s="38"/>
      <c r="AE421" s="38"/>
      <c r="AT421" s="19" t="s">
        <v>1062</v>
      </c>
      <c r="AU421" s="19" t="s">
        <v>82</v>
      </c>
    </row>
    <row r="422" s="2" customFormat="1" ht="37.8" customHeight="1">
      <c r="A422" s="38"/>
      <c r="B422" s="181"/>
      <c r="C422" s="182" t="s">
        <v>1236</v>
      </c>
      <c r="D422" s="182" t="s">
        <v>259</v>
      </c>
      <c r="E422" s="183" t="s">
        <v>2917</v>
      </c>
      <c r="F422" s="184" t="s">
        <v>2918</v>
      </c>
      <c r="G422" s="185" t="s">
        <v>422</v>
      </c>
      <c r="H422" s="186">
        <v>15</v>
      </c>
      <c r="I422" s="187"/>
      <c r="J422" s="188">
        <f>ROUND(I422*H422,2)</f>
        <v>0</v>
      </c>
      <c r="K422" s="184" t="s">
        <v>2351</v>
      </c>
      <c r="L422" s="39"/>
      <c r="M422" s="189" t="s">
        <v>1</v>
      </c>
      <c r="N422" s="190" t="s">
        <v>40</v>
      </c>
      <c r="O422" s="77"/>
      <c r="P422" s="191">
        <f>O422*H422</f>
        <v>0</v>
      </c>
      <c r="Q422" s="191">
        <v>0</v>
      </c>
      <c r="R422" s="191">
        <f>Q422*H422</f>
        <v>0</v>
      </c>
      <c r="S422" s="191">
        <v>0</v>
      </c>
      <c r="T422" s="192">
        <f>S422*H422</f>
        <v>0</v>
      </c>
      <c r="U422" s="38"/>
      <c r="V422" s="38"/>
      <c r="W422" s="38"/>
      <c r="X422" s="38"/>
      <c r="Y422" s="38"/>
      <c r="Z422" s="38"/>
      <c r="AA422" s="38"/>
      <c r="AB422" s="38"/>
      <c r="AC422" s="38"/>
      <c r="AD422" s="38"/>
      <c r="AE422" s="38"/>
      <c r="AR422" s="193" t="s">
        <v>108</v>
      </c>
      <c r="AT422" s="193" t="s">
        <v>259</v>
      </c>
      <c r="AU422" s="193" t="s">
        <v>82</v>
      </c>
      <c r="AY422" s="19" t="s">
        <v>257</v>
      </c>
      <c r="BE422" s="194">
        <f>IF(N422="základní",J422,0)</f>
        <v>0</v>
      </c>
      <c r="BF422" s="194">
        <f>IF(N422="snížená",J422,0)</f>
        <v>0</v>
      </c>
      <c r="BG422" s="194">
        <f>IF(N422="zákl. přenesená",J422,0)</f>
        <v>0</v>
      </c>
      <c r="BH422" s="194">
        <f>IF(N422="sníž. přenesená",J422,0)</f>
        <v>0</v>
      </c>
      <c r="BI422" s="194">
        <f>IF(N422="nulová",J422,0)</f>
        <v>0</v>
      </c>
      <c r="BJ422" s="19" t="s">
        <v>82</v>
      </c>
      <c r="BK422" s="194">
        <f>ROUND(I422*H422,2)</f>
        <v>0</v>
      </c>
      <c r="BL422" s="19" t="s">
        <v>108</v>
      </c>
      <c r="BM422" s="193" t="s">
        <v>1979</v>
      </c>
    </row>
    <row r="423" s="2" customFormat="1">
      <c r="A423" s="38"/>
      <c r="B423" s="39"/>
      <c r="C423" s="38"/>
      <c r="D423" s="196" t="s">
        <v>1062</v>
      </c>
      <c r="E423" s="38"/>
      <c r="F423" s="237" t="s">
        <v>2795</v>
      </c>
      <c r="G423" s="38"/>
      <c r="H423" s="38"/>
      <c r="I423" s="238"/>
      <c r="J423" s="38"/>
      <c r="K423" s="38"/>
      <c r="L423" s="39"/>
      <c r="M423" s="239"/>
      <c r="N423" s="240"/>
      <c r="O423" s="77"/>
      <c r="P423" s="77"/>
      <c r="Q423" s="77"/>
      <c r="R423" s="77"/>
      <c r="S423" s="77"/>
      <c r="T423" s="78"/>
      <c r="U423" s="38"/>
      <c r="V423" s="38"/>
      <c r="W423" s="38"/>
      <c r="X423" s="38"/>
      <c r="Y423" s="38"/>
      <c r="Z423" s="38"/>
      <c r="AA423" s="38"/>
      <c r="AB423" s="38"/>
      <c r="AC423" s="38"/>
      <c r="AD423" s="38"/>
      <c r="AE423" s="38"/>
      <c r="AT423" s="19" t="s">
        <v>1062</v>
      </c>
      <c r="AU423" s="19" t="s">
        <v>82</v>
      </c>
    </row>
    <row r="424" s="2" customFormat="1" ht="37.8" customHeight="1">
      <c r="A424" s="38"/>
      <c r="B424" s="181"/>
      <c r="C424" s="182" t="s">
        <v>1241</v>
      </c>
      <c r="D424" s="182" t="s">
        <v>259</v>
      </c>
      <c r="E424" s="183" t="s">
        <v>2919</v>
      </c>
      <c r="F424" s="184" t="s">
        <v>2920</v>
      </c>
      <c r="G424" s="185" t="s">
        <v>422</v>
      </c>
      <c r="H424" s="186">
        <v>15</v>
      </c>
      <c r="I424" s="187"/>
      <c r="J424" s="188">
        <f>ROUND(I424*H424,2)</f>
        <v>0</v>
      </c>
      <c r="K424" s="184" t="s">
        <v>2351</v>
      </c>
      <c r="L424" s="39"/>
      <c r="M424" s="189" t="s">
        <v>1</v>
      </c>
      <c r="N424" s="190" t="s">
        <v>40</v>
      </c>
      <c r="O424" s="77"/>
      <c r="P424" s="191">
        <f>O424*H424</f>
        <v>0</v>
      </c>
      <c r="Q424" s="191">
        <v>0</v>
      </c>
      <c r="R424" s="191">
        <f>Q424*H424</f>
        <v>0</v>
      </c>
      <c r="S424" s="191">
        <v>0</v>
      </c>
      <c r="T424" s="192">
        <f>S424*H424</f>
        <v>0</v>
      </c>
      <c r="U424" s="38"/>
      <c r="V424" s="38"/>
      <c r="W424" s="38"/>
      <c r="X424" s="38"/>
      <c r="Y424" s="38"/>
      <c r="Z424" s="38"/>
      <c r="AA424" s="38"/>
      <c r="AB424" s="38"/>
      <c r="AC424" s="38"/>
      <c r="AD424" s="38"/>
      <c r="AE424" s="38"/>
      <c r="AR424" s="193" t="s">
        <v>108</v>
      </c>
      <c r="AT424" s="193" t="s">
        <v>259</v>
      </c>
      <c r="AU424" s="193" t="s">
        <v>82</v>
      </c>
      <c r="AY424" s="19" t="s">
        <v>257</v>
      </c>
      <c r="BE424" s="194">
        <f>IF(N424="základní",J424,0)</f>
        <v>0</v>
      </c>
      <c r="BF424" s="194">
        <f>IF(N424="snížená",J424,0)</f>
        <v>0</v>
      </c>
      <c r="BG424" s="194">
        <f>IF(N424="zákl. přenesená",J424,0)</f>
        <v>0</v>
      </c>
      <c r="BH424" s="194">
        <f>IF(N424="sníž. přenesená",J424,0)</f>
        <v>0</v>
      </c>
      <c r="BI424" s="194">
        <f>IF(N424="nulová",J424,0)</f>
        <v>0</v>
      </c>
      <c r="BJ424" s="19" t="s">
        <v>82</v>
      </c>
      <c r="BK424" s="194">
        <f>ROUND(I424*H424,2)</f>
        <v>0</v>
      </c>
      <c r="BL424" s="19" t="s">
        <v>108</v>
      </c>
      <c r="BM424" s="193" t="s">
        <v>1989</v>
      </c>
    </row>
    <row r="425" s="2" customFormat="1">
      <c r="A425" s="38"/>
      <c r="B425" s="39"/>
      <c r="C425" s="38"/>
      <c r="D425" s="196" t="s">
        <v>1062</v>
      </c>
      <c r="E425" s="38"/>
      <c r="F425" s="237" t="s">
        <v>2795</v>
      </c>
      <c r="G425" s="38"/>
      <c r="H425" s="38"/>
      <c r="I425" s="238"/>
      <c r="J425" s="38"/>
      <c r="K425" s="38"/>
      <c r="L425" s="39"/>
      <c r="M425" s="239"/>
      <c r="N425" s="240"/>
      <c r="O425" s="77"/>
      <c r="P425" s="77"/>
      <c r="Q425" s="77"/>
      <c r="R425" s="77"/>
      <c r="S425" s="77"/>
      <c r="T425" s="78"/>
      <c r="U425" s="38"/>
      <c r="V425" s="38"/>
      <c r="W425" s="38"/>
      <c r="X425" s="38"/>
      <c r="Y425" s="38"/>
      <c r="Z425" s="38"/>
      <c r="AA425" s="38"/>
      <c r="AB425" s="38"/>
      <c r="AC425" s="38"/>
      <c r="AD425" s="38"/>
      <c r="AE425" s="38"/>
      <c r="AT425" s="19" t="s">
        <v>1062</v>
      </c>
      <c r="AU425" s="19" t="s">
        <v>82</v>
      </c>
    </row>
    <row r="426" s="2" customFormat="1" ht="44.25" customHeight="1">
      <c r="A426" s="38"/>
      <c r="B426" s="181"/>
      <c r="C426" s="182" t="s">
        <v>1245</v>
      </c>
      <c r="D426" s="182" t="s">
        <v>259</v>
      </c>
      <c r="E426" s="183" t="s">
        <v>2921</v>
      </c>
      <c r="F426" s="184" t="s">
        <v>2922</v>
      </c>
      <c r="G426" s="185" t="s">
        <v>422</v>
      </c>
      <c r="H426" s="186">
        <v>45</v>
      </c>
      <c r="I426" s="187"/>
      <c r="J426" s="188">
        <f>ROUND(I426*H426,2)</f>
        <v>0</v>
      </c>
      <c r="K426" s="184" t="s">
        <v>2351</v>
      </c>
      <c r="L426" s="39"/>
      <c r="M426" s="189" t="s">
        <v>1</v>
      </c>
      <c r="N426" s="190" t="s">
        <v>40</v>
      </c>
      <c r="O426" s="77"/>
      <c r="P426" s="191">
        <f>O426*H426</f>
        <v>0</v>
      </c>
      <c r="Q426" s="191">
        <v>0</v>
      </c>
      <c r="R426" s="191">
        <f>Q426*H426</f>
        <v>0</v>
      </c>
      <c r="S426" s="191">
        <v>0</v>
      </c>
      <c r="T426" s="192">
        <f>S426*H426</f>
        <v>0</v>
      </c>
      <c r="U426" s="38"/>
      <c r="V426" s="38"/>
      <c r="W426" s="38"/>
      <c r="X426" s="38"/>
      <c r="Y426" s="38"/>
      <c r="Z426" s="38"/>
      <c r="AA426" s="38"/>
      <c r="AB426" s="38"/>
      <c r="AC426" s="38"/>
      <c r="AD426" s="38"/>
      <c r="AE426" s="38"/>
      <c r="AR426" s="193" t="s">
        <v>108</v>
      </c>
      <c r="AT426" s="193" t="s">
        <v>259</v>
      </c>
      <c r="AU426" s="193" t="s">
        <v>82</v>
      </c>
      <c r="AY426" s="19" t="s">
        <v>257</v>
      </c>
      <c r="BE426" s="194">
        <f>IF(N426="základní",J426,0)</f>
        <v>0</v>
      </c>
      <c r="BF426" s="194">
        <f>IF(N426="snížená",J426,0)</f>
        <v>0</v>
      </c>
      <c r="BG426" s="194">
        <f>IF(N426="zákl. přenesená",J426,0)</f>
        <v>0</v>
      </c>
      <c r="BH426" s="194">
        <f>IF(N426="sníž. přenesená",J426,0)</f>
        <v>0</v>
      </c>
      <c r="BI426" s="194">
        <f>IF(N426="nulová",J426,0)</f>
        <v>0</v>
      </c>
      <c r="BJ426" s="19" t="s">
        <v>82</v>
      </c>
      <c r="BK426" s="194">
        <f>ROUND(I426*H426,2)</f>
        <v>0</v>
      </c>
      <c r="BL426" s="19" t="s">
        <v>108</v>
      </c>
      <c r="BM426" s="193" t="s">
        <v>2000</v>
      </c>
    </row>
    <row r="427" s="2" customFormat="1">
      <c r="A427" s="38"/>
      <c r="B427" s="39"/>
      <c r="C427" s="38"/>
      <c r="D427" s="196" t="s">
        <v>1062</v>
      </c>
      <c r="E427" s="38"/>
      <c r="F427" s="237" t="s">
        <v>2795</v>
      </c>
      <c r="G427" s="38"/>
      <c r="H427" s="38"/>
      <c r="I427" s="238"/>
      <c r="J427" s="38"/>
      <c r="K427" s="38"/>
      <c r="L427" s="39"/>
      <c r="M427" s="239"/>
      <c r="N427" s="240"/>
      <c r="O427" s="77"/>
      <c r="P427" s="77"/>
      <c r="Q427" s="77"/>
      <c r="R427" s="77"/>
      <c r="S427" s="77"/>
      <c r="T427" s="78"/>
      <c r="U427" s="38"/>
      <c r="V427" s="38"/>
      <c r="W427" s="38"/>
      <c r="X427" s="38"/>
      <c r="Y427" s="38"/>
      <c r="Z427" s="38"/>
      <c r="AA427" s="38"/>
      <c r="AB427" s="38"/>
      <c r="AC427" s="38"/>
      <c r="AD427" s="38"/>
      <c r="AE427" s="38"/>
      <c r="AT427" s="19" t="s">
        <v>1062</v>
      </c>
      <c r="AU427" s="19" t="s">
        <v>82</v>
      </c>
    </row>
    <row r="428" s="2" customFormat="1" ht="44.25" customHeight="1">
      <c r="A428" s="38"/>
      <c r="B428" s="181"/>
      <c r="C428" s="182" t="s">
        <v>1251</v>
      </c>
      <c r="D428" s="182" t="s">
        <v>259</v>
      </c>
      <c r="E428" s="183" t="s">
        <v>2923</v>
      </c>
      <c r="F428" s="184" t="s">
        <v>2924</v>
      </c>
      <c r="G428" s="185" t="s">
        <v>422</v>
      </c>
      <c r="H428" s="186">
        <v>220</v>
      </c>
      <c r="I428" s="187"/>
      <c r="J428" s="188">
        <f>ROUND(I428*H428,2)</f>
        <v>0</v>
      </c>
      <c r="K428" s="184" t="s">
        <v>2351</v>
      </c>
      <c r="L428" s="39"/>
      <c r="M428" s="189" t="s">
        <v>1</v>
      </c>
      <c r="N428" s="190" t="s">
        <v>40</v>
      </c>
      <c r="O428" s="77"/>
      <c r="P428" s="191">
        <f>O428*H428</f>
        <v>0</v>
      </c>
      <c r="Q428" s="191">
        <v>0</v>
      </c>
      <c r="R428" s="191">
        <f>Q428*H428</f>
        <v>0</v>
      </c>
      <c r="S428" s="191">
        <v>0</v>
      </c>
      <c r="T428" s="192">
        <f>S428*H428</f>
        <v>0</v>
      </c>
      <c r="U428" s="38"/>
      <c r="V428" s="38"/>
      <c r="W428" s="38"/>
      <c r="X428" s="38"/>
      <c r="Y428" s="38"/>
      <c r="Z428" s="38"/>
      <c r="AA428" s="38"/>
      <c r="AB428" s="38"/>
      <c r="AC428" s="38"/>
      <c r="AD428" s="38"/>
      <c r="AE428" s="38"/>
      <c r="AR428" s="193" t="s">
        <v>108</v>
      </c>
      <c r="AT428" s="193" t="s">
        <v>259</v>
      </c>
      <c r="AU428" s="193" t="s">
        <v>82</v>
      </c>
      <c r="AY428" s="19" t="s">
        <v>257</v>
      </c>
      <c r="BE428" s="194">
        <f>IF(N428="základní",J428,0)</f>
        <v>0</v>
      </c>
      <c r="BF428" s="194">
        <f>IF(N428="snížená",J428,0)</f>
        <v>0</v>
      </c>
      <c r="BG428" s="194">
        <f>IF(N428="zákl. přenesená",J428,0)</f>
        <v>0</v>
      </c>
      <c r="BH428" s="194">
        <f>IF(N428="sníž. přenesená",J428,0)</f>
        <v>0</v>
      </c>
      <c r="BI428" s="194">
        <f>IF(N428="nulová",J428,0)</f>
        <v>0</v>
      </c>
      <c r="BJ428" s="19" t="s">
        <v>82</v>
      </c>
      <c r="BK428" s="194">
        <f>ROUND(I428*H428,2)</f>
        <v>0</v>
      </c>
      <c r="BL428" s="19" t="s">
        <v>108</v>
      </c>
      <c r="BM428" s="193" t="s">
        <v>2009</v>
      </c>
    </row>
    <row r="429" s="2" customFormat="1">
      <c r="A429" s="38"/>
      <c r="B429" s="39"/>
      <c r="C429" s="38"/>
      <c r="D429" s="196" t="s">
        <v>1062</v>
      </c>
      <c r="E429" s="38"/>
      <c r="F429" s="237" t="s">
        <v>2795</v>
      </c>
      <c r="G429" s="38"/>
      <c r="H429" s="38"/>
      <c r="I429" s="238"/>
      <c r="J429" s="38"/>
      <c r="K429" s="38"/>
      <c r="L429" s="39"/>
      <c r="M429" s="239"/>
      <c r="N429" s="240"/>
      <c r="O429" s="77"/>
      <c r="P429" s="77"/>
      <c r="Q429" s="77"/>
      <c r="R429" s="77"/>
      <c r="S429" s="77"/>
      <c r="T429" s="78"/>
      <c r="U429" s="38"/>
      <c r="V429" s="38"/>
      <c r="W429" s="38"/>
      <c r="X429" s="38"/>
      <c r="Y429" s="38"/>
      <c r="Z429" s="38"/>
      <c r="AA429" s="38"/>
      <c r="AB429" s="38"/>
      <c r="AC429" s="38"/>
      <c r="AD429" s="38"/>
      <c r="AE429" s="38"/>
      <c r="AT429" s="19" t="s">
        <v>1062</v>
      </c>
      <c r="AU429" s="19" t="s">
        <v>82</v>
      </c>
    </row>
    <row r="430" s="2" customFormat="1" ht="44.25" customHeight="1">
      <c r="A430" s="38"/>
      <c r="B430" s="181"/>
      <c r="C430" s="182" t="s">
        <v>1255</v>
      </c>
      <c r="D430" s="182" t="s">
        <v>259</v>
      </c>
      <c r="E430" s="183" t="s">
        <v>2925</v>
      </c>
      <c r="F430" s="184" t="s">
        <v>2926</v>
      </c>
      <c r="G430" s="185" t="s">
        <v>422</v>
      </c>
      <c r="H430" s="186">
        <v>440</v>
      </c>
      <c r="I430" s="187"/>
      <c r="J430" s="188">
        <f>ROUND(I430*H430,2)</f>
        <v>0</v>
      </c>
      <c r="K430" s="184" t="s">
        <v>2351</v>
      </c>
      <c r="L430" s="39"/>
      <c r="M430" s="189" t="s">
        <v>1</v>
      </c>
      <c r="N430" s="190" t="s">
        <v>40</v>
      </c>
      <c r="O430" s="77"/>
      <c r="P430" s="191">
        <f>O430*H430</f>
        <v>0</v>
      </c>
      <c r="Q430" s="191">
        <v>0</v>
      </c>
      <c r="R430" s="191">
        <f>Q430*H430</f>
        <v>0</v>
      </c>
      <c r="S430" s="191">
        <v>0</v>
      </c>
      <c r="T430" s="192">
        <f>S430*H430</f>
        <v>0</v>
      </c>
      <c r="U430" s="38"/>
      <c r="V430" s="38"/>
      <c r="W430" s="38"/>
      <c r="X430" s="38"/>
      <c r="Y430" s="38"/>
      <c r="Z430" s="38"/>
      <c r="AA430" s="38"/>
      <c r="AB430" s="38"/>
      <c r="AC430" s="38"/>
      <c r="AD430" s="38"/>
      <c r="AE430" s="38"/>
      <c r="AR430" s="193" t="s">
        <v>108</v>
      </c>
      <c r="AT430" s="193" t="s">
        <v>259</v>
      </c>
      <c r="AU430" s="193" t="s">
        <v>82</v>
      </c>
      <c r="AY430" s="19" t="s">
        <v>257</v>
      </c>
      <c r="BE430" s="194">
        <f>IF(N430="základní",J430,0)</f>
        <v>0</v>
      </c>
      <c r="BF430" s="194">
        <f>IF(N430="snížená",J430,0)</f>
        <v>0</v>
      </c>
      <c r="BG430" s="194">
        <f>IF(N430="zákl. přenesená",J430,0)</f>
        <v>0</v>
      </c>
      <c r="BH430" s="194">
        <f>IF(N430="sníž. přenesená",J430,0)</f>
        <v>0</v>
      </c>
      <c r="BI430" s="194">
        <f>IF(N430="nulová",J430,0)</f>
        <v>0</v>
      </c>
      <c r="BJ430" s="19" t="s">
        <v>82</v>
      </c>
      <c r="BK430" s="194">
        <f>ROUND(I430*H430,2)</f>
        <v>0</v>
      </c>
      <c r="BL430" s="19" t="s">
        <v>108</v>
      </c>
      <c r="BM430" s="193" t="s">
        <v>2018</v>
      </c>
    </row>
    <row r="431" s="2" customFormat="1">
      <c r="A431" s="38"/>
      <c r="B431" s="39"/>
      <c r="C431" s="38"/>
      <c r="D431" s="196" t="s">
        <v>1062</v>
      </c>
      <c r="E431" s="38"/>
      <c r="F431" s="237" t="s">
        <v>2795</v>
      </c>
      <c r="G431" s="38"/>
      <c r="H431" s="38"/>
      <c r="I431" s="238"/>
      <c r="J431" s="38"/>
      <c r="K431" s="38"/>
      <c r="L431" s="39"/>
      <c r="M431" s="239"/>
      <c r="N431" s="240"/>
      <c r="O431" s="77"/>
      <c r="P431" s="77"/>
      <c r="Q431" s="77"/>
      <c r="R431" s="77"/>
      <c r="S431" s="77"/>
      <c r="T431" s="78"/>
      <c r="U431" s="38"/>
      <c r="V431" s="38"/>
      <c r="W431" s="38"/>
      <c r="X431" s="38"/>
      <c r="Y431" s="38"/>
      <c r="Z431" s="38"/>
      <c r="AA431" s="38"/>
      <c r="AB431" s="38"/>
      <c r="AC431" s="38"/>
      <c r="AD431" s="38"/>
      <c r="AE431" s="38"/>
      <c r="AT431" s="19" t="s">
        <v>1062</v>
      </c>
      <c r="AU431" s="19" t="s">
        <v>82</v>
      </c>
    </row>
    <row r="432" s="2" customFormat="1" ht="33" customHeight="1">
      <c r="A432" s="38"/>
      <c r="B432" s="181"/>
      <c r="C432" s="182" t="s">
        <v>1262</v>
      </c>
      <c r="D432" s="182" t="s">
        <v>259</v>
      </c>
      <c r="E432" s="183" t="s">
        <v>2927</v>
      </c>
      <c r="F432" s="184" t="s">
        <v>2781</v>
      </c>
      <c r="G432" s="185" t="s">
        <v>2365</v>
      </c>
      <c r="H432" s="186">
        <v>300</v>
      </c>
      <c r="I432" s="187"/>
      <c r="J432" s="188">
        <f>ROUND(I432*H432,2)</f>
        <v>0</v>
      </c>
      <c r="K432" s="184" t="s">
        <v>2351</v>
      </c>
      <c r="L432" s="39"/>
      <c r="M432" s="189" t="s">
        <v>1</v>
      </c>
      <c r="N432" s="190" t="s">
        <v>40</v>
      </c>
      <c r="O432" s="77"/>
      <c r="P432" s="191">
        <f>O432*H432</f>
        <v>0</v>
      </c>
      <c r="Q432" s="191">
        <v>0</v>
      </c>
      <c r="R432" s="191">
        <f>Q432*H432</f>
        <v>0</v>
      </c>
      <c r="S432" s="191">
        <v>0</v>
      </c>
      <c r="T432" s="192">
        <f>S432*H432</f>
        <v>0</v>
      </c>
      <c r="U432" s="38"/>
      <c r="V432" s="38"/>
      <c r="W432" s="38"/>
      <c r="X432" s="38"/>
      <c r="Y432" s="38"/>
      <c r="Z432" s="38"/>
      <c r="AA432" s="38"/>
      <c r="AB432" s="38"/>
      <c r="AC432" s="38"/>
      <c r="AD432" s="38"/>
      <c r="AE432" s="38"/>
      <c r="AR432" s="193" t="s">
        <v>108</v>
      </c>
      <c r="AT432" s="193" t="s">
        <v>259</v>
      </c>
      <c r="AU432" s="193" t="s">
        <v>82</v>
      </c>
      <c r="AY432" s="19" t="s">
        <v>257</v>
      </c>
      <c r="BE432" s="194">
        <f>IF(N432="základní",J432,0)</f>
        <v>0</v>
      </c>
      <c r="BF432" s="194">
        <f>IF(N432="snížená",J432,0)</f>
        <v>0</v>
      </c>
      <c r="BG432" s="194">
        <f>IF(N432="zákl. přenesená",J432,0)</f>
        <v>0</v>
      </c>
      <c r="BH432" s="194">
        <f>IF(N432="sníž. přenesená",J432,0)</f>
        <v>0</v>
      </c>
      <c r="BI432" s="194">
        <f>IF(N432="nulová",J432,0)</f>
        <v>0</v>
      </c>
      <c r="BJ432" s="19" t="s">
        <v>82</v>
      </c>
      <c r="BK432" s="194">
        <f>ROUND(I432*H432,2)</f>
        <v>0</v>
      </c>
      <c r="BL432" s="19" t="s">
        <v>108</v>
      </c>
      <c r="BM432" s="193" t="s">
        <v>2065</v>
      </c>
    </row>
    <row r="433" s="2" customFormat="1">
      <c r="A433" s="38"/>
      <c r="B433" s="39"/>
      <c r="C433" s="38"/>
      <c r="D433" s="196" t="s">
        <v>1062</v>
      </c>
      <c r="E433" s="38"/>
      <c r="F433" s="237" t="s">
        <v>2795</v>
      </c>
      <c r="G433" s="38"/>
      <c r="H433" s="38"/>
      <c r="I433" s="238"/>
      <c r="J433" s="38"/>
      <c r="K433" s="38"/>
      <c r="L433" s="39"/>
      <c r="M433" s="239"/>
      <c r="N433" s="240"/>
      <c r="O433" s="77"/>
      <c r="P433" s="77"/>
      <c r="Q433" s="77"/>
      <c r="R433" s="77"/>
      <c r="S433" s="77"/>
      <c r="T433" s="78"/>
      <c r="U433" s="38"/>
      <c r="V433" s="38"/>
      <c r="W433" s="38"/>
      <c r="X433" s="38"/>
      <c r="Y433" s="38"/>
      <c r="Z433" s="38"/>
      <c r="AA433" s="38"/>
      <c r="AB433" s="38"/>
      <c r="AC433" s="38"/>
      <c r="AD433" s="38"/>
      <c r="AE433" s="38"/>
      <c r="AT433" s="19" t="s">
        <v>1062</v>
      </c>
      <c r="AU433" s="19" t="s">
        <v>82</v>
      </c>
    </row>
    <row r="434" s="2" customFormat="1" ht="24.15" customHeight="1">
      <c r="A434" s="38"/>
      <c r="B434" s="181"/>
      <c r="C434" s="182" t="s">
        <v>1267</v>
      </c>
      <c r="D434" s="182" t="s">
        <v>259</v>
      </c>
      <c r="E434" s="183" t="s">
        <v>2928</v>
      </c>
      <c r="F434" s="184" t="s">
        <v>2929</v>
      </c>
      <c r="G434" s="185" t="s">
        <v>2365</v>
      </c>
      <c r="H434" s="186">
        <v>70</v>
      </c>
      <c r="I434" s="187"/>
      <c r="J434" s="188">
        <f>ROUND(I434*H434,2)</f>
        <v>0</v>
      </c>
      <c r="K434" s="184" t="s">
        <v>2351</v>
      </c>
      <c r="L434" s="39"/>
      <c r="M434" s="189" t="s">
        <v>1</v>
      </c>
      <c r="N434" s="190" t="s">
        <v>40</v>
      </c>
      <c r="O434" s="77"/>
      <c r="P434" s="191">
        <f>O434*H434</f>
        <v>0</v>
      </c>
      <c r="Q434" s="191">
        <v>0</v>
      </c>
      <c r="R434" s="191">
        <f>Q434*H434</f>
        <v>0</v>
      </c>
      <c r="S434" s="191">
        <v>0</v>
      </c>
      <c r="T434" s="192">
        <f>S434*H434</f>
        <v>0</v>
      </c>
      <c r="U434" s="38"/>
      <c r="V434" s="38"/>
      <c r="W434" s="38"/>
      <c r="X434" s="38"/>
      <c r="Y434" s="38"/>
      <c r="Z434" s="38"/>
      <c r="AA434" s="38"/>
      <c r="AB434" s="38"/>
      <c r="AC434" s="38"/>
      <c r="AD434" s="38"/>
      <c r="AE434" s="38"/>
      <c r="AR434" s="193" t="s">
        <v>108</v>
      </c>
      <c r="AT434" s="193" t="s">
        <v>259</v>
      </c>
      <c r="AU434" s="193" t="s">
        <v>82</v>
      </c>
      <c r="AY434" s="19" t="s">
        <v>257</v>
      </c>
      <c r="BE434" s="194">
        <f>IF(N434="základní",J434,0)</f>
        <v>0</v>
      </c>
      <c r="BF434" s="194">
        <f>IF(N434="snížená",J434,0)</f>
        <v>0</v>
      </c>
      <c r="BG434" s="194">
        <f>IF(N434="zákl. přenesená",J434,0)</f>
        <v>0</v>
      </c>
      <c r="BH434" s="194">
        <f>IF(N434="sníž. přenesená",J434,0)</f>
        <v>0</v>
      </c>
      <c r="BI434" s="194">
        <f>IF(N434="nulová",J434,0)</f>
        <v>0</v>
      </c>
      <c r="BJ434" s="19" t="s">
        <v>82</v>
      </c>
      <c r="BK434" s="194">
        <f>ROUND(I434*H434,2)</f>
        <v>0</v>
      </c>
      <c r="BL434" s="19" t="s">
        <v>108</v>
      </c>
      <c r="BM434" s="193" t="s">
        <v>2073</v>
      </c>
    </row>
    <row r="435" s="2" customFormat="1">
      <c r="A435" s="38"/>
      <c r="B435" s="39"/>
      <c r="C435" s="38"/>
      <c r="D435" s="196" t="s">
        <v>1062</v>
      </c>
      <c r="E435" s="38"/>
      <c r="F435" s="237" t="s">
        <v>2795</v>
      </c>
      <c r="G435" s="38"/>
      <c r="H435" s="38"/>
      <c r="I435" s="238"/>
      <c r="J435" s="38"/>
      <c r="K435" s="38"/>
      <c r="L435" s="39"/>
      <c r="M435" s="239"/>
      <c r="N435" s="240"/>
      <c r="O435" s="77"/>
      <c r="P435" s="77"/>
      <c r="Q435" s="77"/>
      <c r="R435" s="77"/>
      <c r="S435" s="77"/>
      <c r="T435" s="78"/>
      <c r="U435" s="38"/>
      <c r="V435" s="38"/>
      <c r="W435" s="38"/>
      <c r="X435" s="38"/>
      <c r="Y435" s="38"/>
      <c r="Z435" s="38"/>
      <c r="AA435" s="38"/>
      <c r="AB435" s="38"/>
      <c r="AC435" s="38"/>
      <c r="AD435" s="38"/>
      <c r="AE435" s="38"/>
      <c r="AT435" s="19" t="s">
        <v>1062</v>
      </c>
      <c r="AU435" s="19" t="s">
        <v>82</v>
      </c>
    </row>
    <row r="436" s="2" customFormat="1" ht="24.15" customHeight="1">
      <c r="A436" s="38"/>
      <c r="B436" s="181"/>
      <c r="C436" s="182" t="s">
        <v>1275</v>
      </c>
      <c r="D436" s="182" t="s">
        <v>259</v>
      </c>
      <c r="E436" s="183" t="s">
        <v>2930</v>
      </c>
      <c r="F436" s="184" t="s">
        <v>2931</v>
      </c>
      <c r="G436" s="185" t="s">
        <v>2365</v>
      </c>
      <c r="H436" s="186">
        <v>6</v>
      </c>
      <c r="I436" s="187"/>
      <c r="J436" s="188">
        <f>ROUND(I436*H436,2)</f>
        <v>0</v>
      </c>
      <c r="K436" s="184" t="s">
        <v>2351</v>
      </c>
      <c r="L436" s="39"/>
      <c r="M436" s="189" t="s">
        <v>1</v>
      </c>
      <c r="N436" s="190" t="s">
        <v>40</v>
      </c>
      <c r="O436" s="77"/>
      <c r="P436" s="191">
        <f>O436*H436</f>
        <v>0</v>
      </c>
      <c r="Q436" s="191">
        <v>0</v>
      </c>
      <c r="R436" s="191">
        <f>Q436*H436</f>
        <v>0</v>
      </c>
      <c r="S436" s="191">
        <v>0</v>
      </c>
      <c r="T436" s="192">
        <f>S436*H436</f>
        <v>0</v>
      </c>
      <c r="U436" s="38"/>
      <c r="V436" s="38"/>
      <c r="W436" s="38"/>
      <c r="X436" s="38"/>
      <c r="Y436" s="38"/>
      <c r="Z436" s="38"/>
      <c r="AA436" s="38"/>
      <c r="AB436" s="38"/>
      <c r="AC436" s="38"/>
      <c r="AD436" s="38"/>
      <c r="AE436" s="38"/>
      <c r="AR436" s="193" t="s">
        <v>108</v>
      </c>
      <c r="AT436" s="193" t="s">
        <v>259</v>
      </c>
      <c r="AU436" s="193" t="s">
        <v>82</v>
      </c>
      <c r="AY436" s="19" t="s">
        <v>257</v>
      </c>
      <c r="BE436" s="194">
        <f>IF(N436="základní",J436,0)</f>
        <v>0</v>
      </c>
      <c r="BF436" s="194">
        <f>IF(N436="snížená",J436,0)</f>
        <v>0</v>
      </c>
      <c r="BG436" s="194">
        <f>IF(N436="zákl. přenesená",J436,0)</f>
        <v>0</v>
      </c>
      <c r="BH436" s="194">
        <f>IF(N436="sníž. přenesená",J436,0)</f>
        <v>0</v>
      </c>
      <c r="BI436" s="194">
        <f>IF(N436="nulová",J436,0)</f>
        <v>0</v>
      </c>
      <c r="BJ436" s="19" t="s">
        <v>82</v>
      </c>
      <c r="BK436" s="194">
        <f>ROUND(I436*H436,2)</f>
        <v>0</v>
      </c>
      <c r="BL436" s="19" t="s">
        <v>108</v>
      </c>
      <c r="BM436" s="193" t="s">
        <v>2082</v>
      </c>
    </row>
    <row r="437" s="2" customFormat="1">
      <c r="A437" s="38"/>
      <c r="B437" s="39"/>
      <c r="C437" s="38"/>
      <c r="D437" s="196" t="s">
        <v>1062</v>
      </c>
      <c r="E437" s="38"/>
      <c r="F437" s="237" t="s">
        <v>2795</v>
      </c>
      <c r="G437" s="38"/>
      <c r="H437" s="38"/>
      <c r="I437" s="238"/>
      <c r="J437" s="38"/>
      <c r="K437" s="38"/>
      <c r="L437" s="39"/>
      <c r="M437" s="239"/>
      <c r="N437" s="240"/>
      <c r="O437" s="77"/>
      <c r="P437" s="77"/>
      <c r="Q437" s="77"/>
      <c r="R437" s="77"/>
      <c r="S437" s="77"/>
      <c r="T437" s="78"/>
      <c r="U437" s="38"/>
      <c r="V437" s="38"/>
      <c r="W437" s="38"/>
      <c r="X437" s="38"/>
      <c r="Y437" s="38"/>
      <c r="Z437" s="38"/>
      <c r="AA437" s="38"/>
      <c r="AB437" s="38"/>
      <c r="AC437" s="38"/>
      <c r="AD437" s="38"/>
      <c r="AE437" s="38"/>
      <c r="AT437" s="19" t="s">
        <v>1062</v>
      </c>
      <c r="AU437" s="19" t="s">
        <v>82</v>
      </c>
    </row>
    <row r="438" s="2" customFormat="1" ht="16.5" customHeight="1">
      <c r="A438" s="38"/>
      <c r="B438" s="181"/>
      <c r="C438" s="182" t="s">
        <v>1283</v>
      </c>
      <c r="D438" s="182" t="s">
        <v>259</v>
      </c>
      <c r="E438" s="183" t="s">
        <v>2932</v>
      </c>
      <c r="F438" s="184" t="s">
        <v>2746</v>
      </c>
      <c r="G438" s="185" t="s">
        <v>323</v>
      </c>
      <c r="H438" s="186">
        <v>2</v>
      </c>
      <c r="I438" s="187"/>
      <c r="J438" s="188">
        <f>ROUND(I438*H438,2)</f>
        <v>0</v>
      </c>
      <c r="K438" s="184" t="s">
        <v>2351</v>
      </c>
      <c r="L438" s="39"/>
      <c r="M438" s="189" t="s">
        <v>1</v>
      </c>
      <c r="N438" s="190" t="s">
        <v>40</v>
      </c>
      <c r="O438" s="77"/>
      <c r="P438" s="191">
        <f>O438*H438</f>
        <v>0</v>
      </c>
      <c r="Q438" s="191">
        <v>0</v>
      </c>
      <c r="R438" s="191">
        <f>Q438*H438</f>
        <v>0</v>
      </c>
      <c r="S438" s="191">
        <v>0</v>
      </c>
      <c r="T438" s="192">
        <f>S438*H438</f>
        <v>0</v>
      </c>
      <c r="U438" s="38"/>
      <c r="V438" s="38"/>
      <c r="W438" s="38"/>
      <c r="X438" s="38"/>
      <c r="Y438" s="38"/>
      <c r="Z438" s="38"/>
      <c r="AA438" s="38"/>
      <c r="AB438" s="38"/>
      <c r="AC438" s="38"/>
      <c r="AD438" s="38"/>
      <c r="AE438" s="38"/>
      <c r="AR438" s="193" t="s">
        <v>108</v>
      </c>
      <c r="AT438" s="193" t="s">
        <v>259</v>
      </c>
      <c r="AU438" s="193" t="s">
        <v>82</v>
      </c>
      <c r="AY438" s="19" t="s">
        <v>257</v>
      </c>
      <c r="BE438" s="194">
        <f>IF(N438="základní",J438,0)</f>
        <v>0</v>
      </c>
      <c r="BF438" s="194">
        <f>IF(N438="snížená",J438,0)</f>
        <v>0</v>
      </c>
      <c r="BG438" s="194">
        <f>IF(N438="zákl. přenesená",J438,0)</f>
        <v>0</v>
      </c>
      <c r="BH438" s="194">
        <f>IF(N438="sníž. přenesená",J438,0)</f>
        <v>0</v>
      </c>
      <c r="BI438" s="194">
        <f>IF(N438="nulová",J438,0)</f>
        <v>0</v>
      </c>
      <c r="BJ438" s="19" t="s">
        <v>82</v>
      </c>
      <c r="BK438" s="194">
        <f>ROUND(I438*H438,2)</f>
        <v>0</v>
      </c>
      <c r="BL438" s="19" t="s">
        <v>108</v>
      </c>
      <c r="BM438" s="193" t="s">
        <v>2093</v>
      </c>
    </row>
    <row r="439" s="2" customFormat="1">
      <c r="A439" s="38"/>
      <c r="B439" s="39"/>
      <c r="C439" s="38"/>
      <c r="D439" s="196" t="s">
        <v>1062</v>
      </c>
      <c r="E439" s="38"/>
      <c r="F439" s="237" t="s">
        <v>2795</v>
      </c>
      <c r="G439" s="38"/>
      <c r="H439" s="38"/>
      <c r="I439" s="238"/>
      <c r="J439" s="38"/>
      <c r="K439" s="38"/>
      <c r="L439" s="39"/>
      <c r="M439" s="239"/>
      <c r="N439" s="240"/>
      <c r="O439" s="77"/>
      <c r="P439" s="77"/>
      <c r="Q439" s="77"/>
      <c r="R439" s="77"/>
      <c r="S439" s="77"/>
      <c r="T439" s="78"/>
      <c r="U439" s="38"/>
      <c r="V439" s="38"/>
      <c r="W439" s="38"/>
      <c r="X439" s="38"/>
      <c r="Y439" s="38"/>
      <c r="Z439" s="38"/>
      <c r="AA439" s="38"/>
      <c r="AB439" s="38"/>
      <c r="AC439" s="38"/>
      <c r="AD439" s="38"/>
      <c r="AE439" s="38"/>
      <c r="AT439" s="19" t="s">
        <v>1062</v>
      </c>
      <c r="AU439" s="19" t="s">
        <v>82</v>
      </c>
    </row>
    <row r="440" s="2" customFormat="1" ht="16.5" customHeight="1">
      <c r="A440" s="38"/>
      <c r="B440" s="181"/>
      <c r="C440" s="182" t="s">
        <v>1331</v>
      </c>
      <c r="D440" s="182" t="s">
        <v>259</v>
      </c>
      <c r="E440" s="183" t="s">
        <v>2933</v>
      </c>
      <c r="F440" s="184" t="s">
        <v>2748</v>
      </c>
      <c r="G440" s="185" t="s">
        <v>323</v>
      </c>
      <c r="H440" s="186">
        <v>2</v>
      </c>
      <c r="I440" s="187"/>
      <c r="J440" s="188">
        <f>ROUND(I440*H440,2)</f>
        <v>0</v>
      </c>
      <c r="K440" s="184" t="s">
        <v>2351</v>
      </c>
      <c r="L440" s="39"/>
      <c r="M440" s="189" t="s">
        <v>1</v>
      </c>
      <c r="N440" s="190" t="s">
        <v>40</v>
      </c>
      <c r="O440" s="77"/>
      <c r="P440" s="191">
        <f>O440*H440</f>
        <v>0</v>
      </c>
      <c r="Q440" s="191">
        <v>0</v>
      </c>
      <c r="R440" s="191">
        <f>Q440*H440</f>
        <v>0</v>
      </c>
      <c r="S440" s="191">
        <v>0</v>
      </c>
      <c r="T440" s="192">
        <f>S440*H440</f>
        <v>0</v>
      </c>
      <c r="U440" s="38"/>
      <c r="V440" s="38"/>
      <c r="W440" s="38"/>
      <c r="X440" s="38"/>
      <c r="Y440" s="38"/>
      <c r="Z440" s="38"/>
      <c r="AA440" s="38"/>
      <c r="AB440" s="38"/>
      <c r="AC440" s="38"/>
      <c r="AD440" s="38"/>
      <c r="AE440" s="38"/>
      <c r="AR440" s="193" t="s">
        <v>108</v>
      </c>
      <c r="AT440" s="193" t="s">
        <v>259</v>
      </c>
      <c r="AU440" s="193" t="s">
        <v>82</v>
      </c>
      <c r="AY440" s="19" t="s">
        <v>257</v>
      </c>
      <c r="BE440" s="194">
        <f>IF(N440="základní",J440,0)</f>
        <v>0</v>
      </c>
      <c r="BF440" s="194">
        <f>IF(N440="snížená",J440,0)</f>
        <v>0</v>
      </c>
      <c r="BG440" s="194">
        <f>IF(N440="zákl. přenesená",J440,0)</f>
        <v>0</v>
      </c>
      <c r="BH440" s="194">
        <f>IF(N440="sníž. přenesená",J440,0)</f>
        <v>0</v>
      </c>
      <c r="BI440" s="194">
        <f>IF(N440="nulová",J440,0)</f>
        <v>0</v>
      </c>
      <c r="BJ440" s="19" t="s">
        <v>82</v>
      </c>
      <c r="BK440" s="194">
        <f>ROUND(I440*H440,2)</f>
        <v>0</v>
      </c>
      <c r="BL440" s="19" t="s">
        <v>108</v>
      </c>
      <c r="BM440" s="193" t="s">
        <v>2104</v>
      </c>
    </row>
    <row r="441" s="2" customFormat="1">
      <c r="A441" s="38"/>
      <c r="B441" s="39"/>
      <c r="C441" s="38"/>
      <c r="D441" s="196" t="s">
        <v>1062</v>
      </c>
      <c r="E441" s="38"/>
      <c r="F441" s="237" t="s">
        <v>2795</v>
      </c>
      <c r="G441" s="38"/>
      <c r="H441" s="38"/>
      <c r="I441" s="238"/>
      <c r="J441" s="38"/>
      <c r="K441" s="38"/>
      <c r="L441" s="39"/>
      <c r="M441" s="239"/>
      <c r="N441" s="240"/>
      <c r="O441" s="77"/>
      <c r="P441" s="77"/>
      <c r="Q441" s="77"/>
      <c r="R441" s="77"/>
      <c r="S441" s="77"/>
      <c r="T441" s="78"/>
      <c r="U441" s="38"/>
      <c r="V441" s="38"/>
      <c r="W441" s="38"/>
      <c r="X441" s="38"/>
      <c r="Y441" s="38"/>
      <c r="Z441" s="38"/>
      <c r="AA441" s="38"/>
      <c r="AB441" s="38"/>
      <c r="AC441" s="38"/>
      <c r="AD441" s="38"/>
      <c r="AE441" s="38"/>
      <c r="AT441" s="19" t="s">
        <v>1062</v>
      </c>
      <c r="AU441" s="19" t="s">
        <v>82</v>
      </c>
    </row>
    <row r="442" s="2" customFormat="1" ht="16.5" customHeight="1">
      <c r="A442" s="38"/>
      <c r="B442" s="181"/>
      <c r="C442" s="182" t="s">
        <v>1336</v>
      </c>
      <c r="D442" s="182" t="s">
        <v>259</v>
      </c>
      <c r="E442" s="183" t="s">
        <v>2934</v>
      </c>
      <c r="F442" s="184" t="s">
        <v>2750</v>
      </c>
      <c r="G442" s="185" t="s">
        <v>774</v>
      </c>
      <c r="H442" s="186">
        <v>1</v>
      </c>
      <c r="I442" s="187"/>
      <c r="J442" s="188">
        <f>ROUND(I442*H442,2)</f>
        <v>0</v>
      </c>
      <c r="K442" s="184" t="s">
        <v>2351</v>
      </c>
      <c r="L442" s="39"/>
      <c r="M442" s="189" t="s">
        <v>1</v>
      </c>
      <c r="N442" s="190" t="s">
        <v>40</v>
      </c>
      <c r="O442" s="77"/>
      <c r="P442" s="191">
        <f>O442*H442</f>
        <v>0</v>
      </c>
      <c r="Q442" s="191">
        <v>0</v>
      </c>
      <c r="R442" s="191">
        <f>Q442*H442</f>
        <v>0</v>
      </c>
      <c r="S442" s="191">
        <v>0</v>
      </c>
      <c r="T442" s="192">
        <f>S442*H442</f>
        <v>0</v>
      </c>
      <c r="U442" s="38"/>
      <c r="V442" s="38"/>
      <c r="W442" s="38"/>
      <c r="X442" s="38"/>
      <c r="Y442" s="38"/>
      <c r="Z442" s="38"/>
      <c r="AA442" s="38"/>
      <c r="AB442" s="38"/>
      <c r="AC442" s="38"/>
      <c r="AD442" s="38"/>
      <c r="AE442" s="38"/>
      <c r="AR442" s="193" t="s">
        <v>108</v>
      </c>
      <c r="AT442" s="193" t="s">
        <v>259</v>
      </c>
      <c r="AU442" s="193" t="s">
        <v>82</v>
      </c>
      <c r="AY442" s="19" t="s">
        <v>257</v>
      </c>
      <c r="BE442" s="194">
        <f>IF(N442="základní",J442,0)</f>
        <v>0</v>
      </c>
      <c r="BF442" s="194">
        <f>IF(N442="snížená",J442,0)</f>
        <v>0</v>
      </c>
      <c r="BG442" s="194">
        <f>IF(N442="zákl. přenesená",J442,0)</f>
        <v>0</v>
      </c>
      <c r="BH442" s="194">
        <f>IF(N442="sníž. přenesená",J442,0)</f>
        <v>0</v>
      </c>
      <c r="BI442" s="194">
        <f>IF(N442="nulová",J442,0)</f>
        <v>0</v>
      </c>
      <c r="BJ442" s="19" t="s">
        <v>82</v>
      </c>
      <c r="BK442" s="194">
        <f>ROUND(I442*H442,2)</f>
        <v>0</v>
      </c>
      <c r="BL442" s="19" t="s">
        <v>108</v>
      </c>
      <c r="BM442" s="193" t="s">
        <v>2115</v>
      </c>
    </row>
    <row r="443" s="12" customFormat="1" ht="25.92" customHeight="1">
      <c r="A443" s="12"/>
      <c r="B443" s="168"/>
      <c r="C443" s="12"/>
      <c r="D443" s="169" t="s">
        <v>74</v>
      </c>
      <c r="E443" s="170" t="s">
        <v>2935</v>
      </c>
      <c r="F443" s="170" t="s">
        <v>2936</v>
      </c>
      <c r="G443" s="12"/>
      <c r="H443" s="12"/>
      <c r="I443" s="171"/>
      <c r="J443" s="172">
        <f>BK443</f>
        <v>0</v>
      </c>
      <c r="K443" s="12"/>
      <c r="L443" s="168"/>
      <c r="M443" s="173"/>
      <c r="N443" s="174"/>
      <c r="O443" s="174"/>
      <c r="P443" s="175">
        <f>SUM(P444:P462)</f>
        <v>0</v>
      </c>
      <c r="Q443" s="174"/>
      <c r="R443" s="175">
        <f>SUM(R444:R462)</f>
        <v>0</v>
      </c>
      <c r="S443" s="174"/>
      <c r="T443" s="176">
        <f>SUM(T444:T462)</f>
        <v>0</v>
      </c>
      <c r="U443" s="12"/>
      <c r="V443" s="12"/>
      <c r="W443" s="12"/>
      <c r="X443" s="12"/>
      <c r="Y443" s="12"/>
      <c r="Z443" s="12"/>
      <c r="AA443" s="12"/>
      <c r="AB443" s="12"/>
      <c r="AC443" s="12"/>
      <c r="AD443" s="12"/>
      <c r="AE443" s="12"/>
      <c r="AR443" s="169" t="s">
        <v>82</v>
      </c>
      <c r="AT443" s="177" t="s">
        <v>74</v>
      </c>
      <c r="AU443" s="177" t="s">
        <v>75</v>
      </c>
      <c r="AY443" s="169" t="s">
        <v>257</v>
      </c>
      <c r="BK443" s="178">
        <f>SUM(BK444:BK462)</f>
        <v>0</v>
      </c>
    </row>
    <row r="444" s="2" customFormat="1" ht="21.75" customHeight="1">
      <c r="A444" s="38"/>
      <c r="B444" s="181"/>
      <c r="C444" s="182" t="s">
        <v>1340</v>
      </c>
      <c r="D444" s="182" t="s">
        <v>259</v>
      </c>
      <c r="E444" s="183" t="s">
        <v>2937</v>
      </c>
      <c r="F444" s="184" t="s">
        <v>2938</v>
      </c>
      <c r="G444" s="185" t="s">
        <v>2505</v>
      </c>
      <c r="H444" s="186">
        <v>16</v>
      </c>
      <c r="I444" s="187"/>
      <c r="J444" s="188">
        <f>ROUND(I444*H444,2)</f>
        <v>0</v>
      </c>
      <c r="K444" s="184" t="s">
        <v>2351</v>
      </c>
      <c r="L444" s="39"/>
      <c r="M444" s="189" t="s">
        <v>1</v>
      </c>
      <c r="N444" s="190" t="s">
        <v>40</v>
      </c>
      <c r="O444" s="77"/>
      <c r="P444" s="191">
        <f>O444*H444</f>
        <v>0</v>
      </c>
      <c r="Q444" s="191">
        <v>0</v>
      </c>
      <c r="R444" s="191">
        <f>Q444*H444</f>
        <v>0</v>
      </c>
      <c r="S444" s="191">
        <v>0</v>
      </c>
      <c r="T444" s="192">
        <f>S444*H444</f>
        <v>0</v>
      </c>
      <c r="U444" s="38"/>
      <c r="V444" s="38"/>
      <c r="W444" s="38"/>
      <c r="X444" s="38"/>
      <c r="Y444" s="38"/>
      <c r="Z444" s="38"/>
      <c r="AA444" s="38"/>
      <c r="AB444" s="38"/>
      <c r="AC444" s="38"/>
      <c r="AD444" s="38"/>
      <c r="AE444" s="38"/>
      <c r="AR444" s="193" t="s">
        <v>108</v>
      </c>
      <c r="AT444" s="193" t="s">
        <v>259</v>
      </c>
      <c r="AU444" s="193" t="s">
        <v>82</v>
      </c>
      <c r="AY444" s="19" t="s">
        <v>257</v>
      </c>
      <c r="BE444" s="194">
        <f>IF(N444="základní",J444,0)</f>
        <v>0</v>
      </c>
      <c r="BF444" s="194">
        <f>IF(N444="snížená",J444,0)</f>
        <v>0</v>
      </c>
      <c r="BG444" s="194">
        <f>IF(N444="zákl. přenesená",J444,0)</f>
        <v>0</v>
      </c>
      <c r="BH444" s="194">
        <f>IF(N444="sníž. přenesená",J444,0)</f>
        <v>0</v>
      </c>
      <c r="BI444" s="194">
        <f>IF(N444="nulová",J444,0)</f>
        <v>0</v>
      </c>
      <c r="BJ444" s="19" t="s">
        <v>82</v>
      </c>
      <c r="BK444" s="194">
        <f>ROUND(I444*H444,2)</f>
        <v>0</v>
      </c>
      <c r="BL444" s="19" t="s">
        <v>108</v>
      </c>
      <c r="BM444" s="193" t="s">
        <v>2127</v>
      </c>
    </row>
    <row r="445" s="2" customFormat="1" ht="16.5" customHeight="1">
      <c r="A445" s="38"/>
      <c r="B445" s="181"/>
      <c r="C445" s="182" t="s">
        <v>1345</v>
      </c>
      <c r="D445" s="182" t="s">
        <v>259</v>
      </c>
      <c r="E445" s="183" t="s">
        <v>2939</v>
      </c>
      <c r="F445" s="184" t="s">
        <v>2940</v>
      </c>
      <c r="G445" s="185" t="s">
        <v>2505</v>
      </c>
      <c r="H445" s="186">
        <v>24</v>
      </c>
      <c r="I445" s="187"/>
      <c r="J445" s="188">
        <f>ROUND(I445*H445,2)</f>
        <v>0</v>
      </c>
      <c r="K445" s="184" t="s">
        <v>2351</v>
      </c>
      <c r="L445" s="39"/>
      <c r="M445" s="189" t="s">
        <v>1</v>
      </c>
      <c r="N445" s="190" t="s">
        <v>40</v>
      </c>
      <c r="O445" s="77"/>
      <c r="P445" s="191">
        <f>O445*H445</f>
        <v>0</v>
      </c>
      <c r="Q445" s="191">
        <v>0</v>
      </c>
      <c r="R445" s="191">
        <f>Q445*H445</f>
        <v>0</v>
      </c>
      <c r="S445" s="191">
        <v>0</v>
      </c>
      <c r="T445" s="192">
        <f>S445*H445</f>
        <v>0</v>
      </c>
      <c r="U445" s="38"/>
      <c r="V445" s="38"/>
      <c r="W445" s="38"/>
      <c r="X445" s="38"/>
      <c r="Y445" s="38"/>
      <c r="Z445" s="38"/>
      <c r="AA445" s="38"/>
      <c r="AB445" s="38"/>
      <c r="AC445" s="38"/>
      <c r="AD445" s="38"/>
      <c r="AE445" s="38"/>
      <c r="AR445" s="193" t="s">
        <v>108</v>
      </c>
      <c r="AT445" s="193" t="s">
        <v>259</v>
      </c>
      <c r="AU445" s="193" t="s">
        <v>82</v>
      </c>
      <c r="AY445" s="19" t="s">
        <v>257</v>
      </c>
      <c r="BE445" s="194">
        <f>IF(N445="základní",J445,0)</f>
        <v>0</v>
      </c>
      <c r="BF445" s="194">
        <f>IF(N445="snížená",J445,0)</f>
        <v>0</v>
      </c>
      <c r="BG445" s="194">
        <f>IF(N445="zákl. přenesená",J445,0)</f>
        <v>0</v>
      </c>
      <c r="BH445" s="194">
        <f>IF(N445="sníž. přenesená",J445,0)</f>
        <v>0</v>
      </c>
      <c r="BI445" s="194">
        <f>IF(N445="nulová",J445,0)</f>
        <v>0</v>
      </c>
      <c r="BJ445" s="19" t="s">
        <v>82</v>
      </c>
      <c r="BK445" s="194">
        <f>ROUND(I445*H445,2)</f>
        <v>0</v>
      </c>
      <c r="BL445" s="19" t="s">
        <v>108</v>
      </c>
      <c r="BM445" s="193" t="s">
        <v>2138</v>
      </c>
    </row>
    <row r="446" s="2" customFormat="1" ht="16.5" customHeight="1">
      <c r="A446" s="38"/>
      <c r="B446" s="181"/>
      <c r="C446" s="182" t="s">
        <v>1350</v>
      </c>
      <c r="D446" s="182" t="s">
        <v>259</v>
      </c>
      <c r="E446" s="183" t="s">
        <v>2941</v>
      </c>
      <c r="F446" s="184" t="s">
        <v>2942</v>
      </c>
      <c r="G446" s="185" t="s">
        <v>2505</v>
      </c>
      <c r="H446" s="186">
        <v>12</v>
      </c>
      <c r="I446" s="187"/>
      <c r="J446" s="188">
        <f>ROUND(I446*H446,2)</f>
        <v>0</v>
      </c>
      <c r="K446" s="184" t="s">
        <v>2351</v>
      </c>
      <c r="L446" s="39"/>
      <c r="M446" s="189" t="s">
        <v>1</v>
      </c>
      <c r="N446" s="190" t="s">
        <v>40</v>
      </c>
      <c r="O446" s="77"/>
      <c r="P446" s="191">
        <f>O446*H446</f>
        <v>0</v>
      </c>
      <c r="Q446" s="191">
        <v>0</v>
      </c>
      <c r="R446" s="191">
        <f>Q446*H446</f>
        <v>0</v>
      </c>
      <c r="S446" s="191">
        <v>0</v>
      </c>
      <c r="T446" s="192">
        <f>S446*H446</f>
        <v>0</v>
      </c>
      <c r="U446" s="38"/>
      <c r="V446" s="38"/>
      <c r="W446" s="38"/>
      <c r="X446" s="38"/>
      <c r="Y446" s="38"/>
      <c r="Z446" s="38"/>
      <c r="AA446" s="38"/>
      <c r="AB446" s="38"/>
      <c r="AC446" s="38"/>
      <c r="AD446" s="38"/>
      <c r="AE446" s="38"/>
      <c r="AR446" s="193" t="s">
        <v>108</v>
      </c>
      <c r="AT446" s="193" t="s">
        <v>259</v>
      </c>
      <c r="AU446" s="193" t="s">
        <v>82</v>
      </c>
      <c r="AY446" s="19" t="s">
        <v>257</v>
      </c>
      <c r="BE446" s="194">
        <f>IF(N446="základní",J446,0)</f>
        <v>0</v>
      </c>
      <c r="BF446" s="194">
        <f>IF(N446="snížená",J446,0)</f>
        <v>0</v>
      </c>
      <c r="BG446" s="194">
        <f>IF(N446="zákl. přenesená",J446,0)</f>
        <v>0</v>
      </c>
      <c r="BH446" s="194">
        <f>IF(N446="sníž. přenesená",J446,0)</f>
        <v>0</v>
      </c>
      <c r="BI446" s="194">
        <f>IF(N446="nulová",J446,0)</f>
        <v>0</v>
      </c>
      <c r="BJ446" s="19" t="s">
        <v>82</v>
      </c>
      <c r="BK446" s="194">
        <f>ROUND(I446*H446,2)</f>
        <v>0</v>
      </c>
      <c r="BL446" s="19" t="s">
        <v>108</v>
      </c>
      <c r="BM446" s="193" t="s">
        <v>2158</v>
      </c>
    </row>
    <row r="447" s="2" customFormat="1" ht="24.15" customHeight="1">
      <c r="A447" s="38"/>
      <c r="B447" s="181"/>
      <c r="C447" s="182" t="s">
        <v>1357</v>
      </c>
      <c r="D447" s="182" t="s">
        <v>259</v>
      </c>
      <c r="E447" s="183" t="s">
        <v>2943</v>
      </c>
      <c r="F447" s="184" t="s">
        <v>2944</v>
      </c>
      <c r="G447" s="185" t="s">
        <v>2505</v>
      </c>
      <c r="H447" s="186">
        <v>48</v>
      </c>
      <c r="I447" s="187"/>
      <c r="J447" s="188">
        <f>ROUND(I447*H447,2)</f>
        <v>0</v>
      </c>
      <c r="K447" s="184" t="s">
        <v>2351</v>
      </c>
      <c r="L447" s="39"/>
      <c r="M447" s="189" t="s">
        <v>1</v>
      </c>
      <c r="N447" s="190" t="s">
        <v>40</v>
      </c>
      <c r="O447" s="77"/>
      <c r="P447" s="191">
        <f>O447*H447</f>
        <v>0</v>
      </c>
      <c r="Q447" s="191">
        <v>0</v>
      </c>
      <c r="R447" s="191">
        <f>Q447*H447</f>
        <v>0</v>
      </c>
      <c r="S447" s="191">
        <v>0</v>
      </c>
      <c r="T447" s="192">
        <f>S447*H447</f>
        <v>0</v>
      </c>
      <c r="U447" s="38"/>
      <c r="V447" s="38"/>
      <c r="W447" s="38"/>
      <c r="X447" s="38"/>
      <c r="Y447" s="38"/>
      <c r="Z447" s="38"/>
      <c r="AA447" s="38"/>
      <c r="AB447" s="38"/>
      <c r="AC447" s="38"/>
      <c r="AD447" s="38"/>
      <c r="AE447" s="38"/>
      <c r="AR447" s="193" t="s">
        <v>108</v>
      </c>
      <c r="AT447" s="193" t="s">
        <v>259</v>
      </c>
      <c r="AU447" s="193" t="s">
        <v>82</v>
      </c>
      <c r="AY447" s="19" t="s">
        <v>257</v>
      </c>
      <c r="BE447" s="194">
        <f>IF(N447="základní",J447,0)</f>
        <v>0</v>
      </c>
      <c r="BF447" s="194">
        <f>IF(N447="snížená",J447,0)</f>
        <v>0</v>
      </c>
      <c r="BG447" s="194">
        <f>IF(N447="zákl. přenesená",J447,0)</f>
        <v>0</v>
      </c>
      <c r="BH447" s="194">
        <f>IF(N447="sníž. přenesená",J447,0)</f>
        <v>0</v>
      </c>
      <c r="BI447" s="194">
        <f>IF(N447="nulová",J447,0)</f>
        <v>0</v>
      </c>
      <c r="BJ447" s="19" t="s">
        <v>82</v>
      </c>
      <c r="BK447" s="194">
        <f>ROUND(I447*H447,2)</f>
        <v>0</v>
      </c>
      <c r="BL447" s="19" t="s">
        <v>108</v>
      </c>
      <c r="BM447" s="193" t="s">
        <v>2169</v>
      </c>
    </row>
    <row r="448" s="2" customFormat="1" ht="33" customHeight="1">
      <c r="A448" s="38"/>
      <c r="B448" s="181"/>
      <c r="C448" s="182" t="s">
        <v>1362</v>
      </c>
      <c r="D448" s="182" t="s">
        <v>259</v>
      </c>
      <c r="E448" s="183" t="s">
        <v>2945</v>
      </c>
      <c r="F448" s="184" t="s">
        <v>2946</v>
      </c>
      <c r="G448" s="185" t="s">
        <v>2505</v>
      </c>
      <c r="H448" s="186">
        <v>30</v>
      </c>
      <c r="I448" s="187"/>
      <c r="J448" s="188">
        <f>ROUND(I448*H448,2)</f>
        <v>0</v>
      </c>
      <c r="K448" s="184" t="s">
        <v>2351</v>
      </c>
      <c r="L448" s="39"/>
      <c r="M448" s="189" t="s">
        <v>1</v>
      </c>
      <c r="N448" s="190" t="s">
        <v>40</v>
      </c>
      <c r="O448" s="77"/>
      <c r="P448" s="191">
        <f>O448*H448</f>
        <v>0</v>
      </c>
      <c r="Q448" s="191">
        <v>0</v>
      </c>
      <c r="R448" s="191">
        <f>Q448*H448</f>
        <v>0</v>
      </c>
      <c r="S448" s="191">
        <v>0</v>
      </c>
      <c r="T448" s="192">
        <f>S448*H448</f>
        <v>0</v>
      </c>
      <c r="U448" s="38"/>
      <c r="V448" s="38"/>
      <c r="W448" s="38"/>
      <c r="X448" s="38"/>
      <c r="Y448" s="38"/>
      <c r="Z448" s="38"/>
      <c r="AA448" s="38"/>
      <c r="AB448" s="38"/>
      <c r="AC448" s="38"/>
      <c r="AD448" s="38"/>
      <c r="AE448" s="38"/>
      <c r="AR448" s="193" t="s">
        <v>108</v>
      </c>
      <c r="AT448" s="193" t="s">
        <v>259</v>
      </c>
      <c r="AU448" s="193" t="s">
        <v>82</v>
      </c>
      <c r="AY448" s="19" t="s">
        <v>257</v>
      </c>
      <c r="BE448" s="194">
        <f>IF(N448="základní",J448,0)</f>
        <v>0</v>
      </c>
      <c r="BF448" s="194">
        <f>IF(N448="snížená",J448,0)</f>
        <v>0</v>
      </c>
      <c r="BG448" s="194">
        <f>IF(N448="zákl. přenesená",J448,0)</f>
        <v>0</v>
      </c>
      <c r="BH448" s="194">
        <f>IF(N448="sníž. přenesená",J448,0)</f>
        <v>0</v>
      </c>
      <c r="BI448" s="194">
        <f>IF(N448="nulová",J448,0)</f>
        <v>0</v>
      </c>
      <c r="BJ448" s="19" t="s">
        <v>82</v>
      </c>
      <c r="BK448" s="194">
        <f>ROUND(I448*H448,2)</f>
        <v>0</v>
      </c>
      <c r="BL448" s="19" t="s">
        <v>108</v>
      </c>
      <c r="BM448" s="193" t="s">
        <v>2184</v>
      </c>
    </row>
    <row r="449" s="2" customFormat="1" ht="16.5" customHeight="1">
      <c r="A449" s="38"/>
      <c r="B449" s="181"/>
      <c r="C449" s="182" t="s">
        <v>1366</v>
      </c>
      <c r="D449" s="182" t="s">
        <v>259</v>
      </c>
      <c r="E449" s="183" t="s">
        <v>2947</v>
      </c>
      <c r="F449" s="184" t="s">
        <v>2948</v>
      </c>
      <c r="G449" s="185" t="s">
        <v>2505</v>
      </c>
      <c r="H449" s="186">
        <v>64</v>
      </c>
      <c r="I449" s="187"/>
      <c r="J449" s="188">
        <f>ROUND(I449*H449,2)</f>
        <v>0</v>
      </c>
      <c r="K449" s="184" t="s">
        <v>2351</v>
      </c>
      <c r="L449" s="39"/>
      <c r="M449" s="189" t="s">
        <v>1</v>
      </c>
      <c r="N449" s="190" t="s">
        <v>40</v>
      </c>
      <c r="O449" s="77"/>
      <c r="P449" s="191">
        <f>O449*H449</f>
        <v>0</v>
      </c>
      <c r="Q449" s="191">
        <v>0</v>
      </c>
      <c r="R449" s="191">
        <f>Q449*H449</f>
        <v>0</v>
      </c>
      <c r="S449" s="191">
        <v>0</v>
      </c>
      <c r="T449" s="192">
        <f>S449*H449</f>
        <v>0</v>
      </c>
      <c r="U449" s="38"/>
      <c r="V449" s="38"/>
      <c r="W449" s="38"/>
      <c r="X449" s="38"/>
      <c r="Y449" s="38"/>
      <c r="Z449" s="38"/>
      <c r="AA449" s="38"/>
      <c r="AB449" s="38"/>
      <c r="AC449" s="38"/>
      <c r="AD449" s="38"/>
      <c r="AE449" s="38"/>
      <c r="AR449" s="193" t="s">
        <v>108</v>
      </c>
      <c r="AT449" s="193" t="s">
        <v>259</v>
      </c>
      <c r="AU449" s="193" t="s">
        <v>82</v>
      </c>
      <c r="AY449" s="19" t="s">
        <v>257</v>
      </c>
      <c r="BE449" s="194">
        <f>IF(N449="základní",J449,0)</f>
        <v>0</v>
      </c>
      <c r="BF449" s="194">
        <f>IF(N449="snížená",J449,0)</f>
        <v>0</v>
      </c>
      <c r="BG449" s="194">
        <f>IF(N449="zákl. přenesená",J449,0)</f>
        <v>0</v>
      </c>
      <c r="BH449" s="194">
        <f>IF(N449="sníž. přenesená",J449,0)</f>
        <v>0</v>
      </c>
      <c r="BI449" s="194">
        <f>IF(N449="nulová",J449,0)</f>
        <v>0</v>
      </c>
      <c r="BJ449" s="19" t="s">
        <v>82</v>
      </c>
      <c r="BK449" s="194">
        <f>ROUND(I449*H449,2)</f>
        <v>0</v>
      </c>
      <c r="BL449" s="19" t="s">
        <v>108</v>
      </c>
      <c r="BM449" s="193" t="s">
        <v>2194</v>
      </c>
    </row>
    <row r="450" s="2" customFormat="1" ht="16.5" customHeight="1">
      <c r="A450" s="38"/>
      <c r="B450" s="181"/>
      <c r="C450" s="182" t="s">
        <v>1371</v>
      </c>
      <c r="D450" s="182" t="s">
        <v>259</v>
      </c>
      <c r="E450" s="183" t="s">
        <v>2949</v>
      </c>
      <c r="F450" s="184" t="s">
        <v>2950</v>
      </c>
      <c r="G450" s="185" t="s">
        <v>2505</v>
      </c>
      <c r="H450" s="186">
        <v>16</v>
      </c>
      <c r="I450" s="187"/>
      <c r="J450" s="188">
        <f>ROUND(I450*H450,2)</f>
        <v>0</v>
      </c>
      <c r="K450" s="184" t="s">
        <v>2351</v>
      </c>
      <c r="L450" s="39"/>
      <c r="M450" s="189" t="s">
        <v>1</v>
      </c>
      <c r="N450" s="190" t="s">
        <v>40</v>
      </c>
      <c r="O450" s="77"/>
      <c r="P450" s="191">
        <f>O450*H450</f>
        <v>0</v>
      </c>
      <c r="Q450" s="191">
        <v>0</v>
      </c>
      <c r="R450" s="191">
        <f>Q450*H450</f>
        <v>0</v>
      </c>
      <c r="S450" s="191">
        <v>0</v>
      </c>
      <c r="T450" s="192">
        <f>S450*H450</f>
        <v>0</v>
      </c>
      <c r="U450" s="38"/>
      <c r="V450" s="38"/>
      <c r="W450" s="38"/>
      <c r="X450" s="38"/>
      <c r="Y450" s="38"/>
      <c r="Z450" s="38"/>
      <c r="AA450" s="38"/>
      <c r="AB450" s="38"/>
      <c r="AC450" s="38"/>
      <c r="AD450" s="38"/>
      <c r="AE450" s="38"/>
      <c r="AR450" s="193" t="s">
        <v>108</v>
      </c>
      <c r="AT450" s="193" t="s">
        <v>259</v>
      </c>
      <c r="AU450" s="193" t="s">
        <v>82</v>
      </c>
      <c r="AY450" s="19" t="s">
        <v>257</v>
      </c>
      <c r="BE450" s="194">
        <f>IF(N450="základní",J450,0)</f>
        <v>0</v>
      </c>
      <c r="BF450" s="194">
        <f>IF(N450="snížená",J450,0)</f>
        <v>0</v>
      </c>
      <c r="BG450" s="194">
        <f>IF(N450="zákl. přenesená",J450,0)</f>
        <v>0</v>
      </c>
      <c r="BH450" s="194">
        <f>IF(N450="sníž. přenesená",J450,0)</f>
        <v>0</v>
      </c>
      <c r="BI450" s="194">
        <f>IF(N450="nulová",J450,0)</f>
        <v>0</v>
      </c>
      <c r="BJ450" s="19" t="s">
        <v>82</v>
      </c>
      <c r="BK450" s="194">
        <f>ROUND(I450*H450,2)</f>
        <v>0</v>
      </c>
      <c r="BL450" s="19" t="s">
        <v>108</v>
      </c>
      <c r="BM450" s="193" t="s">
        <v>2204</v>
      </c>
    </row>
    <row r="451" s="2" customFormat="1" ht="16.5" customHeight="1">
      <c r="A451" s="38"/>
      <c r="B451" s="181"/>
      <c r="C451" s="182" t="s">
        <v>1375</v>
      </c>
      <c r="D451" s="182" t="s">
        <v>259</v>
      </c>
      <c r="E451" s="183" t="s">
        <v>2951</v>
      </c>
      <c r="F451" s="184" t="s">
        <v>2952</v>
      </c>
      <c r="G451" s="185" t="s">
        <v>2505</v>
      </c>
      <c r="H451" s="186">
        <v>16</v>
      </c>
      <c r="I451" s="187"/>
      <c r="J451" s="188">
        <f>ROUND(I451*H451,2)</f>
        <v>0</v>
      </c>
      <c r="K451" s="184" t="s">
        <v>2351</v>
      </c>
      <c r="L451" s="39"/>
      <c r="M451" s="189" t="s">
        <v>1</v>
      </c>
      <c r="N451" s="190" t="s">
        <v>40</v>
      </c>
      <c r="O451" s="77"/>
      <c r="P451" s="191">
        <f>O451*H451</f>
        <v>0</v>
      </c>
      <c r="Q451" s="191">
        <v>0</v>
      </c>
      <c r="R451" s="191">
        <f>Q451*H451</f>
        <v>0</v>
      </c>
      <c r="S451" s="191">
        <v>0</v>
      </c>
      <c r="T451" s="192">
        <f>S451*H451</f>
        <v>0</v>
      </c>
      <c r="U451" s="38"/>
      <c r="V451" s="38"/>
      <c r="W451" s="38"/>
      <c r="X451" s="38"/>
      <c r="Y451" s="38"/>
      <c r="Z451" s="38"/>
      <c r="AA451" s="38"/>
      <c r="AB451" s="38"/>
      <c r="AC451" s="38"/>
      <c r="AD451" s="38"/>
      <c r="AE451" s="38"/>
      <c r="AR451" s="193" t="s">
        <v>108</v>
      </c>
      <c r="AT451" s="193" t="s">
        <v>259</v>
      </c>
      <c r="AU451" s="193" t="s">
        <v>82</v>
      </c>
      <c r="AY451" s="19" t="s">
        <v>257</v>
      </c>
      <c r="BE451" s="194">
        <f>IF(N451="základní",J451,0)</f>
        <v>0</v>
      </c>
      <c r="BF451" s="194">
        <f>IF(N451="snížená",J451,0)</f>
        <v>0</v>
      </c>
      <c r="BG451" s="194">
        <f>IF(N451="zákl. přenesená",J451,0)</f>
        <v>0</v>
      </c>
      <c r="BH451" s="194">
        <f>IF(N451="sníž. přenesená",J451,0)</f>
        <v>0</v>
      </c>
      <c r="BI451" s="194">
        <f>IF(N451="nulová",J451,0)</f>
        <v>0</v>
      </c>
      <c r="BJ451" s="19" t="s">
        <v>82</v>
      </c>
      <c r="BK451" s="194">
        <f>ROUND(I451*H451,2)</f>
        <v>0</v>
      </c>
      <c r="BL451" s="19" t="s">
        <v>108</v>
      </c>
      <c r="BM451" s="193" t="s">
        <v>2212</v>
      </c>
    </row>
    <row r="452" s="2" customFormat="1" ht="16.5" customHeight="1">
      <c r="A452" s="38"/>
      <c r="B452" s="181"/>
      <c r="C452" s="182" t="s">
        <v>1383</v>
      </c>
      <c r="D452" s="182" t="s">
        <v>259</v>
      </c>
      <c r="E452" s="183" t="s">
        <v>2953</v>
      </c>
      <c r="F452" s="184" t="s">
        <v>2954</v>
      </c>
      <c r="G452" s="185" t="s">
        <v>2505</v>
      </c>
      <c r="H452" s="186">
        <v>12</v>
      </c>
      <c r="I452" s="187"/>
      <c r="J452" s="188">
        <f>ROUND(I452*H452,2)</f>
        <v>0</v>
      </c>
      <c r="K452" s="184" t="s">
        <v>2351</v>
      </c>
      <c r="L452" s="39"/>
      <c r="M452" s="189" t="s">
        <v>1</v>
      </c>
      <c r="N452" s="190" t="s">
        <v>40</v>
      </c>
      <c r="O452" s="77"/>
      <c r="P452" s="191">
        <f>O452*H452</f>
        <v>0</v>
      </c>
      <c r="Q452" s="191">
        <v>0</v>
      </c>
      <c r="R452" s="191">
        <f>Q452*H452</f>
        <v>0</v>
      </c>
      <c r="S452" s="191">
        <v>0</v>
      </c>
      <c r="T452" s="192">
        <f>S452*H452</f>
        <v>0</v>
      </c>
      <c r="U452" s="38"/>
      <c r="V452" s="38"/>
      <c r="W452" s="38"/>
      <c r="X452" s="38"/>
      <c r="Y452" s="38"/>
      <c r="Z452" s="38"/>
      <c r="AA452" s="38"/>
      <c r="AB452" s="38"/>
      <c r="AC452" s="38"/>
      <c r="AD452" s="38"/>
      <c r="AE452" s="38"/>
      <c r="AR452" s="193" t="s">
        <v>108</v>
      </c>
      <c r="AT452" s="193" t="s">
        <v>259</v>
      </c>
      <c r="AU452" s="193" t="s">
        <v>82</v>
      </c>
      <c r="AY452" s="19" t="s">
        <v>257</v>
      </c>
      <c r="BE452" s="194">
        <f>IF(N452="základní",J452,0)</f>
        <v>0</v>
      </c>
      <c r="BF452" s="194">
        <f>IF(N452="snížená",J452,0)</f>
        <v>0</v>
      </c>
      <c r="BG452" s="194">
        <f>IF(N452="zákl. přenesená",J452,0)</f>
        <v>0</v>
      </c>
      <c r="BH452" s="194">
        <f>IF(N452="sníž. přenesená",J452,0)</f>
        <v>0</v>
      </c>
      <c r="BI452" s="194">
        <f>IF(N452="nulová",J452,0)</f>
        <v>0</v>
      </c>
      <c r="BJ452" s="19" t="s">
        <v>82</v>
      </c>
      <c r="BK452" s="194">
        <f>ROUND(I452*H452,2)</f>
        <v>0</v>
      </c>
      <c r="BL452" s="19" t="s">
        <v>108</v>
      </c>
      <c r="BM452" s="193" t="s">
        <v>2225</v>
      </c>
    </row>
    <row r="453" s="2" customFormat="1" ht="16.5" customHeight="1">
      <c r="A453" s="38"/>
      <c r="B453" s="181"/>
      <c r="C453" s="182" t="s">
        <v>1387</v>
      </c>
      <c r="D453" s="182" t="s">
        <v>259</v>
      </c>
      <c r="E453" s="183" t="s">
        <v>2955</v>
      </c>
      <c r="F453" s="184" t="s">
        <v>2956</v>
      </c>
      <c r="G453" s="185" t="s">
        <v>2505</v>
      </c>
      <c r="H453" s="186">
        <v>48</v>
      </c>
      <c r="I453" s="187"/>
      <c r="J453" s="188">
        <f>ROUND(I453*H453,2)</f>
        <v>0</v>
      </c>
      <c r="K453" s="184" t="s">
        <v>2351</v>
      </c>
      <c r="L453" s="39"/>
      <c r="M453" s="189" t="s">
        <v>1</v>
      </c>
      <c r="N453" s="190" t="s">
        <v>40</v>
      </c>
      <c r="O453" s="77"/>
      <c r="P453" s="191">
        <f>O453*H453</f>
        <v>0</v>
      </c>
      <c r="Q453" s="191">
        <v>0</v>
      </c>
      <c r="R453" s="191">
        <f>Q453*H453</f>
        <v>0</v>
      </c>
      <c r="S453" s="191">
        <v>0</v>
      </c>
      <c r="T453" s="192">
        <f>S453*H453</f>
        <v>0</v>
      </c>
      <c r="U453" s="38"/>
      <c r="V453" s="38"/>
      <c r="W453" s="38"/>
      <c r="X453" s="38"/>
      <c r="Y453" s="38"/>
      <c r="Z453" s="38"/>
      <c r="AA453" s="38"/>
      <c r="AB453" s="38"/>
      <c r="AC453" s="38"/>
      <c r="AD453" s="38"/>
      <c r="AE453" s="38"/>
      <c r="AR453" s="193" t="s">
        <v>108</v>
      </c>
      <c r="AT453" s="193" t="s">
        <v>259</v>
      </c>
      <c r="AU453" s="193" t="s">
        <v>82</v>
      </c>
      <c r="AY453" s="19" t="s">
        <v>257</v>
      </c>
      <c r="BE453" s="194">
        <f>IF(N453="základní",J453,0)</f>
        <v>0</v>
      </c>
      <c r="BF453" s="194">
        <f>IF(N453="snížená",J453,0)</f>
        <v>0</v>
      </c>
      <c r="BG453" s="194">
        <f>IF(N453="zákl. přenesená",J453,0)</f>
        <v>0</v>
      </c>
      <c r="BH453" s="194">
        <f>IF(N453="sníž. přenesená",J453,0)</f>
        <v>0</v>
      </c>
      <c r="BI453" s="194">
        <f>IF(N453="nulová",J453,0)</f>
        <v>0</v>
      </c>
      <c r="BJ453" s="19" t="s">
        <v>82</v>
      </c>
      <c r="BK453" s="194">
        <f>ROUND(I453*H453,2)</f>
        <v>0</v>
      </c>
      <c r="BL453" s="19" t="s">
        <v>108</v>
      </c>
      <c r="BM453" s="193" t="s">
        <v>2273</v>
      </c>
    </row>
    <row r="454" s="2" customFormat="1" ht="24.15" customHeight="1">
      <c r="A454" s="38"/>
      <c r="B454" s="181"/>
      <c r="C454" s="182" t="s">
        <v>1392</v>
      </c>
      <c r="D454" s="182" t="s">
        <v>259</v>
      </c>
      <c r="E454" s="183" t="s">
        <v>2957</v>
      </c>
      <c r="F454" s="184" t="s">
        <v>2958</v>
      </c>
      <c r="G454" s="185" t="s">
        <v>2505</v>
      </c>
      <c r="H454" s="186">
        <v>48</v>
      </c>
      <c r="I454" s="187"/>
      <c r="J454" s="188">
        <f>ROUND(I454*H454,2)</f>
        <v>0</v>
      </c>
      <c r="K454" s="184" t="s">
        <v>2351</v>
      </c>
      <c r="L454" s="39"/>
      <c r="M454" s="189" t="s">
        <v>1</v>
      </c>
      <c r="N454" s="190" t="s">
        <v>40</v>
      </c>
      <c r="O454" s="77"/>
      <c r="P454" s="191">
        <f>O454*H454</f>
        <v>0</v>
      </c>
      <c r="Q454" s="191">
        <v>0</v>
      </c>
      <c r="R454" s="191">
        <f>Q454*H454</f>
        <v>0</v>
      </c>
      <c r="S454" s="191">
        <v>0</v>
      </c>
      <c r="T454" s="192">
        <f>S454*H454</f>
        <v>0</v>
      </c>
      <c r="U454" s="38"/>
      <c r="V454" s="38"/>
      <c r="W454" s="38"/>
      <c r="X454" s="38"/>
      <c r="Y454" s="38"/>
      <c r="Z454" s="38"/>
      <c r="AA454" s="38"/>
      <c r="AB454" s="38"/>
      <c r="AC454" s="38"/>
      <c r="AD454" s="38"/>
      <c r="AE454" s="38"/>
      <c r="AR454" s="193" t="s">
        <v>108</v>
      </c>
      <c r="AT454" s="193" t="s">
        <v>259</v>
      </c>
      <c r="AU454" s="193" t="s">
        <v>82</v>
      </c>
      <c r="AY454" s="19" t="s">
        <v>257</v>
      </c>
      <c r="BE454" s="194">
        <f>IF(N454="základní",J454,0)</f>
        <v>0</v>
      </c>
      <c r="BF454" s="194">
        <f>IF(N454="snížená",J454,0)</f>
        <v>0</v>
      </c>
      <c r="BG454" s="194">
        <f>IF(N454="zákl. přenesená",J454,0)</f>
        <v>0</v>
      </c>
      <c r="BH454" s="194">
        <f>IF(N454="sníž. přenesená",J454,0)</f>
        <v>0</v>
      </c>
      <c r="BI454" s="194">
        <f>IF(N454="nulová",J454,0)</f>
        <v>0</v>
      </c>
      <c r="BJ454" s="19" t="s">
        <v>82</v>
      </c>
      <c r="BK454" s="194">
        <f>ROUND(I454*H454,2)</f>
        <v>0</v>
      </c>
      <c r="BL454" s="19" t="s">
        <v>108</v>
      </c>
      <c r="BM454" s="193" t="s">
        <v>2313</v>
      </c>
    </row>
    <row r="455" s="2" customFormat="1" ht="49.05" customHeight="1">
      <c r="A455" s="38"/>
      <c r="B455" s="181"/>
      <c r="C455" s="182" t="s">
        <v>1396</v>
      </c>
      <c r="D455" s="182" t="s">
        <v>259</v>
      </c>
      <c r="E455" s="183" t="s">
        <v>2959</v>
      </c>
      <c r="F455" s="184" t="s">
        <v>2960</v>
      </c>
      <c r="G455" s="185" t="s">
        <v>2505</v>
      </c>
      <c r="H455" s="186">
        <v>24</v>
      </c>
      <c r="I455" s="187"/>
      <c r="J455" s="188">
        <f>ROUND(I455*H455,2)</f>
        <v>0</v>
      </c>
      <c r="K455" s="184" t="s">
        <v>2351</v>
      </c>
      <c r="L455" s="39"/>
      <c r="M455" s="189" t="s">
        <v>1</v>
      </c>
      <c r="N455" s="190" t="s">
        <v>40</v>
      </c>
      <c r="O455" s="77"/>
      <c r="P455" s="191">
        <f>O455*H455</f>
        <v>0</v>
      </c>
      <c r="Q455" s="191">
        <v>0</v>
      </c>
      <c r="R455" s="191">
        <f>Q455*H455</f>
        <v>0</v>
      </c>
      <c r="S455" s="191">
        <v>0</v>
      </c>
      <c r="T455" s="192">
        <f>S455*H455</f>
        <v>0</v>
      </c>
      <c r="U455" s="38"/>
      <c r="V455" s="38"/>
      <c r="W455" s="38"/>
      <c r="X455" s="38"/>
      <c r="Y455" s="38"/>
      <c r="Z455" s="38"/>
      <c r="AA455" s="38"/>
      <c r="AB455" s="38"/>
      <c r="AC455" s="38"/>
      <c r="AD455" s="38"/>
      <c r="AE455" s="38"/>
      <c r="AR455" s="193" t="s">
        <v>108</v>
      </c>
      <c r="AT455" s="193" t="s">
        <v>259</v>
      </c>
      <c r="AU455" s="193" t="s">
        <v>82</v>
      </c>
      <c r="AY455" s="19" t="s">
        <v>257</v>
      </c>
      <c r="BE455" s="194">
        <f>IF(N455="základní",J455,0)</f>
        <v>0</v>
      </c>
      <c r="BF455" s="194">
        <f>IF(N455="snížená",J455,0)</f>
        <v>0</v>
      </c>
      <c r="BG455" s="194">
        <f>IF(N455="zákl. přenesená",J455,0)</f>
        <v>0</v>
      </c>
      <c r="BH455" s="194">
        <f>IF(N455="sníž. přenesená",J455,0)</f>
        <v>0</v>
      </c>
      <c r="BI455" s="194">
        <f>IF(N455="nulová",J455,0)</f>
        <v>0</v>
      </c>
      <c r="BJ455" s="19" t="s">
        <v>82</v>
      </c>
      <c r="BK455" s="194">
        <f>ROUND(I455*H455,2)</f>
        <v>0</v>
      </c>
      <c r="BL455" s="19" t="s">
        <v>108</v>
      </c>
      <c r="BM455" s="193" t="s">
        <v>2338</v>
      </c>
    </row>
    <row r="456" s="2" customFormat="1" ht="37.8" customHeight="1">
      <c r="A456" s="38"/>
      <c r="B456" s="181"/>
      <c r="C456" s="182" t="s">
        <v>1402</v>
      </c>
      <c r="D456" s="182" t="s">
        <v>259</v>
      </c>
      <c r="E456" s="183" t="s">
        <v>2961</v>
      </c>
      <c r="F456" s="184" t="s">
        <v>2962</v>
      </c>
      <c r="G456" s="185" t="s">
        <v>2365</v>
      </c>
      <c r="H456" s="186">
        <v>1</v>
      </c>
      <c r="I456" s="187"/>
      <c r="J456" s="188">
        <f>ROUND(I456*H456,2)</f>
        <v>0</v>
      </c>
      <c r="K456" s="184" t="s">
        <v>2351</v>
      </c>
      <c r="L456" s="39"/>
      <c r="M456" s="189" t="s">
        <v>1</v>
      </c>
      <c r="N456" s="190" t="s">
        <v>40</v>
      </c>
      <c r="O456" s="77"/>
      <c r="P456" s="191">
        <f>O456*H456</f>
        <v>0</v>
      </c>
      <c r="Q456" s="191">
        <v>0</v>
      </c>
      <c r="R456" s="191">
        <f>Q456*H456</f>
        <v>0</v>
      </c>
      <c r="S456" s="191">
        <v>0</v>
      </c>
      <c r="T456" s="192">
        <f>S456*H456</f>
        <v>0</v>
      </c>
      <c r="U456" s="38"/>
      <c r="V456" s="38"/>
      <c r="W456" s="38"/>
      <c r="X456" s="38"/>
      <c r="Y456" s="38"/>
      <c r="Z456" s="38"/>
      <c r="AA456" s="38"/>
      <c r="AB456" s="38"/>
      <c r="AC456" s="38"/>
      <c r="AD456" s="38"/>
      <c r="AE456" s="38"/>
      <c r="AR456" s="193" t="s">
        <v>108</v>
      </c>
      <c r="AT456" s="193" t="s">
        <v>259</v>
      </c>
      <c r="AU456" s="193" t="s">
        <v>82</v>
      </c>
      <c r="AY456" s="19" t="s">
        <v>257</v>
      </c>
      <c r="BE456" s="194">
        <f>IF(N456="základní",J456,0)</f>
        <v>0</v>
      </c>
      <c r="BF456" s="194">
        <f>IF(N456="snížená",J456,0)</f>
        <v>0</v>
      </c>
      <c r="BG456" s="194">
        <f>IF(N456="zákl. přenesená",J456,0)</f>
        <v>0</v>
      </c>
      <c r="BH456" s="194">
        <f>IF(N456="sníž. přenesená",J456,0)</f>
        <v>0</v>
      </c>
      <c r="BI456" s="194">
        <f>IF(N456="nulová",J456,0)</f>
        <v>0</v>
      </c>
      <c r="BJ456" s="19" t="s">
        <v>82</v>
      </c>
      <c r="BK456" s="194">
        <f>ROUND(I456*H456,2)</f>
        <v>0</v>
      </c>
      <c r="BL456" s="19" t="s">
        <v>108</v>
      </c>
      <c r="BM456" s="193" t="s">
        <v>2963</v>
      </c>
    </row>
    <row r="457" s="2" customFormat="1" ht="24.15" customHeight="1">
      <c r="A457" s="38"/>
      <c r="B457" s="181"/>
      <c r="C457" s="182" t="s">
        <v>1406</v>
      </c>
      <c r="D457" s="182" t="s">
        <v>259</v>
      </c>
      <c r="E457" s="183" t="s">
        <v>2964</v>
      </c>
      <c r="F457" s="184" t="s">
        <v>2965</v>
      </c>
      <c r="G457" s="185" t="s">
        <v>2505</v>
      </c>
      <c r="H457" s="186">
        <v>80</v>
      </c>
      <c r="I457" s="187"/>
      <c r="J457" s="188">
        <f>ROUND(I457*H457,2)</f>
        <v>0</v>
      </c>
      <c r="K457" s="184" t="s">
        <v>2351</v>
      </c>
      <c r="L457" s="39"/>
      <c r="M457" s="189" t="s">
        <v>1</v>
      </c>
      <c r="N457" s="190" t="s">
        <v>40</v>
      </c>
      <c r="O457" s="77"/>
      <c r="P457" s="191">
        <f>O457*H457</f>
        <v>0</v>
      </c>
      <c r="Q457" s="191">
        <v>0</v>
      </c>
      <c r="R457" s="191">
        <f>Q457*H457</f>
        <v>0</v>
      </c>
      <c r="S457" s="191">
        <v>0</v>
      </c>
      <c r="T457" s="192">
        <f>S457*H457</f>
        <v>0</v>
      </c>
      <c r="U457" s="38"/>
      <c r="V457" s="38"/>
      <c r="W457" s="38"/>
      <c r="X457" s="38"/>
      <c r="Y457" s="38"/>
      <c r="Z457" s="38"/>
      <c r="AA457" s="38"/>
      <c r="AB457" s="38"/>
      <c r="AC457" s="38"/>
      <c r="AD457" s="38"/>
      <c r="AE457" s="38"/>
      <c r="AR457" s="193" t="s">
        <v>108</v>
      </c>
      <c r="AT457" s="193" t="s">
        <v>259</v>
      </c>
      <c r="AU457" s="193" t="s">
        <v>82</v>
      </c>
      <c r="AY457" s="19" t="s">
        <v>257</v>
      </c>
      <c r="BE457" s="194">
        <f>IF(N457="základní",J457,0)</f>
        <v>0</v>
      </c>
      <c r="BF457" s="194">
        <f>IF(N457="snížená",J457,0)</f>
        <v>0</v>
      </c>
      <c r="BG457" s="194">
        <f>IF(N457="zákl. přenesená",J457,0)</f>
        <v>0</v>
      </c>
      <c r="BH457" s="194">
        <f>IF(N457="sníž. přenesená",J457,0)</f>
        <v>0</v>
      </c>
      <c r="BI457" s="194">
        <f>IF(N457="nulová",J457,0)</f>
        <v>0</v>
      </c>
      <c r="BJ457" s="19" t="s">
        <v>82</v>
      </c>
      <c r="BK457" s="194">
        <f>ROUND(I457*H457,2)</f>
        <v>0</v>
      </c>
      <c r="BL457" s="19" t="s">
        <v>108</v>
      </c>
      <c r="BM457" s="193" t="s">
        <v>2966</v>
      </c>
    </row>
    <row r="458" s="2" customFormat="1" ht="16.5" customHeight="1">
      <c r="A458" s="38"/>
      <c r="B458" s="181"/>
      <c r="C458" s="182" t="s">
        <v>1410</v>
      </c>
      <c r="D458" s="182" t="s">
        <v>259</v>
      </c>
      <c r="E458" s="183" t="s">
        <v>2967</v>
      </c>
      <c r="F458" s="184" t="s">
        <v>2968</v>
      </c>
      <c r="G458" s="185" t="s">
        <v>2505</v>
      </c>
      <c r="H458" s="186">
        <v>40</v>
      </c>
      <c r="I458" s="187"/>
      <c r="J458" s="188">
        <f>ROUND(I458*H458,2)</f>
        <v>0</v>
      </c>
      <c r="K458" s="184" t="s">
        <v>2351</v>
      </c>
      <c r="L458" s="39"/>
      <c r="M458" s="189" t="s">
        <v>1</v>
      </c>
      <c r="N458" s="190" t="s">
        <v>40</v>
      </c>
      <c r="O458" s="77"/>
      <c r="P458" s="191">
        <f>O458*H458</f>
        <v>0</v>
      </c>
      <c r="Q458" s="191">
        <v>0</v>
      </c>
      <c r="R458" s="191">
        <f>Q458*H458</f>
        <v>0</v>
      </c>
      <c r="S458" s="191">
        <v>0</v>
      </c>
      <c r="T458" s="192">
        <f>S458*H458</f>
        <v>0</v>
      </c>
      <c r="U458" s="38"/>
      <c r="V458" s="38"/>
      <c r="W458" s="38"/>
      <c r="X458" s="38"/>
      <c r="Y458" s="38"/>
      <c r="Z458" s="38"/>
      <c r="AA458" s="38"/>
      <c r="AB458" s="38"/>
      <c r="AC458" s="38"/>
      <c r="AD458" s="38"/>
      <c r="AE458" s="38"/>
      <c r="AR458" s="193" t="s">
        <v>108</v>
      </c>
      <c r="AT458" s="193" t="s">
        <v>259</v>
      </c>
      <c r="AU458" s="193" t="s">
        <v>82</v>
      </c>
      <c r="AY458" s="19" t="s">
        <v>257</v>
      </c>
      <c r="BE458" s="194">
        <f>IF(N458="základní",J458,0)</f>
        <v>0</v>
      </c>
      <c r="BF458" s="194">
        <f>IF(N458="snížená",J458,0)</f>
        <v>0</v>
      </c>
      <c r="BG458" s="194">
        <f>IF(N458="zákl. přenesená",J458,0)</f>
        <v>0</v>
      </c>
      <c r="BH458" s="194">
        <f>IF(N458="sníž. přenesená",J458,0)</f>
        <v>0</v>
      </c>
      <c r="BI458" s="194">
        <f>IF(N458="nulová",J458,0)</f>
        <v>0</v>
      </c>
      <c r="BJ458" s="19" t="s">
        <v>82</v>
      </c>
      <c r="BK458" s="194">
        <f>ROUND(I458*H458,2)</f>
        <v>0</v>
      </c>
      <c r="BL458" s="19" t="s">
        <v>108</v>
      </c>
      <c r="BM458" s="193" t="s">
        <v>2969</v>
      </c>
    </row>
    <row r="459" s="2" customFormat="1" ht="16.5" customHeight="1">
      <c r="A459" s="38"/>
      <c r="B459" s="181"/>
      <c r="C459" s="182" t="s">
        <v>1416</v>
      </c>
      <c r="D459" s="182" t="s">
        <v>259</v>
      </c>
      <c r="E459" s="183" t="s">
        <v>2970</v>
      </c>
      <c r="F459" s="184" t="s">
        <v>2971</v>
      </c>
      <c r="G459" s="185" t="s">
        <v>2505</v>
      </c>
      <c r="H459" s="186">
        <v>40</v>
      </c>
      <c r="I459" s="187"/>
      <c r="J459" s="188">
        <f>ROUND(I459*H459,2)</f>
        <v>0</v>
      </c>
      <c r="K459" s="184" t="s">
        <v>2351</v>
      </c>
      <c r="L459" s="39"/>
      <c r="M459" s="189" t="s">
        <v>1</v>
      </c>
      <c r="N459" s="190" t="s">
        <v>40</v>
      </c>
      <c r="O459" s="77"/>
      <c r="P459" s="191">
        <f>O459*H459</f>
        <v>0</v>
      </c>
      <c r="Q459" s="191">
        <v>0</v>
      </c>
      <c r="R459" s="191">
        <f>Q459*H459</f>
        <v>0</v>
      </c>
      <c r="S459" s="191">
        <v>0</v>
      </c>
      <c r="T459" s="192">
        <f>S459*H459</f>
        <v>0</v>
      </c>
      <c r="U459" s="38"/>
      <c r="V459" s="38"/>
      <c r="W459" s="38"/>
      <c r="X459" s="38"/>
      <c r="Y459" s="38"/>
      <c r="Z459" s="38"/>
      <c r="AA459" s="38"/>
      <c r="AB459" s="38"/>
      <c r="AC459" s="38"/>
      <c r="AD459" s="38"/>
      <c r="AE459" s="38"/>
      <c r="AR459" s="193" t="s">
        <v>108</v>
      </c>
      <c r="AT459" s="193" t="s">
        <v>259</v>
      </c>
      <c r="AU459" s="193" t="s">
        <v>82</v>
      </c>
      <c r="AY459" s="19" t="s">
        <v>257</v>
      </c>
      <c r="BE459" s="194">
        <f>IF(N459="základní",J459,0)</f>
        <v>0</v>
      </c>
      <c r="BF459" s="194">
        <f>IF(N459="snížená",J459,0)</f>
        <v>0</v>
      </c>
      <c r="BG459" s="194">
        <f>IF(N459="zákl. přenesená",J459,0)</f>
        <v>0</v>
      </c>
      <c r="BH459" s="194">
        <f>IF(N459="sníž. přenesená",J459,0)</f>
        <v>0</v>
      </c>
      <c r="BI459" s="194">
        <f>IF(N459="nulová",J459,0)</f>
        <v>0</v>
      </c>
      <c r="BJ459" s="19" t="s">
        <v>82</v>
      </c>
      <c r="BK459" s="194">
        <f>ROUND(I459*H459,2)</f>
        <v>0</v>
      </c>
      <c r="BL459" s="19" t="s">
        <v>108</v>
      </c>
      <c r="BM459" s="193" t="s">
        <v>2972</v>
      </c>
    </row>
    <row r="460" s="2" customFormat="1" ht="16.5" customHeight="1">
      <c r="A460" s="38"/>
      <c r="B460" s="181"/>
      <c r="C460" s="182" t="s">
        <v>1423</v>
      </c>
      <c r="D460" s="182" t="s">
        <v>259</v>
      </c>
      <c r="E460" s="183" t="s">
        <v>2973</v>
      </c>
      <c r="F460" s="184" t="s">
        <v>2974</v>
      </c>
      <c r="G460" s="185" t="s">
        <v>774</v>
      </c>
      <c r="H460" s="186">
        <v>1</v>
      </c>
      <c r="I460" s="187"/>
      <c r="J460" s="188">
        <f>ROUND(I460*H460,2)</f>
        <v>0</v>
      </c>
      <c r="K460" s="184" t="s">
        <v>2351</v>
      </c>
      <c r="L460" s="39"/>
      <c r="M460" s="189" t="s">
        <v>1</v>
      </c>
      <c r="N460" s="190" t="s">
        <v>40</v>
      </c>
      <c r="O460" s="77"/>
      <c r="P460" s="191">
        <f>O460*H460</f>
        <v>0</v>
      </c>
      <c r="Q460" s="191">
        <v>0</v>
      </c>
      <c r="R460" s="191">
        <f>Q460*H460</f>
        <v>0</v>
      </c>
      <c r="S460" s="191">
        <v>0</v>
      </c>
      <c r="T460" s="192">
        <f>S460*H460</f>
        <v>0</v>
      </c>
      <c r="U460" s="38"/>
      <c r="V460" s="38"/>
      <c r="W460" s="38"/>
      <c r="X460" s="38"/>
      <c r="Y460" s="38"/>
      <c r="Z460" s="38"/>
      <c r="AA460" s="38"/>
      <c r="AB460" s="38"/>
      <c r="AC460" s="38"/>
      <c r="AD460" s="38"/>
      <c r="AE460" s="38"/>
      <c r="AR460" s="193" t="s">
        <v>108</v>
      </c>
      <c r="AT460" s="193" t="s">
        <v>259</v>
      </c>
      <c r="AU460" s="193" t="s">
        <v>82</v>
      </c>
      <c r="AY460" s="19" t="s">
        <v>257</v>
      </c>
      <c r="BE460" s="194">
        <f>IF(N460="základní",J460,0)</f>
        <v>0</v>
      </c>
      <c r="BF460" s="194">
        <f>IF(N460="snížená",J460,0)</f>
        <v>0</v>
      </c>
      <c r="BG460" s="194">
        <f>IF(N460="zákl. přenesená",J460,0)</f>
        <v>0</v>
      </c>
      <c r="BH460" s="194">
        <f>IF(N460="sníž. přenesená",J460,0)</f>
        <v>0</v>
      </c>
      <c r="BI460" s="194">
        <f>IF(N460="nulová",J460,0)</f>
        <v>0</v>
      </c>
      <c r="BJ460" s="19" t="s">
        <v>82</v>
      </c>
      <c r="BK460" s="194">
        <f>ROUND(I460*H460,2)</f>
        <v>0</v>
      </c>
      <c r="BL460" s="19" t="s">
        <v>108</v>
      </c>
      <c r="BM460" s="193" t="s">
        <v>2975</v>
      </c>
    </row>
    <row r="461" s="2" customFormat="1" ht="16.5" customHeight="1">
      <c r="A461" s="38"/>
      <c r="B461" s="181"/>
      <c r="C461" s="182" t="s">
        <v>1430</v>
      </c>
      <c r="D461" s="182" t="s">
        <v>259</v>
      </c>
      <c r="E461" s="183" t="s">
        <v>2976</v>
      </c>
      <c r="F461" s="184" t="s">
        <v>2977</v>
      </c>
      <c r="G461" s="185" t="s">
        <v>774</v>
      </c>
      <c r="H461" s="186">
        <v>1</v>
      </c>
      <c r="I461" s="187"/>
      <c r="J461" s="188">
        <f>ROUND(I461*H461,2)</f>
        <v>0</v>
      </c>
      <c r="K461" s="184" t="s">
        <v>2351</v>
      </c>
      <c r="L461" s="39"/>
      <c r="M461" s="189" t="s">
        <v>1</v>
      </c>
      <c r="N461" s="190" t="s">
        <v>40</v>
      </c>
      <c r="O461" s="77"/>
      <c r="P461" s="191">
        <f>O461*H461</f>
        <v>0</v>
      </c>
      <c r="Q461" s="191">
        <v>0</v>
      </c>
      <c r="R461" s="191">
        <f>Q461*H461</f>
        <v>0</v>
      </c>
      <c r="S461" s="191">
        <v>0</v>
      </c>
      <c r="T461" s="192">
        <f>S461*H461</f>
        <v>0</v>
      </c>
      <c r="U461" s="38"/>
      <c r="V461" s="38"/>
      <c r="W461" s="38"/>
      <c r="X461" s="38"/>
      <c r="Y461" s="38"/>
      <c r="Z461" s="38"/>
      <c r="AA461" s="38"/>
      <c r="AB461" s="38"/>
      <c r="AC461" s="38"/>
      <c r="AD461" s="38"/>
      <c r="AE461" s="38"/>
      <c r="AR461" s="193" t="s">
        <v>108</v>
      </c>
      <c r="AT461" s="193" t="s">
        <v>259</v>
      </c>
      <c r="AU461" s="193" t="s">
        <v>82</v>
      </c>
      <c r="AY461" s="19" t="s">
        <v>257</v>
      </c>
      <c r="BE461" s="194">
        <f>IF(N461="základní",J461,0)</f>
        <v>0</v>
      </c>
      <c r="BF461" s="194">
        <f>IF(N461="snížená",J461,0)</f>
        <v>0</v>
      </c>
      <c r="BG461" s="194">
        <f>IF(N461="zákl. přenesená",J461,0)</f>
        <v>0</v>
      </c>
      <c r="BH461" s="194">
        <f>IF(N461="sníž. přenesená",J461,0)</f>
        <v>0</v>
      </c>
      <c r="BI461" s="194">
        <f>IF(N461="nulová",J461,0)</f>
        <v>0</v>
      </c>
      <c r="BJ461" s="19" t="s">
        <v>82</v>
      </c>
      <c r="BK461" s="194">
        <f>ROUND(I461*H461,2)</f>
        <v>0</v>
      </c>
      <c r="BL461" s="19" t="s">
        <v>108</v>
      </c>
      <c r="BM461" s="193" t="s">
        <v>2978</v>
      </c>
    </row>
    <row r="462" s="2" customFormat="1" ht="16.5" customHeight="1">
      <c r="A462" s="38"/>
      <c r="B462" s="181"/>
      <c r="C462" s="182" t="s">
        <v>1437</v>
      </c>
      <c r="D462" s="182" t="s">
        <v>259</v>
      </c>
      <c r="E462" s="183" t="s">
        <v>2979</v>
      </c>
      <c r="F462" s="184" t="s">
        <v>2980</v>
      </c>
      <c r="G462" s="185" t="s">
        <v>774</v>
      </c>
      <c r="H462" s="186">
        <v>1</v>
      </c>
      <c r="I462" s="187"/>
      <c r="J462" s="188">
        <f>ROUND(I462*H462,2)</f>
        <v>0</v>
      </c>
      <c r="K462" s="184" t="s">
        <v>2351</v>
      </c>
      <c r="L462" s="39"/>
      <c r="M462" s="241" t="s">
        <v>1</v>
      </c>
      <c r="N462" s="242" t="s">
        <v>40</v>
      </c>
      <c r="O462" s="243"/>
      <c r="P462" s="244">
        <f>O462*H462</f>
        <v>0</v>
      </c>
      <c r="Q462" s="244">
        <v>0</v>
      </c>
      <c r="R462" s="244">
        <f>Q462*H462</f>
        <v>0</v>
      </c>
      <c r="S462" s="244">
        <v>0</v>
      </c>
      <c r="T462" s="245">
        <f>S462*H462</f>
        <v>0</v>
      </c>
      <c r="U462" s="38"/>
      <c r="V462" s="38"/>
      <c r="W462" s="38"/>
      <c r="X462" s="38"/>
      <c r="Y462" s="38"/>
      <c r="Z462" s="38"/>
      <c r="AA462" s="38"/>
      <c r="AB462" s="38"/>
      <c r="AC462" s="38"/>
      <c r="AD462" s="38"/>
      <c r="AE462" s="38"/>
      <c r="AR462" s="193" t="s">
        <v>108</v>
      </c>
      <c r="AT462" s="193" t="s">
        <v>259</v>
      </c>
      <c r="AU462" s="193" t="s">
        <v>82</v>
      </c>
      <c r="AY462" s="19" t="s">
        <v>257</v>
      </c>
      <c r="BE462" s="194">
        <f>IF(N462="základní",J462,0)</f>
        <v>0</v>
      </c>
      <c r="BF462" s="194">
        <f>IF(N462="snížená",J462,0)</f>
        <v>0</v>
      </c>
      <c r="BG462" s="194">
        <f>IF(N462="zákl. přenesená",J462,0)</f>
        <v>0</v>
      </c>
      <c r="BH462" s="194">
        <f>IF(N462="sníž. přenesená",J462,0)</f>
        <v>0</v>
      </c>
      <c r="BI462" s="194">
        <f>IF(N462="nulová",J462,0)</f>
        <v>0</v>
      </c>
      <c r="BJ462" s="19" t="s">
        <v>82</v>
      </c>
      <c r="BK462" s="194">
        <f>ROUND(I462*H462,2)</f>
        <v>0</v>
      </c>
      <c r="BL462" s="19" t="s">
        <v>108</v>
      </c>
      <c r="BM462" s="193" t="s">
        <v>2981</v>
      </c>
    </row>
    <row r="463" s="2" customFormat="1" ht="6.96" customHeight="1">
      <c r="A463" s="38"/>
      <c r="B463" s="60"/>
      <c r="C463" s="61"/>
      <c r="D463" s="61"/>
      <c r="E463" s="61"/>
      <c r="F463" s="61"/>
      <c r="G463" s="61"/>
      <c r="H463" s="61"/>
      <c r="I463" s="61"/>
      <c r="J463" s="61"/>
      <c r="K463" s="61"/>
      <c r="L463" s="39"/>
      <c r="M463" s="38"/>
      <c r="O463" s="38"/>
      <c r="P463" s="38"/>
      <c r="Q463" s="38"/>
      <c r="R463" s="38"/>
      <c r="S463" s="38"/>
      <c r="T463" s="38"/>
      <c r="U463" s="38"/>
      <c r="V463" s="38"/>
      <c r="W463" s="38"/>
      <c r="X463" s="38"/>
      <c r="Y463" s="38"/>
      <c r="Z463" s="38"/>
      <c r="AA463" s="38"/>
      <c r="AB463" s="38"/>
      <c r="AC463" s="38"/>
      <c r="AD463" s="38"/>
      <c r="AE463" s="38"/>
    </row>
  </sheetData>
  <autoFilter ref="C130:K462"/>
  <mergeCells count="15">
    <mergeCell ref="E7:H7"/>
    <mergeCell ref="E11:H11"/>
    <mergeCell ref="E9:H9"/>
    <mergeCell ref="E13:H13"/>
    <mergeCell ref="E22:H22"/>
    <mergeCell ref="E31:H31"/>
    <mergeCell ref="E85:H85"/>
    <mergeCell ref="E89:H89"/>
    <mergeCell ref="E87:H87"/>
    <mergeCell ref="E91:H91"/>
    <mergeCell ref="E117:H117"/>
    <mergeCell ref="E121:H121"/>
    <mergeCell ref="E119:H119"/>
    <mergeCell ref="E123:H123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6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8" t="s">
        <v>5</v>
      </c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109</v>
      </c>
    </row>
    <row r="3" s="1" customFormat="1" ht="6.96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2"/>
      <c r="AT3" s="19" t="s">
        <v>85</v>
      </c>
    </row>
    <row r="4" s="1" customFormat="1" ht="24.96" customHeight="1">
      <c r="B4" s="22"/>
      <c r="D4" s="23" t="s">
        <v>198</v>
      </c>
      <c r="L4" s="22"/>
      <c r="M4" s="130" t="s">
        <v>10</v>
      </c>
      <c r="AT4" s="19" t="s">
        <v>3</v>
      </c>
    </row>
    <row r="5" s="1" customFormat="1" ht="6.96" customHeight="1">
      <c r="B5" s="22"/>
      <c r="L5" s="22"/>
    </row>
    <row r="6" s="1" customFormat="1" ht="12" customHeight="1">
      <c r="B6" s="22"/>
      <c r="D6" s="32" t="s">
        <v>16</v>
      </c>
      <c r="L6" s="22"/>
    </row>
    <row r="7" s="1" customFormat="1" ht="16.5" customHeight="1">
      <c r="B7" s="22"/>
      <c r="E7" s="131" t="str">
        <f>'Rekapitulace stavby'!K6</f>
        <v>FNOL Novostavba Pavilonu B</v>
      </c>
      <c r="F7" s="32"/>
      <c r="G7" s="32"/>
      <c r="H7" s="32"/>
      <c r="L7" s="22"/>
    </row>
    <row r="8">
      <c r="B8" s="22"/>
      <c r="D8" s="32" t="s">
        <v>199</v>
      </c>
      <c r="L8" s="22"/>
    </row>
    <row r="9" s="1" customFormat="1" ht="16.5" customHeight="1">
      <c r="B9" s="22"/>
      <c r="E9" s="131" t="s">
        <v>200</v>
      </c>
      <c r="F9" s="1"/>
      <c r="G9" s="1"/>
      <c r="H9" s="1"/>
      <c r="L9" s="22"/>
    </row>
    <row r="10" s="1" customFormat="1" ht="12" customHeight="1">
      <c r="B10" s="22"/>
      <c r="D10" s="32" t="s">
        <v>201</v>
      </c>
      <c r="L10" s="22"/>
    </row>
    <row r="11" s="2" customFormat="1" ht="16.5" customHeight="1">
      <c r="A11" s="38"/>
      <c r="B11" s="39"/>
      <c r="C11" s="38"/>
      <c r="D11" s="38"/>
      <c r="E11" s="132" t="s">
        <v>202</v>
      </c>
      <c r="F11" s="38"/>
      <c r="G11" s="38"/>
      <c r="H11" s="38"/>
      <c r="I11" s="38"/>
      <c r="J11" s="38"/>
      <c r="K11" s="38"/>
      <c r="L11" s="55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</row>
    <row r="12" s="2" customFormat="1" ht="12" customHeight="1">
      <c r="A12" s="38"/>
      <c r="B12" s="39"/>
      <c r="C12" s="38"/>
      <c r="D12" s="32" t="s">
        <v>2982</v>
      </c>
      <c r="E12" s="38"/>
      <c r="F12" s="38"/>
      <c r="G12" s="38"/>
      <c r="H12" s="38"/>
      <c r="I12" s="38"/>
      <c r="J12" s="38"/>
      <c r="K12" s="38"/>
      <c r="L12" s="55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</row>
    <row r="13" s="2" customFormat="1" ht="16.5" customHeight="1">
      <c r="A13" s="38"/>
      <c r="B13" s="39"/>
      <c r="C13" s="38"/>
      <c r="D13" s="38"/>
      <c r="E13" s="67" t="s">
        <v>2983</v>
      </c>
      <c r="F13" s="38"/>
      <c r="G13" s="38"/>
      <c r="H13" s="38"/>
      <c r="I13" s="38"/>
      <c r="J13" s="38"/>
      <c r="K13" s="38"/>
      <c r="L13" s="55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="2" customFormat="1">
      <c r="A14" s="38"/>
      <c r="B14" s="39"/>
      <c r="C14" s="38"/>
      <c r="D14" s="38"/>
      <c r="E14" s="38"/>
      <c r="F14" s="38"/>
      <c r="G14" s="38"/>
      <c r="H14" s="38"/>
      <c r="I14" s="38"/>
      <c r="J14" s="38"/>
      <c r="K14" s="38"/>
      <c r="L14" s="55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="2" customFormat="1" ht="12" customHeight="1">
      <c r="A15" s="38"/>
      <c r="B15" s="39"/>
      <c r="C15" s="38"/>
      <c r="D15" s="32" t="s">
        <v>18</v>
      </c>
      <c r="E15" s="38"/>
      <c r="F15" s="27" t="s">
        <v>1</v>
      </c>
      <c r="G15" s="38"/>
      <c r="H15" s="38"/>
      <c r="I15" s="32" t="s">
        <v>19</v>
      </c>
      <c r="J15" s="27" t="s">
        <v>1</v>
      </c>
      <c r="K15" s="38"/>
      <c r="L15" s="55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6" s="2" customFormat="1" ht="12" customHeight="1">
      <c r="A16" s="38"/>
      <c r="B16" s="39"/>
      <c r="C16" s="38"/>
      <c r="D16" s="32" t="s">
        <v>20</v>
      </c>
      <c r="E16" s="38"/>
      <c r="F16" s="27" t="s">
        <v>21</v>
      </c>
      <c r="G16" s="38"/>
      <c r="H16" s="38"/>
      <c r="I16" s="32" t="s">
        <v>22</v>
      </c>
      <c r="J16" s="69" t="str">
        <f>'Rekapitulace stavby'!AN8</f>
        <v>8. 4. 2023</v>
      </c>
      <c r="K16" s="38"/>
      <c r="L16" s="55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</row>
    <row r="17" s="2" customFormat="1" ht="10.8" customHeight="1">
      <c r="A17" s="38"/>
      <c r="B17" s="39"/>
      <c r="C17" s="38"/>
      <c r="D17" s="38"/>
      <c r="E17" s="38"/>
      <c r="F17" s="38"/>
      <c r="G17" s="38"/>
      <c r="H17" s="38"/>
      <c r="I17" s="38"/>
      <c r="J17" s="38"/>
      <c r="K17" s="38"/>
      <c r="L17" s="55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</row>
    <row r="18" s="2" customFormat="1" ht="12" customHeight="1">
      <c r="A18" s="38"/>
      <c r="B18" s="39"/>
      <c r="C18" s="38"/>
      <c r="D18" s="32" t="s">
        <v>24</v>
      </c>
      <c r="E18" s="38"/>
      <c r="F18" s="38"/>
      <c r="G18" s="38"/>
      <c r="H18" s="38"/>
      <c r="I18" s="32" t="s">
        <v>25</v>
      </c>
      <c r="J18" s="27" t="s">
        <v>1</v>
      </c>
      <c r="K18" s="38"/>
      <c r="L18" s="55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</row>
    <row r="19" s="2" customFormat="1" ht="18" customHeight="1">
      <c r="A19" s="38"/>
      <c r="B19" s="39"/>
      <c r="C19" s="38"/>
      <c r="D19" s="38"/>
      <c r="E19" s="27" t="s">
        <v>26</v>
      </c>
      <c r="F19" s="38"/>
      <c r="G19" s="38"/>
      <c r="H19" s="38"/>
      <c r="I19" s="32" t="s">
        <v>27</v>
      </c>
      <c r="J19" s="27" t="s">
        <v>1</v>
      </c>
      <c r="K19" s="38"/>
      <c r="L19" s="55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</row>
    <row r="20" s="2" customFormat="1" ht="6.96" customHeight="1">
      <c r="A20" s="38"/>
      <c r="B20" s="39"/>
      <c r="C20" s="38"/>
      <c r="D20" s="38"/>
      <c r="E20" s="38"/>
      <c r="F20" s="38"/>
      <c r="G20" s="38"/>
      <c r="H20" s="38"/>
      <c r="I20" s="38"/>
      <c r="J20" s="38"/>
      <c r="K20" s="38"/>
      <c r="L20" s="55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</row>
    <row r="21" s="2" customFormat="1" ht="12" customHeight="1">
      <c r="A21" s="38"/>
      <c r="B21" s="39"/>
      <c r="C21" s="38"/>
      <c r="D21" s="32" t="s">
        <v>28</v>
      </c>
      <c r="E21" s="38"/>
      <c r="F21" s="38"/>
      <c r="G21" s="38"/>
      <c r="H21" s="38"/>
      <c r="I21" s="32" t="s">
        <v>25</v>
      </c>
      <c r="J21" s="33" t="str">
        <f>'Rekapitulace stavby'!AN13</f>
        <v>Vyplň údaj</v>
      </c>
      <c r="K21" s="38"/>
      <c r="L21" s="55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</row>
    <row r="22" s="2" customFormat="1" ht="18" customHeight="1">
      <c r="A22" s="38"/>
      <c r="B22" s="39"/>
      <c r="C22" s="38"/>
      <c r="D22" s="38"/>
      <c r="E22" s="33" t="str">
        <f>'Rekapitulace stavby'!E14</f>
        <v>Vyplň údaj</v>
      </c>
      <c r="F22" s="27"/>
      <c r="G22" s="27"/>
      <c r="H22" s="27"/>
      <c r="I22" s="32" t="s">
        <v>27</v>
      </c>
      <c r="J22" s="33" t="str">
        <f>'Rekapitulace stavby'!AN14</f>
        <v>Vyplň údaj</v>
      </c>
      <c r="K22" s="38"/>
      <c r="L22" s="55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</row>
    <row r="23" s="2" customFormat="1" ht="6.96" customHeight="1">
      <c r="A23" s="38"/>
      <c r="B23" s="39"/>
      <c r="C23" s="38"/>
      <c r="D23" s="38"/>
      <c r="E23" s="38"/>
      <c r="F23" s="38"/>
      <c r="G23" s="38"/>
      <c r="H23" s="38"/>
      <c r="I23" s="38"/>
      <c r="J23" s="38"/>
      <c r="K23" s="38"/>
      <c r="L23" s="55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</row>
    <row r="24" s="2" customFormat="1" ht="12" customHeight="1">
      <c r="A24" s="38"/>
      <c r="B24" s="39"/>
      <c r="C24" s="38"/>
      <c r="D24" s="32" t="s">
        <v>30</v>
      </c>
      <c r="E24" s="38"/>
      <c r="F24" s="38"/>
      <c r="G24" s="38"/>
      <c r="H24" s="38"/>
      <c r="I24" s="32" t="s">
        <v>25</v>
      </c>
      <c r="J24" s="27" t="s">
        <v>1</v>
      </c>
      <c r="K24" s="38"/>
      <c r="L24" s="55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</row>
    <row r="25" s="2" customFormat="1" ht="18" customHeight="1">
      <c r="A25" s="38"/>
      <c r="B25" s="39"/>
      <c r="C25" s="38"/>
      <c r="D25" s="38"/>
      <c r="E25" s="27" t="s">
        <v>31</v>
      </c>
      <c r="F25" s="38"/>
      <c r="G25" s="38"/>
      <c r="H25" s="38"/>
      <c r="I25" s="32" t="s">
        <v>27</v>
      </c>
      <c r="J25" s="27" t="s">
        <v>1</v>
      </c>
      <c r="K25" s="38"/>
      <c r="L25" s="55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</row>
    <row r="26" s="2" customFormat="1" ht="6.96" customHeight="1">
      <c r="A26" s="38"/>
      <c r="B26" s="39"/>
      <c r="C26" s="38"/>
      <c r="D26" s="38"/>
      <c r="E26" s="38"/>
      <c r="F26" s="38"/>
      <c r="G26" s="38"/>
      <c r="H26" s="38"/>
      <c r="I26" s="38"/>
      <c r="J26" s="38"/>
      <c r="K26" s="38"/>
      <c r="L26" s="55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="2" customFormat="1" ht="12" customHeight="1">
      <c r="A27" s="38"/>
      <c r="B27" s="39"/>
      <c r="C27" s="38"/>
      <c r="D27" s="32" t="s">
        <v>33</v>
      </c>
      <c r="E27" s="38"/>
      <c r="F27" s="38"/>
      <c r="G27" s="38"/>
      <c r="H27" s="38"/>
      <c r="I27" s="32" t="s">
        <v>25</v>
      </c>
      <c r="J27" s="27" t="str">
        <f>IF('Rekapitulace stavby'!AN19="","",'Rekapitulace stavby'!AN19)</f>
        <v/>
      </c>
      <c r="K27" s="38"/>
      <c r="L27" s="55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</row>
    <row r="28" s="2" customFormat="1" ht="18" customHeight="1">
      <c r="A28" s="38"/>
      <c r="B28" s="39"/>
      <c r="C28" s="38"/>
      <c r="D28" s="38"/>
      <c r="E28" s="27" t="str">
        <f>IF('Rekapitulace stavby'!E20="","",'Rekapitulace stavby'!E20)</f>
        <v xml:space="preserve"> </v>
      </c>
      <c r="F28" s="38"/>
      <c r="G28" s="38"/>
      <c r="H28" s="38"/>
      <c r="I28" s="32" t="s">
        <v>27</v>
      </c>
      <c r="J28" s="27" t="str">
        <f>IF('Rekapitulace stavby'!AN20="","",'Rekapitulace stavby'!AN20)</f>
        <v/>
      </c>
      <c r="K28" s="38"/>
      <c r="L28" s="55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="2" customFormat="1" ht="6.96" customHeight="1">
      <c r="A29" s="38"/>
      <c r="B29" s="39"/>
      <c r="C29" s="38"/>
      <c r="D29" s="38"/>
      <c r="E29" s="38"/>
      <c r="F29" s="38"/>
      <c r="G29" s="38"/>
      <c r="H29" s="38"/>
      <c r="I29" s="38"/>
      <c r="J29" s="38"/>
      <c r="K29" s="38"/>
      <c r="L29" s="55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</row>
    <row r="30" s="2" customFormat="1" ht="12" customHeight="1">
      <c r="A30" s="38"/>
      <c r="B30" s="39"/>
      <c r="C30" s="38"/>
      <c r="D30" s="32" t="s">
        <v>34</v>
      </c>
      <c r="E30" s="38"/>
      <c r="F30" s="38"/>
      <c r="G30" s="38"/>
      <c r="H30" s="38"/>
      <c r="I30" s="38"/>
      <c r="J30" s="38"/>
      <c r="K30" s="38"/>
      <c r="L30" s="55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="8" customFormat="1" ht="16.5" customHeight="1">
      <c r="A31" s="133"/>
      <c r="B31" s="134"/>
      <c r="C31" s="133"/>
      <c r="D31" s="133"/>
      <c r="E31" s="36" t="s">
        <v>1</v>
      </c>
      <c r="F31" s="36"/>
      <c r="G31" s="36"/>
      <c r="H31" s="36"/>
      <c r="I31" s="133"/>
      <c r="J31" s="133"/>
      <c r="K31" s="133"/>
      <c r="L31" s="135"/>
      <c r="S31" s="133"/>
      <c r="T31" s="133"/>
      <c r="U31" s="133"/>
      <c r="V31" s="133"/>
      <c r="W31" s="133"/>
      <c r="X31" s="133"/>
      <c r="Y31" s="133"/>
      <c r="Z31" s="133"/>
      <c r="AA31" s="133"/>
      <c r="AB31" s="133"/>
      <c r="AC31" s="133"/>
      <c r="AD31" s="133"/>
      <c r="AE31" s="133"/>
    </row>
    <row r="32" s="2" customFormat="1" ht="6.96" customHeight="1">
      <c r="A32" s="38"/>
      <c r="B32" s="39"/>
      <c r="C32" s="38"/>
      <c r="D32" s="38"/>
      <c r="E32" s="38"/>
      <c r="F32" s="38"/>
      <c r="G32" s="38"/>
      <c r="H32" s="38"/>
      <c r="I32" s="38"/>
      <c r="J32" s="38"/>
      <c r="K32" s="38"/>
      <c r="L32" s="55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="2" customFormat="1" ht="6.96" customHeight="1">
      <c r="A33" s="38"/>
      <c r="B33" s="39"/>
      <c r="C33" s="38"/>
      <c r="D33" s="90"/>
      <c r="E33" s="90"/>
      <c r="F33" s="90"/>
      <c r="G33" s="90"/>
      <c r="H33" s="90"/>
      <c r="I33" s="90"/>
      <c r="J33" s="90"/>
      <c r="K33" s="90"/>
      <c r="L33" s="55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="2" customFormat="1" ht="25.44" customHeight="1">
      <c r="A34" s="38"/>
      <c r="B34" s="39"/>
      <c r="C34" s="38"/>
      <c r="D34" s="136" t="s">
        <v>35</v>
      </c>
      <c r="E34" s="38"/>
      <c r="F34" s="38"/>
      <c r="G34" s="38"/>
      <c r="H34" s="38"/>
      <c r="I34" s="38"/>
      <c r="J34" s="96">
        <f>ROUND(J125, 2)</f>
        <v>0</v>
      </c>
      <c r="K34" s="38"/>
      <c r="L34" s="55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s="2" customFormat="1" ht="6.96" customHeight="1">
      <c r="A35" s="38"/>
      <c r="B35" s="39"/>
      <c r="C35" s="38"/>
      <c r="D35" s="90"/>
      <c r="E35" s="90"/>
      <c r="F35" s="90"/>
      <c r="G35" s="90"/>
      <c r="H35" s="90"/>
      <c r="I35" s="90"/>
      <c r="J35" s="90"/>
      <c r="K35" s="90"/>
      <c r="L35" s="55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s="2" customFormat="1" ht="14.4" customHeight="1">
      <c r="A36" s="38"/>
      <c r="B36" s="39"/>
      <c r="C36" s="38"/>
      <c r="D36" s="38"/>
      <c r="E36" s="38"/>
      <c r="F36" s="43" t="s">
        <v>37</v>
      </c>
      <c r="G36" s="38"/>
      <c r="H36" s="38"/>
      <c r="I36" s="43" t="s">
        <v>36</v>
      </c>
      <c r="J36" s="43" t="s">
        <v>38</v>
      </c>
      <c r="K36" s="38"/>
      <c r="L36" s="55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s="2" customFormat="1" ht="14.4" customHeight="1">
      <c r="A37" s="38"/>
      <c r="B37" s="39"/>
      <c r="C37" s="38"/>
      <c r="D37" s="132" t="s">
        <v>39</v>
      </c>
      <c r="E37" s="32" t="s">
        <v>40</v>
      </c>
      <c r="F37" s="137">
        <f>ROUND((SUM(BE125:BE158)),  2)</f>
        <v>0</v>
      </c>
      <c r="G37" s="38"/>
      <c r="H37" s="38"/>
      <c r="I37" s="138">
        <v>0.20999999999999999</v>
      </c>
      <c r="J37" s="137">
        <f>ROUND(((SUM(BE125:BE158))*I37),  2)</f>
        <v>0</v>
      </c>
      <c r="K37" s="38"/>
      <c r="L37" s="55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s="2" customFormat="1" ht="14.4" customHeight="1">
      <c r="A38" s="38"/>
      <c r="B38" s="39"/>
      <c r="C38" s="38"/>
      <c r="D38" s="38"/>
      <c r="E38" s="32" t="s">
        <v>41</v>
      </c>
      <c r="F38" s="137">
        <f>ROUND((SUM(BF125:BF158)),  2)</f>
        <v>0</v>
      </c>
      <c r="G38" s="38"/>
      <c r="H38" s="38"/>
      <c r="I38" s="138">
        <v>0.14999999999999999</v>
      </c>
      <c r="J38" s="137">
        <f>ROUND(((SUM(BF125:BF158))*I38),  2)</f>
        <v>0</v>
      </c>
      <c r="K38" s="38"/>
      <c r="L38" s="55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hidden="1" s="2" customFormat="1" ht="14.4" customHeight="1">
      <c r="A39" s="38"/>
      <c r="B39" s="39"/>
      <c r="C39" s="38"/>
      <c r="D39" s="38"/>
      <c r="E39" s="32" t="s">
        <v>42</v>
      </c>
      <c r="F39" s="137">
        <f>ROUND((SUM(BG125:BG158)),  2)</f>
        <v>0</v>
      </c>
      <c r="G39" s="38"/>
      <c r="H39" s="38"/>
      <c r="I39" s="138">
        <v>0.20999999999999999</v>
      </c>
      <c r="J39" s="137">
        <f>0</f>
        <v>0</v>
      </c>
      <c r="K39" s="38"/>
      <c r="L39" s="55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hidden="1" s="2" customFormat="1" ht="14.4" customHeight="1">
      <c r="A40" s="38"/>
      <c r="B40" s="39"/>
      <c r="C40" s="38"/>
      <c r="D40" s="38"/>
      <c r="E40" s="32" t="s">
        <v>43</v>
      </c>
      <c r="F40" s="137">
        <f>ROUND((SUM(BH125:BH158)),  2)</f>
        <v>0</v>
      </c>
      <c r="G40" s="38"/>
      <c r="H40" s="38"/>
      <c r="I40" s="138">
        <v>0.14999999999999999</v>
      </c>
      <c r="J40" s="137">
        <f>0</f>
        <v>0</v>
      </c>
      <c r="K40" s="38"/>
      <c r="L40" s="55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hidden="1" s="2" customFormat="1" ht="14.4" customHeight="1">
      <c r="A41" s="38"/>
      <c r="B41" s="39"/>
      <c r="C41" s="38"/>
      <c r="D41" s="38"/>
      <c r="E41" s="32" t="s">
        <v>44</v>
      </c>
      <c r="F41" s="137">
        <f>ROUND((SUM(BI125:BI158)),  2)</f>
        <v>0</v>
      </c>
      <c r="G41" s="38"/>
      <c r="H41" s="38"/>
      <c r="I41" s="138">
        <v>0</v>
      </c>
      <c r="J41" s="137">
        <f>0</f>
        <v>0</v>
      </c>
      <c r="K41" s="38"/>
      <c r="L41" s="55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</row>
    <row r="42" s="2" customFormat="1" ht="6.96" customHeight="1">
      <c r="A42" s="38"/>
      <c r="B42" s="39"/>
      <c r="C42" s="38"/>
      <c r="D42" s="38"/>
      <c r="E42" s="38"/>
      <c r="F42" s="38"/>
      <c r="G42" s="38"/>
      <c r="H42" s="38"/>
      <c r="I42" s="38"/>
      <c r="J42" s="38"/>
      <c r="K42" s="38"/>
      <c r="L42" s="55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</row>
    <row r="43" s="2" customFormat="1" ht="25.44" customHeight="1">
      <c r="A43" s="38"/>
      <c r="B43" s="39"/>
      <c r="C43" s="139"/>
      <c r="D43" s="140" t="s">
        <v>45</v>
      </c>
      <c r="E43" s="81"/>
      <c r="F43" s="81"/>
      <c r="G43" s="141" t="s">
        <v>46</v>
      </c>
      <c r="H43" s="142" t="s">
        <v>47</v>
      </c>
      <c r="I43" s="81"/>
      <c r="J43" s="143">
        <f>SUM(J34:J41)</f>
        <v>0</v>
      </c>
      <c r="K43" s="144"/>
      <c r="L43" s="55"/>
      <c r="S43" s="38"/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</row>
    <row r="44" s="2" customFormat="1" ht="14.4" customHeight="1">
      <c r="A44" s="38"/>
      <c r="B44" s="39"/>
      <c r="C44" s="38"/>
      <c r="D44" s="38"/>
      <c r="E44" s="38"/>
      <c r="F44" s="38"/>
      <c r="G44" s="38"/>
      <c r="H44" s="38"/>
      <c r="I44" s="38"/>
      <c r="J44" s="38"/>
      <c r="K44" s="38"/>
      <c r="L44" s="55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</row>
    <row r="45" s="1" customFormat="1" ht="14.4" customHeight="1">
      <c r="B45" s="22"/>
      <c r="L45" s="22"/>
    </row>
    <row r="46" s="1" customFormat="1" ht="14.4" customHeight="1">
      <c r="B46" s="22"/>
      <c r="L46" s="22"/>
    </row>
    <row r="47" s="1" customFormat="1" ht="14.4" customHeight="1">
      <c r="B47" s="22"/>
      <c r="L47" s="22"/>
    </row>
    <row r="48" s="1" customFormat="1" ht="14.4" customHeight="1">
      <c r="B48" s="22"/>
      <c r="L48" s="22"/>
    </row>
    <row r="49" s="1" customFormat="1" ht="14.4" customHeight="1">
      <c r="B49" s="22"/>
      <c r="L49" s="22"/>
    </row>
    <row r="50" s="2" customFormat="1" ht="14.4" customHeight="1">
      <c r="B50" s="55"/>
      <c r="D50" s="56" t="s">
        <v>48</v>
      </c>
      <c r="E50" s="57"/>
      <c r="F50" s="57"/>
      <c r="G50" s="56" t="s">
        <v>49</v>
      </c>
      <c r="H50" s="57"/>
      <c r="I50" s="57"/>
      <c r="J50" s="57"/>
      <c r="K50" s="57"/>
      <c r="L50" s="55"/>
    </row>
    <row r="51">
      <c r="B51" s="22"/>
      <c r="L51" s="22"/>
    </row>
    <row r="52">
      <c r="B52" s="22"/>
      <c r="L52" s="22"/>
    </row>
    <row r="53">
      <c r="B53" s="22"/>
      <c r="L53" s="22"/>
    </row>
    <row r="54">
      <c r="B54" s="22"/>
      <c r="L54" s="22"/>
    </row>
    <row r="55">
      <c r="B55" s="22"/>
      <c r="L55" s="22"/>
    </row>
    <row r="56">
      <c r="B56" s="22"/>
      <c r="L56" s="22"/>
    </row>
    <row r="57">
      <c r="B57" s="22"/>
      <c r="L57" s="22"/>
    </row>
    <row r="58">
      <c r="B58" s="22"/>
      <c r="L58" s="22"/>
    </row>
    <row r="59">
      <c r="B59" s="22"/>
      <c r="L59" s="22"/>
    </row>
    <row r="60">
      <c r="B60" s="22"/>
      <c r="L60" s="22"/>
    </row>
    <row r="61" s="2" customFormat="1">
      <c r="A61" s="38"/>
      <c r="B61" s="39"/>
      <c r="C61" s="38"/>
      <c r="D61" s="58" t="s">
        <v>50</v>
      </c>
      <c r="E61" s="41"/>
      <c r="F61" s="145" t="s">
        <v>51</v>
      </c>
      <c r="G61" s="58" t="s">
        <v>50</v>
      </c>
      <c r="H61" s="41"/>
      <c r="I61" s="41"/>
      <c r="J61" s="146" t="s">
        <v>51</v>
      </c>
      <c r="K61" s="41"/>
      <c r="L61" s="55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</row>
    <row r="62">
      <c r="B62" s="22"/>
      <c r="L62" s="22"/>
    </row>
    <row r="63">
      <c r="B63" s="22"/>
      <c r="L63" s="22"/>
    </row>
    <row r="64">
      <c r="B64" s="22"/>
      <c r="L64" s="22"/>
    </row>
    <row r="65" s="2" customFormat="1">
      <c r="A65" s="38"/>
      <c r="B65" s="39"/>
      <c r="C65" s="38"/>
      <c r="D65" s="56" t="s">
        <v>52</v>
      </c>
      <c r="E65" s="59"/>
      <c r="F65" s="59"/>
      <c r="G65" s="56" t="s">
        <v>53</v>
      </c>
      <c r="H65" s="59"/>
      <c r="I65" s="59"/>
      <c r="J65" s="59"/>
      <c r="K65" s="59"/>
      <c r="L65" s="55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</row>
    <row r="66">
      <c r="B66" s="22"/>
      <c r="L66" s="22"/>
    </row>
    <row r="67">
      <c r="B67" s="22"/>
      <c r="L67" s="22"/>
    </row>
    <row r="68">
      <c r="B68" s="22"/>
      <c r="L68" s="22"/>
    </row>
    <row r="69">
      <c r="B69" s="22"/>
      <c r="L69" s="22"/>
    </row>
    <row r="70">
      <c r="B70" s="22"/>
      <c r="L70" s="22"/>
    </row>
    <row r="71">
      <c r="B71" s="22"/>
      <c r="L71" s="22"/>
    </row>
    <row r="72">
      <c r="B72" s="22"/>
      <c r="L72" s="22"/>
    </row>
    <row r="73">
      <c r="B73" s="22"/>
      <c r="L73" s="22"/>
    </row>
    <row r="74">
      <c r="B74" s="22"/>
      <c r="L74" s="22"/>
    </row>
    <row r="75">
      <c r="B75" s="22"/>
      <c r="L75" s="22"/>
    </row>
    <row r="76" s="2" customFormat="1">
      <c r="A76" s="38"/>
      <c r="B76" s="39"/>
      <c r="C76" s="38"/>
      <c r="D76" s="58" t="s">
        <v>50</v>
      </c>
      <c r="E76" s="41"/>
      <c r="F76" s="145" t="s">
        <v>51</v>
      </c>
      <c r="G76" s="58" t="s">
        <v>50</v>
      </c>
      <c r="H76" s="41"/>
      <c r="I76" s="41"/>
      <c r="J76" s="146" t="s">
        <v>51</v>
      </c>
      <c r="K76" s="41"/>
      <c r="L76" s="55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</row>
    <row r="77" s="2" customFormat="1" ht="14.4" customHeight="1">
      <c r="A77" s="38"/>
      <c r="B77" s="60"/>
      <c r="C77" s="61"/>
      <c r="D77" s="61"/>
      <c r="E77" s="61"/>
      <c r="F77" s="61"/>
      <c r="G77" s="61"/>
      <c r="H77" s="61"/>
      <c r="I77" s="61"/>
      <c r="J77" s="61"/>
      <c r="K77" s="61"/>
      <c r="L77" s="55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</row>
    <row r="81" s="2" customFormat="1" ht="6.96" customHeight="1">
      <c r="A81" s="38"/>
      <c r="B81" s="62"/>
      <c r="C81" s="63"/>
      <c r="D81" s="63"/>
      <c r="E81" s="63"/>
      <c r="F81" s="63"/>
      <c r="G81" s="63"/>
      <c r="H81" s="63"/>
      <c r="I81" s="63"/>
      <c r="J81" s="63"/>
      <c r="K81" s="63"/>
      <c r="L81" s="55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</row>
    <row r="82" s="2" customFormat="1" ht="24.96" customHeight="1">
      <c r="A82" s="38"/>
      <c r="B82" s="39"/>
      <c r="C82" s="23" t="s">
        <v>206</v>
      </c>
      <c r="D82" s="38"/>
      <c r="E82" s="38"/>
      <c r="F82" s="38"/>
      <c r="G82" s="38"/>
      <c r="H82" s="38"/>
      <c r="I82" s="38"/>
      <c r="J82" s="38"/>
      <c r="K82" s="38"/>
      <c r="L82" s="55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</row>
    <row r="83" s="2" customFormat="1" ht="6.96" customHeight="1">
      <c r="A83" s="38"/>
      <c r="B83" s="39"/>
      <c r="C83" s="38"/>
      <c r="D83" s="38"/>
      <c r="E83" s="38"/>
      <c r="F83" s="38"/>
      <c r="G83" s="38"/>
      <c r="H83" s="38"/>
      <c r="I83" s="38"/>
      <c r="J83" s="38"/>
      <c r="K83" s="38"/>
      <c r="L83" s="55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</row>
    <row r="84" s="2" customFormat="1" ht="12" customHeight="1">
      <c r="A84" s="38"/>
      <c r="B84" s="39"/>
      <c r="C84" s="32" t="s">
        <v>16</v>
      </c>
      <c r="D84" s="38"/>
      <c r="E84" s="38"/>
      <c r="F84" s="38"/>
      <c r="G84" s="38"/>
      <c r="H84" s="38"/>
      <c r="I84" s="38"/>
      <c r="J84" s="38"/>
      <c r="K84" s="38"/>
      <c r="L84" s="55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</row>
    <row r="85" s="2" customFormat="1" ht="16.5" customHeight="1">
      <c r="A85" s="38"/>
      <c r="B85" s="39"/>
      <c r="C85" s="38"/>
      <c r="D85" s="38"/>
      <c r="E85" s="131" t="str">
        <f>E7</f>
        <v>FNOL Novostavba Pavilonu B</v>
      </c>
      <c r="F85" s="32"/>
      <c r="G85" s="32"/>
      <c r="H85" s="32"/>
      <c r="I85" s="38"/>
      <c r="J85" s="38"/>
      <c r="K85" s="38"/>
      <c r="L85" s="55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</row>
    <row r="86" s="1" customFormat="1" ht="12" customHeight="1">
      <c r="B86" s="22"/>
      <c r="C86" s="32" t="s">
        <v>199</v>
      </c>
      <c r="L86" s="22"/>
    </row>
    <row r="87" s="1" customFormat="1" ht="16.5" customHeight="1">
      <c r="B87" s="22"/>
      <c r="E87" s="131" t="s">
        <v>200</v>
      </c>
      <c r="F87" s="1"/>
      <c r="G87" s="1"/>
      <c r="H87" s="1"/>
      <c r="L87" s="22"/>
    </row>
    <row r="88" s="1" customFormat="1" ht="12" customHeight="1">
      <c r="B88" s="22"/>
      <c r="C88" s="32" t="s">
        <v>201</v>
      </c>
      <c r="L88" s="22"/>
    </row>
    <row r="89" s="2" customFormat="1" ht="16.5" customHeight="1">
      <c r="A89" s="38"/>
      <c r="B89" s="39"/>
      <c r="C89" s="38"/>
      <c r="D89" s="38"/>
      <c r="E89" s="132" t="s">
        <v>202</v>
      </c>
      <c r="F89" s="38"/>
      <c r="G89" s="38"/>
      <c r="H89" s="38"/>
      <c r="I89" s="38"/>
      <c r="J89" s="38"/>
      <c r="K89" s="38"/>
      <c r="L89" s="55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</row>
    <row r="90" s="2" customFormat="1" ht="12" customHeight="1">
      <c r="A90" s="38"/>
      <c r="B90" s="39"/>
      <c r="C90" s="32" t="s">
        <v>2982</v>
      </c>
      <c r="D90" s="38"/>
      <c r="E90" s="38"/>
      <c r="F90" s="38"/>
      <c r="G90" s="38"/>
      <c r="H90" s="38"/>
      <c r="I90" s="38"/>
      <c r="J90" s="38"/>
      <c r="K90" s="38"/>
      <c r="L90" s="55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</row>
    <row r="91" s="2" customFormat="1" ht="16.5" customHeight="1">
      <c r="A91" s="38"/>
      <c r="B91" s="39"/>
      <c r="C91" s="38"/>
      <c r="D91" s="38"/>
      <c r="E91" s="67" t="str">
        <f>E13</f>
        <v>D.1.4d (19) - EK-CCTV</v>
      </c>
      <c r="F91" s="38"/>
      <c r="G91" s="38"/>
      <c r="H91" s="38"/>
      <c r="I91" s="38"/>
      <c r="J91" s="38"/>
      <c r="K91" s="38"/>
      <c r="L91" s="55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</row>
    <row r="92" s="2" customFormat="1" ht="6.96" customHeight="1">
      <c r="A92" s="38"/>
      <c r="B92" s="39"/>
      <c r="C92" s="38"/>
      <c r="D92" s="38"/>
      <c r="E92" s="38"/>
      <c r="F92" s="38"/>
      <c r="G92" s="38"/>
      <c r="H92" s="38"/>
      <c r="I92" s="38"/>
      <c r="J92" s="38"/>
      <c r="K92" s="38"/>
      <c r="L92" s="55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</row>
    <row r="93" s="2" customFormat="1" ht="12" customHeight="1">
      <c r="A93" s="38"/>
      <c r="B93" s="39"/>
      <c r="C93" s="32" t="s">
        <v>20</v>
      </c>
      <c r="D93" s="38"/>
      <c r="E93" s="38"/>
      <c r="F93" s="27" t="str">
        <f>F16</f>
        <v xml:space="preserve"> </v>
      </c>
      <c r="G93" s="38"/>
      <c r="H93" s="38"/>
      <c r="I93" s="32" t="s">
        <v>22</v>
      </c>
      <c r="J93" s="69" t="str">
        <f>IF(J16="","",J16)</f>
        <v>8. 4. 2023</v>
      </c>
      <c r="K93" s="38"/>
      <c r="L93" s="55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</row>
    <row r="94" s="2" customFormat="1" ht="6.96" customHeight="1">
      <c r="A94" s="38"/>
      <c r="B94" s="39"/>
      <c r="C94" s="38"/>
      <c r="D94" s="38"/>
      <c r="E94" s="38"/>
      <c r="F94" s="38"/>
      <c r="G94" s="38"/>
      <c r="H94" s="38"/>
      <c r="I94" s="38"/>
      <c r="J94" s="38"/>
      <c r="K94" s="38"/>
      <c r="L94" s="55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</row>
    <row r="95" s="2" customFormat="1" ht="15.15" customHeight="1">
      <c r="A95" s="38"/>
      <c r="B95" s="39"/>
      <c r="C95" s="32" t="s">
        <v>24</v>
      </c>
      <c r="D95" s="38"/>
      <c r="E95" s="38"/>
      <c r="F95" s="27" t="str">
        <f>E19</f>
        <v>Fakultní nemocnice Olomouc</v>
      </c>
      <c r="G95" s="38"/>
      <c r="H95" s="38"/>
      <c r="I95" s="32" t="s">
        <v>30</v>
      </c>
      <c r="J95" s="36" t="str">
        <f>E25</f>
        <v>LTProjekt, EP Rožnov</v>
      </c>
      <c r="K95" s="38"/>
      <c r="L95" s="55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</row>
    <row r="96" s="2" customFormat="1" ht="15.15" customHeight="1">
      <c r="A96" s="38"/>
      <c r="B96" s="39"/>
      <c r="C96" s="32" t="s">
        <v>28</v>
      </c>
      <c r="D96" s="38"/>
      <c r="E96" s="38"/>
      <c r="F96" s="27" t="str">
        <f>IF(E22="","",E22)</f>
        <v>Vyplň údaj</v>
      </c>
      <c r="G96" s="38"/>
      <c r="H96" s="38"/>
      <c r="I96" s="32" t="s">
        <v>33</v>
      </c>
      <c r="J96" s="36" t="str">
        <f>E28</f>
        <v xml:space="preserve"> </v>
      </c>
      <c r="K96" s="38"/>
      <c r="L96" s="55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</row>
    <row r="97" s="2" customFormat="1" ht="10.32" customHeight="1">
      <c r="A97" s="38"/>
      <c r="B97" s="39"/>
      <c r="C97" s="38"/>
      <c r="D97" s="38"/>
      <c r="E97" s="38"/>
      <c r="F97" s="38"/>
      <c r="G97" s="38"/>
      <c r="H97" s="38"/>
      <c r="I97" s="38"/>
      <c r="J97" s="38"/>
      <c r="K97" s="38"/>
      <c r="L97" s="55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</row>
    <row r="98" s="2" customFormat="1" ht="29.28" customHeight="1">
      <c r="A98" s="38"/>
      <c r="B98" s="39"/>
      <c r="C98" s="147" t="s">
        <v>207</v>
      </c>
      <c r="D98" s="139"/>
      <c r="E98" s="139"/>
      <c r="F98" s="139"/>
      <c r="G98" s="139"/>
      <c r="H98" s="139"/>
      <c r="I98" s="139"/>
      <c r="J98" s="148" t="s">
        <v>208</v>
      </c>
      <c r="K98" s="139"/>
      <c r="L98" s="55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</row>
    <row r="99" s="2" customFormat="1" ht="10.32" customHeight="1">
      <c r="A99" s="38"/>
      <c r="B99" s="39"/>
      <c r="C99" s="38"/>
      <c r="D99" s="38"/>
      <c r="E99" s="38"/>
      <c r="F99" s="38"/>
      <c r="G99" s="38"/>
      <c r="H99" s="38"/>
      <c r="I99" s="38"/>
      <c r="J99" s="38"/>
      <c r="K99" s="38"/>
      <c r="L99" s="55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</row>
    <row r="100" s="2" customFormat="1" ht="22.8" customHeight="1">
      <c r="A100" s="38"/>
      <c r="B100" s="39"/>
      <c r="C100" s="149" t="s">
        <v>209</v>
      </c>
      <c r="D100" s="38"/>
      <c r="E100" s="38"/>
      <c r="F100" s="38"/>
      <c r="G100" s="38"/>
      <c r="H100" s="38"/>
      <c r="I100" s="38"/>
      <c r="J100" s="96">
        <f>J125</f>
        <v>0</v>
      </c>
      <c r="K100" s="38"/>
      <c r="L100" s="55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  <c r="AU100" s="19" t="s">
        <v>210</v>
      </c>
    </row>
    <row r="101" s="9" customFormat="1" ht="24.96" customHeight="1">
      <c r="A101" s="9"/>
      <c r="B101" s="150"/>
      <c r="C101" s="9"/>
      <c r="D101" s="151" t="s">
        <v>2984</v>
      </c>
      <c r="E101" s="152"/>
      <c r="F101" s="152"/>
      <c r="G101" s="152"/>
      <c r="H101" s="152"/>
      <c r="I101" s="152"/>
      <c r="J101" s="153">
        <f>J126</f>
        <v>0</v>
      </c>
      <c r="K101" s="9"/>
      <c r="L101" s="150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</row>
    <row r="102" s="2" customFormat="1" ht="21.84" customHeight="1">
      <c r="A102" s="38"/>
      <c r="B102" s="39"/>
      <c r="C102" s="38"/>
      <c r="D102" s="38"/>
      <c r="E102" s="38"/>
      <c r="F102" s="38"/>
      <c r="G102" s="38"/>
      <c r="H102" s="38"/>
      <c r="I102" s="38"/>
      <c r="J102" s="38"/>
      <c r="K102" s="38"/>
      <c r="L102" s="55"/>
      <c r="S102" s="38"/>
      <c r="T102" s="38"/>
      <c r="U102" s="38"/>
      <c r="V102" s="38"/>
      <c r="W102" s="38"/>
      <c r="X102" s="38"/>
      <c r="Y102" s="38"/>
      <c r="Z102" s="38"/>
      <c r="AA102" s="38"/>
      <c r="AB102" s="38"/>
      <c r="AC102" s="38"/>
      <c r="AD102" s="38"/>
      <c r="AE102" s="38"/>
    </row>
    <row r="103" s="2" customFormat="1" ht="6.96" customHeight="1">
      <c r="A103" s="38"/>
      <c r="B103" s="60"/>
      <c r="C103" s="61"/>
      <c r="D103" s="61"/>
      <c r="E103" s="61"/>
      <c r="F103" s="61"/>
      <c r="G103" s="61"/>
      <c r="H103" s="61"/>
      <c r="I103" s="61"/>
      <c r="J103" s="61"/>
      <c r="K103" s="61"/>
      <c r="L103" s="55"/>
      <c r="S103" s="38"/>
      <c r="T103" s="38"/>
      <c r="U103" s="38"/>
      <c r="V103" s="38"/>
      <c r="W103" s="38"/>
      <c r="X103" s="38"/>
      <c r="Y103" s="38"/>
      <c r="Z103" s="38"/>
      <c r="AA103" s="38"/>
      <c r="AB103" s="38"/>
      <c r="AC103" s="38"/>
      <c r="AD103" s="38"/>
      <c r="AE103" s="38"/>
    </row>
    <row r="107" s="2" customFormat="1" ht="6.96" customHeight="1">
      <c r="A107" s="38"/>
      <c r="B107" s="62"/>
      <c r="C107" s="63"/>
      <c r="D107" s="63"/>
      <c r="E107" s="63"/>
      <c r="F107" s="63"/>
      <c r="G107" s="63"/>
      <c r="H107" s="63"/>
      <c r="I107" s="63"/>
      <c r="J107" s="63"/>
      <c r="K107" s="63"/>
      <c r="L107" s="55"/>
      <c r="S107" s="38"/>
      <c r="T107" s="38"/>
      <c r="U107" s="38"/>
      <c r="V107" s="38"/>
      <c r="W107" s="38"/>
      <c r="X107" s="38"/>
      <c r="Y107" s="38"/>
      <c r="Z107" s="38"/>
      <c r="AA107" s="38"/>
      <c r="AB107" s="38"/>
      <c r="AC107" s="38"/>
      <c r="AD107" s="38"/>
      <c r="AE107" s="38"/>
    </row>
    <row r="108" s="2" customFormat="1" ht="24.96" customHeight="1">
      <c r="A108" s="38"/>
      <c r="B108" s="39"/>
      <c r="C108" s="23" t="s">
        <v>242</v>
      </c>
      <c r="D108" s="38"/>
      <c r="E108" s="38"/>
      <c r="F108" s="38"/>
      <c r="G108" s="38"/>
      <c r="H108" s="38"/>
      <c r="I108" s="38"/>
      <c r="J108" s="38"/>
      <c r="K108" s="38"/>
      <c r="L108" s="55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</row>
    <row r="109" s="2" customFormat="1" ht="6.96" customHeight="1">
      <c r="A109" s="38"/>
      <c r="B109" s="39"/>
      <c r="C109" s="38"/>
      <c r="D109" s="38"/>
      <c r="E109" s="38"/>
      <c r="F109" s="38"/>
      <c r="G109" s="38"/>
      <c r="H109" s="38"/>
      <c r="I109" s="38"/>
      <c r="J109" s="38"/>
      <c r="K109" s="38"/>
      <c r="L109" s="55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</row>
    <row r="110" s="2" customFormat="1" ht="12" customHeight="1">
      <c r="A110" s="38"/>
      <c r="B110" s="39"/>
      <c r="C110" s="32" t="s">
        <v>16</v>
      </c>
      <c r="D110" s="38"/>
      <c r="E110" s="38"/>
      <c r="F110" s="38"/>
      <c r="G110" s="38"/>
      <c r="H110" s="38"/>
      <c r="I110" s="38"/>
      <c r="J110" s="38"/>
      <c r="K110" s="38"/>
      <c r="L110" s="55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</row>
    <row r="111" s="2" customFormat="1" ht="16.5" customHeight="1">
      <c r="A111" s="38"/>
      <c r="B111" s="39"/>
      <c r="C111" s="38"/>
      <c r="D111" s="38"/>
      <c r="E111" s="131" t="str">
        <f>E7</f>
        <v>FNOL Novostavba Pavilonu B</v>
      </c>
      <c r="F111" s="32"/>
      <c r="G111" s="32"/>
      <c r="H111" s="32"/>
      <c r="I111" s="38"/>
      <c r="J111" s="38"/>
      <c r="K111" s="38"/>
      <c r="L111" s="55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</row>
    <row r="112" s="1" customFormat="1" ht="12" customHeight="1">
      <c r="B112" s="22"/>
      <c r="C112" s="32" t="s">
        <v>199</v>
      </c>
      <c r="L112" s="22"/>
    </row>
    <row r="113" s="1" customFormat="1" ht="16.5" customHeight="1">
      <c r="B113" s="22"/>
      <c r="E113" s="131" t="s">
        <v>200</v>
      </c>
      <c r="F113" s="1"/>
      <c r="G113" s="1"/>
      <c r="H113" s="1"/>
      <c r="L113" s="22"/>
    </row>
    <row r="114" s="1" customFormat="1" ht="12" customHeight="1">
      <c r="B114" s="22"/>
      <c r="C114" s="32" t="s">
        <v>201</v>
      </c>
      <c r="L114" s="22"/>
    </row>
    <row r="115" s="2" customFormat="1" ht="16.5" customHeight="1">
      <c r="A115" s="38"/>
      <c r="B115" s="39"/>
      <c r="C115" s="38"/>
      <c r="D115" s="38"/>
      <c r="E115" s="132" t="s">
        <v>202</v>
      </c>
      <c r="F115" s="38"/>
      <c r="G115" s="38"/>
      <c r="H115" s="38"/>
      <c r="I115" s="38"/>
      <c r="J115" s="38"/>
      <c r="K115" s="38"/>
      <c r="L115" s="55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</row>
    <row r="116" s="2" customFormat="1" ht="12" customHeight="1">
      <c r="A116" s="38"/>
      <c r="B116" s="39"/>
      <c r="C116" s="32" t="s">
        <v>2982</v>
      </c>
      <c r="D116" s="38"/>
      <c r="E116" s="38"/>
      <c r="F116" s="38"/>
      <c r="G116" s="38"/>
      <c r="H116" s="38"/>
      <c r="I116" s="38"/>
      <c r="J116" s="38"/>
      <c r="K116" s="38"/>
      <c r="L116" s="55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</row>
    <row r="117" s="2" customFormat="1" ht="16.5" customHeight="1">
      <c r="A117" s="38"/>
      <c r="B117" s="39"/>
      <c r="C117" s="38"/>
      <c r="D117" s="38"/>
      <c r="E117" s="67" t="str">
        <f>E13</f>
        <v>D.1.4d (19) - EK-CCTV</v>
      </c>
      <c r="F117" s="38"/>
      <c r="G117" s="38"/>
      <c r="H117" s="38"/>
      <c r="I117" s="38"/>
      <c r="J117" s="38"/>
      <c r="K117" s="38"/>
      <c r="L117" s="55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</row>
    <row r="118" s="2" customFormat="1" ht="6.96" customHeight="1">
      <c r="A118" s="38"/>
      <c r="B118" s="39"/>
      <c r="C118" s="38"/>
      <c r="D118" s="38"/>
      <c r="E118" s="38"/>
      <c r="F118" s="38"/>
      <c r="G118" s="38"/>
      <c r="H118" s="38"/>
      <c r="I118" s="38"/>
      <c r="J118" s="38"/>
      <c r="K118" s="38"/>
      <c r="L118" s="55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</row>
    <row r="119" s="2" customFormat="1" ht="12" customHeight="1">
      <c r="A119" s="38"/>
      <c r="B119" s="39"/>
      <c r="C119" s="32" t="s">
        <v>20</v>
      </c>
      <c r="D119" s="38"/>
      <c r="E119" s="38"/>
      <c r="F119" s="27" t="str">
        <f>F16</f>
        <v xml:space="preserve"> </v>
      </c>
      <c r="G119" s="38"/>
      <c r="H119" s="38"/>
      <c r="I119" s="32" t="s">
        <v>22</v>
      </c>
      <c r="J119" s="69" t="str">
        <f>IF(J16="","",J16)</f>
        <v>8. 4. 2023</v>
      </c>
      <c r="K119" s="38"/>
      <c r="L119" s="55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</row>
    <row r="120" s="2" customFormat="1" ht="6.96" customHeight="1">
      <c r="A120" s="38"/>
      <c r="B120" s="39"/>
      <c r="C120" s="38"/>
      <c r="D120" s="38"/>
      <c r="E120" s="38"/>
      <c r="F120" s="38"/>
      <c r="G120" s="38"/>
      <c r="H120" s="38"/>
      <c r="I120" s="38"/>
      <c r="J120" s="38"/>
      <c r="K120" s="38"/>
      <c r="L120" s="55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</row>
    <row r="121" s="2" customFormat="1" ht="15.15" customHeight="1">
      <c r="A121" s="38"/>
      <c r="B121" s="39"/>
      <c r="C121" s="32" t="s">
        <v>24</v>
      </c>
      <c r="D121" s="38"/>
      <c r="E121" s="38"/>
      <c r="F121" s="27" t="str">
        <f>E19</f>
        <v>Fakultní nemocnice Olomouc</v>
      </c>
      <c r="G121" s="38"/>
      <c r="H121" s="38"/>
      <c r="I121" s="32" t="s">
        <v>30</v>
      </c>
      <c r="J121" s="36" t="str">
        <f>E25</f>
        <v>LTProjekt, EP Rožnov</v>
      </c>
      <c r="K121" s="38"/>
      <c r="L121" s="55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</row>
    <row r="122" s="2" customFormat="1" ht="15.15" customHeight="1">
      <c r="A122" s="38"/>
      <c r="B122" s="39"/>
      <c r="C122" s="32" t="s">
        <v>28</v>
      </c>
      <c r="D122" s="38"/>
      <c r="E122" s="38"/>
      <c r="F122" s="27" t="str">
        <f>IF(E22="","",E22)</f>
        <v>Vyplň údaj</v>
      </c>
      <c r="G122" s="38"/>
      <c r="H122" s="38"/>
      <c r="I122" s="32" t="s">
        <v>33</v>
      </c>
      <c r="J122" s="36" t="str">
        <f>E28</f>
        <v xml:space="preserve"> </v>
      </c>
      <c r="K122" s="38"/>
      <c r="L122" s="55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</row>
    <row r="123" s="2" customFormat="1" ht="10.32" customHeight="1">
      <c r="A123" s="38"/>
      <c r="B123" s="39"/>
      <c r="C123" s="38"/>
      <c r="D123" s="38"/>
      <c r="E123" s="38"/>
      <c r="F123" s="38"/>
      <c r="G123" s="38"/>
      <c r="H123" s="38"/>
      <c r="I123" s="38"/>
      <c r="J123" s="38"/>
      <c r="K123" s="38"/>
      <c r="L123" s="55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</row>
    <row r="124" s="11" customFormat="1" ht="29.28" customHeight="1">
      <c r="A124" s="158"/>
      <c r="B124" s="159"/>
      <c r="C124" s="160" t="s">
        <v>243</v>
      </c>
      <c r="D124" s="161" t="s">
        <v>60</v>
      </c>
      <c r="E124" s="161" t="s">
        <v>56</v>
      </c>
      <c r="F124" s="161" t="s">
        <v>57</v>
      </c>
      <c r="G124" s="161" t="s">
        <v>244</v>
      </c>
      <c r="H124" s="161" t="s">
        <v>245</v>
      </c>
      <c r="I124" s="161" t="s">
        <v>246</v>
      </c>
      <c r="J124" s="161" t="s">
        <v>208</v>
      </c>
      <c r="K124" s="162" t="s">
        <v>247</v>
      </c>
      <c r="L124" s="163"/>
      <c r="M124" s="86" t="s">
        <v>1</v>
      </c>
      <c r="N124" s="87" t="s">
        <v>39</v>
      </c>
      <c r="O124" s="87" t="s">
        <v>248</v>
      </c>
      <c r="P124" s="87" t="s">
        <v>249</v>
      </c>
      <c r="Q124" s="87" t="s">
        <v>250</v>
      </c>
      <c r="R124" s="87" t="s">
        <v>251</v>
      </c>
      <c r="S124" s="87" t="s">
        <v>252</v>
      </c>
      <c r="T124" s="88" t="s">
        <v>253</v>
      </c>
      <c r="U124" s="158"/>
      <c r="V124" s="158"/>
      <c r="W124" s="158"/>
      <c r="X124" s="158"/>
      <c r="Y124" s="158"/>
      <c r="Z124" s="158"/>
      <c r="AA124" s="158"/>
      <c r="AB124" s="158"/>
      <c r="AC124" s="158"/>
      <c r="AD124" s="158"/>
      <c r="AE124" s="158"/>
    </row>
    <row r="125" s="2" customFormat="1" ht="22.8" customHeight="1">
      <c r="A125" s="38"/>
      <c r="B125" s="39"/>
      <c r="C125" s="93" t="s">
        <v>254</v>
      </c>
      <c r="D125" s="38"/>
      <c r="E125" s="38"/>
      <c r="F125" s="38"/>
      <c r="G125" s="38"/>
      <c r="H125" s="38"/>
      <c r="I125" s="38"/>
      <c r="J125" s="164">
        <f>BK125</f>
        <v>0</v>
      </c>
      <c r="K125" s="38"/>
      <c r="L125" s="39"/>
      <c r="M125" s="89"/>
      <c r="N125" s="73"/>
      <c r="O125" s="90"/>
      <c r="P125" s="165">
        <f>P126</f>
        <v>0</v>
      </c>
      <c r="Q125" s="90"/>
      <c r="R125" s="165">
        <f>R126</f>
        <v>0</v>
      </c>
      <c r="S125" s="90"/>
      <c r="T125" s="166">
        <f>T126</f>
        <v>0</v>
      </c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  <c r="AT125" s="19" t="s">
        <v>74</v>
      </c>
      <c r="AU125" s="19" t="s">
        <v>210</v>
      </c>
      <c r="BK125" s="167">
        <f>BK126</f>
        <v>0</v>
      </c>
    </row>
    <row r="126" s="12" customFormat="1" ht="25.92" customHeight="1">
      <c r="A126" s="12"/>
      <c r="B126" s="168"/>
      <c r="C126" s="12"/>
      <c r="D126" s="169" t="s">
        <v>74</v>
      </c>
      <c r="E126" s="170" t="s">
        <v>2985</v>
      </c>
      <c r="F126" s="170" t="s">
        <v>2986</v>
      </c>
      <c r="G126" s="12"/>
      <c r="H126" s="12"/>
      <c r="I126" s="171"/>
      <c r="J126" s="172">
        <f>BK126</f>
        <v>0</v>
      </c>
      <c r="K126" s="12"/>
      <c r="L126" s="168"/>
      <c r="M126" s="173"/>
      <c r="N126" s="174"/>
      <c r="O126" s="174"/>
      <c r="P126" s="175">
        <f>SUM(P127:P158)</f>
        <v>0</v>
      </c>
      <c r="Q126" s="174"/>
      <c r="R126" s="175">
        <f>SUM(R127:R158)</f>
        <v>0</v>
      </c>
      <c r="S126" s="174"/>
      <c r="T126" s="176">
        <f>SUM(T127:T158)</f>
        <v>0</v>
      </c>
      <c r="U126" s="12"/>
      <c r="V126" s="12"/>
      <c r="W126" s="12"/>
      <c r="X126" s="12"/>
      <c r="Y126" s="12"/>
      <c r="Z126" s="12"/>
      <c r="AA126" s="12"/>
      <c r="AB126" s="12"/>
      <c r="AC126" s="12"/>
      <c r="AD126" s="12"/>
      <c r="AE126" s="12"/>
      <c r="AR126" s="169" t="s">
        <v>82</v>
      </c>
      <c r="AT126" s="177" t="s">
        <v>74</v>
      </c>
      <c r="AU126" s="177" t="s">
        <v>75</v>
      </c>
      <c r="AY126" s="169" t="s">
        <v>257</v>
      </c>
      <c r="BK126" s="178">
        <f>SUM(BK127:BK158)</f>
        <v>0</v>
      </c>
    </row>
    <row r="127" s="2" customFormat="1" ht="16.5" customHeight="1">
      <c r="A127" s="38"/>
      <c r="B127" s="181"/>
      <c r="C127" s="182" t="s">
        <v>82</v>
      </c>
      <c r="D127" s="182" t="s">
        <v>259</v>
      </c>
      <c r="E127" s="183" t="s">
        <v>2987</v>
      </c>
      <c r="F127" s="184" t="s">
        <v>2988</v>
      </c>
      <c r="G127" s="185" t="s">
        <v>2365</v>
      </c>
      <c r="H127" s="186">
        <v>1</v>
      </c>
      <c r="I127" s="187"/>
      <c r="J127" s="188">
        <f>ROUND(I127*H127,2)</f>
        <v>0</v>
      </c>
      <c r="K127" s="184" t="s">
        <v>2351</v>
      </c>
      <c r="L127" s="39"/>
      <c r="M127" s="189" t="s">
        <v>1</v>
      </c>
      <c r="N127" s="190" t="s">
        <v>40</v>
      </c>
      <c r="O127" s="77"/>
      <c r="P127" s="191">
        <f>O127*H127</f>
        <v>0</v>
      </c>
      <c r="Q127" s="191">
        <v>0</v>
      </c>
      <c r="R127" s="191">
        <f>Q127*H127</f>
        <v>0</v>
      </c>
      <c r="S127" s="191">
        <v>0</v>
      </c>
      <c r="T127" s="192">
        <f>S127*H127</f>
        <v>0</v>
      </c>
      <c r="U127" s="38"/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  <c r="AR127" s="193" t="s">
        <v>108</v>
      </c>
      <c r="AT127" s="193" t="s">
        <v>259</v>
      </c>
      <c r="AU127" s="193" t="s">
        <v>82</v>
      </c>
      <c r="AY127" s="19" t="s">
        <v>257</v>
      </c>
      <c r="BE127" s="194">
        <f>IF(N127="základní",J127,0)</f>
        <v>0</v>
      </c>
      <c r="BF127" s="194">
        <f>IF(N127="snížená",J127,0)</f>
        <v>0</v>
      </c>
      <c r="BG127" s="194">
        <f>IF(N127="zákl. přenesená",J127,0)</f>
        <v>0</v>
      </c>
      <c r="BH127" s="194">
        <f>IF(N127="sníž. přenesená",J127,0)</f>
        <v>0</v>
      </c>
      <c r="BI127" s="194">
        <f>IF(N127="nulová",J127,0)</f>
        <v>0</v>
      </c>
      <c r="BJ127" s="19" t="s">
        <v>82</v>
      </c>
      <c r="BK127" s="194">
        <f>ROUND(I127*H127,2)</f>
        <v>0</v>
      </c>
      <c r="BL127" s="19" t="s">
        <v>108</v>
      </c>
      <c r="BM127" s="193" t="s">
        <v>85</v>
      </c>
    </row>
    <row r="128" s="2" customFormat="1" ht="16.5" customHeight="1">
      <c r="A128" s="38"/>
      <c r="B128" s="181"/>
      <c r="C128" s="182" t="s">
        <v>85</v>
      </c>
      <c r="D128" s="182" t="s">
        <v>259</v>
      </c>
      <c r="E128" s="183" t="s">
        <v>2989</v>
      </c>
      <c r="F128" s="184" t="s">
        <v>2990</v>
      </c>
      <c r="G128" s="185" t="s">
        <v>2365</v>
      </c>
      <c r="H128" s="186">
        <v>1</v>
      </c>
      <c r="I128" s="187"/>
      <c r="J128" s="188">
        <f>ROUND(I128*H128,2)</f>
        <v>0</v>
      </c>
      <c r="K128" s="184" t="s">
        <v>2351</v>
      </c>
      <c r="L128" s="39"/>
      <c r="M128" s="189" t="s">
        <v>1</v>
      </c>
      <c r="N128" s="190" t="s">
        <v>40</v>
      </c>
      <c r="O128" s="77"/>
      <c r="P128" s="191">
        <f>O128*H128</f>
        <v>0</v>
      </c>
      <c r="Q128" s="191">
        <v>0</v>
      </c>
      <c r="R128" s="191">
        <f>Q128*H128</f>
        <v>0</v>
      </c>
      <c r="S128" s="191">
        <v>0</v>
      </c>
      <c r="T128" s="192">
        <f>S128*H128</f>
        <v>0</v>
      </c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  <c r="AR128" s="193" t="s">
        <v>108</v>
      </c>
      <c r="AT128" s="193" t="s">
        <v>259</v>
      </c>
      <c r="AU128" s="193" t="s">
        <v>82</v>
      </c>
      <c r="AY128" s="19" t="s">
        <v>257</v>
      </c>
      <c r="BE128" s="194">
        <f>IF(N128="základní",J128,0)</f>
        <v>0</v>
      </c>
      <c r="BF128" s="194">
        <f>IF(N128="snížená",J128,0)</f>
        <v>0</v>
      </c>
      <c r="BG128" s="194">
        <f>IF(N128="zákl. přenesená",J128,0)</f>
        <v>0</v>
      </c>
      <c r="BH128" s="194">
        <f>IF(N128="sníž. přenesená",J128,0)</f>
        <v>0</v>
      </c>
      <c r="BI128" s="194">
        <f>IF(N128="nulová",J128,0)</f>
        <v>0</v>
      </c>
      <c r="BJ128" s="19" t="s">
        <v>82</v>
      </c>
      <c r="BK128" s="194">
        <f>ROUND(I128*H128,2)</f>
        <v>0</v>
      </c>
      <c r="BL128" s="19" t="s">
        <v>108</v>
      </c>
      <c r="BM128" s="193" t="s">
        <v>108</v>
      </c>
    </row>
    <row r="129" s="2" customFormat="1">
      <c r="A129" s="38"/>
      <c r="B129" s="39"/>
      <c r="C129" s="38"/>
      <c r="D129" s="196" t="s">
        <v>1062</v>
      </c>
      <c r="E129" s="38"/>
      <c r="F129" s="237" t="s">
        <v>2991</v>
      </c>
      <c r="G129" s="38"/>
      <c r="H129" s="38"/>
      <c r="I129" s="238"/>
      <c r="J129" s="38"/>
      <c r="K129" s="38"/>
      <c r="L129" s="39"/>
      <c r="M129" s="239"/>
      <c r="N129" s="240"/>
      <c r="O129" s="77"/>
      <c r="P129" s="77"/>
      <c r="Q129" s="77"/>
      <c r="R129" s="77"/>
      <c r="S129" s="77"/>
      <c r="T129" s="78"/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  <c r="AT129" s="19" t="s">
        <v>1062</v>
      </c>
      <c r="AU129" s="19" t="s">
        <v>82</v>
      </c>
    </row>
    <row r="130" s="2" customFormat="1" ht="24.15" customHeight="1">
      <c r="A130" s="38"/>
      <c r="B130" s="181"/>
      <c r="C130" s="182" t="s">
        <v>92</v>
      </c>
      <c r="D130" s="182" t="s">
        <v>259</v>
      </c>
      <c r="E130" s="183" t="s">
        <v>2992</v>
      </c>
      <c r="F130" s="184" t="s">
        <v>2993</v>
      </c>
      <c r="G130" s="185" t="s">
        <v>2365</v>
      </c>
      <c r="H130" s="186">
        <v>1</v>
      </c>
      <c r="I130" s="187"/>
      <c r="J130" s="188">
        <f>ROUND(I130*H130,2)</f>
        <v>0</v>
      </c>
      <c r="K130" s="184" t="s">
        <v>2351</v>
      </c>
      <c r="L130" s="39"/>
      <c r="M130" s="189" t="s">
        <v>1</v>
      </c>
      <c r="N130" s="190" t="s">
        <v>40</v>
      </c>
      <c r="O130" s="77"/>
      <c r="P130" s="191">
        <f>O130*H130</f>
        <v>0</v>
      </c>
      <c r="Q130" s="191">
        <v>0</v>
      </c>
      <c r="R130" s="191">
        <f>Q130*H130</f>
        <v>0</v>
      </c>
      <c r="S130" s="191">
        <v>0</v>
      </c>
      <c r="T130" s="192">
        <f>S130*H130</f>
        <v>0</v>
      </c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  <c r="AR130" s="193" t="s">
        <v>108</v>
      </c>
      <c r="AT130" s="193" t="s">
        <v>259</v>
      </c>
      <c r="AU130" s="193" t="s">
        <v>82</v>
      </c>
      <c r="AY130" s="19" t="s">
        <v>257</v>
      </c>
      <c r="BE130" s="194">
        <f>IF(N130="základní",J130,0)</f>
        <v>0</v>
      </c>
      <c r="BF130" s="194">
        <f>IF(N130="snížená",J130,0)</f>
        <v>0</v>
      </c>
      <c r="BG130" s="194">
        <f>IF(N130="zákl. přenesená",J130,0)</f>
        <v>0</v>
      </c>
      <c r="BH130" s="194">
        <f>IF(N130="sníž. přenesená",J130,0)</f>
        <v>0</v>
      </c>
      <c r="BI130" s="194">
        <f>IF(N130="nulová",J130,0)</f>
        <v>0</v>
      </c>
      <c r="BJ130" s="19" t="s">
        <v>82</v>
      </c>
      <c r="BK130" s="194">
        <f>ROUND(I130*H130,2)</f>
        <v>0</v>
      </c>
      <c r="BL130" s="19" t="s">
        <v>108</v>
      </c>
      <c r="BM130" s="193" t="s">
        <v>290</v>
      </c>
    </row>
    <row r="131" s="2" customFormat="1" ht="24.15" customHeight="1">
      <c r="A131" s="38"/>
      <c r="B131" s="181"/>
      <c r="C131" s="182" t="s">
        <v>108</v>
      </c>
      <c r="D131" s="182" t="s">
        <v>259</v>
      </c>
      <c r="E131" s="183" t="s">
        <v>2994</v>
      </c>
      <c r="F131" s="184" t="s">
        <v>2995</v>
      </c>
      <c r="G131" s="185" t="s">
        <v>2365</v>
      </c>
      <c r="H131" s="186">
        <v>1</v>
      </c>
      <c r="I131" s="187"/>
      <c r="J131" s="188">
        <f>ROUND(I131*H131,2)</f>
        <v>0</v>
      </c>
      <c r="K131" s="184" t="s">
        <v>2351</v>
      </c>
      <c r="L131" s="39"/>
      <c r="M131" s="189" t="s">
        <v>1</v>
      </c>
      <c r="N131" s="190" t="s">
        <v>40</v>
      </c>
      <c r="O131" s="77"/>
      <c r="P131" s="191">
        <f>O131*H131</f>
        <v>0</v>
      </c>
      <c r="Q131" s="191">
        <v>0</v>
      </c>
      <c r="R131" s="191">
        <f>Q131*H131</f>
        <v>0</v>
      </c>
      <c r="S131" s="191">
        <v>0</v>
      </c>
      <c r="T131" s="192">
        <f>S131*H131</f>
        <v>0</v>
      </c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R131" s="193" t="s">
        <v>108</v>
      </c>
      <c r="AT131" s="193" t="s">
        <v>259</v>
      </c>
      <c r="AU131" s="193" t="s">
        <v>82</v>
      </c>
      <c r="AY131" s="19" t="s">
        <v>257</v>
      </c>
      <c r="BE131" s="194">
        <f>IF(N131="základní",J131,0)</f>
        <v>0</v>
      </c>
      <c r="BF131" s="194">
        <f>IF(N131="snížená",J131,0)</f>
        <v>0</v>
      </c>
      <c r="BG131" s="194">
        <f>IF(N131="zákl. přenesená",J131,0)</f>
        <v>0</v>
      </c>
      <c r="BH131" s="194">
        <f>IF(N131="sníž. přenesená",J131,0)</f>
        <v>0</v>
      </c>
      <c r="BI131" s="194">
        <f>IF(N131="nulová",J131,0)</f>
        <v>0</v>
      </c>
      <c r="BJ131" s="19" t="s">
        <v>82</v>
      </c>
      <c r="BK131" s="194">
        <f>ROUND(I131*H131,2)</f>
        <v>0</v>
      </c>
      <c r="BL131" s="19" t="s">
        <v>108</v>
      </c>
      <c r="BM131" s="193" t="s">
        <v>307</v>
      </c>
    </row>
    <row r="132" s="2" customFormat="1">
      <c r="A132" s="38"/>
      <c r="B132" s="39"/>
      <c r="C132" s="38"/>
      <c r="D132" s="196" t="s">
        <v>1062</v>
      </c>
      <c r="E132" s="38"/>
      <c r="F132" s="237" t="s">
        <v>2996</v>
      </c>
      <c r="G132" s="38"/>
      <c r="H132" s="38"/>
      <c r="I132" s="238"/>
      <c r="J132" s="38"/>
      <c r="K132" s="38"/>
      <c r="L132" s="39"/>
      <c r="M132" s="239"/>
      <c r="N132" s="240"/>
      <c r="O132" s="77"/>
      <c r="P132" s="77"/>
      <c r="Q132" s="77"/>
      <c r="R132" s="77"/>
      <c r="S132" s="77"/>
      <c r="T132" s="78"/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  <c r="AT132" s="19" t="s">
        <v>1062</v>
      </c>
      <c r="AU132" s="19" t="s">
        <v>82</v>
      </c>
    </row>
    <row r="133" s="2" customFormat="1" ht="16.5" customHeight="1">
      <c r="A133" s="38"/>
      <c r="B133" s="181"/>
      <c r="C133" s="182" t="s">
        <v>285</v>
      </c>
      <c r="D133" s="182" t="s">
        <v>259</v>
      </c>
      <c r="E133" s="183" t="s">
        <v>2997</v>
      </c>
      <c r="F133" s="184" t="s">
        <v>2998</v>
      </c>
      <c r="G133" s="185" t="s">
        <v>2365</v>
      </c>
      <c r="H133" s="186">
        <v>1</v>
      </c>
      <c r="I133" s="187"/>
      <c r="J133" s="188">
        <f>ROUND(I133*H133,2)</f>
        <v>0</v>
      </c>
      <c r="K133" s="184" t="s">
        <v>2351</v>
      </c>
      <c r="L133" s="39"/>
      <c r="M133" s="189" t="s">
        <v>1</v>
      </c>
      <c r="N133" s="190" t="s">
        <v>40</v>
      </c>
      <c r="O133" s="77"/>
      <c r="P133" s="191">
        <f>O133*H133</f>
        <v>0</v>
      </c>
      <c r="Q133" s="191">
        <v>0</v>
      </c>
      <c r="R133" s="191">
        <f>Q133*H133</f>
        <v>0</v>
      </c>
      <c r="S133" s="191">
        <v>0</v>
      </c>
      <c r="T133" s="192">
        <f>S133*H133</f>
        <v>0</v>
      </c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  <c r="AR133" s="193" t="s">
        <v>108</v>
      </c>
      <c r="AT133" s="193" t="s">
        <v>259</v>
      </c>
      <c r="AU133" s="193" t="s">
        <v>82</v>
      </c>
      <c r="AY133" s="19" t="s">
        <v>257</v>
      </c>
      <c r="BE133" s="194">
        <f>IF(N133="základní",J133,0)</f>
        <v>0</v>
      </c>
      <c r="BF133" s="194">
        <f>IF(N133="snížená",J133,0)</f>
        <v>0</v>
      </c>
      <c r="BG133" s="194">
        <f>IF(N133="zákl. přenesená",J133,0)</f>
        <v>0</v>
      </c>
      <c r="BH133" s="194">
        <f>IF(N133="sníž. přenesená",J133,0)</f>
        <v>0</v>
      </c>
      <c r="BI133" s="194">
        <f>IF(N133="nulová",J133,0)</f>
        <v>0</v>
      </c>
      <c r="BJ133" s="19" t="s">
        <v>82</v>
      </c>
      <c r="BK133" s="194">
        <f>ROUND(I133*H133,2)</f>
        <v>0</v>
      </c>
      <c r="BL133" s="19" t="s">
        <v>108</v>
      </c>
      <c r="BM133" s="193" t="s">
        <v>320</v>
      </c>
    </row>
    <row r="134" s="2" customFormat="1" ht="16.5" customHeight="1">
      <c r="A134" s="38"/>
      <c r="B134" s="181"/>
      <c r="C134" s="182" t="s">
        <v>290</v>
      </c>
      <c r="D134" s="182" t="s">
        <v>259</v>
      </c>
      <c r="E134" s="183" t="s">
        <v>2999</v>
      </c>
      <c r="F134" s="184" t="s">
        <v>3000</v>
      </c>
      <c r="G134" s="185" t="s">
        <v>2365</v>
      </c>
      <c r="H134" s="186">
        <v>1</v>
      </c>
      <c r="I134" s="187"/>
      <c r="J134" s="188">
        <f>ROUND(I134*H134,2)</f>
        <v>0</v>
      </c>
      <c r="K134" s="184" t="s">
        <v>2351</v>
      </c>
      <c r="L134" s="39"/>
      <c r="M134" s="189" t="s">
        <v>1</v>
      </c>
      <c r="N134" s="190" t="s">
        <v>40</v>
      </c>
      <c r="O134" s="77"/>
      <c r="P134" s="191">
        <f>O134*H134</f>
        <v>0</v>
      </c>
      <c r="Q134" s="191">
        <v>0</v>
      </c>
      <c r="R134" s="191">
        <f>Q134*H134</f>
        <v>0</v>
      </c>
      <c r="S134" s="191">
        <v>0</v>
      </c>
      <c r="T134" s="192">
        <f>S134*H134</f>
        <v>0</v>
      </c>
      <c r="U134" s="38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  <c r="AR134" s="193" t="s">
        <v>108</v>
      </c>
      <c r="AT134" s="193" t="s">
        <v>259</v>
      </c>
      <c r="AU134" s="193" t="s">
        <v>82</v>
      </c>
      <c r="AY134" s="19" t="s">
        <v>257</v>
      </c>
      <c r="BE134" s="194">
        <f>IF(N134="základní",J134,0)</f>
        <v>0</v>
      </c>
      <c r="BF134" s="194">
        <f>IF(N134="snížená",J134,0)</f>
        <v>0</v>
      </c>
      <c r="BG134" s="194">
        <f>IF(N134="zákl. přenesená",J134,0)</f>
        <v>0</v>
      </c>
      <c r="BH134" s="194">
        <f>IF(N134="sníž. přenesená",J134,0)</f>
        <v>0</v>
      </c>
      <c r="BI134" s="194">
        <f>IF(N134="nulová",J134,0)</f>
        <v>0</v>
      </c>
      <c r="BJ134" s="19" t="s">
        <v>82</v>
      </c>
      <c r="BK134" s="194">
        <f>ROUND(I134*H134,2)</f>
        <v>0</v>
      </c>
      <c r="BL134" s="19" t="s">
        <v>108</v>
      </c>
      <c r="BM134" s="193" t="s">
        <v>334</v>
      </c>
    </row>
    <row r="135" s="2" customFormat="1">
      <c r="A135" s="38"/>
      <c r="B135" s="39"/>
      <c r="C135" s="38"/>
      <c r="D135" s="196" t="s">
        <v>1062</v>
      </c>
      <c r="E135" s="38"/>
      <c r="F135" s="237" t="s">
        <v>3001</v>
      </c>
      <c r="G135" s="38"/>
      <c r="H135" s="38"/>
      <c r="I135" s="238"/>
      <c r="J135" s="38"/>
      <c r="K135" s="38"/>
      <c r="L135" s="39"/>
      <c r="M135" s="239"/>
      <c r="N135" s="240"/>
      <c r="O135" s="77"/>
      <c r="P135" s="77"/>
      <c r="Q135" s="77"/>
      <c r="R135" s="77"/>
      <c r="S135" s="77"/>
      <c r="T135" s="78"/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T135" s="19" t="s">
        <v>1062</v>
      </c>
      <c r="AU135" s="19" t="s">
        <v>82</v>
      </c>
    </row>
    <row r="136" s="2" customFormat="1" ht="21.75" customHeight="1">
      <c r="A136" s="38"/>
      <c r="B136" s="181"/>
      <c r="C136" s="182" t="s">
        <v>301</v>
      </c>
      <c r="D136" s="182" t="s">
        <v>259</v>
      </c>
      <c r="E136" s="183" t="s">
        <v>3002</v>
      </c>
      <c r="F136" s="184" t="s">
        <v>3003</v>
      </c>
      <c r="G136" s="185" t="s">
        <v>2365</v>
      </c>
      <c r="H136" s="186">
        <v>1</v>
      </c>
      <c r="I136" s="187"/>
      <c r="J136" s="188">
        <f>ROUND(I136*H136,2)</f>
        <v>0</v>
      </c>
      <c r="K136" s="184" t="s">
        <v>2351</v>
      </c>
      <c r="L136" s="39"/>
      <c r="M136" s="189" t="s">
        <v>1</v>
      </c>
      <c r="N136" s="190" t="s">
        <v>40</v>
      </c>
      <c r="O136" s="77"/>
      <c r="P136" s="191">
        <f>O136*H136</f>
        <v>0</v>
      </c>
      <c r="Q136" s="191">
        <v>0</v>
      </c>
      <c r="R136" s="191">
        <f>Q136*H136</f>
        <v>0</v>
      </c>
      <c r="S136" s="191">
        <v>0</v>
      </c>
      <c r="T136" s="192">
        <f>S136*H136</f>
        <v>0</v>
      </c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R136" s="193" t="s">
        <v>108</v>
      </c>
      <c r="AT136" s="193" t="s">
        <v>259</v>
      </c>
      <c r="AU136" s="193" t="s">
        <v>82</v>
      </c>
      <c r="AY136" s="19" t="s">
        <v>257</v>
      </c>
      <c r="BE136" s="194">
        <f>IF(N136="základní",J136,0)</f>
        <v>0</v>
      </c>
      <c r="BF136" s="194">
        <f>IF(N136="snížená",J136,0)</f>
        <v>0</v>
      </c>
      <c r="BG136" s="194">
        <f>IF(N136="zákl. přenesená",J136,0)</f>
        <v>0</v>
      </c>
      <c r="BH136" s="194">
        <f>IF(N136="sníž. přenesená",J136,0)</f>
        <v>0</v>
      </c>
      <c r="BI136" s="194">
        <f>IF(N136="nulová",J136,0)</f>
        <v>0</v>
      </c>
      <c r="BJ136" s="19" t="s">
        <v>82</v>
      </c>
      <c r="BK136" s="194">
        <f>ROUND(I136*H136,2)</f>
        <v>0</v>
      </c>
      <c r="BL136" s="19" t="s">
        <v>108</v>
      </c>
      <c r="BM136" s="193" t="s">
        <v>350</v>
      </c>
    </row>
    <row r="137" s="2" customFormat="1" ht="21.75" customHeight="1">
      <c r="A137" s="38"/>
      <c r="B137" s="181"/>
      <c r="C137" s="182" t="s">
        <v>307</v>
      </c>
      <c r="D137" s="182" t="s">
        <v>259</v>
      </c>
      <c r="E137" s="183" t="s">
        <v>3004</v>
      </c>
      <c r="F137" s="184" t="s">
        <v>3005</v>
      </c>
      <c r="G137" s="185" t="s">
        <v>2365</v>
      </c>
      <c r="H137" s="186">
        <v>1</v>
      </c>
      <c r="I137" s="187"/>
      <c r="J137" s="188">
        <f>ROUND(I137*H137,2)</f>
        <v>0</v>
      </c>
      <c r="K137" s="184" t="s">
        <v>2351</v>
      </c>
      <c r="L137" s="39"/>
      <c r="M137" s="189" t="s">
        <v>1</v>
      </c>
      <c r="N137" s="190" t="s">
        <v>40</v>
      </c>
      <c r="O137" s="77"/>
      <c r="P137" s="191">
        <f>O137*H137</f>
        <v>0</v>
      </c>
      <c r="Q137" s="191">
        <v>0</v>
      </c>
      <c r="R137" s="191">
        <f>Q137*H137</f>
        <v>0</v>
      </c>
      <c r="S137" s="191">
        <v>0</v>
      </c>
      <c r="T137" s="192">
        <f>S137*H137</f>
        <v>0</v>
      </c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R137" s="193" t="s">
        <v>108</v>
      </c>
      <c r="AT137" s="193" t="s">
        <v>259</v>
      </c>
      <c r="AU137" s="193" t="s">
        <v>82</v>
      </c>
      <c r="AY137" s="19" t="s">
        <v>257</v>
      </c>
      <c r="BE137" s="194">
        <f>IF(N137="základní",J137,0)</f>
        <v>0</v>
      </c>
      <c r="BF137" s="194">
        <f>IF(N137="snížená",J137,0)</f>
        <v>0</v>
      </c>
      <c r="BG137" s="194">
        <f>IF(N137="zákl. přenesená",J137,0)</f>
        <v>0</v>
      </c>
      <c r="BH137" s="194">
        <f>IF(N137="sníž. přenesená",J137,0)</f>
        <v>0</v>
      </c>
      <c r="BI137" s="194">
        <f>IF(N137="nulová",J137,0)</f>
        <v>0</v>
      </c>
      <c r="BJ137" s="19" t="s">
        <v>82</v>
      </c>
      <c r="BK137" s="194">
        <f>ROUND(I137*H137,2)</f>
        <v>0</v>
      </c>
      <c r="BL137" s="19" t="s">
        <v>108</v>
      </c>
      <c r="BM137" s="193" t="s">
        <v>364</v>
      </c>
    </row>
    <row r="138" s="2" customFormat="1">
      <c r="A138" s="38"/>
      <c r="B138" s="39"/>
      <c r="C138" s="38"/>
      <c r="D138" s="196" t="s">
        <v>1062</v>
      </c>
      <c r="E138" s="38"/>
      <c r="F138" s="237" t="s">
        <v>2996</v>
      </c>
      <c r="G138" s="38"/>
      <c r="H138" s="38"/>
      <c r="I138" s="238"/>
      <c r="J138" s="38"/>
      <c r="K138" s="38"/>
      <c r="L138" s="39"/>
      <c r="M138" s="239"/>
      <c r="N138" s="240"/>
      <c r="O138" s="77"/>
      <c r="P138" s="77"/>
      <c r="Q138" s="77"/>
      <c r="R138" s="77"/>
      <c r="S138" s="77"/>
      <c r="T138" s="78"/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T138" s="19" t="s">
        <v>1062</v>
      </c>
      <c r="AU138" s="19" t="s">
        <v>82</v>
      </c>
    </row>
    <row r="139" s="2" customFormat="1" ht="16.5" customHeight="1">
      <c r="A139" s="38"/>
      <c r="B139" s="181"/>
      <c r="C139" s="182" t="s">
        <v>314</v>
      </c>
      <c r="D139" s="182" t="s">
        <v>259</v>
      </c>
      <c r="E139" s="183" t="s">
        <v>3006</v>
      </c>
      <c r="F139" s="184" t="s">
        <v>3007</v>
      </c>
      <c r="G139" s="185" t="s">
        <v>2365</v>
      </c>
      <c r="H139" s="186">
        <v>1</v>
      </c>
      <c r="I139" s="187"/>
      <c r="J139" s="188">
        <f>ROUND(I139*H139,2)</f>
        <v>0</v>
      </c>
      <c r="K139" s="184" t="s">
        <v>2351</v>
      </c>
      <c r="L139" s="39"/>
      <c r="M139" s="189" t="s">
        <v>1</v>
      </c>
      <c r="N139" s="190" t="s">
        <v>40</v>
      </c>
      <c r="O139" s="77"/>
      <c r="P139" s="191">
        <f>O139*H139</f>
        <v>0</v>
      </c>
      <c r="Q139" s="191">
        <v>0</v>
      </c>
      <c r="R139" s="191">
        <f>Q139*H139</f>
        <v>0</v>
      </c>
      <c r="S139" s="191">
        <v>0</v>
      </c>
      <c r="T139" s="192">
        <f>S139*H139</f>
        <v>0</v>
      </c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R139" s="193" t="s">
        <v>108</v>
      </c>
      <c r="AT139" s="193" t="s">
        <v>259</v>
      </c>
      <c r="AU139" s="193" t="s">
        <v>82</v>
      </c>
      <c r="AY139" s="19" t="s">
        <v>257</v>
      </c>
      <c r="BE139" s="194">
        <f>IF(N139="základní",J139,0)</f>
        <v>0</v>
      </c>
      <c r="BF139" s="194">
        <f>IF(N139="snížená",J139,0)</f>
        <v>0</v>
      </c>
      <c r="BG139" s="194">
        <f>IF(N139="zákl. přenesená",J139,0)</f>
        <v>0</v>
      </c>
      <c r="BH139" s="194">
        <f>IF(N139="sníž. přenesená",J139,0)</f>
        <v>0</v>
      </c>
      <c r="BI139" s="194">
        <f>IF(N139="nulová",J139,0)</f>
        <v>0</v>
      </c>
      <c r="BJ139" s="19" t="s">
        <v>82</v>
      </c>
      <c r="BK139" s="194">
        <f>ROUND(I139*H139,2)</f>
        <v>0</v>
      </c>
      <c r="BL139" s="19" t="s">
        <v>108</v>
      </c>
      <c r="BM139" s="193" t="s">
        <v>374</v>
      </c>
    </row>
    <row r="140" s="2" customFormat="1">
      <c r="A140" s="38"/>
      <c r="B140" s="39"/>
      <c r="C140" s="38"/>
      <c r="D140" s="196" t="s">
        <v>1062</v>
      </c>
      <c r="E140" s="38"/>
      <c r="F140" s="237" t="s">
        <v>2996</v>
      </c>
      <c r="G140" s="38"/>
      <c r="H140" s="38"/>
      <c r="I140" s="238"/>
      <c r="J140" s="38"/>
      <c r="K140" s="38"/>
      <c r="L140" s="39"/>
      <c r="M140" s="239"/>
      <c r="N140" s="240"/>
      <c r="O140" s="77"/>
      <c r="P140" s="77"/>
      <c r="Q140" s="77"/>
      <c r="R140" s="77"/>
      <c r="S140" s="77"/>
      <c r="T140" s="78"/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T140" s="19" t="s">
        <v>1062</v>
      </c>
      <c r="AU140" s="19" t="s">
        <v>82</v>
      </c>
    </row>
    <row r="141" s="2" customFormat="1" ht="16.5" customHeight="1">
      <c r="A141" s="38"/>
      <c r="B141" s="181"/>
      <c r="C141" s="182" t="s">
        <v>320</v>
      </c>
      <c r="D141" s="182" t="s">
        <v>259</v>
      </c>
      <c r="E141" s="183" t="s">
        <v>3008</v>
      </c>
      <c r="F141" s="184" t="s">
        <v>3009</v>
      </c>
      <c r="G141" s="185" t="s">
        <v>2365</v>
      </c>
      <c r="H141" s="186">
        <v>1</v>
      </c>
      <c r="I141" s="187"/>
      <c r="J141" s="188">
        <f>ROUND(I141*H141,2)</f>
        <v>0</v>
      </c>
      <c r="K141" s="184" t="s">
        <v>2351</v>
      </c>
      <c r="L141" s="39"/>
      <c r="M141" s="189" t="s">
        <v>1</v>
      </c>
      <c r="N141" s="190" t="s">
        <v>40</v>
      </c>
      <c r="O141" s="77"/>
      <c r="P141" s="191">
        <f>O141*H141</f>
        <v>0</v>
      </c>
      <c r="Q141" s="191">
        <v>0</v>
      </c>
      <c r="R141" s="191">
        <f>Q141*H141</f>
        <v>0</v>
      </c>
      <c r="S141" s="191">
        <v>0</v>
      </c>
      <c r="T141" s="192">
        <f>S141*H141</f>
        <v>0</v>
      </c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R141" s="193" t="s">
        <v>108</v>
      </c>
      <c r="AT141" s="193" t="s">
        <v>259</v>
      </c>
      <c r="AU141" s="193" t="s">
        <v>82</v>
      </c>
      <c r="AY141" s="19" t="s">
        <v>257</v>
      </c>
      <c r="BE141" s="194">
        <f>IF(N141="základní",J141,0)</f>
        <v>0</v>
      </c>
      <c r="BF141" s="194">
        <f>IF(N141="snížená",J141,0)</f>
        <v>0</v>
      </c>
      <c r="BG141" s="194">
        <f>IF(N141="zákl. přenesená",J141,0)</f>
        <v>0</v>
      </c>
      <c r="BH141" s="194">
        <f>IF(N141="sníž. přenesená",J141,0)</f>
        <v>0</v>
      </c>
      <c r="BI141" s="194">
        <f>IF(N141="nulová",J141,0)</f>
        <v>0</v>
      </c>
      <c r="BJ141" s="19" t="s">
        <v>82</v>
      </c>
      <c r="BK141" s="194">
        <f>ROUND(I141*H141,2)</f>
        <v>0</v>
      </c>
      <c r="BL141" s="19" t="s">
        <v>108</v>
      </c>
      <c r="BM141" s="193" t="s">
        <v>388</v>
      </c>
    </row>
    <row r="142" s="2" customFormat="1">
      <c r="A142" s="38"/>
      <c r="B142" s="39"/>
      <c r="C142" s="38"/>
      <c r="D142" s="196" t="s">
        <v>1062</v>
      </c>
      <c r="E142" s="38"/>
      <c r="F142" s="237" t="s">
        <v>3010</v>
      </c>
      <c r="G142" s="38"/>
      <c r="H142" s="38"/>
      <c r="I142" s="238"/>
      <c r="J142" s="38"/>
      <c r="K142" s="38"/>
      <c r="L142" s="39"/>
      <c r="M142" s="239"/>
      <c r="N142" s="240"/>
      <c r="O142" s="77"/>
      <c r="P142" s="77"/>
      <c r="Q142" s="77"/>
      <c r="R142" s="77"/>
      <c r="S142" s="77"/>
      <c r="T142" s="78"/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T142" s="19" t="s">
        <v>1062</v>
      </c>
      <c r="AU142" s="19" t="s">
        <v>82</v>
      </c>
    </row>
    <row r="143" s="2" customFormat="1" ht="33" customHeight="1">
      <c r="A143" s="38"/>
      <c r="B143" s="181"/>
      <c r="C143" s="182" t="s">
        <v>327</v>
      </c>
      <c r="D143" s="182" t="s">
        <v>259</v>
      </c>
      <c r="E143" s="183" t="s">
        <v>3011</v>
      </c>
      <c r="F143" s="184" t="s">
        <v>3012</v>
      </c>
      <c r="G143" s="185" t="s">
        <v>416</v>
      </c>
      <c r="H143" s="186">
        <v>1</v>
      </c>
      <c r="I143" s="187"/>
      <c r="J143" s="188">
        <f>ROUND(I143*H143,2)</f>
        <v>0</v>
      </c>
      <c r="K143" s="184" t="s">
        <v>2351</v>
      </c>
      <c r="L143" s="39"/>
      <c r="M143" s="189" t="s">
        <v>1</v>
      </c>
      <c r="N143" s="190" t="s">
        <v>40</v>
      </c>
      <c r="O143" s="77"/>
      <c r="P143" s="191">
        <f>O143*H143</f>
        <v>0</v>
      </c>
      <c r="Q143" s="191">
        <v>0</v>
      </c>
      <c r="R143" s="191">
        <f>Q143*H143</f>
        <v>0</v>
      </c>
      <c r="S143" s="191">
        <v>0</v>
      </c>
      <c r="T143" s="192">
        <f>S143*H143</f>
        <v>0</v>
      </c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R143" s="193" t="s">
        <v>108</v>
      </c>
      <c r="AT143" s="193" t="s">
        <v>259</v>
      </c>
      <c r="AU143" s="193" t="s">
        <v>82</v>
      </c>
      <c r="AY143" s="19" t="s">
        <v>257</v>
      </c>
      <c r="BE143" s="194">
        <f>IF(N143="základní",J143,0)</f>
        <v>0</v>
      </c>
      <c r="BF143" s="194">
        <f>IF(N143="snížená",J143,0)</f>
        <v>0</v>
      </c>
      <c r="BG143" s="194">
        <f>IF(N143="zákl. přenesená",J143,0)</f>
        <v>0</v>
      </c>
      <c r="BH143" s="194">
        <f>IF(N143="sníž. přenesená",J143,0)</f>
        <v>0</v>
      </c>
      <c r="BI143" s="194">
        <f>IF(N143="nulová",J143,0)</f>
        <v>0</v>
      </c>
      <c r="BJ143" s="19" t="s">
        <v>82</v>
      </c>
      <c r="BK143" s="194">
        <f>ROUND(I143*H143,2)</f>
        <v>0</v>
      </c>
      <c r="BL143" s="19" t="s">
        <v>108</v>
      </c>
      <c r="BM143" s="193" t="s">
        <v>402</v>
      </c>
    </row>
    <row r="144" s="2" customFormat="1">
      <c r="A144" s="38"/>
      <c r="B144" s="39"/>
      <c r="C144" s="38"/>
      <c r="D144" s="196" t="s">
        <v>1062</v>
      </c>
      <c r="E144" s="38"/>
      <c r="F144" s="237" t="s">
        <v>3013</v>
      </c>
      <c r="G144" s="38"/>
      <c r="H144" s="38"/>
      <c r="I144" s="238"/>
      <c r="J144" s="38"/>
      <c r="K144" s="38"/>
      <c r="L144" s="39"/>
      <c r="M144" s="239"/>
      <c r="N144" s="240"/>
      <c r="O144" s="77"/>
      <c r="P144" s="77"/>
      <c r="Q144" s="77"/>
      <c r="R144" s="77"/>
      <c r="S144" s="77"/>
      <c r="T144" s="78"/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T144" s="19" t="s">
        <v>1062</v>
      </c>
      <c r="AU144" s="19" t="s">
        <v>82</v>
      </c>
    </row>
    <row r="145" s="2" customFormat="1" ht="16.5" customHeight="1">
      <c r="A145" s="38"/>
      <c r="B145" s="181"/>
      <c r="C145" s="182" t="s">
        <v>334</v>
      </c>
      <c r="D145" s="182" t="s">
        <v>259</v>
      </c>
      <c r="E145" s="183" t="s">
        <v>3014</v>
      </c>
      <c r="F145" s="184" t="s">
        <v>3015</v>
      </c>
      <c r="G145" s="185" t="s">
        <v>2505</v>
      </c>
      <c r="H145" s="186">
        <v>2</v>
      </c>
      <c r="I145" s="187"/>
      <c r="J145" s="188">
        <f>ROUND(I145*H145,2)</f>
        <v>0</v>
      </c>
      <c r="K145" s="184" t="s">
        <v>2351</v>
      </c>
      <c r="L145" s="39"/>
      <c r="M145" s="189" t="s">
        <v>1</v>
      </c>
      <c r="N145" s="190" t="s">
        <v>40</v>
      </c>
      <c r="O145" s="77"/>
      <c r="P145" s="191">
        <f>O145*H145</f>
        <v>0</v>
      </c>
      <c r="Q145" s="191">
        <v>0</v>
      </c>
      <c r="R145" s="191">
        <f>Q145*H145</f>
        <v>0</v>
      </c>
      <c r="S145" s="191">
        <v>0</v>
      </c>
      <c r="T145" s="192">
        <f>S145*H145</f>
        <v>0</v>
      </c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  <c r="AR145" s="193" t="s">
        <v>108</v>
      </c>
      <c r="AT145" s="193" t="s">
        <v>259</v>
      </c>
      <c r="AU145" s="193" t="s">
        <v>82</v>
      </c>
      <c r="AY145" s="19" t="s">
        <v>257</v>
      </c>
      <c r="BE145" s="194">
        <f>IF(N145="základní",J145,0)</f>
        <v>0</v>
      </c>
      <c r="BF145" s="194">
        <f>IF(N145="snížená",J145,0)</f>
        <v>0</v>
      </c>
      <c r="BG145" s="194">
        <f>IF(N145="zákl. přenesená",J145,0)</f>
        <v>0</v>
      </c>
      <c r="BH145" s="194">
        <f>IF(N145="sníž. přenesená",J145,0)</f>
        <v>0</v>
      </c>
      <c r="BI145" s="194">
        <f>IF(N145="nulová",J145,0)</f>
        <v>0</v>
      </c>
      <c r="BJ145" s="19" t="s">
        <v>82</v>
      </c>
      <c r="BK145" s="194">
        <f>ROUND(I145*H145,2)</f>
        <v>0</v>
      </c>
      <c r="BL145" s="19" t="s">
        <v>108</v>
      </c>
      <c r="BM145" s="193" t="s">
        <v>413</v>
      </c>
    </row>
    <row r="146" s="2" customFormat="1">
      <c r="A146" s="38"/>
      <c r="B146" s="39"/>
      <c r="C146" s="38"/>
      <c r="D146" s="196" t="s">
        <v>1062</v>
      </c>
      <c r="E146" s="38"/>
      <c r="F146" s="237" t="s">
        <v>3016</v>
      </c>
      <c r="G146" s="38"/>
      <c r="H146" s="38"/>
      <c r="I146" s="238"/>
      <c r="J146" s="38"/>
      <c r="K146" s="38"/>
      <c r="L146" s="39"/>
      <c r="M146" s="239"/>
      <c r="N146" s="240"/>
      <c r="O146" s="77"/>
      <c r="P146" s="77"/>
      <c r="Q146" s="77"/>
      <c r="R146" s="77"/>
      <c r="S146" s="77"/>
      <c r="T146" s="78"/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  <c r="AT146" s="19" t="s">
        <v>1062</v>
      </c>
      <c r="AU146" s="19" t="s">
        <v>82</v>
      </c>
    </row>
    <row r="147" s="2" customFormat="1" ht="16.5" customHeight="1">
      <c r="A147" s="38"/>
      <c r="B147" s="181"/>
      <c r="C147" s="182" t="s">
        <v>343</v>
      </c>
      <c r="D147" s="182" t="s">
        <v>259</v>
      </c>
      <c r="E147" s="183" t="s">
        <v>3017</v>
      </c>
      <c r="F147" s="184" t="s">
        <v>3018</v>
      </c>
      <c r="G147" s="185" t="s">
        <v>2505</v>
      </c>
      <c r="H147" s="186">
        <v>1</v>
      </c>
      <c r="I147" s="187"/>
      <c r="J147" s="188">
        <f>ROUND(I147*H147,2)</f>
        <v>0</v>
      </c>
      <c r="K147" s="184" t="s">
        <v>2351</v>
      </c>
      <c r="L147" s="39"/>
      <c r="M147" s="189" t="s">
        <v>1</v>
      </c>
      <c r="N147" s="190" t="s">
        <v>40</v>
      </c>
      <c r="O147" s="77"/>
      <c r="P147" s="191">
        <f>O147*H147</f>
        <v>0</v>
      </c>
      <c r="Q147" s="191">
        <v>0</v>
      </c>
      <c r="R147" s="191">
        <f>Q147*H147</f>
        <v>0</v>
      </c>
      <c r="S147" s="191">
        <v>0</v>
      </c>
      <c r="T147" s="192">
        <f>S147*H147</f>
        <v>0</v>
      </c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  <c r="AR147" s="193" t="s">
        <v>108</v>
      </c>
      <c r="AT147" s="193" t="s">
        <v>259</v>
      </c>
      <c r="AU147" s="193" t="s">
        <v>82</v>
      </c>
      <c r="AY147" s="19" t="s">
        <v>257</v>
      </c>
      <c r="BE147" s="194">
        <f>IF(N147="základní",J147,0)</f>
        <v>0</v>
      </c>
      <c r="BF147" s="194">
        <f>IF(N147="snížená",J147,0)</f>
        <v>0</v>
      </c>
      <c r="BG147" s="194">
        <f>IF(N147="zákl. přenesená",J147,0)</f>
        <v>0</v>
      </c>
      <c r="BH147" s="194">
        <f>IF(N147="sníž. přenesená",J147,0)</f>
        <v>0</v>
      </c>
      <c r="BI147" s="194">
        <f>IF(N147="nulová",J147,0)</f>
        <v>0</v>
      </c>
      <c r="BJ147" s="19" t="s">
        <v>82</v>
      </c>
      <c r="BK147" s="194">
        <f>ROUND(I147*H147,2)</f>
        <v>0</v>
      </c>
      <c r="BL147" s="19" t="s">
        <v>108</v>
      </c>
      <c r="BM147" s="193" t="s">
        <v>427</v>
      </c>
    </row>
    <row r="148" s="2" customFormat="1">
      <c r="A148" s="38"/>
      <c r="B148" s="39"/>
      <c r="C148" s="38"/>
      <c r="D148" s="196" t="s">
        <v>1062</v>
      </c>
      <c r="E148" s="38"/>
      <c r="F148" s="237" t="s">
        <v>3013</v>
      </c>
      <c r="G148" s="38"/>
      <c r="H148" s="38"/>
      <c r="I148" s="238"/>
      <c r="J148" s="38"/>
      <c r="K148" s="38"/>
      <c r="L148" s="39"/>
      <c r="M148" s="239"/>
      <c r="N148" s="240"/>
      <c r="O148" s="77"/>
      <c r="P148" s="77"/>
      <c r="Q148" s="77"/>
      <c r="R148" s="77"/>
      <c r="S148" s="77"/>
      <c r="T148" s="78"/>
      <c r="U148" s="38"/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  <c r="AT148" s="19" t="s">
        <v>1062</v>
      </c>
      <c r="AU148" s="19" t="s">
        <v>82</v>
      </c>
    </row>
    <row r="149" s="2" customFormat="1" ht="16.5" customHeight="1">
      <c r="A149" s="38"/>
      <c r="B149" s="181"/>
      <c r="C149" s="182" t="s">
        <v>350</v>
      </c>
      <c r="D149" s="182" t="s">
        <v>259</v>
      </c>
      <c r="E149" s="183" t="s">
        <v>3019</v>
      </c>
      <c r="F149" s="184" t="s">
        <v>3020</v>
      </c>
      <c r="G149" s="185" t="s">
        <v>2505</v>
      </c>
      <c r="H149" s="186">
        <v>2</v>
      </c>
      <c r="I149" s="187"/>
      <c r="J149" s="188">
        <f>ROUND(I149*H149,2)</f>
        <v>0</v>
      </c>
      <c r="K149" s="184" t="s">
        <v>2351</v>
      </c>
      <c r="L149" s="39"/>
      <c r="M149" s="189" t="s">
        <v>1</v>
      </c>
      <c r="N149" s="190" t="s">
        <v>40</v>
      </c>
      <c r="O149" s="77"/>
      <c r="P149" s="191">
        <f>O149*H149</f>
        <v>0</v>
      </c>
      <c r="Q149" s="191">
        <v>0</v>
      </c>
      <c r="R149" s="191">
        <f>Q149*H149</f>
        <v>0</v>
      </c>
      <c r="S149" s="191">
        <v>0</v>
      </c>
      <c r="T149" s="192">
        <f>S149*H149</f>
        <v>0</v>
      </c>
      <c r="U149" s="38"/>
      <c r="V149" s="38"/>
      <c r="W149" s="38"/>
      <c r="X149" s="38"/>
      <c r="Y149" s="38"/>
      <c r="Z149" s="38"/>
      <c r="AA149" s="38"/>
      <c r="AB149" s="38"/>
      <c r="AC149" s="38"/>
      <c r="AD149" s="38"/>
      <c r="AE149" s="38"/>
      <c r="AR149" s="193" t="s">
        <v>108</v>
      </c>
      <c r="AT149" s="193" t="s">
        <v>259</v>
      </c>
      <c r="AU149" s="193" t="s">
        <v>82</v>
      </c>
      <c r="AY149" s="19" t="s">
        <v>257</v>
      </c>
      <c r="BE149" s="194">
        <f>IF(N149="základní",J149,0)</f>
        <v>0</v>
      </c>
      <c r="BF149" s="194">
        <f>IF(N149="snížená",J149,0)</f>
        <v>0</v>
      </c>
      <c r="BG149" s="194">
        <f>IF(N149="zákl. přenesená",J149,0)</f>
        <v>0</v>
      </c>
      <c r="BH149" s="194">
        <f>IF(N149="sníž. přenesená",J149,0)</f>
        <v>0</v>
      </c>
      <c r="BI149" s="194">
        <f>IF(N149="nulová",J149,0)</f>
        <v>0</v>
      </c>
      <c r="BJ149" s="19" t="s">
        <v>82</v>
      </c>
      <c r="BK149" s="194">
        <f>ROUND(I149*H149,2)</f>
        <v>0</v>
      </c>
      <c r="BL149" s="19" t="s">
        <v>108</v>
      </c>
      <c r="BM149" s="193" t="s">
        <v>439</v>
      </c>
    </row>
    <row r="150" s="2" customFormat="1">
      <c r="A150" s="38"/>
      <c r="B150" s="39"/>
      <c r="C150" s="38"/>
      <c r="D150" s="196" t="s">
        <v>1062</v>
      </c>
      <c r="E150" s="38"/>
      <c r="F150" s="237" t="s">
        <v>3016</v>
      </c>
      <c r="G150" s="38"/>
      <c r="H150" s="38"/>
      <c r="I150" s="238"/>
      <c r="J150" s="38"/>
      <c r="K150" s="38"/>
      <c r="L150" s="39"/>
      <c r="M150" s="239"/>
      <c r="N150" s="240"/>
      <c r="O150" s="77"/>
      <c r="P150" s="77"/>
      <c r="Q150" s="77"/>
      <c r="R150" s="77"/>
      <c r="S150" s="77"/>
      <c r="T150" s="78"/>
      <c r="U150" s="38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  <c r="AT150" s="19" t="s">
        <v>1062</v>
      </c>
      <c r="AU150" s="19" t="s">
        <v>82</v>
      </c>
    </row>
    <row r="151" s="2" customFormat="1" ht="21.75" customHeight="1">
      <c r="A151" s="38"/>
      <c r="B151" s="181"/>
      <c r="C151" s="182" t="s">
        <v>8</v>
      </c>
      <c r="D151" s="182" t="s">
        <v>259</v>
      </c>
      <c r="E151" s="183" t="s">
        <v>3021</v>
      </c>
      <c r="F151" s="184" t="s">
        <v>3022</v>
      </c>
      <c r="G151" s="185" t="s">
        <v>416</v>
      </c>
      <c r="H151" s="186">
        <v>1</v>
      </c>
      <c r="I151" s="187"/>
      <c r="J151" s="188">
        <f>ROUND(I151*H151,2)</f>
        <v>0</v>
      </c>
      <c r="K151" s="184" t="s">
        <v>2351</v>
      </c>
      <c r="L151" s="39"/>
      <c r="M151" s="189" t="s">
        <v>1</v>
      </c>
      <c r="N151" s="190" t="s">
        <v>40</v>
      </c>
      <c r="O151" s="77"/>
      <c r="P151" s="191">
        <f>O151*H151</f>
        <v>0</v>
      </c>
      <c r="Q151" s="191">
        <v>0</v>
      </c>
      <c r="R151" s="191">
        <f>Q151*H151</f>
        <v>0</v>
      </c>
      <c r="S151" s="191">
        <v>0</v>
      </c>
      <c r="T151" s="192">
        <f>S151*H151</f>
        <v>0</v>
      </c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  <c r="AR151" s="193" t="s">
        <v>108</v>
      </c>
      <c r="AT151" s="193" t="s">
        <v>259</v>
      </c>
      <c r="AU151" s="193" t="s">
        <v>82</v>
      </c>
      <c r="AY151" s="19" t="s">
        <v>257</v>
      </c>
      <c r="BE151" s="194">
        <f>IF(N151="základní",J151,0)</f>
        <v>0</v>
      </c>
      <c r="BF151" s="194">
        <f>IF(N151="snížená",J151,0)</f>
        <v>0</v>
      </c>
      <c r="BG151" s="194">
        <f>IF(N151="zákl. přenesená",J151,0)</f>
        <v>0</v>
      </c>
      <c r="BH151" s="194">
        <f>IF(N151="sníž. přenesená",J151,0)</f>
        <v>0</v>
      </c>
      <c r="BI151" s="194">
        <f>IF(N151="nulová",J151,0)</f>
        <v>0</v>
      </c>
      <c r="BJ151" s="19" t="s">
        <v>82</v>
      </c>
      <c r="BK151" s="194">
        <f>ROUND(I151*H151,2)</f>
        <v>0</v>
      </c>
      <c r="BL151" s="19" t="s">
        <v>108</v>
      </c>
      <c r="BM151" s="193" t="s">
        <v>450</v>
      </c>
    </row>
    <row r="152" s="2" customFormat="1">
      <c r="A152" s="38"/>
      <c r="B152" s="39"/>
      <c r="C152" s="38"/>
      <c r="D152" s="196" t="s">
        <v>1062</v>
      </c>
      <c r="E152" s="38"/>
      <c r="F152" s="237" t="s">
        <v>3013</v>
      </c>
      <c r="G152" s="38"/>
      <c r="H152" s="38"/>
      <c r="I152" s="238"/>
      <c r="J152" s="38"/>
      <c r="K152" s="38"/>
      <c r="L152" s="39"/>
      <c r="M152" s="239"/>
      <c r="N152" s="240"/>
      <c r="O152" s="77"/>
      <c r="P152" s="77"/>
      <c r="Q152" s="77"/>
      <c r="R152" s="77"/>
      <c r="S152" s="77"/>
      <c r="T152" s="78"/>
      <c r="U152" s="38"/>
      <c r="V152" s="38"/>
      <c r="W152" s="38"/>
      <c r="X152" s="38"/>
      <c r="Y152" s="38"/>
      <c r="Z152" s="38"/>
      <c r="AA152" s="38"/>
      <c r="AB152" s="38"/>
      <c r="AC152" s="38"/>
      <c r="AD152" s="38"/>
      <c r="AE152" s="38"/>
      <c r="AT152" s="19" t="s">
        <v>1062</v>
      </c>
      <c r="AU152" s="19" t="s">
        <v>82</v>
      </c>
    </row>
    <row r="153" s="2" customFormat="1" ht="16.5" customHeight="1">
      <c r="A153" s="38"/>
      <c r="B153" s="181"/>
      <c r="C153" s="182" t="s">
        <v>364</v>
      </c>
      <c r="D153" s="182" t="s">
        <v>259</v>
      </c>
      <c r="E153" s="183" t="s">
        <v>3023</v>
      </c>
      <c r="F153" s="184" t="s">
        <v>3024</v>
      </c>
      <c r="G153" s="185" t="s">
        <v>2505</v>
      </c>
      <c r="H153" s="186">
        <v>2</v>
      </c>
      <c r="I153" s="187"/>
      <c r="J153" s="188">
        <f>ROUND(I153*H153,2)</f>
        <v>0</v>
      </c>
      <c r="K153" s="184" t="s">
        <v>2351</v>
      </c>
      <c r="L153" s="39"/>
      <c r="M153" s="189" t="s">
        <v>1</v>
      </c>
      <c r="N153" s="190" t="s">
        <v>40</v>
      </c>
      <c r="O153" s="77"/>
      <c r="P153" s="191">
        <f>O153*H153</f>
        <v>0</v>
      </c>
      <c r="Q153" s="191">
        <v>0</v>
      </c>
      <c r="R153" s="191">
        <f>Q153*H153</f>
        <v>0</v>
      </c>
      <c r="S153" s="191">
        <v>0</v>
      </c>
      <c r="T153" s="192">
        <f>S153*H153</f>
        <v>0</v>
      </c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  <c r="AR153" s="193" t="s">
        <v>108</v>
      </c>
      <c r="AT153" s="193" t="s">
        <v>259</v>
      </c>
      <c r="AU153" s="193" t="s">
        <v>82</v>
      </c>
      <c r="AY153" s="19" t="s">
        <v>257</v>
      </c>
      <c r="BE153" s="194">
        <f>IF(N153="základní",J153,0)</f>
        <v>0</v>
      </c>
      <c r="BF153" s="194">
        <f>IF(N153="snížená",J153,0)</f>
        <v>0</v>
      </c>
      <c r="BG153" s="194">
        <f>IF(N153="zákl. přenesená",J153,0)</f>
        <v>0</v>
      </c>
      <c r="BH153" s="194">
        <f>IF(N153="sníž. přenesená",J153,0)</f>
        <v>0</v>
      </c>
      <c r="BI153" s="194">
        <f>IF(N153="nulová",J153,0)</f>
        <v>0</v>
      </c>
      <c r="BJ153" s="19" t="s">
        <v>82</v>
      </c>
      <c r="BK153" s="194">
        <f>ROUND(I153*H153,2)</f>
        <v>0</v>
      </c>
      <c r="BL153" s="19" t="s">
        <v>108</v>
      </c>
      <c r="BM153" s="193" t="s">
        <v>462</v>
      </c>
    </row>
    <row r="154" s="2" customFormat="1">
      <c r="A154" s="38"/>
      <c r="B154" s="39"/>
      <c r="C154" s="38"/>
      <c r="D154" s="196" t="s">
        <v>1062</v>
      </c>
      <c r="E154" s="38"/>
      <c r="F154" s="237" t="s">
        <v>3016</v>
      </c>
      <c r="G154" s="38"/>
      <c r="H154" s="38"/>
      <c r="I154" s="238"/>
      <c r="J154" s="38"/>
      <c r="K154" s="38"/>
      <c r="L154" s="39"/>
      <c r="M154" s="239"/>
      <c r="N154" s="240"/>
      <c r="O154" s="77"/>
      <c r="P154" s="77"/>
      <c r="Q154" s="77"/>
      <c r="R154" s="77"/>
      <c r="S154" s="77"/>
      <c r="T154" s="78"/>
      <c r="U154" s="38"/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  <c r="AT154" s="19" t="s">
        <v>1062</v>
      </c>
      <c r="AU154" s="19" t="s">
        <v>82</v>
      </c>
    </row>
    <row r="155" s="2" customFormat="1" ht="16.5" customHeight="1">
      <c r="A155" s="38"/>
      <c r="B155" s="181"/>
      <c r="C155" s="182" t="s">
        <v>368</v>
      </c>
      <c r="D155" s="182" t="s">
        <v>259</v>
      </c>
      <c r="E155" s="183" t="s">
        <v>3025</v>
      </c>
      <c r="F155" s="184" t="s">
        <v>3026</v>
      </c>
      <c r="G155" s="185" t="s">
        <v>416</v>
      </c>
      <c r="H155" s="186">
        <v>1</v>
      </c>
      <c r="I155" s="187"/>
      <c r="J155" s="188">
        <f>ROUND(I155*H155,2)</f>
        <v>0</v>
      </c>
      <c r="K155" s="184" t="s">
        <v>2351</v>
      </c>
      <c r="L155" s="39"/>
      <c r="M155" s="189" t="s">
        <v>1</v>
      </c>
      <c r="N155" s="190" t="s">
        <v>40</v>
      </c>
      <c r="O155" s="77"/>
      <c r="P155" s="191">
        <f>O155*H155</f>
        <v>0</v>
      </c>
      <c r="Q155" s="191">
        <v>0</v>
      </c>
      <c r="R155" s="191">
        <f>Q155*H155</f>
        <v>0</v>
      </c>
      <c r="S155" s="191">
        <v>0</v>
      </c>
      <c r="T155" s="192">
        <f>S155*H155</f>
        <v>0</v>
      </c>
      <c r="U155" s="38"/>
      <c r="V155" s="38"/>
      <c r="W155" s="38"/>
      <c r="X155" s="38"/>
      <c r="Y155" s="38"/>
      <c r="Z155" s="38"/>
      <c r="AA155" s="38"/>
      <c r="AB155" s="38"/>
      <c r="AC155" s="38"/>
      <c r="AD155" s="38"/>
      <c r="AE155" s="38"/>
      <c r="AR155" s="193" t="s">
        <v>108</v>
      </c>
      <c r="AT155" s="193" t="s">
        <v>259</v>
      </c>
      <c r="AU155" s="193" t="s">
        <v>82</v>
      </c>
      <c r="AY155" s="19" t="s">
        <v>257</v>
      </c>
      <c r="BE155" s="194">
        <f>IF(N155="základní",J155,0)</f>
        <v>0</v>
      </c>
      <c r="BF155" s="194">
        <f>IF(N155="snížená",J155,0)</f>
        <v>0</v>
      </c>
      <c r="BG155" s="194">
        <f>IF(N155="zákl. přenesená",J155,0)</f>
        <v>0</v>
      </c>
      <c r="BH155" s="194">
        <f>IF(N155="sníž. přenesená",J155,0)</f>
        <v>0</v>
      </c>
      <c r="BI155" s="194">
        <f>IF(N155="nulová",J155,0)</f>
        <v>0</v>
      </c>
      <c r="BJ155" s="19" t="s">
        <v>82</v>
      </c>
      <c r="BK155" s="194">
        <f>ROUND(I155*H155,2)</f>
        <v>0</v>
      </c>
      <c r="BL155" s="19" t="s">
        <v>108</v>
      </c>
      <c r="BM155" s="193" t="s">
        <v>476</v>
      </c>
    </row>
    <row r="156" s="2" customFormat="1">
      <c r="A156" s="38"/>
      <c r="B156" s="39"/>
      <c r="C156" s="38"/>
      <c r="D156" s="196" t="s">
        <v>1062</v>
      </c>
      <c r="E156" s="38"/>
      <c r="F156" s="237" t="s">
        <v>3013</v>
      </c>
      <c r="G156" s="38"/>
      <c r="H156" s="38"/>
      <c r="I156" s="238"/>
      <c r="J156" s="38"/>
      <c r="K156" s="38"/>
      <c r="L156" s="39"/>
      <c r="M156" s="239"/>
      <c r="N156" s="240"/>
      <c r="O156" s="77"/>
      <c r="P156" s="77"/>
      <c r="Q156" s="77"/>
      <c r="R156" s="77"/>
      <c r="S156" s="77"/>
      <c r="T156" s="78"/>
      <c r="U156" s="38"/>
      <c r="V156" s="38"/>
      <c r="W156" s="38"/>
      <c r="X156" s="38"/>
      <c r="Y156" s="38"/>
      <c r="Z156" s="38"/>
      <c r="AA156" s="38"/>
      <c r="AB156" s="38"/>
      <c r="AC156" s="38"/>
      <c r="AD156" s="38"/>
      <c r="AE156" s="38"/>
      <c r="AT156" s="19" t="s">
        <v>1062</v>
      </c>
      <c r="AU156" s="19" t="s">
        <v>82</v>
      </c>
    </row>
    <row r="157" s="2" customFormat="1" ht="16.5" customHeight="1">
      <c r="A157" s="38"/>
      <c r="B157" s="181"/>
      <c r="C157" s="182" t="s">
        <v>374</v>
      </c>
      <c r="D157" s="182" t="s">
        <v>259</v>
      </c>
      <c r="E157" s="183" t="s">
        <v>3027</v>
      </c>
      <c r="F157" s="184" t="s">
        <v>3028</v>
      </c>
      <c r="G157" s="185" t="s">
        <v>416</v>
      </c>
      <c r="H157" s="186">
        <v>1</v>
      </c>
      <c r="I157" s="187"/>
      <c r="J157" s="188">
        <f>ROUND(I157*H157,2)</f>
        <v>0</v>
      </c>
      <c r="K157" s="184" t="s">
        <v>2351</v>
      </c>
      <c r="L157" s="39"/>
      <c r="M157" s="189" t="s">
        <v>1</v>
      </c>
      <c r="N157" s="190" t="s">
        <v>40</v>
      </c>
      <c r="O157" s="77"/>
      <c r="P157" s="191">
        <f>O157*H157</f>
        <v>0</v>
      </c>
      <c r="Q157" s="191">
        <v>0</v>
      </c>
      <c r="R157" s="191">
        <f>Q157*H157</f>
        <v>0</v>
      </c>
      <c r="S157" s="191">
        <v>0</v>
      </c>
      <c r="T157" s="192">
        <f>S157*H157</f>
        <v>0</v>
      </c>
      <c r="U157" s="38"/>
      <c r="V157" s="38"/>
      <c r="W157" s="38"/>
      <c r="X157" s="38"/>
      <c r="Y157" s="38"/>
      <c r="Z157" s="38"/>
      <c r="AA157" s="38"/>
      <c r="AB157" s="38"/>
      <c r="AC157" s="38"/>
      <c r="AD157" s="38"/>
      <c r="AE157" s="38"/>
      <c r="AR157" s="193" t="s">
        <v>108</v>
      </c>
      <c r="AT157" s="193" t="s">
        <v>259</v>
      </c>
      <c r="AU157" s="193" t="s">
        <v>82</v>
      </c>
      <c r="AY157" s="19" t="s">
        <v>257</v>
      </c>
      <c r="BE157" s="194">
        <f>IF(N157="základní",J157,0)</f>
        <v>0</v>
      </c>
      <c r="BF157" s="194">
        <f>IF(N157="snížená",J157,0)</f>
        <v>0</v>
      </c>
      <c r="BG157" s="194">
        <f>IF(N157="zákl. přenesená",J157,0)</f>
        <v>0</v>
      </c>
      <c r="BH157" s="194">
        <f>IF(N157="sníž. přenesená",J157,0)</f>
        <v>0</v>
      </c>
      <c r="BI157" s="194">
        <f>IF(N157="nulová",J157,0)</f>
        <v>0</v>
      </c>
      <c r="BJ157" s="19" t="s">
        <v>82</v>
      </c>
      <c r="BK157" s="194">
        <f>ROUND(I157*H157,2)</f>
        <v>0</v>
      </c>
      <c r="BL157" s="19" t="s">
        <v>108</v>
      </c>
      <c r="BM157" s="193" t="s">
        <v>490</v>
      </c>
    </row>
    <row r="158" s="2" customFormat="1">
      <c r="A158" s="38"/>
      <c r="B158" s="39"/>
      <c r="C158" s="38"/>
      <c r="D158" s="196" t="s">
        <v>1062</v>
      </c>
      <c r="E158" s="38"/>
      <c r="F158" s="237" t="s">
        <v>3013</v>
      </c>
      <c r="G158" s="38"/>
      <c r="H158" s="38"/>
      <c r="I158" s="238"/>
      <c r="J158" s="38"/>
      <c r="K158" s="38"/>
      <c r="L158" s="39"/>
      <c r="M158" s="247"/>
      <c r="N158" s="248"/>
      <c r="O158" s="243"/>
      <c r="P158" s="243"/>
      <c r="Q158" s="243"/>
      <c r="R158" s="243"/>
      <c r="S158" s="243"/>
      <c r="T158" s="249"/>
      <c r="U158" s="38"/>
      <c r="V158" s="38"/>
      <c r="W158" s="38"/>
      <c r="X158" s="38"/>
      <c r="Y158" s="38"/>
      <c r="Z158" s="38"/>
      <c r="AA158" s="38"/>
      <c r="AB158" s="38"/>
      <c r="AC158" s="38"/>
      <c r="AD158" s="38"/>
      <c r="AE158" s="38"/>
      <c r="AT158" s="19" t="s">
        <v>1062</v>
      </c>
      <c r="AU158" s="19" t="s">
        <v>82</v>
      </c>
    </row>
    <row r="159" s="2" customFormat="1" ht="6.96" customHeight="1">
      <c r="A159" s="38"/>
      <c r="B159" s="60"/>
      <c r="C159" s="61"/>
      <c r="D159" s="61"/>
      <c r="E159" s="61"/>
      <c r="F159" s="61"/>
      <c r="G159" s="61"/>
      <c r="H159" s="61"/>
      <c r="I159" s="61"/>
      <c r="J159" s="61"/>
      <c r="K159" s="61"/>
      <c r="L159" s="39"/>
      <c r="M159" s="38"/>
      <c r="O159" s="38"/>
      <c r="P159" s="38"/>
      <c r="Q159" s="38"/>
      <c r="R159" s="38"/>
      <c r="S159" s="38"/>
      <c r="T159" s="38"/>
      <c r="U159" s="38"/>
      <c r="V159" s="38"/>
      <c r="W159" s="38"/>
      <c r="X159" s="38"/>
      <c r="Y159" s="38"/>
      <c r="Z159" s="38"/>
      <c r="AA159" s="38"/>
      <c r="AB159" s="38"/>
      <c r="AC159" s="38"/>
      <c r="AD159" s="38"/>
      <c r="AE159" s="38"/>
    </row>
  </sheetData>
  <autoFilter ref="C124:K158"/>
  <mergeCells count="15">
    <mergeCell ref="E7:H7"/>
    <mergeCell ref="E11:H11"/>
    <mergeCell ref="E9:H9"/>
    <mergeCell ref="E13:H13"/>
    <mergeCell ref="E22:H22"/>
    <mergeCell ref="E31:H31"/>
    <mergeCell ref="E85:H85"/>
    <mergeCell ref="E89:H89"/>
    <mergeCell ref="E87:H87"/>
    <mergeCell ref="E91:H91"/>
    <mergeCell ref="E111:H111"/>
    <mergeCell ref="E115:H115"/>
    <mergeCell ref="E113:H113"/>
    <mergeCell ref="E117:H117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7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8" t="s">
        <v>5</v>
      </c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112</v>
      </c>
    </row>
    <row r="3" s="1" customFormat="1" ht="6.96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2"/>
      <c r="AT3" s="19" t="s">
        <v>85</v>
      </c>
    </row>
    <row r="4" s="1" customFormat="1" ht="24.96" customHeight="1">
      <c r="B4" s="22"/>
      <c r="D4" s="23" t="s">
        <v>198</v>
      </c>
      <c r="L4" s="22"/>
      <c r="M4" s="130" t="s">
        <v>10</v>
      </c>
      <c r="AT4" s="19" t="s">
        <v>3</v>
      </c>
    </row>
    <row r="5" s="1" customFormat="1" ht="6.96" customHeight="1">
      <c r="B5" s="22"/>
      <c r="L5" s="22"/>
    </row>
    <row r="6" s="1" customFormat="1" ht="12" customHeight="1">
      <c r="B6" s="22"/>
      <c r="D6" s="32" t="s">
        <v>16</v>
      </c>
      <c r="L6" s="22"/>
    </row>
    <row r="7" s="1" customFormat="1" ht="16.5" customHeight="1">
      <c r="B7" s="22"/>
      <c r="E7" s="131" t="str">
        <f>'Rekapitulace stavby'!K6</f>
        <v>FNOL Novostavba Pavilonu B</v>
      </c>
      <c r="F7" s="32"/>
      <c r="G7" s="32"/>
      <c r="H7" s="32"/>
      <c r="L7" s="22"/>
    </row>
    <row r="8">
      <c r="B8" s="22"/>
      <c r="D8" s="32" t="s">
        <v>199</v>
      </c>
      <c r="L8" s="22"/>
    </row>
    <row r="9" s="1" customFormat="1" ht="16.5" customHeight="1">
      <c r="B9" s="22"/>
      <c r="E9" s="131" t="s">
        <v>200</v>
      </c>
      <c r="F9" s="1"/>
      <c r="G9" s="1"/>
      <c r="H9" s="1"/>
      <c r="L9" s="22"/>
    </row>
    <row r="10" s="1" customFormat="1" ht="12" customHeight="1">
      <c r="B10" s="22"/>
      <c r="D10" s="32" t="s">
        <v>201</v>
      </c>
      <c r="L10" s="22"/>
    </row>
    <row r="11" s="2" customFormat="1" ht="16.5" customHeight="1">
      <c r="A11" s="38"/>
      <c r="B11" s="39"/>
      <c r="C11" s="38"/>
      <c r="D11" s="38"/>
      <c r="E11" s="132" t="s">
        <v>202</v>
      </c>
      <c r="F11" s="38"/>
      <c r="G11" s="38"/>
      <c r="H11" s="38"/>
      <c r="I11" s="38"/>
      <c r="J11" s="38"/>
      <c r="K11" s="38"/>
      <c r="L11" s="55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</row>
    <row r="12" s="2" customFormat="1" ht="12" customHeight="1">
      <c r="A12" s="38"/>
      <c r="B12" s="39"/>
      <c r="C12" s="38"/>
      <c r="D12" s="32" t="s">
        <v>2982</v>
      </c>
      <c r="E12" s="38"/>
      <c r="F12" s="38"/>
      <c r="G12" s="38"/>
      <c r="H12" s="38"/>
      <c r="I12" s="38"/>
      <c r="J12" s="38"/>
      <c r="K12" s="38"/>
      <c r="L12" s="55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</row>
    <row r="13" s="2" customFormat="1" ht="16.5" customHeight="1">
      <c r="A13" s="38"/>
      <c r="B13" s="39"/>
      <c r="C13" s="38"/>
      <c r="D13" s="38"/>
      <c r="E13" s="67" t="s">
        <v>3029</v>
      </c>
      <c r="F13" s="38"/>
      <c r="G13" s="38"/>
      <c r="H13" s="38"/>
      <c r="I13" s="38"/>
      <c r="J13" s="38"/>
      <c r="K13" s="38"/>
      <c r="L13" s="55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="2" customFormat="1">
      <c r="A14" s="38"/>
      <c r="B14" s="39"/>
      <c r="C14" s="38"/>
      <c r="D14" s="38"/>
      <c r="E14" s="38"/>
      <c r="F14" s="38"/>
      <c r="G14" s="38"/>
      <c r="H14" s="38"/>
      <c r="I14" s="38"/>
      <c r="J14" s="38"/>
      <c r="K14" s="38"/>
      <c r="L14" s="55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="2" customFormat="1" ht="12" customHeight="1">
      <c r="A15" s="38"/>
      <c r="B15" s="39"/>
      <c r="C15" s="38"/>
      <c r="D15" s="32" t="s">
        <v>18</v>
      </c>
      <c r="E15" s="38"/>
      <c r="F15" s="27" t="s">
        <v>1</v>
      </c>
      <c r="G15" s="38"/>
      <c r="H15" s="38"/>
      <c r="I15" s="32" t="s">
        <v>19</v>
      </c>
      <c r="J15" s="27" t="s">
        <v>1</v>
      </c>
      <c r="K15" s="38"/>
      <c r="L15" s="55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6" s="2" customFormat="1" ht="12" customHeight="1">
      <c r="A16" s="38"/>
      <c r="B16" s="39"/>
      <c r="C16" s="38"/>
      <c r="D16" s="32" t="s">
        <v>20</v>
      </c>
      <c r="E16" s="38"/>
      <c r="F16" s="27" t="s">
        <v>21</v>
      </c>
      <c r="G16" s="38"/>
      <c r="H16" s="38"/>
      <c r="I16" s="32" t="s">
        <v>22</v>
      </c>
      <c r="J16" s="69" t="str">
        <f>'Rekapitulace stavby'!AN8</f>
        <v>8. 4. 2023</v>
      </c>
      <c r="K16" s="38"/>
      <c r="L16" s="55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</row>
    <row r="17" s="2" customFormat="1" ht="10.8" customHeight="1">
      <c r="A17" s="38"/>
      <c r="B17" s="39"/>
      <c r="C17" s="38"/>
      <c r="D17" s="38"/>
      <c r="E17" s="38"/>
      <c r="F17" s="38"/>
      <c r="G17" s="38"/>
      <c r="H17" s="38"/>
      <c r="I17" s="38"/>
      <c r="J17" s="38"/>
      <c r="K17" s="38"/>
      <c r="L17" s="55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</row>
    <row r="18" s="2" customFormat="1" ht="12" customHeight="1">
      <c r="A18" s="38"/>
      <c r="B18" s="39"/>
      <c r="C18" s="38"/>
      <c r="D18" s="32" t="s">
        <v>24</v>
      </c>
      <c r="E18" s="38"/>
      <c r="F18" s="38"/>
      <c r="G18" s="38"/>
      <c r="H18" s="38"/>
      <c r="I18" s="32" t="s">
        <v>25</v>
      </c>
      <c r="J18" s="27" t="s">
        <v>1</v>
      </c>
      <c r="K18" s="38"/>
      <c r="L18" s="55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</row>
    <row r="19" s="2" customFormat="1" ht="18" customHeight="1">
      <c r="A19" s="38"/>
      <c r="B19" s="39"/>
      <c r="C19" s="38"/>
      <c r="D19" s="38"/>
      <c r="E19" s="27" t="s">
        <v>26</v>
      </c>
      <c r="F19" s="38"/>
      <c r="G19" s="38"/>
      <c r="H19" s="38"/>
      <c r="I19" s="32" t="s">
        <v>27</v>
      </c>
      <c r="J19" s="27" t="s">
        <v>1</v>
      </c>
      <c r="K19" s="38"/>
      <c r="L19" s="55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</row>
    <row r="20" s="2" customFormat="1" ht="6.96" customHeight="1">
      <c r="A20" s="38"/>
      <c r="B20" s="39"/>
      <c r="C20" s="38"/>
      <c r="D20" s="38"/>
      <c r="E20" s="38"/>
      <c r="F20" s="38"/>
      <c r="G20" s="38"/>
      <c r="H20" s="38"/>
      <c r="I20" s="38"/>
      <c r="J20" s="38"/>
      <c r="K20" s="38"/>
      <c r="L20" s="55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</row>
    <row r="21" s="2" customFormat="1" ht="12" customHeight="1">
      <c r="A21" s="38"/>
      <c r="B21" s="39"/>
      <c r="C21" s="38"/>
      <c r="D21" s="32" t="s">
        <v>28</v>
      </c>
      <c r="E21" s="38"/>
      <c r="F21" s="38"/>
      <c r="G21" s="38"/>
      <c r="H21" s="38"/>
      <c r="I21" s="32" t="s">
        <v>25</v>
      </c>
      <c r="J21" s="33" t="str">
        <f>'Rekapitulace stavby'!AN13</f>
        <v>Vyplň údaj</v>
      </c>
      <c r="K21" s="38"/>
      <c r="L21" s="55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</row>
    <row r="22" s="2" customFormat="1" ht="18" customHeight="1">
      <c r="A22" s="38"/>
      <c r="B22" s="39"/>
      <c r="C22" s="38"/>
      <c r="D22" s="38"/>
      <c r="E22" s="33" t="str">
        <f>'Rekapitulace stavby'!E14</f>
        <v>Vyplň údaj</v>
      </c>
      <c r="F22" s="27"/>
      <c r="G22" s="27"/>
      <c r="H22" s="27"/>
      <c r="I22" s="32" t="s">
        <v>27</v>
      </c>
      <c r="J22" s="33" t="str">
        <f>'Rekapitulace stavby'!AN14</f>
        <v>Vyplň údaj</v>
      </c>
      <c r="K22" s="38"/>
      <c r="L22" s="55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</row>
    <row r="23" s="2" customFormat="1" ht="6.96" customHeight="1">
      <c r="A23" s="38"/>
      <c r="B23" s="39"/>
      <c r="C23" s="38"/>
      <c r="D23" s="38"/>
      <c r="E23" s="38"/>
      <c r="F23" s="38"/>
      <c r="G23" s="38"/>
      <c r="H23" s="38"/>
      <c r="I23" s="38"/>
      <c r="J23" s="38"/>
      <c r="K23" s="38"/>
      <c r="L23" s="55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</row>
    <row r="24" s="2" customFormat="1" ht="12" customHeight="1">
      <c r="A24" s="38"/>
      <c r="B24" s="39"/>
      <c r="C24" s="38"/>
      <c r="D24" s="32" t="s">
        <v>30</v>
      </c>
      <c r="E24" s="38"/>
      <c r="F24" s="38"/>
      <c r="G24" s="38"/>
      <c r="H24" s="38"/>
      <c r="I24" s="32" t="s">
        <v>25</v>
      </c>
      <c r="J24" s="27" t="s">
        <v>1</v>
      </c>
      <c r="K24" s="38"/>
      <c r="L24" s="55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</row>
    <row r="25" s="2" customFormat="1" ht="18" customHeight="1">
      <c r="A25" s="38"/>
      <c r="B25" s="39"/>
      <c r="C25" s="38"/>
      <c r="D25" s="38"/>
      <c r="E25" s="27" t="s">
        <v>31</v>
      </c>
      <c r="F25" s="38"/>
      <c r="G25" s="38"/>
      <c r="H25" s="38"/>
      <c r="I25" s="32" t="s">
        <v>27</v>
      </c>
      <c r="J25" s="27" t="s">
        <v>1</v>
      </c>
      <c r="K25" s="38"/>
      <c r="L25" s="55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</row>
    <row r="26" s="2" customFormat="1" ht="6.96" customHeight="1">
      <c r="A26" s="38"/>
      <c r="B26" s="39"/>
      <c r="C26" s="38"/>
      <c r="D26" s="38"/>
      <c r="E26" s="38"/>
      <c r="F26" s="38"/>
      <c r="G26" s="38"/>
      <c r="H26" s="38"/>
      <c r="I26" s="38"/>
      <c r="J26" s="38"/>
      <c r="K26" s="38"/>
      <c r="L26" s="55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="2" customFormat="1" ht="12" customHeight="1">
      <c r="A27" s="38"/>
      <c r="B27" s="39"/>
      <c r="C27" s="38"/>
      <c r="D27" s="32" t="s">
        <v>33</v>
      </c>
      <c r="E27" s="38"/>
      <c r="F27" s="38"/>
      <c r="G27" s="38"/>
      <c r="H27" s="38"/>
      <c r="I27" s="32" t="s">
        <v>25</v>
      </c>
      <c r="J27" s="27" t="str">
        <f>IF('Rekapitulace stavby'!AN19="","",'Rekapitulace stavby'!AN19)</f>
        <v/>
      </c>
      <c r="K27" s="38"/>
      <c r="L27" s="55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</row>
    <row r="28" s="2" customFormat="1" ht="18" customHeight="1">
      <c r="A28" s="38"/>
      <c r="B28" s="39"/>
      <c r="C28" s="38"/>
      <c r="D28" s="38"/>
      <c r="E28" s="27" t="str">
        <f>IF('Rekapitulace stavby'!E20="","",'Rekapitulace stavby'!E20)</f>
        <v xml:space="preserve"> </v>
      </c>
      <c r="F28" s="38"/>
      <c r="G28" s="38"/>
      <c r="H28" s="38"/>
      <c r="I28" s="32" t="s">
        <v>27</v>
      </c>
      <c r="J28" s="27" t="str">
        <f>IF('Rekapitulace stavby'!AN20="","",'Rekapitulace stavby'!AN20)</f>
        <v/>
      </c>
      <c r="K28" s="38"/>
      <c r="L28" s="55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="2" customFormat="1" ht="6.96" customHeight="1">
      <c r="A29" s="38"/>
      <c r="B29" s="39"/>
      <c r="C29" s="38"/>
      <c r="D29" s="38"/>
      <c r="E29" s="38"/>
      <c r="F29" s="38"/>
      <c r="G29" s="38"/>
      <c r="H29" s="38"/>
      <c r="I29" s="38"/>
      <c r="J29" s="38"/>
      <c r="K29" s="38"/>
      <c r="L29" s="55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</row>
    <row r="30" s="2" customFormat="1" ht="12" customHeight="1">
      <c r="A30" s="38"/>
      <c r="B30" s="39"/>
      <c r="C30" s="38"/>
      <c r="D30" s="32" t="s">
        <v>34</v>
      </c>
      <c r="E30" s="38"/>
      <c r="F30" s="38"/>
      <c r="G30" s="38"/>
      <c r="H30" s="38"/>
      <c r="I30" s="38"/>
      <c r="J30" s="38"/>
      <c r="K30" s="38"/>
      <c r="L30" s="55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="8" customFormat="1" ht="16.5" customHeight="1">
      <c r="A31" s="133"/>
      <c r="B31" s="134"/>
      <c r="C31" s="133"/>
      <c r="D31" s="133"/>
      <c r="E31" s="36" t="s">
        <v>1</v>
      </c>
      <c r="F31" s="36"/>
      <c r="G31" s="36"/>
      <c r="H31" s="36"/>
      <c r="I31" s="133"/>
      <c r="J31" s="133"/>
      <c r="K31" s="133"/>
      <c r="L31" s="135"/>
      <c r="S31" s="133"/>
      <c r="T31" s="133"/>
      <c r="U31" s="133"/>
      <c r="V31" s="133"/>
      <c r="W31" s="133"/>
      <c r="X31" s="133"/>
      <c r="Y31" s="133"/>
      <c r="Z31" s="133"/>
      <c r="AA31" s="133"/>
      <c r="AB31" s="133"/>
      <c r="AC31" s="133"/>
      <c r="AD31" s="133"/>
      <c r="AE31" s="133"/>
    </row>
    <row r="32" s="2" customFormat="1" ht="6.96" customHeight="1">
      <c r="A32" s="38"/>
      <c r="B32" s="39"/>
      <c r="C32" s="38"/>
      <c r="D32" s="38"/>
      <c r="E32" s="38"/>
      <c r="F32" s="38"/>
      <c r="G32" s="38"/>
      <c r="H32" s="38"/>
      <c r="I32" s="38"/>
      <c r="J32" s="38"/>
      <c r="K32" s="38"/>
      <c r="L32" s="55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="2" customFormat="1" ht="6.96" customHeight="1">
      <c r="A33" s="38"/>
      <c r="B33" s="39"/>
      <c r="C33" s="38"/>
      <c r="D33" s="90"/>
      <c r="E33" s="90"/>
      <c r="F33" s="90"/>
      <c r="G33" s="90"/>
      <c r="H33" s="90"/>
      <c r="I33" s="90"/>
      <c r="J33" s="90"/>
      <c r="K33" s="90"/>
      <c r="L33" s="55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="2" customFormat="1" ht="25.44" customHeight="1">
      <c r="A34" s="38"/>
      <c r="B34" s="39"/>
      <c r="C34" s="38"/>
      <c r="D34" s="136" t="s">
        <v>35</v>
      </c>
      <c r="E34" s="38"/>
      <c r="F34" s="38"/>
      <c r="G34" s="38"/>
      <c r="H34" s="38"/>
      <c r="I34" s="38"/>
      <c r="J34" s="96">
        <f>ROUND(J125, 2)</f>
        <v>0</v>
      </c>
      <c r="K34" s="38"/>
      <c r="L34" s="55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s="2" customFormat="1" ht="6.96" customHeight="1">
      <c r="A35" s="38"/>
      <c r="B35" s="39"/>
      <c r="C35" s="38"/>
      <c r="D35" s="90"/>
      <c r="E35" s="90"/>
      <c r="F35" s="90"/>
      <c r="G35" s="90"/>
      <c r="H35" s="90"/>
      <c r="I35" s="90"/>
      <c r="J35" s="90"/>
      <c r="K35" s="90"/>
      <c r="L35" s="55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s="2" customFormat="1" ht="14.4" customHeight="1">
      <c r="A36" s="38"/>
      <c r="B36" s="39"/>
      <c r="C36" s="38"/>
      <c r="D36" s="38"/>
      <c r="E36" s="38"/>
      <c r="F36" s="43" t="s">
        <v>37</v>
      </c>
      <c r="G36" s="38"/>
      <c r="H36" s="38"/>
      <c r="I36" s="43" t="s">
        <v>36</v>
      </c>
      <c r="J36" s="43" t="s">
        <v>38</v>
      </c>
      <c r="K36" s="38"/>
      <c r="L36" s="55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s="2" customFormat="1" ht="14.4" customHeight="1">
      <c r="A37" s="38"/>
      <c r="B37" s="39"/>
      <c r="C37" s="38"/>
      <c r="D37" s="132" t="s">
        <v>39</v>
      </c>
      <c r="E37" s="32" t="s">
        <v>40</v>
      </c>
      <c r="F37" s="137">
        <f>ROUND((SUM(BE125:BE186)),  2)</f>
        <v>0</v>
      </c>
      <c r="G37" s="38"/>
      <c r="H37" s="38"/>
      <c r="I37" s="138">
        <v>0.20999999999999999</v>
      </c>
      <c r="J37" s="137">
        <f>ROUND(((SUM(BE125:BE186))*I37),  2)</f>
        <v>0</v>
      </c>
      <c r="K37" s="38"/>
      <c r="L37" s="55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s="2" customFormat="1" ht="14.4" customHeight="1">
      <c r="A38" s="38"/>
      <c r="B38" s="39"/>
      <c r="C38" s="38"/>
      <c r="D38" s="38"/>
      <c r="E38" s="32" t="s">
        <v>41</v>
      </c>
      <c r="F38" s="137">
        <f>ROUND((SUM(BF125:BF186)),  2)</f>
        <v>0</v>
      </c>
      <c r="G38" s="38"/>
      <c r="H38" s="38"/>
      <c r="I38" s="138">
        <v>0.14999999999999999</v>
      </c>
      <c r="J38" s="137">
        <f>ROUND(((SUM(BF125:BF186))*I38),  2)</f>
        <v>0</v>
      </c>
      <c r="K38" s="38"/>
      <c r="L38" s="55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hidden="1" s="2" customFormat="1" ht="14.4" customHeight="1">
      <c r="A39" s="38"/>
      <c r="B39" s="39"/>
      <c r="C39" s="38"/>
      <c r="D39" s="38"/>
      <c r="E39" s="32" t="s">
        <v>42</v>
      </c>
      <c r="F39" s="137">
        <f>ROUND((SUM(BG125:BG186)),  2)</f>
        <v>0</v>
      </c>
      <c r="G39" s="38"/>
      <c r="H39" s="38"/>
      <c r="I39" s="138">
        <v>0.20999999999999999</v>
      </c>
      <c r="J39" s="137">
        <f>0</f>
        <v>0</v>
      </c>
      <c r="K39" s="38"/>
      <c r="L39" s="55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hidden="1" s="2" customFormat="1" ht="14.4" customHeight="1">
      <c r="A40" s="38"/>
      <c r="B40" s="39"/>
      <c r="C40" s="38"/>
      <c r="D40" s="38"/>
      <c r="E40" s="32" t="s">
        <v>43</v>
      </c>
      <c r="F40" s="137">
        <f>ROUND((SUM(BH125:BH186)),  2)</f>
        <v>0</v>
      </c>
      <c r="G40" s="38"/>
      <c r="H40" s="38"/>
      <c r="I40" s="138">
        <v>0.14999999999999999</v>
      </c>
      <c r="J40" s="137">
        <f>0</f>
        <v>0</v>
      </c>
      <c r="K40" s="38"/>
      <c r="L40" s="55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hidden="1" s="2" customFormat="1" ht="14.4" customHeight="1">
      <c r="A41" s="38"/>
      <c r="B41" s="39"/>
      <c r="C41" s="38"/>
      <c r="D41" s="38"/>
      <c r="E41" s="32" t="s">
        <v>44</v>
      </c>
      <c r="F41" s="137">
        <f>ROUND((SUM(BI125:BI186)),  2)</f>
        <v>0</v>
      </c>
      <c r="G41" s="38"/>
      <c r="H41" s="38"/>
      <c r="I41" s="138">
        <v>0</v>
      </c>
      <c r="J41" s="137">
        <f>0</f>
        <v>0</v>
      </c>
      <c r="K41" s="38"/>
      <c r="L41" s="55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</row>
    <row r="42" s="2" customFormat="1" ht="6.96" customHeight="1">
      <c r="A42" s="38"/>
      <c r="B42" s="39"/>
      <c r="C42" s="38"/>
      <c r="D42" s="38"/>
      <c r="E42" s="38"/>
      <c r="F42" s="38"/>
      <c r="G42" s="38"/>
      <c r="H42" s="38"/>
      <c r="I42" s="38"/>
      <c r="J42" s="38"/>
      <c r="K42" s="38"/>
      <c r="L42" s="55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</row>
    <row r="43" s="2" customFormat="1" ht="25.44" customHeight="1">
      <c r="A43" s="38"/>
      <c r="B43" s="39"/>
      <c r="C43" s="139"/>
      <c r="D43" s="140" t="s">
        <v>45</v>
      </c>
      <c r="E43" s="81"/>
      <c r="F43" s="81"/>
      <c r="G43" s="141" t="s">
        <v>46</v>
      </c>
      <c r="H43" s="142" t="s">
        <v>47</v>
      </c>
      <c r="I43" s="81"/>
      <c r="J43" s="143">
        <f>SUM(J34:J41)</f>
        <v>0</v>
      </c>
      <c r="K43" s="144"/>
      <c r="L43" s="55"/>
      <c r="S43" s="38"/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</row>
    <row r="44" s="2" customFormat="1" ht="14.4" customHeight="1">
      <c r="A44" s="38"/>
      <c r="B44" s="39"/>
      <c r="C44" s="38"/>
      <c r="D44" s="38"/>
      <c r="E44" s="38"/>
      <c r="F44" s="38"/>
      <c r="G44" s="38"/>
      <c r="H44" s="38"/>
      <c r="I44" s="38"/>
      <c r="J44" s="38"/>
      <c r="K44" s="38"/>
      <c r="L44" s="55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</row>
    <row r="45" s="1" customFormat="1" ht="14.4" customHeight="1">
      <c r="B45" s="22"/>
      <c r="L45" s="22"/>
    </row>
    <row r="46" s="1" customFormat="1" ht="14.4" customHeight="1">
      <c r="B46" s="22"/>
      <c r="L46" s="22"/>
    </row>
    <row r="47" s="1" customFormat="1" ht="14.4" customHeight="1">
      <c r="B47" s="22"/>
      <c r="L47" s="22"/>
    </row>
    <row r="48" s="1" customFormat="1" ht="14.4" customHeight="1">
      <c r="B48" s="22"/>
      <c r="L48" s="22"/>
    </row>
    <row r="49" s="1" customFormat="1" ht="14.4" customHeight="1">
      <c r="B49" s="22"/>
      <c r="L49" s="22"/>
    </row>
    <row r="50" s="2" customFormat="1" ht="14.4" customHeight="1">
      <c r="B50" s="55"/>
      <c r="D50" s="56" t="s">
        <v>48</v>
      </c>
      <c r="E50" s="57"/>
      <c r="F50" s="57"/>
      <c r="G50" s="56" t="s">
        <v>49</v>
      </c>
      <c r="H50" s="57"/>
      <c r="I50" s="57"/>
      <c r="J50" s="57"/>
      <c r="K50" s="57"/>
      <c r="L50" s="55"/>
    </row>
    <row r="51">
      <c r="B51" s="22"/>
      <c r="L51" s="22"/>
    </row>
    <row r="52">
      <c r="B52" s="22"/>
      <c r="L52" s="22"/>
    </row>
    <row r="53">
      <c r="B53" s="22"/>
      <c r="L53" s="22"/>
    </row>
    <row r="54">
      <c r="B54" s="22"/>
      <c r="L54" s="22"/>
    </row>
    <row r="55">
      <c r="B55" s="22"/>
      <c r="L55" s="22"/>
    </row>
    <row r="56">
      <c r="B56" s="22"/>
      <c r="L56" s="22"/>
    </row>
    <row r="57">
      <c r="B57" s="22"/>
      <c r="L57" s="22"/>
    </row>
    <row r="58">
      <c r="B58" s="22"/>
      <c r="L58" s="22"/>
    </row>
    <row r="59">
      <c r="B59" s="22"/>
      <c r="L59" s="22"/>
    </row>
    <row r="60">
      <c r="B60" s="22"/>
      <c r="L60" s="22"/>
    </row>
    <row r="61" s="2" customFormat="1">
      <c r="A61" s="38"/>
      <c r="B61" s="39"/>
      <c r="C61" s="38"/>
      <c r="D61" s="58" t="s">
        <v>50</v>
      </c>
      <c r="E61" s="41"/>
      <c r="F61" s="145" t="s">
        <v>51</v>
      </c>
      <c r="G61" s="58" t="s">
        <v>50</v>
      </c>
      <c r="H61" s="41"/>
      <c r="I61" s="41"/>
      <c r="J61" s="146" t="s">
        <v>51</v>
      </c>
      <c r="K61" s="41"/>
      <c r="L61" s="55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</row>
    <row r="62">
      <c r="B62" s="22"/>
      <c r="L62" s="22"/>
    </row>
    <row r="63">
      <c r="B63" s="22"/>
      <c r="L63" s="22"/>
    </row>
    <row r="64">
      <c r="B64" s="22"/>
      <c r="L64" s="22"/>
    </row>
    <row r="65" s="2" customFormat="1">
      <c r="A65" s="38"/>
      <c r="B65" s="39"/>
      <c r="C65" s="38"/>
      <c r="D65" s="56" t="s">
        <v>52</v>
      </c>
      <c r="E65" s="59"/>
      <c r="F65" s="59"/>
      <c r="G65" s="56" t="s">
        <v>53</v>
      </c>
      <c r="H65" s="59"/>
      <c r="I65" s="59"/>
      <c r="J65" s="59"/>
      <c r="K65" s="59"/>
      <c r="L65" s="55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</row>
    <row r="66">
      <c r="B66" s="22"/>
      <c r="L66" s="22"/>
    </row>
    <row r="67">
      <c r="B67" s="22"/>
      <c r="L67" s="22"/>
    </row>
    <row r="68">
      <c r="B68" s="22"/>
      <c r="L68" s="22"/>
    </row>
    <row r="69">
      <c r="B69" s="22"/>
      <c r="L69" s="22"/>
    </row>
    <row r="70">
      <c r="B70" s="22"/>
      <c r="L70" s="22"/>
    </row>
    <row r="71">
      <c r="B71" s="22"/>
      <c r="L71" s="22"/>
    </row>
    <row r="72">
      <c r="B72" s="22"/>
      <c r="L72" s="22"/>
    </row>
    <row r="73">
      <c r="B73" s="22"/>
      <c r="L73" s="22"/>
    </row>
    <row r="74">
      <c r="B74" s="22"/>
      <c r="L74" s="22"/>
    </row>
    <row r="75">
      <c r="B75" s="22"/>
      <c r="L75" s="22"/>
    </row>
    <row r="76" s="2" customFormat="1">
      <c r="A76" s="38"/>
      <c r="B76" s="39"/>
      <c r="C76" s="38"/>
      <c r="D76" s="58" t="s">
        <v>50</v>
      </c>
      <c r="E76" s="41"/>
      <c r="F76" s="145" t="s">
        <v>51</v>
      </c>
      <c r="G76" s="58" t="s">
        <v>50</v>
      </c>
      <c r="H76" s="41"/>
      <c r="I76" s="41"/>
      <c r="J76" s="146" t="s">
        <v>51</v>
      </c>
      <c r="K76" s="41"/>
      <c r="L76" s="55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</row>
    <row r="77" s="2" customFormat="1" ht="14.4" customHeight="1">
      <c r="A77" s="38"/>
      <c r="B77" s="60"/>
      <c r="C77" s="61"/>
      <c r="D77" s="61"/>
      <c r="E77" s="61"/>
      <c r="F77" s="61"/>
      <c r="G77" s="61"/>
      <c r="H77" s="61"/>
      <c r="I77" s="61"/>
      <c r="J77" s="61"/>
      <c r="K77" s="61"/>
      <c r="L77" s="55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</row>
    <row r="81" s="2" customFormat="1" ht="6.96" customHeight="1">
      <c r="A81" s="38"/>
      <c r="B81" s="62"/>
      <c r="C81" s="63"/>
      <c r="D81" s="63"/>
      <c r="E81" s="63"/>
      <c r="F81" s="63"/>
      <c r="G81" s="63"/>
      <c r="H81" s="63"/>
      <c r="I81" s="63"/>
      <c r="J81" s="63"/>
      <c r="K81" s="63"/>
      <c r="L81" s="55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</row>
    <row r="82" s="2" customFormat="1" ht="24.96" customHeight="1">
      <c r="A82" s="38"/>
      <c r="B82" s="39"/>
      <c r="C82" s="23" t="s">
        <v>206</v>
      </c>
      <c r="D82" s="38"/>
      <c r="E82" s="38"/>
      <c r="F82" s="38"/>
      <c r="G82" s="38"/>
      <c r="H82" s="38"/>
      <c r="I82" s="38"/>
      <c r="J82" s="38"/>
      <c r="K82" s="38"/>
      <c r="L82" s="55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</row>
    <row r="83" s="2" customFormat="1" ht="6.96" customHeight="1">
      <c r="A83" s="38"/>
      <c r="B83" s="39"/>
      <c r="C83" s="38"/>
      <c r="D83" s="38"/>
      <c r="E83" s="38"/>
      <c r="F83" s="38"/>
      <c r="G83" s="38"/>
      <c r="H83" s="38"/>
      <c r="I83" s="38"/>
      <c r="J83" s="38"/>
      <c r="K83" s="38"/>
      <c r="L83" s="55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</row>
    <row r="84" s="2" customFormat="1" ht="12" customHeight="1">
      <c r="A84" s="38"/>
      <c r="B84" s="39"/>
      <c r="C84" s="32" t="s">
        <v>16</v>
      </c>
      <c r="D84" s="38"/>
      <c r="E84" s="38"/>
      <c r="F84" s="38"/>
      <c r="G84" s="38"/>
      <c r="H84" s="38"/>
      <c r="I84" s="38"/>
      <c r="J84" s="38"/>
      <c r="K84" s="38"/>
      <c r="L84" s="55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</row>
    <row r="85" s="2" customFormat="1" ht="16.5" customHeight="1">
      <c r="A85" s="38"/>
      <c r="B85" s="39"/>
      <c r="C85" s="38"/>
      <c r="D85" s="38"/>
      <c r="E85" s="131" t="str">
        <f>E7</f>
        <v>FNOL Novostavba Pavilonu B</v>
      </c>
      <c r="F85" s="32"/>
      <c r="G85" s="32"/>
      <c r="H85" s="32"/>
      <c r="I85" s="38"/>
      <c r="J85" s="38"/>
      <c r="K85" s="38"/>
      <c r="L85" s="55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</row>
    <row r="86" s="1" customFormat="1" ht="12" customHeight="1">
      <c r="B86" s="22"/>
      <c r="C86" s="32" t="s">
        <v>199</v>
      </c>
      <c r="L86" s="22"/>
    </row>
    <row r="87" s="1" customFormat="1" ht="16.5" customHeight="1">
      <c r="B87" s="22"/>
      <c r="E87" s="131" t="s">
        <v>200</v>
      </c>
      <c r="F87" s="1"/>
      <c r="G87" s="1"/>
      <c r="H87" s="1"/>
      <c r="L87" s="22"/>
    </row>
    <row r="88" s="1" customFormat="1" ht="12" customHeight="1">
      <c r="B88" s="22"/>
      <c r="C88" s="32" t="s">
        <v>201</v>
      </c>
      <c r="L88" s="22"/>
    </row>
    <row r="89" s="2" customFormat="1" ht="16.5" customHeight="1">
      <c r="A89" s="38"/>
      <c r="B89" s="39"/>
      <c r="C89" s="38"/>
      <c r="D89" s="38"/>
      <c r="E89" s="132" t="s">
        <v>202</v>
      </c>
      <c r="F89" s="38"/>
      <c r="G89" s="38"/>
      <c r="H89" s="38"/>
      <c r="I89" s="38"/>
      <c r="J89" s="38"/>
      <c r="K89" s="38"/>
      <c r="L89" s="55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</row>
    <row r="90" s="2" customFormat="1" ht="12" customHeight="1">
      <c r="A90" s="38"/>
      <c r="B90" s="39"/>
      <c r="C90" s="32" t="s">
        <v>2982</v>
      </c>
      <c r="D90" s="38"/>
      <c r="E90" s="38"/>
      <c r="F90" s="38"/>
      <c r="G90" s="38"/>
      <c r="H90" s="38"/>
      <c r="I90" s="38"/>
      <c r="J90" s="38"/>
      <c r="K90" s="38"/>
      <c r="L90" s="55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</row>
    <row r="91" s="2" customFormat="1" ht="16.5" customHeight="1">
      <c r="A91" s="38"/>
      <c r="B91" s="39"/>
      <c r="C91" s="38"/>
      <c r="D91" s="38"/>
      <c r="E91" s="67" t="str">
        <f>E13</f>
        <v>D.1.4d (22) - EK-EKV</v>
      </c>
      <c r="F91" s="38"/>
      <c r="G91" s="38"/>
      <c r="H91" s="38"/>
      <c r="I91" s="38"/>
      <c r="J91" s="38"/>
      <c r="K91" s="38"/>
      <c r="L91" s="55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</row>
    <row r="92" s="2" customFormat="1" ht="6.96" customHeight="1">
      <c r="A92" s="38"/>
      <c r="B92" s="39"/>
      <c r="C92" s="38"/>
      <c r="D92" s="38"/>
      <c r="E92" s="38"/>
      <c r="F92" s="38"/>
      <c r="G92" s="38"/>
      <c r="H92" s="38"/>
      <c r="I92" s="38"/>
      <c r="J92" s="38"/>
      <c r="K92" s="38"/>
      <c r="L92" s="55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</row>
    <row r="93" s="2" customFormat="1" ht="12" customHeight="1">
      <c r="A93" s="38"/>
      <c r="B93" s="39"/>
      <c r="C93" s="32" t="s">
        <v>20</v>
      </c>
      <c r="D93" s="38"/>
      <c r="E93" s="38"/>
      <c r="F93" s="27" t="str">
        <f>F16</f>
        <v xml:space="preserve"> </v>
      </c>
      <c r="G93" s="38"/>
      <c r="H93" s="38"/>
      <c r="I93" s="32" t="s">
        <v>22</v>
      </c>
      <c r="J93" s="69" t="str">
        <f>IF(J16="","",J16)</f>
        <v>8. 4. 2023</v>
      </c>
      <c r="K93" s="38"/>
      <c r="L93" s="55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</row>
    <row r="94" s="2" customFormat="1" ht="6.96" customHeight="1">
      <c r="A94" s="38"/>
      <c r="B94" s="39"/>
      <c r="C94" s="38"/>
      <c r="D94" s="38"/>
      <c r="E94" s="38"/>
      <c r="F94" s="38"/>
      <c r="G94" s="38"/>
      <c r="H94" s="38"/>
      <c r="I94" s="38"/>
      <c r="J94" s="38"/>
      <c r="K94" s="38"/>
      <c r="L94" s="55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</row>
    <row r="95" s="2" customFormat="1" ht="15.15" customHeight="1">
      <c r="A95" s="38"/>
      <c r="B95" s="39"/>
      <c r="C95" s="32" t="s">
        <v>24</v>
      </c>
      <c r="D95" s="38"/>
      <c r="E95" s="38"/>
      <c r="F95" s="27" t="str">
        <f>E19</f>
        <v>Fakultní nemocnice Olomouc</v>
      </c>
      <c r="G95" s="38"/>
      <c r="H95" s="38"/>
      <c r="I95" s="32" t="s">
        <v>30</v>
      </c>
      <c r="J95" s="36" t="str">
        <f>E25</f>
        <v>LTProjekt, EP Rožnov</v>
      </c>
      <c r="K95" s="38"/>
      <c r="L95" s="55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</row>
    <row r="96" s="2" customFormat="1" ht="15.15" customHeight="1">
      <c r="A96" s="38"/>
      <c r="B96" s="39"/>
      <c r="C96" s="32" t="s">
        <v>28</v>
      </c>
      <c r="D96" s="38"/>
      <c r="E96" s="38"/>
      <c r="F96" s="27" t="str">
        <f>IF(E22="","",E22)</f>
        <v>Vyplň údaj</v>
      </c>
      <c r="G96" s="38"/>
      <c r="H96" s="38"/>
      <c r="I96" s="32" t="s">
        <v>33</v>
      </c>
      <c r="J96" s="36" t="str">
        <f>E28</f>
        <v xml:space="preserve"> </v>
      </c>
      <c r="K96" s="38"/>
      <c r="L96" s="55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</row>
    <row r="97" s="2" customFormat="1" ht="10.32" customHeight="1">
      <c r="A97" s="38"/>
      <c r="B97" s="39"/>
      <c r="C97" s="38"/>
      <c r="D97" s="38"/>
      <c r="E97" s="38"/>
      <c r="F97" s="38"/>
      <c r="G97" s="38"/>
      <c r="H97" s="38"/>
      <c r="I97" s="38"/>
      <c r="J97" s="38"/>
      <c r="K97" s="38"/>
      <c r="L97" s="55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</row>
    <row r="98" s="2" customFormat="1" ht="29.28" customHeight="1">
      <c r="A98" s="38"/>
      <c r="B98" s="39"/>
      <c r="C98" s="147" t="s">
        <v>207</v>
      </c>
      <c r="D98" s="139"/>
      <c r="E98" s="139"/>
      <c r="F98" s="139"/>
      <c r="G98" s="139"/>
      <c r="H98" s="139"/>
      <c r="I98" s="139"/>
      <c r="J98" s="148" t="s">
        <v>208</v>
      </c>
      <c r="K98" s="139"/>
      <c r="L98" s="55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</row>
    <row r="99" s="2" customFormat="1" ht="10.32" customHeight="1">
      <c r="A99" s="38"/>
      <c r="B99" s="39"/>
      <c r="C99" s="38"/>
      <c r="D99" s="38"/>
      <c r="E99" s="38"/>
      <c r="F99" s="38"/>
      <c r="G99" s="38"/>
      <c r="H99" s="38"/>
      <c r="I99" s="38"/>
      <c r="J99" s="38"/>
      <c r="K99" s="38"/>
      <c r="L99" s="55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</row>
    <row r="100" s="2" customFormat="1" ht="22.8" customHeight="1">
      <c r="A100" s="38"/>
      <c r="B100" s="39"/>
      <c r="C100" s="149" t="s">
        <v>209</v>
      </c>
      <c r="D100" s="38"/>
      <c r="E100" s="38"/>
      <c r="F100" s="38"/>
      <c r="G100" s="38"/>
      <c r="H100" s="38"/>
      <c r="I100" s="38"/>
      <c r="J100" s="96">
        <f>J125</f>
        <v>0</v>
      </c>
      <c r="K100" s="38"/>
      <c r="L100" s="55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  <c r="AU100" s="19" t="s">
        <v>210</v>
      </c>
    </row>
    <row r="101" s="9" customFormat="1" ht="24.96" customHeight="1">
      <c r="A101" s="9"/>
      <c r="B101" s="150"/>
      <c r="C101" s="9"/>
      <c r="D101" s="151" t="s">
        <v>3030</v>
      </c>
      <c r="E101" s="152"/>
      <c r="F101" s="152"/>
      <c r="G101" s="152"/>
      <c r="H101" s="152"/>
      <c r="I101" s="152"/>
      <c r="J101" s="153">
        <f>J126</f>
        <v>0</v>
      </c>
      <c r="K101" s="9"/>
      <c r="L101" s="150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</row>
    <row r="102" s="2" customFormat="1" ht="21.84" customHeight="1">
      <c r="A102" s="38"/>
      <c r="B102" s="39"/>
      <c r="C102" s="38"/>
      <c r="D102" s="38"/>
      <c r="E102" s="38"/>
      <c r="F102" s="38"/>
      <c r="G102" s="38"/>
      <c r="H102" s="38"/>
      <c r="I102" s="38"/>
      <c r="J102" s="38"/>
      <c r="K102" s="38"/>
      <c r="L102" s="55"/>
      <c r="S102" s="38"/>
      <c r="T102" s="38"/>
      <c r="U102" s="38"/>
      <c r="V102" s="38"/>
      <c r="W102" s="38"/>
      <c r="X102" s="38"/>
      <c r="Y102" s="38"/>
      <c r="Z102" s="38"/>
      <c r="AA102" s="38"/>
      <c r="AB102" s="38"/>
      <c r="AC102" s="38"/>
      <c r="AD102" s="38"/>
      <c r="AE102" s="38"/>
    </row>
    <row r="103" s="2" customFormat="1" ht="6.96" customHeight="1">
      <c r="A103" s="38"/>
      <c r="B103" s="60"/>
      <c r="C103" s="61"/>
      <c r="D103" s="61"/>
      <c r="E103" s="61"/>
      <c r="F103" s="61"/>
      <c r="G103" s="61"/>
      <c r="H103" s="61"/>
      <c r="I103" s="61"/>
      <c r="J103" s="61"/>
      <c r="K103" s="61"/>
      <c r="L103" s="55"/>
      <c r="S103" s="38"/>
      <c r="T103" s="38"/>
      <c r="U103" s="38"/>
      <c r="V103" s="38"/>
      <c r="W103" s="38"/>
      <c r="X103" s="38"/>
      <c r="Y103" s="38"/>
      <c r="Z103" s="38"/>
      <c r="AA103" s="38"/>
      <c r="AB103" s="38"/>
      <c r="AC103" s="38"/>
      <c r="AD103" s="38"/>
      <c r="AE103" s="38"/>
    </row>
    <row r="107" s="2" customFormat="1" ht="6.96" customHeight="1">
      <c r="A107" s="38"/>
      <c r="B107" s="62"/>
      <c r="C107" s="63"/>
      <c r="D107" s="63"/>
      <c r="E107" s="63"/>
      <c r="F107" s="63"/>
      <c r="G107" s="63"/>
      <c r="H107" s="63"/>
      <c r="I107" s="63"/>
      <c r="J107" s="63"/>
      <c r="K107" s="63"/>
      <c r="L107" s="55"/>
      <c r="S107" s="38"/>
      <c r="T107" s="38"/>
      <c r="U107" s="38"/>
      <c r="V107" s="38"/>
      <c r="W107" s="38"/>
      <c r="X107" s="38"/>
      <c r="Y107" s="38"/>
      <c r="Z107" s="38"/>
      <c r="AA107" s="38"/>
      <c r="AB107" s="38"/>
      <c r="AC107" s="38"/>
      <c r="AD107" s="38"/>
      <c r="AE107" s="38"/>
    </row>
    <row r="108" s="2" customFormat="1" ht="24.96" customHeight="1">
      <c r="A108" s="38"/>
      <c r="B108" s="39"/>
      <c r="C108" s="23" t="s">
        <v>242</v>
      </c>
      <c r="D108" s="38"/>
      <c r="E108" s="38"/>
      <c r="F108" s="38"/>
      <c r="G108" s="38"/>
      <c r="H108" s="38"/>
      <c r="I108" s="38"/>
      <c r="J108" s="38"/>
      <c r="K108" s="38"/>
      <c r="L108" s="55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</row>
    <row r="109" s="2" customFormat="1" ht="6.96" customHeight="1">
      <c r="A109" s="38"/>
      <c r="B109" s="39"/>
      <c r="C109" s="38"/>
      <c r="D109" s="38"/>
      <c r="E109" s="38"/>
      <c r="F109" s="38"/>
      <c r="G109" s="38"/>
      <c r="H109" s="38"/>
      <c r="I109" s="38"/>
      <c r="J109" s="38"/>
      <c r="K109" s="38"/>
      <c r="L109" s="55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</row>
    <row r="110" s="2" customFormat="1" ht="12" customHeight="1">
      <c r="A110" s="38"/>
      <c r="B110" s="39"/>
      <c r="C110" s="32" t="s">
        <v>16</v>
      </c>
      <c r="D110" s="38"/>
      <c r="E110" s="38"/>
      <c r="F110" s="38"/>
      <c r="G110" s="38"/>
      <c r="H110" s="38"/>
      <c r="I110" s="38"/>
      <c r="J110" s="38"/>
      <c r="K110" s="38"/>
      <c r="L110" s="55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</row>
    <row r="111" s="2" customFormat="1" ht="16.5" customHeight="1">
      <c r="A111" s="38"/>
      <c r="B111" s="39"/>
      <c r="C111" s="38"/>
      <c r="D111" s="38"/>
      <c r="E111" s="131" t="str">
        <f>E7</f>
        <v>FNOL Novostavba Pavilonu B</v>
      </c>
      <c r="F111" s="32"/>
      <c r="G111" s="32"/>
      <c r="H111" s="32"/>
      <c r="I111" s="38"/>
      <c r="J111" s="38"/>
      <c r="K111" s="38"/>
      <c r="L111" s="55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</row>
    <row r="112" s="1" customFormat="1" ht="12" customHeight="1">
      <c r="B112" s="22"/>
      <c r="C112" s="32" t="s">
        <v>199</v>
      </c>
      <c r="L112" s="22"/>
    </row>
    <row r="113" s="1" customFormat="1" ht="16.5" customHeight="1">
      <c r="B113" s="22"/>
      <c r="E113" s="131" t="s">
        <v>200</v>
      </c>
      <c r="F113" s="1"/>
      <c r="G113" s="1"/>
      <c r="H113" s="1"/>
      <c r="L113" s="22"/>
    </row>
    <row r="114" s="1" customFormat="1" ht="12" customHeight="1">
      <c r="B114" s="22"/>
      <c r="C114" s="32" t="s">
        <v>201</v>
      </c>
      <c r="L114" s="22"/>
    </row>
    <row r="115" s="2" customFormat="1" ht="16.5" customHeight="1">
      <c r="A115" s="38"/>
      <c r="B115" s="39"/>
      <c r="C115" s="38"/>
      <c r="D115" s="38"/>
      <c r="E115" s="132" t="s">
        <v>202</v>
      </c>
      <c r="F115" s="38"/>
      <c r="G115" s="38"/>
      <c r="H115" s="38"/>
      <c r="I115" s="38"/>
      <c r="J115" s="38"/>
      <c r="K115" s="38"/>
      <c r="L115" s="55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</row>
    <row r="116" s="2" customFormat="1" ht="12" customHeight="1">
      <c r="A116" s="38"/>
      <c r="B116" s="39"/>
      <c r="C116" s="32" t="s">
        <v>2982</v>
      </c>
      <c r="D116" s="38"/>
      <c r="E116" s="38"/>
      <c r="F116" s="38"/>
      <c r="G116" s="38"/>
      <c r="H116" s="38"/>
      <c r="I116" s="38"/>
      <c r="J116" s="38"/>
      <c r="K116" s="38"/>
      <c r="L116" s="55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</row>
    <row r="117" s="2" customFormat="1" ht="16.5" customHeight="1">
      <c r="A117" s="38"/>
      <c r="B117" s="39"/>
      <c r="C117" s="38"/>
      <c r="D117" s="38"/>
      <c r="E117" s="67" t="str">
        <f>E13</f>
        <v>D.1.4d (22) - EK-EKV</v>
      </c>
      <c r="F117" s="38"/>
      <c r="G117" s="38"/>
      <c r="H117" s="38"/>
      <c r="I117" s="38"/>
      <c r="J117" s="38"/>
      <c r="K117" s="38"/>
      <c r="L117" s="55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</row>
    <row r="118" s="2" customFormat="1" ht="6.96" customHeight="1">
      <c r="A118" s="38"/>
      <c r="B118" s="39"/>
      <c r="C118" s="38"/>
      <c r="D118" s="38"/>
      <c r="E118" s="38"/>
      <c r="F118" s="38"/>
      <c r="G118" s="38"/>
      <c r="H118" s="38"/>
      <c r="I118" s="38"/>
      <c r="J118" s="38"/>
      <c r="K118" s="38"/>
      <c r="L118" s="55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</row>
    <row r="119" s="2" customFormat="1" ht="12" customHeight="1">
      <c r="A119" s="38"/>
      <c r="B119" s="39"/>
      <c r="C119" s="32" t="s">
        <v>20</v>
      </c>
      <c r="D119" s="38"/>
      <c r="E119" s="38"/>
      <c r="F119" s="27" t="str">
        <f>F16</f>
        <v xml:space="preserve"> </v>
      </c>
      <c r="G119" s="38"/>
      <c r="H119" s="38"/>
      <c r="I119" s="32" t="s">
        <v>22</v>
      </c>
      <c r="J119" s="69" t="str">
        <f>IF(J16="","",J16)</f>
        <v>8. 4. 2023</v>
      </c>
      <c r="K119" s="38"/>
      <c r="L119" s="55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</row>
    <row r="120" s="2" customFormat="1" ht="6.96" customHeight="1">
      <c r="A120" s="38"/>
      <c r="B120" s="39"/>
      <c r="C120" s="38"/>
      <c r="D120" s="38"/>
      <c r="E120" s="38"/>
      <c r="F120" s="38"/>
      <c r="G120" s="38"/>
      <c r="H120" s="38"/>
      <c r="I120" s="38"/>
      <c r="J120" s="38"/>
      <c r="K120" s="38"/>
      <c r="L120" s="55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</row>
    <row r="121" s="2" customFormat="1" ht="15.15" customHeight="1">
      <c r="A121" s="38"/>
      <c r="B121" s="39"/>
      <c r="C121" s="32" t="s">
        <v>24</v>
      </c>
      <c r="D121" s="38"/>
      <c r="E121" s="38"/>
      <c r="F121" s="27" t="str">
        <f>E19</f>
        <v>Fakultní nemocnice Olomouc</v>
      </c>
      <c r="G121" s="38"/>
      <c r="H121" s="38"/>
      <c r="I121" s="32" t="s">
        <v>30</v>
      </c>
      <c r="J121" s="36" t="str">
        <f>E25</f>
        <v>LTProjekt, EP Rožnov</v>
      </c>
      <c r="K121" s="38"/>
      <c r="L121" s="55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</row>
    <row r="122" s="2" customFormat="1" ht="15.15" customHeight="1">
      <c r="A122" s="38"/>
      <c r="B122" s="39"/>
      <c r="C122" s="32" t="s">
        <v>28</v>
      </c>
      <c r="D122" s="38"/>
      <c r="E122" s="38"/>
      <c r="F122" s="27" t="str">
        <f>IF(E22="","",E22)</f>
        <v>Vyplň údaj</v>
      </c>
      <c r="G122" s="38"/>
      <c r="H122" s="38"/>
      <c r="I122" s="32" t="s">
        <v>33</v>
      </c>
      <c r="J122" s="36" t="str">
        <f>E28</f>
        <v xml:space="preserve"> </v>
      </c>
      <c r="K122" s="38"/>
      <c r="L122" s="55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</row>
    <row r="123" s="2" customFormat="1" ht="10.32" customHeight="1">
      <c r="A123" s="38"/>
      <c r="B123" s="39"/>
      <c r="C123" s="38"/>
      <c r="D123" s="38"/>
      <c r="E123" s="38"/>
      <c r="F123" s="38"/>
      <c r="G123" s="38"/>
      <c r="H123" s="38"/>
      <c r="I123" s="38"/>
      <c r="J123" s="38"/>
      <c r="K123" s="38"/>
      <c r="L123" s="55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</row>
    <row r="124" s="11" customFormat="1" ht="29.28" customHeight="1">
      <c r="A124" s="158"/>
      <c r="B124" s="159"/>
      <c r="C124" s="160" t="s">
        <v>243</v>
      </c>
      <c r="D124" s="161" t="s">
        <v>60</v>
      </c>
      <c r="E124" s="161" t="s">
        <v>56</v>
      </c>
      <c r="F124" s="161" t="s">
        <v>57</v>
      </c>
      <c r="G124" s="161" t="s">
        <v>244</v>
      </c>
      <c r="H124" s="161" t="s">
        <v>245</v>
      </c>
      <c r="I124" s="161" t="s">
        <v>246</v>
      </c>
      <c r="J124" s="161" t="s">
        <v>208</v>
      </c>
      <c r="K124" s="162" t="s">
        <v>247</v>
      </c>
      <c r="L124" s="163"/>
      <c r="M124" s="86" t="s">
        <v>1</v>
      </c>
      <c r="N124" s="87" t="s">
        <v>39</v>
      </c>
      <c r="O124" s="87" t="s">
        <v>248</v>
      </c>
      <c r="P124" s="87" t="s">
        <v>249</v>
      </c>
      <c r="Q124" s="87" t="s">
        <v>250</v>
      </c>
      <c r="R124" s="87" t="s">
        <v>251</v>
      </c>
      <c r="S124" s="87" t="s">
        <v>252</v>
      </c>
      <c r="T124" s="88" t="s">
        <v>253</v>
      </c>
      <c r="U124" s="158"/>
      <c r="V124" s="158"/>
      <c r="W124" s="158"/>
      <c r="X124" s="158"/>
      <c r="Y124" s="158"/>
      <c r="Z124" s="158"/>
      <c r="AA124" s="158"/>
      <c r="AB124" s="158"/>
      <c r="AC124" s="158"/>
      <c r="AD124" s="158"/>
      <c r="AE124" s="158"/>
    </row>
    <row r="125" s="2" customFormat="1" ht="22.8" customHeight="1">
      <c r="A125" s="38"/>
      <c r="B125" s="39"/>
      <c r="C125" s="93" t="s">
        <v>254</v>
      </c>
      <c r="D125" s="38"/>
      <c r="E125" s="38"/>
      <c r="F125" s="38"/>
      <c r="G125" s="38"/>
      <c r="H125" s="38"/>
      <c r="I125" s="38"/>
      <c r="J125" s="164">
        <f>BK125</f>
        <v>0</v>
      </c>
      <c r="K125" s="38"/>
      <c r="L125" s="39"/>
      <c r="M125" s="89"/>
      <c r="N125" s="73"/>
      <c r="O125" s="90"/>
      <c r="P125" s="165">
        <f>P126</f>
        <v>0</v>
      </c>
      <c r="Q125" s="90"/>
      <c r="R125" s="165">
        <f>R126</f>
        <v>0</v>
      </c>
      <c r="S125" s="90"/>
      <c r="T125" s="166">
        <f>T126</f>
        <v>0</v>
      </c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  <c r="AT125" s="19" t="s">
        <v>74</v>
      </c>
      <c r="AU125" s="19" t="s">
        <v>210</v>
      </c>
      <c r="BK125" s="167">
        <f>BK126</f>
        <v>0</v>
      </c>
    </row>
    <row r="126" s="12" customFormat="1" ht="25.92" customHeight="1">
      <c r="A126" s="12"/>
      <c r="B126" s="168"/>
      <c r="C126" s="12"/>
      <c r="D126" s="169" t="s">
        <v>74</v>
      </c>
      <c r="E126" s="170" t="s">
        <v>3031</v>
      </c>
      <c r="F126" s="170" t="s">
        <v>3032</v>
      </c>
      <c r="G126" s="12"/>
      <c r="H126" s="12"/>
      <c r="I126" s="171"/>
      <c r="J126" s="172">
        <f>BK126</f>
        <v>0</v>
      </c>
      <c r="K126" s="12"/>
      <c r="L126" s="168"/>
      <c r="M126" s="173"/>
      <c r="N126" s="174"/>
      <c r="O126" s="174"/>
      <c r="P126" s="175">
        <f>SUM(P127:P186)</f>
        <v>0</v>
      </c>
      <c r="Q126" s="174"/>
      <c r="R126" s="175">
        <f>SUM(R127:R186)</f>
        <v>0</v>
      </c>
      <c r="S126" s="174"/>
      <c r="T126" s="176">
        <f>SUM(T127:T186)</f>
        <v>0</v>
      </c>
      <c r="U126" s="12"/>
      <c r="V126" s="12"/>
      <c r="W126" s="12"/>
      <c r="X126" s="12"/>
      <c r="Y126" s="12"/>
      <c r="Z126" s="12"/>
      <c r="AA126" s="12"/>
      <c r="AB126" s="12"/>
      <c r="AC126" s="12"/>
      <c r="AD126" s="12"/>
      <c r="AE126" s="12"/>
      <c r="AR126" s="169" t="s">
        <v>82</v>
      </c>
      <c r="AT126" s="177" t="s">
        <v>74</v>
      </c>
      <c r="AU126" s="177" t="s">
        <v>75</v>
      </c>
      <c r="AY126" s="169" t="s">
        <v>257</v>
      </c>
      <c r="BK126" s="178">
        <f>SUM(BK127:BK186)</f>
        <v>0</v>
      </c>
    </row>
    <row r="127" s="2" customFormat="1" ht="33" customHeight="1">
      <c r="A127" s="38"/>
      <c r="B127" s="181"/>
      <c r="C127" s="182" t="s">
        <v>82</v>
      </c>
      <c r="D127" s="182" t="s">
        <v>259</v>
      </c>
      <c r="E127" s="183" t="s">
        <v>2987</v>
      </c>
      <c r="F127" s="184" t="s">
        <v>3033</v>
      </c>
      <c r="G127" s="185" t="s">
        <v>2365</v>
      </c>
      <c r="H127" s="186">
        <v>16</v>
      </c>
      <c r="I127" s="187"/>
      <c r="J127" s="188">
        <f>ROUND(I127*H127,2)</f>
        <v>0</v>
      </c>
      <c r="K127" s="184" t="s">
        <v>2351</v>
      </c>
      <c r="L127" s="39"/>
      <c r="M127" s="189" t="s">
        <v>1</v>
      </c>
      <c r="N127" s="190" t="s">
        <v>40</v>
      </c>
      <c r="O127" s="77"/>
      <c r="P127" s="191">
        <f>O127*H127</f>
        <v>0</v>
      </c>
      <c r="Q127" s="191">
        <v>0</v>
      </c>
      <c r="R127" s="191">
        <f>Q127*H127</f>
        <v>0</v>
      </c>
      <c r="S127" s="191">
        <v>0</v>
      </c>
      <c r="T127" s="192">
        <f>S127*H127</f>
        <v>0</v>
      </c>
      <c r="U127" s="38"/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  <c r="AR127" s="193" t="s">
        <v>108</v>
      </c>
      <c r="AT127" s="193" t="s">
        <v>259</v>
      </c>
      <c r="AU127" s="193" t="s">
        <v>82</v>
      </c>
      <c r="AY127" s="19" t="s">
        <v>257</v>
      </c>
      <c r="BE127" s="194">
        <f>IF(N127="základní",J127,0)</f>
        <v>0</v>
      </c>
      <c r="BF127" s="194">
        <f>IF(N127="snížená",J127,0)</f>
        <v>0</v>
      </c>
      <c r="BG127" s="194">
        <f>IF(N127="zákl. přenesená",J127,0)</f>
        <v>0</v>
      </c>
      <c r="BH127" s="194">
        <f>IF(N127="sníž. přenesená",J127,0)</f>
        <v>0</v>
      </c>
      <c r="BI127" s="194">
        <f>IF(N127="nulová",J127,0)</f>
        <v>0</v>
      </c>
      <c r="BJ127" s="19" t="s">
        <v>82</v>
      </c>
      <c r="BK127" s="194">
        <f>ROUND(I127*H127,2)</f>
        <v>0</v>
      </c>
      <c r="BL127" s="19" t="s">
        <v>108</v>
      </c>
      <c r="BM127" s="193" t="s">
        <v>85</v>
      </c>
    </row>
    <row r="128" s="2" customFormat="1" ht="33" customHeight="1">
      <c r="A128" s="38"/>
      <c r="B128" s="181"/>
      <c r="C128" s="182" t="s">
        <v>85</v>
      </c>
      <c r="D128" s="182" t="s">
        <v>259</v>
      </c>
      <c r="E128" s="183" t="s">
        <v>2989</v>
      </c>
      <c r="F128" s="184" t="s">
        <v>3034</v>
      </c>
      <c r="G128" s="185" t="s">
        <v>2365</v>
      </c>
      <c r="H128" s="186">
        <v>16</v>
      </c>
      <c r="I128" s="187"/>
      <c r="J128" s="188">
        <f>ROUND(I128*H128,2)</f>
        <v>0</v>
      </c>
      <c r="K128" s="184" t="s">
        <v>2351</v>
      </c>
      <c r="L128" s="39"/>
      <c r="M128" s="189" t="s">
        <v>1</v>
      </c>
      <c r="N128" s="190" t="s">
        <v>40</v>
      </c>
      <c r="O128" s="77"/>
      <c r="P128" s="191">
        <f>O128*H128</f>
        <v>0</v>
      </c>
      <c r="Q128" s="191">
        <v>0</v>
      </c>
      <c r="R128" s="191">
        <f>Q128*H128</f>
        <v>0</v>
      </c>
      <c r="S128" s="191">
        <v>0</v>
      </c>
      <c r="T128" s="192">
        <f>S128*H128</f>
        <v>0</v>
      </c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  <c r="AR128" s="193" t="s">
        <v>108</v>
      </c>
      <c r="AT128" s="193" t="s">
        <v>259</v>
      </c>
      <c r="AU128" s="193" t="s">
        <v>82</v>
      </c>
      <c r="AY128" s="19" t="s">
        <v>257</v>
      </c>
      <c r="BE128" s="194">
        <f>IF(N128="základní",J128,0)</f>
        <v>0</v>
      </c>
      <c r="BF128" s="194">
        <f>IF(N128="snížená",J128,0)</f>
        <v>0</v>
      </c>
      <c r="BG128" s="194">
        <f>IF(N128="zákl. přenesená",J128,0)</f>
        <v>0</v>
      </c>
      <c r="BH128" s="194">
        <f>IF(N128="sníž. přenesená",J128,0)</f>
        <v>0</v>
      </c>
      <c r="BI128" s="194">
        <f>IF(N128="nulová",J128,0)</f>
        <v>0</v>
      </c>
      <c r="BJ128" s="19" t="s">
        <v>82</v>
      </c>
      <c r="BK128" s="194">
        <f>ROUND(I128*H128,2)</f>
        <v>0</v>
      </c>
      <c r="BL128" s="19" t="s">
        <v>108</v>
      </c>
      <c r="BM128" s="193" t="s">
        <v>108</v>
      </c>
    </row>
    <row r="129" s="2" customFormat="1">
      <c r="A129" s="38"/>
      <c r="B129" s="39"/>
      <c r="C129" s="38"/>
      <c r="D129" s="196" t="s">
        <v>1062</v>
      </c>
      <c r="E129" s="38"/>
      <c r="F129" s="237" t="s">
        <v>3035</v>
      </c>
      <c r="G129" s="38"/>
      <c r="H129" s="38"/>
      <c r="I129" s="238"/>
      <c r="J129" s="38"/>
      <c r="K129" s="38"/>
      <c r="L129" s="39"/>
      <c r="M129" s="239"/>
      <c r="N129" s="240"/>
      <c r="O129" s="77"/>
      <c r="P129" s="77"/>
      <c r="Q129" s="77"/>
      <c r="R129" s="77"/>
      <c r="S129" s="77"/>
      <c r="T129" s="78"/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  <c r="AT129" s="19" t="s">
        <v>1062</v>
      </c>
      <c r="AU129" s="19" t="s">
        <v>82</v>
      </c>
    </row>
    <row r="130" s="2" customFormat="1" ht="24.15" customHeight="1">
      <c r="A130" s="38"/>
      <c r="B130" s="181"/>
      <c r="C130" s="182" t="s">
        <v>92</v>
      </c>
      <c r="D130" s="182" t="s">
        <v>259</v>
      </c>
      <c r="E130" s="183" t="s">
        <v>2992</v>
      </c>
      <c r="F130" s="184" t="s">
        <v>3036</v>
      </c>
      <c r="G130" s="185" t="s">
        <v>2365</v>
      </c>
      <c r="H130" s="186">
        <v>16</v>
      </c>
      <c r="I130" s="187"/>
      <c r="J130" s="188">
        <f>ROUND(I130*H130,2)</f>
        <v>0</v>
      </c>
      <c r="K130" s="184" t="s">
        <v>2351</v>
      </c>
      <c r="L130" s="39"/>
      <c r="M130" s="189" t="s">
        <v>1</v>
      </c>
      <c r="N130" s="190" t="s">
        <v>40</v>
      </c>
      <c r="O130" s="77"/>
      <c r="P130" s="191">
        <f>O130*H130</f>
        <v>0</v>
      </c>
      <c r="Q130" s="191">
        <v>0</v>
      </c>
      <c r="R130" s="191">
        <f>Q130*H130</f>
        <v>0</v>
      </c>
      <c r="S130" s="191">
        <v>0</v>
      </c>
      <c r="T130" s="192">
        <f>S130*H130</f>
        <v>0</v>
      </c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  <c r="AR130" s="193" t="s">
        <v>108</v>
      </c>
      <c r="AT130" s="193" t="s">
        <v>259</v>
      </c>
      <c r="AU130" s="193" t="s">
        <v>82</v>
      </c>
      <c r="AY130" s="19" t="s">
        <v>257</v>
      </c>
      <c r="BE130" s="194">
        <f>IF(N130="základní",J130,0)</f>
        <v>0</v>
      </c>
      <c r="BF130" s="194">
        <f>IF(N130="snížená",J130,0)</f>
        <v>0</v>
      </c>
      <c r="BG130" s="194">
        <f>IF(N130="zákl. přenesená",J130,0)</f>
        <v>0</v>
      </c>
      <c r="BH130" s="194">
        <f>IF(N130="sníž. přenesená",J130,0)</f>
        <v>0</v>
      </c>
      <c r="BI130" s="194">
        <f>IF(N130="nulová",J130,0)</f>
        <v>0</v>
      </c>
      <c r="BJ130" s="19" t="s">
        <v>82</v>
      </c>
      <c r="BK130" s="194">
        <f>ROUND(I130*H130,2)</f>
        <v>0</v>
      </c>
      <c r="BL130" s="19" t="s">
        <v>108</v>
      </c>
      <c r="BM130" s="193" t="s">
        <v>290</v>
      </c>
    </row>
    <row r="131" s="2" customFormat="1">
      <c r="A131" s="38"/>
      <c r="B131" s="39"/>
      <c r="C131" s="38"/>
      <c r="D131" s="196" t="s">
        <v>1062</v>
      </c>
      <c r="E131" s="38"/>
      <c r="F131" s="237" t="s">
        <v>3035</v>
      </c>
      <c r="G131" s="38"/>
      <c r="H131" s="38"/>
      <c r="I131" s="238"/>
      <c r="J131" s="38"/>
      <c r="K131" s="38"/>
      <c r="L131" s="39"/>
      <c r="M131" s="239"/>
      <c r="N131" s="240"/>
      <c r="O131" s="77"/>
      <c r="P131" s="77"/>
      <c r="Q131" s="77"/>
      <c r="R131" s="77"/>
      <c r="S131" s="77"/>
      <c r="T131" s="78"/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T131" s="19" t="s">
        <v>1062</v>
      </c>
      <c r="AU131" s="19" t="s">
        <v>82</v>
      </c>
    </row>
    <row r="132" s="2" customFormat="1" ht="24.15" customHeight="1">
      <c r="A132" s="38"/>
      <c r="B132" s="181"/>
      <c r="C132" s="182" t="s">
        <v>108</v>
      </c>
      <c r="D132" s="182" t="s">
        <v>259</v>
      </c>
      <c r="E132" s="183" t="s">
        <v>2994</v>
      </c>
      <c r="F132" s="184" t="s">
        <v>3037</v>
      </c>
      <c r="G132" s="185" t="s">
        <v>2365</v>
      </c>
      <c r="H132" s="186">
        <v>4</v>
      </c>
      <c r="I132" s="187"/>
      <c r="J132" s="188">
        <f>ROUND(I132*H132,2)</f>
        <v>0</v>
      </c>
      <c r="K132" s="184" t="s">
        <v>2351</v>
      </c>
      <c r="L132" s="39"/>
      <c r="M132" s="189" t="s">
        <v>1</v>
      </c>
      <c r="N132" s="190" t="s">
        <v>40</v>
      </c>
      <c r="O132" s="77"/>
      <c r="P132" s="191">
        <f>O132*H132</f>
        <v>0</v>
      </c>
      <c r="Q132" s="191">
        <v>0</v>
      </c>
      <c r="R132" s="191">
        <f>Q132*H132</f>
        <v>0</v>
      </c>
      <c r="S132" s="191">
        <v>0</v>
      </c>
      <c r="T132" s="192">
        <f>S132*H132</f>
        <v>0</v>
      </c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  <c r="AR132" s="193" t="s">
        <v>108</v>
      </c>
      <c r="AT132" s="193" t="s">
        <v>259</v>
      </c>
      <c r="AU132" s="193" t="s">
        <v>82</v>
      </c>
      <c r="AY132" s="19" t="s">
        <v>257</v>
      </c>
      <c r="BE132" s="194">
        <f>IF(N132="základní",J132,0)</f>
        <v>0</v>
      </c>
      <c r="BF132" s="194">
        <f>IF(N132="snížená",J132,0)</f>
        <v>0</v>
      </c>
      <c r="BG132" s="194">
        <f>IF(N132="zákl. přenesená",J132,0)</f>
        <v>0</v>
      </c>
      <c r="BH132" s="194">
        <f>IF(N132="sníž. přenesená",J132,0)</f>
        <v>0</v>
      </c>
      <c r="BI132" s="194">
        <f>IF(N132="nulová",J132,0)</f>
        <v>0</v>
      </c>
      <c r="BJ132" s="19" t="s">
        <v>82</v>
      </c>
      <c r="BK132" s="194">
        <f>ROUND(I132*H132,2)</f>
        <v>0</v>
      </c>
      <c r="BL132" s="19" t="s">
        <v>108</v>
      </c>
      <c r="BM132" s="193" t="s">
        <v>307</v>
      </c>
    </row>
    <row r="133" s="2" customFormat="1" ht="24.15" customHeight="1">
      <c r="A133" s="38"/>
      <c r="B133" s="181"/>
      <c r="C133" s="182" t="s">
        <v>285</v>
      </c>
      <c r="D133" s="182" t="s">
        <v>259</v>
      </c>
      <c r="E133" s="183" t="s">
        <v>2997</v>
      </c>
      <c r="F133" s="184" t="s">
        <v>3038</v>
      </c>
      <c r="G133" s="185" t="s">
        <v>2365</v>
      </c>
      <c r="H133" s="186">
        <v>4</v>
      </c>
      <c r="I133" s="187"/>
      <c r="J133" s="188">
        <f>ROUND(I133*H133,2)</f>
        <v>0</v>
      </c>
      <c r="K133" s="184" t="s">
        <v>2351</v>
      </c>
      <c r="L133" s="39"/>
      <c r="M133" s="189" t="s">
        <v>1</v>
      </c>
      <c r="N133" s="190" t="s">
        <v>40</v>
      </c>
      <c r="O133" s="77"/>
      <c r="P133" s="191">
        <f>O133*H133</f>
        <v>0</v>
      </c>
      <c r="Q133" s="191">
        <v>0</v>
      </c>
      <c r="R133" s="191">
        <f>Q133*H133</f>
        <v>0</v>
      </c>
      <c r="S133" s="191">
        <v>0</v>
      </c>
      <c r="T133" s="192">
        <f>S133*H133</f>
        <v>0</v>
      </c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  <c r="AR133" s="193" t="s">
        <v>108</v>
      </c>
      <c r="AT133" s="193" t="s">
        <v>259</v>
      </c>
      <c r="AU133" s="193" t="s">
        <v>82</v>
      </c>
      <c r="AY133" s="19" t="s">
        <v>257</v>
      </c>
      <c r="BE133" s="194">
        <f>IF(N133="základní",J133,0)</f>
        <v>0</v>
      </c>
      <c r="BF133" s="194">
        <f>IF(N133="snížená",J133,0)</f>
        <v>0</v>
      </c>
      <c r="BG133" s="194">
        <f>IF(N133="zákl. přenesená",J133,0)</f>
        <v>0</v>
      </c>
      <c r="BH133" s="194">
        <f>IF(N133="sníž. přenesená",J133,0)</f>
        <v>0</v>
      </c>
      <c r="BI133" s="194">
        <f>IF(N133="nulová",J133,0)</f>
        <v>0</v>
      </c>
      <c r="BJ133" s="19" t="s">
        <v>82</v>
      </c>
      <c r="BK133" s="194">
        <f>ROUND(I133*H133,2)</f>
        <v>0</v>
      </c>
      <c r="BL133" s="19" t="s">
        <v>108</v>
      </c>
      <c r="BM133" s="193" t="s">
        <v>320</v>
      </c>
    </row>
    <row r="134" s="2" customFormat="1">
      <c r="A134" s="38"/>
      <c r="B134" s="39"/>
      <c r="C134" s="38"/>
      <c r="D134" s="196" t="s">
        <v>1062</v>
      </c>
      <c r="E134" s="38"/>
      <c r="F134" s="237" t="s">
        <v>3039</v>
      </c>
      <c r="G134" s="38"/>
      <c r="H134" s="38"/>
      <c r="I134" s="238"/>
      <c r="J134" s="38"/>
      <c r="K134" s="38"/>
      <c r="L134" s="39"/>
      <c r="M134" s="239"/>
      <c r="N134" s="240"/>
      <c r="O134" s="77"/>
      <c r="P134" s="77"/>
      <c r="Q134" s="77"/>
      <c r="R134" s="77"/>
      <c r="S134" s="77"/>
      <c r="T134" s="78"/>
      <c r="U134" s="38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  <c r="AT134" s="19" t="s">
        <v>1062</v>
      </c>
      <c r="AU134" s="19" t="s">
        <v>82</v>
      </c>
    </row>
    <row r="135" s="2" customFormat="1" ht="16.5" customHeight="1">
      <c r="A135" s="38"/>
      <c r="B135" s="181"/>
      <c r="C135" s="182" t="s">
        <v>290</v>
      </c>
      <c r="D135" s="182" t="s">
        <v>259</v>
      </c>
      <c r="E135" s="183" t="s">
        <v>2999</v>
      </c>
      <c r="F135" s="184" t="s">
        <v>3040</v>
      </c>
      <c r="G135" s="185" t="s">
        <v>2365</v>
      </c>
      <c r="H135" s="186">
        <v>4</v>
      </c>
      <c r="I135" s="187"/>
      <c r="J135" s="188">
        <f>ROUND(I135*H135,2)</f>
        <v>0</v>
      </c>
      <c r="K135" s="184" t="s">
        <v>2351</v>
      </c>
      <c r="L135" s="39"/>
      <c r="M135" s="189" t="s">
        <v>1</v>
      </c>
      <c r="N135" s="190" t="s">
        <v>40</v>
      </c>
      <c r="O135" s="77"/>
      <c r="P135" s="191">
        <f>O135*H135</f>
        <v>0</v>
      </c>
      <c r="Q135" s="191">
        <v>0</v>
      </c>
      <c r="R135" s="191">
        <f>Q135*H135</f>
        <v>0</v>
      </c>
      <c r="S135" s="191">
        <v>0</v>
      </c>
      <c r="T135" s="192">
        <f>S135*H135</f>
        <v>0</v>
      </c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R135" s="193" t="s">
        <v>108</v>
      </c>
      <c r="AT135" s="193" t="s">
        <v>259</v>
      </c>
      <c r="AU135" s="193" t="s">
        <v>82</v>
      </c>
      <c r="AY135" s="19" t="s">
        <v>257</v>
      </c>
      <c r="BE135" s="194">
        <f>IF(N135="základní",J135,0)</f>
        <v>0</v>
      </c>
      <c r="BF135" s="194">
        <f>IF(N135="snížená",J135,0)</f>
        <v>0</v>
      </c>
      <c r="BG135" s="194">
        <f>IF(N135="zákl. přenesená",J135,0)</f>
        <v>0</v>
      </c>
      <c r="BH135" s="194">
        <f>IF(N135="sníž. přenesená",J135,0)</f>
        <v>0</v>
      </c>
      <c r="BI135" s="194">
        <f>IF(N135="nulová",J135,0)</f>
        <v>0</v>
      </c>
      <c r="BJ135" s="19" t="s">
        <v>82</v>
      </c>
      <c r="BK135" s="194">
        <f>ROUND(I135*H135,2)</f>
        <v>0</v>
      </c>
      <c r="BL135" s="19" t="s">
        <v>108</v>
      </c>
      <c r="BM135" s="193" t="s">
        <v>334</v>
      </c>
    </row>
    <row r="136" s="2" customFormat="1" ht="16.5" customHeight="1">
      <c r="A136" s="38"/>
      <c r="B136" s="181"/>
      <c r="C136" s="182" t="s">
        <v>301</v>
      </c>
      <c r="D136" s="182" t="s">
        <v>259</v>
      </c>
      <c r="E136" s="183" t="s">
        <v>3002</v>
      </c>
      <c r="F136" s="184" t="s">
        <v>3041</v>
      </c>
      <c r="G136" s="185" t="s">
        <v>2365</v>
      </c>
      <c r="H136" s="186">
        <v>4</v>
      </c>
      <c r="I136" s="187"/>
      <c r="J136" s="188">
        <f>ROUND(I136*H136,2)</f>
        <v>0</v>
      </c>
      <c r="K136" s="184" t="s">
        <v>2351</v>
      </c>
      <c r="L136" s="39"/>
      <c r="M136" s="189" t="s">
        <v>1</v>
      </c>
      <c r="N136" s="190" t="s">
        <v>40</v>
      </c>
      <c r="O136" s="77"/>
      <c r="P136" s="191">
        <f>O136*H136</f>
        <v>0</v>
      </c>
      <c r="Q136" s="191">
        <v>0</v>
      </c>
      <c r="R136" s="191">
        <f>Q136*H136</f>
        <v>0</v>
      </c>
      <c r="S136" s="191">
        <v>0</v>
      </c>
      <c r="T136" s="192">
        <f>S136*H136</f>
        <v>0</v>
      </c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R136" s="193" t="s">
        <v>108</v>
      </c>
      <c r="AT136" s="193" t="s">
        <v>259</v>
      </c>
      <c r="AU136" s="193" t="s">
        <v>82</v>
      </c>
      <c r="AY136" s="19" t="s">
        <v>257</v>
      </c>
      <c r="BE136" s="194">
        <f>IF(N136="základní",J136,0)</f>
        <v>0</v>
      </c>
      <c r="BF136" s="194">
        <f>IF(N136="snížená",J136,0)</f>
        <v>0</v>
      </c>
      <c r="BG136" s="194">
        <f>IF(N136="zákl. přenesená",J136,0)</f>
        <v>0</v>
      </c>
      <c r="BH136" s="194">
        <f>IF(N136="sníž. přenesená",J136,0)</f>
        <v>0</v>
      </c>
      <c r="BI136" s="194">
        <f>IF(N136="nulová",J136,0)</f>
        <v>0</v>
      </c>
      <c r="BJ136" s="19" t="s">
        <v>82</v>
      </c>
      <c r="BK136" s="194">
        <f>ROUND(I136*H136,2)</f>
        <v>0</v>
      </c>
      <c r="BL136" s="19" t="s">
        <v>108</v>
      </c>
      <c r="BM136" s="193" t="s">
        <v>350</v>
      </c>
    </row>
    <row r="137" s="2" customFormat="1">
      <c r="A137" s="38"/>
      <c r="B137" s="39"/>
      <c r="C137" s="38"/>
      <c r="D137" s="196" t="s">
        <v>1062</v>
      </c>
      <c r="E137" s="38"/>
      <c r="F137" s="237" t="s">
        <v>3039</v>
      </c>
      <c r="G137" s="38"/>
      <c r="H137" s="38"/>
      <c r="I137" s="238"/>
      <c r="J137" s="38"/>
      <c r="K137" s="38"/>
      <c r="L137" s="39"/>
      <c r="M137" s="239"/>
      <c r="N137" s="240"/>
      <c r="O137" s="77"/>
      <c r="P137" s="77"/>
      <c r="Q137" s="77"/>
      <c r="R137" s="77"/>
      <c r="S137" s="77"/>
      <c r="T137" s="78"/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T137" s="19" t="s">
        <v>1062</v>
      </c>
      <c r="AU137" s="19" t="s">
        <v>82</v>
      </c>
    </row>
    <row r="138" s="2" customFormat="1" ht="16.5" customHeight="1">
      <c r="A138" s="38"/>
      <c r="B138" s="181"/>
      <c r="C138" s="182" t="s">
        <v>307</v>
      </c>
      <c r="D138" s="182" t="s">
        <v>259</v>
      </c>
      <c r="E138" s="183" t="s">
        <v>3004</v>
      </c>
      <c r="F138" s="184" t="s">
        <v>3042</v>
      </c>
      <c r="G138" s="185" t="s">
        <v>2365</v>
      </c>
      <c r="H138" s="186">
        <v>4</v>
      </c>
      <c r="I138" s="187"/>
      <c r="J138" s="188">
        <f>ROUND(I138*H138,2)</f>
        <v>0</v>
      </c>
      <c r="K138" s="184" t="s">
        <v>2351</v>
      </c>
      <c r="L138" s="39"/>
      <c r="M138" s="189" t="s">
        <v>1</v>
      </c>
      <c r="N138" s="190" t="s">
        <v>40</v>
      </c>
      <c r="O138" s="77"/>
      <c r="P138" s="191">
        <f>O138*H138</f>
        <v>0</v>
      </c>
      <c r="Q138" s="191">
        <v>0</v>
      </c>
      <c r="R138" s="191">
        <f>Q138*H138</f>
        <v>0</v>
      </c>
      <c r="S138" s="191">
        <v>0</v>
      </c>
      <c r="T138" s="192">
        <f>S138*H138</f>
        <v>0</v>
      </c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R138" s="193" t="s">
        <v>108</v>
      </c>
      <c r="AT138" s="193" t="s">
        <v>259</v>
      </c>
      <c r="AU138" s="193" t="s">
        <v>82</v>
      </c>
      <c r="AY138" s="19" t="s">
        <v>257</v>
      </c>
      <c r="BE138" s="194">
        <f>IF(N138="základní",J138,0)</f>
        <v>0</v>
      </c>
      <c r="BF138" s="194">
        <f>IF(N138="snížená",J138,0)</f>
        <v>0</v>
      </c>
      <c r="BG138" s="194">
        <f>IF(N138="zákl. přenesená",J138,0)</f>
        <v>0</v>
      </c>
      <c r="BH138" s="194">
        <f>IF(N138="sníž. přenesená",J138,0)</f>
        <v>0</v>
      </c>
      <c r="BI138" s="194">
        <f>IF(N138="nulová",J138,0)</f>
        <v>0</v>
      </c>
      <c r="BJ138" s="19" t="s">
        <v>82</v>
      </c>
      <c r="BK138" s="194">
        <f>ROUND(I138*H138,2)</f>
        <v>0</v>
      </c>
      <c r="BL138" s="19" t="s">
        <v>108</v>
      </c>
      <c r="BM138" s="193" t="s">
        <v>364</v>
      </c>
    </row>
    <row r="139" s="2" customFormat="1" ht="16.5" customHeight="1">
      <c r="A139" s="38"/>
      <c r="B139" s="181"/>
      <c r="C139" s="182" t="s">
        <v>314</v>
      </c>
      <c r="D139" s="182" t="s">
        <v>259</v>
      </c>
      <c r="E139" s="183" t="s">
        <v>3006</v>
      </c>
      <c r="F139" s="184" t="s">
        <v>3043</v>
      </c>
      <c r="G139" s="185" t="s">
        <v>2365</v>
      </c>
      <c r="H139" s="186">
        <v>4</v>
      </c>
      <c r="I139" s="187"/>
      <c r="J139" s="188">
        <f>ROUND(I139*H139,2)</f>
        <v>0</v>
      </c>
      <c r="K139" s="184" t="s">
        <v>2351</v>
      </c>
      <c r="L139" s="39"/>
      <c r="M139" s="189" t="s">
        <v>1</v>
      </c>
      <c r="N139" s="190" t="s">
        <v>40</v>
      </c>
      <c r="O139" s="77"/>
      <c r="P139" s="191">
        <f>O139*H139</f>
        <v>0</v>
      </c>
      <c r="Q139" s="191">
        <v>0</v>
      </c>
      <c r="R139" s="191">
        <f>Q139*H139</f>
        <v>0</v>
      </c>
      <c r="S139" s="191">
        <v>0</v>
      </c>
      <c r="T139" s="192">
        <f>S139*H139</f>
        <v>0</v>
      </c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R139" s="193" t="s">
        <v>108</v>
      </c>
      <c r="AT139" s="193" t="s">
        <v>259</v>
      </c>
      <c r="AU139" s="193" t="s">
        <v>82</v>
      </c>
      <c r="AY139" s="19" t="s">
        <v>257</v>
      </c>
      <c r="BE139" s="194">
        <f>IF(N139="základní",J139,0)</f>
        <v>0</v>
      </c>
      <c r="BF139" s="194">
        <f>IF(N139="snížená",J139,0)</f>
        <v>0</v>
      </c>
      <c r="BG139" s="194">
        <f>IF(N139="zákl. přenesená",J139,0)</f>
        <v>0</v>
      </c>
      <c r="BH139" s="194">
        <f>IF(N139="sníž. přenesená",J139,0)</f>
        <v>0</v>
      </c>
      <c r="BI139" s="194">
        <f>IF(N139="nulová",J139,0)</f>
        <v>0</v>
      </c>
      <c r="BJ139" s="19" t="s">
        <v>82</v>
      </c>
      <c r="BK139" s="194">
        <f>ROUND(I139*H139,2)</f>
        <v>0</v>
      </c>
      <c r="BL139" s="19" t="s">
        <v>108</v>
      </c>
      <c r="BM139" s="193" t="s">
        <v>374</v>
      </c>
    </row>
    <row r="140" s="2" customFormat="1">
      <c r="A140" s="38"/>
      <c r="B140" s="39"/>
      <c r="C140" s="38"/>
      <c r="D140" s="196" t="s">
        <v>1062</v>
      </c>
      <c r="E140" s="38"/>
      <c r="F140" s="237" t="s">
        <v>3039</v>
      </c>
      <c r="G140" s="38"/>
      <c r="H140" s="38"/>
      <c r="I140" s="238"/>
      <c r="J140" s="38"/>
      <c r="K140" s="38"/>
      <c r="L140" s="39"/>
      <c r="M140" s="239"/>
      <c r="N140" s="240"/>
      <c r="O140" s="77"/>
      <c r="P140" s="77"/>
      <c r="Q140" s="77"/>
      <c r="R140" s="77"/>
      <c r="S140" s="77"/>
      <c r="T140" s="78"/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T140" s="19" t="s">
        <v>1062</v>
      </c>
      <c r="AU140" s="19" t="s">
        <v>82</v>
      </c>
    </row>
    <row r="141" s="2" customFormat="1" ht="16.5" customHeight="1">
      <c r="A141" s="38"/>
      <c r="B141" s="181"/>
      <c r="C141" s="182" t="s">
        <v>320</v>
      </c>
      <c r="D141" s="182" t="s">
        <v>259</v>
      </c>
      <c r="E141" s="183" t="s">
        <v>3008</v>
      </c>
      <c r="F141" s="184" t="s">
        <v>3044</v>
      </c>
      <c r="G141" s="185" t="s">
        <v>2365</v>
      </c>
      <c r="H141" s="186">
        <v>4</v>
      </c>
      <c r="I141" s="187"/>
      <c r="J141" s="188">
        <f>ROUND(I141*H141,2)</f>
        <v>0</v>
      </c>
      <c r="K141" s="184" t="s">
        <v>2351</v>
      </c>
      <c r="L141" s="39"/>
      <c r="M141" s="189" t="s">
        <v>1</v>
      </c>
      <c r="N141" s="190" t="s">
        <v>40</v>
      </c>
      <c r="O141" s="77"/>
      <c r="P141" s="191">
        <f>O141*H141</f>
        <v>0</v>
      </c>
      <c r="Q141" s="191">
        <v>0</v>
      </c>
      <c r="R141" s="191">
        <f>Q141*H141</f>
        <v>0</v>
      </c>
      <c r="S141" s="191">
        <v>0</v>
      </c>
      <c r="T141" s="192">
        <f>S141*H141</f>
        <v>0</v>
      </c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R141" s="193" t="s">
        <v>108</v>
      </c>
      <c r="AT141" s="193" t="s">
        <v>259</v>
      </c>
      <c r="AU141" s="193" t="s">
        <v>82</v>
      </c>
      <c r="AY141" s="19" t="s">
        <v>257</v>
      </c>
      <c r="BE141" s="194">
        <f>IF(N141="základní",J141,0)</f>
        <v>0</v>
      </c>
      <c r="BF141" s="194">
        <f>IF(N141="snížená",J141,0)</f>
        <v>0</v>
      </c>
      <c r="BG141" s="194">
        <f>IF(N141="zákl. přenesená",J141,0)</f>
        <v>0</v>
      </c>
      <c r="BH141" s="194">
        <f>IF(N141="sníž. přenesená",J141,0)</f>
        <v>0</v>
      </c>
      <c r="BI141" s="194">
        <f>IF(N141="nulová",J141,0)</f>
        <v>0</v>
      </c>
      <c r="BJ141" s="19" t="s">
        <v>82</v>
      </c>
      <c r="BK141" s="194">
        <f>ROUND(I141*H141,2)</f>
        <v>0</v>
      </c>
      <c r="BL141" s="19" t="s">
        <v>108</v>
      </c>
      <c r="BM141" s="193" t="s">
        <v>388</v>
      </c>
    </row>
    <row r="142" s="2" customFormat="1" ht="16.5" customHeight="1">
      <c r="A142" s="38"/>
      <c r="B142" s="181"/>
      <c r="C142" s="182" t="s">
        <v>327</v>
      </c>
      <c r="D142" s="182" t="s">
        <v>259</v>
      </c>
      <c r="E142" s="183" t="s">
        <v>3011</v>
      </c>
      <c r="F142" s="184" t="s">
        <v>3045</v>
      </c>
      <c r="G142" s="185" t="s">
        <v>2365</v>
      </c>
      <c r="H142" s="186">
        <v>4</v>
      </c>
      <c r="I142" s="187"/>
      <c r="J142" s="188">
        <f>ROUND(I142*H142,2)</f>
        <v>0</v>
      </c>
      <c r="K142" s="184" t="s">
        <v>2351</v>
      </c>
      <c r="L142" s="39"/>
      <c r="M142" s="189" t="s">
        <v>1</v>
      </c>
      <c r="N142" s="190" t="s">
        <v>40</v>
      </c>
      <c r="O142" s="77"/>
      <c r="P142" s="191">
        <f>O142*H142</f>
        <v>0</v>
      </c>
      <c r="Q142" s="191">
        <v>0</v>
      </c>
      <c r="R142" s="191">
        <f>Q142*H142</f>
        <v>0</v>
      </c>
      <c r="S142" s="191">
        <v>0</v>
      </c>
      <c r="T142" s="192">
        <f>S142*H142</f>
        <v>0</v>
      </c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R142" s="193" t="s">
        <v>108</v>
      </c>
      <c r="AT142" s="193" t="s">
        <v>259</v>
      </c>
      <c r="AU142" s="193" t="s">
        <v>82</v>
      </c>
      <c r="AY142" s="19" t="s">
        <v>257</v>
      </c>
      <c r="BE142" s="194">
        <f>IF(N142="základní",J142,0)</f>
        <v>0</v>
      </c>
      <c r="BF142" s="194">
        <f>IF(N142="snížená",J142,0)</f>
        <v>0</v>
      </c>
      <c r="BG142" s="194">
        <f>IF(N142="zákl. přenesená",J142,0)</f>
        <v>0</v>
      </c>
      <c r="BH142" s="194">
        <f>IF(N142="sníž. přenesená",J142,0)</f>
        <v>0</v>
      </c>
      <c r="BI142" s="194">
        <f>IF(N142="nulová",J142,0)</f>
        <v>0</v>
      </c>
      <c r="BJ142" s="19" t="s">
        <v>82</v>
      </c>
      <c r="BK142" s="194">
        <f>ROUND(I142*H142,2)</f>
        <v>0</v>
      </c>
      <c r="BL142" s="19" t="s">
        <v>108</v>
      </c>
      <c r="BM142" s="193" t="s">
        <v>402</v>
      </c>
    </row>
    <row r="143" s="2" customFormat="1">
      <c r="A143" s="38"/>
      <c r="B143" s="39"/>
      <c r="C143" s="38"/>
      <c r="D143" s="196" t="s">
        <v>1062</v>
      </c>
      <c r="E143" s="38"/>
      <c r="F143" s="237" t="s">
        <v>3039</v>
      </c>
      <c r="G143" s="38"/>
      <c r="H143" s="38"/>
      <c r="I143" s="238"/>
      <c r="J143" s="38"/>
      <c r="K143" s="38"/>
      <c r="L143" s="39"/>
      <c r="M143" s="239"/>
      <c r="N143" s="240"/>
      <c r="O143" s="77"/>
      <c r="P143" s="77"/>
      <c r="Q143" s="77"/>
      <c r="R143" s="77"/>
      <c r="S143" s="77"/>
      <c r="T143" s="78"/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T143" s="19" t="s">
        <v>1062</v>
      </c>
      <c r="AU143" s="19" t="s">
        <v>82</v>
      </c>
    </row>
    <row r="144" s="2" customFormat="1" ht="24.15" customHeight="1">
      <c r="A144" s="38"/>
      <c r="B144" s="181"/>
      <c r="C144" s="182" t="s">
        <v>334</v>
      </c>
      <c r="D144" s="182" t="s">
        <v>259</v>
      </c>
      <c r="E144" s="183" t="s">
        <v>3014</v>
      </c>
      <c r="F144" s="184" t="s">
        <v>3046</v>
      </c>
      <c r="G144" s="185" t="s">
        <v>2365</v>
      </c>
      <c r="H144" s="186">
        <v>4</v>
      </c>
      <c r="I144" s="187"/>
      <c r="J144" s="188">
        <f>ROUND(I144*H144,2)</f>
        <v>0</v>
      </c>
      <c r="K144" s="184" t="s">
        <v>2351</v>
      </c>
      <c r="L144" s="39"/>
      <c r="M144" s="189" t="s">
        <v>1</v>
      </c>
      <c r="N144" s="190" t="s">
        <v>40</v>
      </c>
      <c r="O144" s="77"/>
      <c r="P144" s="191">
        <f>O144*H144</f>
        <v>0</v>
      </c>
      <c r="Q144" s="191">
        <v>0</v>
      </c>
      <c r="R144" s="191">
        <f>Q144*H144</f>
        <v>0</v>
      </c>
      <c r="S144" s="191">
        <v>0</v>
      </c>
      <c r="T144" s="192">
        <f>S144*H144</f>
        <v>0</v>
      </c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R144" s="193" t="s">
        <v>108</v>
      </c>
      <c r="AT144" s="193" t="s">
        <v>259</v>
      </c>
      <c r="AU144" s="193" t="s">
        <v>82</v>
      </c>
      <c r="AY144" s="19" t="s">
        <v>257</v>
      </c>
      <c r="BE144" s="194">
        <f>IF(N144="základní",J144,0)</f>
        <v>0</v>
      </c>
      <c r="BF144" s="194">
        <f>IF(N144="snížená",J144,0)</f>
        <v>0</v>
      </c>
      <c r="BG144" s="194">
        <f>IF(N144="zákl. přenesená",J144,0)</f>
        <v>0</v>
      </c>
      <c r="BH144" s="194">
        <f>IF(N144="sníž. přenesená",J144,0)</f>
        <v>0</v>
      </c>
      <c r="BI144" s="194">
        <f>IF(N144="nulová",J144,0)</f>
        <v>0</v>
      </c>
      <c r="BJ144" s="19" t="s">
        <v>82</v>
      </c>
      <c r="BK144" s="194">
        <f>ROUND(I144*H144,2)</f>
        <v>0</v>
      </c>
      <c r="BL144" s="19" t="s">
        <v>108</v>
      </c>
      <c r="BM144" s="193" t="s">
        <v>413</v>
      </c>
    </row>
    <row r="145" s="2" customFormat="1" ht="24.15" customHeight="1">
      <c r="A145" s="38"/>
      <c r="B145" s="181"/>
      <c r="C145" s="182" t="s">
        <v>343</v>
      </c>
      <c r="D145" s="182" t="s">
        <v>259</v>
      </c>
      <c r="E145" s="183" t="s">
        <v>3017</v>
      </c>
      <c r="F145" s="184" t="s">
        <v>3047</v>
      </c>
      <c r="G145" s="185" t="s">
        <v>2365</v>
      </c>
      <c r="H145" s="186">
        <v>4</v>
      </c>
      <c r="I145" s="187"/>
      <c r="J145" s="188">
        <f>ROUND(I145*H145,2)</f>
        <v>0</v>
      </c>
      <c r="K145" s="184" t="s">
        <v>2351</v>
      </c>
      <c r="L145" s="39"/>
      <c r="M145" s="189" t="s">
        <v>1</v>
      </c>
      <c r="N145" s="190" t="s">
        <v>40</v>
      </c>
      <c r="O145" s="77"/>
      <c r="P145" s="191">
        <f>O145*H145</f>
        <v>0</v>
      </c>
      <c r="Q145" s="191">
        <v>0</v>
      </c>
      <c r="R145" s="191">
        <f>Q145*H145</f>
        <v>0</v>
      </c>
      <c r="S145" s="191">
        <v>0</v>
      </c>
      <c r="T145" s="192">
        <f>S145*H145</f>
        <v>0</v>
      </c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  <c r="AR145" s="193" t="s">
        <v>108</v>
      </c>
      <c r="AT145" s="193" t="s">
        <v>259</v>
      </c>
      <c r="AU145" s="193" t="s">
        <v>82</v>
      </c>
      <c r="AY145" s="19" t="s">
        <v>257</v>
      </c>
      <c r="BE145" s="194">
        <f>IF(N145="základní",J145,0)</f>
        <v>0</v>
      </c>
      <c r="BF145" s="194">
        <f>IF(N145="snížená",J145,0)</f>
        <v>0</v>
      </c>
      <c r="BG145" s="194">
        <f>IF(N145="zákl. přenesená",J145,0)</f>
        <v>0</v>
      </c>
      <c r="BH145" s="194">
        <f>IF(N145="sníž. přenesená",J145,0)</f>
        <v>0</v>
      </c>
      <c r="BI145" s="194">
        <f>IF(N145="nulová",J145,0)</f>
        <v>0</v>
      </c>
      <c r="BJ145" s="19" t="s">
        <v>82</v>
      </c>
      <c r="BK145" s="194">
        <f>ROUND(I145*H145,2)</f>
        <v>0</v>
      </c>
      <c r="BL145" s="19" t="s">
        <v>108</v>
      </c>
      <c r="BM145" s="193" t="s">
        <v>427</v>
      </c>
    </row>
    <row r="146" s="2" customFormat="1">
      <c r="A146" s="38"/>
      <c r="B146" s="39"/>
      <c r="C146" s="38"/>
      <c r="D146" s="196" t="s">
        <v>1062</v>
      </c>
      <c r="E146" s="38"/>
      <c r="F146" s="237" t="s">
        <v>3039</v>
      </c>
      <c r="G146" s="38"/>
      <c r="H146" s="38"/>
      <c r="I146" s="238"/>
      <c r="J146" s="38"/>
      <c r="K146" s="38"/>
      <c r="L146" s="39"/>
      <c r="M146" s="239"/>
      <c r="N146" s="240"/>
      <c r="O146" s="77"/>
      <c r="P146" s="77"/>
      <c r="Q146" s="77"/>
      <c r="R146" s="77"/>
      <c r="S146" s="77"/>
      <c r="T146" s="78"/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  <c r="AT146" s="19" t="s">
        <v>1062</v>
      </c>
      <c r="AU146" s="19" t="s">
        <v>82</v>
      </c>
    </row>
    <row r="147" s="2" customFormat="1" ht="16.5" customHeight="1">
      <c r="A147" s="38"/>
      <c r="B147" s="181"/>
      <c r="C147" s="182" t="s">
        <v>350</v>
      </c>
      <c r="D147" s="182" t="s">
        <v>259</v>
      </c>
      <c r="E147" s="183" t="s">
        <v>3019</v>
      </c>
      <c r="F147" s="184" t="s">
        <v>3048</v>
      </c>
      <c r="G147" s="185" t="s">
        <v>2365</v>
      </c>
      <c r="H147" s="186">
        <v>4</v>
      </c>
      <c r="I147" s="187"/>
      <c r="J147" s="188">
        <f>ROUND(I147*H147,2)</f>
        <v>0</v>
      </c>
      <c r="K147" s="184" t="s">
        <v>2351</v>
      </c>
      <c r="L147" s="39"/>
      <c r="M147" s="189" t="s">
        <v>1</v>
      </c>
      <c r="N147" s="190" t="s">
        <v>40</v>
      </c>
      <c r="O147" s="77"/>
      <c r="P147" s="191">
        <f>O147*H147</f>
        <v>0</v>
      </c>
      <c r="Q147" s="191">
        <v>0</v>
      </c>
      <c r="R147" s="191">
        <f>Q147*H147</f>
        <v>0</v>
      </c>
      <c r="S147" s="191">
        <v>0</v>
      </c>
      <c r="T147" s="192">
        <f>S147*H147</f>
        <v>0</v>
      </c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  <c r="AR147" s="193" t="s">
        <v>108</v>
      </c>
      <c r="AT147" s="193" t="s">
        <v>259</v>
      </c>
      <c r="AU147" s="193" t="s">
        <v>82</v>
      </c>
      <c r="AY147" s="19" t="s">
        <v>257</v>
      </c>
      <c r="BE147" s="194">
        <f>IF(N147="základní",J147,0)</f>
        <v>0</v>
      </c>
      <c r="BF147" s="194">
        <f>IF(N147="snížená",J147,0)</f>
        <v>0</v>
      </c>
      <c r="BG147" s="194">
        <f>IF(N147="zákl. přenesená",J147,0)</f>
        <v>0</v>
      </c>
      <c r="BH147" s="194">
        <f>IF(N147="sníž. přenesená",J147,0)</f>
        <v>0</v>
      </c>
      <c r="BI147" s="194">
        <f>IF(N147="nulová",J147,0)</f>
        <v>0</v>
      </c>
      <c r="BJ147" s="19" t="s">
        <v>82</v>
      </c>
      <c r="BK147" s="194">
        <f>ROUND(I147*H147,2)</f>
        <v>0</v>
      </c>
      <c r="BL147" s="19" t="s">
        <v>108</v>
      </c>
      <c r="BM147" s="193" t="s">
        <v>439</v>
      </c>
    </row>
    <row r="148" s="2" customFormat="1" ht="16.5" customHeight="1">
      <c r="A148" s="38"/>
      <c r="B148" s="181"/>
      <c r="C148" s="182" t="s">
        <v>8</v>
      </c>
      <c r="D148" s="182" t="s">
        <v>259</v>
      </c>
      <c r="E148" s="183" t="s">
        <v>3021</v>
      </c>
      <c r="F148" s="184" t="s">
        <v>3049</v>
      </c>
      <c r="G148" s="185" t="s">
        <v>2365</v>
      </c>
      <c r="H148" s="186">
        <v>4</v>
      </c>
      <c r="I148" s="187"/>
      <c r="J148" s="188">
        <f>ROUND(I148*H148,2)</f>
        <v>0</v>
      </c>
      <c r="K148" s="184" t="s">
        <v>2351</v>
      </c>
      <c r="L148" s="39"/>
      <c r="M148" s="189" t="s">
        <v>1</v>
      </c>
      <c r="N148" s="190" t="s">
        <v>40</v>
      </c>
      <c r="O148" s="77"/>
      <c r="P148" s="191">
        <f>O148*H148</f>
        <v>0</v>
      </c>
      <c r="Q148" s="191">
        <v>0</v>
      </c>
      <c r="R148" s="191">
        <f>Q148*H148</f>
        <v>0</v>
      </c>
      <c r="S148" s="191">
        <v>0</v>
      </c>
      <c r="T148" s="192">
        <f>S148*H148</f>
        <v>0</v>
      </c>
      <c r="U148" s="38"/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  <c r="AR148" s="193" t="s">
        <v>108</v>
      </c>
      <c r="AT148" s="193" t="s">
        <v>259</v>
      </c>
      <c r="AU148" s="193" t="s">
        <v>82</v>
      </c>
      <c r="AY148" s="19" t="s">
        <v>257</v>
      </c>
      <c r="BE148" s="194">
        <f>IF(N148="základní",J148,0)</f>
        <v>0</v>
      </c>
      <c r="BF148" s="194">
        <f>IF(N148="snížená",J148,0)</f>
        <v>0</v>
      </c>
      <c r="BG148" s="194">
        <f>IF(N148="zákl. přenesená",J148,0)</f>
        <v>0</v>
      </c>
      <c r="BH148" s="194">
        <f>IF(N148="sníž. přenesená",J148,0)</f>
        <v>0</v>
      </c>
      <c r="BI148" s="194">
        <f>IF(N148="nulová",J148,0)</f>
        <v>0</v>
      </c>
      <c r="BJ148" s="19" t="s">
        <v>82</v>
      </c>
      <c r="BK148" s="194">
        <f>ROUND(I148*H148,2)</f>
        <v>0</v>
      </c>
      <c r="BL148" s="19" t="s">
        <v>108</v>
      </c>
      <c r="BM148" s="193" t="s">
        <v>450</v>
      </c>
    </row>
    <row r="149" s="2" customFormat="1">
      <c r="A149" s="38"/>
      <c r="B149" s="39"/>
      <c r="C149" s="38"/>
      <c r="D149" s="196" t="s">
        <v>1062</v>
      </c>
      <c r="E149" s="38"/>
      <c r="F149" s="237" t="s">
        <v>3039</v>
      </c>
      <c r="G149" s="38"/>
      <c r="H149" s="38"/>
      <c r="I149" s="238"/>
      <c r="J149" s="38"/>
      <c r="K149" s="38"/>
      <c r="L149" s="39"/>
      <c r="M149" s="239"/>
      <c r="N149" s="240"/>
      <c r="O149" s="77"/>
      <c r="P149" s="77"/>
      <c r="Q149" s="77"/>
      <c r="R149" s="77"/>
      <c r="S149" s="77"/>
      <c r="T149" s="78"/>
      <c r="U149" s="38"/>
      <c r="V149" s="38"/>
      <c r="W149" s="38"/>
      <c r="X149" s="38"/>
      <c r="Y149" s="38"/>
      <c r="Z149" s="38"/>
      <c r="AA149" s="38"/>
      <c r="AB149" s="38"/>
      <c r="AC149" s="38"/>
      <c r="AD149" s="38"/>
      <c r="AE149" s="38"/>
      <c r="AT149" s="19" t="s">
        <v>1062</v>
      </c>
      <c r="AU149" s="19" t="s">
        <v>82</v>
      </c>
    </row>
    <row r="150" s="2" customFormat="1" ht="33" customHeight="1">
      <c r="A150" s="38"/>
      <c r="B150" s="181"/>
      <c r="C150" s="182" t="s">
        <v>364</v>
      </c>
      <c r="D150" s="182" t="s">
        <v>259</v>
      </c>
      <c r="E150" s="183" t="s">
        <v>3023</v>
      </c>
      <c r="F150" s="184" t="s">
        <v>3050</v>
      </c>
      <c r="G150" s="185" t="s">
        <v>2365</v>
      </c>
      <c r="H150" s="186">
        <v>5</v>
      </c>
      <c r="I150" s="187"/>
      <c r="J150" s="188">
        <f>ROUND(I150*H150,2)</f>
        <v>0</v>
      </c>
      <c r="K150" s="184" t="s">
        <v>2351</v>
      </c>
      <c r="L150" s="39"/>
      <c r="M150" s="189" t="s">
        <v>1</v>
      </c>
      <c r="N150" s="190" t="s">
        <v>40</v>
      </c>
      <c r="O150" s="77"/>
      <c r="P150" s="191">
        <f>O150*H150</f>
        <v>0</v>
      </c>
      <c r="Q150" s="191">
        <v>0</v>
      </c>
      <c r="R150" s="191">
        <f>Q150*H150</f>
        <v>0</v>
      </c>
      <c r="S150" s="191">
        <v>0</v>
      </c>
      <c r="T150" s="192">
        <f>S150*H150</f>
        <v>0</v>
      </c>
      <c r="U150" s="38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  <c r="AR150" s="193" t="s">
        <v>108</v>
      </c>
      <c r="AT150" s="193" t="s">
        <v>259</v>
      </c>
      <c r="AU150" s="193" t="s">
        <v>82</v>
      </c>
      <c r="AY150" s="19" t="s">
        <v>257</v>
      </c>
      <c r="BE150" s="194">
        <f>IF(N150="základní",J150,0)</f>
        <v>0</v>
      </c>
      <c r="BF150" s="194">
        <f>IF(N150="snížená",J150,0)</f>
        <v>0</v>
      </c>
      <c r="BG150" s="194">
        <f>IF(N150="zákl. přenesená",J150,0)</f>
        <v>0</v>
      </c>
      <c r="BH150" s="194">
        <f>IF(N150="sníž. přenesená",J150,0)</f>
        <v>0</v>
      </c>
      <c r="BI150" s="194">
        <f>IF(N150="nulová",J150,0)</f>
        <v>0</v>
      </c>
      <c r="BJ150" s="19" t="s">
        <v>82</v>
      </c>
      <c r="BK150" s="194">
        <f>ROUND(I150*H150,2)</f>
        <v>0</v>
      </c>
      <c r="BL150" s="19" t="s">
        <v>108</v>
      </c>
      <c r="BM150" s="193" t="s">
        <v>462</v>
      </c>
    </row>
    <row r="151" s="2" customFormat="1" ht="33" customHeight="1">
      <c r="A151" s="38"/>
      <c r="B151" s="181"/>
      <c r="C151" s="182" t="s">
        <v>368</v>
      </c>
      <c r="D151" s="182" t="s">
        <v>259</v>
      </c>
      <c r="E151" s="183" t="s">
        <v>3025</v>
      </c>
      <c r="F151" s="184" t="s">
        <v>3051</v>
      </c>
      <c r="G151" s="185" t="s">
        <v>2365</v>
      </c>
      <c r="H151" s="186">
        <v>5</v>
      </c>
      <c r="I151" s="187"/>
      <c r="J151" s="188">
        <f>ROUND(I151*H151,2)</f>
        <v>0</v>
      </c>
      <c r="K151" s="184" t="s">
        <v>2351</v>
      </c>
      <c r="L151" s="39"/>
      <c r="M151" s="189" t="s">
        <v>1</v>
      </c>
      <c r="N151" s="190" t="s">
        <v>40</v>
      </c>
      <c r="O151" s="77"/>
      <c r="P151" s="191">
        <f>O151*H151</f>
        <v>0</v>
      </c>
      <c r="Q151" s="191">
        <v>0</v>
      </c>
      <c r="R151" s="191">
        <f>Q151*H151</f>
        <v>0</v>
      </c>
      <c r="S151" s="191">
        <v>0</v>
      </c>
      <c r="T151" s="192">
        <f>S151*H151</f>
        <v>0</v>
      </c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  <c r="AR151" s="193" t="s">
        <v>108</v>
      </c>
      <c r="AT151" s="193" t="s">
        <v>259</v>
      </c>
      <c r="AU151" s="193" t="s">
        <v>82</v>
      </c>
      <c r="AY151" s="19" t="s">
        <v>257</v>
      </c>
      <c r="BE151" s="194">
        <f>IF(N151="základní",J151,0)</f>
        <v>0</v>
      </c>
      <c r="BF151" s="194">
        <f>IF(N151="snížená",J151,0)</f>
        <v>0</v>
      </c>
      <c r="BG151" s="194">
        <f>IF(N151="zákl. přenesená",J151,0)</f>
        <v>0</v>
      </c>
      <c r="BH151" s="194">
        <f>IF(N151="sníž. přenesená",J151,0)</f>
        <v>0</v>
      </c>
      <c r="BI151" s="194">
        <f>IF(N151="nulová",J151,0)</f>
        <v>0</v>
      </c>
      <c r="BJ151" s="19" t="s">
        <v>82</v>
      </c>
      <c r="BK151" s="194">
        <f>ROUND(I151*H151,2)</f>
        <v>0</v>
      </c>
      <c r="BL151" s="19" t="s">
        <v>108</v>
      </c>
      <c r="BM151" s="193" t="s">
        <v>476</v>
      </c>
    </row>
    <row r="152" s="2" customFormat="1">
      <c r="A152" s="38"/>
      <c r="B152" s="39"/>
      <c r="C152" s="38"/>
      <c r="D152" s="196" t="s">
        <v>1062</v>
      </c>
      <c r="E152" s="38"/>
      <c r="F152" s="237" t="s">
        <v>3052</v>
      </c>
      <c r="G152" s="38"/>
      <c r="H152" s="38"/>
      <c r="I152" s="238"/>
      <c r="J152" s="38"/>
      <c r="K152" s="38"/>
      <c r="L152" s="39"/>
      <c r="M152" s="239"/>
      <c r="N152" s="240"/>
      <c r="O152" s="77"/>
      <c r="P152" s="77"/>
      <c r="Q152" s="77"/>
      <c r="R152" s="77"/>
      <c r="S152" s="77"/>
      <c r="T152" s="78"/>
      <c r="U152" s="38"/>
      <c r="V152" s="38"/>
      <c r="W152" s="38"/>
      <c r="X152" s="38"/>
      <c r="Y152" s="38"/>
      <c r="Z152" s="38"/>
      <c r="AA152" s="38"/>
      <c r="AB152" s="38"/>
      <c r="AC152" s="38"/>
      <c r="AD152" s="38"/>
      <c r="AE152" s="38"/>
      <c r="AT152" s="19" t="s">
        <v>1062</v>
      </c>
      <c r="AU152" s="19" t="s">
        <v>82</v>
      </c>
    </row>
    <row r="153" s="2" customFormat="1" ht="21.75" customHeight="1">
      <c r="A153" s="38"/>
      <c r="B153" s="181"/>
      <c r="C153" s="182" t="s">
        <v>374</v>
      </c>
      <c r="D153" s="182" t="s">
        <v>259</v>
      </c>
      <c r="E153" s="183" t="s">
        <v>3027</v>
      </c>
      <c r="F153" s="184" t="s">
        <v>3053</v>
      </c>
      <c r="G153" s="185" t="s">
        <v>422</v>
      </c>
      <c r="H153" s="186">
        <v>676</v>
      </c>
      <c r="I153" s="187"/>
      <c r="J153" s="188">
        <f>ROUND(I153*H153,2)</f>
        <v>0</v>
      </c>
      <c r="K153" s="184" t="s">
        <v>2351</v>
      </c>
      <c r="L153" s="39"/>
      <c r="M153" s="189" t="s">
        <v>1</v>
      </c>
      <c r="N153" s="190" t="s">
        <v>40</v>
      </c>
      <c r="O153" s="77"/>
      <c r="P153" s="191">
        <f>O153*H153</f>
        <v>0</v>
      </c>
      <c r="Q153" s="191">
        <v>0</v>
      </c>
      <c r="R153" s="191">
        <f>Q153*H153</f>
        <v>0</v>
      </c>
      <c r="S153" s="191">
        <v>0</v>
      </c>
      <c r="T153" s="192">
        <f>S153*H153</f>
        <v>0</v>
      </c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  <c r="AR153" s="193" t="s">
        <v>108</v>
      </c>
      <c r="AT153" s="193" t="s">
        <v>259</v>
      </c>
      <c r="AU153" s="193" t="s">
        <v>82</v>
      </c>
      <c r="AY153" s="19" t="s">
        <v>257</v>
      </c>
      <c r="BE153" s="194">
        <f>IF(N153="základní",J153,0)</f>
        <v>0</v>
      </c>
      <c r="BF153" s="194">
        <f>IF(N153="snížená",J153,0)</f>
        <v>0</v>
      </c>
      <c r="BG153" s="194">
        <f>IF(N153="zákl. přenesená",J153,0)</f>
        <v>0</v>
      </c>
      <c r="BH153" s="194">
        <f>IF(N153="sníž. přenesená",J153,0)</f>
        <v>0</v>
      </c>
      <c r="BI153" s="194">
        <f>IF(N153="nulová",J153,0)</f>
        <v>0</v>
      </c>
      <c r="BJ153" s="19" t="s">
        <v>82</v>
      </c>
      <c r="BK153" s="194">
        <f>ROUND(I153*H153,2)</f>
        <v>0</v>
      </c>
      <c r="BL153" s="19" t="s">
        <v>108</v>
      </c>
      <c r="BM153" s="193" t="s">
        <v>490</v>
      </c>
    </row>
    <row r="154" s="2" customFormat="1" ht="21.75" customHeight="1">
      <c r="A154" s="38"/>
      <c r="B154" s="181"/>
      <c r="C154" s="182" t="s">
        <v>379</v>
      </c>
      <c r="D154" s="182" t="s">
        <v>259</v>
      </c>
      <c r="E154" s="183" t="s">
        <v>3054</v>
      </c>
      <c r="F154" s="184" t="s">
        <v>3055</v>
      </c>
      <c r="G154" s="185" t="s">
        <v>422</v>
      </c>
      <c r="H154" s="186">
        <v>676</v>
      </c>
      <c r="I154" s="187"/>
      <c r="J154" s="188">
        <f>ROUND(I154*H154,2)</f>
        <v>0</v>
      </c>
      <c r="K154" s="184" t="s">
        <v>2351</v>
      </c>
      <c r="L154" s="39"/>
      <c r="M154" s="189" t="s">
        <v>1</v>
      </c>
      <c r="N154" s="190" t="s">
        <v>40</v>
      </c>
      <c r="O154" s="77"/>
      <c r="P154" s="191">
        <f>O154*H154</f>
        <v>0</v>
      </c>
      <c r="Q154" s="191">
        <v>0</v>
      </c>
      <c r="R154" s="191">
        <f>Q154*H154</f>
        <v>0</v>
      </c>
      <c r="S154" s="191">
        <v>0</v>
      </c>
      <c r="T154" s="192">
        <f>S154*H154</f>
        <v>0</v>
      </c>
      <c r="U154" s="38"/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  <c r="AR154" s="193" t="s">
        <v>108</v>
      </c>
      <c r="AT154" s="193" t="s">
        <v>259</v>
      </c>
      <c r="AU154" s="193" t="s">
        <v>82</v>
      </c>
      <c r="AY154" s="19" t="s">
        <v>257</v>
      </c>
      <c r="BE154" s="194">
        <f>IF(N154="základní",J154,0)</f>
        <v>0</v>
      </c>
      <c r="BF154" s="194">
        <f>IF(N154="snížená",J154,0)</f>
        <v>0</v>
      </c>
      <c r="BG154" s="194">
        <f>IF(N154="zákl. přenesená",J154,0)</f>
        <v>0</v>
      </c>
      <c r="BH154" s="194">
        <f>IF(N154="sníž. přenesená",J154,0)</f>
        <v>0</v>
      </c>
      <c r="BI154" s="194">
        <f>IF(N154="nulová",J154,0)</f>
        <v>0</v>
      </c>
      <c r="BJ154" s="19" t="s">
        <v>82</v>
      </c>
      <c r="BK154" s="194">
        <f>ROUND(I154*H154,2)</f>
        <v>0</v>
      </c>
      <c r="BL154" s="19" t="s">
        <v>108</v>
      </c>
      <c r="BM154" s="193" t="s">
        <v>530</v>
      </c>
    </row>
    <row r="155" s="2" customFormat="1">
      <c r="A155" s="38"/>
      <c r="B155" s="39"/>
      <c r="C155" s="38"/>
      <c r="D155" s="196" t="s">
        <v>1062</v>
      </c>
      <c r="E155" s="38"/>
      <c r="F155" s="237" t="s">
        <v>3056</v>
      </c>
      <c r="G155" s="38"/>
      <c r="H155" s="38"/>
      <c r="I155" s="238"/>
      <c r="J155" s="38"/>
      <c r="K155" s="38"/>
      <c r="L155" s="39"/>
      <c r="M155" s="239"/>
      <c r="N155" s="240"/>
      <c r="O155" s="77"/>
      <c r="P155" s="77"/>
      <c r="Q155" s="77"/>
      <c r="R155" s="77"/>
      <c r="S155" s="77"/>
      <c r="T155" s="78"/>
      <c r="U155" s="38"/>
      <c r="V155" s="38"/>
      <c r="W155" s="38"/>
      <c r="X155" s="38"/>
      <c r="Y155" s="38"/>
      <c r="Z155" s="38"/>
      <c r="AA155" s="38"/>
      <c r="AB155" s="38"/>
      <c r="AC155" s="38"/>
      <c r="AD155" s="38"/>
      <c r="AE155" s="38"/>
      <c r="AT155" s="19" t="s">
        <v>1062</v>
      </c>
      <c r="AU155" s="19" t="s">
        <v>82</v>
      </c>
    </row>
    <row r="156" s="2" customFormat="1" ht="24.15" customHeight="1">
      <c r="A156" s="38"/>
      <c r="B156" s="181"/>
      <c r="C156" s="182" t="s">
        <v>388</v>
      </c>
      <c r="D156" s="182" t="s">
        <v>259</v>
      </c>
      <c r="E156" s="183" t="s">
        <v>3057</v>
      </c>
      <c r="F156" s="184" t="s">
        <v>3058</v>
      </c>
      <c r="G156" s="185" t="s">
        <v>2365</v>
      </c>
      <c r="H156" s="186">
        <v>1764</v>
      </c>
      <c r="I156" s="187"/>
      <c r="J156" s="188">
        <f>ROUND(I156*H156,2)</f>
        <v>0</v>
      </c>
      <c r="K156" s="184" t="s">
        <v>2351</v>
      </c>
      <c r="L156" s="39"/>
      <c r="M156" s="189" t="s">
        <v>1</v>
      </c>
      <c r="N156" s="190" t="s">
        <v>40</v>
      </c>
      <c r="O156" s="77"/>
      <c r="P156" s="191">
        <f>O156*H156</f>
        <v>0</v>
      </c>
      <c r="Q156" s="191">
        <v>0</v>
      </c>
      <c r="R156" s="191">
        <f>Q156*H156</f>
        <v>0</v>
      </c>
      <c r="S156" s="191">
        <v>0</v>
      </c>
      <c r="T156" s="192">
        <f>S156*H156</f>
        <v>0</v>
      </c>
      <c r="U156" s="38"/>
      <c r="V156" s="38"/>
      <c r="W156" s="38"/>
      <c r="X156" s="38"/>
      <c r="Y156" s="38"/>
      <c r="Z156" s="38"/>
      <c r="AA156" s="38"/>
      <c r="AB156" s="38"/>
      <c r="AC156" s="38"/>
      <c r="AD156" s="38"/>
      <c r="AE156" s="38"/>
      <c r="AR156" s="193" t="s">
        <v>108</v>
      </c>
      <c r="AT156" s="193" t="s">
        <v>259</v>
      </c>
      <c r="AU156" s="193" t="s">
        <v>82</v>
      </c>
      <c r="AY156" s="19" t="s">
        <v>257</v>
      </c>
      <c r="BE156" s="194">
        <f>IF(N156="základní",J156,0)</f>
        <v>0</v>
      </c>
      <c r="BF156" s="194">
        <f>IF(N156="snížená",J156,0)</f>
        <v>0</v>
      </c>
      <c r="BG156" s="194">
        <f>IF(N156="zákl. přenesená",J156,0)</f>
        <v>0</v>
      </c>
      <c r="BH156" s="194">
        <f>IF(N156="sníž. přenesená",J156,0)</f>
        <v>0</v>
      </c>
      <c r="BI156" s="194">
        <f>IF(N156="nulová",J156,0)</f>
        <v>0</v>
      </c>
      <c r="BJ156" s="19" t="s">
        <v>82</v>
      </c>
      <c r="BK156" s="194">
        <f>ROUND(I156*H156,2)</f>
        <v>0</v>
      </c>
      <c r="BL156" s="19" t="s">
        <v>108</v>
      </c>
      <c r="BM156" s="193" t="s">
        <v>589</v>
      </c>
    </row>
    <row r="157" s="2" customFormat="1" ht="24.15" customHeight="1">
      <c r="A157" s="38"/>
      <c r="B157" s="181"/>
      <c r="C157" s="182" t="s">
        <v>7</v>
      </c>
      <c r="D157" s="182" t="s">
        <v>259</v>
      </c>
      <c r="E157" s="183" t="s">
        <v>3059</v>
      </c>
      <c r="F157" s="184" t="s">
        <v>3060</v>
      </c>
      <c r="G157" s="185" t="s">
        <v>2365</v>
      </c>
      <c r="H157" s="186">
        <v>1764</v>
      </c>
      <c r="I157" s="187"/>
      <c r="J157" s="188">
        <f>ROUND(I157*H157,2)</f>
        <v>0</v>
      </c>
      <c r="K157" s="184" t="s">
        <v>2351</v>
      </c>
      <c r="L157" s="39"/>
      <c r="M157" s="189" t="s">
        <v>1</v>
      </c>
      <c r="N157" s="190" t="s">
        <v>40</v>
      </c>
      <c r="O157" s="77"/>
      <c r="P157" s="191">
        <f>O157*H157</f>
        <v>0</v>
      </c>
      <c r="Q157" s="191">
        <v>0</v>
      </c>
      <c r="R157" s="191">
        <f>Q157*H157</f>
        <v>0</v>
      </c>
      <c r="S157" s="191">
        <v>0</v>
      </c>
      <c r="T157" s="192">
        <f>S157*H157</f>
        <v>0</v>
      </c>
      <c r="U157" s="38"/>
      <c r="V157" s="38"/>
      <c r="W157" s="38"/>
      <c r="X157" s="38"/>
      <c r="Y157" s="38"/>
      <c r="Z157" s="38"/>
      <c r="AA157" s="38"/>
      <c r="AB157" s="38"/>
      <c r="AC157" s="38"/>
      <c r="AD157" s="38"/>
      <c r="AE157" s="38"/>
      <c r="AR157" s="193" t="s">
        <v>108</v>
      </c>
      <c r="AT157" s="193" t="s">
        <v>259</v>
      </c>
      <c r="AU157" s="193" t="s">
        <v>82</v>
      </c>
      <c r="AY157" s="19" t="s">
        <v>257</v>
      </c>
      <c r="BE157" s="194">
        <f>IF(N157="základní",J157,0)</f>
        <v>0</v>
      </c>
      <c r="BF157" s="194">
        <f>IF(N157="snížená",J157,0)</f>
        <v>0</v>
      </c>
      <c r="BG157" s="194">
        <f>IF(N157="zákl. přenesená",J157,0)</f>
        <v>0</v>
      </c>
      <c r="BH157" s="194">
        <f>IF(N157="sníž. přenesená",J157,0)</f>
        <v>0</v>
      </c>
      <c r="BI157" s="194">
        <f>IF(N157="nulová",J157,0)</f>
        <v>0</v>
      </c>
      <c r="BJ157" s="19" t="s">
        <v>82</v>
      </c>
      <c r="BK157" s="194">
        <f>ROUND(I157*H157,2)</f>
        <v>0</v>
      </c>
      <c r="BL157" s="19" t="s">
        <v>108</v>
      </c>
      <c r="BM157" s="193" t="s">
        <v>599</v>
      </c>
    </row>
    <row r="158" s="2" customFormat="1">
      <c r="A158" s="38"/>
      <c r="B158" s="39"/>
      <c r="C158" s="38"/>
      <c r="D158" s="196" t="s">
        <v>1062</v>
      </c>
      <c r="E158" s="38"/>
      <c r="F158" s="237" t="s">
        <v>3061</v>
      </c>
      <c r="G158" s="38"/>
      <c r="H158" s="38"/>
      <c r="I158" s="238"/>
      <c r="J158" s="38"/>
      <c r="K158" s="38"/>
      <c r="L158" s="39"/>
      <c r="M158" s="239"/>
      <c r="N158" s="240"/>
      <c r="O158" s="77"/>
      <c r="P158" s="77"/>
      <c r="Q158" s="77"/>
      <c r="R158" s="77"/>
      <c r="S158" s="77"/>
      <c r="T158" s="78"/>
      <c r="U158" s="38"/>
      <c r="V158" s="38"/>
      <c r="W158" s="38"/>
      <c r="X158" s="38"/>
      <c r="Y158" s="38"/>
      <c r="Z158" s="38"/>
      <c r="AA158" s="38"/>
      <c r="AB158" s="38"/>
      <c r="AC158" s="38"/>
      <c r="AD158" s="38"/>
      <c r="AE158" s="38"/>
      <c r="AT158" s="19" t="s">
        <v>1062</v>
      </c>
      <c r="AU158" s="19" t="s">
        <v>82</v>
      </c>
    </row>
    <row r="159" s="2" customFormat="1" ht="24.15" customHeight="1">
      <c r="A159" s="38"/>
      <c r="B159" s="181"/>
      <c r="C159" s="182" t="s">
        <v>402</v>
      </c>
      <c r="D159" s="182" t="s">
        <v>259</v>
      </c>
      <c r="E159" s="183" t="s">
        <v>3062</v>
      </c>
      <c r="F159" s="184" t="s">
        <v>3063</v>
      </c>
      <c r="G159" s="185" t="s">
        <v>422</v>
      </c>
      <c r="H159" s="186">
        <v>381</v>
      </c>
      <c r="I159" s="187"/>
      <c r="J159" s="188">
        <f>ROUND(I159*H159,2)</f>
        <v>0</v>
      </c>
      <c r="K159" s="184" t="s">
        <v>2351</v>
      </c>
      <c r="L159" s="39"/>
      <c r="M159" s="189" t="s">
        <v>1</v>
      </c>
      <c r="N159" s="190" t="s">
        <v>40</v>
      </c>
      <c r="O159" s="77"/>
      <c r="P159" s="191">
        <f>O159*H159</f>
        <v>0</v>
      </c>
      <c r="Q159" s="191">
        <v>0</v>
      </c>
      <c r="R159" s="191">
        <f>Q159*H159</f>
        <v>0</v>
      </c>
      <c r="S159" s="191">
        <v>0</v>
      </c>
      <c r="T159" s="192">
        <f>S159*H159</f>
        <v>0</v>
      </c>
      <c r="U159" s="38"/>
      <c r="V159" s="38"/>
      <c r="W159" s="38"/>
      <c r="X159" s="38"/>
      <c r="Y159" s="38"/>
      <c r="Z159" s="38"/>
      <c r="AA159" s="38"/>
      <c r="AB159" s="38"/>
      <c r="AC159" s="38"/>
      <c r="AD159" s="38"/>
      <c r="AE159" s="38"/>
      <c r="AR159" s="193" t="s">
        <v>108</v>
      </c>
      <c r="AT159" s="193" t="s">
        <v>259</v>
      </c>
      <c r="AU159" s="193" t="s">
        <v>82</v>
      </c>
      <c r="AY159" s="19" t="s">
        <v>257</v>
      </c>
      <c r="BE159" s="194">
        <f>IF(N159="základní",J159,0)</f>
        <v>0</v>
      </c>
      <c r="BF159" s="194">
        <f>IF(N159="snížená",J159,0)</f>
        <v>0</v>
      </c>
      <c r="BG159" s="194">
        <f>IF(N159="zákl. přenesená",J159,0)</f>
        <v>0</v>
      </c>
      <c r="BH159" s="194">
        <f>IF(N159="sníž. přenesená",J159,0)</f>
        <v>0</v>
      </c>
      <c r="BI159" s="194">
        <f>IF(N159="nulová",J159,0)</f>
        <v>0</v>
      </c>
      <c r="BJ159" s="19" t="s">
        <v>82</v>
      </c>
      <c r="BK159" s="194">
        <f>ROUND(I159*H159,2)</f>
        <v>0</v>
      </c>
      <c r="BL159" s="19" t="s">
        <v>108</v>
      </c>
      <c r="BM159" s="193" t="s">
        <v>609</v>
      </c>
    </row>
    <row r="160" s="2" customFormat="1" ht="24.15" customHeight="1">
      <c r="A160" s="38"/>
      <c r="B160" s="181"/>
      <c r="C160" s="182" t="s">
        <v>406</v>
      </c>
      <c r="D160" s="182" t="s">
        <v>259</v>
      </c>
      <c r="E160" s="183" t="s">
        <v>3064</v>
      </c>
      <c r="F160" s="184" t="s">
        <v>3065</v>
      </c>
      <c r="G160" s="185" t="s">
        <v>422</v>
      </c>
      <c r="H160" s="186">
        <v>381</v>
      </c>
      <c r="I160" s="187"/>
      <c r="J160" s="188">
        <f>ROUND(I160*H160,2)</f>
        <v>0</v>
      </c>
      <c r="K160" s="184" t="s">
        <v>2351</v>
      </c>
      <c r="L160" s="39"/>
      <c r="M160" s="189" t="s">
        <v>1</v>
      </c>
      <c r="N160" s="190" t="s">
        <v>40</v>
      </c>
      <c r="O160" s="77"/>
      <c r="P160" s="191">
        <f>O160*H160</f>
        <v>0</v>
      </c>
      <c r="Q160" s="191">
        <v>0</v>
      </c>
      <c r="R160" s="191">
        <f>Q160*H160</f>
        <v>0</v>
      </c>
      <c r="S160" s="191">
        <v>0</v>
      </c>
      <c r="T160" s="192">
        <f>S160*H160</f>
        <v>0</v>
      </c>
      <c r="U160" s="38"/>
      <c r="V160" s="38"/>
      <c r="W160" s="38"/>
      <c r="X160" s="38"/>
      <c r="Y160" s="38"/>
      <c r="Z160" s="38"/>
      <c r="AA160" s="38"/>
      <c r="AB160" s="38"/>
      <c r="AC160" s="38"/>
      <c r="AD160" s="38"/>
      <c r="AE160" s="38"/>
      <c r="AR160" s="193" t="s">
        <v>108</v>
      </c>
      <c r="AT160" s="193" t="s">
        <v>259</v>
      </c>
      <c r="AU160" s="193" t="s">
        <v>82</v>
      </c>
      <c r="AY160" s="19" t="s">
        <v>257</v>
      </c>
      <c r="BE160" s="194">
        <f>IF(N160="základní",J160,0)</f>
        <v>0</v>
      </c>
      <c r="BF160" s="194">
        <f>IF(N160="snížená",J160,0)</f>
        <v>0</v>
      </c>
      <c r="BG160" s="194">
        <f>IF(N160="zákl. přenesená",J160,0)</f>
        <v>0</v>
      </c>
      <c r="BH160" s="194">
        <f>IF(N160="sníž. přenesená",J160,0)</f>
        <v>0</v>
      </c>
      <c r="BI160" s="194">
        <f>IF(N160="nulová",J160,0)</f>
        <v>0</v>
      </c>
      <c r="BJ160" s="19" t="s">
        <v>82</v>
      </c>
      <c r="BK160" s="194">
        <f>ROUND(I160*H160,2)</f>
        <v>0</v>
      </c>
      <c r="BL160" s="19" t="s">
        <v>108</v>
      </c>
      <c r="BM160" s="193" t="s">
        <v>622</v>
      </c>
    </row>
    <row r="161" s="2" customFormat="1">
      <c r="A161" s="38"/>
      <c r="B161" s="39"/>
      <c r="C161" s="38"/>
      <c r="D161" s="196" t="s">
        <v>1062</v>
      </c>
      <c r="E161" s="38"/>
      <c r="F161" s="237" t="s">
        <v>3066</v>
      </c>
      <c r="G161" s="38"/>
      <c r="H161" s="38"/>
      <c r="I161" s="238"/>
      <c r="J161" s="38"/>
      <c r="K161" s="38"/>
      <c r="L161" s="39"/>
      <c r="M161" s="239"/>
      <c r="N161" s="240"/>
      <c r="O161" s="77"/>
      <c r="P161" s="77"/>
      <c r="Q161" s="77"/>
      <c r="R161" s="77"/>
      <c r="S161" s="77"/>
      <c r="T161" s="78"/>
      <c r="U161" s="38"/>
      <c r="V161" s="38"/>
      <c r="W161" s="38"/>
      <c r="X161" s="38"/>
      <c r="Y161" s="38"/>
      <c r="Z161" s="38"/>
      <c r="AA161" s="38"/>
      <c r="AB161" s="38"/>
      <c r="AC161" s="38"/>
      <c r="AD161" s="38"/>
      <c r="AE161" s="38"/>
      <c r="AT161" s="19" t="s">
        <v>1062</v>
      </c>
      <c r="AU161" s="19" t="s">
        <v>82</v>
      </c>
    </row>
    <row r="162" s="2" customFormat="1" ht="16.5" customHeight="1">
      <c r="A162" s="38"/>
      <c r="B162" s="181"/>
      <c r="C162" s="182" t="s">
        <v>413</v>
      </c>
      <c r="D162" s="182" t="s">
        <v>259</v>
      </c>
      <c r="E162" s="183" t="s">
        <v>3067</v>
      </c>
      <c r="F162" s="184" t="s">
        <v>3068</v>
      </c>
      <c r="G162" s="185" t="s">
        <v>422</v>
      </c>
      <c r="H162" s="186">
        <v>4</v>
      </c>
      <c r="I162" s="187"/>
      <c r="J162" s="188">
        <f>ROUND(I162*H162,2)</f>
        <v>0</v>
      </c>
      <c r="K162" s="184" t="s">
        <v>2351</v>
      </c>
      <c r="L162" s="39"/>
      <c r="M162" s="189" t="s">
        <v>1</v>
      </c>
      <c r="N162" s="190" t="s">
        <v>40</v>
      </c>
      <c r="O162" s="77"/>
      <c r="P162" s="191">
        <f>O162*H162</f>
        <v>0</v>
      </c>
      <c r="Q162" s="191">
        <v>0</v>
      </c>
      <c r="R162" s="191">
        <f>Q162*H162</f>
        <v>0</v>
      </c>
      <c r="S162" s="191">
        <v>0</v>
      </c>
      <c r="T162" s="192">
        <f>S162*H162</f>
        <v>0</v>
      </c>
      <c r="U162" s="38"/>
      <c r="V162" s="38"/>
      <c r="W162" s="38"/>
      <c r="X162" s="38"/>
      <c r="Y162" s="38"/>
      <c r="Z162" s="38"/>
      <c r="AA162" s="38"/>
      <c r="AB162" s="38"/>
      <c r="AC162" s="38"/>
      <c r="AD162" s="38"/>
      <c r="AE162" s="38"/>
      <c r="AR162" s="193" t="s">
        <v>108</v>
      </c>
      <c r="AT162" s="193" t="s">
        <v>259</v>
      </c>
      <c r="AU162" s="193" t="s">
        <v>82</v>
      </c>
      <c r="AY162" s="19" t="s">
        <v>257</v>
      </c>
      <c r="BE162" s="194">
        <f>IF(N162="základní",J162,0)</f>
        <v>0</v>
      </c>
      <c r="BF162" s="194">
        <f>IF(N162="snížená",J162,0)</f>
        <v>0</v>
      </c>
      <c r="BG162" s="194">
        <f>IF(N162="zákl. přenesená",J162,0)</f>
        <v>0</v>
      </c>
      <c r="BH162" s="194">
        <f>IF(N162="sníž. přenesená",J162,0)</f>
        <v>0</v>
      </c>
      <c r="BI162" s="194">
        <f>IF(N162="nulová",J162,0)</f>
        <v>0</v>
      </c>
      <c r="BJ162" s="19" t="s">
        <v>82</v>
      </c>
      <c r="BK162" s="194">
        <f>ROUND(I162*H162,2)</f>
        <v>0</v>
      </c>
      <c r="BL162" s="19" t="s">
        <v>108</v>
      </c>
      <c r="BM162" s="193" t="s">
        <v>647</v>
      </c>
    </row>
    <row r="163" s="2" customFormat="1">
      <c r="A163" s="38"/>
      <c r="B163" s="39"/>
      <c r="C163" s="38"/>
      <c r="D163" s="196" t="s">
        <v>1062</v>
      </c>
      <c r="E163" s="38"/>
      <c r="F163" s="237" t="s">
        <v>3069</v>
      </c>
      <c r="G163" s="38"/>
      <c r="H163" s="38"/>
      <c r="I163" s="238"/>
      <c r="J163" s="38"/>
      <c r="K163" s="38"/>
      <c r="L163" s="39"/>
      <c r="M163" s="239"/>
      <c r="N163" s="240"/>
      <c r="O163" s="77"/>
      <c r="P163" s="77"/>
      <c r="Q163" s="77"/>
      <c r="R163" s="77"/>
      <c r="S163" s="77"/>
      <c r="T163" s="78"/>
      <c r="U163" s="38"/>
      <c r="V163" s="38"/>
      <c r="W163" s="38"/>
      <c r="X163" s="38"/>
      <c r="Y163" s="38"/>
      <c r="Z163" s="38"/>
      <c r="AA163" s="38"/>
      <c r="AB163" s="38"/>
      <c r="AC163" s="38"/>
      <c r="AD163" s="38"/>
      <c r="AE163" s="38"/>
      <c r="AT163" s="19" t="s">
        <v>1062</v>
      </c>
      <c r="AU163" s="19" t="s">
        <v>82</v>
      </c>
    </row>
    <row r="164" s="2" customFormat="1" ht="16.5" customHeight="1">
      <c r="A164" s="38"/>
      <c r="B164" s="181"/>
      <c r="C164" s="182" t="s">
        <v>419</v>
      </c>
      <c r="D164" s="182" t="s">
        <v>259</v>
      </c>
      <c r="E164" s="183" t="s">
        <v>3070</v>
      </c>
      <c r="F164" s="184" t="s">
        <v>3071</v>
      </c>
      <c r="G164" s="185" t="s">
        <v>2365</v>
      </c>
      <c r="H164" s="186">
        <v>6</v>
      </c>
      <c r="I164" s="187"/>
      <c r="J164" s="188">
        <f>ROUND(I164*H164,2)</f>
        <v>0</v>
      </c>
      <c r="K164" s="184" t="s">
        <v>2351</v>
      </c>
      <c r="L164" s="39"/>
      <c r="M164" s="189" t="s">
        <v>1</v>
      </c>
      <c r="N164" s="190" t="s">
        <v>40</v>
      </c>
      <c r="O164" s="77"/>
      <c r="P164" s="191">
        <f>O164*H164</f>
        <v>0</v>
      </c>
      <c r="Q164" s="191">
        <v>0</v>
      </c>
      <c r="R164" s="191">
        <f>Q164*H164</f>
        <v>0</v>
      </c>
      <c r="S164" s="191">
        <v>0</v>
      </c>
      <c r="T164" s="192">
        <f>S164*H164</f>
        <v>0</v>
      </c>
      <c r="U164" s="38"/>
      <c r="V164" s="38"/>
      <c r="W164" s="38"/>
      <c r="X164" s="38"/>
      <c r="Y164" s="38"/>
      <c r="Z164" s="38"/>
      <c r="AA164" s="38"/>
      <c r="AB164" s="38"/>
      <c r="AC164" s="38"/>
      <c r="AD164" s="38"/>
      <c r="AE164" s="38"/>
      <c r="AR164" s="193" t="s">
        <v>108</v>
      </c>
      <c r="AT164" s="193" t="s">
        <v>259</v>
      </c>
      <c r="AU164" s="193" t="s">
        <v>82</v>
      </c>
      <c r="AY164" s="19" t="s">
        <v>257</v>
      </c>
      <c r="BE164" s="194">
        <f>IF(N164="základní",J164,0)</f>
        <v>0</v>
      </c>
      <c r="BF164" s="194">
        <f>IF(N164="snížená",J164,0)</f>
        <v>0</v>
      </c>
      <c r="BG164" s="194">
        <f>IF(N164="zákl. přenesená",J164,0)</f>
        <v>0</v>
      </c>
      <c r="BH164" s="194">
        <f>IF(N164="sníž. přenesená",J164,0)</f>
        <v>0</v>
      </c>
      <c r="BI164" s="194">
        <f>IF(N164="nulová",J164,0)</f>
        <v>0</v>
      </c>
      <c r="BJ164" s="19" t="s">
        <v>82</v>
      </c>
      <c r="BK164" s="194">
        <f>ROUND(I164*H164,2)</f>
        <v>0</v>
      </c>
      <c r="BL164" s="19" t="s">
        <v>108</v>
      </c>
      <c r="BM164" s="193" t="s">
        <v>659</v>
      </c>
    </row>
    <row r="165" s="2" customFormat="1">
      <c r="A165" s="38"/>
      <c r="B165" s="39"/>
      <c r="C165" s="38"/>
      <c r="D165" s="196" t="s">
        <v>1062</v>
      </c>
      <c r="E165" s="38"/>
      <c r="F165" s="237" t="s">
        <v>3072</v>
      </c>
      <c r="G165" s="38"/>
      <c r="H165" s="38"/>
      <c r="I165" s="238"/>
      <c r="J165" s="38"/>
      <c r="K165" s="38"/>
      <c r="L165" s="39"/>
      <c r="M165" s="239"/>
      <c r="N165" s="240"/>
      <c r="O165" s="77"/>
      <c r="P165" s="77"/>
      <c r="Q165" s="77"/>
      <c r="R165" s="77"/>
      <c r="S165" s="77"/>
      <c r="T165" s="78"/>
      <c r="U165" s="38"/>
      <c r="V165" s="38"/>
      <c r="W165" s="38"/>
      <c r="X165" s="38"/>
      <c r="Y165" s="38"/>
      <c r="Z165" s="38"/>
      <c r="AA165" s="38"/>
      <c r="AB165" s="38"/>
      <c r="AC165" s="38"/>
      <c r="AD165" s="38"/>
      <c r="AE165" s="38"/>
      <c r="AT165" s="19" t="s">
        <v>1062</v>
      </c>
      <c r="AU165" s="19" t="s">
        <v>82</v>
      </c>
    </row>
    <row r="166" s="2" customFormat="1" ht="16.5" customHeight="1">
      <c r="A166" s="38"/>
      <c r="B166" s="181"/>
      <c r="C166" s="182" t="s">
        <v>427</v>
      </c>
      <c r="D166" s="182" t="s">
        <v>259</v>
      </c>
      <c r="E166" s="183" t="s">
        <v>3073</v>
      </c>
      <c r="F166" s="184" t="s">
        <v>3007</v>
      </c>
      <c r="G166" s="185" t="s">
        <v>2365</v>
      </c>
      <c r="H166" s="186">
        <v>12</v>
      </c>
      <c r="I166" s="187"/>
      <c r="J166" s="188">
        <f>ROUND(I166*H166,2)</f>
        <v>0</v>
      </c>
      <c r="K166" s="184" t="s">
        <v>2351</v>
      </c>
      <c r="L166" s="39"/>
      <c r="M166" s="189" t="s">
        <v>1</v>
      </c>
      <c r="N166" s="190" t="s">
        <v>40</v>
      </c>
      <c r="O166" s="77"/>
      <c r="P166" s="191">
        <f>O166*H166</f>
        <v>0</v>
      </c>
      <c r="Q166" s="191">
        <v>0</v>
      </c>
      <c r="R166" s="191">
        <f>Q166*H166</f>
        <v>0</v>
      </c>
      <c r="S166" s="191">
        <v>0</v>
      </c>
      <c r="T166" s="192">
        <f>S166*H166</f>
        <v>0</v>
      </c>
      <c r="U166" s="38"/>
      <c r="V166" s="38"/>
      <c r="W166" s="38"/>
      <c r="X166" s="38"/>
      <c r="Y166" s="38"/>
      <c r="Z166" s="38"/>
      <c r="AA166" s="38"/>
      <c r="AB166" s="38"/>
      <c r="AC166" s="38"/>
      <c r="AD166" s="38"/>
      <c r="AE166" s="38"/>
      <c r="AR166" s="193" t="s">
        <v>108</v>
      </c>
      <c r="AT166" s="193" t="s">
        <v>259</v>
      </c>
      <c r="AU166" s="193" t="s">
        <v>82</v>
      </c>
      <c r="AY166" s="19" t="s">
        <v>257</v>
      </c>
      <c r="BE166" s="194">
        <f>IF(N166="základní",J166,0)</f>
        <v>0</v>
      </c>
      <c r="BF166" s="194">
        <f>IF(N166="snížená",J166,0)</f>
        <v>0</v>
      </c>
      <c r="BG166" s="194">
        <f>IF(N166="zákl. přenesená",J166,0)</f>
        <v>0</v>
      </c>
      <c r="BH166" s="194">
        <f>IF(N166="sníž. přenesená",J166,0)</f>
        <v>0</v>
      </c>
      <c r="BI166" s="194">
        <f>IF(N166="nulová",J166,0)</f>
        <v>0</v>
      </c>
      <c r="BJ166" s="19" t="s">
        <v>82</v>
      </c>
      <c r="BK166" s="194">
        <f>ROUND(I166*H166,2)</f>
        <v>0</v>
      </c>
      <c r="BL166" s="19" t="s">
        <v>108</v>
      </c>
      <c r="BM166" s="193" t="s">
        <v>671</v>
      </c>
    </row>
    <row r="167" s="2" customFormat="1">
      <c r="A167" s="38"/>
      <c r="B167" s="39"/>
      <c r="C167" s="38"/>
      <c r="D167" s="196" t="s">
        <v>1062</v>
      </c>
      <c r="E167" s="38"/>
      <c r="F167" s="237" t="s">
        <v>3074</v>
      </c>
      <c r="G167" s="38"/>
      <c r="H167" s="38"/>
      <c r="I167" s="238"/>
      <c r="J167" s="38"/>
      <c r="K167" s="38"/>
      <c r="L167" s="39"/>
      <c r="M167" s="239"/>
      <c r="N167" s="240"/>
      <c r="O167" s="77"/>
      <c r="P167" s="77"/>
      <c r="Q167" s="77"/>
      <c r="R167" s="77"/>
      <c r="S167" s="77"/>
      <c r="T167" s="78"/>
      <c r="U167" s="38"/>
      <c r="V167" s="38"/>
      <c r="W167" s="38"/>
      <c r="X167" s="38"/>
      <c r="Y167" s="38"/>
      <c r="Z167" s="38"/>
      <c r="AA167" s="38"/>
      <c r="AB167" s="38"/>
      <c r="AC167" s="38"/>
      <c r="AD167" s="38"/>
      <c r="AE167" s="38"/>
      <c r="AT167" s="19" t="s">
        <v>1062</v>
      </c>
      <c r="AU167" s="19" t="s">
        <v>82</v>
      </c>
    </row>
    <row r="168" s="2" customFormat="1" ht="16.5" customHeight="1">
      <c r="A168" s="38"/>
      <c r="B168" s="181"/>
      <c r="C168" s="182" t="s">
        <v>433</v>
      </c>
      <c r="D168" s="182" t="s">
        <v>259</v>
      </c>
      <c r="E168" s="183" t="s">
        <v>3075</v>
      </c>
      <c r="F168" s="184" t="s">
        <v>3009</v>
      </c>
      <c r="G168" s="185" t="s">
        <v>2365</v>
      </c>
      <c r="H168" s="186">
        <v>9</v>
      </c>
      <c r="I168" s="187"/>
      <c r="J168" s="188">
        <f>ROUND(I168*H168,2)</f>
        <v>0</v>
      </c>
      <c r="K168" s="184" t="s">
        <v>2351</v>
      </c>
      <c r="L168" s="39"/>
      <c r="M168" s="189" t="s">
        <v>1</v>
      </c>
      <c r="N168" s="190" t="s">
        <v>40</v>
      </c>
      <c r="O168" s="77"/>
      <c r="P168" s="191">
        <f>O168*H168</f>
        <v>0</v>
      </c>
      <c r="Q168" s="191">
        <v>0</v>
      </c>
      <c r="R168" s="191">
        <f>Q168*H168</f>
        <v>0</v>
      </c>
      <c r="S168" s="191">
        <v>0</v>
      </c>
      <c r="T168" s="192">
        <f>S168*H168</f>
        <v>0</v>
      </c>
      <c r="U168" s="38"/>
      <c r="V168" s="38"/>
      <c r="W168" s="38"/>
      <c r="X168" s="38"/>
      <c r="Y168" s="38"/>
      <c r="Z168" s="38"/>
      <c r="AA168" s="38"/>
      <c r="AB168" s="38"/>
      <c r="AC168" s="38"/>
      <c r="AD168" s="38"/>
      <c r="AE168" s="38"/>
      <c r="AR168" s="193" t="s">
        <v>108</v>
      </c>
      <c r="AT168" s="193" t="s">
        <v>259</v>
      </c>
      <c r="AU168" s="193" t="s">
        <v>82</v>
      </c>
      <c r="AY168" s="19" t="s">
        <v>257</v>
      </c>
      <c r="BE168" s="194">
        <f>IF(N168="základní",J168,0)</f>
        <v>0</v>
      </c>
      <c r="BF168" s="194">
        <f>IF(N168="snížená",J168,0)</f>
        <v>0</v>
      </c>
      <c r="BG168" s="194">
        <f>IF(N168="zákl. přenesená",J168,0)</f>
        <v>0</v>
      </c>
      <c r="BH168" s="194">
        <f>IF(N168="sníž. přenesená",J168,0)</f>
        <v>0</v>
      </c>
      <c r="BI168" s="194">
        <f>IF(N168="nulová",J168,0)</f>
        <v>0</v>
      </c>
      <c r="BJ168" s="19" t="s">
        <v>82</v>
      </c>
      <c r="BK168" s="194">
        <f>ROUND(I168*H168,2)</f>
        <v>0</v>
      </c>
      <c r="BL168" s="19" t="s">
        <v>108</v>
      </c>
      <c r="BM168" s="193" t="s">
        <v>682</v>
      </c>
    </row>
    <row r="169" s="2" customFormat="1">
      <c r="A169" s="38"/>
      <c r="B169" s="39"/>
      <c r="C169" s="38"/>
      <c r="D169" s="196" t="s">
        <v>1062</v>
      </c>
      <c r="E169" s="38"/>
      <c r="F169" s="237" t="s">
        <v>3076</v>
      </c>
      <c r="G169" s="38"/>
      <c r="H169" s="38"/>
      <c r="I169" s="238"/>
      <c r="J169" s="38"/>
      <c r="K169" s="38"/>
      <c r="L169" s="39"/>
      <c r="M169" s="239"/>
      <c r="N169" s="240"/>
      <c r="O169" s="77"/>
      <c r="P169" s="77"/>
      <c r="Q169" s="77"/>
      <c r="R169" s="77"/>
      <c r="S169" s="77"/>
      <c r="T169" s="78"/>
      <c r="U169" s="38"/>
      <c r="V169" s="38"/>
      <c r="W169" s="38"/>
      <c r="X169" s="38"/>
      <c r="Y169" s="38"/>
      <c r="Z169" s="38"/>
      <c r="AA169" s="38"/>
      <c r="AB169" s="38"/>
      <c r="AC169" s="38"/>
      <c r="AD169" s="38"/>
      <c r="AE169" s="38"/>
      <c r="AT169" s="19" t="s">
        <v>1062</v>
      </c>
      <c r="AU169" s="19" t="s">
        <v>82</v>
      </c>
    </row>
    <row r="170" s="2" customFormat="1" ht="24.15" customHeight="1">
      <c r="A170" s="38"/>
      <c r="B170" s="181"/>
      <c r="C170" s="182" t="s">
        <v>439</v>
      </c>
      <c r="D170" s="182" t="s">
        <v>259</v>
      </c>
      <c r="E170" s="183" t="s">
        <v>3077</v>
      </c>
      <c r="F170" s="184" t="s">
        <v>3078</v>
      </c>
      <c r="G170" s="185" t="s">
        <v>416</v>
      </c>
      <c r="H170" s="186">
        <v>1</v>
      </c>
      <c r="I170" s="187"/>
      <c r="J170" s="188">
        <f>ROUND(I170*H170,2)</f>
        <v>0</v>
      </c>
      <c r="K170" s="184" t="s">
        <v>2351</v>
      </c>
      <c r="L170" s="39"/>
      <c r="M170" s="189" t="s">
        <v>1</v>
      </c>
      <c r="N170" s="190" t="s">
        <v>40</v>
      </c>
      <c r="O170" s="77"/>
      <c r="P170" s="191">
        <f>O170*H170</f>
        <v>0</v>
      </c>
      <c r="Q170" s="191">
        <v>0</v>
      </c>
      <c r="R170" s="191">
        <f>Q170*H170</f>
        <v>0</v>
      </c>
      <c r="S170" s="191">
        <v>0</v>
      </c>
      <c r="T170" s="192">
        <f>S170*H170</f>
        <v>0</v>
      </c>
      <c r="U170" s="38"/>
      <c r="V170" s="38"/>
      <c r="W170" s="38"/>
      <c r="X170" s="38"/>
      <c r="Y170" s="38"/>
      <c r="Z170" s="38"/>
      <c r="AA170" s="38"/>
      <c r="AB170" s="38"/>
      <c r="AC170" s="38"/>
      <c r="AD170" s="38"/>
      <c r="AE170" s="38"/>
      <c r="AR170" s="193" t="s">
        <v>108</v>
      </c>
      <c r="AT170" s="193" t="s">
        <v>259</v>
      </c>
      <c r="AU170" s="193" t="s">
        <v>82</v>
      </c>
      <c r="AY170" s="19" t="s">
        <v>257</v>
      </c>
      <c r="BE170" s="194">
        <f>IF(N170="základní",J170,0)</f>
        <v>0</v>
      </c>
      <c r="BF170" s="194">
        <f>IF(N170="snížená",J170,0)</f>
        <v>0</v>
      </c>
      <c r="BG170" s="194">
        <f>IF(N170="zákl. přenesená",J170,0)</f>
        <v>0</v>
      </c>
      <c r="BH170" s="194">
        <f>IF(N170="sníž. přenesená",J170,0)</f>
        <v>0</v>
      </c>
      <c r="BI170" s="194">
        <f>IF(N170="nulová",J170,0)</f>
        <v>0</v>
      </c>
      <c r="BJ170" s="19" t="s">
        <v>82</v>
      </c>
      <c r="BK170" s="194">
        <f>ROUND(I170*H170,2)</f>
        <v>0</v>
      </c>
      <c r="BL170" s="19" t="s">
        <v>108</v>
      </c>
      <c r="BM170" s="193" t="s">
        <v>692</v>
      </c>
    </row>
    <row r="171" s="2" customFormat="1" ht="24.15" customHeight="1">
      <c r="A171" s="38"/>
      <c r="B171" s="181"/>
      <c r="C171" s="182" t="s">
        <v>443</v>
      </c>
      <c r="D171" s="182" t="s">
        <v>259</v>
      </c>
      <c r="E171" s="183" t="s">
        <v>3079</v>
      </c>
      <c r="F171" s="184" t="s">
        <v>3080</v>
      </c>
      <c r="G171" s="185" t="s">
        <v>416</v>
      </c>
      <c r="H171" s="186">
        <v>1</v>
      </c>
      <c r="I171" s="187"/>
      <c r="J171" s="188">
        <f>ROUND(I171*H171,2)</f>
        <v>0</v>
      </c>
      <c r="K171" s="184" t="s">
        <v>2351</v>
      </c>
      <c r="L171" s="39"/>
      <c r="M171" s="189" t="s">
        <v>1</v>
      </c>
      <c r="N171" s="190" t="s">
        <v>40</v>
      </c>
      <c r="O171" s="77"/>
      <c r="P171" s="191">
        <f>O171*H171</f>
        <v>0</v>
      </c>
      <c r="Q171" s="191">
        <v>0</v>
      </c>
      <c r="R171" s="191">
        <f>Q171*H171</f>
        <v>0</v>
      </c>
      <c r="S171" s="191">
        <v>0</v>
      </c>
      <c r="T171" s="192">
        <f>S171*H171</f>
        <v>0</v>
      </c>
      <c r="U171" s="38"/>
      <c r="V171" s="38"/>
      <c r="W171" s="38"/>
      <c r="X171" s="38"/>
      <c r="Y171" s="38"/>
      <c r="Z171" s="38"/>
      <c r="AA171" s="38"/>
      <c r="AB171" s="38"/>
      <c r="AC171" s="38"/>
      <c r="AD171" s="38"/>
      <c r="AE171" s="38"/>
      <c r="AR171" s="193" t="s">
        <v>108</v>
      </c>
      <c r="AT171" s="193" t="s">
        <v>259</v>
      </c>
      <c r="AU171" s="193" t="s">
        <v>82</v>
      </c>
      <c r="AY171" s="19" t="s">
        <v>257</v>
      </c>
      <c r="BE171" s="194">
        <f>IF(N171="základní",J171,0)</f>
        <v>0</v>
      </c>
      <c r="BF171" s="194">
        <f>IF(N171="snížená",J171,0)</f>
        <v>0</v>
      </c>
      <c r="BG171" s="194">
        <f>IF(N171="zákl. přenesená",J171,0)</f>
        <v>0</v>
      </c>
      <c r="BH171" s="194">
        <f>IF(N171="sníž. přenesená",J171,0)</f>
        <v>0</v>
      </c>
      <c r="BI171" s="194">
        <f>IF(N171="nulová",J171,0)</f>
        <v>0</v>
      </c>
      <c r="BJ171" s="19" t="s">
        <v>82</v>
      </c>
      <c r="BK171" s="194">
        <f>ROUND(I171*H171,2)</f>
        <v>0</v>
      </c>
      <c r="BL171" s="19" t="s">
        <v>108</v>
      </c>
      <c r="BM171" s="193" t="s">
        <v>711</v>
      </c>
    </row>
    <row r="172" s="2" customFormat="1">
      <c r="A172" s="38"/>
      <c r="B172" s="39"/>
      <c r="C172" s="38"/>
      <c r="D172" s="196" t="s">
        <v>1062</v>
      </c>
      <c r="E172" s="38"/>
      <c r="F172" s="237" t="s">
        <v>3081</v>
      </c>
      <c r="G172" s="38"/>
      <c r="H172" s="38"/>
      <c r="I172" s="238"/>
      <c r="J172" s="38"/>
      <c r="K172" s="38"/>
      <c r="L172" s="39"/>
      <c r="M172" s="239"/>
      <c r="N172" s="240"/>
      <c r="O172" s="77"/>
      <c r="P172" s="77"/>
      <c r="Q172" s="77"/>
      <c r="R172" s="77"/>
      <c r="S172" s="77"/>
      <c r="T172" s="78"/>
      <c r="U172" s="38"/>
      <c r="V172" s="38"/>
      <c r="W172" s="38"/>
      <c r="X172" s="38"/>
      <c r="Y172" s="38"/>
      <c r="Z172" s="38"/>
      <c r="AA172" s="38"/>
      <c r="AB172" s="38"/>
      <c r="AC172" s="38"/>
      <c r="AD172" s="38"/>
      <c r="AE172" s="38"/>
      <c r="AT172" s="19" t="s">
        <v>1062</v>
      </c>
      <c r="AU172" s="19" t="s">
        <v>82</v>
      </c>
    </row>
    <row r="173" s="2" customFormat="1" ht="33" customHeight="1">
      <c r="A173" s="38"/>
      <c r="B173" s="181"/>
      <c r="C173" s="182" t="s">
        <v>450</v>
      </c>
      <c r="D173" s="182" t="s">
        <v>259</v>
      </c>
      <c r="E173" s="183" t="s">
        <v>3082</v>
      </c>
      <c r="F173" s="184" t="s">
        <v>3012</v>
      </c>
      <c r="G173" s="185" t="s">
        <v>416</v>
      </c>
      <c r="H173" s="186">
        <v>1</v>
      </c>
      <c r="I173" s="187"/>
      <c r="J173" s="188">
        <f>ROUND(I173*H173,2)</f>
        <v>0</v>
      </c>
      <c r="K173" s="184" t="s">
        <v>2351</v>
      </c>
      <c r="L173" s="39"/>
      <c r="M173" s="189" t="s">
        <v>1</v>
      </c>
      <c r="N173" s="190" t="s">
        <v>40</v>
      </c>
      <c r="O173" s="77"/>
      <c r="P173" s="191">
        <f>O173*H173</f>
        <v>0</v>
      </c>
      <c r="Q173" s="191">
        <v>0</v>
      </c>
      <c r="R173" s="191">
        <f>Q173*H173</f>
        <v>0</v>
      </c>
      <c r="S173" s="191">
        <v>0</v>
      </c>
      <c r="T173" s="192">
        <f>S173*H173</f>
        <v>0</v>
      </c>
      <c r="U173" s="38"/>
      <c r="V173" s="38"/>
      <c r="W173" s="38"/>
      <c r="X173" s="38"/>
      <c r="Y173" s="38"/>
      <c r="Z173" s="38"/>
      <c r="AA173" s="38"/>
      <c r="AB173" s="38"/>
      <c r="AC173" s="38"/>
      <c r="AD173" s="38"/>
      <c r="AE173" s="38"/>
      <c r="AR173" s="193" t="s">
        <v>108</v>
      </c>
      <c r="AT173" s="193" t="s">
        <v>259</v>
      </c>
      <c r="AU173" s="193" t="s">
        <v>82</v>
      </c>
      <c r="AY173" s="19" t="s">
        <v>257</v>
      </c>
      <c r="BE173" s="194">
        <f>IF(N173="základní",J173,0)</f>
        <v>0</v>
      </c>
      <c r="BF173" s="194">
        <f>IF(N173="snížená",J173,0)</f>
        <v>0</v>
      </c>
      <c r="BG173" s="194">
        <f>IF(N173="zákl. přenesená",J173,0)</f>
        <v>0</v>
      </c>
      <c r="BH173" s="194">
        <f>IF(N173="sníž. přenesená",J173,0)</f>
        <v>0</v>
      </c>
      <c r="BI173" s="194">
        <f>IF(N173="nulová",J173,0)</f>
        <v>0</v>
      </c>
      <c r="BJ173" s="19" t="s">
        <v>82</v>
      </c>
      <c r="BK173" s="194">
        <f>ROUND(I173*H173,2)</f>
        <v>0</v>
      </c>
      <c r="BL173" s="19" t="s">
        <v>108</v>
      </c>
      <c r="BM173" s="193" t="s">
        <v>727</v>
      </c>
    </row>
    <row r="174" s="2" customFormat="1">
      <c r="A174" s="38"/>
      <c r="B174" s="39"/>
      <c r="C174" s="38"/>
      <c r="D174" s="196" t="s">
        <v>1062</v>
      </c>
      <c r="E174" s="38"/>
      <c r="F174" s="237" t="s">
        <v>3081</v>
      </c>
      <c r="G174" s="38"/>
      <c r="H174" s="38"/>
      <c r="I174" s="238"/>
      <c r="J174" s="38"/>
      <c r="K174" s="38"/>
      <c r="L174" s="39"/>
      <c r="M174" s="239"/>
      <c r="N174" s="240"/>
      <c r="O174" s="77"/>
      <c r="P174" s="77"/>
      <c r="Q174" s="77"/>
      <c r="R174" s="77"/>
      <c r="S174" s="77"/>
      <c r="T174" s="78"/>
      <c r="U174" s="38"/>
      <c r="V174" s="38"/>
      <c r="W174" s="38"/>
      <c r="X174" s="38"/>
      <c r="Y174" s="38"/>
      <c r="Z174" s="38"/>
      <c r="AA174" s="38"/>
      <c r="AB174" s="38"/>
      <c r="AC174" s="38"/>
      <c r="AD174" s="38"/>
      <c r="AE174" s="38"/>
      <c r="AT174" s="19" t="s">
        <v>1062</v>
      </c>
      <c r="AU174" s="19" t="s">
        <v>82</v>
      </c>
    </row>
    <row r="175" s="2" customFormat="1" ht="16.5" customHeight="1">
      <c r="A175" s="38"/>
      <c r="B175" s="181"/>
      <c r="C175" s="182" t="s">
        <v>455</v>
      </c>
      <c r="D175" s="182" t="s">
        <v>259</v>
      </c>
      <c r="E175" s="183" t="s">
        <v>3083</v>
      </c>
      <c r="F175" s="184" t="s">
        <v>3084</v>
      </c>
      <c r="G175" s="185" t="s">
        <v>2505</v>
      </c>
      <c r="H175" s="186">
        <v>14</v>
      </c>
      <c r="I175" s="187"/>
      <c r="J175" s="188">
        <f>ROUND(I175*H175,2)</f>
        <v>0</v>
      </c>
      <c r="K175" s="184" t="s">
        <v>2351</v>
      </c>
      <c r="L175" s="39"/>
      <c r="M175" s="189" t="s">
        <v>1</v>
      </c>
      <c r="N175" s="190" t="s">
        <v>40</v>
      </c>
      <c r="O175" s="77"/>
      <c r="P175" s="191">
        <f>O175*H175</f>
        <v>0</v>
      </c>
      <c r="Q175" s="191">
        <v>0</v>
      </c>
      <c r="R175" s="191">
        <f>Q175*H175</f>
        <v>0</v>
      </c>
      <c r="S175" s="191">
        <v>0</v>
      </c>
      <c r="T175" s="192">
        <f>S175*H175</f>
        <v>0</v>
      </c>
      <c r="U175" s="38"/>
      <c r="V175" s="38"/>
      <c r="W175" s="38"/>
      <c r="X175" s="38"/>
      <c r="Y175" s="38"/>
      <c r="Z175" s="38"/>
      <c r="AA175" s="38"/>
      <c r="AB175" s="38"/>
      <c r="AC175" s="38"/>
      <c r="AD175" s="38"/>
      <c r="AE175" s="38"/>
      <c r="AR175" s="193" t="s">
        <v>108</v>
      </c>
      <c r="AT175" s="193" t="s">
        <v>259</v>
      </c>
      <c r="AU175" s="193" t="s">
        <v>82</v>
      </c>
      <c r="AY175" s="19" t="s">
        <v>257</v>
      </c>
      <c r="BE175" s="194">
        <f>IF(N175="základní",J175,0)</f>
        <v>0</v>
      </c>
      <c r="BF175" s="194">
        <f>IF(N175="snížená",J175,0)</f>
        <v>0</v>
      </c>
      <c r="BG175" s="194">
        <f>IF(N175="zákl. přenesená",J175,0)</f>
        <v>0</v>
      </c>
      <c r="BH175" s="194">
        <f>IF(N175="sníž. přenesená",J175,0)</f>
        <v>0</v>
      </c>
      <c r="BI175" s="194">
        <f>IF(N175="nulová",J175,0)</f>
        <v>0</v>
      </c>
      <c r="BJ175" s="19" t="s">
        <v>82</v>
      </c>
      <c r="BK175" s="194">
        <f>ROUND(I175*H175,2)</f>
        <v>0</v>
      </c>
      <c r="BL175" s="19" t="s">
        <v>108</v>
      </c>
      <c r="BM175" s="193" t="s">
        <v>740</v>
      </c>
    </row>
    <row r="176" s="2" customFormat="1">
      <c r="A176" s="38"/>
      <c r="B176" s="39"/>
      <c r="C176" s="38"/>
      <c r="D176" s="196" t="s">
        <v>1062</v>
      </c>
      <c r="E176" s="38"/>
      <c r="F176" s="237" t="s">
        <v>3085</v>
      </c>
      <c r="G176" s="38"/>
      <c r="H176" s="38"/>
      <c r="I176" s="238"/>
      <c r="J176" s="38"/>
      <c r="K176" s="38"/>
      <c r="L176" s="39"/>
      <c r="M176" s="239"/>
      <c r="N176" s="240"/>
      <c r="O176" s="77"/>
      <c r="P176" s="77"/>
      <c r="Q176" s="77"/>
      <c r="R176" s="77"/>
      <c r="S176" s="77"/>
      <c r="T176" s="78"/>
      <c r="U176" s="38"/>
      <c r="V176" s="38"/>
      <c r="W176" s="38"/>
      <c r="X176" s="38"/>
      <c r="Y176" s="38"/>
      <c r="Z176" s="38"/>
      <c r="AA176" s="38"/>
      <c r="AB176" s="38"/>
      <c r="AC176" s="38"/>
      <c r="AD176" s="38"/>
      <c r="AE176" s="38"/>
      <c r="AT176" s="19" t="s">
        <v>1062</v>
      </c>
      <c r="AU176" s="19" t="s">
        <v>82</v>
      </c>
    </row>
    <row r="177" s="2" customFormat="1" ht="16.5" customHeight="1">
      <c r="A177" s="38"/>
      <c r="B177" s="181"/>
      <c r="C177" s="182" t="s">
        <v>462</v>
      </c>
      <c r="D177" s="182" t="s">
        <v>259</v>
      </c>
      <c r="E177" s="183" t="s">
        <v>3086</v>
      </c>
      <c r="F177" s="184" t="s">
        <v>3087</v>
      </c>
      <c r="G177" s="185" t="s">
        <v>2505</v>
      </c>
      <c r="H177" s="186">
        <v>12</v>
      </c>
      <c r="I177" s="187"/>
      <c r="J177" s="188">
        <f>ROUND(I177*H177,2)</f>
        <v>0</v>
      </c>
      <c r="K177" s="184" t="s">
        <v>2351</v>
      </c>
      <c r="L177" s="39"/>
      <c r="M177" s="189" t="s">
        <v>1</v>
      </c>
      <c r="N177" s="190" t="s">
        <v>40</v>
      </c>
      <c r="O177" s="77"/>
      <c r="P177" s="191">
        <f>O177*H177</f>
        <v>0</v>
      </c>
      <c r="Q177" s="191">
        <v>0</v>
      </c>
      <c r="R177" s="191">
        <f>Q177*H177</f>
        <v>0</v>
      </c>
      <c r="S177" s="191">
        <v>0</v>
      </c>
      <c r="T177" s="192">
        <f>S177*H177</f>
        <v>0</v>
      </c>
      <c r="U177" s="38"/>
      <c r="V177" s="38"/>
      <c r="W177" s="38"/>
      <c r="X177" s="38"/>
      <c r="Y177" s="38"/>
      <c r="Z177" s="38"/>
      <c r="AA177" s="38"/>
      <c r="AB177" s="38"/>
      <c r="AC177" s="38"/>
      <c r="AD177" s="38"/>
      <c r="AE177" s="38"/>
      <c r="AR177" s="193" t="s">
        <v>108</v>
      </c>
      <c r="AT177" s="193" t="s">
        <v>259</v>
      </c>
      <c r="AU177" s="193" t="s">
        <v>82</v>
      </c>
      <c r="AY177" s="19" t="s">
        <v>257</v>
      </c>
      <c r="BE177" s="194">
        <f>IF(N177="základní",J177,0)</f>
        <v>0</v>
      </c>
      <c r="BF177" s="194">
        <f>IF(N177="snížená",J177,0)</f>
        <v>0</v>
      </c>
      <c r="BG177" s="194">
        <f>IF(N177="zákl. přenesená",J177,0)</f>
        <v>0</v>
      </c>
      <c r="BH177" s="194">
        <f>IF(N177="sníž. přenesená",J177,0)</f>
        <v>0</v>
      </c>
      <c r="BI177" s="194">
        <f>IF(N177="nulová",J177,0)</f>
        <v>0</v>
      </c>
      <c r="BJ177" s="19" t="s">
        <v>82</v>
      </c>
      <c r="BK177" s="194">
        <f>ROUND(I177*H177,2)</f>
        <v>0</v>
      </c>
      <c r="BL177" s="19" t="s">
        <v>108</v>
      </c>
      <c r="BM177" s="193" t="s">
        <v>751</v>
      </c>
    </row>
    <row r="178" s="2" customFormat="1">
      <c r="A178" s="38"/>
      <c r="B178" s="39"/>
      <c r="C178" s="38"/>
      <c r="D178" s="196" t="s">
        <v>1062</v>
      </c>
      <c r="E178" s="38"/>
      <c r="F178" s="237" t="s">
        <v>3088</v>
      </c>
      <c r="G178" s="38"/>
      <c r="H178" s="38"/>
      <c r="I178" s="238"/>
      <c r="J178" s="38"/>
      <c r="K178" s="38"/>
      <c r="L178" s="39"/>
      <c r="M178" s="239"/>
      <c r="N178" s="240"/>
      <c r="O178" s="77"/>
      <c r="P178" s="77"/>
      <c r="Q178" s="77"/>
      <c r="R178" s="77"/>
      <c r="S178" s="77"/>
      <c r="T178" s="78"/>
      <c r="U178" s="38"/>
      <c r="V178" s="38"/>
      <c r="W178" s="38"/>
      <c r="X178" s="38"/>
      <c r="Y178" s="38"/>
      <c r="Z178" s="38"/>
      <c r="AA178" s="38"/>
      <c r="AB178" s="38"/>
      <c r="AC178" s="38"/>
      <c r="AD178" s="38"/>
      <c r="AE178" s="38"/>
      <c r="AT178" s="19" t="s">
        <v>1062</v>
      </c>
      <c r="AU178" s="19" t="s">
        <v>82</v>
      </c>
    </row>
    <row r="179" s="2" customFormat="1" ht="21.75" customHeight="1">
      <c r="A179" s="38"/>
      <c r="B179" s="181"/>
      <c r="C179" s="182" t="s">
        <v>468</v>
      </c>
      <c r="D179" s="182" t="s">
        <v>259</v>
      </c>
      <c r="E179" s="183" t="s">
        <v>3089</v>
      </c>
      <c r="F179" s="184" t="s">
        <v>3022</v>
      </c>
      <c r="G179" s="185" t="s">
        <v>416</v>
      </c>
      <c r="H179" s="186">
        <v>1</v>
      </c>
      <c r="I179" s="187"/>
      <c r="J179" s="188">
        <f>ROUND(I179*H179,2)</f>
        <v>0</v>
      </c>
      <c r="K179" s="184" t="s">
        <v>2351</v>
      </c>
      <c r="L179" s="39"/>
      <c r="M179" s="189" t="s">
        <v>1</v>
      </c>
      <c r="N179" s="190" t="s">
        <v>40</v>
      </c>
      <c r="O179" s="77"/>
      <c r="P179" s="191">
        <f>O179*H179</f>
        <v>0</v>
      </c>
      <c r="Q179" s="191">
        <v>0</v>
      </c>
      <c r="R179" s="191">
        <f>Q179*H179</f>
        <v>0</v>
      </c>
      <c r="S179" s="191">
        <v>0</v>
      </c>
      <c r="T179" s="192">
        <f>S179*H179</f>
        <v>0</v>
      </c>
      <c r="U179" s="38"/>
      <c r="V179" s="38"/>
      <c r="W179" s="38"/>
      <c r="X179" s="38"/>
      <c r="Y179" s="38"/>
      <c r="Z179" s="38"/>
      <c r="AA179" s="38"/>
      <c r="AB179" s="38"/>
      <c r="AC179" s="38"/>
      <c r="AD179" s="38"/>
      <c r="AE179" s="38"/>
      <c r="AR179" s="193" t="s">
        <v>108</v>
      </c>
      <c r="AT179" s="193" t="s">
        <v>259</v>
      </c>
      <c r="AU179" s="193" t="s">
        <v>82</v>
      </c>
      <c r="AY179" s="19" t="s">
        <v>257</v>
      </c>
      <c r="BE179" s="194">
        <f>IF(N179="základní",J179,0)</f>
        <v>0</v>
      </c>
      <c r="BF179" s="194">
        <f>IF(N179="snížená",J179,0)</f>
        <v>0</v>
      </c>
      <c r="BG179" s="194">
        <f>IF(N179="zákl. přenesená",J179,0)</f>
        <v>0</v>
      </c>
      <c r="BH179" s="194">
        <f>IF(N179="sníž. přenesená",J179,0)</f>
        <v>0</v>
      </c>
      <c r="BI179" s="194">
        <f>IF(N179="nulová",J179,0)</f>
        <v>0</v>
      </c>
      <c r="BJ179" s="19" t="s">
        <v>82</v>
      </c>
      <c r="BK179" s="194">
        <f>ROUND(I179*H179,2)</f>
        <v>0</v>
      </c>
      <c r="BL179" s="19" t="s">
        <v>108</v>
      </c>
      <c r="BM179" s="193" t="s">
        <v>763</v>
      </c>
    </row>
    <row r="180" s="2" customFormat="1">
      <c r="A180" s="38"/>
      <c r="B180" s="39"/>
      <c r="C180" s="38"/>
      <c r="D180" s="196" t="s">
        <v>1062</v>
      </c>
      <c r="E180" s="38"/>
      <c r="F180" s="237" t="s">
        <v>3081</v>
      </c>
      <c r="G180" s="38"/>
      <c r="H180" s="38"/>
      <c r="I180" s="238"/>
      <c r="J180" s="38"/>
      <c r="K180" s="38"/>
      <c r="L180" s="39"/>
      <c r="M180" s="239"/>
      <c r="N180" s="240"/>
      <c r="O180" s="77"/>
      <c r="P180" s="77"/>
      <c r="Q180" s="77"/>
      <c r="R180" s="77"/>
      <c r="S180" s="77"/>
      <c r="T180" s="78"/>
      <c r="U180" s="38"/>
      <c r="V180" s="38"/>
      <c r="W180" s="38"/>
      <c r="X180" s="38"/>
      <c r="Y180" s="38"/>
      <c r="Z180" s="38"/>
      <c r="AA180" s="38"/>
      <c r="AB180" s="38"/>
      <c r="AC180" s="38"/>
      <c r="AD180" s="38"/>
      <c r="AE180" s="38"/>
      <c r="AT180" s="19" t="s">
        <v>1062</v>
      </c>
      <c r="AU180" s="19" t="s">
        <v>82</v>
      </c>
    </row>
    <row r="181" s="2" customFormat="1" ht="16.5" customHeight="1">
      <c r="A181" s="38"/>
      <c r="B181" s="181"/>
      <c r="C181" s="182" t="s">
        <v>476</v>
      </c>
      <c r="D181" s="182" t="s">
        <v>259</v>
      </c>
      <c r="E181" s="183" t="s">
        <v>3090</v>
      </c>
      <c r="F181" s="184" t="s">
        <v>3024</v>
      </c>
      <c r="G181" s="185" t="s">
        <v>2505</v>
      </c>
      <c r="H181" s="186">
        <v>8</v>
      </c>
      <c r="I181" s="187"/>
      <c r="J181" s="188">
        <f>ROUND(I181*H181,2)</f>
        <v>0</v>
      </c>
      <c r="K181" s="184" t="s">
        <v>2351</v>
      </c>
      <c r="L181" s="39"/>
      <c r="M181" s="189" t="s">
        <v>1</v>
      </c>
      <c r="N181" s="190" t="s">
        <v>40</v>
      </c>
      <c r="O181" s="77"/>
      <c r="P181" s="191">
        <f>O181*H181</f>
        <v>0</v>
      </c>
      <c r="Q181" s="191">
        <v>0</v>
      </c>
      <c r="R181" s="191">
        <f>Q181*H181</f>
        <v>0</v>
      </c>
      <c r="S181" s="191">
        <v>0</v>
      </c>
      <c r="T181" s="192">
        <f>S181*H181</f>
        <v>0</v>
      </c>
      <c r="U181" s="38"/>
      <c r="V181" s="38"/>
      <c r="W181" s="38"/>
      <c r="X181" s="38"/>
      <c r="Y181" s="38"/>
      <c r="Z181" s="38"/>
      <c r="AA181" s="38"/>
      <c r="AB181" s="38"/>
      <c r="AC181" s="38"/>
      <c r="AD181" s="38"/>
      <c r="AE181" s="38"/>
      <c r="AR181" s="193" t="s">
        <v>108</v>
      </c>
      <c r="AT181" s="193" t="s">
        <v>259</v>
      </c>
      <c r="AU181" s="193" t="s">
        <v>82</v>
      </c>
      <c r="AY181" s="19" t="s">
        <v>257</v>
      </c>
      <c r="BE181" s="194">
        <f>IF(N181="základní",J181,0)</f>
        <v>0</v>
      </c>
      <c r="BF181" s="194">
        <f>IF(N181="snížená",J181,0)</f>
        <v>0</v>
      </c>
      <c r="BG181" s="194">
        <f>IF(N181="zákl. přenesená",J181,0)</f>
        <v>0</v>
      </c>
      <c r="BH181" s="194">
        <f>IF(N181="sníž. přenesená",J181,0)</f>
        <v>0</v>
      </c>
      <c r="BI181" s="194">
        <f>IF(N181="nulová",J181,0)</f>
        <v>0</v>
      </c>
      <c r="BJ181" s="19" t="s">
        <v>82</v>
      </c>
      <c r="BK181" s="194">
        <f>ROUND(I181*H181,2)</f>
        <v>0</v>
      </c>
      <c r="BL181" s="19" t="s">
        <v>108</v>
      </c>
      <c r="BM181" s="193" t="s">
        <v>771</v>
      </c>
    </row>
    <row r="182" s="2" customFormat="1">
      <c r="A182" s="38"/>
      <c r="B182" s="39"/>
      <c r="C182" s="38"/>
      <c r="D182" s="196" t="s">
        <v>1062</v>
      </c>
      <c r="E182" s="38"/>
      <c r="F182" s="237" t="s">
        <v>3091</v>
      </c>
      <c r="G182" s="38"/>
      <c r="H182" s="38"/>
      <c r="I182" s="238"/>
      <c r="J182" s="38"/>
      <c r="K182" s="38"/>
      <c r="L182" s="39"/>
      <c r="M182" s="239"/>
      <c r="N182" s="240"/>
      <c r="O182" s="77"/>
      <c r="P182" s="77"/>
      <c r="Q182" s="77"/>
      <c r="R182" s="77"/>
      <c r="S182" s="77"/>
      <c r="T182" s="78"/>
      <c r="U182" s="38"/>
      <c r="V182" s="38"/>
      <c r="W182" s="38"/>
      <c r="X182" s="38"/>
      <c r="Y182" s="38"/>
      <c r="Z182" s="38"/>
      <c r="AA182" s="38"/>
      <c r="AB182" s="38"/>
      <c r="AC182" s="38"/>
      <c r="AD182" s="38"/>
      <c r="AE182" s="38"/>
      <c r="AT182" s="19" t="s">
        <v>1062</v>
      </c>
      <c r="AU182" s="19" t="s">
        <v>82</v>
      </c>
    </row>
    <row r="183" s="2" customFormat="1" ht="16.5" customHeight="1">
      <c r="A183" s="38"/>
      <c r="B183" s="181"/>
      <c r="C183" s="182" t="s">
        <v>484</v>
      </c>
      <c r="D183" s="182" t="s">
        <v>259</v>
      </c>
      <c r="E183" s="183" t="s">
        <v>3092</v>
      </c>
      <c r="F183" s="184" t="s">
        <v>3026</v>
      </c>
      <c r="G183" s="185" t="s">
        <v>416</v>
      </c>
      <c r="H183" s="186">
        <v>1</v>
      </c>
      <c r="I183" s="187"/>
      <c r="J183" s="188">
        <f>ROUND(I183*H183,2)</f>
        <v>0</v>
      </c>
      <c r="K183" s="184" t="s">
        <v>2351</v>
      </c>
      <c r="L183" s="39"/>
      <c r="M183" s="189" t="s">
        <v>1</v>
      </c>
      <c r="N183" s="190" t="s">
        <v>40</v>
      </c>
      <c r="O183" s="77"/>
      <c r="P183" s="191">
        <f>O183*H183</f>
        <v>0</v>
      </c>
      <c r="Q183" s="191">
        <v>0</v>
      </c>
      <c r="R183" s="191">
        <f>Q183*H183</f>
        <v>0</v>
      </c>
      <c r="S183" s="191">
        <v>0</v>
      </c>
      <c r="T183" s="192">
        <f>S183*H183</f>
        <v>0</v>
      </c>
      <c r="U183" s="38"/>
      <c r="V183" s="38"/>
      <c r="W183" s="38"/>
      <c r="X183" s="38"/>
      <c r="Y183" s="38"/>
      <c r="Z183" s="38"/>
      <c r="AA183" s="38"/>
      <c r="AB183" s="38"/>
      <c r="AC183" s="38"/>
      <c r="AD183" s="38"/>
      <c r="AE183" s="38"/>
      <c r="AR183" s="193" t="s">
        <v>108</v>
      </c>
      <c r="AT183" s="193" t="s">
        <v>259</v>
      </c>
      <c r="AU183" s="193" t="s">
        <v>82</v>
      </c>
      <c r="AY183" s="19" t="s">
        <v>257</v>
      </c>
      <c r="BE183" s="194">
        <f>IF(N183="základní",J183,0)</f>
        <v>0</v>
      </c>
      <c r="BF183" s="194">
        <f>IF(N183="snížená",J183,0)</f>
        <v>0</v>
      </c>
      <c r="BG183" s="194">
        <f>IF(N183="zákl. přenesená",J183,0)</f>
        <v>0</v>
      </c>
      <c r="BH183" s="194">
        <f>IF(N183="sníž. přenesená",J183,0)</f>
        <v>0</v>
      </c>
      <c r="BI183" s="194">
        <f>IF(N183="nulová",J183,0)</f>
        <v>0</v>
      </c>
      <c r="BJ183" s="19" t="s">
        <v>82</v>
      </c>
      <c r="BK183" s="194">
        <f>ROUND(I183*H183,2)</f>
        <v>0</v>
      </c>
      <c r="BL183" s="19" t="s">
        <v>108</v>
      </c>
      <c r="BM183" s="193" t="s">
        <v>783</v>
      </c>
    </row>
    <row r="184" s="2" customFormat="1">
      <c r="A184" s="38"/>
      <c r="B184" s="39"/>
      <c r="C184" s="38"/>
      <c r="D184" s="196" t="s">
        <v>1062</v>
      </c>
      <c r="E184" s="38"/>
      <c r="F184" s="237" t="s">
        <v>3081</v>
      </c>
      <c r="G184" s="38"/>
      <c r="H184" s="38"/>
      <c r="I184" s="238"/>
      <c r="J184" s="38"/>
      <c r="K184" s="38"/>
      <c r="L184" s="39"/>
      <c r="M184" s="239"/>
      <c r="N184" s="240"/>
      <c r="O184" s="77"/>
      <c r="P184" s="77"/>
      <c r="Q184" s="77"/>
      <c r="R184" s="77"/>
      <c r="S184" s="77"/>
      <c r="T184" s="78"/>
      <c r="U184" s="38"/>
      <c r="V184" s="38"/>
      <c r="W184" s="38"/>
      <c r="X184" s="38"/>
      <c r="Y184" s="38"/>
      <c r="Z184" s="38"/>
      <c r="AA184" s="38"/>
      <c r="AB184" s="38"/>
      <c r="AC184" s="38"/>
      <c r="AD184" s="38"/>
      <c r="AE184" s="38"/>
      <c r="AT184" s="19" t="s">
        <v>1062</v>
      </c>
      <c r="AU184" s="19" t="s">
        <v>82</v>
      </c>
    </row>
    <row r="185" s="2" customFormat="1" ht="16.5" customHeight="1">
      <c r="A185" s="38"/>
      <c r="B185" s="181"/>
      <c r="C185" s="182" t="s">
        <v>490</v>
      </c>
      <c r="D185" s="182" t="s">
        <v>259</v>
      </c>
      <c r="E185" s="183" t="s">
        <v>3093</v>
      </c>
      <c r="F185" s="184" t="s">
        <v>3028</v>
      </c>
      <c r="G185" s="185" t="s">
        <v>416</v>
      </c>
      <c r="H185" s="186">
        <v>1</v>
      </c>
      <c r="I185" s="187"/>
      <c r="J185" s="188">
        <f>ROUND(I185*H185,2)</f>
        <v>0</v>
      </c>
      <c r="K185" s="184" t="s">
        <v>2351</v>
      </c>
      <c r="L185" s="39"/>
      <c r="M185" s="189" t="s">
        <v>1</v>
      </c>
      <c r="N185" s="190" t="s">
        <v>40</v>
      </c>
      <c r="O185" s="77"/>
      <c r="P185" s="191">
        <f>O185*H185</f>
        <v>0</v>
      </c>
      <c r="Q185" s="191">
        <v>0</v>
      </c>
      <c r="R185" s="191">
        <f>Q185*H185</f>
        <v>0</v>
      </c>
      <c r="S185" s="191">
        <v>0</v>
      </c>
      <c r="T185" s="192">
        <f>S185*H185</f>
        <v>0</v>
      </c>
      <c r="U185" s="38"/>
      <c r="V185" s="38"/>
      <c r="W185" s="38"/>
      <c r="X185" s="38"/>
      <c r="Y185" s="38"/>
      <c r="Z185" s="38"/>
      <c r="AA185" s="38"/>
      <c r="AB185" s="38"/>
      <c r="AC185" s="38"/>
      <c r="AD185" s="38"/>
      <c r="AE185" s="38"/>
      <c r="AR185" s="193" t="s">
        <v>108</v>
      </c>
      <c r="AT185" s="193" t="s">
        <v>259</v>
      </c>
      <c r="AU185" s="193" t="s">
        <v>82</v>
      </c>
      <c r="AY185" s="19" t="s">
        <v>257</v>
      </c>
      <c r="BE185" s="194">
        <f>IF(N185="základní",J185,0)</f>
        <v>0</v>
      </c>
      <c r="BF185" s="194">
        <f>IF(N185="snížená",J185,0)</f>
        <v>0</v>
      </c>
      <c r="BG185" s="194">
        <f>IF(N185="zákl. přenesená",J185,0)</f>
        <v>0</v>
      </c>
      <c r="BH185" s="194">
        <f>IF(N185="sníž. přenesená",J185,0)</f>
        <v>0</v>
      </c>
      <c r="BI185" s="194">
        <f>IF(N185="nulová",J185,0)</f>
        <v>0</v>
      </c>
      <c r="BJ185" s="19" t="s">
        <v>82</v>
      </c>
      <c r="BK185" s="194">
        <f>ROUND(I185*H185,2)</f>
        <v>0</v>
      </c>
      <c r="BL185" s="19" t="s">
        <v>108</v>
      </c>
      <c r="BM185" s="193" t="s">
        <v>796</v>
      </c>
    </row>
    <row r="186" s="2" customFormat="1">
      <c r="A186" s="38"/>
      <c r="B186" s="39"/>
      <c r="C186" s="38"/>
      <c r="D186" s="196" t="s">
        <v>1062</v>
      </c>
      <c r="E186" s="38"/>
      <c r="F186" s="237" t="s">
        <v>3081</v>
      </c>
      <c r="G186" s="38"/>
      <c r="H186" s="38"/>
      <c r="I186" s="238"/>
      <c r="J186" s="38"/>
      <c r="K186" s="38"/>
      <c r="L186" s="39"/>
      <c r="M186" s="247"/>
      <c r="N186" s="248"/>
      <c r="O186" s="243"/>
      <c r="P186" s="243"/>
      <c r="Q186" s="243"/>
      <c r="R186" s="243"/>
      <c r="S186" s="243"/>
      <c r="T186" s="249"/>
      <c r="U186" s="38"/>
      <c r="V186" s="38"/>
      <c r="W186" s="38"/>
      <c r="X186" s="38"/>
      <c r="Y186" s="38"/>
      <c r="Z186" s="38"/>
      <c r="AA186" s="38"/>
      <c r="AB186" s="38"/>
      <c r="AC186" s="38"/>
      <c r="AD186" s="38"/>
      <c r="AE186" s="38"/>
      <c r="AT186" s="19" t="s">
        <v>1062</v>
      </c>
      <c r="AU186" s="19" t="s">
        <v>82</v>
      </c>
    </row>
    <row r="187" s="2" customFormat="1" ht="6.96" customHeight="1">
      <c r="A187" s="38"/>
      <c r="B187" s="60"/>
      <c r="C187" s="61"/>
      <c r="D187" s="61"/>
      <c r="E187" s="61"/>
      <c r="F187" s="61"/>
      <c r="G187" s="61"/>
      <c r="H187" s="61"/>
      <c r="I187" s="61"/>
      <c r="J187" s="61"/>
      <c r="K187" s="61"/>
      <c r="L187" s="39"/>
      <c r="M187" s="38"/>
      <c r="O187" s="38"/>
      <c r="P187" s="38"/>
      <c r="Q187" s="38"/>
      <c r="R187" s="38"/>
      <c r="S187" s="38"/>
      <c r="T187" s="38"/>
      <c r="U187" s="38"/>
      <c r="V187" s="38"/>
      <c r="W187" s="38"/>
      <c r="X187" s="38"/>
      <c r="Y187" s="38"/>
      <c r="Z187" s="38"/>
      <c r="AA187" s="38"/>
      <c r="AB187" s="38"/>
      <c r="AC187" s="38"/>
      <c r="AD187" s="38"/>
      <c r="AE187" s="38"/>
    </row>
  </sheetData>
  <autoFilter ref="C124:K186"/>
  <mergeCells count="15">
    <mergeCell ref="E7:H7"/>
    <mergeCell ref="E11:H11"/>
    <mergeCell ref="E9:H9"/>
    <mergeCell ref="E13:H13"/>
    <mergeCell ref="E22:H22"/>
    <mergeCell ref="E31:H31"/>
    <mergeCell ref="E85:H85"/>
    <mergeCell ref="E89:H89"/>
    <mergeCell ref="E87:H87"/>
    <mergeCell ref="E91:H91"/>
    <mergeCell ref="E111:H111"/>
    <mergeCell ref="E115:H115"/>
    <mergeCell ref="E113:H113"/>
    <mergeCell ref="E117:H117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8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8" t="s">
        <v>5</v>
      </c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115</v>
      </c>
    </row>
    <row r="3" s="1" customFormat="1" ht="6.96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2"/>
      <c r="AT3" s="19" t="s">
        <v>85</v>
      </c>
    </row>
    <row r="4" s="1" customFormat="1" ht="24.96" customHeight="1">
      <c r="B4" s="22"/>
      <c r="D4" s="23" t="s">
        <v>198</v>
      </c>
      <c r="L4" s="22"/>
      <c r="M4" s="130" t="s">
        <v>10</v>
      </c>
      <c r="AT4" s="19" t="s">
        <v>3</v>
      </c>
    </row>
    <row r="5" s="1" customFormat="1" ht="6.96" customHeight="1">
      <c r="B5" s="22"/>
      <c r="L5" s="22"/>
    </row>
    <row r="6" s="1" customFormat="1" ht="12" customHeight="1">
      <c r="B6" s="22"/>
      <c r="D6" s="32" t="s">
        <v>16</v>
      </c>
      <c r="L6" s="22"/>
    </row>
    <row r="7" s="1" customFormat="1" ht="16.5" customHeight="1">
      <c r="B7" s="22"/>
      <c r="E7" s="131" t="str">
        <f>'Rekapitulace stavby'!K6</f>
        <v>FNOL Novostavba Pavilonu B</v>
      </c>
      <c r="F7" s="32"/>
      <c r="G7" s="32"/>
      <c r="H7" s="32"/>
      <c r="L7" s="22"/>
    </row>
    <row r="8">
      <c r="B8" s="22"/>
      <c r="D8" s="32" t="s">
        <v>199</v>
      </c>
      <c r="L8" s="22"/>
    </row>
    <row r="9" s="1" customFormat="1" ht="16.5" customHeight="1">
      <c r="B9" s="22"/>
      <c r="E9" s="131" t="s">
        <v>200</v>
      </c>
      <c r="F9" s="1"/>
      <c r="G9" s="1"/>
      <c r="H9" s="1"/>
      <c r="L9" s="22"/>
    </row>
    <row r="10" s="1" customFormat="1" ht="12" customHeight="1">
      <c r="B10" s="22"/>
      <c r="D10" s="32" t="s">
        <v>201</v>
      </c>
      <c r="L10" s="22"/>
    </row>
    <row r="11" s="2" customFormat="1" ht="16.5" customHeight="1">
      <c r="A11" s="38"/>
      <c r="B11" s="39"/>
      <c r="C11" s="38"/>
      <c r="D11" s="38"/>
      <c r="E11" s="132" t="s">
        <v>202</v>
      </c>
      <c r="F11" s="38"/>
      <c r="G11" s="38"/>
      <c r="H11" s="38"/>
      <c r="I11" s="38"/>
      <c r="J11" s="38"/>
      <c r="K11" s="38"/>
      <c r="L11" s="55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</row>
    <row r="12" s="2" customFormat="1" ht="12" customHeight="1">
      <c r="A12" s="38"/>
      <c r="B12" s="39"/>
      <c r="C12" s="38"/>
      <c r="D12" s="32" t="s">
        <v>2982</v>
      </c>
      <c r="E12" s="38"/>
      <c r="F12" s="38"/>
      <c r="G12" s="38"/>
      <c r="H12" s="38"/>
      <c r="I12" s="38"/>
      <c r="J12" s="38"/>
      <c r="K12" s="38"/>
      <c r="L12" s="55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</row>
    <row r="13" s="2" customFormat="1" ht="16.5" customHeight="1">
      <c r="A13" s="38"/>
      <c r="B13" s="39"/>
      <c r="C13" s="38"/>
      <c r="D13" s="38"/>
      <c r="E13" s="67" t="s">
        <v>3094</v>
      </c>
      <c r="F13" s="38"/>
      <c r="G13" s="38"/>
      <c r="H13" s="38"/>
      <c r="I13" s="38"/>
      <c r="J13" s="38"/>
      <c r="K13" s="38"/>
      <c r="L13" s="55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="2" customFormat="1">
      <c r="A14" s="38"/>
      <c r="B14" s="39"/>
      <c r="C14" s="38"/>
      <c r="D14" s="38"/>
      <c r="E14" s="38"/>
      <c r="F14" s="38"/>
      <c r="G14" s="38"/>
      <c r="H14" s="38"/>
      <c r="I14" s="38"/>
      <c r="J14" s="38"/>
      <c r="K14" s="38"/>
      <c r="L14" s="55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="2" customFormat="1" ht="12" customHeight="1">
      <c r="A15" s="38"/>
      <c r="B15" s="39"/>
      <c r="C15" s="38"/>
      <c r="D15" s="32" t="s">
        <v>18</v>
      </c>
      <c r="E15" s="38"/>
      <c r="F15" s="27" t="s">
        <v>1</v>
      </c>
      <c r="G15" s="38"/>
      <c r="H15" s="38"/>
      <c r="I15" s="32" t="s">
        <v>19</v>
      </c>
      <c r="J15" s="27" t="s">
        <v>1</v>
      </c>
      <c r="K15" s="38"/>
      <c r="L15" s="55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6" s="2" customFormat="1" ht="12" customHeight="1">
      <c r="A16" s="38"/>
      <c r="B16" s="39"/>
      <c r="C16" s="38"/>
      <c r="D16" s="32" t="s">
        <v>20</v>
      </c>
      <c r="E16" s="38"/>
      <c r="F16" s="27" t="s">
        <v>21</v>
      </c>
      <c r="G16" s="38"/>
      <c r="H16" s="38"/>
      <c r="I16" s="32" t="s">
        <v>22</v>
      </c>
      <c r="J16" s="69" t="str">
        <f>'Rekapitulace stavby'!AN8</f>
        <v>8. 4. 2023</v>
      </c>
      <c r="K16" s="38"/>
      <c r="L16" s="55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</row>
    <row r="17" s="2" customFormat="1" ht="10.8" customHeight="1">
      <c r="A17" s="38"/>
      <c r="B17" s="39"/>
      <c r="C17" s="38"/>
      <c r="D17" s="38"/>
      <c r="E17" s="38"/>
      <c r="F17" s="38"/>
      <c r="G17" s="38"/>
      <c r="H17" s="38"/>
      <c r="I17" s="38"/>
      <c r="J17" s="38"/>
      <c r="K17" s="38"/>
      <c r="L17" s="55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</row>
    <row r="18" s="2" customFormat="1" ht="12" customHeight="1">
      <c r="A18" s="38"/>
      <c r="B18" s="39"/>
      <c r="C18" s="38"/>
      <c r="D18" s="32" t="s">
        <v>24</v>
      </c>
      <c r="E18" s="38"/>
      <c r="F18" s="38"/>
      <c r="G18" s="38"/>
      <c r="H18" s="38"/>
      <c r="I18" s="32" t="s">
        <v>25</v>
      </c>
      <c r="J18" s="27" t="s">
        <v>1</v>
      </c>
      <c r="K18" s="38"/>
      <c r="L18" s="55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</row>
    <row r="19" s="2" customFormat="1" ht="18" customHeight="1">
      <c r="A19" s="38"/>
      <c r="B19" s="39"/>
      <c r="C19" s="38"/>
      <c r="D19" s="38"/>
      <c r="E19" s="27" t="s">
        <v>26</v>
      </c>
      <c r="F19" s="38"/>
      <c r="G19" s="38"/>
      <c r="H19" s="38"/>
      <c r="I19" s="32" t="s">
        <v>27</v>
      </c>
      <c r="J19" s="27" t="s">
        <v>1</v>
      </c>
      <c r="K19" s="38"/>
      <c r="L19" s="55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</row>
    <row r="20" s="2" customFormat="1" ht="6.96" customHeight="1">
      <c r="A20" s="38"/>
      <c r="B20" s="39"/>
      <c r="C20" s="38"/>
      <c r="D20" s="38"/>
      <c r="E20" s="38"/>
      <c r="F20" s="38"/>
      <c r="G20" s="38"/>
      <c r="H20" s="38"/>
      <c r="I20" s="38"/>
      <c r="J20" s="38"/>
      <c r="K20" s="38"/>
      <c r="L20" s="55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</row>
    <row r="21" s="2" customFormat="1" ht="12" customHeight="1">
      <c r="A21" s="38"/>
      <c r="B21" s="39"/>
      <c r="C21" s="38"/>
      <c r="D21" s="32" t="s">
        <v>28</v>
      </c>
      <c r="E21" s="38"/>
      <c r="F21" s="38"/>
      <c r="G21" s="38"/>
      <c r="H21" s="38"/>
      <c r="I21" s="32" t="s">
        <v>25</v>
      </c>
      <c r="J21" s="33" t="str">
        <f>'Rekapitulace stavby'!AN13</f>
        <v>Vyplň údaj</v>
      </c>
      <c r="K21" s="38"/>
      <c r="L21" s="55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</row>
    <row r="22" s="2" customFormat="1" ht="18" customHeight="1">
      <c r="A22" s="38"/>
      <c r="B22" s="39"/>
      <c r="C22" s="38"/>
      <c r="D22" s="38"/>
      <c r="E22" s="33" t="str">
        <f>'Rekapitulace stavby'!E14</f>
        <v>Vyplň údaj</v>
      </c>
      <c r="F22" s="27"/>
      <c r="G22" s="27"/>
      <c r="H22" s="27"/>
      <c r="I22" s="32" t="s">
        <v>27</v>
      </c>
      <c r="J22" s="33" t="str">
        <f>'Rekapitulace stavby'!AN14</f>
        <v>Vyplň údaj</v>
      </c>
      <c r="K22" s="38"/>
      <c r="L22" s="55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</row>
    <row r="23" s="2" customFormat="1" ht="6.96" customHeight="1">
      <c r="A23" s="38"/>
      <c r="B23" s="39"/>
      <c r="C23" s="38"/>
      <c r="D23" s="38"/>
      <c r="E23" s="38"/>
      <c r="F23" s="38"/>
      <c r="G23" s="38"/>
      <c r="H23" s="38"/>
      <c r="I23" s="38"/>
      <c r="J23" s="38"/>
      <c r="K23" s="38"/>
      <c r="L23" s="55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</row>
    <row r="24" s="2" customFormat="1" ht="12" customHeight="1">
      <c r="A24" s="38"/>
      <c r="B24" s="39"/>
      <c r="C24" s="38"/>
      <c r="D24" s="32" t="s">
        <v>30</v>
      </c>
      <c r="E24" s="38"/>
      <c r="F24" s="38"/>
      <c r="G24" s="38"/>
      <c r="H24" s="38"/>
      <c r="I24" s="32" t="s">
        <v>25</v>
      </c>
      <c r="J24" s="27" t="s">
        <v>1</v>
      </c>
      <c r="K24" s="38"/>
      <c r="L24" s="55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</row>
    <row r="25" s="2" customFormat="1" ht="18" customHeight="1">
      <c r="A25" s="38"/>
      <c r="B25" s="39"/>
      <c r="C25" s="38"/>
      <c r="D25" s="38"/>
      <c r="E25" s="27" t="s">
        <v>31</v>
      </c>
      <c r="F25" s="38"/>
      <c r="G25" s="38"/>
      <c r="H25" s="38"/>
      <c r="I25" s="32" t="s">
        <v>27</v>
      </c>
      <c r="J25" s="27" t="s">
        <v>1</v>
      </c>
      <c r="K25" s="38"/>
      <c r="L25" s="55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</row>
    <row r="26" s="2" customFormat="1" ht="6.96" customHeight="1">
      <c r="A26" s="38"/>
      <c r="B26" s="39"/>
      <c r="C26" s="38"/>
      <c r="D26" s="38"/>
      <c r="E26" s="38"/>
      <c r="F26" s="38"/>
      <c r="G26" s="38"/>
      <c r="H26" s="38"/>
      <c r="I26" s="38"/>
      <c r="J26" s="38"/>
      <c r="K26" s="38"/>
      <c r="L26" s="55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="2" customFormat="1" ht="12" customHeight="1">
      <c r="A27" s="38"/>
      <c r="B27" s="39"/>
      <c r="C27" s="38"/>
      <c r="D27" s="32" t="s">
        <v>33</v>
      </c>
      <c r="E27" s="38"/>
      <c r="F27" s="38"/>
      <c r="G27" s="38"/>
      <c r="H27" s="38"/>
      <c r="I27" s="32" t="s">
        <v>25</v>
      </c>
      <c r="J27" s="27" t="str">
        <f>IF('Rekapitulace stavby'!AN19="","",'Rekapitulace stavby'!AN19)</f>
        <v/>
      </c>
      <c r="K27" s="38"/>
      <c r="L27" s="55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</row>
    <row r="28" s="2" customFormat="1" ht="18" customHeight="1">
      <c r="A28" s="38"/>
      <c r="B28" s="39"/>
      <c r="C28" s="38"/>
      <c r="D28" s="38"/>
      <c r="E28" s="27" t="str">
        <f>IF('Rekapitulace stavby'!E20="","",'Rekapitulace stavby'!E20)</f>
        <v xml:space="preserve"> </v>
      </c>
      <c r="F28" s="38"/>
      <c r="G28" s="38"/>
      <c r="H28" s="38"/>
      <c r="I28" s="32" t="s">
        <v>27</v>
      </c>
      <c r="J28" s="27" t="str">
        <f>IF('Rekapitulace stavby'!AN20="","",'Rekapitulace stavby'!AN20)</f>
        <v/>
      </c>
      <c r="K28" s="38"/>
      <c r="L28" s="55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="2" customFormat="1" ht="6.96" customHeight="1">
      <c r="A29" s="38"/>
      <c r="B29" s="39"/>
      <c r="C29" s="38"/>
      <c r="D29" s="38"/>
      <c r="E29" s="38"/>
      <c r="F29" s="38"/>
      <c r="G29" s="38"/>
      <c r="H29" s="38"/>
      <c r="I29" s="38"/>
      <c r="J29" s="38"/>
      <c r="K29" s="38"/>
      <c r="L29" s="55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</row>
    <row r="30" s="2" customFormat="1" ht="12" customHeight="1">
      <c r="A30" s="38"/>
      <c r="B30" s="39"/>
      <c r="C30" s="38"/>
      <c r="D30" s="32" t="s">
        <v>34</v>
      </c>
      <c r="E30" s="38"/>
      <c r="F30" s="38"/>
      <c r="G30" s="38"/>
      <c r="H30" s="38"/>
      <c r="I30" s="38"/>
      <c r="J30" s="38"/>
      <c r="K30" s="38"/>
      <c r="L30" s="55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="8" customFormat="1" ht="16.5" customHeight="1">
      <c r="A31" s="133"/>
      <c r="B31" s="134"/>
      <c r="C31" s="133"/>
      <c r="D31" s="133"/>
      <c r="E31" s="36" t="s">
        <v>1</v>
      </c>
      <c r="F31" s="36"/>
      <c r="G31" s="36"/>
      <c r="H31" s="36"/>
      <c r="I31" s="133"/>
      <c r="J31" s="133"/>
      <c r="K31" s="133"/>
      <c r="L31" s="135"/>
      <c r="S31" s="133"/>
      <c r="T31" s="133"/>
      <c r="U31" s="133"/>
      <c r="V31" s="133"/>
      <c r="W31" s="133"/>
      <c r="X31" s="133"/>
      <c r="Y31" s="133"/>
      <c r="Z31" s="133"/>
      <c r="AA31" s="133"/>
      <c r="AB31" s="133"/>
      <c r="AC31" s="133"/>
      <c r="AD31" s="133"/>
      <c r="AE31" s="133"/>
    </row>
    <row r="32" s="2" customFormat="1" ht="6.96" customHeight="1">
      <c r="A32" s="38"/>
      <c r="B32" s="39"/>
      <c r="C32" s="38"/>
      <c r="D32" s="38"/>
      <c r="E32" s="38"/>
      <c r="F32" s="38"/>
      <c r="G32" s="38"/>
      <c r="H32" s="38"/>
      <c r="I32" s="38"/>
      <c r="J32" s="38"/>
      <c r="K32" s="38"/>
      <c r="L32" s="55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="2" customFormat="1" ht="6.96" customHeight="1">
      <c r="A33" s="38"/>
      <c r="B33" s="39"/>
      <c r="C33" s="38"/>
      <c r="D33" s="90"/>
      <c r="E33" s="90"/>
      <c r="F33" s="90"/>
      <c r="G33" s="90"/>
      <c r="H33" s="90"/>
      <c r="I33" s="90"/>
      <c r="J33" s="90"/>
      <c r="K33" s="90"/>
      <c r="L33" s="55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="2" customFormat="1" ht="25.44" customHeight="1">
      <c r="A34" s="38"/>
      <c r="B34" s="39"/>
      <c r="C34" s="38"/>
      <c r="D34" s="136" t="s">
        <v>35</v>
      </c>
      <c r="E34" s="38"/>
      <c r="F34" s="38"/>
      <c r="G34" s="38"/>
      <c r="H34" s="38"/>
      <c r="I34" s="38"/>
      <c r="J34" s="96">
        <f>ROUND(J125, 2)</f>
        <v>0</v>
      </c>
      <c r="K34" s="38"/>
      <c r="L34" s="55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s="2" customFormat="1" ht="6.96" customHeight="1">
      <c r="A35" s="38"/>
      <c r="B35" s="39"/>
      <c r="C35" s="38"/>
      <c r="D35" s="90"/>
      <c r="E35" s="90"/>
      <c r="F35" s="90"/>
      <c r="G35" s="90"/>
      <c r="H35" s="90"/>
      <c r="I35" s="90"/>
      <c r="J35" s="90"/>
      <c r="K35" s="90"/>
      <c r="L35" s="55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s="2" customFormat="1" ht="14.4" customHeight="1">
      <c r="A36" s="38"/>
      <c r="B36" s="39"/>
      <c r="C36" s="38"/>
      <c r="D36" s="38"/>
      <c r="E36" s="38"/>
      <c r="F36" s="43" t="s">
        <v>37</v>
      </c>
      <c r="G36" s="38"/>
      <c r="H36" s="38"/>
      <c r="I36" s="43" t="s">
        <v>36</v>
      </c>
      <c r="J36" s="43" t="s">
        <v>38</v>
      </c>
      <c r="K36" s="38"/>
      <c r="L36" s="55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s="2" customFormat="1" ht="14.4" customHeight="1">
      <c r="A37" s="38"/>
      <c r="B37" s="39"/>
      <c r="C37" s="38"/>
      <c r="D37" s="132" t="s">
        <v>39</v>
      </c>
      <c r="E37" s="32" t="s">
        <v>40</v>
      </c>
      <c r="F37" s="137">
        <f>ROUND((SUM(BE125:BE159)),  2)</f>
        <v>0</v>
      </c>
      <c r="G37" s="38"/>
      <c r="H37" s="38"/>
      <c r="I37" s="138">
        <v>0.20999999999999999</v>
      </c>
      <c r="J37" s="137">
        <f>ROUND(((SUM(BE125:BE159))*I37),  2)</f>
        <v>0</v>
      </c>
      <c r="K37" s="38"/>
      <c r="L37" s="55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s="2" customFormat="1" ht="14.4" customHeight="1">
      <c r="A38" s="38"/>
      <c r="B38" s="39"/>
      <c r="C38" s="38"/>
      <c r="D38" s="38"/>
      <c r="E38" s="32" t="s">
        <v>41</v>
      </c>
      <c r="F38" s="137">
        <f>ROUND((SUM(BF125:BF159)),  2)</f>
        <v>0</v>
      </c>
      <c r="G38" s="38"/>
      <c r="H38" s="38"/>
      <c r="I38" s="138">
        <v>0.14999999999999999</v>
      </c>
      <c r="J38" s="137">
        <f>ROUND(((SUM(BF125:BF159))*I38),  2)</f>
        <v>0</v>
      </c>
      <c r="K38" s="38"/>
      <c r="L38" s="55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hidden="1" s="2" customFormat="1" ht="14.4" customHeight="1">
      <c r="A39" s="38"/>
      <c r="B39" s="39"/>
      <c r="C39" s="38"/>
      <c r="D39" s="38"/>
      <c r="E39" s="32" t="s">
        <v>42</v>
      </c>
      <c r="F39" s="137">
        <f>ROUND((SUM(BG125:BG159)),  2)</f>
        <v>0</v>
      </c>
      <c r="G39" s="38"/>
      <c r="H39" s="38"/>
      <c r="I39" s="138">
        <v>0.20999999999999999</v>
      </c>
      <c r="J39" s="137">
        <f>0</f>
        <v>0</v>
      </c>
      <c r="K39" s="38"/>
      <c r="L39" s="55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hidden="1" s="2" customFormat="1" ht="14.4" customHeight="1">
      <c r="A40" s="38"/>
      <c r="B40" s="39"/>
      <c r="C40" s="38"/>
      <c r="D40" s="38"/>
      <c r="E40" s="32" t="s">
        <v>43</v>
      </c>
      <c r="F40" s="137">
        <f>ROUND((SUM(BH125:BH159)),  2)</f>
        <v>0</v>
      </c>
      <c r="G40" s="38"/>
      <c r="H40" s="38"/>
      <c r="I40" s="138">
        <v>0.14999999999999999</v>
      </c>
      <c r="J40" s="137">
        <f>0</f>
        <v>0</v>
      </c>
      <c r="K40" s="38"/>
      <c r="L40" s="55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hidden="1" s="2" customFormat="1" ht="14.4" customHeight="1">
      <c r="A41" s="38"/>
      <c r="B41" s="39"/>
      <c r="C41" s="38"/>
      <c r="D41" s="38"/>
      <c r="E41" s="32" t="s">
        <v>44</v>
      </c>
      <c r="F41" s="137">
        <f>ROUND((SUM(BI125:BI159)),  2)</f>
        <v>0</v>
      </c>
      <c r="G41" s="38"/>
      <c r="H41" s="38"/>
      <c r="I41" s="138">
        <v>0</v>
      </c>
      <c r="J41" s="137">
        <f>0</f>
        <v>0</v>
      </c>
      <c r="K41" s="38"/>
      <c r="L41" s="55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</row>
    <row r="42" s="2" customFormat="1" ht="6.96" customHeight="1">
      <c r="A42" s="38"/>
      <c r="B42" s="39"/>
      <c r="C42" s="38"/>
      <c r="D42" s="38"/>
      <c r="E42" s="38"/>
      <c r="F42" s="38"/>
      <c r="G42" s="38"/>
      <c r="H42" s="38"/>
      <c r="I42" s="38"/>
      <c r="J42" s="38"/>
      <c r="K42" s="38"/>
      <c r="L42" s="55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</row>
    <row r="43" s="2" customFormat="1" ht="25.44" customHeight="1">
      <c r="A43" s="38"/>
      <c r="B43" s="39"/>
      <c r="C43" s="139"/>
      <c r="D43" s="140" t="s">
        <v>45</v>
      </c>
      <c r="E43" s="81"/>
      <c r="F43" s="81"/>
      <c r="G43" s="141" t="s">
        <v>46</v>
      </c>
      <c r="H43" s="142" t="s">
        <v>47</v>
      </c>
      <c r="I43" s="81"/>
      <c r="J43" s="143">
        <f>SUM(J34:J41)</f>
        <v>0</v>
      </c>
      <c r="K43" s="144"/>
      <c r="L43" s="55"/>
      <c r="S43" s="38"/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</row>
    <row r="44" s="2" customFormat="1" ht="14.4" customHeight="1">
      <c r="A44" s="38"/>
      <c r="B44" s="39"/>
      <c r="C44" s="38"/>
      <c r="D44" s="38"/>
      <c r="E44" s="38"/>
      <c r="F44" s="38"/>
      <c r="G44" s="38"/>
      <c r="H44" s="38"/>
      <c r="I44" s="38"/>
      <c r="J44" s="38"/>
      <c r="K44" s="38"/>
      <c r="L44" s="55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</row>
    <row r="45" s="1" customFormat="1" ht="14.4" customHeight="1">
      <c r="B45" s="22"/>
      <c r="L45" s="22"/>
    </row>
    <row r="46" s="1" customFormat="1" ht="14.4" customHeight="1">
      <c r="B46" s="22"/>
      <c r="L46" s="22"/>
    </row>
    <row r="47" s="1" customFormat="1" ht="14.4" customHeight="1">
      <c r="B47" s="22"/>
      <c r="L47" s="22"/>
    </row>
    <row r="48" s="1" customFormat="1" ht="14.4" customHeight="1">
      <c r="B48" s="22"/>
      <c r="L48" s="22"/>
    </row>
    <row r="49" s="1" customFormat="1" ht="14.4" customHeight="1">
      <c r="B49" s="22"/>
      <c r="L49" s="22"/>
    </row>
    <row r="50" s="2" customFormat="1" ht="14.4" customHeight="1">
      <c r="B50" s="55"/>
      <c r="D50" s="56" t="s">
        <v>48</v>
      </c>
      <c r="E50" s="57"/>
      <c r="F50" s="57"/>
      <c r="G50" s="56" t="s">
        <v>49</v>
      </c>
      <c r="H50" s="57"/>
      <c r="I50" s="57"/>
      <c r="J50" s="57"/>
      <c r="K50" s="57"/>
      <c r="L50" s="55"/>
    </row>
    <row r="51">
      <c r="B51" s="22"/>
      <c r="L51" s="22"/>
    </row>
    <row r="52">
      <c r="B52" s="22"/>
      <c r="L52" s="22"/>
    </row>
    <row r="53">
      <c r="B53" s="22"/>
      <c r="L53" s="22"/>
    </row>
    <row r="54">
      <c r="B54" s="22"/>
      <c r="L54" s="22"/>
    </row>
    <row r="55">
      <c r="B55" s="22"/>
      <c r="L55" s="22"/>
    </row>
    <row r="56">
      <c r="B56" s="22"/>
      <c r="L56" s="22"/>
    </row>
    <row r="57">
      <c r="B57" s="22"/>
      <c r="L57" s="22"/>
    </row>
    <row r="58">
      <c r="B58" s="22"/>
      <c r="L58" s="22"/>
    </row>
    <row r="59">
      <c r="B59" s="22"/>
      <c r="L59" s="22"/>
    </row>
    <row r="60">
      <c r="B60" s="22"/>
      <c r="L60" s="22"/>
    </row>
    <row r="61" s="2" customFormat="1">
      <c r="A61" s="38"/>
      <c r="B61" s="39"/>
      <c r="C61" s="38"/>
      <c r="D61" s="58" t="s">
        <v>50</v>
      </c>
      <c r="E61" s="41"/>
      <c r="F61" s="145" t="s">
        <v>51</v>
      </c>
      <c r="G61" s="58" t="s">
        <v>50</v>
      </c>
      <c r="H61" s="41"/>
      <c r="I61" s="41"/>
      <c r="J61" s="146" t="s">
        <v>51</v>
      </c>
      <c r="K61" s="41"/>
      <c r="L61" s="55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</row>
    <row r="62">
      <c r="B62" s="22"/>
      <c r="L62" s="22"/>
    </row>
    <row r="63">
      <c r="B63" s="22"/>
      <c r="L63" s="22"/>
    </row>
    <row r="64">
      <c r="B64" s="22"/>
      <c r="L64" s="22"/>
    </row>
    <row r="65" s="2" customFormat="1">
      <c r="A65" s="38"/>
      <c r="B65" s="39"/>
      <c r="C65" s="38"/>
      <c r="D65" s="56" t="s">
        <v>52</v>
      </c>
      <c r="E65" s="59"/>
      <c r="F65" s="59"/>
      <c r="G65" s="56" t="s">
        <v>53</v>
      </c>
      <c r="H65" s="59"/>
      <c r="I65" s="59"/>
      <c r="J65" s="59"/>
      <c r="K65" s="59"/>
      <c r="L65" s="55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</row>
    <row r="66">
      <c r="B66" s="22"/>
      <c r="L66" s="22"/>
    </row>
    <row r="67">
      <c r="B67" s="22"/>
      <c r="L67" s="22"/>
    </row>
    <row r="68">
      <c r="B68" s="22"/>
      <c r="L68" s="22"/>
    </row>
    <row r="69">
      <c r="B69" s="22"/>
      <c r="L69" s="22"/>
    </row>
    <row r="70">
      <c r="B70" s="22"/>
      <c r="L70" s="22"/>
    </row>
    <row r="71">
      <c r="B71" s="22"/>
      <c r="L71" s="22"/>
    </row>
    <row r="72">
      <c r="B72" s="22"/>
      <c r="L72" s="22"/>
    </row>
    <row r="73">
      <c r="B73" s="22"/>
      <c r="L73" s="22"/>
    </row>
    <row r="74">
      <c r="B74" s="22"/>
      <c r="L74" s="22"/>
    </row>
    <row r="75">
      <c r="B75" s="22"/>
      <c r="L75" s="22"/>
    </row>
    <row r="76" s="2" customFormat="1">
      <c r="A76" s="38"/>
      <c r="B76" s="39"/>
      <c r="C76" s="38"/>
      <c r="D76" s="58" t="s">
        <v>50</v>
      </c>
      <c r="E76" s="41"/>
      <c r="F76" s="145" t="s">
        <v>51</v>
      </c>
      <c r="G76" s="58" t="s">
        <v>50</v>
      </c>
      <c r="H76" s="41"/>
      <c r="I76" s="41"/>
      <c r="J76" s="146" t="s">
        <v>51</v>
      </c>
      <c r="K76" s="41"/>
      <c r="L76" s="55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</row>
    <row r="77" s="2" customFormat="1" ht="14.4" customHeight="1">
      <c r="A77" s="38"/>
      <c r="B77" s="60"/>
      <c r="C77" s="61"/>
      <c r="D77" s="61"/>
      <c r="E77" s="61"/>
      <c r="F77" s="61"/>
      <c r="G77" s="61"/>
      <c r="H77" s="61"/>
      <c r="I77" s="61"/>
      <c r="J77" s="61"/>
      <c r="K77" s="61"/>
      <c r="L77" s="55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</row>
    <row r="81" s="2" customFormat="1" ht="6.96" customHeight="1">
      <c r="A81" s="38"/>
      <c r="B81" s="62"/>
      <c r="C81" s="63"/>
      <c r="D81" s="63"/>
      <c r="E81" s="63"/>
      <c r="F81" s="63"/>
      <c r="G81" s="63"/>
      <c r="H81" s="63"/>
      <c r="I81" s="63"/>
      <c r="J81" s="63"/>
      <c r="K81" s="63"/>
      <c r="L81" s="55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</row>
    <row r="82" s="2" customFormat="1" ht="24.96" customHeight="1">
      <c r="A82" s="38"/>
      <c r="B82" s="39"/>
      <c r="C82" s="23" t="s">
        <v>206</v>
      </c>
      <c r="D82" s="38"/>
      <c r="E82" s="38"/>
      <c r="F82" s="38"/>
      <c r="G82" s="38"/>
      <c r="H82" s="38"/>
      <c r="I82" s="38"/>
      <c r="J82" s="38"/>
      <c r="K82" s="38"/>
      <c r="L82" s="55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</row>
    <row r="83" s="2" customFormat="1" ht="6.96" customHeight="1">
      <c r="A83" s="38"/>
      <c r="B83" s="39"/>
      <c r="C83" s="38"/>
      <c r="D83" s="38"/>
      <c r="E83" s="38"/>
      <c r="F83" s="38"/>
      <c r="G83" s="38"/>
      <c r="H83" s="38"/>
      <c r="I83" s="38"/>
      <c r="J83" s="38"/>
      <c r="K83" s="38"/>
      <c r="L83" s="55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</row>
    <row r="84" s="2" customFormat="1" ht="12" customHeight="1">
      <c r="A84" s="38"/>
      <c r="B84" s="39"/>
      <c r="C84" s="32" t="s">
        <v>16</v>
      </c>
      <c r="D84" s="38"/>
      <c r="E84" s="38"/>
      <c r="F84" s="38"/>
      <c r="G84" s="38"/>
      <c r="H84" s="38"/>
      <c r="I84" s="38"/>
      <c r="J84" s="38"/>
      <c r="K84" s="38"/>
      <c r="L84" s="55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</row>
    <row r="85" s="2" customFormat="1" ht="16.5" customHeight="1">
      <c r="A85" s="38"/>
      <c r="B85" s="39"/>
      <c r="C85" s="38"/>
      <c r="D85" s="38"/>
      <c r="E85" s="131" t="str">
        <f>E7</f>
        <v>FNOL Novostavba Pavilonu B</v>
      </c>
      <c r="F85" s="32"/>
      <c r="G85" s="32"/>
      <c r="H85" s="32"/>
      <c r="I85" s="38"/>
      <c r="J85" s="38"/>
      <c r="K85" s="38"/>
      <c r="L85" s="55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</row>
    <row r="86" s="1" customFormat="1" ht="12" customHeight="1">
      <c r="B86" s="22"/>
      <c r="C86" s="32" t="s">
        <v>199</v>
      </c>
      <c r="L86" s="22"/>
    </row>
    <row r="87" s="1" customFormat="1" ht="16.5" customHeight="1">
      <c r="B87" s="22"/>
      <c r="E87" s="131" t="s">
        <v>200</v>
      </c>
      <c r="F87" s="1"/>
      <c r="G87" s="1"/>
      <c r="H87" s="1"/>
      <c r="L87" s="22"/>
    </row>
    <row r="88" s="1" customFormat="1" ht="12" customHeight="1">
      <c r="B88" s="22"/>
      <c r="C88" s="32" t="s">
        <v>201</v>
      </c>
      <c r="L88" s="22"/>
    </row>
    <row r="89" s="2" customFormat="1" ht="16.5" customHeight="1">
      <c r="A89" s="38"/>
      <c r="B89" s="39"/>
      <c r="C89" s="38"/>
      <c r="D89" s="38"/>
      <c r="E89" s="132" t="s">
        <v>202</v>
      </c>
      <c r="F89" s="38"/>
      <c r="G89" s="38"/>
      <c r="H89" s="38"/>
      <c r="I89" s="38"/>
      <c r="J89" s="38"/>
      <c r="K89" s="38"/>
      <c r="L89" s="55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</row>
    <row r="90" s="2" customFormat="1" ht="12" customHeight="1">
      <c r="A90" s="38"/>
      <c r="B90" s="39"/>
      <c r="C90" s="32" t="s">
        <v>2982</v>
      </c>
      <c r="D90" s="38"/>
      <c r="E90" s="38"/>
      <c r="F90" s="38"/>
      <c r="G90" s="38"/>
      <c r="H90" s="38"/>
      <c r="I90" s="38"/>
      <c r="J90" s="38"/>
      <c r="K90" s="38"/>
      <c r="L90" s="55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</row>
    <row r="91" s="2" customFormat="1" ht="16.5" customHeight="1">
      <c r="A91" s="38"/>
      <c r="B91" s="39"/>
      <c r="C91" s="38"/>
      <c r="D91" s="38"/>
      <c r="E91" s="67" t="str">
        <f>E13</f>
        <v>D.1.4d (21) - EK-JČ</v>
      </c>
      <c r="F91" s="38"/>
      <c r="G91" s="38"/>
      <c r="H91" s="38"/>
      <c r="I91" s="38"/>
      <c r="J91" s="38"/>
      <c r="K91" s="38"/>
      <c r="L91" s="55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</row>
    <row r="92" s="2" customFormat="1" ht="6.96" customHeight="1">
      <c r="A92" s="38"/>
      <c r="B92" s="39"/>
      <c r="C92" s="38"/>
      <c r="D92" s="38"/>
      <c r="E92" s="38"/>
      <c r="F92" s="38"/>
      <c r="G92" s="38"/>
      <c r="H92" s="38"/>
      <c r="I92" s="38"/>
      <c r="J92" s="38"/>
      <c r="K92" s="38"/>
      <c r="L92" s="55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</row>
    <row r="93" s="2" customFormat="1" ht="12" customHeight="1">
      <c r="A93" s="38"/>
      <c r="B93" s="39"/>
      <c r="C93" s="32" t="s">
        <v>20</v>
      </c>
      <c r="D93" s="38"/>
      <c r="E93" s="38"/>
      <c r="F93" s="27" t="str">
        <f>F16</f>
        <v xml:space="preserve"> </v>
      </c>
      <c r="G93" s="38"/>
      <c r="H93" s="38"/>
      <c r="I93" s="32" t="s">
        <v>22</v>
      </c>
      <c r="J93" s="69" t="str">
        <f>IF(J16="","",J16)</f>
        <v>8. 4. 2023</v>
      </c>
      <c r="K93" s="38"/>
      <c r="L93" s="55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</row>
    <row r="94" s="2" customFormat="1" ht="6.96" customHeight="1">
      <c r="A94" s="38"/>
      <c r="B94" s="39"/>
      <c r="C94" s="38"/>
      <c r="D94" s="38"/>
      <c r="E94" s="38"/>
      <c r="F94" s="38"/>
      <c r="G94" s="38"/>
      <c r="H94" s="38"/>
      <c r="I94" s="38"/>
      <c r="J94" s="38"/>
      <c r="K94" s="38"/>
      <c r="L94" s="55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</row>
    <row r="95" s="2" customFormat="1" ht="15.15" customHeight="1">
      <c r="A95" s="38"/>
      <c r="B95" s="39"/>
      <c r="C95" s="32" t="s">
        <v>24</v>
      </c>
      <c r="D95" s="38"/>
      <c r="E95" s="38"/>
      <c r="F95" s="27" t="str">
        <f>E19</f>
        <v>Fakultní nemocnice Olomouc</v>
      </c>
      <c r="G95" s="38"/>
      <c r="H95" s="38"/>
      <c r="I95" s="32" t="s">
        <v>30</v>
      </c>
      <c r="J95" s="36" t="str">
        <f>E25</f>
        <v>LTProjekt, EP Rožnov</v>
      </c>
      <c r="K95" s="38"/>
      <c r="L95" s="55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</row>
    <row r="96" s="2" customFormat="1" ht="15.15" customHeight="1">
      <c r="A96" s="38"/>
      <c r="B96" s="39"/>
      <c r="C96" s="32" t="s">
        <v>28</v>
      </c>
      <c r="D96" s="38"/>
      <c r="E96" s="38"/>
      <c r="F96" s="27" t="str">
        <f>IF(E22="","",E22)</f>
        <v>Vyplň údaj</v>
      </c>
      <c r="G96" s="38"/>
      <c r="H96" s="38"/>
      <c r="I96" s="32" t="s">
        <v>33</v>
      </c>
      <c r="J96" s="36" t="str">
        <f>E28</f>
        <v xml:space="preserve"> </v>
      </c>
      <c r="K96" s="38"/>
      <c r="L96" s="55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</row>
    <row r="97" s="2" customFormat="1" ht="10.32" customHeight="1">
      <c r="A97" s="38"/>
      <c r="B97" s="39"/>
      <c r="C97" s="38"/>
      <c r="D97" s="38"/>
      <c r="E97" s="38"/>
      <c r="F97" s="38"/>
      <c r="G97" s="38"/>
      <c r="H97" s="38"/>
      <c r="I97" s="38"/>
      <c r="J97" s="38"/>
      <c r="K97" s="38"/>
      <c r="L97" s="55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</row>
    <row r="98" s="2" customFormat="1" ht="29.28" customHeight="1">
      <c r="A98" s="38"/>
      <c r="B98" s="39"/>
      <c r="C98" s="147" t="s">
        <v>207</v>
      </c>
      <c r="D98" s="139"/>
      <c r="E98" s="139"/>
      <c r="F98" s="139"/>
      <c r="G98" s="139"/>
      <c r="H98" s="139"/>
      <c r="I98" s="139"/>
      <c r="J98" s="148" t="s">
        <v>208</v>
      </c>
      <c r="K98" s="139"/>
      <c r="L98" s="55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</row>
    <row r="99" s="2" customFormat="1" ht="10.32" customHeight="1">
      <c r="A99" s="38"/>
      <c r="B99" s="39"/>
      <c r="C99" s="38"/>
      <c r="D99" s="38"/>
      <c r="E99" s="38"/>
      <c r="F99" s="38"/>
      <c r="G99" s="38"/>
      <c r="H99" s="38"/>
      <c r="I99" s="38"/>
      <c r="J99" s="38"/>
      <c r="K99" s="38"/>
      <c r="L99" s="55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</row>
    <row r="100" s="2" customFormat="1" ht="22.8" customHeight="1">
      <c r="A100" s="38"/>
      <c r="B100" s="39"/>
      <c r="C100" s="149" t="s">
        <v>209</v>
      </c>
      <c r="D100" s="38"/>
      <c r="E100" s="38"/>
      <c r="F100" s="38"/>
      <c r="G100" s="38"/>
      <c r="H100" s="38"/>
      <c r="I100" s="38"/>
      <c r="J100" s="96">
        <f>J125</f>
        <v>0</v>
      </c>
      <c r="K100" s="38"/>
      <c r="L100" s="55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  <c r="AU100" s="19" t="s">
        <v>210</v>
      </c>
    </row>
    <row r="101" s="9" customFormat="1" ht="24.96" customHeight="1">
      <c r="A101" s="9"/>
      <c r="B101" s="150"/>
      <c r="C101" s="9"/>
      <c r="D101" s="151" t="s">
        <v>3095</v>
      </c>
      <c r="E101" s="152"/>
      <c r="F101" s="152"/>
      <c r="G101" s="152"/>
      <c r="H101" s="152"/>
      <c r="I101" s="152"/>
      <c r="J101" s="153">
        <f>J126</f>
        <v>0</v>
      </c>
      <c r="K101" s="9"/>
      <c r="L101" s="150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</row>
    <row r="102" s="2" customFormat="1" ht="21.84" customHeight="1">
      <c r="A102" s="38"/>
      <c r="B102" s="39"/>
      <c r="C102" s="38"/>
      <c r="D102" s="38"/>
      <c r="E102" s="38"/>
      <c r="F102" s="38"/>
      <c r="G102" s="38"/>
      <c r="H102" s="38"/>
      <c r="I102" s="38"/>
      <c r="J102" s="38"/>
      <c r="K102" s="38"/>
      <c r="L102" s="55"/>
      <c r="S102" s="38"/>
      <c r="T102" s="38"/>
      <c r="U102" s="38"/>
      <c r="V102" s="38"/>
      <c r="W102" s="38"/>
      <c r="X102" s="38"/>
      <c r="Y102" s="38"/>
      <c r="Z102" s="38"/>
      <c r="AA102" s="38"/>
      <c r="AB102" s="38"/>
      <c r="AC102" s="38"/>
      <c r="AD102" s="38"/>
      <c r="AE102" s="38"/>
    </row>
    <row r="103" s="2" customFormat="1" ht="6.96" customHeight="1">
      <c r="A103" s="38"/>
      <c r="B103" s="60"/>
      <c r="C103" s="61"/>
      <c r="D103" s="61"/>
      <c r="E103" s="61"/>
      <c r="F103" s="61"/>
      <c r="G103" s="61"/>
      <c r="H103" s="61"/>
      <c r="I103" s="61"/>
      <c r="J103" s="61"/>
      <c r="K103" s="61"/>
      <c r="L103" s="55"/>
      <c r="S103" s="38"/>
      <c r="T103" s="38"/>
      <c r="U103" s="38"/>
      <c r="V103" s="38"/>
      <c r="W103" s="38"/>
      <c r="X103" s="38"/>
      <c r="Y103" s="38"/>
      <c r="Z103" s="38"/>
      <c r="AA103" s="38"/>
      <c r="AB103" s="38"/>
      <c r="AC103" s="38"/>
      <c r="AD103" s="38"/>
      <c r="AE103" s="38"/>
    </row>
    <row r="107" s="2" customFormat="1" ht="6.96" customHeight="1">
      <c r="A107" s="38"/>
      <c r="B107" s="62"/>
      <c r="C107" s="63"/>
      <c r="D107" s="63"/>
      <c r="E107" s="63"/>
      <c r="F107" s="63"/>
      <c r="G107" s="63"/>
      <c r="H107" s="63"/>
      <c r="I107" s="63"/>
      <c r="J107" s="63"/>
      <c r="K107" s="63"/>
      <c r="L107" s="55"/>
      <c r="S107" s="38"/>
      <c r="T107" s="38"/>
      <c r="U107" s="38"/>
      <c r="V107" s="38"/>
      <c r="W107" s="38"/>
      <c r="X107" s="38"/>
      <c r="Y107" s="38"/>
      <c r="Z107" s="38"/>
      <c r="AA107" s="38"/>
      <c r="AB107" s="38"/>
      <c r="AC107" s="38"/>
      <c r="AD107" s="38"/>
      <c r="AE107" s="38"/>
    </row>
    <row r="108" s="2" customFormat="1" ht="24.96" customHeight="1">
      <c r="A108" s="38"/>
      <c r="B108" s="39"/>
      <c r="C108" s="23" t="s">
        <v>242</v>
      </c>
      <c r="D108" s="38"/>
      <c r="E108" s="38"/>
      <c r="F108" s="38"/>
      <c r="G108" s="38"/>
      <c r="H108" s="38"/>
      <c r="I108" s="38"/>
      <c r="J108" s="38"/>
      <c r="K108" s="38"/>
      <c r="L108" s="55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</row>
    <row r="109" s="2" customFormat="1" ht="6.96" customHeight="1">
      <c r="A109" s="38"/>
      <c r="B109" s="39"/>
      <c r="C109" s="38"/>
      <c r="D109" s="38"/>
      <c r="E109" s="38"/>
      <c r="F109" s="38"/>
      <c r="G109" s="38"/>
      <c r="H109" s="38"/>
      <c r="I109" s="38"/>
      <c r="J109" s="38"/>
      <c r="K109" s="38"/>
      <c r="L109" s="55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</row>
    <row r="110" s="2" customFormat="1" ht="12" customHeight="1">
      <c r="A110" s="38"/>
      <c r="B110" s="39"/>
      <c r="C110" s="32" t="s">
        <v>16</v>
      </c>
      <c r="D110" s="38"/>
      <c r="E110" s="38"/>
      <c r="F110" s="38"/>
      <c r="G110" s="38"/>
      <c r="H110" s="38"/>
      <c r="I110" s="38"/>
      <c r="J110" s="38"/>
      <c r="K110" s="38"/>
      <c r="L110" s="55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</row>
    <row r="111" s="2" customFormat="1" ht="16.5" customHeight="1">
      <c r="A111" s="38"/>
      <c r="B111" s="39"/>
      <c r="C111" s="38"/>
      <c r="D111" s="38"/>
      <c r="E111" s="131" t="str">
        <f>E7</f>
        <v>FNOL Novostavba Pavilonu B</v>
      </c>
      <c r="F111" s="32"/>
      <c r="G111" s="32"/>
      <c r="H111" s="32"/>
      <c r="I111" s="38"/>
      <c r="J111" s="38"/>
      <c r="K111" s="38"/>
      <c r="L111" s="55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</row>
    <row r="112" s="1" customFormat="1" ht="12" customHeight="1">
      <c r="B112" s="22"/>
      <c r="C112" s="32" t="s">
        <v>199</v>
      </c>
      <c r="L112" s="22"/>
    </row>
    <row r="113" s="1" customFormat="1" ht="16.5" customHeight="1">
      <c r="B113" s="22"/>
      <c r="E113" s="131" t="s">
        <v>200</v>
      </c>
      <c r="F113" s="1"/>
      <c r="G113" s="1"/>
      <c r="H113" s="1"/>
      <c r="L113" s="22"/>
    </row>
    <row r="114" s="1" customFormat="1" ht="12" customHeight="1">
      <c r="B114" s="22"/>
      <c r="C114" s="32" t="s">
        <v>201</v>
      </c>
      <c r="L114" s="22"/>
    </row>
    <row r="115" s="2" customFormat="1" ht="16.5" customHeight="1">
      <c r="A115" s="38"/>
      <c r="B115" s="39"/>
      <c r="C115" s="38"/>
      <c r="D115" s="38"/>
      <c r="E115" s="132" t="s">
        <v>202</v>
      </c>
      <c r="F115" s="38"/>
      <c r="G115" s="38"/>
      <c r="H115" s="38"/>
      <c r="I115" s="38"/>
      <c r="J115" s="38"/>
      <c r="K115" s="38"/>
      <c r="L115" s="55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</row>
    <row r="116" s="2" customFormat="1" ht="12" customHeight="1">
      <c r="A116" s="38"/>
      <c r="B116" s="39"/>
      <c r="C116" s="32" t="s">
        <v>2982</v>
      </c>
      <c r="D116" s="38"/>
      <c r="E116" s="38"/>
      <c r="F116" s="38"/>
      <c r="G116" s="38"/>
      <c r="H116" s="38"/>
      <c r="I116" s="38"/>
      <c r="J116" s="38"/>
      <c r="K116" s="38"/>
      <c r="L116" s="55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</row>
    <row r="117" s="2" customFormat="1" ht="16.5" customHeight="1">
      <c r="A117" s="38"/>
      <c r="B117" s="39"/>
      <c r="C117" s="38"/>
      <c r="D117" s="38"/>
      <c r="E117" s="67" t="str">
        <f>E13</f>
        <v>D.1.4d (21) - EK-JČ</v>
      </c>
      <c r="F117" s="38"/>
      <c r="G117" s="38"/>
      <c r="H117" s="38"/>
      <c r="I117" s="38"/>
      <c r="J117" s="38"/>
      <c r="K117" s="38"/>
      <c r="L117" s="55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</row>
    <row r="118" s="2" customFormat="1" ht="6.96" customHeight="1">
      <c r="A118" s="38"/>
      <c r="B118" s="39"/>
      <c r="C118" s="38"/>
      <c r="D118" s="38"/>
      <c r="E118" s="38"/>
      <c r="F118" s="38"/>
      <c r="G118" s="38"/>
      <c r="H118" s="38"/>
      <c r="I118" s="38"/>
      <c r="J118" s="38"/>
      <c r="K118" s="38"/>
      <c r="L118" s="55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</row>
    <row r="119" s="2" customFormat="1" ht="12" customHeight="1">
      <c r="A119" s="38"/>
      <c r="B119" s="39"/>
      <c r="C119" s="32" t="s">
        <v>20</v>
      </c>
      <c r="D119" s="38"/>
      <c r="E119" s="38"/>
      <c r="F119" s="27" t="str">
        <f>F16</f>
        <v xml:space="preserve"> </v>
      </c>
      <c r="G119" s="38"/>
      <c r="H119" s="38"/>
      <c r="I119" s="32" t="s">
        <v>22</v>
      </c>
      <c r="J119" s="69" t="str">
        <f>IF(J16="","",J16)</f>
        <v>8. 4. 2023</v>
      </c>
      <c r="K119" s="38"/>
      <c r="L119" s="55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</row>
    <row r="120" s="2" customFormat="1" ht="6.96" customHeight="1">
      <c r="A120" s="38"/>
      <c r="B120" s="39"/>
      <c r="C120" s="38"/>
      <c r="D120" s="38"/>
      <c r="E120" s="38"/>
      <c r="F120" s="38"/>
      <c r="G120" s="38"/>
      <c r="H120" s="38"/>
      <c r="I120" s="38"/>
      <c r="J120" s="38"/>
      <c r="K120" s="38"/>
      <c r="L120" s="55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</row>
    <row r="121" s="2" customFormat="1" ht="15.15" customHeight="1">
      <c r="A121" s="38"/>
      <c r="B121" s="39"/>
      <c r="C121" s="32" t="s">
        <v>24</v>
      </c>
      <c r="D121" s="38"/>
      <c r="E121" s="38"/>
      <c r="F121" s="27" t="str">
        <f>E19</f>
        <v>Fakultní nemocnice Olomouc</v>
      </c>
      <c r="G121" s="38"/>
      <c r="H121" s="38"/>
      <c r="I121" s="32" t="s">
        <v>30</v>
      </c>
      <c r="J121" s="36" t="str">
        <f>E25</f>
        <v>LTProjekt, EP Rožnov</v>
      </c>
      <c r="K121" s="38"/>
      <c r="L121" s="55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</row>
    <row r="122" s="2" customFormat="1" ht="15.15" customHeight="1">
      <c r="A122" s="38"/>
      <c r="B122" s="39"/>
      <c r="C122" s="32" t="s">
        <v>28</v>
      </c>
      <c r="D122" s="38"/>
      <c r="E122" s="38"/>
      <c r="F122" s="27" t="str">
        <f>IF(E22="","",E22)</f>
        <v>Vyplň údaj</v>
      </c>
      <c r="G122" s="38"/>
      <c r="H122" s="38"/>
      <c r="I122" s="32" t="s">
        <v>33</v>
      </c>
      <c r="J122" s="36" t="str">
        <f>E28</f>
        <v xml:space="preserve"> </v>
      </c>
      <c r="K122" s="38"/>
      <c r="L122" s="55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</row>
    <row r="123" s="2" customFormat="1" ht="10.32" customHeight="1">
      <c r="A123" s="38"/>
      <c r="B123" s="39"/>
      <c r="C123" s="38"/>
      <c r="D123" s="38"/>
      <c r="E123" s="38"/>
      <c r="F123" s="38"/>
      <c r="G123" s="38"/>
      <c r="H123" s="38"/>
      <c r="I123" s="38"/>
      <c r="J123" s="38"/>
      <c r="K123" s="38"/>
      <c r="L123" s="55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</row>
    <row r="124" s="11" customFormat="1" ht="29.28" customHeight="1">
      <c r="A124" s="158"/>
      <c r="B124" s="159"/>
      <c r="C124" s="160" t="s">
        <v>243</v>
      </c>
      <c r="D124" s="161" t="s">
        <v>60</v>
      </c>
      <c r="E124" s="161" t="s">
        <v>56</v>
      </c>
      <c r="F124" s="161" t="s">
        <v>57</v>
      </c>
      <c r="G124" s="161" t="s">
        <v>244</v>
      </c>
      <c r="H124" s="161" t="s">
        <v>245</v>
      </c>
      <c r="I124" s="161" t="s">
        <v>246</v>
      </c>
      <c r="J124" s="161" t="s">
        <v>208</v>
      </c>
      <c r="K124" s="162" t="s">
        <v>247</v>
      </c>
      <c r="L124" s="163"/>
      <c r="M124" s="86" t="s">
        <v>1</v>
      </c>
      <c r="N124" s="87" t="s">
        <v>39</v>
      </c>
      <c r="O124" s="87" t="s">
        <v>248</v>
      </c>
      <c r="P124" s="87" t="s">
        <v>249</v>
      </c>
      <c r="Q124" s="87" t="s">
        <v>250</v>
      </c>
      <c r="R124" s="87" t="s">
        <v>251</v>
      </c>
      <c r="S124" s="87" t="s">
        <v>252</v>
      </c>
      <c r="T124" s="88" t="s">
        <v>253</v>
      </c>
      <c r="U124" s="158"/>
      <c r="V124" s="158"/>
      <c r="W124" s="158"/>
      <c r="X124" s="158"/>
      <c r="Y124" s="158"/>
      <c r="Z124" s="158"/>
      <c r="AA124" s="158"/>
      <c r="AB124" s="158"/>
      <c r="AC124" s="158"/>
      <c r="AD124" s="158"/>
      <c r="AE124" s="158"/>
    </row>
    <row r="125" s="2" customFormat="1" ht="22.8" customHeight="1">
      <c r="A125" s="38"/>
      <c r="B125" s="39"/>
      <c r="C125" s="93" t="s">
        <v>254</v>
      </c>
      <c r="D125" s="38"/>
      <c r="E125" s="38"/>
      <c r="F125" s="38"/>
      <c r="G125" s="38"/>
      <c r="H125" s="38"/>
      <c r="I125" s="38"/>
      <c r="J125" s="164">
        <f>BK125</f>
        <v>0</v>
      </c>
      <c r="K125" s="38"/>
      <c r="L125" s="39"/>
      <c r="M125" s="89"/>
      <c r="N125" s="73"/>
      <c r="O125" s="90"/>
      <c r="P125" s="165">
        <f>P126</f>
        <v>0</v>
      </c>
      <c r="Q125" s="90"/>
      <c r="R125" s="165">
        <f>R126</f>
        <v>0</v>
      </c>
      <c r="S125" s="90"/>
      <c r="T125" s="166">
        <f>T126</f>
        <v>0</v>
      </c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  <c r="AT125" s="19" t="s">
        <v>74</v>
      </c>
      <c r="AU125" s="19" t="s">
        <v>210</v>
      </c>
      <c r="BK125" s="167">
        <f>BK126</f>
        <v>0</v>
      </c>
    </row>
    <row r="126" s="12" customFormat="1" ht="25.92" customHeight="1">
      <c r="A126" s="12"/>
      <c r="B126" s="168"/>
      <c r="C126" s="12"/>
      <c r="D126" s="169" t="s">
        <v>74</v>
      </c>
      <c r="E126" s="170" t="s">
        <v>3096</v>
      </c>
      <c r="F126" s="170" t="s">
        <v>3097</v>
      </c>
      <c r="G126" s="12"/>
      <c r="H126" s="12"/>
      <c r="I126" s="171"/>
      <c r="J126" s="172">
        <f>BK126</f>
        <v>0</v>
      </c>
      <c r="K126" s="12"/>
      <c r="L126" s="168"/>
      <c r="M126" s="173"/>
      <c r="N126" s="174"/>
      <c r="O126" s="174"/>
      <c r="P126" s="175">
        <f>SUM(P127:P159)</f>
        <v>0</v>
      </c>
      <c r="Q126" s="174"/>
      <c r="R126" s="175">
        <f>SUM(R127:R159)</f>
        <v>0</v>
      </c>
      <c r="S126" s="174"/>
      <c r="T126" s="176">
        <f>SUM(T127:T159)</f>
        <v>0</v>
      </c>
      <c r="U126" s="12"/>
      <c r="V126" s="12"/>
      <c r="W126" s="12"/>
      <c r="X126" s="12"/>
      <c r="Y126" s="12"/>
      <c r="Z126" s="12"/>
      <c r="AA126" s="12"/>
      <c r="AB126" s="12"/>
      <c r="AC126" s="12"/>
      <c r="AD126" s="12"/>
      <c r="AE126" s="12"/>
      <c r="AR126" s="169" t="s">
        <v>82</v>
      </c>
      <c r="AT126" s="177" t="s">
        <v>74</v>
      </c>
      <c r="AU126" s="177" t="s">
        <v>75</v>
      </c>
      <c r="AY126" s="169" t="s">
        <v>257</v>
      </c>
      <c r="BK126" s="178">
        <f>SUM(BK127:BK159)</f>
        <v>0</v>
      </c>
    </row>
    <row r="127" s="2" customFormat="1" ht="55.5" customHeight="1">
      <c r="A127" s="38"/>
      <c r="B127" s="181"/>
      <c r="C127" s="182" t="s">
        <v>82</v>
      </c>
      <c r="D127" s="182" t="s">
        <v>259</v>
      </c>
      <c r="E127" s="183" t="s">
        <v>2987</v>
      </c>
      <c r="F127" s="184" t="s">
        <v>3098</v>
      </c>
      <c r="G127" s="185" t="s">
        <v>2365</v>
      </c>
      <c r="H127" s="186">
        <v>8</v>
      </c>
      <c r="I127" s="187"/>
      <c r="J127" s="188">
        <f>ROUND(I127*H127,2)</f>
        <v>0</v>
      </c>
      <c r="K127" s="184" t="s">
        <v>2351</v>
      </c>
      <c r="L127" s="39"/>
      <c r="M127" s="189" t="s">
        <v>1</v>
      </c>
      <c r="N127" s="190" t="s">
        <v>40</v>
      </c>
      <c r="O127" s="77"/>
      <c r="P127" s="191">
        <f>O127*H127</f>
        <v>0</v>
      </c>
      <c r="Q127" s="191">
        <v>0</v>
      </c>
      <c r="R127" s="191">
        <f>Q127*H127</f>
        <v>0</v>
      </c>
      <c r="S127" s="191">
        <v>0</v>
      </c>
      <c r="T127" s="192">
        <f>S127*H127</f>
        <v>0</v>
      </c>
      <c r="U127" s="38"/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  <c r="AR127" s="193" t="s">
        <v>108</v>
      </c>
      <c r="AT127" s="193" t="s">
        <v>259</v>
      </c>
      <c r="AU127" s="193" t="s">
        <v>82</v>
      </c>
      <c r="AY127" s="19" t="s">
        <v>257</v>
      </c>
      <c r="BE127" s="194">
        <f>IF(N127="základní",J127,0)</f>
        <v>0</v>
      </c>
      <c r="BF127" s="194">
        <f>IF(N127="snížená",J127,0)</f>
        <v>0</v>
      </c>
      <c r="BG127" s="194">
        <f>IF(N127="zákl. přenesená",J127,0)</f>
        <v>0</v>
      </c>
      <c r="BH127" s="194">
        <f>IF(N127="sníž. přenesená",J127,0)</f>
        <v>0</v>
      </c>
      <c r="BI127" s="194">
        <f>IF(N127="nulová",J127,0)</f>
        <v>0</v>
      </c>
      <c r="BJ127" s="19" t="s">
        <v>82</v>
      </c>
      <c r="BK127" s="194">
        <f>ROUND(I127*H127,2)</f>
        <v>0</v>
      </c>
      <c r="BL127" s="19" t="s">
        <v>108</v>
      </c>
      <c r="BM127" s="193" t="s">
        <v>85</v>
      </c>
    </row>
    <row r="128" s="2" customFormat="1">
      <c r="A128" s="38"/>
      <c r="B128" s="39"/>
      <c r="C128" s="38"/>
      <c r="D128" s="196" t="s">
        <v>1062</v>
      </c>
      <c r="E128" s="38"/>
      <c r="F128" s="237" t="s">
        <v>3099</v>
      </c>
      <c r="G128" s="38"/>
      <c r="H128" s="38"/>
      <c r="I128" s="238"/>
      <c r="J128" s="38"/>
      <c r="K128" s="38"/>
      <c r="L128" s="39"/>
      <c r="M128" s="239"/>
      <c r="N128" s="240"/>
      <c r="O128" s="77"/>
      <c r="P128" s="77"/>
      <c r="Q128" s="77"/>
      <c r="R128" s="77"/>
      <c r="S128" s="77"/>
      <c r="T128" s="78"/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  <c r="AT128" s="19" t="s">
        <v>1062</v>
      </c>
      <c r="AU128" s="19" t="s">
        <v>82</v>
      </c>
    </row>
    <row r="129" s="2" customFormat="1" ht="55.5" customHeight="1">
      <c r="A129" s="38"/>
      <c r="B129" s="181"/>
      <c r="C129" s="182" t="s">
        <v>85</v>
      </c>
      <c r="D129" s="182" t="s">
        <v>259</v>
      </c>
      <c r="E129" s="183" t="s">
        <v>2989</v>
      </c>
      <c r="F129" s="184" t="s">
        <v>3100</v>
      </c>
      <c r="G129" s="185" t="s">
        <v>2365</v>
      </c>
      <c r="H129" s="186">
        <v>8</v>
      </c>
      <c r="I129" s="187"/>
      <c r="J129" s="188">
        <f>ROUND(I129*H129,2)</f>
        <v>0</v>
      </c>
      <c r="K129" s="184" t="s">
        <v>2351</v>
      </c>
      <c r="L129" s="39"/>
      <c r="M129" s="189" t="s">
        <v>1</v>
      </c>
      <c r="N129" s="190" t="s">
        <v>40</v>
      </c>
      <c r="O129" s="77"/>
      <c r="P129" s="191">
        <f>O129*H129</f>
        <v>0</v>
      </c>
      <c r="Q129" s="191">
        <v>0</v>
      </c>
      <c r="R129" s="191">
        <f>Q129*H129</f>
        <v>0</v>
      </c>
      <c r="S129" s="191">
        <v>0</v>
      </c>
      <c r="T129" s="192">
        <f>S129*H129</f>
        <v>0</v>
      </c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  <c r="AR129" s="193" t="s">
        <v>108</v>
      </c>
      <c r="AT129" s="193" t="s">
        <v>259</v>
      </c>
      <c r="AU129" s="193" t="s">
        <v>82</v>
      </c>
      <c r="AY129" s="19" t="s">
        <v>257</v>
      </c>
      <c r="BE129" s="194">
        <f>IF(N129="základní",J129,0)</f>
        <v>0</v>
      </c>
      <c r="BF129" s="194">
        <f>IF(N129="snížená",J129,0)</f>
        <v>0</v>
      </c>
      <c r="BG129" s="194">
        <f>IF(N129="zákl. přenesená",J129,0)</f>
        <v>0</v>
      </c>
      <c r="BH129" s="194">
        <f>IF(N129="sníž. přenesená",J129,0)</f>
        <v>0</v>
      </c>
      <c r="BI129" s="194">
        <f>IF(N129="nulová",J129,0)</f>
        <v>0</v>
      </c>
      <c r="BJ129" s="19" t="s">
        <v>82</v>
      </c>
      <c r="BK129" s="194">
        <f>ROUND(I129*H129,2)</f>
        <v>0</v>
      </c>
      <c r="BL129" s="19" t="s">
        <v>108</v>
      </c>
      <c r="BM129" s="193" t="s">
        <v>108</v>
      </c>
    </row>
    <row r="130" s="2" customFormat="1">
      <c r="A130" s="38"/>
      <c r="B130" s="39"/>
      <c r="C130" s="38"/>
      <c r="D130" s="196" t="s">
        <v>1062</v>
      </c>
      <c r="E130" s="38"/>
      <c r="F130" s="237" t="s">
        <v>3101</v>
      </c>
      <c r="G130" s="38"/>
      <c r="H130" s="38"/>
      <c r="I130" s="238"/>
      <c r="J130" s="38"/>
      <c r="K130" s="38"/>
      <c r="L130" s="39"/>
      <c r="M130" s="239"/>
      <c r="N130" s="240"/>
      <c r="O130" s="77"/>
      <c r="P130" s="77"/>
      <c r="Q130" s="77"/>
      <c r="R130" s="77"/>
      <c r="S130" s="77"/>
      <c r="T130" s="78"/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  <c r="AT130" s="19" t="s">
        <v>1062</v>
      </c>
      <c r="AU130" s="19" t="s">
        <v>82</v>
      </c>
    </row>
    <row r="131" s="2" customFormat="1" ht="16.5" customHeight="1">
      <c r="A131" s="38"/>
      <c r="B131" s="181"/>
      <c r="C131" s="182" t="s">
        <v>92</v>
      </c>
      <c r="D131" s="182" t="s">
        <v>259</v>
      </c>
      <c r="E131" s="183" t="s">
        <v>2992</v>
      </c>
      <c r="F131" s="184" t="s">
        <v>3102</v>
      </c>
      <c r="G131" s="185" t="s">
        <v>422</v>
      </c>
      <c r="H131" s="186">
        <v>228</v>
      </c>
      <c r="I131" s="187"/>
      <c r="J131" s="188">
        <f>ROUND(I131*H131,2)</f>
        <v>0</v>
      </c>
      <c r="K131" s="184" t="s">
        <v>2351</v>
      </c>
      <c r="L131" s="39"/>
      <c r="M131" s="189" t="s">
        <v>1</v>
      </c>
      <c r="N131" s="190" t="s">
        <v>40</v>
      </c>
      <c r="O131" s="77"/>
      <c r="P131" s="191">
        <f>O131*H131</f>
        <v>0</v>
      </c>
      <c r="Q131" s="191">
        <v>0</v>
      </c>
      <c r="R131" s="191">
        <f>Q131*H131</f>
        <v>0</v>
      </c>
      <c r="S131" s="191">
        <v>0</v>
      </c>
      <c r="T131" s="192">
        <f>S131*H131</f>
        <v>0</v>
      </c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R131" s="193" t="s">
        <v>108</v>
      </c>
      <c r="AT131" s="193" t="s">
        <v>259</v>
      </c>
      <c r="AU131" s="193" t="s">
        <v>82</v>
      </c>
      <c r="AY131" s="19" t="s">
        <v>257</v>
      </c>
      <c r="BE131" s="194">
        <f>IF(N131="základní",J131,0)</f>
        <v>0</v>
      </c>
      <c r="BF131" s="194">
        <f>IF(N131="snížená",J131,0)</f>
        <v>0</v>
      </c>
      <c r="BG131" s="194">
        <f>IF(N131="zákl. přenesená",J131,0)</f>
        <v>0</v>
      </c>
      <c r="BH131" s="194">
        <f>IF(N131="sníž. přenesená",J131,0)</f>
        <v>0</v>
      </c>
      <c r="BI131" s="194">
        <f>IF(N131="nulová",J131,0)</f>
        <v>0</v>
      </c>
      <c r="BJ131" s="19" t="s">
        <v>82</v>
      </c>
      <c r="BK131" s="194">
        <f>ROUND(I131*H131,2)</f>
        <v>0</v>
      </c>
      <c r="BL131" s="19" t="s">
        <v>108</v>
      </c>
      <c r="BM131" s="193" t="s">
        <v>290</v>
      </c>
    </row>
    <row r="132" s="2" customFormat="1" ht="16.5" customHeight="1">
      <c r="A132" s="38"/>
      <c r="B132" s="181"/>
      <c r="C132" s="182" t="s">
        <v>108</v>
      </c>
      <c r="D132" s="182" t="s">
        <v>259</v>
      </c>
      <c r="E132" s="183" t="s">
        <v>2994</v>
      </c>
      <c r="F132" s="184" t="s">
        <v>3103</v>
      </c>
      <c r="G132" s="185" t="s">
        <v>422</v>
      </c>
      <c r="H132" s="186">
        <v>228</v>
      </c>
      <c r="I132" s="187"/>
      <c r="J132" s="188">
        <f>ROUND(I132*H132,2)</f>
        <v>0</v>
      </c>
      <c r="K132" s="184" t="s">
        <v>2351</v>
      </c>
      <c r="L132" s="39"/>
      <c r="M132" s="189" t="s">
        <v>1</v>
      </c>
      <c r="N132" s="190" t="s">
        <v>40</v>
      </c>
      <c r="O132" s="77"/>
      <c r="P132" s="191">
        <f>O132*H132</f>
        <v>0</v>
      </c>
      <c r="Q132" s="191">
        <v>0</v>
      </c>
      <c r="R132" s="191">
        <f>Q132*H132</f>
        <v>0</v>
      </c>
      <c r="S132" s="191">
        <v>0</v>
      </c>
      <c r="T132" s="192">
        <f>S132*H132</f>
        <v>0</v>
      </c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  <c r="AR132" s="193" t="s">
        <v>108</v>
      </c>
      <c r="AT132" s="193" t="s">
        <v>259</v>
      </c>
      <c r="AU132" s="193" t="s">
        <v>82</v>
      </c>
      <c r="AY132" s="19" t="s">
        <v>257</v>
      </c>
      <c r="BE132" s="194">
        <f>IF(N132="základní",J132,0)</f>
        <v>0</v>
      </c>
      <c r="BF132" s="194">
        <f>IF(N132="snížená",J132,0)</f>
        <v>0</v>
      </c>
      <c r="BG132" s="194">
        <f>IF(N132="zákl. přenesená",J132,0)</f>
        <v>0</v>
      </c>
      <c r="BH132" s="194">
        <f>IF(N132="sníž. přenesená",J132,0)</f>
        <v>0</v>
      </c>
      <c r="BI132" s="194">
        <f>IF(N132="nulová",J132,0)</f>
        <v>0</v>
      </c>
      <c r="BJ132" s="19" t="s">
        <v>82</v>
      </c>
      <c r="BK132" s="194">
        <f>ROUND(I132*H132,2)</f>
        <v>0</v>
      </c>
      <c r="BL132" s="19" t="s">
        <v>108</v>
      </c>
      <c r="BM132" s="193" t="s">
        <v>307</v>
      </c>
    </row>
    <row r="133" s="2" customFormat="1">
      <c r="A133" s="38"/>
      <c r="B133" s="39"/>
      <c r="C133" s="38"/>
      <c r="D133" s="196" t="s">
        <v>1062</v>
      </c>
      <c r="E133" s="38"/>
      <c r="F133" s="237" t="s">
        <v>3104</v>
      </c>
      <c r="G133" s="38"/>
      <c r="H133" s="38"/>
      <c r="I133" s="238"/>
      <c r="J133" s="38"/>
      <c r="K133" s="38"/>
      <c r="L133" s="39"/>
      <c r="M133" s="239"/>
      <c r="N133" s="240"/>
      <c r="O133" s="77"/>
      <c r="P133" s="77"/>
      <c r="Q133" s="77"/>
      <c r="R133" s="77"/>
      <c r="S133" s="77"/>
      <c r="T133" s="78"/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  <c r="AT133" s="19" t="s">
        <v>1062</v>
      </c>
      <c r="AU133" s="19" t="s">
        <v>82</v>
      </c>
    </row>
    <row r="134" s="2" customFormat="1" ht="33" customHeight="1">
      <c r="A134" s="38"/>
      <c r="B134" s="181"/>
      <c r="C134" s="182" t="s">
        <v>285</v>
      </c>
      <c r="D134" s="182" t="s">
        <v>259</v>
      </c>
      <c r="E134" s="183" t="s">
        <v>2997</v>
      </c>
      <c r="F134" s="184" t="s">
        <v>3105</v>
      </c>
      <c r="G134" s="185" t="s">
        <v>2365</v>
      </c>
      <c r="H134" s="186">
        <v>8</v>
      </c>
      <c r="I134" s="187"/>
      <c r="J134" s="188">
        <f>ROUND(I134*H134,2)</f>
        <v>0</v>
      </c>
      <c r="K134" s="184" t="s">
        <v>2351</v>
      </c>
      <c r="L134" s="39"/>
      <c r="M134" s="189" t="s">
        <v>1</v>
      </c>
      <c r="N134" s="190" t="s">
        <v>40</v>
      </c>
      <c r="O134" s="77"/>
      <c r="P134" s="191">
        <f>O134*H134</f>
        <v>0</v>
      </c>
      <c r="Q134" s="191">
        <v>0</v>
      </c>
      <c r="R134" s="191">
        <f>Q134*H134</f>
        <v>0</v>
      </c>
      <c r="S134" s="191">
        <v>0</v>
      </c>
      <c r="T134" s="192">
        <f>S134*H134</f>
        <v>0</v>
      </c>
      <c r="U134" s="38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  <c r="AR134" s="193" t="s">
        <v>108</v>
      </c>
      <c r="AT134" s="193" t="s">
        <v>259</v>
      </c>
      <c r="AU134" s="193" t="s">
        <v>82</v>
      </c>
      <c r="AY134" s="19" t="s">
        <v>257</v>
      </c>
      <c r="BE134" s="194">
        <f>IF(N134="základní",J134,0)</f>
        <v>0</v>
      </c>
      <c r="BF134" s="194">
        <f>IF(N134="snížená",J134,0)</f>
        <v>0</v>
      </c>
      <c r="BG134" s="194">
        <f>IF(N134="zákl. přenesená",J134,0)</f>
        <v>0</v>
      </c>
      <c r="BH134" s="194">
        <f>IF(N134="sníž. přenesená",J134,0)</f>
        <v>0</v>
      </c>
      <c r="BI134" s="194">
        <f>IF(N134="nulová",J134,0)</f>
        <v>0</v>
      </c>
      <c r="BJ134" s="19" t="s">
        <v>82</v>
      </c>
      <c r="BK134" s="194">
        <f>ROUND(I134*H134,2)</f>
        <v>0</v>
      </c>
      <c r="BL134" s="19" t="s">
        <v>108</v>
      </c>
      <c r="BM134" s="193" t="s">
        <v>320</v>
      </c>
    </row>
    <row r="135" s="2" customFormat="1" ht="33" customHeight="1">
      <c r="A135" s="38"/>
      <c r="B135" s="181"/>
      <c r="C135" s="182" t="s">
        <v>290</v>
      </c>
      <c r="D135" s="182" t="s">
        <v>259</v>
      </c>
      <c r="E135" s="183" t="s">
        <v>2999</v>
      </c>
      <c r="F135" s="184" t="s">
        <v>3106</v>
      </c>
      <c r="G135" s="185" t="s">
        <v>2365</v>
      </c>
      <c r="H135" s="186">
        <v>8</v>
      </c>
      <c r="I135" s="187"/>
      <c r="J135" s="188">
        <f>ROUND(I135*H135,2)</f>
        <v>0</v>
      </c>
      <c r="K135" s="184" t="s">
        <v>2351</v>
      </c>
      <c r="L135" s="39"/>
      <c r="M135" s="189" t="s">
        <v>1</v>
      </c>
      <c r="N135" s="190" t="s">
        <v>40</v>
      </c>
      <c r="O135" s="77"/>
      <c r="P135" s="191">
        <f>O135*H135</f>
        <v>0</v>
      </c>
      <c r="Q135" s="191">
        <v>0</v>
      </c>
      <c r="R135" s="191">
        <f>Q135*H135</f>
        <v>0</v>
      </c>
      <c r="S135" s="191">
        <v>0</v>
      </c>
      <c r="T135" s="192">
        <f>S135*H135</f>
        <v>0</v>
      </c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R135" s="193" t="s">
        <v>108</v>
      </c>
      <c r="AT135" s="193" t="s">
        <v>259</v>
      </c>
      <c r="AU135" s="193" t="s">
        <v>82</v>
      </c>
      <c r="AY135" s="19" t="s">
        <v>257</v>
      </c>
      <c r="BE135" s="194">
        <f>IF(N135="základní",J135,0)</f>
        <v>0</v>
      </c>
      <c r="BF135" s="194">
        <f>IF(N135="snížená",J135,0)</f>
        <v>0</v>
      </c>
      <c r="BG135" s="194">
        <f>IF(N135="zákl. přenesená",J135,0)</f>
        <v>0</v>
      </c>
      <c r="BH135" s="194">
        <f>IF(N135="sníž. přenesená",J135,0)</f>
        <v>0</v>
      </c>
      <c r="BI135" s="194">
        <f>IF(N135="nulová",J135,0)</f>
        <v>0</v>
      </c>
      <c r="BJ135" s="19" t="s">
        <v>82</v>
      </c>
      <c r="BK135" s="194">
        <f>ROUND(I135*H135,2)</f>
        <v>0</v>
      </c>
      <c r="BL135" s="19" t="s">
        <v>108</v>
      </c>
      <c r="BM135" s="193" t="s">
        <v>334</v>
      </c>
    </row>
    <row r="136" s="2" customFormat="1">
      <c r="A136" s="38"/>
      <c r="B136" s="39"/>
      <c r="C136" s="38"/>
      <c r="D136" s="196" t="s">
        <v>1062</v>
      </c>
      <c r="E136" s="38"/>
      <c r="F136" s="237" t="s">
        <v>3107</v>
      </c>
      <c r="G136" s="38"/>
      <c r="H136" s="38"/>
      <c r="I136" s="238"/>
      <c r="J136" s="38"/>
      <c r="K136" s="38"/>
      <c r="L136" s="39"/>
      <c r="M136" s="239"/>
      <c r="N136" s="240"/>
      <c r="O136" s="77"/>
      <c r="P136" s="77"/>
      <c r="Q136" s="77"/>
      <c r="R136" s="77"/>
      <c r="S136" s="77"/>
      <c r="T136" s="78"/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T136" s="19" t="s">
        <v>1062</v>
      </c>
      <c r="AU136" s="19" t="s">
        <v>82</v>
      </c>
    </row>
    <row r="137" s="2" customFormat="1" ht="24.15" customHeight="1">
      <c r="A137" s="38"/>
      <c r="B137" s="181"/>
      <c r="C137" s="182" t="s">
        <v>301</v>
      </c>
      <c r="D137" s="182" t="s">
        <v>259</v>
      </c>
      <c r="E137" s="183" t="s">
        <v>3002</v>
      </c>
      <c r="F137" s="184" t="s">
        <v>3058</v>
      </c>
      <c r="G137" s="185" t="s">
        <v>2365</v>
      </c>
      <c r="H137" s="186">
        <v>456</v>
      </c>
      <c r="I137" s="187"/>
      <c r="J137" s="188">
        <f>ROUND(I137*H137,2)</f>
        <v>0</v>
      </c>
      <c r="K137" s="184" t="s">
        <v>2351</v>
      </c>
      <c r="L137" s="39"/>
      <c r="M137" s="189" t="s">
        <v>1</v>
      </c>
      <c r="N137" s="190" t="s">
        <v>40</v>
      </c>
      <c r="O137" s="77"/>
      <c r="P137" s="191">
        <f>O137*H137</f>
        <v>0</v>
      </c>
      <c r="Q137" s="191">
        <v>0</v>
      </c>
      <c r="R137" s="191">
        <f>Q137*H137</f>
        <v>0</v>
      </c>
      <c r="S137" s="191">
        <v>0</v>
      </c>
      <c r="T137" s="192">
        <f>S137*H137</f>
        <v>0</v>
      </c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R137" s="193" t="s">
        <v>108</v>
      </c>
      <c r="AT137" s="193" t="s">
        <v>259</v>
      </c>
      <c r="AU137" s="193" t="s">
        <v>82</v>
      </c>
      <c r="AY137" s="19" t="s">
        <v>257</v>
      </c>
      <c r="BE137" s="194">
        <f>IF(N137="základní",J137,0)</f>
        <v>0</v>
      </c>
      <c r="BF137" s="194">
        <f>IF(N137="snížená",J137,0)</f>
        <v>0</v>
      </c>
      <c r="BG137" s="194">
        <f>IF(N137="zákl. přenesená",J137,0)</f>
        <v>0</v>
      </c>
      <c r="BH137" s="194">
        <f>IF(N137="sníž. přenesená",J137,0)</f>
        <v>0</v>
      </c>
      <c r="BI137" s="194">
        <f>IF(N137="nulová",J137,0)</f>
        <v>0</v>
      </c>
      <c r="BJ137" s="19" t="s">
        <v>82</v>
      </c>
      <c r="BK137" s="194">
        <f>ROUND(I137*H137,2)</f>
        <v>0</v>
      </c>
      <c r="BL137" s="19" t="s">
        <v>108</v>
      </c>
      <c r="BM137" s="193" t="s">
        <v>350</v>
      </c>
    </row>
    <row r="138" s="2" customFormat="1" ht="24.15" customHeight="1">
      <c r="A138" s="38"/>
      <c r="B138" s="181"/>
      <c r="C138" s="182" t="s">
        <v>307</v>
      </c>
      <c r="D138" s="182" t="s">
        <v>259</v>
      </c>
      <c r="E138" s="183" t="s">
        <v>3004</v>
      </c>
      <c r="F138" s="184" t="s">
        <v>3060</v>
      </c>
      <c r="G138" s="185" t="s">
        <v>2365</v>
      </c>
      <c r="H138" s="186">
        <v>456</v>
      </c>
      <c r="I138" s="187"/>
      <c r="J138" s="188">
        <f>ROUND(I138*H138,2)</f>
        <v>0</v>
      </c>
      <c r="K138" s="184" t="s">
        <v>2351</v>
      </c>
      <c r="L138" s="39"/>
      <c r="M138" s="189" t="s">
        <v>1</v>
      </c>
      <c r="N138" s="190" t="s">
        <v>40</v>
      </c>
      <c r="O138" s="77"/>
      <c r="P138" s="191">
        <f>O138*H138</f>
        <v>0</v>
      </c>
      <c r="Q138" s="191">
        <v>0</v>
      </c>
      <c r="R138" s="191">
        <f>Q138*H138</f>
        <v>0</v>
      </c>
      <c r="S138" s="191">
        <v>0</v>
      </c>
      <c r="T138" s="192">
        <f>S138*H138</f>
        <v>0</v>
      </c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R138" s="193" t="s">
        <v>108</v>
      </c>
      <c r="AT138" s="193" t="s">
        <v>259</v>
      </c>
      <c r="AU138" s="193" t="s">
        <v>82</v>
      </c>
      <c r="AY138" s="19" t="s">
        <v>257</v>
      </c>
      <c r="BE138" s="194">
        <f>IF(N138="základní",J138,0)</f>
        <v>0</v>
      </c>
      <c r="BF138" s="194">
        <f>IF(N138="snížená",J138,0)</f>
        <v>0</v>
      </c>
      <c r="BG138" s="194">
        <f>IF(N138="zákl. přenesená",J138,0)</f>
        <v>0</v>
      </c>
      <c r="BH138" s="194">
        <f>IF(N138="sníž. přenesená",J138,0)</f>
        <v>0</v>
      </c>
      <c r="BI138" s="194">
        <f>IF(N138="nulová",J138,0)</f>
        <v>0</v>
      </c>
      <c r="BJ138" s="19" t="s">
        <v>82</v>
      </c>
      <c r="BK138" s="194">
        <f>ROUND(I138*H138,2)</f>
        <v>0</v>
      </c>
      <c r="BL138" s="19" t="s">
        <v>108</v>
      </c>
      <c r="BM138" s="193" t="s">
        <v>364</v>
      </c>
    </row>
    <row r="139" s="2" customFormat="1">
      <c r="A139" s="38"/>
      <c r="B139" s="39"/>
      <c r="C139" s="38"/>
      <c r="D139" s="196" t="s">
        <v>1062</v>
      </c>
      <c r="E139" s="38"/>
      <c r="F139" s="237" t="s">
        <v>3108</v>
      </c>
      <c r="G139" s="38"/>
      <c r="H139" s="38"/>
      <c r="I139" s="238"/>
      <c r="J139" s="38"/>
      <c r="K139" s="38"/>
      <c r="L139" s="39"/>
      <c r="M139" s="239"/>
      <c r="N139" s="240"/>
      <c r="O139" s="77"/>
      <c r="P139" s="77"/>
      <c r="Q139" s="77"/>
      <c r="R139" s="77"/>
      <c r="S139" s="77"/>
      <c r="T139" s="78"/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T139" s="19" t="s">
        <v>1062</v>
      </c>
      <c r="AU139" s="19" t="s">
        <v>82</v>
      </c>
    </row>
    <row r="140" s="2" customFormat="1" ht="24.15" customHeight="1">
      <c r="A140" s="38"/>
      <c r="B140" s="181"/>
      <c r="C140" s="182" t="s">
        <v>314</v>
      </c>
      <c r="D140" s="182" t="s">
        <v>259</v>
      </c>
      <c r="E140" s="183" t="s">
        <v>3006</v>
      </c>
      <c r="F140" s="184" t="s">
        <v>3063</v>
      </c>
      <c r="G140" s="185" t="s">
        <v>422</v>
      </c>
      <c r="H140" s="186">
        <v>48</v>
      </c>
      <c r="I140" s="187"/>
      <c r="J140" s="188">
        <f>ROUND(I140*H140,2)</f>
        <v>0</v>
      </c>
      <c r="K140" s="184" t="s">
        <v>2351</v>
      </c>
      <c r="L140" s="39"/>
      <c r="M140" s="189" t="s">
        <v>1</v>
      </c>
      <c r="N140" s="190" t="s">
        <v>40</v>
      </c>
      <c r="O140" s="77"/>
      <c r="P140" s="191">
        <f>O140*H140</f>
        <v>0</v>
      </c>
      <c r="Q140" s="191">
        <v>0</v>
      </c>
      <c r="R140" s="191">
        <f>Q140*H140</f>
        <v>0</v>
      </c>
      <c r="S140" s="191">
        <v>0</v>
      </c>
      <c r="T140" s="192">
        <f>S140*H140</f>
        <v>0</v>
      </c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R140" s="193" t="s">
        <v>108</v>
      </c>
      <c r="AT140" s="193" t="s">
        <v>259</v>
      </c>
      <c r="AU140" s="193" t="s">
        <v>82</v>
      </c>
      <c r="AY140" s="19" t="s">
        <v>257</v>
      </c>
      <c r="BE140" s="194">
        <f>IF(N140="základní",J140,0)</f>
        <v>0</v>
      </c>
      <c r="BF140" s="194">
        <f>IF(N140="snížená",J140,0)</f>
        <v>0</v>
      </c>
      <c r="BG140" s="194">
        <f>IF(N140="zákl. přenesená",J140,0)</f>
        <v>0</v>
      </c>
      <c r="BH140" s="194">
        <f>IF(N140="sníž. přenesená",J140,0)</f>
        <v>0</v>
      </c>
      <c r="BI140" s="194">
        <f>IF(N140="nulová",J140,0)</f>
        <v>0</v>
      </c>
      <c r="BJ140" s="19" t="s">
        <v>82</v>
      </c>
      <c r="BK140" s="194">
        <f>ROUND(I140*H140,2)</f>
        <v>0</v>
      </c>
      <c r="BL140" s="19" t="s">
        <v>108</v>
      </c>
      <c r="BM140" s="193" t="s">
        <v>374</v>
      </c>
    </row>
    <row r="141" s="2" customFormat="1" ht="24.15" customHeight="1">
      <c r="A141" s="38"/>
      <c r="B141" s="181"/>
      <c r="C141" s="182" t="s">
        <v>320</v>
      </c>
      <c r="D141" s="182" t="s">
        <v>259</v>
      </c>
      <c r="E141" s="183" t="s">
        <v>3008</v>
      </c>
      <c r="F141" s="184" t="s">
        <v>3065</v>
      </c>
      <c r="G141" s="185" t="s">
        <v>422</v>
      </c>
      <c r="H141" s="186">
        <v>48</v>
      </c>
      <c r="I141" s="187"/>
      <c r="J141" s="188">
        <f>ROUND(I141*H141,2)</f>
        <v>0</v>
      </c>
      <c r="K141" s="184" t="s">
        <v>2351</v>
      </c>
      <c r="L141" s="39"/>
      <c r="M141" s="189" t="s">
        <v>1</v>
      </c>
      <c r="N141" s="190" t="s">
        <v>40</v>
      </c>
      <c r="O141" s="77"/>
      <c r="P141" s="191">
        <f>O141*H141</f>
        <v>0</v>
      </c>
      <c r="Q141" s="191">
        <v>0</v>
      </c>
      <c r="R141" s="191">
        <f>Q141*H141</f>
        <v>0</v>
      </c>
      <c r="S141" s="191">
        <v>0</v>
      </c>
      <c r="T141" s="192">
        <f>S141*H141</f>
        <v>0</v>
      </c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R141" s="193" t="s">
        <v>108</v>
      </c>
      <c r="AT141" s="193" t="s">
        <v>259</v>
      </c>
      <c r="AU141" s="193" t="s">
        <v>82</v>
      </c>
      <c r="AY141" s="19" t="s">
        <v>257</v>
      </c>
      <c r="BE141" s="194">
        <f>IF(N141="základní",J141,0)</f>
        <v>0</v>
      </c>
      <c r="BF141" s="194">
        <f>IF(N141="snížená",J141,0)</f>
        <v>0</v>
      </c>
      <c r="BG141" s="194">
        <f>IF(N141="zákl. přenesená",J141,0)</f>
        <v>0</v>
      </c>
      <c r="BH141" s="194">
        <f>IF(N141="sníž. přenesená",J141,0)</f>
        <v>0</v>
      </c>
      <c r="BI141" s="194">
        <f>IF(N141="nulová",J141,0)</f>
        <v>0</v>
      </c>
      <c r="BJ141" s="19" t="s">
        <v>82</v>
      </c>
      <c r="BK141" s="194">
        <f>ROUND(I141*H141,2)</f>
        <v>0</v>
      </c>
      <c r="BL141" s="19" t="s">
        <v>108</v>
      </c>
      <c r="BM141" s="193" t="s">
        <v>388</v>
      </c>
    </row>
    <row r="142" s="2" customFormat="1">
      <c r="A142" s="38"/>
      <c r="B142" s="39"/>
      <c r="C142" s="38"/>
      <c r="D142" s="196" t="s">
        <v>1062</v>
      </c>
      <c r="E142" s="38"/>
      <c r="F142" s="237" t="s">
        <v>3109</v>
      </c>
      <c r="G142" s="38"/>
      <c r="H142" s="38"/>
      <c r="I142" s="238"/>
      <c r="J142" s="38"/>
      <c r="K142" s="38"/>
      <c r="L142" s="39"/>
      <c r="M142" s="239"/>
      <c r="N142" s="240"/>
      <c r="O142" s="77"/>
      <c r="P142" s="77"/>
      <c r="Q142" s="77"/>
      <c r="R142" s="77"/>
      <c r="S142" s="77"/>
      <c r="T142" s="78"/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T142" s="19" t="s">
        <v>1062</v>
      </c>
      <c r="AU142" s="19" t="s">
        <v>82</v>
      </c>
    </row>
    <row r="143" s="2" customFormat="1" ht="16.5" customHeight="1">
      <c r="A143" s="38"/>
      <c r="B143" s="181"/>
      <c r="C143" s="182" t="s">
        <v>327</v>
      </c>
      <c r="D143" s="182" t="s">
        <v>259</v>
      </c>
      <c r="E143" s="183" t="s">
        <v>3011</v>
      </c>
      <c r="F143" s="184" t="s">
        <v>3007</v>
      </c>
      <c r="G143" s="185" t="s">
        <v>2365</v>
      </c>
      <c r="H143" s="186">
        <v>9</v>
      </c>
      <c r="I143" s="187"/>
      <c r="J143" s="188">
        <f>ROUND(I143*H143,2)</f>
        <v>0</v>
      </c>
      <c r="K143" s="184" t="s">
        <v>2351</v>
      </c>
      <c r="L143" s="39"/>
      <c r="M143" s="189" t="s">
        <v>1</v>
      </c>
      <c r="N143" s="190" t="s">
        <v>40</v>
      </c>
      <c r="O143" s="77"/>
      <c r="P143" s="191">
        <f>O143*H143</f>
        <v>0</v>
      </c>
      <c r="Q143" s="191">
        <v>0</v>
      </c>
      <c r="R143" s="191">
        <f>Q143*H143</f>
        <v>0</v>
      </c>
      <c r="S143" s="191">
        <v>0</v>
      </c>
      <c r="T143" s="192">
        <f>S143*H143</f>
        <v>0</v>
      </c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R143" s="193" t="s">
        <v>108</v>
      </c>
      <c r="AT143" s="193" t="s">
        <v>259</v>
      </c>
      <c r="AU143" s="193" t="s">
        <v>82</v>
      </c>
      <c r="AY143" s="19" t="s">
        <v>257</v>
      </c>
      <c r="BE143" s="194">
        <f>IF(N143="základní",J143,0)</f>
        <v>0</v>
      </c>
      <c r="BF143" s="194">
        <f>IF(N143="snížená",J143,0)</f>
        <v>0</v>
      </c>
      <c r="BG143" s="194">
        <f>IF(N143="zákl. přenesená",J143,0)</f>
        <v>0</v>
      </c>
      <c r="BH143" s="194">
        <f>IF(N143="sníž. přenesená",J143,0)</f>
        <v>0</v>
      </c>
      <c r="BI143" s="194">
        <f>IF(N143="nulová",J143,0)</f>
        <v>0</v>
      </c>
      <c r="BJ143" s="19" t="s">
        <v>82</v>
      </c>
      <c r="BK143" s="194">
        <f>ROUND(I143*H143,2)</f>
        <v>0</v>
      </c>
      <c r="BL143" s="19" t="s">
        <v>108</v>
      </c>
      <c r="BM143" s="193" t="s">
        <v>402</v>
      </c>
    </row>
    <row r="144" s="2" customFormat="1">
      <c r="A144" s="38"/>
      <c r="B144" s="39"/>
      <c r="C144" s="38"/>
      <c r="D144" s="196" t="s">
        <v>1062</v>
      </c>
      <c r="E144" s="38"/>
      <c r="F144" s="237" t="s">
        <v>3110</v>
      </c>
      <c r="G144" s="38"/>
      <c r="H144" s="38"/>
      <c r="I144" s="238"/>
      <c r="J144" s="38"/>
      <c r="K144" s="38"/>
      <c r="L144" s="39"/>
      <c r="M144" s="239"/>
      <c r="N144" s="240"/>
      <c r="O144" s="77"/>
      <c r="P144" s="77"/>
      <c r="Q144" s="77"/>
      <c r="R144" s="77"/>
      <c r="S144" s="77"/>
      <c r="T144" s="78"/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T144" s="19" t="s">
        <v>1062</v>
      </c>
      <c r="AU144" s="19" t="s">
        <v>82</v>
      </c>
    </row>
    <row r="145" s="2" customFormat="1" ht="24.15" customHeight="1">
      <c r="A145" s="38"/>
      <c r="B145" s="181"/>
      <c r="C145" s="182" t="s">
        <v>334</v>
      </c>
      <c r="D145" s="182" t="s">
        <v>259</v>
      </c>
      <c r="E145" s="183" t="s">
        <v>3014</v>
      </c>
      <c r="F145" s="184" t="s">
        <v>3078</v>
      </c>
      <c r="G145" s="185" t="s">
        <v>416</v>
      </c>
      <c r="H145" s="186">
        <v>1</v>
      </c>
      <c r="I145" s="187"/>
      <c r="J145" s="188">
        <f>ROUND(I145*H145,2)</f>
        <v>0</v>
      </c>
      <c r="K145" s="184" t="s">
        <v>2351</v>
      </c>
      <c r="L145" s="39"/>
      <c r="M145" s="189" t="s">
        <v>1</v>
      </c>
      <c r="N145" s="190" t="s">
        <v>40</v>
      </c>
      <c r="O145" s="77"/>
      <c r="P145" s="191">
        <f>O145*H145</f>
        <v>0</v>
      </c>
      <c r="Q145" s="191">
        <v>0</v>
      </c>
      <c r="R145" s="191">
        <f>Q145*H145</f>
        <v>0</v>
      </c>
      <c r="S145" s="191">
        <v>0</v>
      </c>
      <c r="T145" s="192">
        <f>S145*H145</f>
        <v>0</v>
      </c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  <c r="AR145" s="193" t="s">
        <v>108</v>
      </c>
      <c r="AT145" s="193" t="s">
        <v>259</v>
      </c>
      <c r="AU145" s="193" t="s">
        <v>82</v>
      </c>
      <c r="AY145" s="19" t="s">
        <v>257</v>
      </c>
      <c r="BE145" s="194">
        <f>IF(N145="základní",J145,0)</f>
        <v>0</v>
      </c>
      <c r="BF145" s="194">
        <f>IF(N145="snížená",J145,0)</f>
        <v>0</v>
      </c>
      <c r="BG145" s="194">
        <f>IF(N145="zákl. přenesená",J145,0)</f>
        <v>0</v>
      </c>
      <c r="BH145" s="194">
        <f>IF(N145="sníž. přenesená",J145,0)</f>
        <v>0</v>
      </c>
      <c r="BI145" s="194">
        <f>IF(N145="nulová",J145,0)</f>
        <v>0</v>
      </c>
      <c r="BJ145" s="19" t="s">
        <v>82</v>
      </c>
      <c r="BK145" s="194">
        <f>ROUND(I145*H145,2)</f>
        <v>0</v>
      </c>
      <c r="BL145" s="19" t="s">
        <v>108</v>
      </c>
      <c r="BM145" s="193" t="s">
        <v>413</v>
      </c>
    </row>
    <row r="146" s="2" customFormat="1" ht="24.15" customHeight="1">
      <c r="A146" s="38"/>
      <c r="B146" s="181"/>
      <c r="C146" s="182" t="s">
        <v>343</v>
      </c>
      <c r="D146" s="182" t="s">
        <v>259</v>
      </c>
      <c r="E146" s="183" t="s">
        <v>3017</v>
      </c>
      <c r="F146" s="184" t="s">
        <v>3080</v>
      </c>
      <c r="G146" s="185" t="s">
        <v>416</v>
      </c>
      <c r="H146" s="186">
        <v>1</v>
      </c>
      <c r="I146" s="187"/>
      <c r="J146" s="188">
        <f>ROUND(I146*H146,2)</f>
        <v>0</v>
      </c>
      <c r="K146" s="184" t="s">
        <v>2351</v>
      </c>
      <c r="L146" s="39"/>
      <c r="M146" s="189" t="s">
        <v>1</v>
      </c>
      <c r="N146" s="190" t="s">
        <v>40</v>
      </c>
      <c r="O146" s="77"/>
      <c r="P146" s="191">
        <f>O146*H146</f>
        <v>0</v>
      </c>
      <c r="Q146" s="191">
        <v>0</v>
      </c>
      <c r="R146" s="191">
        <f>Q146*H146</f>
        <v>0</v>
      </c>
      <c r="S146" s="191">
        <v>0</v>
      </c>
      <c r="T146" s="192">
        <f>S146*H146</f>
        <v>0</v>
      </c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  <c r="AR146" s="193" t="s">
        <v>108</v>
      </c>
      <c r="AT146" s="193" t="s">
        <v>259</v>
      </c>
      <c r="AU146" s="193" t="s">
        <v>82</v>
      </c>
      <c r="AY146" s="19" t="s">
        <v>257</v>
      </c>
      <c r="BE146" s="194">
        <f>IF(N146="základní",J146,0)</f>
        <v>0</v>
      </c>
      <c r="BF146" s="194">
        <f>IF(N146="snížená",J146,0)</f>
        <v>0</v>
      </c>
      <c r="BG146" s="194">
        <f>IF(N146="zákl. přenesená",J146,0)</f>
        <v>0</v>
      </c>
      <c r="BH146" s="194">
        <f>IF(N146="sníž. přenesená",J146,0)</f>
        <v>0</v>
      </c>
      <c r="BI146" s="194">
        <f>IF(N146="nulová",J146,0)</f>
        <v>0</v>
      </c>
      <c r="BJ146" s="19" t="s">
        <v>82</v>
      </c>
      <c r="BK146" s="194">
        <f>ROUND(I146*H146,2)</f>
        <v>0</v>
      </c>
      <c r="BL146" s="19" t="s">
        <v>108</v>
      </c>
      <c r="BM146" s="193" t="s">
        <v>427</v>
      </c>
    </row>
    <row r="147" s="2" customFormat="1">
      <c r="A147" s="38"/>
      <c r="B147" s="39"/>
      <c r="C147" s="38"/>
      <c r="D147" s="196" t="s">
        <v>1062</v>
      </c>
      <c r="E147" s="38"/>
      <c r="F147" s="237" t="s">
        <v>3013</v>
      </c>
      <c r="G147" s="38"/>
      <c r="H147" s="38"/>
      <c r="I147" s="238"/>
      <c r="J147" s="38"/>
      <c r="K147" s="38"/>
      <c r="L147" s="39"/>
      <c r="M147" s="239"/>
      <c r="N147" s="240"/>
      <c r="O147" s="77"/>
      <c r="P147" s="77"/>
      <c r="Q147" s="77"/>
      <c r="R147" s="77"/>
      <c r="S147" s="77"/>
      <c r="T147" s="78"/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  <c r="AT147" s="19" t="s">
        <v>1062</v>
      </c>
      <c r="AU147" s="19" t="s">
        <v>82</v>
      </c>
    </row>
    <row r="148" s="2" customFormat="1" ht="33" customHeight="1">
      <c r="A148" s="38"/>
      <c r="B148" s="181"/>
      <c r="C148" s="182" t="s">
        <v>350</v>
      </c>
      <c r="D148" s="182" t="s">
        <v>259</v>
      </c>
      <c r="E148" s="183" t="s">
        <v>3019</v>
      </c>
      <c r="F148" s="184" t="s">
        <v>3012</v>
      </c>
      <c r="G148" s="185" t="s">
        <v>416</v>
      </c>
      <c r="H148" s="186">
        <v>1</v>
      </c>
      <c r="I148" s="187"/>
      <c r="J148" s="188">
        <f>ROUND(I148*H148,2)</f>
        <v>0</v>
      </c>
      <c r="K148" s="184" t="s">
        <v>2351</v>
      </c>
      <c r="L148" s="39"/>
      <c r="M148" s="189" t="s">
        <v>1</v>
      </c>
      <c r="N148" s="190" t="s">
        <v>40</v>
      </c>
      <c r="O148" s="77"/>
      <c r="P148" s="191">
        <f>O148*H148</f>
        <v>0</v>
      </c>
      <c r="Q148" s="191">
        <v>0</v>
      </c>
      <c r="R148" s="191">
        <f>Q148*H148</f>
        <v>0</v>
      </c>
      <c r="S148" s="191">
        <v>0</v>
      </c>
      <c r="T148" s="192">
        <f>S148*H148</f>
        <v>0</v>
      </c>
      <c r="U148" s="38"/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  <c r="AR148" s="193" t="s">
        <v>108</v>
      </c>
      <c r="AT148" s="193" t="s">
        <v>259</v>
      </c>
      <c r="AU148" s="193" t="s">
        <v>82</v>
      </c>
      <c r="AY148" s="19" t="s">
        <v>257</v>
      </c>
      <c r="BE148" s="194">
        <f>IF(N148="základní",J148,0)</f>
        <v>0</v>
      </c>
      <c r="BF148" s="194">
        <f>IF(N148="snížená",J148,0)</f>
        <v>0</v>
      </c>
      <c r="BG148" s="194">
        <f>IF(N148="zákl. přenesená",J148,0)</f>
        <v>0</v>
      </c>
      <c r="BH148" s="194">
        <f>IF(N148="sníž. přenesená",J148,0)</f>
        <v>0</v>
      </c>
      <c r="BI148" s="194">
        <f>IF(N148="nulová",J148,0)</f>
        <v>0</v>
      </c>
      <c r="BJ148" s="19" t="s">
        <v>82</v>
      </c>
      <c r="BK148" s="194">
        <f>ROUND(I148*H148,2)</f>
        <v>0</v>
      </c>
      <c r="BL148" s="19" t="s">
        <v>108</v>
      </c>
      <c r="BM148" s="193" t="s">
        <v>439</v>
      </c>
    </row>
    <row r="149" s="2" customFormat="1">
      <c r="A149" s="38"/>
      <c r="B149" s="39"/>
      <c r="C149" s="38"/>
      <c r="D149" s="196" t="s">
        <v>1062</v>
      </c>
      <c r="E149" s="38"/>
      <c r="F149" s="237" t="s">
        <v>3013</v>
      </c>
      <c r="G149" s="38"/>
      <c r="H149" s="38"/>
      <c r="I149" s="238"/>
      <c r="J149" s="38"/>
      <c r="K149" s="38"/>
      <c r="L149" s="39"/>
      <c r="M149" s="239"/>
      <c r="N149" s="240"/>
      <c r="O149" s="77"/>
      <c r="P149" s="77"/>
      <c r="Q149" s="77"/>
      <c r="R149" s="77"/>
      <c r="S149" s="77"/>
      <c r="T149" s="78"/>
      <c r="U149" s="38"/>
      <c r="V149" s="38"/>
      <c r="W149" s="38"/>
      <c r="X149" s="38"/>
      <c r="Y149" s="38"/>
      <c r="Z149" s="38"/>
      <c r="AA149" s="38"/>
      <c r="AB149" s="38"/>
      <c r="AC149" s="38"/>
      <c r="AD149" s="38"/>
      <c r="AE149" s="38"/>
      <c r="AT149" s="19" t="s">
        <v>1062</v>
      </c>
      <c r="AU149" s="19" t="s">
        <v>82</v>
      </c>
    </row>
    <row r="150" s="2" customFormat="1" ht="16.5" customHeight="1">
      <c r="A150" s="38"/>
      <c r="B150" s="181"/>
      <c r="C150" s="182" t="s">
        <v>8</v>
      </c>
      <c r="D150" s="182" t="s">
        <v>259</v>
      </c>
      <c r="E150" s="183" t="s">
        <v>3021</v>
      </c>
      <c r="F150" s="184" t="s">
        <v>3111</v>
      </c>
      <c r="G150" s="185" t="s">
        <v>2505</v>
      </c>
      <c r="H150" s="186">
        <v>6</v>
      </c>
      <c r="I150" s="187"/>
      <c r="J150" s="188">
        <f>ROUND(I150*H150,2)</f>
        <v>0</v>
      </c>
      <c r="K150" s="184" t="s">
        <v>2351</v>
      </c>
      <c r="L150" s="39"/>
      <c r="M150" s="189" t="s">
        <v>1</v>
      </c>
      <c r="N150" s="190" t="s">
        <v>40</v>
      </c>
      <c r="O150" s="77"/>
      <c r="P150" s="191">
        <f>O150*H150</f>
        <v>0</v>
      </c>
      <c r="Q150" s="191">
        <v>0</v>
      </c>
      <c r="R150" s="191">
        <f>Q150*H150</f>
        <v>0</v>
      </c>
      <c r="S150" s="191">
        <v>0</v>
      </c>
      <c r="T150" s="192">
        <f>S150*H150</f>
        <v>0</v>
      </c>
      <c r="U150" s="38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  <c r="AR150" s="193" t="s">
        <v>108</v>
      </c>
      <c r="AT150" s="193" t="s">
        <v>259</v>
      </c>
      <c r="AU150" s="193" t="s">
        <v>82</v>
      </c>
      <c r="AY150" s="19" t="s">
        <v>257</v>
      </c>
      <c r="BE150" s="194">
        <f>IF(N150="základní",J150,0)</f>
        <v>0</v>
      </c>
      <c r="BF150" s="194">
        <f>IF(N150="snížená",J150,0)</f>
        <v>0</v>
      </c>
      <c r="BG150" s="194">
        <f>IF(N150="zákl. přenesená",J150,0)</f>
        <v>0</v>
      </c>
      <c r="BH150" s="194">
        <f>IF(N150="sníž. přenesená",J150,0)</f>
        <v>0</v>
      </c>
      <c r="BI150" s="194">
        <f>IF(N150="nulová",J150,0)</f>
        <v>0</v>
      </c>
      <c r="BJ150" s="19" t="s">
        <v>82</v>
      </c>
      <c r="BK150" s="194">
        <f>ROUND(I150*H150,2)</f>
        <v>0</v>
      </c>
      <c r="BL150" s="19" t="s">
        <v>108</v>
      </c>
      <c r="BM150" s="193" t="s">
        <v>450</v>
      </c>
    </row>
    <row r="151" s="2" customFormat="1">
      <c r="A151" s="38"/>
      <c r="B151" s="39"/>
      <c r="C151" s="38"/>
      <c r="D151" s="196" t="s">
        <v>1062</v>
      </c>
      <c r="E151" s="38"/>
      <c r="F151" s="237" t="s">
        <v>3112</v>
      </c>
      <c r="G151" s="38"/>
      <c r="H151" s="38"/>
      <c r="I151" s="238"/>
      <c r="J151" s="38"/>
      <c r="K151" s="38"/>
      <c r="L151" s="39"/>
      <c r="M151" s="239"/>
      <c r="N151" s="240"/>
      <c r="O151" s="77"/>
      <c r="P151" s="77"/>
      <c r="Q151" s="77"/>
      <c r="R151" s="77"/>
      <c r="S151" s="77"/>
      <c r="T151" s="78"/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  <c r="AT151" s="19" t="s">
        <v>1062</v>
      </c>
      <c r="AU151" s="19" t="s">
        <v>82</v>
      </c>
    </row>
    <row r="152" s="2" customFormat="1" ht="16.5" customHeight="1">
      <c r="A152" s="38"/>
      <c r="B152" s="181"/>
      <c r="C152" s="182" t="s">
        <v>364</v>
      </c>
      <c r="D152" s="182" t="s">
        <v>259</v>
      </c>
      <c r="E152" s="183" t="s">
        <v>3023</v>
      </c>
      <c r="F152" s="184" t="s">
        <v>3020</v>
      </c>
      <c r="G152" s="185" t="s">
        <v>2505</v>
      </c>
      <c r="H152" s="186">
        <v>4</v>
      </c>
      <c r="I152" s="187"/>
      <c r="J152" s="188">
        <f>ROUND(I152*H152,2)</f>
        <v>0</v>
      </c>
      <c r="K152" s="184" t="s">
        <v>2351</v>
      </c>
      <c r="L152" s="39"/>
      <c r="M152" s="189" t="s">
        <v>1</v>
      </c>
      <c r="N152" s="190" t="s">
        <v>40</v>
      </c>
      <c r="O152" s="77"/>
      <c r="P152" s="191">
        <f>O152*H152</f>
        <v>0</v>
      </c>
      <c r="Q152" s="191">
        <v>0</v>
      </c>
      <c r="R152" s="191">
        <f>Q152*H152</f>
        <v>0</v>
      </c>
      <c r="S152" s="191">
        <v>0</v>
      </c>
      <c r="T152" s="192">
        <f>S152*H152</f>
        <v>0</v>
      </c>
      <c r="U152" s="38"/>
      <c r="V152" s="38"/>
      <c r="W152" s="38"/>
      <c r="X152" s="38"/>
      <c r="Y152" s="38"/>
      <c r="Z152" s="38"/>
      <c r="AA152" s="38"/>
      <c r="AB152" s="38"/>
      <c r="AC152" s="38"/>
      <c r="AD152" s="38"/>
      <c r="AE152" s="38"/>
      <c r="AR152" s="193" t="s">
        <v>108</v>
      </c>
      <c r="AT152" s="193" t="s">
        <v>259</v>
      </c>
      <c r="AU152" s="193" t="s">
        <v>82</v>
      </c>
      <c r="AY152" s="19" t="s">
        <v>257</v>
      </c>
      <c r="BE152" s="194">
        <f>IF(N152="základní",J152,0)</f>
        <v>0</v>
      </c>
      <c r="BF152" s="194">
        <f>IF(N152="snížená",J152,0)</f>
        <v>0</v>
      </c>
      <c r="BG152" s="194">
        <f>IF(N152="zákl. přenesená",J152,0)</f>
        <v>0</v>
      </c>
      <c r="BH152" s="194">
        <f>IF(N152="sníž. přenesená",J152,0)</f>
        <v>0</v>
      </c>
      <c r="BI152" s="194">
        <f>IF(N152="nulová",J152,0)</f>
        <v>0</v>
      </c>
      <c r="BJ152" s="19" t="s">
        <v>82</v>
      </c>
      <c r="BK152" s="194">
        <f>ROUND(I152*H152,2)</f>
        <v>0</v>
      </c>
      <c r="BL152" s="19" t="s">
        <v>108</v>
      </c>
      <c r="BM152" s="193" t="s">
        <v>462</v>
      </c>
    </row>
    <row r="153" s="2" customFormat="1">
      <c r="A153" s="38"/>
      <c r="B153" s="39"/>
      <c r="C153" s="38"/>
      <c r="D153" s="196" t="s">
        <v>1062</v>
      </c>
      <c r="E153" s="38"/>
      <c r="F153" s="237" t="s">
        <v>3113</v>
      </c>
      <c r="G153" s="38"/>
      <c r="H153" s="38"/>
      <c r="I153" s="238"/>
      <c r="J153" s="38"/>
      <c r="K153" s="38"/>
      <c r="L153" s="39"/>
      <c r="M153" s="239"/>
      <c r="N153" s="240"/>
      <c r="O153" s="77"/>
      <c r="P153" s="77"/>
      <c r="Q153" s="77"/>
      <c r="R153" s="77"/>
      <c r="S153" s="77"/>
      <c r="T153" s="78"/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  <c r="AT153" s="19" t="s">
        <v>1062</v>
      </c>
      <c r="AU153" s="19" t="s">
        <v>82</v>
      </c>
    </row>
    <row r="154" s="2" customFormat="1" ht="21.75" customHeight="1">
      <c r="A154" s="38"/>
      <c r="B154" s="181"/>
      <c r="C154" s="182" t="s">
        <v>368</v>
      </c>
      <c r="D154" s="182" t="s">
        <v>259</v>
      </c>
      <c r="E154" s="183" t="s">
        <v>3025</v>
      </c>
      <c r="F154" s="184" t="s">
        <v>3022</v>
      </c>
      <c r="G154" s="185" t="s">
        <v>416</v>
      </c>
      <c r="H154" s="186">
        <v>1</v>
      </c>
      <c r="I154" s="187"/>
      <c r="J154" s="188">
        <f>ROUND(I154*H154,2)</f>
        <v>0</v>
      </c>
      <c r="K154" s="184" t="s">
        <v>2351</v>
      </c>
      <c r="L154" s="39"/>
      <c r="M154" s="189" t="s">
        <v>1</v>
      </c>
      <c r="N154" s="190" t="s">
        <v>40</v>
      </c>
      <c r="O154" s="77"/>
      <c r="P154" s="191">
        <f>O154*H154</f>
        <v>0</v>
      </c>
      <c r="Q154" s="191">
        <v>0</v>
      </c>
      <c r="R154" s="191">
        <f>Q154*H154</f>
        <v>0</v>
      </c>
      <c r="S154" s="191">
        <v>0</v>
      </c>
      <c r="T154" s="192">
        <f>S154*H154</f>
        <v>0</v>
      </c>
      <c r="U154" s="38"/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  <c r="AR154" s="193" t="s">
        <v>108</v>
      </c>
      <c r="AT154" s="193" t="s">
        <v>259</v>
      </c>
      <c r="AU154" s="193" t="s">
        <v>82</v>
      </c>
      <c r="AY154" s="19" t="s">
        <v>257</v>
      </c>
      <c r="BE154" s="194">
        <f>IF(N154="základní",J154,0)</f>
        <v>0</v>
      </c>
      <c r="BF154" s="194">
        <f>IF(N154="snížená",J154,0)</f>
        <v>0</v>
      </c>
      <c r="BG154" s="194">
        <f>IF(N154="zákl. přenesená",J154,0)</f>
        <v>0</v>
      </c>
      <c r="BH154" s="194">
        <f>IF(N154="sníž. přenesená",J154,0)</f>
        <v>0</v>
      </c>
      <c r="BI154" s="194">
        <f>IF(N154="nulová",J154,0)</f>
        <v>0</v>
      </c>
      <c r="BJ154" s="19" t="s">
        <v>82</v>
      </c>
      <c r="BK154" s="194">
        <f>ROUND(I154*H154,2)</f>
        <v>0</v>
      </c>
      <c r="BL154" s="19" t="s">
        <v>108</v>
      </c>
      <c r="BM154" s="193" t="s">
        <v>476</v>
      </c>
    </row>
    <row r="155" s="2" customFormat="1">
      <c r="A155" s="38"/>
      <c r="B155" s="39"/>
      <c r="C155" s="38"/>
      <c r="D155" s="196" t="s">
        <v>1062</v>
      </c>
      <c r="E155" s="38"/>
      <c r="F155" s="237" t="s">
        <v>3013</v>
      </c>
      <c r="G155" s="38"/>
      <c r="H155" s="38"/>
      <c r="I155" s="238"/>
      <c r="J155" s="38"/>
      <c r="K155" s="38"/>
      <c r="L155" s="39"/>
      <c r="M155" s="239"/>
      <c r="N155" s="240"/>
      <c r="O155" s="77"/>
      <c r="P155" s="77"/>
      <c r="Q155" s="77"/>
      <c r="R155" s="77"/>
      <c r="S155" s="77"/>
      <c r="T155" s="78"/>
      <c r="U155" s="38"/>
      <c r="V155" s="38"/>
      <c r="W155" s="38"/>
      <c r="X155" s="38"/>
      <c r="Y155" s="38"/>
      <c r="Z155" s="38"/>
      <c r="AA155" s="38"/>
      <c r="AB155" s="38"/>
      <c r="AC155" s="38"/>
      <c r="AD155" s="38"/>
      <c r="AE155" s="38"/>
      <c r="AT155" s="19" t="s">
        <v>1062</v>
      </c>
      <c r="AU155" s="19" t="s">
        <v>82</v>
      </c>
    </row>
    <row r="156" s="2" customFormat="1" ht="16.5" customHeight="1">
      <c r="A156" s="38"/>
      <c r="B156" s="181"/>
      <c r="C156" s="182" t="s">
        <v>374</v>
      </c>
      <c r="D156" s="182" t="s">
        <v>259</v>
      </c>
      <c r="E156" s="183" t="s">
        <v>3027</v>
      </c>
      <c r="F156" s="184" t="s">
        <v>3026</v>
      </c>
      <c r="G156" s="185" t="s">
        <v>416</v>
      </c>
      <c r="H156" s="186">
        <v>1</v>
      </c>
      <c r="I156" s="187"/>
      <c r="J156" s="188">
        <f>ROUND(I156*H156,2)</f>
        <v>0</v>
      </c>
      <c r="K156" s="184" t="s">
        <v>2351</v>
      </c>
      <c r="L156" s="39"/>
      <c r="M156" s="189" t="s">
        <v>1</v>
      </c>
      <c r="N156" s="190" t="s">
        <v>40</v>
      </c>
      <c r="O156" s="77"/>
      <c r="P156" s="191">
        <f>O156*H156</f>
        <v>0</v>
      </c>
      <c r="Q156" s="191">
        <v>0</v>
      </c>
      <c r="R156" s="191">
        <f>Q156*H156</f>
        <v>0</v>
      </c>
      <c r="S156" s="191">
        <v>0</v>
      </c>
      <c r="T156" s="192">
        <f>S156*H156</f>
        <v>0</v>
      </c>
      <c r="U156" s="38"/>
      <c r="V156" s="38"/>
      <c r="W156" s="38"/>
      <c r="X156" s="38"/>
      <c r="Y156" s="38"/>
      <c r="Z156" s="38"/>
      <c r="AA156" s="38"/>
      <c r="AB156" s="38"/>
      <c r="AC156" s="38"/>
      <c r="AD156" s="38"/>
      <c r="AE156" s="38"/>
      <c r="AR156" s="193" t="s">
        <v>108</v>
      </c>
      <c r="AT156" s="193" t="s">
        <v>259</v>
      </c>
      <c r="AU156" s="193" t="s">
        <v>82</v>
      </c>
      <c r="AY156" s="19" t="s">
        <v>257</v>
      </c>
      <c r="BE156" s="194">
        <f>IF(N156="základní",J156,0)</f>
        <v>0</v>
      </c>
      <c r="BF156" s="194">
        <f>IF(N156="snížená",J156,0)</f>
        <v>0</v>
      </c>
      <c r="BG156" s="194">
        <f>IF(N156="zákl. přenesená",J156,0)</f>
        <v>0</v>
      </c>
      <c r="BH156" s="194">
        <f>IF(N156="sníž. přenesená",J156,0)</f>
        <v>0</v>
      </c>
      <c r="BI156" s="194">
        <f>IF(N156="nulová",J156,0)</f>
        <v>0</v>
      </c>
      <c r="BJ156" s="19" t="s">
        <v>82</v>
      </c>
      <c r="BK156" s="194">
        <f>ROUND(I156*H156,2)</f>
        <v>0</v>
      </c>
      <c r="BL156" s="19" t="s">
        <v>108</v>
      </c>
      <c r="BM156" s="193" t="s">
        <v>490</v>
      </c>
    </row>
    <row r="157" s="2" customFormat="1">
      <c r="A157" s="38"/>
      <c r="B157" s="39"/>
      <c r="C157" s="38"/>
      <c r="D157" s="196" t="s">
        <v>1062</v>
      </c>
      <c r="E157" s="38"/>
      <c r="F157" s="237" t="s">
        <v>3013</v>
      </c>
      <c r="G157" s="38"/>
      <c r="H157" s="38"/>
      <c r="I157" s="238"/>
      <c r="J157" s="38"/>
      <c r="K157" s="38"/>
      <c r="L157" s="39"/>
      <c r="M157" s="239"/>
      <c r="N157" s="240"/>
      <c r="O157" s="77"/>
      <c r="P157" s="77"/>
      <c r="Q157" s="77"/>
      <c r="R157" s="77"/>
      <c r="S157" s="77"/>
      <c r="T157" s="78"/>
      <c r="U157" s="38"/>
      <c r="V157" s="38"/>
      <c r="W157" s="38"/>
      <c r="X157" s="38"/>
      <c r="Y157" s="38"/>
      <c r="Z157" s="38"/>
      <c r="AA157" s="38"/>
      <c r="AB157" s="38"/>
      <c r="AC157" s="38"/>
      <c r="AD157" s="38"/>
      <c r="AE157" s="38"/>
      <c r="AT157" s="19" t="s">
        <v>1062</v>
      </c>
      <c r="AU157" s="19" t="s">
        <v>82</v>
      </c>
    </row>
    <row r="158" s="2" customFormat="1" ht="16.5" customHeight="1">
      <c r="A158" s="38"/>
      <c r="B158" s="181"/>
      <c r="C158" s="182" t="s">
        <v>379</v>
      </c>
      <c r="D158" s="182" t="s">
        <v>259</v>
      </c>
      <c r="E158" s="183" t="s">
        <v>3054</v>
      </c>
      <c r="F158" s="184" t="s">
        <v>3028</v>
      </c>
      <c r="G158" s="185" t="s">
        <v>416</v>
      </c>
      <c r="H158" s="186">
        <v>1</v>
      </c>
      <c r="I158" s="187"/>
      <c r="J158" s="188">
        <f>ROUND(I158*H158,2)</f>
        <v>0</v>
      </c>
      <c r="K158" s="184" t="s">
        <v>2351</v>
      </c>
      <c r="L158" s="39"/>
      <c r="M158" s="189" t="s">
        <v>1</v>
      </c>
      <c r="N158" s="190" t="s">
        <v>40</v>
      </c>
      <c r="O158" s="77"/>
      <c r="P158" s="191">
        <f>O158*H158</f>
        <v>0</v>
      </c>
      <c r="Q158" s="191">
        <v>0</v>
      </c>
      <c r="R158" s="191">
        <f>Q158*H158</f>
        <v>0</v>
      </c>
      <c r="S158" s="191">
        <v>0</v>
      </c>
      <c r="T158" s="192">
        <f>S158*H158</f>
        <v>0</v>
      </c>
      <c r="U158" s="38"/>
      <c r="V158" s="38"/>
      <c r="W158" s="38"/>
      <c r="X158" s="38"/>
      <c r="Y158" s="38"/>
      <c r="Z158" s="38"/>
      <c r="AA158" s="38"/>
      <c r="AB158" s="38"/>
      <c r="AC158" s="38"/>
      <c r="AD158" s="38"/>
      <c r="AE158" s="38"/>
      <c r="AR158" s="193" t="s">
        <v>108</v>
      </c>
      <c r="AT158" s="193" t="s">
        <v>259</v>
      </c>
      <c r="AU158" s="193" t="s">
        <v>82</v>
      </c>
      <c r="AY158" s="19" t="s">
        <v>257</v>
      </c>
      <c r="BE158" s="194">
        <f>IF(N158="základní",J158,0)</f>
        <v>0</v>
      </c>
      <c r="BF158" s="194">
        <f>IF(N158="snížená",J158,0)</f>
        <v>0</v>
      </c>
      <c r="BG158" s="194">
        <f>IF(N158="zákl. přenesená",J158,0)</f>
        <v>0</v>
      </c>
      <c r="BH158" s="194">
        <f>IF(N158="sníž. přenesená",J158,0)</f>
        <v>0</v>
      </c>
      <c r="BI158" s="194">
        <f>IF(N158="nulová",J158,0)</f>
        <v>0</v>
      </c>
      <c r="BJ158" s="19" t="s">
        <v>82</v>
      </c>
      <c r="BK158" s="194">
        <f>ROUND(I158*H158,2)</f>
        <v>0</v>
      </c>
      <c r="BL158" s="19" t="s">
        <v>108</v>
      </c>
      <c r="BM158" s="193" t="s">
        <v>530</v>
      </c>
    </row>
    <row r="159" s="2" customFormat="1">
      <c r="A159" s="38"/>
      <c r="B159" s="39"/>
      <c r="C159" s="38"/>
      <c r="D159" s="196" t="s">
        <v>1062</v>
      </c>
      <c r="E159" s="38"/>
      <c r="F159" s="237" t="s">
        <v>3013</v>
      </c>
      <c r="G159" s="38"/>
      <c r="H159" s="38"/>
      <c r="I159" s="238"/>
      <c r="J159" s="38"/>
      <c r="K159" s="38"/>
      <c r="L159" s="39"/>
      <c r="M159" s="247"/>
      <c r="N159" s="248"/>
      <c r="O159" s="243"/>
      <c r="P159" s="243"/>
      <c r="Q159" s="243"/>
      <c r="R159" s="243"/>
      <c r="S159" s="243"/>
      <c r="T159" s="249"/>
      <c r="U159" s="38"/>
      <c r="V159" s="38"/>
      <c r="W159" s="38"/>
      <c r="X159" s="38"/>
      <c r="Y159" s="38"/>
      <c r="Z159" s="38"/>
      <c r="AA159" s="38"/>
      <c r="AB159" s="38"/>
      <c r="AC159" s="38"/>
      <c r="AD159" s="38"/>
      <c r="AE159" s="38"/>
      <c r="AT159" s="19" t="s">
        <v>1062</v>
      </c>
      <c r="AU159" s="19" t="s">
        <v>82</v>
      </c>
    </row>
    <row r="160" s="2" customFormat="1" ht="6.96" customHeight="1">
      <c r="A160" s="38"/>
      <c r="B160" s="60"/>
      <c r="C160" s="61"/>
      <c r="D160" s="61"/>
      <c r="E160" s="61"/>
      <c r="F160" s="61"/>
      <c r="G160" s="61"/>
      <c r="H160" s="61"/>
      <c r="I160" s="61"/>
      <c r="J160" s="61"/>
      <c r="K160" s="61"/>
      <c r="L160" s="39"/>
      <c r="M160" s="38"/>
      <c r="O160" s="38"/>
      <c r="P160" s="38"/>
      <c r="Q160" s="38"/>
      <c r="R160" s="38"/>
      <c r="S160" s="38"/>
      <c r="T160" s="38"/>
      <c r="U160" s="38"/>
      <c r="V160" s="38"/>
      <c r="W160" s="38"/>
      <c r="X160" s="38"/>
      <c r="Y160" s="38"/>
      <c r="Z160" s="38"/>
      <c r="AA160" s="38"/>
      <c r="AB160" s="38"/>
      <c r="AC160" s="38"/>
      <c r="AD160" s="38"/>
      <c r="AE160" s="38"/>
    </row>
  </sheetData>
  <autoFilter ref="C124:K159"/>
  <mergeCells count="15">
    <mergeCell ref="E7:H7"/>
    <mergeCell ref="E11:H11"/>
    <mergeCell ref="E9:H9"/>
    <mergeCell ref="E13:H13"/>
    <mergeCell ref="E22:H22"/>
    <mergeCell ref="E31:H31"/>
    <mergeCell ref="E85:H85"/>
    <mergeCell ref="E89:H89"/>
    <mergeCell ref="E87:H87"/>
    <mergeCell ref="E91:H91"/>
    <mergeCell ref="E111:H111"/>
    <mergeCell ref="E115:H115"/>
    <mergeCell ref="E113:H113"/>
    <mergeCell ref="E117:H117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9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8" t="s">
        <v>5</v>
      </c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118</v>
      </c>
    </row>
    <row r="3" s="1" customFormat="1" ht="6.96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2"/>
      <c r="AT3" s="19" t="s">
        <v>85</v>
      </c>
    </row>
    <row r="4" s="1" customFormat="1" ht="24.96" customHeight="1">
      <c r="B4" s="22"/>
      <c r="D4" s="23" t="s">
        <v>198</v>
      </c>
      <c r="L4" s="22"/>
      <c r="M4" s="130" t="s">
        <v>10</v>
      </c>
      <c r="AT4" s="19" t="s">
        <v>3</v>
      </c>
    </row>
    <row r="5" s="1" customFormat="1" ht="6.96" customHeight="1">
      <c r="B5" s="22"/>
      <c r="L5" s="22"/>
    </row>
    <row r="6" s="1" customFormat="1" ht="12" customHeight="1">
      <c r="B6" s="22"/>
      <c r="D6" s="32" t="s">
        <v>16</v>
      </c>
      <c r="L6" s="22"/>
    </row>
    <row r="7" s="1" customFormat="1" ht="16.5" customHeight="1">
      <c r="B7" s="22"/>
      <c r="E7" s="131" t="str">
        <f>'Rekapitulace stavby'!K6</f>
        <v>FNOL Novostavba Pavilonu B</v>
      </c>
      <c r="F7" s="32"/>
      <c r="G7" s="32"/>
      <c r="H7" s="32"/>
      <c r="L7" s="22"/>
    </row>
    <row r="8">
      <c r="B8" s="22"/>
      <c r="D8" s="32" t="s">
        <v>199</v>
      </c>
      <c r="L8" s="22"/>
    </row>
    <row r="9" s="1" customFormat="1" ht="16.5" customHeight="1">
      <c r="B9" s="22"/>
      <c r="E9" s="131" t="s">
        <v>200</v>
      </c>
      <c r="F9" s="1"/>
      <c r="G9" s="1"/>
      <c r="H9" s="1"/>
      <c r="L9" s="22"/>
    </row>
    <row r="10" s="1" customFormat="1" ht="12" customHeight="1">
      <c r="B10" s="22"/>
      <c r="D10" s="32" t="s">
        <v>201</v>
      </c>
      <c r="L10" s="22"/>
    </row>
    <row r="11" s="2" customFormat="1" ht="16.5" customHeight="1">
      <c r="A11" s="38"/>
      <c r="B11" s="39"/>
      <c r="C11" s="38"/>
      <c r="D11" s="38"/>
      <c r="E11" s="132" t="s">
        <v>202</v>
      </c>
      <c r="F11" s="38"/>
      <c r="G11" s="38"/>
      <c r="H11" s="38"/>
      <c r="I11" s="38"/>
      <c r="J11" s="38"/>
      <c r="K11" s="38"/>
      <c r="L11" s="55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</row>
    <row r="12" s="2" customFormat="1" ht="12" customHeight="1">
      <c r="A12" s="38"/>
      <c r="B12" s="39"/>
      <c r="C12" s="38"/>
      <c r="D12" s="32" t="s">
        <v>2982</v>
      </c>
      <c r="E12" s="38"/>
      <c r="F12" s="38"/>
      <c r="G12" s="38"/>
      <c r="H12" s="38"/>
      <c r="I12" s="38"/>
      <c r="J12" s="38"/>
      <c r="K12" s="38"/>
      <c r="L12" s="55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</row>
    <row r="13" s="2" customFormat="1" ht="16.5" customHeight="1">
      <c r="A13" s="38"/>
      <c r="B13" s="39"/>
      <c r="C13" s="38"/>
      <c r="D13" s="38"/>
      <c r="E13" s="67" t="s">
        <v>3114</v>
      </c>
      <c r="F13" s="38"/>
      <c r="G13" s="38"/>
      <c r="H13" s="38"/>
      <c r="I13" s="38"/>
      <c r="J13" s="38"/>
      <c r="K13" s="38"/>
      <c r="L13" s="55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="2" customFormat="1">
      <c r="A14" s="38"/>
      <c r="B14" s="39"/>
      <c r="C14" s="38"/>
      <c r="D14" s="38"/>
      <c r="E14" s="38"/>
      <c r="F14" s="38"/>
      <c r="G14" s="38"/>
      <c r="H14" s="38"/>
      <c r="I14" s="38"/>
      <c r="J14" s="38"/>
      <c r="K14" s="38"/>
      <c r="L14" s="55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="2" customFormat="1" ht="12" customHeight="1">
      <c r="A15" s="38"/>
      <c r="B15" s="39"/>
      <c r="C15" s="38"/>
      <c r="D15" s="32" t="s">
        <v>18</v>
      </c>
      <c r="E15" s="38"/>
      <c r="F15" s="27" t="s">
        <v>1</v>
      </c>
      <c r="G15" s="38"/>
      <c r="H15" s="38"/>
      <c r="I15" s="32" t="s">
        <v>19</v>
      </c>
      <c r="J15" s="27" t="s">
        <v>1</v>
      </c>
      <c r="K15" s="38"/>
      <c r="L15" s="55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6" s="2" customFormat="1" ht="12" customHeight="1">
      <c r="A16" s="38"/>
      <c r="B16" s="39"/>
      <c r="C16" s="38"/>
      <c r="D16" s="32" t="s">
        <v>20</v>
      </c>
      <c r="E16" s="38"/>
      <c r="F16" s="27" t="s">
        <v>21</v>
      </c>
      <c r="G16" s="38"/>
      <c r="H16" s="38"/>
      <c r="I16" s="32" t="s">
        <v>22</v>
      </c>
      <c r="J16" s="69" t="str">
        <f>'Rekapitulace stavby'!AN8</f>
        <v>8. 4. 2023</v>
      </c>
      <c r="K16" s="38"/>
      <c r="L16" s="55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</row>
    <row r="17" s="2" customFormat="1" ht="10.8" customHeight="1">
      <c r="A17" s="38"/>
      <c r="B17" s="39"/>
      <c r="C17" s="38"/>
      <c r="D17" s="38"/>
      <c r="E17" s="38"/>
      <c r="F17" s="38"/>
      <c r="G17" s="38"/>
      <c r="H17" s="38"/>
      <c r="I17" s="38"/>
      <c r="J17" s="38"/>
      <c r="K17" s="38"/>
      <c r="L17" s="55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</row>
    <row r="18" s="2" customFormat="1" ht="12" customHeight="1">
      <c r="A18" s="38"/>
      <c r="B18" s="39"/>
      <c r="C18" s="38"/>
      <c r="D18" s="32" t="s">
        <v>24</v>
      </c>
      <c r="E18" s="38"/>
      <c r="F18" s="38"/>
      <c r="G18" s="38"/>
      <c r="H18" s="38"/>
      <c r="I18" s="32" t="s">
        <v>25</v>
      </c>
      <c r="J18" s="27" t="s">
        <v>1</v>
      </c>
      <c r="K18" s="38"/>
      <c r="L18" s="55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</row>
    <row r="19" s="2" customFormat="1" ht="18" customHeight="1">
      <c r="A19" s="38"/>
      <c r="B19" s="39"/>
      <c r="C19" s="38"/>
      <c r="D19" s="38"/>
      <c r="E19" s="27" t="s">
        <v>26</v>
      </c>
      <c r="F19" s="38"/>
      <c r="G19" s="38"/>
      <c r="H19" s="38"/>
      <c r="I19" s="32" t="s">
        <v>27</v>
      </c>
      <c r="J19" s="27" t="s">
        <v>1</v>
      </c>
      <c r="K19" s="38"/>
      <c r="L19" s="55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</row>
    <row r="20" s="2" customFormat="1" ht="6.96" customHeight="1">
      <c r="A20" s="38"/>
      <c r="B20" s="39"/>
      <c r="C20" s="38"/>
      <c r="D20" s="38"/>
      <c r="E20" s="38"/>
      <c r="F20" s="38"/>
      <c r="G20" s="38"/>
      <c r="H20" s="38"/>
      <c r="I20" s="38"/>
      <c r="J20" s="38"/>
      <c r="K20" s="38"/>
      <c r="L20" s="55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</row>
    <row r="21" s="2" customFormat="1" ht="12" customHeight="1">
      <c r="A21" s="38"/>
      <c r="B21" s="39"/>
      <c r="C21" s="38"/>
      <c r="D21" s="32" t="s">
        <v>28</v>
      </c>
      <c r="E21" s="38"/>
      <c r="F21" s="38"/>
      <c r="G21" s="38"/>
      <c r="H21" s="38"/>
      <c r="I21" s="32" t="s">
        <v>25</v>
      </c>
      <c r="J21" s="33" t="str">
        <f>'Rekapitulace stavby'!AN13</f>
        <v>Vyplň údaj</v>
      </c>
      <c r="K21" s="38"/>
      <c r="L21" s="55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</row>
    <row r="22" s="2" customFormat="1" ht="18" customHeight="1">
      <c r="A22" s="38"/>
      <c r="B22" s="39"/>
      <c r="C22" s="38"/>
      <c r="D22" s="38"/>
      <c r="E22" s="33" t="str">
        <f>'Rekapitulace stavby'!E14</f>
        <v>Vyplň údaj</v>
      </c>
      <c r="F22" s="27"/>
      <c r="G22" s="27"/>
      <c r="H22" s="27"/>
      <c r="I22" s="32" t="s">
        <v>27</v>
      </c>
      <c r="J22" s="33" t="str">
        <f>'Rekapitulace stavby'!AN14</f>
        <v>Vyplň údaj</v>
      </c>
      <c r="K22" s="38"/>
      <c r="L22" s="55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</row>
    <row r="23" s="2" customFormat="1" ht="6.96" customHeight="1">
      <c r="A23" s="38"/>
      <c r="B23" s="39"/>
      <c r="C23" s="38"/>
      <c r="D23" s="38"/>
      <c r="E23" s="38"/>
      <c r="F23" s="38"/>
      <c r="G23" s="38"/>
      <c r="H23" s="38"/>
      <c r="I23" s="38"/>
      <c r="J23" s="38"/>
      <c r="K23" s="38"/>
      <c r="L23" s="55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</row>
    <row r="24" s="2" customFormat="1" ht="12" customHeight="1">
      <c r="A24" s="38"/>
      <c r="B24" s="39"/>
      <c r="C24" s="38"/>
      <c r="D24" s="32" t="s">
        <v>30</v>
      </c>
      <c r="E24" s="38"/>
      <c r="F24" s="38"/>
      <c r="G24" s="38"/>
      <c r="H24" s="38"/>
      <c r="I24" s="32" t="s">
        <v>25</v>
      </c>
      <c r="J24" s="27" t="s">
        <v>1</v>
      </c>
      <c r="K24" s="38"/>
      <c r="L24" s="55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</row>
    <row r="25" s="2" customFormat="1" ht="18" customHeight="1">
      <c r="A25" s="38"/>
      <c r="B25" s="39"/>
      <c r="C25" s="38"/>
      <c r="D25" s="38"/>
      <c r="E25" s="27" t="s">
        <v>31</v>
      </c>
      <c r="F25" s="38"/>
      <c r="G25" s="38"/>
      <c r="H25" s="38"/>
      <c r="I25" s="32" t="s">
        <v>27</v>
      </c>
      <c r="J25" s="27" t="s">
        <v>1</v>
      </c>
      <c r="K25" s="38"/>
      <c r="L25" s="55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</row>
    <row r="26" s="2" customFormat="1" ht="6.96" customHeight="1">
      <c r="A26" s="38"/>
      <c r="B26" s="39"/>
      <c r="C26" s="38"/>
      <c r="D26" s="38"/>
      <c r="E26" s="38"/>
      <c r="F26" s="38"/>
      <c r="G26" s="38"/>
      <c r="H26" s="38"/>
      <c r="I26" s="38"/>
      <c r="J26" s="38"/>
      <c r="K26" s="38"/>
      <c r="L26" s="55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="2" customFormat="1" ht="12" customHeight="1">
      <c r="A27" s="38"/>
      <c r="B27" s="39"/>
      <c r="C27" s="38"/>
      <c r="D27" s="32" t="s">
        <v>33</v>
      </c>
      <c r="E27" s="38"/>
      <c r="F27" s="38"/>
      <c r="G27" s="38"/>
      <c r="H27" s="38"/>
      <c r="I27" s="32" t="s">
        <v>25</v>
      </c>
      <c r="J27" s="27" t="str">
        <f>IF('Rekapitulace stavby'!AN19="","",'Rekapitulace stavby'!AN19)</f>
        <v/>
      </c>
      <c r="K27" s="38"/>
      <c r="L27" s="55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</row>
    <row r="28" s="2" customFormat="1" ht="18" customHeight="1">
      <c r="A28" s="38"/>
      <c r="B28" s="39"/>
      <c r="C28" s="38"/>
      <c r="D28" s="38"/>
      <c r="E28" s="27" t="str">
        <f>IF('Rekapitulace stavby'!E20="","",'Rekapitulace stavby'!E20)</f>
        <v xml:space="preserve"> </v>
      </c>
      <c r="F28" s="38"/>
      <c r="G28" s="38"/>
      <c r="H28" s="38"/>
      <c r="I28" s="32" t="s">
        <v>27</v>
      </c>
      <c r="J28" s="27" t="str">
        <f>IF('Rekapitulace stavby'!AN20="","",'Rekapitulace stavby'!AN20)</f>
        <v/>
      </c>
      <c r="K28" s="38"/>
      <c r="L28" s="55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="2" customFormat="1" ht="6.96" customHeight="1">
      <c r="A29" s="38"/>
      <c r="B29" s="39"/>
      <c r="C29" s="38"/>
      <c r="D29" s="38"/>
      <c r="E29" s="38"/>
      <c r="F29" s="38"/>
      <c r="G29" s="38"/>
      <c r="H29" s="38"/>
      <c r="I29" s="38"/>
      <c r="J29" s="38"/>
      <c r="K29" s="38"/>
      <c r="L29" s="55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</row>
    <row r="30" s="2" customFormat="1" ht="12" customHeight="1">
      <c r="A30" s="38"/>
      <c r="B30" s="39"/>
      <c r="C30" s="38"/>
      <c r="D30" s="32" t="s">
        <v>34</v>
      </c>
      <c r="E30" s="38"/>
      <c r="F30" s="38"/>
      <c r="G30" s="38"/>
      <c r="H30" s="38"/>
      <c r="I30" s="38"/>
      <c r="J30" s="38"/>
      <c r="K30" s="38"/>
      <c r="L30" s="55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="8" customFormat="1" ht="16.5" customHeight="1">
      <c r="A31" s="133"/>
      <c r="B31" s="134"/>
      <c r="C31" s="133"/>
      <c r="D31" s="133"/>
      <c r="E31" s="36" t="s">
        <v>1</v>
      </c>
      <c r="F31" s="36"/>
      <c r="G31" s="36"/>
      <c r="H31" s="36"/>
      <c r="I31" s="133"/>
      <c r="J31" s="133"/>
      <c r="K31" s="133"/>
      <c r="L31" s="135"/>
      <c r="S31" s="133"/>
      <c r="T31" s="133"/>
      <c r="U31" s="133"/>
      <c r="V31" s="133"/>
      <c r="W31" s="133"/>
      <c r="X31" s="133"/>
      <c r="Y31" s="133"/>
      <c r="Z31" s="133"/>
      <c r="AA31" s="133"/>
      <c r="AB31" s="133"/>
      <c r="AC31" s="133"/>
      <c r="AD31" s="133"/>
      <c r="AE31" s="133"/>
    </row>
    <row r="32" s="2" customFormat="1" ht="6.96" customHeight="1">
      <c r="A32" s="38"/>
      <c r="B32" s="39"/>
      <c r="C32" s="38"/>
      <c r="D32" s="38"/>
      <c r="E32" s="38"/>
      <c r="F32" s="38"/>
      <c r="G32" s="38"/>
      <c r="H32" s="38"/>
      <c r="I32" s="38"/>
      <c r="J32" s="38"/>
      <c r="K32" s="38"/>
      <c r="L32" s="55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="2" customFormat="1" ht="6.96" customHeight="1">
      <c r="A33" s="38"/>
      <c r="B33" s="39"/>
      <c r="C33" s="38"/>
      <c r="D33" s="90"/>
      <c r="E33" s="90"/>
      <c r="F33" s="90"/>
      <c r="G33" s="90"/>
      <c r="H33" s="90"/>
      <c r="I33" s="90"/>
      <c r="J33" s="90"/>
      <c r="K33" s="90"/>
      <c r="L33" s="55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="2" customFormat="1" ht="25.44" customHeight="1">
      <c r="A34" s="38"/>
      <c r="B34" s="39"/>
      <c r="C34" s="38"/>
      <c r="D34" s="136" t="s">
        <v>35</v>
      </c>
      <c r="E34" s="38"/>
      <c r="F34" s="38"/>
      <c r="G34" s="38"/>
      <c r="H34" s="38"/>
      <c r="I34" s="38"/>
      <c r="J34" s="96">
        <f>ROUND(J125, 2)</f>
        <v>0</v>
      </c>
      <c r="K34" s="38"/>
      <c r="L34" s="55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s="2" customFormat="1" ht="6.96" customHeight="1">
      <c r="A35" s="38"/>
      <c r="B35" s="39"/>
      <c r="C35" s="38"/>
      <c r="D35" s="90"/>
      <c r="E35" s="90"/>
      <c r="F35" s="90"/>
      <c r="G35" s="90"/>
      <c r="H35" s="90"/>
      <c r="I35" s="90"/>
      <c r="J35" s="90"/>
      <c r="K35" s="90"/>
      <c r="L35" s="55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s="2" customFormat="1" ht="14.4" customHeight="1">
      <c r="A36" s="38"/>
      <c r="B36" s="39"/>
      <c r="C36" s="38"/>
      <c r="D36" s="38"/>
      <c r="E36" s="38"/>
      <c r="F36" s="43" t="s">
        <v>37</v>
      </c>
      <c r="G36" s="38"/>
      <c r="H36" s="38"/>
      <c r="I36" s="43" t="s">
        <v>36</v>
      </c>
      <c r="J36" s="43" t="s">
        <v>38</v>
      </c>
      <c r="K36" s="38"/>
      <c r="L36" s="55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s="2" customFormat="1" ht="14.4" customHeight="1">
      <c r="A37" s="38"/>
      <c r="B37" s="39"/>
      <c r="C37" s="38"/>
      <c r="D37" s="132" t="s">
        <v>39</v>
      </c>
      <c r="E37" s="32" t="s">
        <v>40</v>
      </c>
      <c r="F37" s="137">
        <f>ROUND((SUM(BE125:BE196)),  2)</f>
        <v>0</v>
      </c>
      <c r="G37" s="38"/>
      <c r="H37" s="38"/>
      <c r="I37" s="138">
        <v>0.20999999999999999</v>
      </c>
      <c r="J37" s="137">
        <f>ROUND(((SUM(BE125:BE196))*I37),  2)</f>
        <v>0</v>
      </c>
      <c r="K37" s="38"/>
      <c r="L37" s="55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s="2" customFormat="1" ht="14.4" customHeight="1">
      <c r="A38" s="38"/>
      <c r="B38" s="39"/>
      <c r="C38" s="38"/>
      <c r="D38" s="38"/>
      <c r="E38" s="32" t="s">
        <v>41</v>
      </c>
      <c r="F38" s="137">
        <f>ROUND((SUM(BF125:BF196)),  2)</f>
        <v>0</v>
      </c>
      <c r="G38" s="38"/>
      <c r="H38" s="38"/>
      <c r="I38" s="138">
        <v>0.14999999999999999</v>
      </c>
      <c r="J38" s="137">
        <f>ROUND(((SUM(BF125:BF196))*I38),  2)</f>
        <v>0</v>
      </c>
      <c r="K38" s="38"/>
      <c r="L38" s="55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hidden="1" s="2" customFormat="1" ht="14.4" customHeight="1">
      <c r="A39" s="38"/>
      <c r="B39" s="39"/>
      <c r="C39" s="38"/>
      <c r="D39" s="38"/>
      <c r="E39" s="32" t="s">
        <v>42</v>
      </c>
      <c r="F39" s="137">
        <f>ROUND((SUM(BG125:BG196)),  2)</f>
        <v>0</v>
      </c>
      <c r="G39" s="38"/>
      <c r="H39" s="38"/>
      <c r="I39" s="138">
        <v>0.20999999999999999</v>
      </c>
      <c r="J39" s="137">
        <f>0</f>
        <v>0</v>
      </c>
      <c r="K39" s="38"/>
      <c r="L39" s="55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hidden="1" s="2" customFormat="1" ht="14.4" customHeight="1">
      <c r="A40" s="38"/>
      <c r="B40" s="39"/>
      <c r="C40" s="38"/>
      <c r="D40" s="38"/>
      <c r="E40" s="32" t="s">
        <v>43</v>
      </c>
      <c r="F40" s="137">
        <f>ROUND((SUM(BH125:BH196)),  2)</f>
        <v>0</v>
      </c>
      <c r="G40" s="38"/>
      <c r="H40" s="38"/>
      <c r="I40" s="138">
        <v>0.14999999999999999</v>
      </c>
      <c r="J40" s="137">
        <f>0</f>
        <v>0</v>
      </c>
      <c r="K40" s="38"/>
      <c r="L40" s="55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hidden="1" s="2" customFormat="1" ht="14.4" customHeight="1">
      <c r="A41" s="38"/>
      <c r="B41" s="39"/>
      <c r="C41" s="38"/>
      <c r="D41" s="38"/>
      <c r="E41" s="32" t="s">
        <v>44</v>
      </c>
      <c r="F41" s="137">
        <f>ROUND((SUM(BI125:BI196)),  2)</f>
        <v>0</v>
      </c>
      <c r="G41" s="38"/>
      <c r="H41" s="38"/>
      <c r="I41" s="138">
        <v>0</v>
      </c>
      <c r="J41" s="137">
        <f>0</f>
        <v>0</v>
      </c>
      <c r="K41" s="38"/>
      <c r="L41" s="55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</row>
    <row r="42" s="2" customFormat="1" ht="6.96" customHeight="1">
      <c r="A42" s="38"/>
      <c r="B42" s="39"/>
      <c r="C42" s="38"/>
      <c r="D42" s="38"/>
      <c r="E42" s="38"/>
      <c r="F42" s="38"/>
      <c r="G42" s="38"/>
      <c r="H42" s="38"/>
      <c r="I42" s="38"/>
      <c r="J42" s="38"/>
      <c r="K42" s="38"/>
      <c r="L42" s="55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</row>
    <row r="43" s="2" customFormat="1" ht="25.44" customHeight="1">
      <c r="A43" s="38"/>
      <c r="B43" s="39"/>
      <c r="C43" s="139"/>
      <c r="D43" s="140" t="s">
        <v>45</v>
      </c>
      <c r="E43" s="81"/>
      <c r="F43" s="81"/>
      <c r="G43" s="141" t="s">
        <v>46</v>
      </c>
      <c r="H43" s="142" t="s">
        <v>47</v>
      </c>
      <c r="I43" s="81"/>
      <c r="J43" s="143">
        <f>SUM(J34:J41)</f>
        <v>0</v>
      </c>
      <c r="K43" s="144"/>
      <c r="L43" s="55"/>
      <c r="S43" s="38"/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</row>
    <row r="44" s="2" customFormat="1" ht="14.4" customHeight="1">
      <c r="A44" s="38"/>
      <c r="B44" s="39"/>
      <c r="C44" s="38"/>
      <c r="D44" s="38"/>
      <c r="E44" s="38"/>
      <c r="F44" s="38"/>
      <c r="G44" s="38"/>
      <c r="H44" s="38"/>
      <c r="I44" s="38"/>
      <c r="J44" s="38"/>
      <c r="K44" s="38"/>
      <c r="L44" s="55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</row>
    <row r="45" s="1" customFormat="1" ht="14.4" customHeight="1">
      <c r="B45" s="22"/>
      <c r="L45" s="22"/>
    </row>
    <row r="46" s="1" customFormat="1" ht="14.4" customHeight="1">
      <c r="B46" s="22"/>
      <c r="L46" s="22"/>
    </row>
    <row r="47" s="1" customFormat="1" ht="14.4" customHeight="1">
      <c r="B47" s="22"/>
      <c r="L47" s="22"/>
    </row>
    <row r="48" s="1" customFormat="1" ht="14.4" customHeight="1">
      <c r="B48" s="22"/>
      <c r="L48" s="22"/>
    </row>
    <row r="49" s="1" customFormat="1" ht="14.4" customHeight="1">
      <c r="B49" s="22"/>
      <c r="L49" s="22"/>
    </row>
    <row r="50" s="2" customFormat="1" ht="14.4" customHeight="1">
      <c r="B50" s="55"/>
      <c r="D50" s="56" t="s">
        <v>48</v>
      </c>
      <c r="E50" s="57"/>
      <c r="F50" s="57"/>
      <c r="G50" s="56" t="s">
        <v>49</v>
      </c>
      <c r="H50" s="57"/>
      <c r="I50" s="57"/>
      <c r="J50" s="57"/>
      <c r="K50" s="57"/>
      <c r="L50" s="55"/>
    </row>
    <row r="51">
      <c r="B51" s="22"/>
      <c r="L51" s="22"/>
    </row>
    <row r="52">
      <c r="B52" s="22"/>
      <c r="L52" s="22"/>
    </row>
    <row r="53">
      <c r="B53" s="22"/>
      <c r="L53" s="22"/>
    </row>
    <row r="54">
      <c r="B54" s="22"/>
      <c r="L54" s="22"/>
    </row>
    <row r="55">
      <c r="B55" s="22"/>
      <c r="L55" s="22"/>
    </row>
    <row r="56">
      <c r="B56" s="22"/>
      <c r="L56" s="22"/>
    </row>
    <row r="57">
      <c r="B57" s="22"/>
      <c r="L57" s="22"/>
    </row>
    <row r="58">
      <c r="B58" s="22"/>
      <c r="L58" s="22"/>
    </row>
    <row r="59">
      <c r="B59" s="22"/>
      <c r="L59" s="22"/>
    </row>
    <row r="60">
      <c r="B60" s="22"/>
      <c r="L60" s="22"/>
    </row>
    <row r="61" s="2" customFormat="1">
      <c r="A61" s="38"/>
      <c r="B61" s="39"/>
      <c r="C61" s="38"/>
      <c r="D61" s="58" t="s">
        <v>50</v>
      </c>
      <c r="E61" s="41"/>
      <c r="F61" s="145" t="s">
        <v>51</v>
      </c>
      <c r="G61" s="58" t="s">
        <v>50</v>
      </c>
      <c r="H61" s="41"/>
      <c r="I61" s="41"/>
      <c r="J61" s="146" t="s">
        <v>51</v>
      </c>
      <c r="K61" s="41"/>
      <c r="L61" s="55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</row>
    <row r="62">
      <c r="B62" s="22"/>
      <c r="L62" s="22"/>
    </row>
    <row r="63">
      <c r="B63" s="22"/>
      <c r="L63" s="22"/>
    </row>
    <row r="64">
      <c r="B64" s="22"/>
      <c r="L64" s="22"/>
    </row>
    <row r="65" s="2" customFormat="1">
      <c r="A65" s="38"/>
      <c r="B65" s="39"/>
      <c r="C65" s="38"/>
      <c r="D65" s="56" t="s">
        <v>52</v>
      </c>
      <c r="E65" s="59"/>
      <c r="F65" s="59"/>
      <c r="G65" s="56" t="s">
        <v>53</v>
      </c>
      <c r="H65" s="59"/>
      <c r="I65" s="59"/>
      <c r="J65" s="59"/>
      <c r="K65" s="59"/>
      <c r="L65" s="55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</row>
    <row r="66">
      <c r="B66" s="22"/>
      <c r="L66" s="22"/>
    </row>
    <row r="67">
      <c r="B67" s="22"/>
      <c r="L67" s="22"/>
    </row>
    <row r="68">
      <c r="B68" s="22"/>
      <c r="L68" s="22"/>
    </row>
    <row r="69">
      <c r="B69" s="22"/>
      <c r="L69" s="22"/>
    </row>
    <row r="70">
      <c r="B70" s="22"/>
      <c r="L70" s="22"/>
    </row>
    <row r="71">
      <c r="B71" s="22"/>
      <c r="L71" s="22"/>
    </row>
    <row r="72">
      <c r="B72" s="22"/>
      <c r="L72" s="22"/>
    </row>
    <row r="73">
      <c r="B73" s="22"/>
      <c r="L73" s="22"/>
    </row>
    <row r="74">
      <c r="B74" s="22"/>
      <c r="L74" s="22"/>
    </row>
    <row r="75">
      <c r="B75" s="22"/>
      <c r="L75" s="22"/>
    </row>
    <row r="76" s="2" customFormat="1">
      <c r="A76" s="38"/>
      <c r="B76" s="39"/>
      <c r="C76" s="38"/>
      <c r="D76" s="58" t="s">
        <v>50</v>
      </c>
      <c r="E76" s="41"/>
      <c r="F76" s="145" t="s">
        <v>51</v>
      </c>
      <c r="G76" s="58" t="s">
        <v>50</v>
      </c>
      <c r="H76" s="41"/>
      <c r="I76" s="41"/>
      <c r="J76" s="146" t="s">
        <v>51</v>
      </c>
      <c r="K76" s="41"/>
      <c r="L76" s="55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</row>
    <row r="77" s="2" customFormat="1" ht="14.4" customHeight="1">
      <c r="A77" s="38"/>
      <c r="B77" s="60"/>
      <c r="C77" s="61"/>
      <c r="D77" s="61"/>
      <c r="E77" s="61"/>
      <c r="F77" s="61"/>
      <c r="G77" s="61"/>
      <c r="H77" s="61"/>
      <c r="I77" s="61"/>
      <c r="J77" s="61"/>
      <c r="K77" s="61"/>
      <c r="L77" s="55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</row>
    <row r="81" s="2" customFormat="1" ht="6.96" customHeight="1">
      <c r="A81" s="38"/>
      <c r="B81" s="62"/>
      <c r="C81" s="63"/>
      <c r="D81" s="63"/>
      <c r="E81" s="63"/>
      <c r="F81" s="63"/>
      <c r="G81" s="63"/>
      <c r="H81" s="63"/>
      <c r="I81" s="63"/>
      <c r="J81" s="63"/>
      <c r="K81" s="63"/>
      <c r="L81" s="55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</row>
    <row r="82" s="2" customFormat="1" ht="24.96" customHeight="1">
      <c r="A82" s="38"/>
      <c r="B82" s="39"/>
      <c r="C82" s="23" t="s">
        <v>206</v>
      </c>
      <c r="D82" s="38"/>
      <c r="E82" s="38"/>
      <c r="F82" s="38"/>
      <c r="G82" s="38"/>
      <c r="H82" s="38"/>
      <c r="I82" s="38"/>
      <c r="J82" s="38"/>
      <c r="K82" s="38"/>
      <c r="L82" s="55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</row>
    <row r="83" s="2" customFormat="1" ht="6.96" customHeight="1">
      <c r="A83" s="38"/>
      <c r="B83" s="39"/>
      <c r="C83" s="38"/>
      <c r="D83" s="38"/>
      <c r="E83" s="38"/>
      <c r="F83" s="38"/>
      <c r="G83" s="38"/>
      <c r="H83" s="38"/>
      <c r="I83" s="38"/>
      <c r="J83" s="38"/>
      <c r="K83" s="38"/>
      <c r="L83" s="55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</row>
    <row r="84" s="2" customFormat="1" ht="12" customHeight="1">
      <c r="A84" s="38"/>
      <c r="B84" s="39"/>
      <c r="C84" s="32" t="s">
        <v>16</v>
      </c>
      <c r="D84" s="38"/>
      <c r="E84" s="38"/>
      <c r="F84" s="38"/>
      <c r="G84" s="38"/>
      <c r="H84" s="38"/>
      <c r="I84" s="38"/>
      <c r="J84" s="38"/>
      <c r="K84" s="38"/>
      <c r="L84" s="55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</row>
    <row r="85" s="2" customFormat="1" ht="16.5" customHeight="1">
      <c r="A85" s="38"/>
      <c r="B85" s="39"/>
      <c r="C85" s="38"/>
      <c r="D85" s="38"/>
      <c r="E85" s="131" t="str">
        <f>E7</f>
        <v>FNOL Novostavba Pavilonu B</v>
      </c>
      <c r="F85" s="32"/>
      <c r="G85" s="32"/>
      <c r="H85" s="32"/>
      <c r="I85" s="38"/>
      <c r="J85" s="38"/>
      <c r="K85" s="38"/>
      <c r="L85" s="55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</row>
    <row r="86" s="1" customFormat="1" ht="12" customHeight="1">
      <c r="B86" s="22"/>
      <c r="C86" s="32" t="s">
        <v>199</v>
      </c>
      <c r="L86" s="22"/>
    </row>
    <row r="87" s="1" customFormat="1" ht="16.5" customHeight="1">
      <c r="B87" s="22"/>
      <c r="E87" s="131" t="s">
        <v>200</v>
      </c>
      <c r="F87" s="1"/>
      <c r="G87" s="1"/>
      <c r="H87" s="1"/>
      <c r="L87" s="22"/>
    </row>
    <row r="88" s="1" customFormat="1" ht="12" customHeight="1">
      <c r="B88" s="22"/>
      <c r="C88" s="32" t="s">
        <v>201</v>
      </c>
      <c r="L88" s="22"/>
    </row>
    <row r="89" s="2" customFormat="1" ht="16.5" customHeight="1">
      <c r="A89" s="38"/>
      <c r="B89" s="39"/>
      <c r="C89" s="38"/>
      <c r="D89" s="38"/>
      <c r="E89" s="132" t="s">
        <v>202</v>
      </c>
      <c r="F89" s="38"/>
      <c r="G89" s="38"/>
      <c r="H89" s="38"/>
      <c r="I89" s="38"/>
      <c r="J89" s="38"/>
      <c r="K89" s="38"/>
      <c r="L89" s="55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</row>
    <row r="90" s="2" customFormat="1" ht="12" customHeight="1">
      <c r="A90" s="38"/>
      <c r="B90" s="39"/>
      <c r="C90" s="32" t="s">
        <v>2982</v>
      </c>
      <c r="D90" s="38"/>
      <c r="E90" s="38"/>
      <c r="F90" s="38"/>
      <c r="G90" s="38"/>
      <c r="H90" s="38"/>
      <c r="I90" s="38"/>
      <c r="J90" s="38"/>
      <c r="K90" s="38"/>
      <c r="L90" s="55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</row>
    <row r="91" s="2" customFormat="1" ht="16.5" customHeight="1">
      <c r="A91" s="38"/>
      <c r="B91" s="39"/>
      <c r="C91" s="38"/>
      <c r="D91" s="38"/>
      <c r="E91" s="67" t="str">
        <f>E13</f>
        <v>D.1.4d (24) - EK-KS-SP</v>
      </c>
      <c r="F91" s="38"/>
      <c r="G91" s="38"/>
      <c r="H91" s="38"/>
      <c r="I91" s="38"/>
      <c r="J91" s="38"/>
      <c r="K91" s="38"/>
      <c r="L91" s="55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</row>
    <row r="92" s="2" customFormat="1" ht="6.96" customHeight="1">
      <c r="A92" s="38"/>
      <c r="B92" s="39"/>
      <c r="C92" s="38"/>
      <c r="D92" s="38"/>
      <c r="E92" s="38"/>
      <c r="F92" s="38"/>
      <c r="G92" s="38"/>
      <c r="H92" s="38"/>
      <c r="I92" s="38"/>
      <c r="J92" s="38"/>
      <c r="K92" s="38"/>
      <c r="L92" s="55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</row>
    <row r="93" s="2" customFormat="1" ht="12" customHeight="1">
      <c r="A93" s="38"/>
      <c r="B93" s="39"/>
      <c r="C93" s="32" t="s">
        <v>20</v>
      </c>
      <c r="D93" s="38"/>
      <c r="E93" s="38"/>
      <c r="F93" s="27" t="str">
        <f>F16</f>
        <v xml:space="preserve"> </v>
      </c>
      <c r="G93" s="38"/>
      <c r="H93" s="38"/>
      <c r="I93" s="32" t="s">
        <v>22</v>
      </c>
      <c r="J93" s="69" t="str">
        <f>IF(J16="","",J16)</f>
        <v>8. 4. 2023</v>
      </c>
      <c r="K93" s="38"/>
      <c r="L93" s="55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</row>
    <row r="94" s="2" customFormat="1" ht="6.96" customHeight="1">
      <c r="A94" s="38"/>
      <c r="B94" s="39"/>
      <c r="C94" s="38"/>
      <c r="D94" s="38"/>
      <c r="E94" s="38"/>
      <c r="F94" s="38"/>
      <c r="G94" s="38"/>
      <c r="H94" s="38"/>
      <c r="I94" s="38"/>
      <c r="J94" s="38"/>
      <c r="K94" s="38"/>
      <c r="L94" s="55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</row>
    <row r="95" s="2" customFormat="1" ht="15.15" customHeight="1">
      <c r="A95" s="38"/>
      <c r="B95" s="39"/>
      <c r="C95" s="32" t="s">
        <v>24</v>
      </c>
      <c r="D95" s="38"/>
      <c r="E95" s="38"/>
      <c r="F95" s="27" t="str">
        <f>E19</f>
        <v>Fakultní nemocnice Olomouc</v>
      </c>
      <c r="G95" s="38"/>
      <c r="H95" s="38"/>
      <c r="I95" s="32" t="s">
        <v>30</v>
      </c>
      <c r="J95" s="36" t="str">
        <f>E25</f>
        <v>LTProjekt, EP Rožnov</v>
      </c>
      <c r="K95" s="38"/>
      <c r="L95" s="55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</row>
    <row r="96" s="2" customFormat="1" ht="15.15" customHeight="1">
      <c r="A96" s="38"/>
      <c r="B96" s="39"/>
      <c r="C96" s="32" t="s">
        <v>28</v>
      </c>
      <c r="D96" s="38"/>
      <c r="E96" s="38"/>
      <c r="F96" s="27" t="str">
        <f>IF(E22="","",E22)</f>
        <v>Vyplň údaj</v>
      </c>
      <c r="G96" s="38"/>
      <c r="H96" s="38"/>
      <c r="I96" s="32" t="s">
        <v>33</v>
      </c>
      <c r="J96" s="36" t="str">
        <f>E28</f>
        <v xml:space="preserve"> </v>
      </c>
      <c r="K96" s="38"/>
      <c r="L96" s="55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</row>
    <row r="97" s="2" customFormat="1" ht="10.32" customHeight="1">
      <c r="A97" s="38"/>
      <c r="B97" s="39"/>
      <c r="C97" s="38"/>
      <c r="D97" s="38"/>
      <c r="E97" s="38"/>
      <c r="F97" s="38"/>
      <c r="G97" s="38"/>
      <c r="H97" s="38"/>
      <c r="I97" s="38"/>
      <c r="J97" s="38"/>
      <c r="K97" s="38"/>
      <c r="L97" s="55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</row>
    <row r="98" s="2" customFormat="1" ht="29.28" customHeight="1">
      <c r="A98" s="38"/>
      <c r="B98" s="39"/>
      <c r="C98" s="147" t="s">
        <v>207</v>
      </c>
      <c r="D98" s="139"/>
      <c r="E98" s="139"/>
      <c r="F98" s="139"/>
      <c r="G98" s="139"/>
      <c r="H98" s="139"/>
      <c r="I98" s="139"/>
      <c r="J98" s="148" t="s">
        <v>208</v>
      </c>
      <c r="K98" s="139"/>
      <c r="L98" s="55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</row>
    <row r="99" s="2" customFormat="1" ht="10.32" customHeight="1">
      <c r="A99" s="38"/>
      <c r="B99" s="39"/>
      <c r="C99" s="38"/>
      <c r="D99" s="38"/>
      <c r="E99" s="38"/>
      <c r="F99" s="38"/>
      <c r="G99" s="38"/>
      <c r="H99" s="38"/>
      <c r="I99" s="38"/>
      <c r="J99" s="38"/>
      <c r="K99" s="38"/>
      <c r="L99" s="55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</row>
    <row r="100" s="2" customFormat="1" ht="22.8" customHeight="1">
      <c r="A100" s="38"/>
      <c r="B100" s="39"/>
      <c r="C100" s="149" t="s">
        <v>209</v>
      </c>
      <c r="D100" s="38"/>
      <c r="E100" s="38"/>
      <c r="F100" s="38"/>
      <c r="G100" s="38"/>
      <c r="H100" s="38"/>
      <c r="I100" s="38"/>
      <c r="J100" s="96">
        <f>J125</f>
        <v>0</v>
      </c>
      <c r="K100" s="38"/>
      <c r="L100" s="55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  <c r="AU100" s="19" t="s">
        <v>210</v>
      </c>
    </row>
    <row r="101" s="9" customFormat="1" ht="24.96" customHeight="1">
      <c r="A101" s="9"/>
      <c r="B101" s="150"/>
      <c r="C101" s="9"/>
      <c r="D101" s="151" t="s">
        <v>3115</v>
      </c>
      <c r="E101" s="152"/>
      <c r="F101" s="152"/>
      <c r="G101" s="152"/>
      <c r="H101" s="152"/>
      <c r="I101" s="152"/>
      <c r="J101" s="153">
        <f>J126</f>
        <v>0</v>
      </c>
      <c r="K101" s="9"/>
      <c r="L101" s="150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</row>
    <row r="102" s="2" customFormat="1" ht="21.84" customHeight="1">
      <c r="A102" s="38"/>
      <c r="B102" s="39"/>
      <c r="C102" s="38"/>
      <c r="D102" s="38"/>
      <c r="E102" s="38"/>
      <c r="F102" s="38"/>
      <c r="G102" s="38"/>
      <c r="H102" s="38"/>
      <c r="I102" s="38"/>
      <c r="J102" s="38"/>
      <c r="K102" s="38"/>
      <c r="L102" s="55"/>
      <c r="S102" s="38"/>
      <c r="T102" s="38"/>
      <c r="U102" s="38"/>
      <c r="V102" s="38"/>
      <c r="W102" s="38"/>
      <c r="X102" s="38"/>
      <c r="Y102" s="38"/>
      <c r="Z102" s="38"/>
      <c r="AA102" s="38"/>
      <c r="AB102" s="38"/>
      <c r="AC102" s="38"/>
      <c r="AD102" s="38"/>
      <c r="AE102" s="38"/>
    </row>
    <row r="103" s="2" customFormat="1" ht="6.96" customHeight="1">
      <c r="A103" s="38"/>
      <c r="B103" s="60"/>
      <c r="C103" s="61"/>
      <c r="D103" s="61"/>
      <c r="E103" s="61"/>
      <c r="F103" s="61"/>
      <c r="G103" s="61"/>
      <c r="H103" s="61"/>
      <c r="I103" s="61"/>
      <c r="J103" s="61"/>
      <c r="K103" s="61"/>
      <c r="L103" s="55"/>
      <c r="S103" s="38"/>
      <c r="T103" s="38"/>
      <c r="U103" s="38"/>
      <c r="V103" s="38"/>
      <c r="W103" s="38"/>
      <c r="X103" s="38"/>
      <c r="Y103" s="38"/>
      <c r="Z103" s="38"/>
      <c r="AA103" s="38"/>
      <c r="AB103" s="38"/>
      <c r="AC103" s="38"/>
      <c r="AD103" s="38"/>
      <c r="AE103" s="38"/>
    </row>
    <row r="107" s="2" customFormat="1" ht="6.96" customHeight="1">
      <c r="A107" s="38"/>
      <c r="B107" s="62"/>
      <c r="C107" s="63"/>
      <c r="D107" s="63"/>
      <c r="E107" s="63"/>
      <c r="F107" s="63"/>
      <c r="G107" s="63"/>
      <c r="H107" s="63"/>
      <c r="I107" s="63"/>
      <c r="J107" s="63"/>
      <c r="K107" s="63"/>
      <c r="L107" s="55"/>
      <c r="S107" s="38"/>
      <c r="T107" s="38"/>
      <c r="U107" s="38"/>
      <c r="V107" s="38"/>
      <c r="W107" s="38"/>
      <c r="X107" s="38"/>
      <c r="Y107" s="38"/>
      <c r="Z107" s="38"/>
      <c r="AA107" s="38"/>
      <c r="AB107" s="38"/>
      <c r="AC107" s="38"/>
      <c r="AD107" s="38"/>
      <c r="AE107" s="38"/>
    </row>
    <row r="108" s="2" customFormat="1" ht="24.96" customHeight="1">
      <c r="A108" s="38"/>
      <c r="B108" s="39"/>
      <c r="C108" s="23" t="s">
        <v>242</v>
      </c>
      <c r="D108" s="38"/>
      <c r="E108" s="38"/>
      <c r="F108" s="38"/>
      <c r="G108" s="38"/>
      <c r="H108" s="38"/>
      <c r="I108" s="38"/>
      <c r="J108" s="38"/>
      <c r="K108" s="38"/>
      <c r="L108" s="55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</row>
    <row r="109" s="2" customFormat="1" ht="6.96" customHeight="1">
      <c r="A109" s="38"/>
      <c r="B109" s="39"/>
      <c r="C109" s="38"/>
      <c r="D109" s="38"/>
      <c r="E109" s="38"/>
      <c r="F109" s="38"/>
      <c r="G109" s="38"/>
      <c r="H109" s="38"/>
      <c r="I109" s="38"/>
      <c r="J109" s="38"/>
      <c r="K109" s="38"/>
      <c r="L109" s="55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</row>
    <row r="110" s="2" customFormat="1" ht="12" customHeight="1">
      <c r="A110" s="38"/>
      <c r="B110" s="39"/>
      <c r="C110" s="32" t="s">
        <v>16</v>
      </c>
      <c r="D110" s="38"/>
      <c r="E110" s="38"/>
      <c r="F110" s="38"/>
      <c r="G110" s="38"/>
      <c r="H110" s="38"/>
      <c r="I110" s="38"/>
      <c r="J110" s="38"/>
      <c r="K110" s="38"/>
      <c r="L110" s="55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</row>
    <row r="111" s="2" customFormat="1" ht="16.5" customHeight="1">
      <c r="A111" s="38"/>
      <c r="B111" s="39"/>
      <c r="C111" s="38"/>
      <c r="D111" s="38"/>
      <c r="E111" s="131" t="str">
        <f>E7</f>
        <v>FNOL Novostavba Pavilonu B</v>
      </c>
      <c r="F111" s="32"/>
      <c r="G111" s="32"/>
      <c r="H111" s="32"/>
      <c r="I111" s="38"/>
      <c r="J111" s="38"/>
      <c r="K111" s="38"/>
      <c r="L111" s="55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</row>
    <row r="112" s="1" customFormat="1" ht="12" customHeight="1">
      <c r="B112" s="22"/>
      <c r="C112" s="32" t="s">
        <v>199</v>
      </c>
      <c r="L112" s="22"/>
    </row>
    <row r="113" s="1" customFormat="1" ht="16.5" customHeight="1">
      <c r="B113" s="22"/>
      <c r="E113" s="131" t="s">
        <v>200</v>
      </c>
      <c r="F113" s="1"/>
      <c r="G113" s="1"/>
      <c r="H113" s="1"/>
      <c r="L113" s="22"/>
    </row>
    <row r="114" s="1" customFormat="1" ht="12" customHeight="1">
      <c r="B114" s="22"/>
      <c r="C114" s="32" t="s">
        <v>201</v>
      </c>
      <c r="L114" s="22"/>
    </row>
    <row r="115" s="2" customFormat="1" ht="16.5" customHeight="1">
      <c r="A115" s="38"/>
      <c r="B115" s="39"/>
      <c r="C115" s="38"/>
      <c r="D115" s="38"/>
      <c r="E115" s="132" t="s">
        <v>202</v>
      </c>
      <c r="F115" s="38"/>
      <c r="G115" s="38"/>
      <c r="H115" s="38"/>
      <c r="I115" s="38"/>
      <c r="J115" s="38"/>
      <c r="K115" s="38"/>
      <c r="L115" s="55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</row>
    <row r="116" s="2" customFormat="1" ht="12" customHeight="1">
      <c r="A116" s="38"/>
      <c r="B116" s="39"/>
      <c r="C116" s="32" t="s">
        <v>2982</v>
      </c>
      <c r="D116" s="38"/>
      <c r="E116" s="38"/>
      <c r="F116" s="38"/>
      <c r="G116" s="38"/>
      <c r="H116" s="38"/>
      <c r="I116" s="38"/>
      <c r="J116" s="38"/>
      <c r="K116" s="38"/>
      <c r="L116" s="55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</row>
    <row r="117" s="2" customFormat="1" ht="16.5" customHeight="1">
      <c r="A117" s="38"/>
      <c r="B117" s="39"/>
      <c r="C117" s="38"/>
      <c r="D117" s="38"/>
      <c r="E117" s="67" t="str">
        <f>E13</f>
        <v>D.1.4d (24) - EK-KS-SP</v>
      </c>
      <c r="F117" s="38"/>
      <c r="G117" s="38"/>
      <c r="H117" s="38"/>
      <c r="I117" s="38"/>
      <c r="J117" s="38"/>
      <c r="K117" s="38"/>
      <c r="L117" s="55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</row>
    <row r="118" s="2" customFormat="1" ht="6.96" customHeight="1">
      <c r="A118" s="38"/>
      <c r="B118" s="39"/>
      <c r="C118" s="38"/>
      <c r="D118" s="38"/>
      <c r="E118" s="38"/>
      <c r="F118" s="38"/>
      <c r="G118" s="38"/>
      <c r="H118" s="38"/>
      <c r="I118" s="38"/>
      <c r="J118" s="38"/>
      <c r="K118" s="38"/>
      <c r="L118" s="55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</row>
    <row r="119" s="2" customFormat="1" ht="12" customHeight="1">
      <c r="A119" s="38"/>
      <c r="B119" s="39"/>
      <c r="C119" s="32" t="s">
        <v>20</v>
      </c>
      <c r="D119" s="38"/>
      <c r="E119" s="38"/>
      <c r="F119" s="27" t="str">
        <f>F16</f>
        <v xml:space="preserve"> </v>
      </c>
      <c r="G119" s="38"/>
      <c r="H119" s="38"/>
      <c r="I119" s="32" t="s">
        <v>22</v>
      </c>
      <c r="J119" s="69" t="str">
        <f>IF(J16="","",J16)</f>
        <v>8. 4. 2023</v>
      </c>
      <c r="K119" s="38"/>
      <c r="L119" s="55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</row>
    <row r="120" s="2" customFormat="1" ht="6.96" customHeight="1">
      <c r="A120" s="38"/>
      <c r="B120" s="39"/>
      <c r="C120" s="38"/>
      <c r="D120" s="38"/>
      <c r="E120" s="38"/>
      <c r="F120" s="38"/>
      <c r="G120" s="38"/>
      <c r="H120" s="38"/>
      <c r="I120" s="38"/>
      <c r="J120" s="38"/>
      <c r="K120" s="38"/>
      <c r="L120" s="55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</row>
    <row r="121" s="2" customFormat="1" ht="15.15" customHeight="1">
      <c r="A121" s="38"/>
      <c r="B121" s="39"/>
      <c r="C121" s="32" t="s">
        <v>24</v>
      </c>
      <c r="D121" s="38"/>
      <c r="E121" s="38"/>
      <c r="F121" s="27" t="str">
        <f>E19</f>
        <v>Fakultní nemocnice Olomouc</v>
      </c>
      <c r="G121" s="38"/>
      <c r="H121" s="38"/>
      <c r="I121" s="32" t="s">
        <v>30</v>
      </c>
      <c r="J121" s="36" t="str">
        <f>E25</f>
        <v>LTProjekt, EP Rožnov</v>
      </c>
      <c r="K121" s="38"/>
      <c r="L121" s="55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</row>
    <row r="122" s="2" customFormat="1" ht="15.15" customHeight="1">
      <c r="A122" s="38"/>
      <c r="B122" s="39"/>
      <c r="C122" s="32" t="s">
        <v>28</v>
      </c>
      <c r="D122" s="38"/>
      <c r="E122" s="38"/>
      <c r="F122" s="27" t="str">
        <f>IF(E22="","",E22)</f>
        <v>Vyplň údaj</v>
      </c>
      <c r="G122" s="38"/>
      <c r="H122" s="38"/>
      <c r="I122" s="32" t="s">
        <v>33</v>
      </c>
      <c r="J122" s="36" t="str">
        <f>E28</f>
        <v xml:space="preserve"> </v>
      </c>
      <c r="K122" s="38"/>
      <c r="L122" s="55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</row>
    <row r="123" s="2" customFormat="1" ht="10.32" customHeight="1">
      <c r="A123" s="38"/>
      <c r="B123" s="39"/>
      <c r="C123" s="38"/>
      <c r="D123" s="38"/>
      <c r="E123" s="38"/>
      <c r="F123" s="38"/>
      <c r="G123" s="38"/>
      <c r="H123" s="38"/>
      <c r="I123" s="38"/>
      <c r="J123" s="38"/>
      <c r="K123" s="38"/>
      <c r="L123" s="55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</row>
    <row r="124" s="11" customFormat="1" ht="29.28" customHeight="1">
      <c r="A124" s="158"/>
      <c r="B124" s="159"/>
      <c r="C124" s="160" t="s">
        <v>243</v>
      </c>
      <c r="D124" s="161" t="s">
        <v>60</v>
      </c>
      <c r="E124" s="161" t="s">
        <v>56</v>
      </c>
      <c r="F124" s="161" t="s">
        <v>57</v>
      </c>
      <c r="G124" s="161" t="s">
        <v>244</v>
      </c>
      <c r="H124" s="161" t="s">
        <v>245</v>
      </c>
      <c r="I124" s="161" t="s">
        <v>246</v>
      </c>
      <c r="J124" s="161" t="s">
        <v>208</v>
      </c>
      <c r="K124" s="162" t="s">
        <v>247</v>
      </c>
      <c r="L124" s="163"/>
      <c r="M124" s="86" t="s">
        <v>1</v>
      </c>
      <c r="N124" s="87" t="s">
        <v>39</v>
      </c>
      <c r="O124" s="87" t="s">
        <v>248</v>
      </c>
      <c r="P124" s="87" t="s">
        <v>249</v>
      </c>
      <c r="Q124" s="87" t="s">
        <v>250</v>
      </c>
      <c r="R124" s="87" t="s">
        <v>251</v>
      </c>
      <c r="S124" s="87" t="s">
        <v>252</v>
      </c>
      <c r="T124" s="88" t="s">
        <v>253</v>
      </c>
      <c r="U124" s="158"/>
      <c r="V124" s="158"/>
      <c r="W124" s="158"/>
      <c r="X124" s="158"/>
      <c r="Y124" s="158"/>
      <c r="Z124" s="158"/>
      <c r="AA124" s="158"/>
      <c r="AB124" s="158"/>
      <c r="AC124" s="158"/>
      <c r="AD124" s="158"/>
      <c r="AE124" s="158"/>
    </row>
    <row r="125" s="2" customFormat="1" ht="22.8" customHeight="1">
      <c r="A125" s="38"/>
      <c r="B125" s="39"/>
      <c r="C125" s="93" t="s">
        <v>254</v>
      </c>
      <c r="D125" s="38"/>
      <c r="E125" s="38"/>
      <c r="F125" s="38"/>
      <c r="G125" s="38"/>
      <c r="H125" s="38"/>
      <c r="I125" s="38"/>
      <c r="J125" s="164">
        <f>BK125</f>
        <v>0</v>
      </c>
      <c r="K125" s="38"/>
      <c r="L125" s="39"/>
      <c r="M125" s="89"/>
      <c r="N125" s="73"/>
      <c r="O125" s="90"/>
      <c r="P125" s="165">
        <f>P126</f>
        <v>0</v>
      </c>
      <c r="Q125" s="90"/>
      <c r="R125" s="165">
        <f>R126</f>
        <v>0</v>
      </c>
      <c r="S125" s="90"/>
      <c r="T125" s="166">
        <f>T126</f>
        <v>0</v>
      </c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  <c r="AT125" s="19" t="s">
        <v>74</v>
      </c>
      <c r="AU125" s="19" t="s">
        <v>210</v>
      </c>
      <c r="BK125" s="167">
        <f>BK126</f>
        <v>0</v>
      </c>
    </row>
    <row r="126" s="12" customFormat="1" ht="25.92" customHeight="1">
      <c r="A126" s="12"/>
      <c r="B126" s="168"/>
      <c r="C126" s="12"/>
      <c r="D126" s="169" t="s">
        <v>74</v>
      </c>
      <c r="E126" s="170" t="s">
        <v>3116</v>
      </c>
      <c r="F126" s="170" t="s">
        <v>3117</v>
      </c>
      <c r="G126" s="12"/>
      <c r="H126" s="12"/>
      <c r="I126" s="171"/>
      <c r="J126" s="172">
        <f>BK126</f>
        <v>0</v>
      </c>
      <c r="K126" s="12"/>
      <c r="L126" s="168"/>
      <c r="M126" s="173"/>
      <c r="N126" s="174"/>
      <c r="O126" s="174"/>
      <c r="P126" s="175">
        <f>SUM(P127:P196)</f>
        <v>0</v>
      </c>
      <c r="Q126" s="174"/>
      <c r="R126" s="175">
        <f>SUM(R127:R196)</f>
        <v>0</v>
      </c>
      <c r="S126" s="174"/>
      <c r="T126" s="176">
        <f>SUM(T127:T196)</f>
        <v>0</v>
      </c>
      <c r="U126" s="12"/>
      <c r="V126" s="12"/>
      <c r="W126" s="12"/>
      <c r="X126" s="12"/>
      <c r="Y126" s="12"/>
      <c r="Z126" s="12"/>
      <c r="AA126" s="12"/>
      <c r="AB126" s="12"/>
      <c r="AC126" s="12"/>
      <c r="AD126" s="12"/>
      <c r="AE126" s="12"/>
      <c r="AR126" s="169" t="s">
        <v>82</v>
      </c>
      <c r="AT126" s="177" t="s">
        <v>74</v>
      </c>
      <c r="AU126" s="177" t="s">
        <v>75</v>
      </c>
      <c r="AY126" s="169" t="s">
        <v>257</v>
      </c>
      <c r="BK126" s="178">
        <f>SUM(BK127:BK196)</f>
        <v>0</v>
      </c>
    </row>
    <row r="127" s="2" customFormat="1" ht="16.5" customHeight="1">
      <c r="A127" s="38"/>
      <c r="B127" s="181"/>
      <c r="C127" s="182" t="s">
        <v>82</v>
      </c>
      <c r="D127" s="182" t="s">
        <v>259</v>
      </c>
      <c r="E127" s="183" t="s">
        <v>2987</v>
      </c>
      <c r="F127" s="184" t="s">
        <v>3118</v>
      </c>
      <c r="G127" s="185" t="s">
        <v>2365</v>
      </c>
      <c r="H127" s="186">
        <v>2</v>
      </c>
      <c r="I127" s="187"/>
      <c r="J127" s="188">
        <f>ROUND(I127*H127,2)</f>
        <v>0</v>
      </c>
      <c r="K127" s="184" t="s">
        <v>2351</v>
      </c>
      <c r="L127" s="39"/>
      <c r="M127" s="189" t="s">
        <v>1</v>
      </c>
      <c r="N127" s="190" t="s">
        <v>40</v>
      </c>
      <c r="O127" s="77"/>
      <c r="P127" s="191">
        <f>O127*H127</f>
        <v>0</v>
      </c>
      <c r="Q127" s="191">
        <v>0</v>
      </c>
      <c r="R127" s="191">
        <f>Q127*H127</f>
        <v>0</v>
      </c>
      <c r="S127" s="191">
        <v>0</v>
      </c>
      <c r="T127" s="192">
        <f>S127*H127</f>
        <v>0</v>
      </c>
      <c r="U127" s="38"/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  <c r="AR127" s="193" t="s">
        <v>108</v>
      </c>
      <c r="AT127" s="193" t="s">
        <v>259</v>
      </c>
      <c r="AU127" s="193" t="s">
        <v>82</v>
      </c>
      <c r="AY127" s="19" t="s">
        <v>257</v>
      </c>
      <c r="BE127" s="194">
        <f>IF(N127="základní",J127,0)</f>
        <v>0</v>
      </c>
      <c r="BF127" s="194">
        <f>IF(N127="snížená",J127,0)</f>
        <v>0</v>
      </c>
      <c r="BG127" s="194">
        <f>IF(N127="zákl. přenesená",J127,0)</f>
        <v>0</v>
      </c>
      <c r="BH127" s="194">
        <f>IF(N127="sníž. přenesená",J127,0)</f>
        <v>0</v>
      </c>
      <c r="BI127" s="194">
        <f>IF(N127="nulová",J127,0)</f>
        <v>0</v>
      </c>
      <c r="BJ127" s="19" t="s">
        <v>82</v>
      </c>
      <c r="BK127" s="194">
        <f>ROUND(I127*H127,2)</f>
        <v>0</v>
      </c>
      <c r="BL127" s="19" t="s">
        <v>108</v>
      </c>
      <c r="BM127" s="193" t="s">
        <v>85</v>
      </c>
    </row>
    <row r="128" s="2" customFormat="1" ht="16.5" customHeight="1">
      <c r="A128" s="38"/>
      <c r="B128" s="181"/>
      <c r="C128" s="182" t="s">
        <v>85</v>
      </c>
      <c r="D128" s="182" t="s">
        <v>259</v>
      </c>
      <c r="E128" s="183" t="s">
        <v>2989</v>
      </c>
      <c r="F128" s="184" t="s">
        <v>3119</v>
      </c>
      <c r="G128" s="185" t="s">
        <v>2365</v>
      </c>
      <c r="H128" s="186">
        <v>2</v>
      </c>
      <c r="I128" s="187"/>
      <c r="J128" s="188">
        <f>ROUND(I128*H128,2)</f>
        <v>0</v>
      </c>
      <c r="K128" s="184" t="s">
        <v>2351</v>
      </c>
      <c r="L128" s="39"/>
      <c r="M128" s="189" t="s">
        <v>1</v>
      </c>
      <c r="N128" s="190" t="s">
        <v>40</v>
      </c>
      <c r="O128" s="77"/>
      <c r="P128" s="191">
        <f>O128*H128</f>
        <v>0</v>
      </c>
      <c r="Q128" s="191">
        <v>0</v>
      </c>
      <c r="R128" s="191">
        <f>Q128*H128</f>
        <v>0</v>
      </c>
      <c r="S128" s="191">
        <v>0</v>
      </c>
      <c r="T128" s="192">
        <f>S128*H128</f>
        <v>0</v>
      </c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  <c r="AR128" s="193" t="s">
        <v>108</v>
      </c>
      <c r="AT128" s="193" t="s">
        <v>259</v>
      </c>
      <c r="AU128" s="193" t="s">
        <v>82</v>
      </c>
      <c r="AY128" s="19" t="s">
        <v>257</v>
      </c>
      <c r="BE128" s="194">
        <f>IF(N128="základní",J128,0)</f>
        <v>0</v>
      </c>
      <c r="BF128" s="194">
        <f>IF(N128="snížená",J128,0)</f>
        <v>0</v>
      </c>
      <c r="BG128" s="194">
        <f>IF(N128="zákl. přenesená",J128,0)</f>
        <v>0</v>
      </c>
      <c r="BH128" s="194">
        <f>IF(N128="sníž. přenesená",J128,0)</f>
        <v>0</v>
      </c>
      <c r="BI128" s="194">
        <f>IF(N128="nulová",J128,0)</f>
        <v>0</v>
      </c>
      <c r="BJ128" s="19" t="s">
        <v>82</v>
      </c>
      <c r="BK128" s="194">
        <f>ROUND(I128*H128,2)</f>
        <v>0</v>
      </c>
      <c r="BL128" s="19" t="s">
        <v>108</v>
      </c>
      <c r="BM128" s="193" t="s">
        <v>108</v>
      </c>
    </row>
    <row r="129" s="2" customFormat="1">
      <c r="A129" s="38"/>
      <c r="B129" s="39"/>
      <c r="C129" s="38"/>
      <c r="D129" s="196" t="s">
        <v>1062</v>
      </c>
      <c r="E129" s="38"/>
      <c r="F129" s="237" t="s">
        <v>3120</v>
      </c>
      <c r="G129" s="38"/>
      <c r="H129" s="38"/>
      <c r="I129" s="238"/>
      <c r="J129" s="38"/>
      <c r="K129" s="38"/>
      <c r="L129" s="39"/>
      <c r="M129" s="239"/>
      <c r="N129" s="240"/>
      <c r="O129" s="77"/>
      <c r="P129" s="77"/>
      <c r="Q129" s="77"/>
      <c r="R129" s="77"/>
      <c r="S129" s="77"/>
      <c r="T129" s="78"/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  <c r="AT129" s="19" t="s">
        <v>1062</v>
      </c>
      <c r="AU129" s="19" t="s">
        <v>82</v>
      </c>
    </row>
    <row r="130" s="2" customFormat="1" ht="16.5" customHeight="1">
      <c r="A130" s="38"/>
      <c r="B130" s="181"/>
      <c r="C130" s="182" t="s">
        <v>92</v>
      </c>
      <c r="D130" s="182" t="s">
        <v>259</v>
      </c>
      <c r="E130" s="183" t="s">
        <v>2992</v>
      </c>
      <c r="F130" s="184" t="s">
        <v>3121</v>
      </c>
      <c r="G130" s="185" t="s">
        <v>2365</v>
      </c>
      <c r="H130" s="186">
        <v>2</v>
      </c>
      <c r="I130" s="187"/>
      <c r="J130" s="188">
        <f>ROUND(I130*H130,2)</f>
        <v>0</v>
      </c>
      <c r="K130" s="184" t="s">
        <v>2351</v>
      </c>
      <c r="L130" s="39"/>
      <c r="M130" s="189" t="s">
        <v>1</v>
      </c>
      <c r="N130" s="190" t="s">
        <v>40</v>
      </c>
      <c r="O130" s="77"/>
      <c r="P130" s="191">
        <f>O130*H130</f>
        <v>0</v>
      </c>
      <c r="Q130" s="191">
        <v>0</v>
      </c>
      <c r="R130" s="191">
        <f>Q130*H130</f>
        <v>0</v>
      </c>
      <c r="S130" s="191">
        <v>0</v>
      </c>
      <c r="T130" s="192">
        <f>S130*H130</f>
        <v>0</v>
      </c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  <c r="AR130" s="193" t="s">
        <v>108</v>
      </c>
      <c r="AT130" s="193" t="s">
        <v>259</v>
      </c>
      <c r="AU130" s="193" t="s">
        <v>82</v>
      </c>
      <c r="AY130" s="19" t="s">
        <v>257</v>
      </c>
      <c r="BE130" s="194">
        <f>IF(N130="základní",J130,0)</f>
        <v>0</v>
      </c>
      <c r="BF130" s="194">
        <f>IF(N130="snížená",J130,0)</f>
        <v>0</v>
      </c>
      <c r="BG130" s="194">
        <f>IF(N130="zákl. přenesená",J130,0)</f>
        <v>0</v>
      </c>
      <c r="BH130" s="194">
        <f>IF(N130="sníž. přenesená",J130,0)</f>
        <v>0</v>
      </c>
      <c r="BI130" s="194">
        <f>IF(N130="nulová",J130,0)</f>
        <v>0</v>
      </c>
      <c r="BJ130" s="19" t="s">
        <v>82</v>
      </c>
      <c r="BK130" s="194">
        <f>ROUND(I130*H130,2)</f>
        <v>0</v>
      </c>
      <c r="BL130" s="19" t="s">
        <v>108</v>
      </c>
      <c r="BM130" s="193" t="s">
        <v>290</v>
      </c>
    </row>
    <row r="131" s="2" customFormat="1" ht="16.5" customHeight="1">
      <c r="A131" s="38"/>
      <c r="B131" s="181"/>
      <c r="C131" s="182" t="s">
        <v>108</v>
      </c>
      <c r="D131" s="182" t="s">
        <v>259</v>
      </c>
      <c r="E131" s="183" t="s">
        <v>2994</v>
      </c>
      <c r="F131" s="184" t="s">
        <v>3122</v>
      </c>
      <c r="G131" s="185" t="s">
        <v>2365</v>
      </c>
      <c r="H131" s="186">
        <v>2</v>
      </c>
      <c r="I131" s="187"/>
      <c r="J131" s="188">
        <f>ROUND(I131*H131,2)</f>
        <v>0</v>
      </c>
      <c r="K131" s="184" t="s">
        <v>2351</v>
      </c>
      <c r="L131" s="39"/>
      <c r="M131" s="189" t="s">
        <v>1</v>
      </c>
      <c r="N131" s="190" t="s">
        <v>40</v>
      </c>
      <c r="O131" s="77"/>
      <c r="P131" s="191">
        <f>O131*H131</f>
        <v>0</v>
      </c>
      <c r="Q131" s="191">
        <v>0</v>
      </c>
      <c r="R131" s="191">
        <f>Q131*H131</f>
        <v>0</v>
      </c>
      <c r="S131" s="191">
        <v>0</v>
      </c>
      <c r="T131" s="192">
        <f>S131*H131</f>
        <v>0</v>
      </c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R131" s="193" t="s">
        <v>108</v>
      </c>
      <c r="AT131" s="193" t="s">
        <v>259</v>
      </c>
      <c r="AU131" s="193" t="s">
        <v>82</v>
      </c>
      <c r="AY131" s="19" t="s">
        <v>257</v>
      </c>
      <c r="BE131" s="194">
        <f>IF(N131="základní",J131,0)</f>
        <v>0</v>
      </c>
      <c r="BF131" s="194">
        <f>IF(N131="snížená",J131,0)</f>
        <v>0</v>
      </c>
      <c r="BG131" s="194">
        <f>IF(N131="zákl. přenesená",J131,0)</f>
        <v>0</v>
      </c>
      <c r="BH131" s="194">
        <f>IF(N131="sníž. přenesená",J131,0)</f>
        <v>0</v>
      </c>
      <c r="BI131" s="194">
        <f>IF(N131="nulová",J131,0)</f>
        <v>0</v>
      </c>
      <c r="BJ131" s="19" t="s">
        <v>82</v>
      </c>
      <c r="BK131" s="194">
        <f>ROUND(I131*H131,2)</f>
        <v>0</v>
      </c>
      <c r="BL131" s="19" t="s">
        <v>108</v>
      </c>
      <c r="BM131" s="193" t="s">
        <v>307</v>
      </c>
    </row>
    <row r="132" s="2" customFormat="1">
      <c r="A132" s="38"/>
      <c r="B132" s="39"/>
      <c r="C132" s="38"/>
      <c r="D132" s="196" t="s">
        <v>1062</v>
      </c>
      <c r="E132" s="38"/>
      <c r="F132" s="237" t="s">
        <v>3120</v>
      </c>
      <c r="G132" s="38"/>
      <c r="H132" s="38"/>
      <c r="I132" s="238"/>
      <c r="J132" s="38"/>
      <c r="K132" s="38"/>
      <c r="L132" s="39"/>
      <c r="M132" s="239"/>
      <c r="N132" s="240"/>
      <c r="O132" s="77"/>
      <c r="P132" s="77"/>
      <c r="Q132" s="77"/>
      <c r="R132" s="77"/>
      <c r="S132" s="77"/>
      <c r="T132" s="78"/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  <c r="AT132" s="19" t="s">
        <v>1062</v>
      </c>
      <c r="AU132" s="19" t="s">
        <v>82</v>
      </c>
    </row>
    <row r="133" s="2" customFormat="1" ht="21.75" customHeight="1">
      <c r="A133" s="38"/>
      <c r="B133" s="181"/>
      <c r="C133" s="182" t="s">
        <v>285</v>
      </c>
      <c r="D133" s="182" t="s">
        <v>259</v>
      </c>
      <c r="E133" s="183" t="s">
        <v>2997</v>
      </c>
      <c r="F133" s="184" t="s">
        <v>3123</v>
      </c>
      <c r="G133" s="185" t="s">
        <v>2365</v>
      </c>
      <c r="H133" s="186">
        <v>3</v>
      </c>
      <c r="I133" s="187"/>
      <c r="J133" s="188">
        <f>ROUND(I133*H133,2)</f>
        <v>0</v>
      </c>
      <c r="K133" s="184" t="s">
        <v>2351</v>
      </c>
      <c r="L133" s="39"/>
      <c r="M133" s="189" t="s">
        <v>1</v>
      </c>
      <c r="N133" s="190" t="s">
        <v>40</v>
      </c>
      <c r="O133" s="77"/>
      <c r="P133" s="191">
        <f>O133*H133</f>
        <v>0</v>
      </c>
      <c r="Q133" s="191">
        <v>0</v>
      </c>
      <c r="R133" s="191">
        <f>Q133*H133</f>
        <v>0</v>
      </c>
      <c r="S133" s="191">
        <v>0</v>
      </c>
      <c r="T133" s="192">
        <f>S133*H133</f>
        <v>0</v>
      </c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  <c r="AR133" s="193" t="s">
        <v>108</v>
      </c>
      <c r="AT133" s="193" t="s">
        <v>259</v>
      </c>
      <c r="AU133" s="193" t="s">
        <v>82</v>
      </c>
      <c r="AY133" s="19" t="s">
        <v>257</v>
      </c>
      <c r="BE133" s="194">
        <f>IF(N133="základní",J133,0)</f>
        <v>0</v>
      </c>
      <c r="BF133" s="194">
        <f>IF(N133="snížená",J133,0)</f>
        <v>0</v>
      </c>
      <c r="BG133" s="194">
        <f>IF(N133="zákl. přenesená",J133,0)</f>
        <v>0</v>
      </c>
      <c r="BH133" s="194">
        <f>IF(N133="sníž. přenesená",J133,0)</f>
        <v>0</v>
      </c>
      <c r="BI133" s="194">
        <f>IF(N133="nulová",J133,0)</f>
        <v>0</v>
      </c>
      <c r="BJ133" s="19" t="s">
        <v>82</v>
      </c>
      <c r="BK133" s="194">
        <f>ROUND(I133*H133,2)</f>
        <v>0</v>
      </c>
      <c r="BL133" s="19" t="s">
        <v>108</v>
      </c>
      <c r="BM133" s="193" t="s">
        <v>320</v>
      </c>
    </row>
    <row r="134" s="2" customFormat="1" ht="24.15" customHeight="1">
      <c r="A134" s="38"/>
      <c r="B134" s="181"/>
      <c r="C134" s="182" t="s">
        <v>290</v>
      </c>
      <c r="D134" s="182" t="s">
        <v>259</v>
      </c>
      <c r="E134" s="183" t="s">
        <v>2999</v>
      </c>
      <c r="F134" s="184" t="s">
        <v>3124</v>
      </c>
      <c r="G134" s="185" t="s">
        <v>2365</v>
      </c>
      <c r="H134" s="186">
        <v>3</v>
      </c>
      <c r="I134" s="187"/>
      <c r="J134" s="188">
        <f>ROUND(I134*H134,2)</f>
        <v>0</v>
      </c>
      <c r="K134" s="184" t="s">
        <v>2351</v>
      </c>
      <c r="L134" s="39"/>
      <c r="M134" s="189" t="s">
        <v>1</v>
      </c>
      <c r="N134" s="190" t="s">
        <v>40</v>
      </c>
      <c r="O134" s="77"/>
      <c r="P134" s="191">
        <f>O134*H134</f>
        <v>0</v>
      </c>
      <c r="Q134" s="191">
        <v>0</v>
      </c>
      <c r="R134" s="191">
        <f>Q134*H134</f>
        <v>0</v>
      </c>
      <c r="S134" s="191">
        <v>0</v>
      </c>
      <c r="T134" s="192">
        <f>S134*H134</f>
        <v>0</v>
      </c>
      <c r="U134" s="38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  <c r="AR134" s="193" t="s">
        <v>108</v>
      </c>
      <c r="AT134" s="193" t="s">
        <v>259</v>
      </c>
      <c r="AU134" s="193" t="s">
        <v>82</v>
      </c>
      <c r="AY134" s="19" t="s">
        <v>257</v>
      </c>
      <c r="BE134" s="194">
        <f>IF(N134="základní",J134,0)</f>
        <v>0</v>
      </c>
      <c r="BF134" s="194">
        <f>IF(N134="snížená",J134,0)</f>
        <v>0</v>
      </c>
      <c r="BG134" s="194">
        <f>IF(N134="zákl. přenesená",J134,0)</f>
        <v>0</v>
      </c>
      <c r="BH134" s="194">
        <f>IF(N134="sníž. přenesená",J134,0)</f>
        <v>0</v>
      </c>
      <c r="BI134" s="194">
        <f>IF(N134="nulová",J134,0)</f>
        <v>0</v>
      </c>
      <c r="BJ134" s="19" t="s">
        <v>82</v>
      </c>
      <c r="BK134" s="194">
        <f>ROUND(I134*H134,2)</f>
        <v>0</v>
      </c>
      <c r="BL134" s="19" t="s">
        <v>108</v>
      </c>
      <c r="BM134" s="193" t="s">
        <v>334</v>
      </c>
    </row>
    <row r="135" s="2" customFormat="1">
      <c r="A135" s="38"/>
      <c r="B135" s="39"/>
      <c r="C135" s="38"/>
      <c r="D135" s="196" t="s">
        <v>1062</v>
      </c>
      <c r="E135" s="38"/>
      <c r="F135" s="237" t="s">
        <v>3125</v>
      </c>
      <c r="G135" s="38"/>
      <c r="H135" s="38"/>
      <c r="I135" s="238"/>
      <c r="J135" s="38"/>
      <c r="K135" s="38"/>
      <c r="L135" s="39"/>
      <c r="M135" s="239"/>
      <c r="N135" s="240"/>
      <c r="O135" s="77"/>
      <c r="P135" s="77"/>
      <c r="Q135" s="77"/>
      <c r="R135" s="77"/>
      <c r="S135" s="77"/>
      <c r="T135" s="78"/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T135" s="19" t="s">
        <v>1062</v>
      </c>
      <c r="AU135" s="19" t="s">
        <v>82</v>
      </c>
    </row>
    <row r="136" s="2" customFormat="1" ht="24.15" customHeight="1">
      <c r="A136" s="38"/>
      <c r="B136" s="181"/>
      <c r="C136" s="182" t="s">
        <v>301</v>
      </c>
      <c r="D136" s="182" t="s">
        <v>259</v>
      </c>
      <c r="E136" s="183" t="s">
        <v>3002</v>
      </c>
      <c r="F136" s="184" t="s">
        <v>3126</v>
      </c>
      <c r="G136" s="185" t="s">
        <v>2365</v>
      </c>
      <c r="H136" s="186">
        <v>3</v>
      </c>
      <c r="I136" s="187"/>
      <c r="J136" s="188">
        <f>ROUND(I136*H136,2)</f>
        <v>0</v>
      </c>
      <c r="K136" s="184" t="s">
        <v>2351</v>
      </c>
      <c r="L136" s="39"/>
      <c r="M136" s="189" t="s">
        <v>1</v>
      </c>
      <c r="N136" s="190" t="s">
        <v>40</v>
      </c>
      <c r="O136" s="77"/>
      <c r="P136" s="191">
        <f>O136*H136</f>
        <v>0</v>
      </c>
      <c r="Q136" s="191">
        <v>0</v>
      </c>
      <c r="R136" s="191">
        <f>Q136*H136</f>
        <v>0</v>
      </c>
      <c r="S136" s="191">
        <v>0</v>
      </c>
      <c r="T136" s="192">
        <f>S136*H136</f>
        <v>0</v>
      </c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R136" s="193" t="s">
        <v>108</v>
      </c>
      <c r="AT136" s="193" t="s">
        <v>259</v>
      </c>
      <c r="AU136" s="193" t="s">
        <v>82</v>
      </c>
      <c r="AY136" s="19" t="s">
        <v>257</v>
      </c>
      <c r="BE136" s="194">
        <f>IF(N136="základní",J136,0)</f>
        <v>0</v>
      </c>
      <c r="BF136" s="194">
        <f>IF(N136="snížená",J136,0)</f>
        <v>0</v>
      </c>
      <c r="BG136" s="194">
        <f>IF(N136="zákl. přenesená",J136,0)</f>
        <v>0</v>
      </c>
      <c r="BH136" s="194">
        <f>IF(N136="sníž. přenesená",J136,0)</f>
        <v>0</v>
      </c>
      <c r="BI136" s="194">
        <f>IF(N136="nulová",J136,0)</f>
        <v>0</v>
      </c>
      <c r="BJ136" s="19" t="s">
        <v>82</v>
      </c>
      <c r="BK136" s="194">
        <f>ROUND(I136*H136,2)</f>
        <v>0</v>
      </c>
      <c r="BL136" s="19" t="s">
        <v>108</v>
      </c>
      <c r="BM136" s="193" t="s">
        <v>350</v>
      </c>
    </row>
    <row r="137" s="2" customFormat="1" ht="24.15" customHeight="1">
      <c r="A137" s="38"/>
      <c r="B137" s="181"/>
      <c r="C137" s="182" t="s">
        <v>307</v>
      </c>
      <c r="D137" s="182" t="s">
        <v>259</v>
      </c>
      <c r="E137" s="183" t="s">
        <v>3004</v>
      </c>
      <c r="F137" s="184" t="s">
        <v>3127</v>
      </c>
      <c r="G137" s="185" t="s">
        <v>2365</v>
      </c>
      <c r="H137" s="186">
        <v>3</v>
      </c>
      <c r="I137" s="187"/>
      <c r="J137" s="188">
        <f>ROUND(I137*H137,2)</f>
        <v>0</v>
      </c>
      <c r="K137" s="184" t="s">
        <v>2351</v>
      </c>
      <c r="L137" s="39"/>
      <c r="M137" s="189" t="s">
        <v>1</v>
      </c>
      <c r="N137" s="190" t="s">
        <v>40</v>
      </c>
      <c r="O137" s="77"/>
      <c r="P137" s="191">
        <f>O137*H137</f>
        <v>0</v>
      </c>
      <c r="Q137" s="191">
        <v>0</v>
      </c>
      <c r="R137" s="191">
        <f>Q137*H137</f>
        <v>0</v>
      </c>
      <c r="S137" s="191">
        <v>0</v>
      </c>
      <c r="T137" s="192">
        <f>S137*H137</f>
        <v>0</v>
      </c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R137" s="193" t="s">
        <v>108</v>
      </c>
      <c r="AT137" s="193" t="s">
        <v>259</v>
      </c>
      <c r="AU137" s="193" t="s">
        <v>82</v>
      </c>
      <c r="AY137" s="19" t="s">
        <v>257</v>
      </c>
      <c r="BE137" s="194">
        <f>IF(N137="základní",J137,0)</f>
        <v>0</v>
      </c>
      <c r="BF137" s="194">
        <f>IF(N137="snížená",J137,0)</f>
        <v>0</v>
      </c>
      <c r="BG137" s="194">
        <f>IF(N137="zákl. přenesená",J137,0)</f>
        <v>0</v>
      </c>
      <c r="BH137" s="194">
        <f>IF(N137="sníž. přenesená",J137,0)</f>
        <v>0</v>
      </c>
      <c r="BI137" s="194">
        <f>IF(N137="nulová",J137,0)</f>
        <v>0</v>
      </c>
      <c r="BJ137" s="19" t="s">
        <v>82</v>
      </c>
      <c r="BK137" s="194">
        <f>ROUND(I137*H137,2)</f>
        <v>0</v>
      </c>
      <c r="BL137" s="19" t="s">
        <v>108</v>
      </c>
      <c r="BM137" s="193" t="s">
        <v>364</v>
      </c>
    </row>
    <row r="138" s="2" customFormat="1">
      <c r="A138" s="38"/>
      <c r="B138" s="39"/>
      <c r="C138" s="38"/>
      <c r="D138" s="196" t="s">
        <v>1062</v>
      </c>
      <c r="E138" s="38"/>
      <c r="F138" s="237" t="s">
        <v>3125</v>
      </c>
      <c r="G138" s="38"/>
      <c r="H138" s="38"/>
      <c r="I138" s="238"/>
      <c r="J138" s="38"/>
      <c r="K138" s="38"/>
      <c r="L138" s="39"/>
      <c r="M138" s="239"/>
      <c r="N138" s="240"/>
      <c r="O138" s="77"/>
      <c r="P138" s="77"/>
      <c r="Q138" s="77"/>
      <c r="R138" s="77"/>
      <c r="S138" s="77"/>
      <c r="T138" s="78"/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T138" s="19" t="s">
        <v>1062</v>
      </c>
      <c r="AU138" s="19" t="s">
        <v>82</v>
      </c>
    </row>
    <row r="139" s="2" customFormat="1" ht="16.5" customHeight="1">
      <c r="A139" s="38"/>
      <c r="B139" s="181"/>
      <c r="C139" s="182" t="s">
        <v>314</v>
      </c>
      <c r="D139" s="182" t="s">
        <v>259</v>
      </c>
      <c r="E139" s="183" t="s">
        <v>3006</v>
      </c>
      <c r="F139" s="184" t="s">
        <v>3128</v>
      </c>
      <c r="G139" s="185" t="s">
        <v>2365</v>
      </c>
      <c r="H139" s="186">
        <v>1</v>
      </c>
      <c r="I139" s="187"/>
      <c r="J139" s="188">
        <f>ROUND(I139*H139,2)</f>
        <v>0</v>
      </c>
      <c r="K139" s="184" t="s">
        <v>2351</v>
      </c>
      <c r="L139" s="39"/>
      <c r="M139" s="189" t="s">
        <v>1</v>
      </c>
      <c r="N139" s="190" t="s">
        <v>40</v>
      </c>
      <c r="O139" s="77"/>
      <c r="P139" s="191">
        <f>O139*H139</f>
        <v>0</v>
      </c>
      <c r="Q139" s="191">
        <v>0</v>
      </c>
      <c r="R139" s="191">
        <f>Q139*H139</f>
        <v>0</v>
      </c>
      <c r="S139" s="191">
        <v>0</v>
      </c>
      <c r="T139" s="192">
        <f>S139*H139</f>
        <v>0</v>
      </c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R139" s="193" t="s">
        <v>108</v>
      </c>
      <c r="AT139" s="193" t="s">
        <v>259</v>
      </c>
      <c r="AU139" s="193" t="s">
        <v>82</v>
      </c>
      <c r="AY139" s="19" t="s">
        <v>257</v>
      </c>
      <c r="BE139" s="194">
        <f>IF(N139="základní",J139,0)</f>
        <v>0</v>
      </c>
      <c r="BF139" s="194">
        <f>IF(N139="snížená",J139,0)</f>
        <v>0</v>
      </c>
      <c r="BG139" s="194">
        <f>IF(N139="zákl. přenesená",J139,0)</f>
        <v>0</v>
      </c>
      <c r="BH139" s="194">
        <f>IF(N139="sníž. přenesená",J139,0)</f>
        <v>0</v>
      </c>
      <c r="BI139" s="194">
        <f>IF(N139="nulová",J139,0)</f>
        <v>0</v>
      </c>
      <c r="BJ139" s="19" t="s">
        <v>82</v>
      </c>
      <c r="BK139" s="194">
        <f>ROUND(I139*H139,2)</f>
        <v>0</v>
      </c>
      <c r="BL139" s="19" t="s">
        <v>108</v>
      </c>
      <c r="BM139" s="193" t="s">
        <v>374</v>
      </c>
    </row>
    <row r="140" s="2" customFormat="1" ht="16.5" customHeight="1">
      <c r="A140" s="38"/>
      <c r="B140" s="181"/>
      <c r="C140" s="182" t="s">
        <v>320</v>
      </c>
      <c r="D140" s="182" t="s">
        <v>259</v>
      </c>
      <c r="E140" s="183" t="s">
        <v>3008</v>
      </c>
      <c r="F140" s="184" t="s">
        <v>3129</v>
      </c>
      <c r="G140" s="185" t="s">
        <v>2365</v>
      </c>
      <c r="H140" s="186">
        <v>1</v>
      </c>
      <c r="I140" s="187"/>
      <c r="J140" s="188">
        <f>ROUND(I140*H140,2)</f>
        <v>0</v>
      </c>
      <c r="K140" s="184" t="s">
        <v>2351</v>
      </c>
      <c r="L140" s="39"/>
      <c r="M140" s="189" t="s">
        <v>1</v>
      </c>
      <c r="N140" s="190" t="s">
        <v>40</v>
      </c>
      <c r="O140" s="77"/>
      <c r="P140" s="191">
        <f>O140*H140</f>
        <v>0</v>
      </c>
      <c r="Q140" s="191">
        <v>0</v>
      </c>
      <c r="R140" s="191">
        <f>Q140*H140</f>
        <v>0</v>
      </c>
      <c r="S140" s="191">
        <v>0</v>
      </c>
      <c r="T140" s="192">
        <f>S140*H140</f>
        <v>0</v>
      </c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R140" s="193" t="s">
        <v>108</v>
      </c>
      <c r="AT140" s="193" t="s">
        <v>259</v>
      </c>
      <c r="AU140" s="193" t="s">
        <v>82</v>
      </c>
      <c r="AY140" s="19" t="s">
        <v>257</v>
      </c>
      <c r="BE140" s="194">
        <f>IF(N140="základní",J140,0)</f>
        <v>0</v>
      </c>
      <c r="BF140" s="194">
        <f>IF(N140="snížená",J140,0)</f>
        <v>0</v>
      </c>
      <c r="BG140" s="194">
        <f>IF(N140="zákl. přenesená",J140,0)</f>
        <v>0</v>
      </c>
      <c r="BH140" s="194">
        <f>IF(N140="sníž. přenesená",J140,0)</f>
        <v>0</v>
      </c>
      <c r="BI140" s="194">
        <f>IF(N140="nulová",J140,0)</f>
        <v>0</v>
      </c>
      <c r="BJ140" s="19" t="s">
        <v>82</v>
      </c>
      <c r="BK140" s="194">
        <f>ROUND(I140*H140,2)</f>
        <v>0</v>
      </c>
      <c r="BL140" s="19" t="s">
        <v>108</v>
      </c>
      <c r="BM140" s="193" t="s">
        <v>388</v>
      </c>
    </row>
    <row r="141" s="2" customFormat="1">
      <c r="A141" s="38"/>
      <c r="B141" s="39"/>
      <c r="C141" s="38"/>
      <c r="D141" s="196" t="s">
        <v>1062</v>
      </c>
      <c r="E141" s="38"/>
      <c r="F141" s="237" t="s">
        <v>3130</v>
      </c>
      <c r="G141" s="38"/>
      <c r="H141" s="38"/>
      <c r="I141" s="238"/>
      <c r="J141" s="38"/>
      <c r="K141" s="38"/>
      <c r="L141" s="39"/>
      <c r="M141" s="239"/>
      <c r="N141" s="240"/>
      <c r="O141" s="77"/>
      <c r="P141" s="77"/>
      <c r="Q141" s="77"/>
      <c r="R141" s="77"/>
      <c r="S141" s="77"/>
      <c r="T141" s="78"/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T141" s="19" t="s">
        <v>1062</v>
      </c>
      <c r="AU141" s="19" t="s">
        <v>82</v>
      </c>
    </row>
    <row r="142" s="2" customFormat="1" ht="16.5" customHeight="1">
      <c r="A142" s="38"/>
      <c r="B142" s="181"/>
      <c r="C142" s="182" t="s">
        <v>327</v>
      </c>
      <c r="D142" s="182" t="s">
        <v>259</v>
      </c>
      <c r="E142" s="183" t="s">
        <v>3011</v>
      </c>
      <c r="F142" s="184" t="s">
        <v>3131</v>
      </c>
      <c r="G142" s="185" t="s">
        <v>2365</v>
      </c>
      <c r="H142" s="186">
        <v>1</v>
      </c>
      <c r="I142" s="187"/>
      <c r="J142" s="188">
        <f>ROUND(I142*H142,2)</f>
        <v>0</v>
      </c>
      <c r="K142" s="184" t="s">
        <v>2351</v>
      </c>
      <c r="L142" s="39"/>
      <c r="M142" s="189" t="s">
        <v>1</v>
      </c>
      <c r="N142" s="190" t="s">
        <v>40</v>
      </c>
      <c r="O142" s="77"/>
      <c r="P142" s="191">
        <f>O142*H142</f>
        <v>0</v>
      </c>
      <c r="Q142" s="191">
        <v>0</v>
      </c>
      <c r="R142" s="191">
        <f>Q142*H142</f>
        <v>0</v>
      </c>
      <c r="S142" s="191">
        <v>0</v>
      </c>
      <c r="T142" s="192">
        <f>S142*H142</f>
        <v>0</v>
      </c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R142" s="193" t="s">
        <v>108</v>
      </c>
      <c r="AT142" s="193" t="s">
        <v>259</v>
      </c>
      <c r="AU142" s="193" t="s">
        <v>82</v>
      </c>
      <c r="AY142" s="19" t="s">
        <v>257</v>
      </c>
      <c r="BE142" s="194">
        <f>IF(N142="základní",J142,0)</f>
        <v>0</v>
      </c>
      <c r="BF142" s="194">
        <f>IF(N142="snížená",J142,0)</f>
        <v>0</v>
      </c>
      <c r="BG142" s="194">
        <f>IF(N142="zákl. přenesená",J142,0)</f>
        <v>0</v>
      </c>
      <c r="BH142" s="194">
        <f>IF(N142="sníž. přenesená",J142,0)</f>
        <v>0</v>
      </c>
      <c r="BI142" s="194">
        <f>IF(N142="nulová",J142,0)</f>
        <v>0</v>
      </c>
      <c r="BJ142" s="19" t="s">
        <v>82</v>
      </c>
      <c r="BK142" s="194">
        <f>ROUND(I142*H142,2)</f>
        <v>0</v>
      </c>
      <c r="BL142" s="19" t="s">
        <v>108</v>
      </c>
      <c r="BM142" s="193" t="s">
        <v>402</v>
      </c>
    </row>
    <row r="143" s="2" customFormat="1" ht="16.5" customHeight="1">
      <c r="A143" s="38"/>
      <c r="B143" s="181"/>
      <c r="C143" s="182" t="s">
        <v>334</v>
      </c>
      <c r="D143" s="182" t="s">
        <v>259</v>
      </c>
      <c r="E143" s="183" t="s">
        <v>3014</v>
      </c>
      <c r="F143" s="184" t="s">
        <v>3132</v>
      </c>
      <c r="G143" s="185" t="s">
        <v>2365</v>
      </c>
      <c r="H143" s="186">
        <v>1</v>
      </c>
      <c r="I143" s="187"/>
      <c r="J143" s="188">
        <f>ROUND(I143*H143,2)</f>
        <v>0</v>
      </c>
      <c r="K143" s="184" t="s">
        <v>2351</v>
      </c>
      <c r="L143" s="39"/>
      <c r="M143" s="189" t="s">
        <v>1</v>
      </c>
      <c r="N143" s="190" t="s">
        <v>40</v>
      </c>
      <c r="O143" s="77"/>
      <c r="P143" s="191">
        <f>O143*H143</f>
        <v>0</v>
      </c>
      <c r="Q143" s="191">
        <v>0</v>
      </c>
      <c r="R143" s="191">
        <f>Q143*H143</f>
        <v>0</v>
      </c>
      <c r="S143" s="191">
        <v>0</v>
      </c>
      <c r="T143" s="192">
        <f>S143*H143</f>
        <v>0</v>
      </c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R143" s="193" t="s">
        <v>108</v>
      </c>
      <c r="AT143" s="193" t="s">
        <v>259</v>
      </c>
      <c r="AU143" s="193" t="s">
        <v>82</v>
      </c>
      <c r="AY143" s="19" t="s">
        <v>257</v>
      </c>
      <c r="BE143" s="194">
        <f>IF(N143="základní",J143,0)</f>
        <v>0</v>
      </c>
      <c r="BF143" s="194">
        <f>IF(N143="snížená",J143,0)</f>
        <v>0</v>
      </c>
      <c r="BG143" s="194">
        <f>IF(N143="zákl. přenesená",J143,0)</f>
        <v>0</v>
      </c>
      <c r="BH143" s="194">
        <f>IF(N143="sníž. přenesená",J143,0)</f>
        <v>0</v>
      </c>
      <c r="BI143" s="194">
        <f>IF(N143="nulová",J143,0)</f>
        <v>0</v>
      </c>
      <c r="BJ143" s="19" t="s">
        <v>82</v>
      </c>
      <c r="BK143" s="194">
        <f>ROUND(I143*H143,2)</f>
        <v>0</v>
      </c>
      <c r="BL143" s="19" t="s">
        <v>108</v>
      </c>
      <c r="BM143" s="193" t="s">
        <v>413</v>
      </c>
    </row>
    <row r="144" s="2" customFormat="1">
      <c r="A144" s="38"/>
      <c r="B144" s="39"/>
      <c r="C144" s="38"/>
      <c r="D144" s="196" t="s">
        <v>1062</v>
      </c>
      <c r="E144" s="38"/>
      <c r="F144" s="237" t="s">
        <v>3130</v>
      </c>
      <c r="G144" s="38"/>
      <c r="H144" s="38"/>
      <c r="I144" s="238"/>
      <c r="J144" s="38"/>
      <c r="K144" s="38"/>
      <c r="L144" s="39"/>
      <c r="M144" s="239"/>
      <c r="N144" s="240"/>
      <c r="O144" s="77"/>
      <c r="P144" s="77"/>
      <c r="Q144" s="77"/>
      <c r="R144" s="77"/>
      <c r="S144" s="77"/>
      <c r="T144" s="78"/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T144" s="19" t="s">
        <v>1062</v>
      </c>
      <c r="AU144" s="19" t="s">
        <v>82</v>
      </c>
    </row>
    <row r="145" s="2" customFormat="1" ht="16.5" customHeight="1">
      <c r="A145" s="38"/>
      <c r="B145" s="181"/>
      <c r="C145" s="182" t="s">
        <v>343</v>
      </c>
      <c r="D145" s="182" t="s">
        <v>259</v>
      </c>
      <c r="E145" s="183" t="s">
        <v>3017</v>
      </c>
      <c r="F145" s="184" t="s">
        <v>3133</v>
      </c>
      <c r="G145" s="185" t="s">
        <v>2365</v>
      </c>
      <c r="H145" s="186">
        <v>2</v>
      </c>
      <c r="I145" s="187"/>
      <c r="J145" s="188">
        <f>ROUND(I145*H145,2)</f>
        <v>0</v>
      </c>
      <c r="K145" s="184" t="s">
        <v>2351</v>
      </c>
      <c r="L145" s="39"/>
      <c r="M145" s="189" t="s">
        <v>1</v>
      </c>
      <c r="N145" s="190" t="s">
        <v>40</v>
      </c>
      <c r="O145" s="77"/>
      <c r="P145" s="191">
        <f>O145*H145</f>
        <v>0</v>
      </c>
      <c r="Q145" s="191">
        <v>0</v>
      </c>
      <c r="R145" s="191">
        <f>Q145*H145</f>
        <v>0</v>
      </c>
      <c r="S145" s="191">
        <v>0</v>
      </c>
      <c r="T145" s="192">
        <f>S145*H145</f>
        <v>0</v>
      </c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  <c r="AR145" s="193" t="s">
        <v>108</v>
      </c>
      <c r="AT145" s="193" t="s">
        <v>259</v>
      </c>
      <c r="AU145" s="193" t="s">
        <v>82</v>
      </c>
      <c r="AY145" s="19" t="s">
        <v>257</v>
      </c>
      <c r="BE145" s="194">
        <f>IF(N145="základní",J145,0)</f>
        <v>0</v>
      </c>
      <c r="BF145" s="194">
        <f>IF(N145="snížená",J145,0)</f>
        <v>0</v>
      </c>
      <c r="BG145" s="194">
        <f>IF(N145="zákl. přenesená",J145,0)</f>
        <v>0</v>
      </c>
      <c r="BH145" s="194">
        <f>IF(N145="sníž. přenesená",J145,0)</f>
        <v>0</v>
      </c>
      <c r="BI145" s="194">
        <f>IF(N145="nulová",J145,0)</f>
        <v>0</v>
      </c>
      <c r="BJ145" s="19" t="s">
        <v>82</v>
      </c>
      <c r="BK145" s="194">
        <f>ROUND(I145*H145,2)</f>
        <v>0</v>
      </c>
      <c r="BL145" s="19" t="s">
        <v>108</v>
      </c>
      <c r="BM145" s="193" t="s">
        <v>427</v>
      </c>
    </row>
    <row r="146" s="2" customFormat="1" ht="16.5" customHeight="1">
      <c r="A146" s="38"/>
      <c r="B146" s="181"/>
      <c r="C146" s="182" t="s">
        <v>350</v>
      </c>
      <c r="D146" s="182" t="s">
        <v>259</v>
      </c>
      <c r="E146" s="183" t="s">
        <v>3019</v>
      </c>
      <c r="F146" s="184" t="s">
        <v>3134</v>
      </c>
      <c r="G146" s="185" t="s">
        <v>2365</v>
      </c>
      <c r="H146" s="186">
        <v>2</v>
      </c>
      <c r="I146" s="187"/>
      <c r="J146" s="188">
        <f>ROUND(I146*H146,2)</f>
        <v>0</v>
      </c>
      <c r="K146" s="184" t="s">
        <v>2351</v>
      </c>
      <c r="L146" s="39"/>
      <c r="M146" s="189" t="s">
        <v>1</v>
      </c>
      <c r="N146" s="190" t="s">
        <v>40</v>
      </c>
      <c r="O146" s="77"/>
      <c r="P146" s="191">
        <f>O146*H146</f>
        <v>0</v>
      </c>
      <c r="Q146" s="191">
        <v>0</v>
      </c>
      <c r="R146" s="191">
        <f>Q146*H146</f>
        <v>0</v>
      </c>
      <c r="S146" s="191">
        <v>0</v>
      </c>
      <c r="T146" s="192">
        <f>S146*H146</f>
        <v>0</v>
      </c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  <c r="AR146" s="193" t="s">
        <v>108</v>
      </c>
      <c r="AT146" s="193" t="s">
        <v>259</v>
      </c>
      <c r="AU146" s="193" t="s">
        <v>82</v>
      </c>
      <c r="AY146" s="19" t="s">
        <v>257</v>
      </c>
      <c r="BE146" s="194">
        <f>IF(N146="základní",J146,0)</f>
        <v>0</v>
      </c>
      <c r="BF146" s="194">
        <f>IF(N146="snížená",J146,0)</f>
        <v>0</v>
      </c>
      <c r="BG146" s="194">
        <f>IF(N146="zákl. přenesená",J146,0)</f>
        <v>0</v>
      </c>
      <c r="BH146" s="194">
        <f>IF(N146="sníž. přenesená",J146,0)</f>
        <v>0</v>
      </c>
      <c r="BI146" s="194">
        <f>IF(N146="nulová",J146,0)</f>
        <v>0</v>
      </c>
      <c r="BJ146" s="19" t="s">
        <v>82</v>
      </c>
      <c r="BK146" s="194">
        <f>ROUND(I146*H146,2)</f>
        <v>0</v>
      </c>
      <c r="BL146" s="19" t="s">
        <v>108</v>
      </c>
      <c r="BM146" s="193" t="s">
        <v>439</v>
      </c>
    </row>
    <row r="147" s="2" customFormat="1">
      <c r="A147" s="38"/>
      <c r="B147" s="39"/>
      <c r="C147" s="38"/>
      <c r="D147" s="196" t="s">
        <v>1062</v>
      </c>
      <c r="E147" s="38"/>
      <c r="F147" s="237" t="s">
        <v>3120</v>
      </c>
      <c r="G147" s="38"/>
      <c r="H147" s="38"/>
      <c r="I147" s="238"/>
      <c r="J147" s="38"/>
      <c r="K147" s="38"/>
      <c r="L147" s="39"/>
      <c r="M147" s="239"/>
      <c r="N147" s="240"/>
      <c r="O147" s="77"/>
      <c r="P147" s="77"/>
      <c r="Q147" s="77"/>
      <c r="R147" s="77"/>
      <c r="S147" s="77"/>
      <c r="T147" s="78"/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  <c r="AT147" s="19" t="s">
        <v>1062</v>
      </c>
      <c r="AU147" s="19" t="s">
        <v>82</v>
      </c>
    </row>
    <row r="148" s="2" customFormat="1" ht="16.5" customHeight="1">
      <c r="A148" s="38"/>
      <c r="B148" s="181"/>
      <c r="C148" s="182" t="s">
        <v>8</v>
      </c>
      <c r="D148" s="182" t="s">
        <v>259</v>
      </c>
      <c r="E148" s="183" t="s">
        <v>3021</v>
      </c>
      <c r="F148" s="184" t="s">
        <v>3135</v>
      </c>
      <c r="G148" s="185" t="s">
        <v>2365</v>
      </c>
      <c r="H148" s="186">
        <v>2</v>
      </c>
      <c r="I148" s="187"/>
      <c r="J148" s="188">
        <f>ROUND(I148*H148,2)</f>
        <v>0</v>
      </c>
      <c r="K148" s="184" t="s">
        <v>2351</v>
      </c>
      <c r="L148" s="39"/>
      <c r="M148" s="189" t="s">
        <v>1</v>
      </c>
      <c r="N148" s="190" t="s">
        <v>40</v>
      </c>
      <c r="O148" s="77"/>
      <c r="P148" s="191">
        <f>O148*H148</f>
        <v>0</v>
      </c>
      <c r="Q148" s="191">
        <v>0</v>
      </c>
      <c r="R148" s="191">
        <f>Q148*H148</f>
        <v>0</v>
      </c>
      <c r="S148" s="191">
        <v>0</v>
      </c>
      <c r="T148" s="192">
        <f>S148*H148</f>
        <v>0</v>
      </c>
      <c r="U148" s="38"/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  <c r="AR148" s="193" t="s">
        <v>108</v>
      </c>
      <c r="AT148" s="193" t="s">
        <v>259</v>
      </c>
      <c r="AU148" s="193" t="s">
        <v>82</v>
      </c>
      <c r="AY148" s="19" t="s">
        <v>257</v>
      </c>
      <c r="BE148" s="194">
        <f>IF(N148="základní",J148,0)</f>
        <v>0</v>
      </c>
      <c r="BF148" s="194">
        <f>IF(N148="snížená",J148,0)</f>
        <v>0</v>
      </c>
      <c r="BG148" s="194">
        <f>IF(N148="zákl. přenesená",J148,0)</f>
        <v>0</v>
      </c>
      <c r="BH148" s="194">
        <f>IF(N148="sníž. přenesená",J148,0)</f>
        <v>0</v>
      </c>
      <c r="BI148" s="194">
        <f>IF(N148="nulová",J148,0)</f>
        <v>0</v>
      </c>
      <c r="BJ148" s="19" t="s">
        <v>82</v>
      </c>
      <c r="BK148" s="194">
        <f>ROUND(I148*H148,2)</f>
        <v>0</v>
      </c>
      <c r="BL148" s="19" t="s">
        <v>108</v>
      </c>
      <c r="BM148" s="193" t="s">
        <v>450</v>
      </c>
    </row>
    <row r="149" s="2" customFormat="1" ht="16.5" customHeight="1">
      <c r="A149" s="38"/>
      <c r="B149" s="181"/>
      <c r="C149" s="182" t="s">
        <v>364</v>
      </c>
      <c r="D149" s="182" t="s">
        <v>259</v>
      </c>
      <c r="E149" s="183" t="s">
        <v>3023</v>
      </c>
      <c r="F149" s="184" t="s">
        <v>3136</v>
      </c>
      <c r="G149" s="185" t="s">
        <v>2365</v>
      </c>
      <c r="H149" s="186">
        <v>2</v>
      </c>
      <c r="I149" s="187"/>
      <c r="J149" s="188">
        <f>ROUND(I149*H149,2)</f>
        <v>0</v>
      </c>
      <c r="K149" s="184" t="s">
        <v>2351</v>
      </c>
      <c r="L149" s="39"/>
      <c r="M149" s="189" t="s">
        <v>1</v>
      </c>
      <c r="N149" s="190" t="s">
        <v>40</v>
      </c>
      <c r="O149" s="77"/>
      <c r="P149" s="191">
        <f>O149*H149</f>
        <v>0</v>
      </c>
      <c r="Q149" s="191">
        <v>0</v>
      </c>
      <c r="R149" s="191">
        <f>Q149*H149</f>
        <v>0</v>
      </c>
      <c r="S149" s="191">
        <v>0</v>
      </c>
      <c r="T149" s="192">
        <f>S149*H149</f>
        <v>0</v>
      </c>
      <c r="U149" s="38"/>
      <c r="V149" s="38"/>
      <c r="W149" s="38"/>
      <c r="X149" s="38"/>
      <c r="Y149" s="38"/>
      <c r="Z149" s="38"/>
      <c r="AA149" s="38"/>
      <c r="AB149" s="38"/>
      <c r="AC149" s="38"/>
      <c r="AD149" s="38"/>
      <c r="AE149" s="38"/>
      <c r="AR149" s="193" t="s">
        <v>108</v>
      </c>
      <c r="AT149" s="193" t="s">
        <v>259</v>
      </c>
      <c r="AU149" s="193" t="s">
        <v>82</v>
      </c>
      <c r="AY149" s="19" t="s">
        <v>257</v>
      </c>
      <c r="BE149" s="194">
        <f>IF(N149="základní",J149,0)</f>
        <v>0</v>
      </c>
      <c r="BF149" s="194">
        <f>IF(N149="snížená",J149,0)</f>
        <v>0</v>
      </c>
      <c r="BG149" s="194">
        <f>IF(N149="zákl. přenesená",J149,0)</f>
        <v>0</v>
      </c>
      <c r="BH149" s="194">
        <f>IF(N149="sníž. přenesená",J149,0)</f>
        <v>0</v>
      </c>
      <c r="BI149" s="194">
        <f>IF(N149="nulová",J149,0)</f>
        <v>0</v>
      </c>
      <c r="BJ149" s="19" t="s">
        <v>82</v>
      </c>
      <c r="BK149" s="194">
        <f>ROUND(I149*H149,2)</f>
        <v>0</v>
      </c>
      <c r="BL149" s="19" t="s">
        <v>108</v>
      </c>
      <c r="BM149" s="193" t="s">
        <v>462</v>
      </c>
    </row>
    <row r="150" s="2" customFormat="1">
      <c r="A150" s="38"/>
      <c r="B150" s="39"/>
      <c r="C150" s="38"/>
      <c r="D150" s="196" t="s">
        <v>1062</v>
      </c>
      <c r="E150" s="38"/>
      <c r="F150" s="237" t="s">
        <v>3137</v>
      </c>
      <c r="G150" s="38"/>
      <c r="H150" s="38"/>
      <c r="I150" s="238"/>
      <c r="J150" s="38"/>
      <c r="K150" s="38"/>
      <c r="L150" s="39"/>
      <c r="M150" s="239"/>
      <c r="N150" s="240"/>
      <c r="O150" s="77"/>
      <c r="P150" s="77"/>
      <c r="Q150" s="77"/>
      <c r="R150" s="77"/>
      <c r="S150" s="77"/>
      <c r="T150" s="78"/>
      <c r="U150" s="38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  <c r="AT150" s="19" t="s">
        <v>1062</v>
      </c>
      <c r="AU150" s="19" t="s">
        <v>82</v>
      </c>
    </row>
    <row r="151" s="2" customFormat="1" ht="16.5" customHeight="1">
      <c r="A151" s="38"/>
      <c r="B151" s="181"/>
      <c r="C151" s="182" t="s">
        <v>368</v>
      </c>
      <c r="D151" s="182" t="s">
        <v>259</v>
      </c>
      <c r="E151" s="183" t="s">
        <v>3025</v>
      </c>
      <c r="F151" s="184" t="s">
        <v>3138</v>
      </c>
      <c r="G151" s="185" t="s">
        <v>2365</v>
      </c>
      <c r="H151" s="186">
        <v>4</v>
      </c>
      <c r="I151" s="187"/>
      <c r="J151" s="188">
        <f>ROUND(I151*H151,2)</f>
        <v>0</v>
      </c>
      <c r="K151" s="184" t="s">
        <v>2351</v>
      </c>
      <c r="L151" s="39"/>
      <c r="M151" s="189" t="s">
        <v>1</v>
      </c>
      <c r="N151" s="190" t="s">
        <v>40</v>
      </c>
      <c r="O151" s="77"/>
      <c r="P151" s="191">
        <f>O151*H151</f>
        <v>0</v>
      </c>
      <c r="Q151" s="191">
        <v>0</v>
      </c>
      <c r="R151" s="191">
        <f>Q151*H151</f>
        <v>0</v>
      </c>
      <c r="S151" s="191">
        <v>0</v>
      </c>
      <c r="T151" s="192">
        <f>S151*H151</f>
        <v>0</v>
      </c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  <c r="AR151" s="193" t="s">
        <v>108</v>
      </c>
      <c r="AT151" s="193" t="s">
        <v>259</v>
      </c>
      <c r="AU151" s="193" t="s">
        <v>82</v>
      </c>
      <c r="AY151" s="19" t="s">
        <v>257</v>
      </c>
      <c r="BE151" s="194">
        <f>IF(N151="základní",J151,0)</f>
        <v>0</v>
      </c>
      <c r="BF151" s="194">
        <f>IF(N151="snížená",J151,0)</f>
        <v>0</v>
      </c>
      <c r="BG151" s="194">
        <f>IF(N151="zákl. přenesená",J151,0)</f>
        <v>0</v>
      </c>
      <c r="BH151" s="194">
        <f>IF(N151="sníž. přenesená",J151,0)</f>
        <v>0</v>
      </c>
      <c r="BI151" s="194">
        <f>IF(N151="nulová",J151,0)</f>
        <v>0</v>
      </c>
      <c r="BJ151" s="19" t="s">
        <v>82</v>
      </c>
      <c r="BK151" s="194">
        <f>ROUND(I151*H151,2)</f>
        <v>0</v>
      </c>
      <c r="BL151" s="19" t="s">
        <v>108</v>
      </c>
      <c r="BM151" s="193" t="s">
        <v>476</v>
      </c>
    </row>
    <row r="152" s="2" customFormat="1" ht="16.5" customHeight="1">
      <c r="A152" s="38"/>
      <c r="B152" s="181"/>
      <c r="C152" s="182" t="s">
        <v>374</v>
      </c>
      <c r="D152" s="182" t="s">
        <v>259</v>
      </c>
      <c r="E152" s="183" t="s">
        <v>3027</v>
      </c>
      <c r="F152" s="184" t="s">
        <v>3139</v>
      </c>
      <c r="G152" s="185" t="s">
        <v>2365</v>
      </c>
      <c r="H152" s="186">
        <v>4</v>
      </c>
      <c r="I152" s="187"/>
      <c r="J152" s="188">
        <f>ROUND(I152*H152,2)</f>
        <v>0</v>
      </c>
      <c r="K152" s="184" t="s">
        <v>2351</v>
      </c>
      <c r="L152" s="39"/>
      <c r="M152" s="189" t="s">
        <v>1</v>
      </c>
      <c r="N152" s="190" t="s">
        <v>40</v>
      </c>
      <c r="O152" s="77"/>
      <c r="P152" s="191">
        <f>O152*H152</f>
        <v>0</v>
      </c>
      <c r="Q152" s="191">
        <v>0</v>
      </c>
      <c r="R152" s="191">
        <f>Q152*H152</f>
        <v>0</v>
      </c>
      <c r="S152" s="191">
        <v>0</v>
      </c>
      <c r="T152" s="192">
        <f>S152*H152</f>
        <v>0</v>
      </c>
      <c r="U152" s="38"/>
      <c r="V152" s="38"/>
      <c r="W152" s="38"/>
      <c r="X152" s="38"/>
      <c r="Y152" s="38"/>
      <c r="Z152" s="38"/>
      <c r="AA152" s="38"/>
      <c r="AB152" s="38"/>
      <c r="AC152" s="38"/>
      <c r="AD152" s="38"/>
      <c r="AE152" s="38"/>
      <c r="AR152" s="193" t="s">
        <v>108</v>
      </c>
      <c r="AT152" s="193" t="s">
        <v>259</v>
      </c>
      <c r="AU152" s="193" t="s">
        <v>82</v>
      </c>
      <c r="AY152" s="19" t="s">
        <v>257</v>
      </c>
      <c r="BE152" s="194">
        <f>IF(N152="základní",J152,0)</f>
        <v>0</v>
      </c>
      <c r="BF152" s="194">
        <f>IF(N152="snížená",J152,0)</f>
        <v>0</v>
      </c>
      <c r="BG152" s="194">
        <f>IF(N152="zákl. přenesená",J152,0)</f>
        <v>0</v>
      </c>
      <c r="BH152" s="194">
        <f>IF(N152="sníž. přenesená",J152,0)</f>
        <v>0</v>
      </c>
      <c r="BI152" s="194">
        <f>IF(N152="nulová",J152,0)</f>
        <v>0</v>
      </c>
      <c r="BJ152" s="19" t="s">
        <v>82</v>
      </c>
      <c r="BK152" s="194">
        <f>ROUND(I152*H152,2)</f>
        <v>0</v>
      </c>
      <c r="BL152" s="19" t="s">
        <v>108</v>
      </c>
      <c r="BM152" s="193" t="s">
        <v>490</v>
      </c>
    </row>
    <row r="153" s="2" customFormat="1">
      <c r="A153" s="38"/>
      <c r="B153" s="39"/>
      <c r="C153" s="38"/>
      <c r="D153" s="196" t="s">
        <v>1062</v>
      </c>
      <c r="E153" s="38"/>
      <c r="F153" s="237" t="s">
        <v>3140</v>
      </c>
      <c r="G153" s="38"/>
      <c r="H153" s="38"/>
      <c r="I153" s="238"/>
      <c r="J153" s="38"/>
      <c r="K153" s="38"/>
      <c r="L153" s="39"/>
      <c r="M153" s="239"/>
      <c r="N153" s="240"/>
      <c r="O153" s="77"/>
      <c r="P153" s="77"/>
      <c r="Q153" s="77"/>
      <c r="R153" s="77"/>
      <c r="S153" s="77"/>
      <c r="T153" s="78"/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  <c r="AT153" s="19" t="s">
        <v>1062</v>
      </c>
      <c r="AU153" s="19" t="s">
        <v>82</v>
      </c>
    </row>
    <row r="154" s="2" customFormat="1" ht="24.15" customHeight="1">
      <c r="A154" s="38"/>
      <c r="B154" s="181"/>
      <c r="C154" s="182" t="s">
        <v>379</v>
      </c>
      <c r="D154" s="182" t="s">
        <v>259</v>
      </c>
      <c r="E154" s="183" t="s">
        <v>3054</v>
      </c>
      <c r="F154" s="184" t="s">
        <v>3141</v>
      </c>
      <c r="G154" s="185" t="s">
        <v>2365</v>
      </c>
      <c r="H154" s="186">
        <v>4</v>
      </c>
      <c r="I154" s="187"/>
      <c r="J154" s="188">
        <f>ROUND(I154*H154,2)</f>
        <v>0</v>
      </c>
      <c r="K154" s="184" t="s">
        <v>2351</v>
      </c>
      <c r="L154" s="39"/>
      <c r="M154" s="189" t="s">
        <v>1</v>
      </c>
      <c r="N154" s="190" t="s">
        <v>40</v>
      </c>
      <c r="O154" s="77"/>
      <c r="P154" s="191">
        <f>O154*H154</f>
        <v>0</v>
      </c>
      <c r="Q154" s="191">
        <v>0</v>
      </c>
      <c r="R154" s="191">
        <f>Q154*H154</f>
        <v>0</v>
      </c>
      <c r="S154" s="191">
        <v>0</v>
      </c>
      <c r="T154" s="192">
        <f>S154*H154</f>
        <v>0</v>
      </c>
      <c r="U154" s="38"/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  <c r="AR154" s="193" t="s">
        <v>108</v>
      </c>
      <c r="AT154" s="193" t="s">
        <v>259</v>
      </c>
      <c r="AU154" s="193" t="s">
        <v>82</v>
      </c>
      <c r="AY154" s="19" t="s">
        <v>257</v>
      </c>
      <c r="BE154" s="194">
        <f>IF(N154="základní",J154,0)</f>
        <v>0</v>
      </c>
      <c r="BF154" s="194">
        <f>IF(N154="snížená",J154,0)</f>
        <v>0</v>
      </c>
      <c r="BG154" s="194">
        <f>IF(N154="zákl. přenesená",J154,0)</f>
        <v>0</v>
      </c>
      <c r="BH154" s="194">
        <f>IF(N154="sníž. přenesená",J154,0)</f>
        <v>0</v>
      </c>
      <c r="BI154" s="194">
        <f>IF(N154="nulová",J154,0)</f>
        <v>0</v>
      </c>
      <c r="BJ154" s="19" t="s">
        <v>82</v>
      </c>
      <c r="BK154" s="194">
        <f>ROUND(I154*H154,2)</f>
        <v>0</v>
      </c>
      <c r="BL154" s="19" t="s">
        <v>108</v>
      </c>
      <c r="BM154" s="193" t="s">
        <v>530</v>
      </c>
    </row>
    <row r="155" s="2" customFormat="1" ht="24.15" customHeight="1">
      <c r="A155" s="38"/>
      <c r="B155" s="181"/>
      <c r="C155" s="182" t="s">
        <v>388</v>
      </c>
      <c r="D155" s="182" t="s">
        <v>259</v>
      </c>
      <c r="E155" s="183" t="s">
        <v>3057</v>
      </c>
      <c r="F155" s="184" t="s">
        <v>3142</v>
      </c>
      <c r="G155" s="185" t="s">
        <v>2365</v>
      </c>
      <c r="H155" s="186">
        <v>4</v>
      </c>
      <c r="I155" s="187"/>
      <c r="J155" s="188">
        <f>ROUND(I155*H155,2)</f>
        <v>0</v>
      </c>
      <c r="K155" s="184" t="s">
        <v>2351</v>
      </c>
      <c r="L155" s="39"/>
      <c r="M155" s="189" t="s">
        <v>1</v>
      </c>
      <c r="N155" s="190" t="s">
        <v>40</v>
      </c>
      <c r="O155" s="77"/>
      <c r="P155" s="191">
        <f>O155*H155</f>
        <v>0</v>
      </c>
      <c r="Q155" s="191">
        <v>0</v>
      </c>
      <c r="R155" s="191">
        <f>Q155*H155</f>
        <v>0</v>
      </c>
      <c r="S155" s="191">
        <v>0</v>
      </c>
      <c r="T155" s="192">
        <f>S155*H155</f>
        <v>0</v>
      </c>
      <c r="U155" s="38"/>
      <c r="V155" s="38"/>
      <c r="W155" s="38"/>
      <c r="X155" s="38"/>
      <c r="Y155" s="38"/>
      <c r="Z155" s="38"/>
      <c r="AA155" s="38"/>
      <c r="AB155" s="38"/>
      <c r="AC155" s="38"/>
      <c r="AD155" s="38"/>
      <c r="AE155" s="38"/>
      <c r="AR155" s="193" t="s">
        <v>108</v>
      </c>
      <c r="AT155" s="193" t="s">
        <v>259</v>
      </c>
      <c r="AU155" s="193" t="s">
        <v>82</v>
      </c>
      <c r="AY155" s="19" t="s">
        <v>257</v>
      </c>
      <c r="BE155" s="194">
        <f>IF(N155="základní",J155,0)</f>
        <v>0</v>
      </c>
      <c r="BF155" s="194">
        <f>IF(N155="snížená",J155,0)</f>
        <v>0</v>
      </c>
      <c r="BG155" s="194">
        <f>IF(N155="zákl. přenesená",J155,0)</f>
        <v>0</v>
      </c>
      <c r="BH155" s="194">
        <f>IF(N155="sníž. přenesená",J155,0)</f>
        <v>0</v>
      </c>
      <c r="BI155" s="194">
        <f>IF(N155="nulová",J155,0)</f>
        <v>0</v>
      </c>
      <c r="BJ155" s="19" t="s">
        <v>82</v>
      </c>
      <c r="BK155" s="194">
        <f>ROUND(I155*H155,2)</f>
        <v>0</v>
      </c>
      <c r="BL155" s="19" t="s">
        <v>108</v>
      </c>
      <c r="BM155" s="193" t="s">
        <v>589</v>
      </c>
    </row>
    <row r="156" s="2" customFormat="1">
      <c r="A156" s="38"/>
      <c r="B156" s="39"/>
      <c r="C156" s="38"/>
      <c r="D156" s="196" t="s">
        <v>1062</v>
      </c>
      <c r="E156" s="38"/>
      <c r="F156" s="237" t="s">
        <v>3140</v>
      </c>
      <c r="G156" s="38"/>
      <c r="H156" s="38"/>
      <c r="I156" s="238"/>
      <c r="J156" s="38"/>
      <c r="K156" s="38"/>
      <c r="L156" s="39"/>
      <c r="M156" s="239"/>
      <c r="N156" s="240"/>
      <c r="O156" s="77"/>
      <c r="P156" s="77"/>
      <c r="Q156" s="77"/>
      <c r="R156" s="77"/>
      <c r="S156" s="77"/>
      <c r="T156" s="78"/>
      <c r="U156" s="38"/>
      <c r="V156" s="38"/>
      <c r="W156" s="38"/>
      <c r="X156" s="38"/>
      <c r="Y156" s="38"/>
      <c r="Z156" s="38"/>
      <c r="AA156" s="38"/>
      <c r="AB156" s="38"/>
      <c r="AC156" s="38"/>
      <c r="AD156" s="38"/>
      <c r="AE156" s="38"/>
      <c r="AT156" s="19" t="s">
        <v>1062</v>
      </c>
      <c r="AU156" s="19" t="s">
        <v>82</v>
      </c>
    </row>
    <row r="157" s="2" customFormat="1" ht="21.75" customHeight="1">
      <c r="A157" s="38"/>
      <c r="B157" s="181"/>
      <c r="C157" s="182" t="s">
        <v>7</v>
      </c>
      <c r="D157" s="182" t="s">
        <v>259</v>
      </c>
      <c r="E157" s="183" t="s">
        <v>3059</v>
      </c>
      <c r="F157" s="184" t="s">
        <v>3143</v>
      </c>
      <c r="G157" s="185" t="s">
        <v>422</v>
      </c>
      <c r="H157" s="186">
        <v>411</v>
      </c>
      <c r="I157" s="187"/>
      <c r="J157" s="188">
        <f>ROUND(I157*H157,2)</f>
        <v>0</v>
      </c>
      <c r="K157" s="184" t="s">
        <v>2351</v>
      </c>
      <c r="L157" s="39"/>
      <c r="M157" s="189" t="s">
        <v>1</v>
      </c>
      <c r="N157" s="190" t="s">
        <v>40</v>
      </c>
      <c r="O157" s="77"/>
      <c r="P157" s="191">
        <f>O157*H157</f>
        <v>0</v>
      </c>
      <c r="Q157" s="191">
        <v>0</v>
      </c>
      <c r="R157" s="191">
        <f>Q157*H157</f>
        <v>0</v>
      </c>
      <c r="S157" s="191">
        <v>0</v>
      </c>
      <c r="T157" s="192">
        <f>S157*H157</f>
        <v>0</v>
      </c>
      <c r="U157" s="38"/>
      <c r="V157" s="38"/>
      <c r="W157" s="38"/>
      <c r="X157" s="38"/>
      <c r="Y157" s="38"/>
      <c r="Z157" s="38"/>
      <c r="AA157" s="38"/>
      <c r="AB157" s="38"/>
      <c r="AC157" s="38"/>
      <c r="AD157" s="38"/>
      <c r="AE157" s="38"/>
      <c r="AR157" s="193" t="s">
        <v>108</v>
      </c>
      <c r="AT157" s="193" t="s">
        <v>259</v>
      </c>
      <c r="AU157" s="193" t="s">
        <v>82</v>
      </c>
      <c r="AY157" s="19" t="s">
        <v>257</v>
      </c>
      <c r="BE157" s="194">
        <f>IF(N157="základní",J157,0)</f>
        <v>0</v>
      </c>
      <c r="BF157" s="194">
        <f>IF(N157="snížená",J157,0)</f>
        <v>0</v>
      </c>
      <c r="BG157" s="194">
        <f>IF(N157="zákl. přenesená",J157,0)</f>
        <v>0</v>
      </c>
      <c r="BH157" s="194">
        <f>IF(N157="sníž. přenesená",J157,0)</f>
        <v>0</v>
      </c>
      <c r="BI157" s="194">
        <f>IF(N157="nulová",J157,0)</f>
        <v>0</v>
      </c>
      <c r="BJ157" s="19" t="s">
        <v>82</v>
      </c>
      <c r="BK157" s="194">
        <f>ROUND(I157*H157,2)</f>
        <v>0</v>
      </c>
      <c r="BL157" s="19" t="s">
        <v>108</v>
      </c>
      <c r="BM157" s="193" t="s">
        <v>599</v>
      </c>
    </row>
    <row r="158" s="2" customFormat="1" ht="21.75" customHeight="1">
      <c r="A158" s="38"/>
      <c r="B158" s="181"/>
      <c r="C158" s="182" t="s">
        <v>402</v>
      </c>
      <c r="D158" s="182" t="s">
        <v>259</v>
      </c>
      <c r="E158" s="183" t="s">
        <v>3062</v>
      </c>
      <c r="F158" s="184" t="s">
        <v>3144</v>
      </c>
      <c r="G158" s="185" t="s">
        <v>422</v>
      </c>
      <c r="H158" s="186">
        <v>411</v>
      </c>
      <c r="I158" s="187"/>
      <c r="J158" s="188">
        <f>ROUND(I158*H158,2)</f>
        <v>0</v>
      </c>
      <c r="K158" s="184" t="s">
        <v>2351</v>
      </c>
      <c r="L158" s="39"/>
      <c r="M158" s="189" t="s">
        <v>1</v>
      </c>
      <c r="N158" s="190" t="s">
        <v>40</v>
      </c>
      <c r="O158" s="77"/>
      <c r="P158" s="191">
        <f>O158*H158</f>
        <v>0</v>
      </c>
      <c r="Q158" s="191">
        <v>0</v>
      </c>
      <c r="R158" s="191">
        <f>Q158*H158</f>
        <v>0</v>
      </c>
      <c r="S158" s="191">
        <v>0</v>
      </c>
      <c r="T158" s="192">
        <f>S158*H158</f>
        <v>0</v>
      </c>
      <c r="U158" s="38"/>
      <c r="V158" s="38"/>
      <c r="W158" s="38"/>
      <c r="X158" s="38"/>
      <c r="Y158" s="38"/>
      <c r="Z158" s="38"/>
      <c r="AA158" s="38"/>
      <c r="AB158" s="38"/>
      <c r="AC158" s="38"/>
      <c r="AD158" s="38"/>
      <c r="AE158" s="38"/>
      <c r="AR158" s="193" t="s">
        <v>108</v>
      </c>
      <c r="AT158" s="193" t="s">
        <v>259</v>
      </c>
      <c r="AU158" s="193" t="s">
        <v>82</v>
      </c>
      <c r="AY158" s="19" t="s">
        <v>257</v>
      </c>
      <c r="BE158" s="194">
        <f>IF(N158="základní",J158,0)</f>
        <v>0</v>
      </c>
      <c r="BF158" s="194">
        <f>IF(N158="snížená",J158,0)</f>
        <v>0</v>
      </c>
      <c r="BG158" s="194">
        <f>IF(N158="zákl. přenesená",J158,0)</f>
        <v>0</v>
      </c>
      <c r="BH158" s="194">
        <f>IF(N158="sníž. přenesená",J158,0)</f>
        <v>0</v>
      </c>
      <c r="BI158" s="194">
        <f>IF(N158="nulová",J158,0)</f>
        <v>0</v>
      </c>
      <c r="BJ158" s="19" t="s">
        <v>82</v>
      </c>
      <c r="BK158" s="194">
        <f>ROUND(I158*H158,2)</f>
        <v>0</v>
      </c>
      <c r="BL158" s="19" t="s">
        <v>108</v>
      </c>
      <c r="BM158" s="193" t="s">
        <v>609</v>
      </c>
    </row>
    <row r="159" s="2" customFormat="1">
      <c r="A159" s="38"/>
      <c r="B159" s="39"/>
      <c r="C159" s="38"/>
      <c r="D159" s="196" t="s">
        <v>1062</v>
      </c>
      <c r="E159" s="38"/>
      <c r="F159" s="237" t="s">
        <v>3145</v>
      </c>
      <c r="G159" s="38"/>
      <c r="H159" s="38"/>
      <c r="I159" s="238"/>
      <c r="J159" s="38"/>
      <c r="K159" s="38"/>
      <c r="L159" s="39"/>
      <c r="M159" s="239"/>
      <c r="N159" s="240"/>
      <c r="O159" s="77"/>
      <c r="P159" s="77"/>
      <c r="Q159" s="77"/>
      <c r="R159" s="77"/>
      <c r="S159" s="77"/>
      <c r="T159" s="78"/>
      <c r="U159" s="38"/>
      <c r="V159" s="38"/>
      <c r="W159" s="38"/>
      <c r="X159" s="38"/>
      <c r="Y159" s="38"/>
      <c r="Z159" s="38"/>
      <c r="AA159" s="38"/>
      <c r="AB159" s="38"/>
      <c r="AC159" s="38"/>
      <c r="AD159" s="38"/>
      <c r="AE159" s="38"/>
      <c r="AT159" s="19" t="s">
        <v>1062</v>
      </c>
      <c r="AU159" s="19" t="s">
        <v>82</v>
      </c>
    </row>
    <row r="160" s="2" customFormat="1" ht="24.15" customHeight="1">
      <c r="A160" s="38"/>
      <c r="B160" s="181"/>
      <c r="C160" s="182" t="s">
        <v>406</v>
      </c>
      <c r="D160" s="182" t="s">
        <v>259</v>
      </c>
      <c r="E160" s="183" t="s">
        <v>3064</v>
      </c>
      <c r="F160" s="184" t="s">
        <v>3146</v>
      </c>
      <c r="G160" s="185" t="s">
        <v>2365</v>
      </c>
      <c r="H160" s="186">
        <v>9</v>
      </c>
      <c r="I160" s="187"/>
      <c r="J160" s="188">
        <f>ROUND(I160*H160,2)</f>
        <v>0</v>
      </c>
      <c r="K160" s="184" t="s">
        <v>2351</v>
      </c>
      <c r="L160" s="39"/>
      <c r="M160" s="189" t="s">
        <v>1</v>
      </c>
      <c r="N160" s="190" t="s">
        <v>40</v>
      </c>
      <c r="O160" s="77"/>
      <c r="P160" s="191">
        <f>O160*H160</f>
        <v>0</v>
      </c>
      <c r="Q160" s="191">
        <v>0</v>
      </c>
      <c r="R160" s="191">
        <f>Q160*H160</f>
        <v>0</v>
      </c>
      <c r="S160" s="191">
        <v>0</v>
      </c>
      <c r="T160" s="192">
        <f>S160*H160</f>
        <v>0</v>
      </c>
      <c r="U160" s="38"/>
      <c r="V160" s="38"/>
      <c r="W160" s="38"/>
      <c r="X160" s="38"/>
      <c r="Y160" s="38"/>
      <c r="Z160" s="38"/>
      <c r="AA160" s="38"/>
      <c r="AB160" s="38"/>
      <c r="AC160" s="38"/>
      <c r="AD160" s="38"/>
      <c r="AE160" s="38"/>
      <c r="AR160" s="193" t="s">
        <v>108</v>
      </c>
      <c r="AT160" s="193" t="s">
        <v>259</v>
      </c>
      <c r="AU160" s="193" t="s">
        <v>82</v>
      </c>
      <c r="AY160" s="19" t="s">
        <v>257</v>
      </c>
      <c r="BE160" s="194">
        <f>IF(N160="základní",J160,0)</f>
        <v>0</v>
      </c>
      <c r="BF160" s="194">
        <f>IF(N160="snížená",J160,0)</f>
        <v>0</v>
      </c>
      <c r="BG160" s="194">
        <f>IF(N160="zákl. přenesená",J160,0)</f>
        <v>0</v>
      </c>
      <c r="BH160" s="194">
        <f>IF(N160="sníž. přenesená",J160,0)</f>
        <v>0</v>
      </c>
      <c r="BI160" s="194">
        <f>IF(N160="nulová",J160,0)</f>
        <v>0</v>
      </c>
      <c r="BJ160" s="19" t="s">
        <v>82</v>
      </c>
      <c r="BK160" s="194">
        <f>ROUND(I160*H160,2)</f>
        <v>0</v>
      </c>
      <c r="BL160" s="19" t="s">
        <v>108</v>
      </c>
      <c r="BM160" s="193" t="s">
        <v>622</v>
      </c>
    </row>
    <row r="161" s="2" customFormat="1" ht="24.15" customHeight="1">
      <c r="A161" s="38"/>
      <c r="B161" s="181"/>
      <c r="C161" s="182" t="s">
        <v>413</v>
      </c>
      <c r="D161" s="182" t="s">
        <v>259</v>
      </c>
      <c r="E161" s="183" t="s">
        <v>3067</v>
      </c>
      <c r="F161" s="184" t="s">
        <v>3147</v>
      </c>
      <c r="G161" s="185" t="s">
        <v>2365</v>
      </c>
      <c r="H161" s="186">
        <v>9</v>
      </c>
      <c r="I161" s="187"/>
      <c r="J161" s="188">
        <f>ROUND(I161*H161,2)</f>
        <v>0</v>
      </c>
      <c r="K161" s="184" t="s">
        <v>2351</v>
      </c>
      <c r="L161" s="39"/>
      <c r="M161" s="189" t="s">
        <v>1</v>
      </c>
      <c r="N161" s="190" t="s">
        <v>40</v>
      </c>
      <c r="O161" s="77"/>
      <c r="P161" s="191">
        <f>O161*H161</f>
        <v>0</v>
      </c>
      <c r="Q161" s="191">
        <v>0</v>
      </c>
      <c r="R161" s="191">
        <f>Q161*H161</f>
        <v>0</v>
      </c>
      <c r="S161" s="191">
        <v>0</v>
      </c>
      <c r="T161" s="192">
        <f>S161*H161</f>
        <v>0</v>
      </c>
      <c r="U161" s="38"/>
      <c r="V161" s="38"/>
      <c r="W161" s="38"/>
      <c r="X161" s="38"/>
      <c r="Y161" s="38"/>
      <c r="Z161" s="38"/>
      <c r="AA161" s="38"/>
      <c r="AB161" s="38"/>
      <c r="AC161" s="38"/>
      <c r="AD161" s="38"/>
      <c r="AE161" s="38"/>
      <c r="AR161" s="193" t="s">
        <v>108</v>
      </c>
      <c r="AT161" s="193" t="s">
        <v>259</v>
      </c>
      <c r="AU161" s="193" t="s">
        <v>82</v>
      </c>
      <c r="AY161" s="19" t="s">
        <v>257</v>
      </c>
      <c r="BE161" s="194">
        <f>IF(N161="základní",J161,0)</f>
        <v>0</v>
      </c>
      <c r="BF161" s="194">
        <f>IF(N161="snížená",J161,0)</f>
        <v>0</v>
      </c>
      <c r="BG161" s="194">
        <f>IF(N161="zákl. přenesená",J161,0)</f>
        <v>0</v>
      </c>
      <c r="BH161" s="194">
        <f>IF(N161="sníž. přenesená",J161,0)</f>
        <v>0</v>
      </c>
      <c r="BI161" s="194">
        <f>IF(N161="nulová",J161,0)</f>
        <v>0</v>
      </c>
      <c r="BJ161" s="19" t="s">
        <v>82</v>
      </c>
      <c r="BK161" s="194">
        <f>ROUND(I161*H161,2)</f>
        <v>0</v>
      </c>
      <c r="BL161" s="19" t="s">
        <v>108</v>
      </c>
      <c r="BM161" s="193" t="s">
        <v>647</v>
      </c>
    </row>
    <row r="162" s="2" customFormat="1">
      <c r="A162" s="38"/>
      <c r="B162" s="39"/>
      <c r="C162" s="38"/>
      <c r="D162" s="196" t="s">
        <v>1062</v>
      </c>
      <c r="E162" s="38"/>
      <c r="F162" s="237" t="s">
        <v>3148</v>
      </c>
      <c r="G162" s="38"/>
      <c r="H162" s="38"/>
      <c r="I162" s="238"/>
      <c r="J162" s="38"/>
      <c r="K162" s="38"/>
      <c r="L162" s="39"/>
      <c r="M162" s="239"/>
      <c r="N162" s="240"/>
      <c r="O162" s="77"/>
      <c r="P162" s="77"/>
      <c r="Q162" s="77"/>
      <c r="R162" s="77"/>
      <c r="S162" s="77"/>
      <c r="T162" s="78"/>
      <c r="U162" s="38"/>
      <c r="V162" s="38"/>
      <c r="W162" s="38"/>
      <c r="X162" s="38"/>
      <c r="Y162" s="38"/>
      <c r="Z162" s="38"/>
      <c r="AA162" s="38"/>
      <c r="AB162" s="38"/>
      <c r="AC162" s="38"/>
      <c r="AD162" s="38"/>
      <c r="AE162" s="38"/>
      <c r="AT162" s="19" t="s">
        <v>1062</v>
      </c>
      <c r="AU162" s="19" t="s">
        <v>82</v>
      </c>
    </row>
    <row r="163" s="2" customFormat="1" ht="24.15" customHeight="1">
      <c r="A163" s="38"/>
      <c r="B163" s="181"/>
      <c r="C163" s="182" t="s">
        <v>419</v>
      </c>
      <c r="D163" s="182" t="s">
        <v>259</v>
      </c>
      <c r="E163" s="183" t="s">
        <v>3070</v>
      </c>
      <c r="F163" s="184" t="s">
        <v>3149</v>
      </c>
      <c r="G163" s="185" t="s">
        <v>2365</v>
      </c>
      <c r="H163" s="186">
        <v>4</v>
      </c>
      <c r="I163" s="187"/>
      <c r="J163" s="188">
        <f>ROUND(I163*H163,2)</f>
        <v>0</v>
      </c>
      <c r="K163" s="184" t="s">
        <v>2351</v>
      </c>
      <c r="L163" s="39"/>
      <c r="M163" s="189" t="s">
        <v>1</v>
      </c>
      <c r="N163" s="190" t="s">
        <v>40</v>
      </c>
      <c r="O163" s="77"/>
      <c r="P163" s="191">
        <f>O163*H163</f>
        <v>0</v>
      </c>
      <c r="Q163" s="191">
        <v>0</v>
      </c>
      <c r="R163" s="191">
        <f>Q163*H163</f>
        <v>0</v>
      </c>
      <c r="S163" s="191">
        <v>0</v>
      </c>
      <c r="T163" s="192">
        <f>S163*H163</f>
        <v>0</v>
      </c>
      <c r="U163" s="38"/>
      <c r="V163" s="38"/>
      <c r="W163" s="38"/>
      <c r="X163" s="38"/>
      <c r="Y163" s="38"/>
      <c r="Z163" s="38"/>
      <c r="AA163" s="38"/>
      <c r="AB163" s="38"/>
      <c r="AC163" s="38"/>
      <c r="AD163" s="38"/>
      <c r="AE163" s="38"/>
      <c r="AR163" s="193" t="s">
        <v>108</v>
      </c>
      <c r="AT163" s="193" t="s">
        <v>259</v>
      </c>
      <c r="AU163" s="193" t="s">
        <v>82</v>
      </c>
      <c r="AY163" s="19" t="s">
        <v>257</v>
      </c>
      <c r="BE163" s="194">
        <f>IF(N163="základní",J163,0)</f>
        <v>0</v>
      </c>
      <c r="BF163" s="194">
        <f>IF(N163="snížená",J163,0)</f>
        <v>0</v>
      </c>
      <c r="BG163" s="194">
        <f>IF(N163="zákl. přenesená",J163,0)</f>
        <v>0</v>
      </c>
      <c r="BH163" s="194">
        <f>IF(N163="sníž. přenesená",J163,0)</f>
        <v>0</v>
      </c>
      <c r="BI163" s="194">
        <f>IF(N163="nulová",J163,0)</f>
        <v>0</v>
      </c>
      <c r="BJ163" s="19" t="s">
        <v>82</v>
      </c>
      <c r="BK163" s="194">
        <f>ROUND(I163*H163,2)</f>
        <v>0</v>
      </c>
      <c r="BL163" s="19" t="s">
        <v>108</v>
      </c>
      <c r="BM163" s="193" t="s">
        <v>659</v>
      </c>
    </row>
    <row r="164" s="2" customFormat="1" ht="24.15" customHeight="1">
      <c r="A164" s="38"/>
      <c r="B164" s="181"/>
      <c r="C164" s="182" t="s">
        <v>427</v>
      </c>
      <c r="D164" s="182" t="s">
        <v>259</v>
      </c>
      <c r="E164" s="183" t="s">
        <v>3073</v>
      </c>
      <c r="F164" s="184" t="s">
        <v>3150</v>
      </c>
      <c r="G164" s="185" t="s">
        <v>2365</v>
      </c>
      <c r="H164" s="186">
        <v>4</v>
      </c>
      <c r="I164" s="187"/>
      <c r="J164" s="188">
        <f>ROUND(I164*H164,2)</f>
        <v>0</v>
      </c>
      <c r="K164" s="184" t="s">
        <v>2351</v>
      </c>
      <c r="L164" s="39"/>
      <c r="M164" s="189" t="s">
        <v>1</v>
      </c>
      <c r="N164" s="190" t="s">
        <v>40</v>
      </c>
      <c r="O164" s="77"/>
      <c r="P164" s="191">
        <f>O164*H164</f>
        <v>0</v>
      </c>
      <c r="Q164" s="191">
        <v>0</v>
      </c>
      <c r="R164" s="191">
        <f>Q164*H164</f>
        <v>0</v>
      </c>
      <c r="S164" s="191">
        <v>0</v>
      </c>
      <c r="T164" s="192">
        <f>S164*H164</f>
        <v>0</v>
      </c>
      <c r="U164" s="38"/>
      <c r="V164" s="38"/>
      <c r="W164" s="38"/>
      <c r="X164" s="38"/>
      <c r="Y164" s="38"/>
      <c r="Z164" s="38"/>
      <c r="AA164" s="38"/>
      <c r="AB164" s="38"/>
      <c r="AC164" s="38"/>
      <c r="AD164" s="38"/>
      <c r="AE164" s="38"/>
      <c r="AR164" s="193" t="s">
        <v>108</v>
      </c>
      <c r="AT164" s="193" t="s">
        <v>259</v>
      </c>
      <c r="AU164" s="193" t="s">
        <v>82</v>
      </c>
      <c r="AY164" s="19" t="s">
        <v>257</v>
      </c>
      <c r="BE164" s="194">
        <f>IF(N164="základní",J164,0)</f>
        <v>0</v>
      </c>
      <c r="BF164" s="194">
        <f>IF(N164="snížená",J164,0)</f>
        <v>0</v>
      </c>
      <c r="BG164" s="194">
        <f>IF(N164="zákl. přenesená",J164,0)</f>
        <v>0</v>
      </c>
      <c r="BH164" s="194">
        <f>IF(N164="sníž. přenesená",J164,0)</f>
        <v>0</v>
      </c>
      <c r="BI164" s="194">
        <f>IF(N164="nulová",J164,0)</f>
        <v>0</v>
      </c>
      <c r="BJ164" s="19" t="s">
        <v>82</v>
      </c>
      <c r="BK164" s="194">
        <f>ROUND(I164*H164,2)</f>
        <v>0</v>
      </c>
      <c r="BL164" s="19" t="s">
        <v>108</v>
      </c>
      <c r="BM164" s="193" t="s">
        <v>671</v>
      </c>
    </row>
    <row r="165" s="2" customFormat="1">
      <c r="A165" s="38"/>
      <c r="B165" s="39"/>
      <c r="C165" s="38"/>
      <c r="D165" s="196" t="s">
        <v>1062</v>
      </c>
      <c r="E165" s="38"/>
      <c r="F165" s="237" t="s">
        <v>3151</v>
      </c>
      <c r="G165" s="38"/>
      <c r="H165" s="38"/>
      <c r="I165" s="238"/>
      <c r="J165" s="38"/>
      <c r="K165" s="38"/>
      <c r="L165" s="39"/>
      <c r="M165" s="239"/>
      <c r="N165" s="240"/>
      <c r="O165" s="77"/>
      <c r="P165" s="77"/>
      <c r="Q165" s="77"/>
      <c r="R165" s="77"/>
      <c r="S165" s="77"/>
      <c r="T165" s="78"/>
      <c r="U165" s="38"/>
      <c r="V165" s="38"/>
      <c r="W165" s="38"/>
      <c r="X165" s="38"/>
      <c r="Y165" s="38"/>
      <c r="Z165" s="38"/>
      <c r="AA165" s="38"/>
      <c r="AB165" s="38"/>
      <c r="AC165" s="38"/>
      <c r="AD165" s="38"/>
      <c r="AE165" s="38"/>
      <c r="AT165" s="19" t="s">
        <v>1062</v>
      </c>
      <c r="AU165" s="19" t="s">
        <v>82</v>
      </c>
    </row>
    <row r="166" s="2" customFormat="1" ht="24.15" customHeight="1">
      <c r="A166" s="38"/>
      <c r="B166" s="181"/>
      <c r="C166" s="182" t="s">
        <v>433</v>
      </c>
      <c r="D166" s="182" t="s">
        <v>259</v>
      </c>
      <c r="E166" s="183" t="s">
        <v>3075</v>
      </c>
      <c r="F166" s="184" t="s">
        <v>3058</v>
      </c>
      <c r="G166" s="185" t="s">
        <v>2365</v>
      </c>
      <c r="H166" s="186">
        <v>72</v>
      </c>
      <c r="I166" s="187"/>
      <c r="J166" s="188">
        <f>ROUND(I166*H166,2)</f>
        <v>0</v>
      </c>
      <c r="K166" s="184" t="s">
        <v>2351</v>
      </c>
      <c r="L166" s="39"/>
      <c r="M166" s="189" t="s">
        <v>1</v>
      </c>
      <c r="N166" s="190" t="s">
        <v>40</v>
      </c>
      <c r="O166" s="77"/>
      <c r="P166" s="191">
        <f>O166*H166</f>
        <v>0</v>
      </c>
      <c r="Q166" s="191">
        <v>0</v>
      </c>
      <c r="R166" s="191">
        <f>Q166*H166</f>
        <v>0</v>
      </c>
      <c r="S166" s="191">
        <v>0</v>
      </c>
      <c r="T166" s="192">
        <f>S166*H166</f>
        <v>0</v>
      </c>
      <c r="U166" s="38"/>
      <c r="V166" s="38"/>
      <c r="W166" s="38"/>
      <c r="X166" s="38"/>
      <c r="Y166" s="38"/>
      <c r="Z166" s="38"/>
      <c r="AA166" s="38"/>
      <c r="AB166" s="38"/>
      <c r="AC166" s="38"/>
      <c r="AD166" s="38"/>
      <c r="AE166" s="38"/>
      <c r="AR166" s="193" t="s">
        <v>108</v>
      </c>
      <c r="AT166" s="193" t="s">
        <v>259</v>
      </c>
      <c r="AU166" s="193" t="s">
        <v>82</v>
      </c>
      <c r="AY166" s="19" t="s">
        <v>257</v>
      </c>
      <c r="BE166" s="194">
        <f>IF(N166="základní",J166,0)</f>
        <v>0</v>
      </c>
      <c r="BF166" s="194">
        <f>IF(N166="snížená",J166,0)</f>
        <v>0</v>
      </c>
      <c r="BG166" s="194">
        <f>IF(N166="zákl. přenesená",J166,0)</f>
        <v>0</v>
      </c>
      <c r="BH166" s="194">
        <f>IF(N166="sníž. přenesená",J166,0)</f>
        <v>0</v>
      </c>
      <c r="BI166" s="194">
        <f>IF(N166="nulová",J166,0)</f>
        <v>0</v>
      </c>
      <c r="BJ166" s="19" t="s">
        <v>82</v>
      </c>
      <c r="BK166" s="194">
        <f>ROUND(I166*H166,2)</f>
        <v>0</v>
      </c>
      <c r="BL166" s="19" t="s">
        <v>108</v>
      </c>
      <c r="BM166" s="193" t="s">
        <v>682</v>
      </c>
    </row>
    <row r="167" s="2" customFormat="1" ht="24.15" customHeight="1">
      <c r="A167" s="38"/>
      <c r="B167" s="181"/>
      <c r="C167" s="182" t="s">
        <v>439</v>
      </c>
      <c r="D167" s="182" t="s">
        <v>259</v>
      </c>
      <c r="E167" s="183" t="s">
        <v>3077</v>
      </c>
      <c r="F167" s="184" t="s">
        <v>3060</v>
      </c>
      <c r="G167" s="185" t="s">
        <v>2365</v>
      </c>
      <c r="H167" s="186">
        <v>72</v>
      </c>
      <c r="I167" s="187"/>
      <c r="J167" s="188">
        <f>ROUND(I167*H167,2)</f>
        <v>0</v>
      </c>
      <c r="K167" s="184" t="s">
        <v>2351</v>
      </c>
      <c r="L167" s="39"/>
      <c r="M167" s="189" t="s">
        <v>1</v>
      </c>
      <c r="N167" s="190" t="s">
        <v>40</v>
      </c>
      <c r="O167" s="77"/>
      <c r="P167" s="191">
        <f>O167*H167</f>
        <v>0</v>
      </c>
      <c r="Q167" s="191">
        <v>0</v>
      </c>
      <c r="R167" s="191">
        <f>Q167*H167</f>
        <v>0</v>
      </c>
      <c r="S167" s="191">
        <v>0</v>
      </c>
      <c r="T167" s="192">
        <f>S167*H167</f>
        <v>0</v>
      </c>
      <c r="U167" s="38"/>
      <c r="V167" s="38"/>
      <c r="W167" s="38"/>
      <c r="X167" s="38"/>
      <c r="Y167" s="38"/>
      <c r="Z167" s="38"/>
      <c r="AA167" s="38"/>
      <c r="AB167" s="38"/>
      <c r="AC167" s="38"/>
      <c r="AD167" s="38"/>
      <c r="AE167" s="38"/>
      <c r="AR167" s="193" t="s">
        <v>108</v>
      </c>
      <c r="AT167" s="193" t="s">
        <v>259</v>
      </c>
      <c r="AU167" s="193" t="s">
        <v>82</v>
      </c>
      <c r="AY167" s="19" t="s">
        <v>257</v>
      </c>
      <c r="BE167" s="194">
        <f>IF(N167="základní",J167,0)</f>
        <v>0</v>
      </c>
      <c r="BF167" s="194">
        <f>IF(N167="snížená",J167,0)</f>
        <v>0</v>
      </c>
      <c r="BG167" s="194">
        <f>IF(N167="zákl. přenesená",J167,0)</f>
        <v>0</v>
      </c>
      <c r="BH167" s="194">
        <f>IF(N167="sníž. přenesená",J167,0)</f>
        <v>0</v>
      </c>
      <c r="BI167" s="194">
        <f>IF(N167="nulová",J167,0)</f>
        <v>0</v>
      </c>
      <c r="BJ167" s="19" t="s">
        <v>82</v>
      </c>
      <c r="BK167" s="194">
        <f>ROUND(I167*H167,2)</f>
        <v>0</v>
      </c>
      <c r="BL167" s="19" t="s">
        <v>108</v>
      </c>
      <c r="BM167" s="193" t="s">
        <v>692</v>
      </c>
    </row>
    <row r="168" s="2" customFormat="1">
      <c r="A168" s="38"/>
      <c r="B168" s="39"/>
      <c r="C168" s="38"/>
      <c r="D168" s="196" t="s">
        <v>1062</v>
      </c>
      <c r="E168" s="38"/>
      <c r="F168" s="237" t="s">
        <v>3152</v>
      </c>
      <c r="G168" s="38"/>
      <c r="H168" s="38"/>
      <c r="I168" s="238"/>
      <c r="J168" s="38"/>
      <c r="K168" s="38"/>
      <c r="L168" s="39"/>
      <c r="M168" s="239"/>
      <c r="N168" s="240"/>
      <c r="O168" s="77"/>
      <c r="P168" s="77"/>
      <c r="Q168" s="77"/>
      <c r="R168" s="77"/>
      <c r="S168" s="77"/>
      <c r="T168" s="78"/>
      <c r="U168" s="38"/>
      <c r="V168" s="38"/>
      <c r="W168" s="38"/>
      <c r="X168" s="38"/>
      <c r="Y168" s="38"/>
      <c r="Z168" s="38"/>
      <c r="AA168" s="38"/>
      <c r="AB168" s="38"/>
      <c r="AC168" s="38"/>
      <c r="AD168" s="38"/>
      <c r="AE168" s="38"/>
      <c r="AT168" s="19" t="s">
        <v>1062</v>
      </c>
      <c r="AU168" s="19" t="s">
        <v>82</v>
      </c>
    </row>
    <row r="169" s="2" customFormat="1" ht="24.15" customHeight="1">
      <c r="A169" s="38"/>
      <c r="B169" s="181"/>
      <c r="C169" s="182" t="s">
        <v>443</v>
      </c>
      <c r="D169" s="182" t="s">
        <v>259</v>
      </c>
      <c r="E169" s="183" t="s">
        <v>3079</v>
      </c>
      <c r="F169" s="184" t="s">
        <v>3063</v>
      </c>
      <c r="G169" s="185" t="s">
        <v>422</v>
      </c>
      <c r="H169" s="186">
        <v>48</v>
      </c>
      <c r="I169" s="187"/>
      <c r="J169" s="188">
        <f>ROUND(I169*H169,2)</f>
        <v>0</v>
      </c>
      <c r="K169" s="184" t="s">
        <v>2351</v>
      </c>
      <c r="L169" s="39"/>
      <c r="M169" s="189" t="s">
        <v>1</v>
      </c>
      <c r="N169" s="190" t="s">
        <v>40</v>
      </c>
      <c r="O169" s="77"/>
      <c r="P169" s="191">
        <f>O169*H169</f>
        <v>0</v>
      </c>
      <c r="Q169" s="191">
        <v>0</v>
      </c>
      <c r="R169" s="191">
        <f>Q169*H169</f>
        <v>0</v>
      </c>
      <c r="S169" s="191">
        <v>0</v>
      </c>
      <c r="T169" s="192">
        <f>S169*H169</f>
        <v>0</v>
      </c>
      <c r="U169" s="38"/>
      <c r="V169" s="38"/>
      <c r="W169" s="38"/>
      <c r="X169" s="38"/>
      <c r="Y169" s="38"/>
      <c r="Z169" s="38"/>
      <c r="AA169" s="38"/>
      <c r="AB169" s="38"/>
      <c r="AC169" s="38"/>
      <c r="AD169" s="38"/>
      <c r="AE169" s="38"/>
      <c r="AR169" s="193" t="s">
        <v>108</v>
      </c>
      <c r="AT169" s="193" t="s">
        <v>259</v>
      </c>
      <c r="AU169" s="193" t="s">
        <v>82</v>
      </c>
      <c r="AY169" s="19" t="s">
        <v>257</v>
      </c>
      <c r="BE169" s="194">
        <f>IF(N169="základní",J169,0)</f>
        <v>0</v>
      </c>
      <c r="BF169" s="194">
        <f>IF(N169="snížená",J169,0)</f>
        <v>0</v>
      </c>
      <c r="BG169" s="194">
        <f>IF(N169="zákl. přenesená",J169,0)</f>
        <v>0</v>
      </c>
      <c r="BH169" s="194">
        <f>IF(N169="sníž. přenesená",J169,0)</f>
        <v>0</v>
      </c>
      <c r="BI169" s="194">
        <f>IF(N169="nulová",J169,0)</f>
        <v>0</v>
      </c>
      <c r="BJ169" s="19" t="s">
        <v>82</v>
      </c>
      <c r="BK169" s="194">
        <f>ROUND(I169*H169,2)</f>
        <v>0</v>
      </c>
      <c r="BL169" s="19" t="s">
        <v>108</v>
      </c>
      <c r="BM169" s="193" t="s">
        <v>711</v>
      </c>
    </row>
    <row r="170" s="2" customFormat="1" ht="24.15" customHeight="1">
      <c r="A170" s="38"/>
      <c r="B170" s="181"/>
      <c r="C170" s="182" t="s">
        <v>450</v>
      </c>
      <c r="D170" s="182" t="s">
        <v>259</v>
      </c>
      <c r="E170" s="183" t="s">
        <v>3082</v>
      </c>
      <c r="F170" s="184" t="s">
        <v>3065</v>
      </c>
      <c r="G170" s="185" t="s">
        <v>422</v>
      </c>
      <c r="H170" s="186">
        <v>48</v>
      </c>
      <c r="I170" s="187"/>
      <c r="J170" s="188">
        <f>ROUND(I170*H170,2)</f>
        <v>0</v>
      </c>
      <c r="K170" s="184" t="s">
        <v>2351</v>
      </c>
      <c r="L170" s="39"/>
      <c r="M170" s="189" t="s">
        <v>1</v>
      </c>
      <c r="N170" s="190" t="s">
        <v>40</v>
      </c>
      <c r="O170" s="77"/>
      <c r="P170" s="191">
        <f>O170*H170</f>
        <v>0</v>
      </c>
      <c r="Q170" s="191">
        <v>0</v>
      </c>
      <c r="R170" s="191">
        <f>Q170*H170</f>
        <v>0</v>
      </c>
      <c r="S170" s="191">
        <v>0</v>
      </c>
      <c r="T170" s="192">
        <f>S170*H170</f>
        <v>0</v>
      </c>
      <c r="U170" s="38"/>
      <c r="V170" s="38"/>
      <c r="W170" s="38"/>
      <c r="X170" s="38"/>
      <c r="Y170" s="38"/>
      <c r="Z170" s="38"/>
      <c r="AA170" s="38"/>
      <c r="AB170" s="38"/>
      <c r="AC170" s="38"/>
      <c r="AD170" s="38"/>
      <c r="AE170" s="38"/>
      <c r="AR170" s="193" t="s">
        <v>108</v>
      </c>
      <c r="AT170" s="193" t="s">
        <v>259</v>
      </c>
      <c r="AU170" s="193" t="s">
        <v>82</v>
      </c>
      <c r="AY170" s="19" t="s">
        <v>257</v>
      </c>
      <c r="BE170" s="194">
        <f>IF(N170="základní",J170,0)</f>
        <v>0</v>
      </c>
      <c r="BF170" s="194">
        <f>IF(N170="snížená",J170,0)</f>
        <v>0</v>
      </c>
      <c r="BG170" s="194">
        <f>IF(N170="zákl. přenesená",J170,0)</f>
        <v>0</v>
      </c>
      <c r="BH170" s="194">
        <f>IF(N170="sníž. přenesená",J170,0)</f>
        <v>0</v>
      </c>
      <c r="BI170" s="194">
        <f>IF(N170="nulová",J170,0)</f>
        <v>0</v>
      </c>
      <c r="BJ170" s="19" t="s">
        <v>82</v>
      </c>
      <c r="BK170" s="194">
        <f>ROUND(I170*H170,2)</f>
        <v>0</v>
      </c>
      <c r="BL170" s="19" t="s">
        <v>108</v>
      </c>
      <c r="BM170" s="193" t="s">
        <v>727</v>
      </c>
    </row>
    <row r="171" s="2" customFormat="1">
      <c r="A171" s="38"/>
      <c r="B171" s="39"/>
      <c r="C171" s="38"/>
      <c r="D171" s="196" t="s">
        <v>1062</v>
      </c>
      <c r="E171" s="38"/>
      <c r="F171" s="237" t="s">
        <v>3153</v>
      </c>
      <c r="G171" s="38"/>
      <c r="H171" s="38"/>
      <c r="I171" s="238"/>
      <c r="J171" s="38"/>
      <c r="K171" s="38"/>
      <c r="L171" s="39"/>
      <c r="M171" s="239"/>
      <c r="N171" s="240"/>
      <c r="O171" s="77"/>
      <c r="P171" s="77"/>
      <c r="Q171" s="77"/>
      <c r="R171" s="77"/>
      <c r="S171" s="77"/>
      <c r="T171" s="78"/>
      <c r="U171" s="38"/>
      <c r="V171" s="38"/>
      <c r="W171" s="38"/>
      <c r="X171" s="38"/>
      <c r="Y171" s="38"/>
      <c r="Z171" s="38"/>
      <c r="AA171" s="38"/>
      <c r="AB171" s="38"/>
      <c r="AC171" s="38"/>
      <c r="AD171" s="38"/>
      <c r="AE171" s="38"/>
      <c r="AT171" s="19" t="s">
        <v>1062</v>
      </c>
      <c r="AU171" s="19" t="s">
        <v>82</v>
      </c>
    </row>
    <row r="172" s="2" customFormat="1" ht="16.5" customHeight="1">
      <c r="A172" s="38"/>
      <c r="B172" s="181"/>
      <c r="C172" s="182" t="s">
        <v>455</v>
      </c>
      <c r="D172" s="182" t="s">
        <v>259</v>
      </c>
      <c r="E172" s="183" t="s">
        <v>3083</v>
      </c>
      <c r="F172" s="184" t="s">
        <v>3071</v>
      </c>
      <c r="G172" s="185" t="s">
        <v>2365</v>
      </c>
      <c r="H172" s="186">
        <v>3</v>
      </c>
      <c r="I172" s="187"/>
      <c r="J172" s="188">
        <f>ROUND(I172*H172,2)</f>
        <v>0</v>
      </c>
      <c r="K172" s="184" t="s">
        <v>2351</v>
      </c>
      <c r="L172" s="39"/>
      <c r="M172" s="189" t="s">
        <v>1</v>
      </c>
      <c r="N172" s="190" t="s">
        <v>40</v>
      </c>
      <c r="O172" s="77"/>
      <c r="P172" s="191">
        <f>O172*H172</f>
        <v>0</v>
      </c>
      <c r="Q172" s="191">
        <v>0</v>
      </c>
      <c r="R172" s="191">
        <f>Q172*H172</f>
        <v>0</v>
      </c>
      <c r="S172" s="191">
        <v>0</v>
      </c>
      <c r="T172" s="192">
        <f>S172*H172</f>
        <v>0</v>
      </c>
      <c r="U172" s="38"/>
      <c r="V172" s="38"/>
      <c r="W172" s="38"/>
      <c r="X172" s="38"/>
      <c r="Y172" s="38"/>
      <c r="Z172" s="38"/>
      <c r="AA172" s="38"/>
      <c r="AB172" s="38"/>
      <c r="AC172" s="38"/>
      <c r="AD172" s="38"/>
      <c r="AE172" s="38"/>
      <c r="AR172" s="193" t="s">
        <v>108</v>
      </c>
      <c r="AT172" s="193" t="s">
        <v>259</v>
      </c>
      <c r="AU172" s="193" t="s">
        <v>82</v>
      </c>
      <c r="AY172" s="19" t="s">
        <v>257</v>
      </c>
      <c r="BE172" s="194">
        <f>IF(N172="základní",J172,0)</f>
        <v>0</v>
      </c>
      <c r="BF172" s="194">
        <f>IF(N172="snížená",J172,0)</f>
        <v>0</v>
      </c>
      <c r="BG172" s="194">
        <f>IF(N172="zákl. přenesená",J172,0)</f>
        <v>0</v>
      </c>
      <c r="BH172" s="194">
        <f>IF(N172="sníž. přenesená",J172,0)</f>
        <v>0</v>
      </c>
      <c r="BI172" s="194">
        <f>IF(N172="nulová",J172,0)</f>
        <v>0</v>
      </c>
      <c r="BJ172" s="19" t="s">
        <v>82</v>
      </c>
      <c r="BK172" s="194">
        <f>ROUND(I172*H172,2)</f>
        <v>0</v>
      </c>
      <c r="BL172" s="19" t="s">
        <v>108</v>
      </c>
      <c r="BM172" s="193" t="s">
        <v>740</v>
      </c>
    </row>
    <row r="173" s="2" customFormat="1">
      <c r="A173" s="38"/>
      <c r="B173" s="39"/>
      <c r="C173" s="38"/>
      <c r="D173" s="196" t="s">
        <v>1062</v>
      </c>
      <c r="E173" s="38"/>
      <c r="F173" s="237" t="s">
        <v>3125</v>
      </c>
      <c r="G173" s="38"/>
      <c r="H173" s="38"/>
      <c r="I173" s="238"/>
      <c r="J173" s="38"/>
      <c r="K173" s="38"/>
      <c r="L173" s="39"/>
      <c r="M173" s="239"/>
      <c r="N173" s="240"/>
      <c r="O173" s="77"/>
      <c r="P173" s="77"/>
      <c r="Q173" s="77"/>
      <c r="R173" s="77"/>
      <c r="S173" s="77"/>
      <c r="T173" s="78"/>
      <c r="U173" s="38"/>
      <c r="V173" s="38"/>
      <c r="W173" s="38"/>
      <c r="X173" s="38"/>
      <c r="Y173" s="38"/>
      <c r="Z173" s="38"/>
      <c r="AA173" s="38"/>
      <c r="AB173" s="38"/>
      <c r="AC173" s="38"/>
      <c r="AD173" s="38"/>
      <c r="AE173" s="38"/>
      <c r="AT173" s="19" t="s">
        <v>1062</v>
      </c>
      <c r="AU173" s="19" t="s">
        <v>82</v>
      </c>
    </row>
    <row r="174" s="2" customFormat="1" ht="24.15" customHeight="1">
      <c r="A174" s="38"/>
      <c r="B174" s="181"/>
      <c r="C174" s="182" t="s">
        <v>462</v>
      </c>
      <c r="D174" s="182" t="s">
        <v>259</v>
      </c>
      <c r="E174" s="183" t="s">
        <v>3086</v>
      </c>
      <c r="F174" s="184" t="s">
        <v>3078</v>
      </c>
      <c r="G174" s="185" t="s">
        <v>416</v>
      </c>
      <c r="H174" s="186">
        <v>1</v>
      </c>
      <c r="I174" s="187"/>
      <c r="J174" s="188">
        <f>ROUND(I174*H174,2)</f>
        <v>0</v>
      </c>
      <c r="K174" s="184" t="s">
        <v>2351</v>
      </c>
      <c r="L174" s="39"/>
      <c r="M174" s="189" t="s">
        <v>1</v>
      </c>
      <c r="N174" s="190" t="s">
        <v>40</v>
      </c>
      <c r="O174" s="77"/>
      <c r="P174" s="191">
        <f>O174*H174</f>
        <v>0</v>
      </c>
      <c r="Q174" s="191">
        <v>0</v>
      </c>
      <c r="R174" s="191">
        <f>Q174*H174</f>
        <v>0</v>
      </c>
      <c r="S174" s="191">
        <v>0</v>
      </c>
      <c r="T174" s="192">
        <f>S174*H174</f>
        <v>0</v>
      </c>
      <c r="U174" s="38"/>
      <c r="V174" s="38"/>
      <c r="W174" s="38"/>
      <c r="X174" s="38"/>
      <c r="Y174" s="38"/>
      <c r="Z174" s="38"/>
      <c r="AA174" s="38"/>
      <c r="AB174" s="38"/>
      <c r="AC174" s="38"/>
      <c r="AD174" s="38"/>
      <c r="AE174" s="38"/>
      <c r="AR174" s="193" t="s">
        <v>108</v>
      </c>
      <c r="AT174" s="193" t="s">
        <v>259</v>
      </c>
      <c r="AU174" s="193" t="s">
        <v>82</v>
      </c>
      <c r="AY174" s="19" t="s">
        <v>257</v>
      </c>
      <c r="BE174" s="194">
        <f>IF(N174="základní",J174,0)</f>
        <v>0</v>
      </c>
      <c r="BF174" s="194">
        <f>IF(N174="snížená",J174,0)</f>
        <v>0</v>
      </c>
      <c r="BG174" s="194">
        <f>IF(N174="zákl. přenesená",J174,0)</f>
        <v>0</v>
      </c>
      <c r="BH174" s="194">
        <f>IF(N174="sníž. přenesená",J174,0)</f>
        <v>0</v>
      </c>
      <c r="BI174" s="194">
        <f>IF(N174="nulová",J174,0)</f>
        <v>0</v>
      </c>
      <c r="BJ174" s="19" t="s">
        <v>82</v>
      </c>
      <c r="BK174" s="194">
        <f>ROUND(I174*H174,2)</f>
        <v>0</v>
      </c>
      <c r="BL174" s="19" t="s">
        <v>108</v>
      </c>
      <c r="BM174" s="193" t="s">
        <v>751</v>
      </c>
    </row>
    <row r="175" s="2" customFormat="1" ht="24.15" customHeight="1">
      <c r="A175" s="38"/>
      <c r="B175" s="181"/>
      <c r="C175" s="182" t="s">
        <v>468</v>
      </c>
      <c r="D175" s="182" t="s">
        <v>259</v>
      </c>
      <c r="E175" s="183" t="s">
        <v>3089</v>
      </c>
      <c r="F175" s="184" t="s">
        <v>3080</v>
      </c>
      <c r="G175" s="185" t="s">
        <v>416</v>
      </c>
      <c r="H175" s="186">
        <v>1</v>
      </c>
      <c r="I175" s="187"/>
      <c r="J175" s="188">
        <f>ROUND(I175*H175,2)</f>
        <v>0</v>
      </c>
      <c r="K175" s="184" t="s">
        <v>2351</v>
      </c>
      <c r="L175" s="39"/>
      <c r="M175" s="189" t="s">
        <v>1</v>
      </c>
      <c r="N175" s="190" t="s">
        <v>40</v>
      </c>
      <c r="O175" s="77"/>
      <c r="P175" s="191">
        <f>O175*H175</f>
        <v>0</v>
      </c>
      <c r="Q175" s="191">
        <v>0</v>
      </c>
      <c r="R175" s="191">
        <f>Q175*H175</f>
        <v>0</v>
      </c>
      <c r="S175" s="191">
        <v>0</v>
      </c>
      <c r="T175" s="192">
        <f>S175*H175</f>
        <v>0</v>
      </c>
      <c r="U175" s="38"/>
      <c r="V175" s="38"/>
      <c r="W175" s="38"/>
      <c r="X175" s="38"/>
      <c r="Y175" s="38"/>
      <c r="Z175" s="38"/>
      <c r="AA175" s="38"/>
      <c r="AB175" s="38"/>
      <c r="AC175" s="38"/>
      <c r="AD175" s="38"/>
      <c r="AE175" s="38"/>
      <c r="AR175" s="193" t="s">
        <v>108</v>
      </c>
      <c r="AT175" s="193" t="s">
        <v>259</v>
      </c>
      <c r="AU175" s="193" t="s">
        <v>82</v>
      </c>
      <c r="AY175" s="19" t="s">
        <v>257</v>
      </c>
      <c r="BE175" s="194">
        <f>IF(N175="základní",J175,0)</f>
        <v>0</v>
      </c>
      <c r="BF175" s="194">
        <f>IF(N175="snížená",J175,0)</f>
        <v>0</v>
      </c>
      <c r="BG175" s="194">
        <f>IF(N175="zákl. přenesená",J175,0)</f>
        <v>0</v>
      </c>
      <c r="BH175" s="194">
        <f>IF(N175="sníž. přenesená",J175,0)</f>
        <v>0</v>
      </c>
      <c r="BI175" s="194">
        <f>IF(N175="nulová",J175,0)</f>
        <v>0</v>
      </c>
      <c r="BJ175" s="19" t="s">
        <v>82</v>
      </c>
      <c r="BK175" s="194">
        <f>ROUND(I175*H175,2)</f>
        <v>0</v>
      </c>
      <c r="BL175" s="19" t="s">
        <v>108</v>
      </c>
      <c r="BM175" s="193" t="s">
        <v>763</v>
      </c>
    </row>
    <row r="176" s="2" customFormat="1">
      <c r="A176" s="38"/>
      <c r="B176" s="39"/>
      <c r="C176" s="38"/>
      <c r="D176" s="196" t="s">
        <v>1062</v>
      </c>
      <c r="E176" s="38"/>
      <c r="F176" s="237" t="s">
        <v>3154</v>
      </c>
      <c r="G176" s="38"/>
      <c r="H176" s="38"/>
      <c r="I176" s="238"/>
      <c r="J176" s="38"/>
      <c r="K176" s="38"/>
      <c r="L176" s="39"/>
      <c r="M176" s="239"/>
      <c r="N176" s="240"/>
      <c r="O176" s="77"/>
      <c r="P176" s="77"/>
      <c r="Q176" s="77"/>
      <c r="R176" s="77"/>
      <c r="S176" s="77"/>
      <c r="T176" s="78"/>
      <c r="U176" s="38"/>
      <c r="V176" s="38"/>
      <c r="W176" s="38"/>
      <c r="X176" s="38"/>
      <c r="Y176" s="38"/>
      <c r="Z176" s="38"/>
      <c r="AA176" s="38"/>
      <c r="AB176" s="38"/>
      <c r="AC176" s="38"/>
      <c r="AD176" s="38"/>
      <c r="AE176" s="38"/>
      <c r="AT176" s="19" t="s">
        <v>1062</v>
      </c>
      <c r="AU176" s="19" t="s">
        <v>82</v>
      </c>
    </row>
    <row r="177" s="2" customFormat="1" ht="33" customHeight="1">
      <c r="A177" s="38"/>
      <c r="B177" s="181"/>
      <c r="C177" s="182" t="s">
        <v>476</v>
      </c>
      <c r="D177" s="182" t="s">
        <v>259</v>
      </c>
      <c r="E177" s="183" t="s">
        <v>3090</v>
      </c>
      <c r="F177" s="184" t="s">
        <v>3155</v>
      </c>
      <c r="G177" s="185" t="s">
        <v>416</v>
      </c>
      <c r="H177" s="186">
        <v>1</v>
      </c>
      <c r="I177" s="187"/>
      <c r="J177" s="188">
        <f>ROUND(I177*H177,2)</f>
        <v>0</v>
      </c>
      <c r="K177" s="184" t="s">
        <v>2351</v>
      </c>
      <c r="L177" s="39"/>
      <c r="M177" s="189" t="s">
        <v>1</v>
      </c>
      <c r="N177" s="190" t="s">
        <v>40</v>
      </c>
      <c r="O177" s="77"/>
      <c r="P177" s="191">
        <f>O177*H177</f>
        <v>0</v>
      </c>
      <c r="Q177" s="191">
        <v>0</v>
      </c>
      <c r="R177" s="191">
        <f>Q177*H177</f>
        <v>0</v>
      </c>
      <c r="S177" s="191">
        <v>0</v>
      </c>
      <c r="T177" s="192">
        <f>S177*H177</f>
        <v>0</v>
      </c>
      <c r="U177" s="38"/>
      <c r="V177" s="38"/>
      <c r="W177" s="38"/>
      <c r="X177" s="38"/>
      <c r="Y177" s="38"/>
      <c r="Z177" s="38"/>
      <c r="AA177" s="38"/>
      <c r="AB177" s="38"/>
      <c r="AC177" s="38"/>
      <c r="AD177" s="38"/>
      <c r="AE177" s="38"/>
      <c r="AR177" s="193" t="s">
        <v>108</v>
      </c>
      <c r="AT177" s="193" t="s">
        <v>259</v>
      </c>
      <c r="AU177" s="193" t="s">
        <v>82</v>
      </c>
      <c r="AY177" s="19" t="s">
        <v>257</v>
      </c>
      <c r="BE177" s="194">
        <f>IF(N177="základní",J177,0)</f>
        <v>0</v>
      </c>
      <c r="BF177" s="194">
        <f>IF(N177="snížená",J177,0)</f>
        <v>0</v>
      </c>
      <c r="BG177" s="194">
        <f>IF(N177="zákl. přenesená",J177,0)</f>
        <v>0</v>
      </c>
      <c r="BH177" s="194">
        <f>IF(N177="sníž. přenesená",J177,0)</f>
        <v>0</v>
      </c>
      <c r="BI177" s="194">
        <f>IF(N177="nulová",J177,0)</f>
        <v>0</v>
      </c>
      <c r="BJ177" s="19" t="s">
        <v>82</v>
      </c>
      <c r="BK177" s="194">
        <f>ROUND(I177*H177,2)</f>
        <v>0</v>
      </c>
      <c r="BL177" s="19" t="s">
        <v>108</v>
      </c>
      <c r="BM177" s="193" t="s">
        <v>771</v>
      </c>
    </row>
    <row r="178" s="2" customFormat="1">
      <c r="A178" s="38"/>
      <c r="B178" s="39"/>
      <c r="C178" s="38"/>
      <c r="D178" s="196" t="s">
        <v>1062</v>
      </c>
      <c r="E178" s="38"/>
      <c r="F178" s="237" t="s">
        <v>3154</v>
      </c>
      <c r="G178" s="38"/>
      <c r="H178" s="38"/>
      <c r="I178" s="238"/>
      <c r="J178" s="38"/>
      <c r="K178" s="38"/>
      <c r="L178" s="39"/>
      <c r="M178" s="239"/>
      <c r="N178" s="240"/>
      <c r="O178" s="77"/>
      <c r="P178" s="77"/>
      <c r="Q178" s="77"/>
      <c r="R178" s="77"/>
      <c r="S178" s="77"/>
      <c r="T178" s="78"/>
      <c r="U178" s="38"/>
      <c r="V178" s="38"/>
      <c r="W178" s="38"/>
      <c r="X178" s="38"/>
      <c r="Y178" s="38"/>
      <c r="Z178" s="38"/>
      <c r="AA178" s="38"/>
      <c r="AB178" s="38"/>
      <c r="AC178" s="38"/>
      <c r="AD178" s="38"/>
      <c r="AE178" s="38"/>
      <c r="AT178" s="19" t="s">
        <v>1062</v>
      </c>
      <c r="AU178" s="19" t="s">
        <v>82</v>
      </c>
    </row>
    <row r="179" s="2" customFormat="1" ht="16.5" customHeight="1">
      <c r="A179" s="38"/>
      <c r="B179" s="181"/>
      <c r="C179" s="182" t="s">
        <v>484</v>
      </c>
      <c r="D179" s="182" t="s">
        <v>259</v>
      </c>
      <c r="E179" s="183" t="s">
        <v>3092</v>
      </c>
      <c r="F179" s="184" t="s">
        <v>3156</v>
      </c>
      <c r="G179" s="185" t="s">
        <v>2505</v>
      </c>
      <c r="H179" s="186">
        <v>5</v>
      </c>
      <c r="I179" s="187"/>
      <c r="J179" s="188">
        <f>ROUND(I179*H179,2)</f>
        <v>0</v>
      </c>
      <c r="K179" s="184" t="s">
        <v>2351</v>
      </c>
      <c r="L179" s="39"/>
      <c r="M179" s="189" t="s">
        <v>1</v>
      </c>
      <c r="N179" s="190" t="s">
        <v>40</v>
      </c>
      <c r="O179" s="77"/>
      <c r="P179" s="191">
        <f>O179*H179</f>
        <v>0</v>
      </c>
      <c r="Q179" s="191">
        <v>0</v>
      </c>
      <c r="R179" s="191">
        <f>Q179*H179</f>
        <v>0</v>
      </c>
      <c r="S179" s="191">
        <v>0</v>
      </c>
      <c r="T179" s="192">
        <f>S179*H179</f>
        <v>0</v>
      </c>
      <c r="U179" s="38"/>
      <c r="V179" s="38"/>
      <c r="W179" s="38"/>
      <c r="X179" s="38"/>
      <c r="Y179" s="38"/>
      <c r="Z179" s="38"/>
      <c r="AA179" s="38"/>
      <c r="AB179" s="38"/>
      <c r="AC179" s="38"/>
      <c r="AD179" s="38"/>
      <c r="AE179" s="38"/>
      <c r="AR179" s="193" t="s">
        <v>108</v>
      </c>
      <c r="AT179" s="193" t="s">
        <v>259</v>
      </c>
      <c r="AU179" s="193" t="s">
        <v>82</v>
      </c>
      <c r="AY179" s="19" t="s">
        <v>257</v>
      </c>
      <c r="BE179" s="194">
        <f>IF(N179="základní",J179,0)</f>
        <v>0</v>
      </c>
      <c r="BF179" s="194">
        <f>IF(N179="snížená",J179,0)</f>
        <v>0</v>
      </c>
      <c r="BG179" s="194">
        <f>IF(N179="zákl. přenesená",J179,0)</f>
        <v>0</v>
      </c>
      <c r="BH179" s="194">
        <f>IF(N179="sníž. přenesená",J179,0)</f>
        <v>0</v>
      </c>
      <c r="BI179" s="194">
        <f>IF(N179="nulová",J179,0)</f>
        <v>0</v>
      </c>
      <c r="BJ179" s="19" t="s">
        <v>82</v>
      </c>
      <c r="BK179" s="194">
        <f>ROUND(I179*H179,2)</f>
        <v>0</v>
      </c>
      <c r="BL179" s="19" t="s">
        <v>108</v>
      </c>
      <c r="BM179" s="193" t="s">
        <v>783</v>
      </c>
    </row>
    <row r="180" s="2" customFormat="1">
      <c r="A180" s="38"/>
      <c r="B180" s="39"/>
      <c r="C180" s="38"/>
      <c r="D180" s="196" t="s">
        <v>1062</v>
      </c>
      <c r="E180" s="38"/>
      <c r="F180" s="237" t="s">
        <v>3157</v>
      </c>
      <c r="G180" s="38"/>
      <c r="H180" s="38"/>
      <c r="I180" s="238"/>
      <c r="J180" s="38"/>
      <c r="K180" s="38"/>
      <c r="L180" s="39"/>
      <c r="M180" s="239"/>
      <c r="N180" s="240"/>
      <c r="O180" s="77"/>
      <c r="P180" s="77"/>
      <c r="Q180" s="77"/>
      <c r="R180" s="77"/>
      <c r="S180" s="77"/>
      <c r="T180" s="78"/>
      <c r="U180" s="38"/>
      <c r="V180" s="38"/>
      <c r="W180" s="38"/>
      <c r="X180" s="38"/>
      <c r="Y180" s="38"/>
      <c r="Z180" s="38"/>
      <c r="AA180" s="38"/>
      <c r="AB180" s="38"/>
      <c r="AC180" s="38"/>
      <c r="AD180" s="38"/>
      <c r="AE180" s="38"/>
      <c r="AT180" s="19" t="s">
        <v>1062</v>
      </c>
      <c r="AU180" s="19" t="s">
        <v>82</v>
      </c>
    </row>
    <row r="181" s="2" customFormat="1" ht="16.5" customHeight="1">
      <c r="A181" s="38"/>
      <c r="B181" s="181"/>
      <c r="C181" s="182" t="s">
        <v>490</v>
      </c>
      <c r="D181" s="182" t="s">
        <v>259</v>
      </c>
      <c r="E181" s="183" t="s">
        <v>3093</v>
      </c>
      <c r="F181" s="184" t="s">
        <v>3158</v>
      </c>
      <c r="G181" s="185" t="s">
        <v>2505</v>
      </c>
      <c r="H181" s="186">
        <v>5</v>
      </c>
      <c r="I181" s="187"/>
      <c r="J181" s="188">
        <f>ROUND(I181*H181,2)</f>
        <v>0</v>
      </c>
      <c r="K181" s="184" t="s">
        <v>2351</v>
      </c>
      <c r="L181" s="39"/>
      <c r="M181" s="189" t="s">
        <v>1</v>
      </c>
      <c r="N181" s="190" t="s">
        <v>40</v>
      </c>
      <c r="O181" s="77"/>
      <c r="P181" s="191">
        <f>O181*H181</f>
        <v>0</v>
      </c>
      <c r="Q181" s="191">
        <v>0</v>
      </c>
      <c r="R181" s="191">
        <f>Q181*H181</f>
        <v>0</v>
      </c>
      <c r="S181" s="191">
        <v>0</v>
      </c>
      <c r="T181" s="192">
        <f>S181*H181</f>
        <v>0</v>
      </c>
      <c r="U181" s="38"/>
      <c r="V181" s="38"/>
      <c r="W181" s="38"/>
      <c r="X181" s="38"/>
      <c r="Y181" s="38"/>
      <c r="Z181" s="38"/>
      <c r="AA181" s="38"/>
      <c r="AB181" s="38"/>
      <c r="AC181" s="38"/>
      <c r="AD181" s="38"/>
      <c r="AE181" s="38"/>
      <c r="AR181" s="193" t="s">
        <v>108</v>
      </c>
      <c r="AT181" s="193" t="s">
        <v>259</v>
      </c>
      <c r="AU181" s="193" t="s">
        <v>82</v>
      </c>
      <c r="AY181" s="19" t="s">
        <v>257</v>
      </c>
      <c r="BE181" s="194">
        <f>IF(N181="základní",J181,0)</f>
        <v>0</v>
      </c>
      <c r="BF181" s="194">
        <f>IF(N181="snížená",J181,0)</f>
        <v>0</v>
      </c>
      <c r="BG181" s="194">
        <f>IF(N181="zákl. přenesená",J181,0)</f>
        <v>0</v>
      </c>
      <c r="BH181" s="194">
        <f>IF(N181="sníž. přenesená",J181,0)</f>
        <v>0</v>
      </c>
      <c r="BI181" s="194">
        <f>IF(N181="nulová",J181,0)</f>
        <v>0</v>
      </c>
      <c r="BJ181" s="19" t="s">
        <v>82</v>
      </c>
      <c r="BK181" s="194">
        <f>ROUND(I181*H181,2)</f>
        <v>0</v>
      </c>
      <c r="BL181" s="19" t="s">
        <v>108</v>
      </c>
      <c r="BM181" s="193" t="s">
        <v>796</v>
      </c>
    </row>
    <row r="182" s="2" customFormat="1">
      <c r="A182" s="38"/>
      <c r="B182" s="39"/>
      <c r="C182" s="38"/>
      <c r="D182" s="196" t="s">
        <v>1062</v>
      </c>
      <c r="E182" s="38"/>
      <c r="F182" s="237" t="s">
        <v>3157</v>
      </c>
      <c r="G182" s="38"/>
      <c r="H182" s="38"/>
      <c r="I182" s="238"/>
      <c r="J182" s="38"/>
      <c r="K182" s="38"/>
      <c r="L182" s="39"/>
      <c r="M182" s="239"/>
      <c r="N182" s="240"/>
      <c r="O182" s="77"/>
      <c r="P182" s="77"/>
      <c r="Q182" s="77"/>
      <c r="R182" s="77"/>
      <c r="S182" s="77"/>
      <c r="T182" s="78"/>
      <c r="U182" s="38"/>
      <c r="V182" s="38"/>
      <c r="W182" s="38"/>
      <c r="X182" s="38"/>
      <c r="Y182" s="38"/>
      <c r="Z182" s="38"/>
      <c r="AA182" s="38"/>
      <c r="AB182" s="38"/>
      <c r="AC182" s="38"/>
      <c r="AD182" s="38"/>
      <c r="AE182" s="38"/>
      <c r="AT182" s="19" t="s">
        <v>1062</v>
      </c>
      <c r="AU182" s="19" t="s">
        <v>82</v>
      </c>
    </row>
    <row r="183" s="2" customFormat="1" ht="16.5" customHeight="1">
      <c r="A183" s="38"/>
      <c r="B183" s="181"/>
      <c r="C183" s="182" t="s">
        <v>496</v>
      </c>
      <c r="D183" s="182" t="s">
        <v>259</v>
      </c>
      <c r="E183" s="183" t="s">
        <v>3159</v>
      </c>
      <c r="F183" s="184" t="s">
        <v>3160</v>
      </c>
      <c r="G183" s="185" t="s">
        <v>2505</v>
      </c>
      <c r="H183" s="186">
        <v>6</v>
      </c>
      <c r="I183" s="187"/>
      <c r="J183" s="188">
        <f>ROUND(I183*H183,2)</f>
        <v>0</v>
      </c>
      <c r="K183" s="184" t="s">
        <v>2351</v>
      </c>
      <c r="L183" s="39"/>
      <c r="M183" s="189" t="s">
        <v>1</v>
      </c>
      <c r="N183" s="190" t="s">
        <v>40</v>
      </c>
      <c r="O183" s="77"/>
      <c r="P183" s="191">
        <f>O183*H183</f>
        <v>0</v>
      </c>
      <c r="Q183" s="191">
        <v>0</v>
      </c>
      <c r="R183" s="191">
        <f>Q183*H183</f>
        <v>0</v>
      </c>
      <c r="S183" s="191">
        <v>0</v>
      </c>
      <c r="T183" s="192">
        <f>S183*H183</f>
        <v>0</v>
      </c>
      <c r="U183" s="38"/>
      <c r="V183" s="38"/>
      <c r="W183" s="38"/>
      <c r="X183" s="38"/>
      <c r="Y183" s="38"/>
      <c r="Z183" s="38"/>
      <c r="AA183" s="38"/>
      <c r="AB183" s="38"/>
      <c r="AC183" s="38"/>
      <c r="AD183" s="38"/>
      <c r="AE183" s="38"/>
      <c r="AR183" s="193" t="s">
        <v>108</v>
      </c>
      <c r="AT183" s="193" t="s">
        <v>259</v>
      </c>
      <c r="AU183" s="193" t="s">
        <v>82</v>
      </c>
      <c r="AY183" s="19" t="s">
        <v>257</v>
      </c>
      <c r="BE183" s="194">
        <f>IF(N183="základní",J183,0)</f>
        <v>0</v>
      </c>
      <c r="BF183" s="194">
        <f>IF(N183="snížená",J183,0)</f>
        <v>0</v>
      </c>
      <c r="BG183" s="194">
        <f>IF(N183="zákl. přenesená",J183,0)</f>
        <v>0</v>
      </c>
      <c r="BH183" s="194">
        <f>IF(N183="sníž. přenesená",J183,0)</f>
        <v>0</v>
      </c>
      <c r="BI183" s="194">
        <f>IF(N183="nulová",J183,0)</f>
        <v>0</v>
      </c>
      <c r="BJ183" s="19" t="s">
        <v>82</v>
      </c>
      <c r="BK183" s="194">
        <f>ROUND(I183*H183,2)</f>
        <v>0</v>
      </c>
      <c r="BL183" s="19" t="s">
        <v>108</v>
      </c>
      <c r="BM183" s="193" t="s">
        <v>804</v>
      </c>
    </row>
    <row r="184" s="2" customFormat="1">
      <c r="A184" s="38"/>
      <c r="B184" s="39"/>
      <c r="C184" s="38"/>
      <c r="D184" s="196" t="s">
        <v>1062</v>
      </c>
      <c r="E184" s="38"/>
      <c r="F184" s="237" t="s">
        <v>3161</v>
      </c>
      <c r="G184" s="38"/>
      <c r="H184" s="38"/>
      <c r="I184" s="238"/>
      <c r="J184" s="38"/>
      <c r="K184" s="38"/>
      <c r="L184" s="39"/>
      <c r="M184" s="239"/>
      <c r="N184" s="240"/>
      <c r="O184" s="77"/>
      <c r="P184" s="77"/>
      <c r="Q184" s="77"/>
      <c r="R184" s="77"/>
      <c r="S184" s="77"/>
      <c r="T184" s="78"/>
      <c r="U184" s="38"/>
      <c r="V184" s="38"/>
      <c r="W184" s="38"/>
      <c r="X184" s="38"/>
      <c r="Y184" s="38"/>
      <c r="Z184" s="38"/>
      <c r="AA184" s="38"/>
      <c r="AB184" s="38"/>
      <c r="AC184" s="38"/>
      <c r="AD184" s="38"/>
      <c r="AE184" s="38"/>
      <c r="AT184" s="19" t="s">
        <v>1062</v>
      </c>
      <c r="AU184" s="19" t="s">
        <v>82</v>
      </c>
    </row>
    <row r="185" s="2" customFormat="1" ht="21.75" customHeight="1">
      <c r="A185" s="38"/>
      <c r="B185" s="181"/>
      <c r="C185" s="182" t="s">
        <v>530</v>
      </c>
      <c r="D185" s="182" t="s">
        <v>259</v>
      </c>
      <c r="E185" s="183" t="s">
        <v>3162</v>
      </c>
      <c r="F185" s="184" t="s">
        <v>3022</v>
      </c>
      <c r="G185" s="185" t="s">
        <v>2365</v>
      </c>
      <c r="H185" s="186">
        <v>1</v>
      </c>
      <c r="I185" s="187"/>
      <c r="J185" s="188">
        <f>ROUND(I185*H185,2)</f>
        <v>0</v>
      </c>
      <c r="K185" s="184" t="s">
        <v>2351</v>
      </c>
      <c r="L185" s="39"/>
      <c r="M185" s="189" t="s">
        <v>1</v>
      </c>
      <c r="N185" s="190" t="s">
        <v>40</v>
      </c>
      <c r="O185" s="77"/>
      <c r="P185" s="191">
        <f>O185*H185</f>
        <v>0</v>
      </c>
      <c r="Q185" s="191">
        <v>0</v>
      </c>
      <c r="R185" s="191">
        <f>Q185*H185</f>
        <v>0</v>
      </c>
      <c r="S185" s="191">
        <v>0</v>
      </c>
      <c r="T185" s="192">
        <f>S185*H185</f>
        <v>0</v>
      </c>
      <c r="U185" s="38"/>
      <c r="V185" s="38"/>
      <c r="W185" s="38"/>
      <c r="X185" s="38"/>
      <c r="Y185" s="38"/>
      <c r="Z185" s="38"/>
      <c r="AA185" s="38"/>
      <c r="AB185" s="38"/>
      <c r="AC185" s="38"/>
      <c r="AD185" s="38"/>
      <c r="AE185" s="38"/>
      <c r="AR185" s="193" t="s">
        <v>108</v>
      </c>
      <c r="AT185" s="193" t="s">
        <v>259</v>
      </c>
      <c r="AU185" s="193" t="s">
        <v>82</v>
      </c>
      <c r="AY185" s="19" t="s">
        <v>257</v>
      </c>
      <c r="BE185" s="194">
        <f>IF(N185="základní",J185,0)</f>
        <v>0</v>
      </c>
      <c r="BF185" s="194">
        <f>IF(N185="snížená",J185,0)</f>
        <v>0</v>
      </c>
      <c r="BG185" s="194">
        <f>IF(N185="zákl. přenesená",J185,0)</f>
        <v>0</v>
      </c>
      <c r="BH185" s="194">
        <f>IF(N185="sníž. přenesená",J185,0)</f>
        <v>0</v>
      </c>
      <c r="BI185" s="194">
        <f>IF(N185="nulová",J185,0)</f>
        <v>0</v>
      </c>
      <c r="BJ185" s="19" t="s">
        <v>82</v>
      </c>
      <c r="BK185" s="194">
        <f>ROUND(I185*H185,2)</f>
        <v>0</v>
      </c>
      <c r="BL185" s="19" t="s">
        <v>108</v>
      </c>
      <c r="BM185" s="193" t="s">
        <v>813</v>
      </c>
    </row>
    <row r="186" s="2" customFormat="1">
      <c r="A186" s="38"/>
      <c r="B186" s="39"/>
      <c r="C186" s="38"/>
      <c r="D186" s="196" t="s">
        <v>1062</v>
      </c>
      <c r="E186" s="38"/>
      <c r="F186" s="237" t="s">
        <v>3154</v>
      </c>
      <c r="G186" s="38"/>
      <c r="H186" s="38"/>
      <c r="I186" s="238"/>
      <c r="J186" s="38"/>
      <c r="K186" s="38"/>
      <c r="L186" s="39"/>
      <c r="M186" s="239"/>
      <c r="N186" s="240"/>
      <c r="O186" s="77"/>
      <c r="P186" s="77"/>
      <c r="Q186" s="77"/>
      <c r="R186" s="77"/>
      <c r="S186" s="77"/>
      <c r="T186" s="78"/>
      <c r="U186" s="38"/>
      <c r="V186" s="38"/>
      <c r="W186" s="38"/>
      <c r="X186" s="38"/>
      <c r="Y186" s="38"/>
      <c r="Z186" s="38"/>
      <c r="AA186" s="38"/>
      <c r="AB186" s="38"/>
      <c r="AC186" s="38"/>
      <c r="AD186" s="38"/>
      <c r="AE186" s="38"/>
      <c r="AT186" s="19" t="s">
        <v>1062</v>
      </c>
      <c r="AU186" s="19" t="s">
        <v>82</v>
      </c>
    </row>
    <row r="187" s="2" customFormat="1" ht="16.5" customHeight="1">
      <c r="A187" s="38"/>
      <c r="B187" s="181"/>
      <c r="C187" s="182" t="s">
        <v>545</v>
      </c>
      <c r="D187" s="182" t="s">
        <v>259</v>
      </c>
      <c r="E187" s="183" t="s">
        <v>3163</v>
      </c>
      <c r="F187" s="184" t="s">
        <v>3024</v>
      </c>
      <c r="G187" s="185" t="s">
        <v>2505</v>
      </c>
      <c r="H187" s="186">
        <v>4</v>
      </c>
      <c r="I187" s="187"/>
      <c r="J187" s="188">
        <f>ROUND(I187*H187,2)</f>
        <v>0</v>
      </c>
      <c r="K187" s="184" t="s">
        <v>2351</v>
      </c>
      <c r="L187" s="39"/>
      <c r="M187" s="189" t="s">
        <v>1</v>
      </c>
      <c r="N187" s="190" t="s">
        <v>40</v>
      </c>
      <c r="O187" s="77"/>
      <c r="P187" s="191">
        <f>O187*H187</f>
        <v>0</v>
      </c>
      <c r="Q187" s="191">
        <v>0</v>
      </c>
      <c r="R187" s="191">
        <f>Q187*H187</f>
        <v>0</v>
      </c>
      <c r="S187" s="191">
        <v>0</v>
      </c>
      <c r="T187" s="192">
        <f>S187*H187</f>
        <v>0</v>
      </c>
      <c r="U187" s="38"/>
      <c r="V187" s="38"/>
      <c r="W187" s="38"/>
      <c r="X187" s="38"/>
      <c r="Y187" s="38"/>
      <c r="Z187" s="38"/>
      <c r="AA187" s="38"/>
      <c r="AB187" s="38"/>
      <c r="AC187" s="38"/>
      <c r="AD187" s="38"/>
      <c r="AE187" s="38"/>
      <c r="AR187" s="193" t="s">
        <v>108</v>
      </c>
      <c r="AT187" s="193" t="s">
        <v>259</v>
      </c>
      <c r="AU187" s="193" t="s">
        <v>82</v>
      </c>
      <c r="AY187" s="19" t="s">
        <v>257</v>
      </c>
      <c r="BE187" s="194">
        <f>IF(N187="základní",J187,0)</f>
        <v>0</v>
      </c>
      <c r="BF187" s="194">
        <f>IF(N187="snížená",J187,0)</f>
        <v>0</v>
      </c>
      <c r="BG187" s="194">
        <f>IF(N187="zákl. přenesená",J187,0)</f>
        <v>0</v>
      </c>
      <c r="BH187" s="194">
        <f>IF(N187="sníž. přenesená",J187,0)</f>
        <v>0</v>
      </c>
      <c r="BI187" s="194">
        <f>IF(N187="nulová",J187,0)</f>
        <v>0</v>
      </c>
      <c r="BJ187" s="19" t="s">
        <v>82</v>
      </c>
      <c r="BK187" s="194">
        <f>ROUND(I187*H187,2)</f>
        <v>0</v>
      </c>
      <c r="BL187" s="19" t="s">
        <v>108</v>
      </c>
      <c r="BM187" s="193" t="s">
        <v>822</v>
      </c>
    </row>
    <row r="188" s="2" customFormat="1">
      <c r="A188" s="38"/>
      <c r="B188" s="39"/>
      <c r="C188" s="38"/>
      <c r="D188" s="196" t="s">
        <v>1062</v>
      </c>
      <c r="E188" s="38"/>
      <c r="F188" s="237" t="s">
        <v>3140</v>
      </c>
      <c r="G188" s="38"/>
      <c r="H188" s="38"/>
      <c r="I188" s="238"/>
      <c r="J188" s="38"/>
      <c r="K188" s="38"/>
      <c r="L188" s="39"/>
      <c r="M188" s="239"/>
      <c r="N188" s="240"/>
      <c r="O188" s="77"/>
      <c r="P188" s="77"/>
      <c r="Q188" s="77"/>
      <c r="R188" s="77"/>
      <c r="S188" s="77"/>
      <c r="T188" s="78"/>
      <c r="U188" s="38"/>
      <c r="V188" s="38"/>
      <c r="W188" s="38"/>
      <c r="X188" s="38"/>
      <c r="Y188" s="38"/>
      <c r="Z188" s="38"/>
      <c r="AA188" s="38"/>
      <c r="AB188" s="38"/>
      <c r="AC188" s="38"/>
      <c r="AD188" s="38"/>
      <c r="AE188" s="38"/>
      <c r="AT188" s="19" t="s">
        <v>1062</v>
      </c>
      <c r="AU188" s="19" t="s">
        <v>82</v>
      </c>
    </row>
    <row r="189" s="2" customFormat="1" ht="16.5" customHeight="1">
      <c r="A189" s="38"/>
      <c r="B189" s="181"/>
      <c r="C189" s="182" t="s">
        <v>589</v>
      </c>
      <c r="D189" s="182" t="s">
        <v>259</v>
      </c>
      <c r="E189" s="183" t="s">
        <v>3164</v>
      </c>
      <c r="F189" s="184" t="s">
        <v>3165</v>
      </c>
      <c r="G189" s="185" t="s">
        <v>2365</v>
      </c>
      <c r="H189" s="186">
        <v>1</v>
      </c>
      <c r="I189" s="187"/>
      <c r="J189" s="188">
        <f>ROUND(I189*H189,2)</f>
        <v>0</v>
      </c>
      <c r="K189" s="184" t="s">
        <v>2351</v>
      </c>
      <c r="L189" s="39"/>
      <c r="M189" s="189" t="s">
        <v>1</v>
      </c>
      <c r="N189" s="190" t="s">
        <v>40</v>
      </c>
      <c r="O189" s="77"/>
      <c r="P189" s="191">
        <f>O189*H189</f>
        <v>0</v>
      </c>
      <c r="Q189" s="191">
        <v>0</v>
      </c>
      <c r="R189" s="191">
        <f>Q189*H189</f>
        <v>0</v>
      </c>
      <c r="S189" s="191">
        <v>0</v>
      </c>
      <c r="T189" s="192">
        <f>S189*H189</f>
        <v>0</v>
      </c>
      <c r="U189" s="38"/>
      <c r="V189" s="38"/>
      <c r="W189" s="38"/>
      <c r="X189" s="38"/>
      <c r="Y189" s="38"/>
      <c r="Z189" s="38"/>
      <c r="AA189" s="38"/>
      <c r="AB189" s="38"/>
      <c r="AC189" s="38"/>
      <c r="AD189" s="38"/>
      <c r="AE189" s="38"/>
      <c r="AR189" s="193" t="s">
        <v>108</v>
      </c>
      <c r="AT189" s="193" t="s">
        <v>259</v>
      </c>
      <c r="AU189" s="193" t="s">
        <v>82</v>
      </c>
      <c r="AY189" s="19" t="s">
        <v>257</v>
      </c>
      <c r="BE189" s="194">
        <f>IF(N189="základní",J189,0)</f>
        <v>0</v>
      </c>
      <c r="BF189" s="194">
        <f>IF(N189="snížená",J189,0)</f>
        <v>0</v>
      </c>
      <c r="BG189" s="194">
        <f>IF(N189="zákl. přenesená",J189,0)</f>
        <v>0</v>
      </c>
      <c r="BH189" s="194">
        <f>IF(N189="sníž. přenesená",J189,0)</f>
        <v>0</v>
      </c>
      <c r="BI189" s="194">
        <f>IF(N189="nulová",J189,0)</f>
        <v>0</v>
      </c>
      <c r="BJ189" s="19" t="s">
        <v>82</v>
      </c>
      <c r="BK189" s="194">
        <f>ROUND(I189*H189,2)</f>
        <v>0</v>
      </c>
      <c r="BL189" s="19" t="s">
        <v>108</v>
      </c>
      <c r="BM189" s="193" t="s">
        <v>831</v>
      </c>
    </row>
    <row r="190" s="2" customFormat="1">
      <c r="A190" s="38"/>
      <c r="B190" s="39"/>
      <c r="C190" s="38"/>
      <c r="D190" s="196" t="s">
        <v>1062</v>
      </c>
      <c r="E190" s="38"/>
      <c r="F190" s="237" t="s">
        <v>3166</v>
      </c>
      <c r="G190" s="38"/>
      <c r="H190" s="38"/>
      <c r="I190" s="238"/>
      <c r="J190" s="38"/>
      <c r="K190" s="38"/>
      <c r="L190" s="39"/>
      <c r="M190" s="239"/>
      <c r="N190" s="240"/>
      <c r="O190" s="77"/>
      <c r="P190" s="77"/>
      <c r="Q190" s="77"/>
      <c r="R190" s="77"/>
      <c r="S190" s="77"/>
      <c r="T190" s="78"/>
      <c r="U190" s="38"/>
      <c r="V190" s="38"/>
      <c r="W190" s="38"/>
      <c r="X190" s="38"/>
      <c r="Y190" s="38"/>
      <c r="Z190" s="38"/>
      <c r="AA190" s="38"/>
      <c r="AB190" s="38"/>
      <c r="AC190" s="38"/>
      <c r="AD190" s="38"/>
      <c r="AE190" s="38"/>
      <c r="AT190" s="19" t="s">
        <v>1062</v>
      </c>
      <c r="AU190" s="19" t="s">
        <v>82</v>
      </c>
    </row>
    <row r="191" s="2" customFormat="1" ht="16.5" customHeight="1">
      <c r="A191" s="38"/>
      <c r="B191" s="181"/>
      <c r="C191" s="182" t="s">
        <v>593</v>
      </c>
      <c r="D191" s="182" t="s">
        <v>259</v>
      </c>
      <c r="E191" s="183" t="s">
        <v>3167</v>
      </c>
      <c r="F191" s="184" t="s">
        <v>3168</v>
      </c>
      <c r="G191" s="185" t="s">
        <v>2365</v>
      </c>
      <c r="H191" s="186">
        <v>1</v>
      </c>
      <c r="I191" s="187"/>
      <c r="J191" s="188">
        <f>ROUND(I191*H191,2)</f>
        <v>0</v>
      </c>
      <c r="K191" s="184" t="s">
        <v>2351</v>
      </c>
      <c r="L191" s="39"/>
      <c r="M191" s="189" t="s">
        <v>1</v>
      </c>
      <c r="N191" s="190" t="s">
        <v>40</v>
      </c>
      <c r="O191" s="77"/>
      <c r="P191" s="191">
        <f>O191*H191</f>
        <v>0</v>
      </c>
      <c r="Q191" s="191">
        <v>0</v>
      </c>
      <c r="R191" s="191">
        <f>Q191*H191</f>
        <v>0</v>
      </c>
      <c r="S191" s="191">
        <v>0</v>
      </c>
      <c r="T191" s="192">
        <f>S191*H191</f>
        <v>0</v>
      </c>
      <c r="U191" s="38"/>
      <c r="V191" s="38"/>
      <c r="W191" s="38"/>
      <c r="X191" s="38"/>
      <c r="Y191" s="38"/>
      <c r="Z191" s="38"/>
      <c r="AA191" s="38"/>
      <c r="AB191" s="38"/>
      <c r="AC191" s="38"/>
      <c r="AD191" s="38"/>
      <c r="AE191" s="38"/>
      <c r="AR191" s="193" t="s">
        <v>108</v>
      </c>
      <c r="AT191" s="193" t="s">
        <v>259</v>
      </c>
      <c r="AU191" s="193" t="s">
        <v>82</v>
      </c>
      <c r="AY191" s="19" t="s">
        <v>257</v>
      </c>
      <c r="BE191" s="194">
        <f>IF(N191="základní",J191,0)</f>
        <v>0</v>
      </c>
      <c r="BF191" s="194">
        <f>IF(N191="snížená",J191,0)</f>
        <v>0</v>
      </c>
      <c r="BG191" s="194">
        <f>IF(N191="zákl. přenesená",J191,0)</f>
        <v>0</v>
      </c>
      <c r="BH191" s="194">
        <f>IF(N191="sníž. přenesená",J191,0)</f>
        <v>0</v>
      </c>
      <c r="BI191" s="194">
        <f>IF(N191="nulová",J191,0)</f>
        <v>0</v>
      </c>
      <c r="BJ191" s="19" t="s">
        <v>82</v>
      </c>
      <c r="BK191" s="194">
        <f>ROUND(I191*H191,2)</f>
        <v>0</v>
      </c>
      <c r="BL191" s="19" t="s">
        <v>108</v>
      </c>
      <c r="BM191" s="193" t="s">
        <v>854</v>
      </c>
    </row>
    <row r="192" s="2" customFormat="1">
      <c r="A192" s="38"/>
      <c r="B192" s="39"/>
      <c r="C192" s="38"/>
      <c r="D192" s="196" t="s">
        <v>1062</v>
      </c>
      <c r="E192" s="38"/>
      <c r="F192" s="237" t="s">
        <v>3166</v>
      </c>
      <c r="G192" s="38"/>
      <c r="H192" s="38"/>
      <c r="I192" s="238"/>
      <c r="J192" s="38"/>
      <c r="K192" s="38"/>
      <c r="L192" s="39"/>
      <c r="M192" s="239"/>
      <c r="N192" s="240"/>
      <c r="O192" s="77"/>
      <c r="P192" s="77"/>
      <c r="Q192" s="77"/>
      <c r="R192" s="77"/>
      <c r="S192" s="77"/>
      <c r="T192" s="78"/>
      <c r="U192" s="38"/>
      <c r="V192" s="38"/>
      <c r="W192" s="38"/>
      <c r="X192" s="38"/>
      <c r="Y192" s="38"/>
      <c r="Z192" s="38"/>
      <c r="AA192" s="38"/>
      <c r="AB192" s="38"/>
      <c r="AC192" s="38"/>
      <c r="AD192" s="38"/>
      <c r="AE192" s="38"/>
      <c r="AT192" s="19" t="s">
        <v>1062</v>
      </c>
      <c r="AU192" s="19" t="s">
        <v>82</v>
      </c>
    </row>
    <row r="193" s="2" customFormat="1" ht="16.5" customHeight="1">
      <c r="A193" s="38"/>
      <c r="B193" s="181"/>
      <c r="C193" s="182" t="s">
        <v>599</v>
      </c>
      <c r="D193" s="182" t="s">
        <v>259</v>
      </c>
      <c r="E193" s="183" t="s">
        <v>3169</v>
      </c>
      <c r="F193" s="184" t="s">
        <v>3170</v>
      </c>
      <c r="G193" s="185" t="s">
        <v>3171</v>
      </c>
      <c r="H193" s="186">
        <v>150</v>
      </c>
      <c r="I193" s="187"/>
      <c r="J193" s="188">
        <f>ROUND(I193*H193,2)</f>
        <v>0</v>
      </c>
      <c r="K193" s="184" t="s">
        <v>2351</v>
      </c>
      <c r="L193" s="39"/>
      <c r="M193" s="189" t="s">
        <v>1</v>
      </c>
      <c r="N193" s="190" t="s">
        <v>40</v>
      </c>
      <c r="O193" s="77"/>
      <c r="P193" s="191">
        <f>O193*H193</f>
        <v>0</v>
      </c>
      <c r="Q193" s="191">
        <v>0</v>
      </c>
      <c r="R193" s="191">
        <f>Q193*H193</f>
        <v>0</v>
      </c>
      <c r="S193" s="191">
        <v>0</v>
      </c>
      <c r="T193" s="192">
        <f>S193*H193</f>
        <v>0</v>
      </c>
      <c r="U193" s="38"/>
      <c r="V193" s="38"/>
      <c r="W193" s="38"/>
      <c r="X193" s="38"/>
      <c r="Y193" s="38"/>
      <c r="Z193" s="38"/>
      <c r="AA193" s="38"/>
      <c r="AB193" s="38"/>
      <c r="AC193" s="38"/>
      <c r="AD193" s="38"/>
      <c r="AE193" s="38"/>
      <c r="AR193" s="193" t="s">
        <v>108</v>
      </c>
      <c r="AT193" s="193" t="s">
        <v>259</v>
      </c>
      <c r="AU193" s="193" t="s">
        <v>82</v>
      </c>
      <c r="AY193" s="19" t="s">
        <v>257</v>
      </c>
      <c r="BE193" s="194">
        <f>IF(N193="základní",J193,0)</f>
        <v>0</v>
      </c>
      <c r="BF193" s="194">
        <f>IF(N193="snížená",J193,0)</f>
        <v>0</v>
      </c>
      <c r="BG193" s="194">
        <f>IF(N193="zákl. přenesená",J193,0)</f>
        <v>0</v>
      </c>
      <c r="BH193" s="194">
        <f>IF(N193="sníž. přenesená",J193,0)</f>
        <v>0</v>
      </c>
      <c r="BI193" s="194">
        <f>IF(N193="nulová",J193,0)</f>
        <v>0</v>
      </c>
      <c r="BJ193" s="19" t="s">
        <v>82</v>
      </c>
      <c r="BK193" s="194">
        <f>ROUND(I193*H193,2)</f>
        <v>0</v>
      </c>
      <c r="BL193" s="19" t="s">
        <v>108</v>
      </c>
      <c r="BM193" s="193" t="s">
        <v>877</v>
      </c>
    </row>
    <row r="194" s="2" customFormat="1">
      <c r="A194" s="38"/>
      <c r="B194" s="39"/>
      <c r="C194" s="38"/>
      <c r="D194" s="196" t="s">
        <v>1062</v>
      </c>
      <c r="E194" s="38"/>
      <c r="F194" s="237" t="s">
        <v>3172</v>
      </c>
      <c r="G194" s="38"/>
      <c r="H194" s="38"/>
      <c r="I194" s="238"/>
      <c r="J194" s="38"/>
      <c r="K194" s="38"/>
      <c r="L194" s="39"/>
      <c r="M194" s="239"/>
      <c r="N194" s="240"/>
      <c r="O194" s="77"/>
      <c r="P194" s="77"/>
      <c r="Q194" s="77"/>
      <c r="R194" s="77"/>
      <c r="S194" s="77"/>
      <c r="T194" s="78"/>
      <c r="U194" s="38"/>
      <c r="V194" s="38"/>
      <c r="W194" s="38"/>
      <c r="X194" s="38"/>
      <c r="Y194" s="38"/>
      <c r="Z194" s="38"/>
      <c r="AA194" s="38"/>
      <c r="AB194" s="38"/>
      <c r="AC194" s="38"/>
      <c r="AD194" s="38"/>
      <c r="AE194" s="38"/>
      <c r="AT194" s="19" t="s">
        <v>1062</v>
      </c>
      <c r="AU194" s="19" t="s">
        <v>82</v>
      </c>
    </row>
    <row r="195" s="2" customFormat="1" ht="16.5" customHeight="1">
      <c r="A195" s="38"/>
      <c r="B195" s="181"/>
      <c r="C195" s="182" t="s">
        <v>603</v>
      </c>
      <c r="D195" s="182" t="s">
        <v>259</v>
      </c>
      <c r="E195" s="183" t="s">
        <v>3173</v>
      </c>
      <c r="F195" s="184" t="s">
        <v>3028</v>
      </c>
      <c r="G195" s="185" t="s">
        <v>2365</v>
      </c>
      <c r="H195" s="186">
        <v>1</v>
      </c>
      <c r="I195" s="187"/>
      <c r="J195" s="188">
        <f>ROUND(I195*H195,2)</f>
        <v>0</v>
      </c>
      <c r="K195" s="184" t="s">
        <v>2351</v>
      </c>
      <c r="L195" s="39"/>
      <c r="M195" s="189" t="s">
        <v>1</v>
      </c>
      <c r="N195" s="190" t="s">
        <v>40</v>
      </c>
      <c r="O195" s="77"/>
      <c r="P195" s="191">
        <f>O195*H195</f>
        <v>0</v>
      </c>
      <c r="Q195" s="191">
        <v>0</v>
      </c>
      <c r="R195" s="191">
        <f>Q195*H195</f>
        <v>0</v>
      </c>
      <c r="S195" s="191">
        <v>0</v>
      </c>
      <c r="T195" s="192">
        <f>S195*H195</f>
        <v>0</v>
      </c>
      <c r="U195" s="38"/>
      <c r="V195" s="38"/>
      <c r="W195" s="38"/>
      <c r="X195" s="38"/>
      <c r="Y195" s="38"/>
      <c r="Z195" s="38"/>
      <c r="AA195" s="38"/>
      <c r="AB195" s="38"/>
      <c r="AC195" s="38"/>
      <c r="AD195" s="38"/>
      <c r="AE195" s="38"/>
      <c r="AR195" s="193" t="s">
        <v>108</v>
      </c>
      <c r="AT195" s="193" t="s">
        <v>259</v>
      </c>
      <c r="AU195" s="193" t="s">
        <v>82</v>
      </c>
      <c r="AY195" s="19" t="s">
        <v>257</v>
      </c>
      <c r="BE195" s="194">
        <f>IF(N195="základní",J195,0)</f>
        <v>0</v>
      </c>
      <c r="BF195" s="194">
        <f>IF(N195="snížená",J195,0)</f>
        <v>0</v>
      </c>
      <c r="BG195" s="194">
        <f>IF(N195="zákl. přenesená",J195,0)</f>
        <v>0</v>
      </c>
      <c r="BH195" s="194">
        <f>IF(N195="sníž. přenesená",J195,0)</f>
        <v>0</v>
      </c>
      <c r="BI195" s="194">
        <f>IF(N195="nulová",J195,0)</f>
        <v>0</v>
      </c>
      <c r="BJ195" s="19" t="s">
        <v>82</v>
      </c>
      <c r="BK195" s="194">
        <f>ROUND(I195*H195,2)</f>
        <v>0</v>
      </c>
      <c r="BL195" s="19" t="s">
        <v>108</v>
      </c>
      <c r="BM195" s="193" t="s">
        <v>898</v>
      </c>
    </row>
    <row r="196" s="2" customFormat="1">
      <c r="A196" s="38"/>
      <c r="B196" s="39"/>
      <c r="C196" s="38"/>
      <c r="D196" s="196" t="s">
        <v>1062</v>
      </c>
      <c r="E196" s="38"/>
      <c r="F196" s="237" t="s">
        <v>3154</v>
      </c>
      <c r="G196" s="38"/>
      <c r="H196" s="38"/>
      <c r="I196" s="238"/>
      <c r="J196" s="38"/>
      <c r="K196" s="38"/>
      <c r="L196" s="39"/>
      <c r="M196" s="247"/>
      <c r="N196" s="248"/>
      <c r="O196" s="243"/>
      <c r="P196" s="243"/>
      <c r="Q196" s="243"/>
      <c r="R196" s="243"/>
      <c r="S196" s="243"/>
      <c r="T196" s="249"/>
      <c r="U196" s="38"/>
      <c r="V196" s="38"/>
      <c r="W196" s="38"/>
      <c r="X196" s="38"/>
      <c r="Y196" s="38"/>
      <c r="Z196" s="38"/>
      <c r="AA196" s="38"/>
      <c r="AB196" s="38"/>
      <c r="AC196" s="38"/>
      <c r="AD196" s="38"/>
      <c r="AE196" s="38"/>
      <c r="AT196" s="19" t="s">
        <v>1062</v>
      </c>
      <c r="AU196" s="19" t="s">
        <v>82</v>
      </c>
    </row>
    <row r="197" s="2" customFormat="1" ht="6.96" customHeight="1">
      <c r="A197" s="38"/>
      <c r="B197" s="60"/>
      <c r="C197" s="61"/>
      <c r="D197" s="61"/>
      <c r="E197" s="61"/>
      <c r="F197" s="61"/>
      <c r="G197" s="61"/>
      <c r="H197" s="61"/>
      <c r="I197" s="61"/>
      <c r="J197" s="61"/>
      <c r="K197" s="61"/>
      <c r="L197" s="39"/>
      <c r="M197" s="38"/>
      <c r="O197" s="38"/>
      <c r="P197" s="38"/>
      <c r="Q197" s="38"/>
      <c r="R197" s="38"/>
      <c r="S197" s="38"/>
      <c r="T197" s="38"/>
      <c r="U197" s="38"/>
      <c r="V197" s="38"/>
      <c r="W197" s="38"/>
      <c r="X197" s="38"/>
      <c r="Y197" s="38"/>
      <c r="Z197" s="38"/>
      <c r="AA197" s="38"/>
      <c r="AB197" s="38"/>
      <c r="AC197" s="38"/>
      <c r="AD197" s="38"/>
      <c r="AE197" s="38"/>
    </row>
  </sheetData>
  <autoFilter ref="C124:K196"/>
  <mergeCells count="15">
    <mergeCell ref="E7:H7"/>
    <mergeCell ref="E11:H11"/>
    <mergeCell ref="E9:H9"/>
    <mergeCell ref="E13:H13"/>
    <mergeCell ref="E22:H22"/>
    <mergeCell ref="E31:H31"/>
    <mergeCell ref="E85:H85"/>
    <mergeCell ref="E89:H89"/>
    <mergeCell ref="E87:H87"/>
    <mergeCell ref="E91:H91"/>
    <mergeCell ref="E111:H111"/>
    <mergeCell ref="E115:H115"/>
    <mergeCell ref="E113:H113"/>
    <mergeCell ref="E117:H117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docProps/core.xml><?xml version="1.0" encoding="utf-8"?>
<cp:coreProperties xmlns:dc="http://purl.org/dc/elements/1.1/" xmlns:dcterms="http://purl.org/dc/terms/" xmlns:xsi="http://www.w3.org/2001/XMLSchema-instance" xmlns:cp="http://schemas.openxmlformats.org/package/2006/metadata/core-properties">
  <dc:creator>Petr Aigel</dc:creator>
  <cp:lastModifiedBy>Petr Aigel</cp:lastModifiedBy>
  <dcterms:created xsi:type="dcterms:W3CDTF">2024-02-20T12:11:19Z</dcterms:created>
  <dcterms:modified xsi:type="dcterms:W3CDTF">2024-02-20T12:12:25Z</dcterms:modified>
</cp:coreProperties>
</file>